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3C28D4AB-AC3D-4622-9335-A27CCA13BDE3}"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O34" i="7" l="1"/>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AJ3" i="7"/>
  <c r="AK3" i="7"/>
  <c r="AL3" i="7"/>
  <c r="AM3" i="7"/>
  <c r="AN3" i="7"/>
  <c r="AO3" i="7"/>
  <c r="AP3" i="7"/>
  <c r="AQ3" i="7"/>
  <c r="AR3" i="7"/>
  <c r="AS3" i="7"/>
  <c r="AT3" i="7"/>
  <c r="AU3" i="7"/>
  <c r="AV3" i="7"/>
  <c r="AW3" i="7"/>
  <c r="AX3" i="7"/>
  <c r="AY3" i="7"/>
  <c r="AZ3" i="7"/>
  <c r="BA3" i="7"/>
  <c r="BB3" i="7"/>
  <c r="BC3" i="7"/>
  <c r="BD3" i="7"/>
  <c r="BE3" i="7"/>
  <c r="BF3" i="7"/>
  <c r="BG3" i="7"/>
  <c r="BH3" i="7"/>
  <c r="BI3" i="7"/>
  <c r="BJ3" i="7"/>
  <c r="BK3" i="7"/>
  <c r="BL3" i="7"/>
  <c r="BM3" i="7"/>
  <c r="BN3" i="7"/>
  <c r="BO3" i="7"/>
  <c r="BP3" i="7"/>
  <c r="BQ3" i="7"/>
  <c r="BR3" i="7"/>
  <c r="BS3" i="7"/>
  <c r="BT3" i="7"/>
  <c r="BU3" i="7"/>
  <c r="BV3" i="7"/>
  <c r="BW3" i="7"/>
  <c r="BX3" i="7"/>
  <c r="BY3" i="7"/>
  <c r="BZ3" i="7"/>
  <c r="CA3" i="7"/>
  <c r="CB3" i="7"/>
  <c r="CC3" i="7"/>
  <c r="CD3" i="7"/>
  <c r="CE3" i="7"/>
  <c r="CF3" i="7"/>
  <c r="CG3" i="7"/>
  <c r="CH3" i="7"/>
  <c r="CI3" i="7"/>
  <c r="CJ3" i="7"/>
  <c r="CK3" i="7"/>
  <c r="CL3" i="7"/>
  <c r="CM3" i="7"/>
  <c r="CN3" i="7"/>
  <c r="CO3" i="7"/>
  <c r="CP3" i="7"/>
  <c r="CQ3" i="7"/>
  <c r="CR3" i="7"/>
  <c r="CS3" i="7"/>
  <c r="CT3" i="7"/>
  <c r="CU3" i="7"/>
  <c r="CV3" i="7"/>
  <c r="CW3" i="7"/>
  <c r="CX3" i="7"/>
  <c r="CY3" i="7"/>
  <c r="CZ3" i="7"/>
  <c r="DA3" i="7"/>
  <c r="DB3" i="7"/>
  <c r="DC3" i="7"/>
  <c r="DD3" i="7"/>
  <c r="DE3" i="7"/>
  <c r="DF3" i="7"/>
  <c r="DG3" i="7"/>
  <c r="DH3" i="7"/>
  <c r="DI3" i="7"/>
  <c r="DJ3" i="7"/>
  <c r="DK3" i="7"/>
  <c r="DL3" i="7"/>
  <c r="DM3" i="7"/>
  <c r="DN3" i="7"/>
  <c r="DO3" i="7"/>
  <c r="DP3" i="7"/>
  <c r="DQ3" i="7"/>
  <c r="DR3" i="7"/>
  <c r="DS3" i="7"/>
  <c r="DT3" i="7"/>
  <c r="DU3" i="7"/>
  <c r="DV3" i="7"/>
  <c r="DW3" i="7"/>
  <c r="DX3" i="7"/>
  <c r="DY3" i="7"/>
  <c r="DZ3" i="7"/>
  <c r="EA3" i="7"/>
  <c r="EB3" i="7"/>
  <c r="EC3" i="7"/>
  <c r="ED3" i="7"/>
  <c r="EE3" i="7"/>
  <c r="EF3" i="7"/>
  <c r="EG3" i="7"/>
  <c r="EH3" i="7"/>
  <c r="EI3" i="7"/>
  <c r="EJ3" i="7"/>
  <c r="EK3" i="7"/>
  <c r="EL3" i="7"/>
  <c r="EM3" i="7"/>
  <c r="EN3" i="7"/>
  <c r="EO3" i="7"/>
  <c r="EP3" i="7"/>
  <c r="EQ3" i="7"/>
  <c r="ER3" i="7"/>
  <c r="ES3" i="7"/>
  <c r="ET3" i="7"/>
  <c r="EU3" i="7"/>
  <c r="EV3" i="7"/>
  <c r="EW3" i="7"/>
  <c r="EX3" i="7"/>
  <c r="EY3" i="7"/>
  <c r="EZ3" i="7"/>
  <c r="FA3" i="7"/>
  <c r="FB3" i="7"/>
  <c r="FC3" i="7"/>
  <c r="FD3" i="7"/>
  <c r="FE3" i="7"/>
  <c r="FF3" i="7"/>
  <c r="FG3" i="7"/>
  <c r="FH3" i="7"/>
  <c r="FI3" i="7"/>
  <c r="FJ3" i="7"/>
  <c r="FK3" i="7"/>
  <c r="FL3" i="7"/>
  <c r="FM3" i="7"/>
  <c r="FN3" i="7"/>
  <c r="FO3" i="7"/>
  <c r="FP3" i="7"/>
  <c r="FQ3" i="7"/>
  <c r="FR3" i="7"/>
  <c r="FS3" i="7"/>
  <c r="FT3" i="7"/>
  <c r="FU3" i="7"/>
  <c r="FV3" i="7"/>
  <c r="FW3" i="7"/>
  <c r="FX3" i="7"/>
  <c r="FY3" i="7"/>
  <c r="FZ3" i="7"/>
  <c r="GA3" i="7"/>
  <c r="GB3" i="7"/>
  <c r="GC3" i="7"/>
  <c r="GD3" i="7"/>
  <c r="GE3" i="7"/>
  <c r="GF3" i="7"/>
  <c r="GG3" i="7"/>
  <c r="GH3" i="7"/>
  <c r="GI3" i="7"/>
  <c r="GJ3" i="7"/>
  <c r="GK3" i="7"/>
  <c r="GL3" i="7"/>
  <c r="GM3" i="7"/>
  <c r="GN3" i="7"/>
  <c r="GO3" i="7"/>
  <c r="GP3" i="7"/>
  <c r="GQ3" i="7"/>
  <c r="GR3" i="7"/>
  <c r="GS3" i="7"/>
  <c r="GT3" i="7"/>
  <c r="GU3"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AI4" i="7"/>
  <c r="AJ4" i="7"/>
  <c r="AK4" i="7"/>
  <c r="AL4" i="7"/>
  <c r="AM4" i="7"/>
  <c r="AN4" i="7"/>
  <c r="AO4" i="7"/>
  <c r="AP4" i="7"/>
  <c r="AQ4" i="7"/>
  <c r="AR4" i="7"/>
  <c r="AS4" i="7"/>
  <c r="AT4" i="7"/>
  <c r="AU4" i="7"/>
  <c r="AV4" i="7"/>
  <c r="AW4" i="7"/>
  <c r="AX4" i="7"/>
  <c r="AY4" i="7"/>
  <c r="AZ4" i="7"/>
  <c r="BA4" i="7"/>
  <c r="BB4" i="7"/>
  <c r="BC4" i="7"/>
  <c r="BD4" i="7"/>
  <c r="BE4" i="7"/>
  <c r="BF4" i="7"/>
  <c r="BG4" i="7"/>
  <c r="BH4" i="7"/>
  <c r="BI4" i="7"/>
  <c r="BJ4" i="7"/>
  <c r="BK4" i="7"/>
  <c r="BL4" i="7"/>
  <c r="BM4" i="7"/>
  <c r="BN4" i="7"/>
  <c r="BO4" i="7"/>
  <c r="BP4" i="7"/>
  <c r="BQ4" i="7"/>
  <c r="BR4" i="7"/>
  <c r="BS4" i="7"/>
  <c r="BT4" i="7"/>
  <c r="BU4" i="7"/>
  <c r="BV4" i="7"/>
  <c r="BW4" i="7"/>
  <c r="BX4" i="7"/>
  <c r="BY4" i="7"/>
  <c r="BZ4" i="7"/>
  <c r="CA4" i="7"/>
  <c r="CB4" i="7"/>
  <c r="CC4" i="7"/>
  <c r="CD4" i="7"/>
  <c r="CE4" i="7"/>
  <c r="CF4" i="7"/>
  <c r="CG4" i="7"/>
  <c r="CH4" i="7"/>
  <c r="CI4" i="7"/>
  <c r="CJ4" i="7"/>
  <c r="CK4" i="7"/>
  <c r="CL4" i="7"/>
  <c r="CM4" i="7"/>
  <c r="CN4" i="7"/>
  <c r="CO4" i="7"/>
  <c r="CP4" i="7"/>
  <c r="CQ4" i="7"/>
  <c r="CR4" i="7"/>
  <c r="CS4" i="7"/>
  <c r="CT4" i="7"/>
  <c r="CU4" i="7"/>
  <c r="CV4" i="7"/>
  <c r="CW4" i="7"/>
  <c r="CX4" i="7"/>
  <c r="CY4" i="7"/>
  <c r="CZ4" i="7"/>
  <c r="DA4" i="7"/>
  <c r="DB4" i="7"/>
  <c r="DC4" i="7"/>
  <c r="DD4" i="7"/>
  <c r="DE4" i="7"/>
  <c r="DF4" i="7"/>
  <c r="DG4" i="7"/>
  <c r="DH4" i="7"/>
  <c r="DI4" i="7"/>
  <c r="DJ4" i="7"/>
  <c r="DK4" i="7"/>
  <c r="DL4" i="7"/>
  <c r="DM4" i="7"/>
  <c r="DN4" i="7"/>
  <c r="DO4" i="7"/>
  <c r="DP4" i="7"/>
  <c r="DQ4" i="7"/>
  <c r="DR4" i="7"/>
  <c r="DS4" i="7"/>
  <c r="DT4" i="7"/>
  <c r="DU4" i="7"/>
  <c r="DV4" i="7"/>
  <c r="DW4" i="7"/>
  <c r="DX4" i="7"/>
  <c r="DY4" i="7"/>
  <c r="DZ4" i="7"/>
  <c r="EA4" i="7"/>
  <c r="EB4" i="7"/>
  <c r="EC4" i="7"/>
  <c r="ED4" i="7"/>
  <c r="EE4" i="7"/>
  <c r="EF4" i="7"/>
  <c r="EG4" i="7"/>
  <c r="EH4" i="7"/>
  <c r="EI4" i="7"/>
  <c r="EJ4" i="7"/>
  <c r="EK4" i="7"/>
  <c r="EL4" i="7"/>
  <c r="EM4" i="7"/>
  <c r="EN4" i="7"/>
  <c r="EO4" i="7"/>
  <c r="EP4" i="7"/>
  <c r="EQ4" i="7"/>
  <c r="ER4" i="7"/>
  <c r="ES4" i="7"/>
  <c r="ET4" i="7"/>
  <c r="EU4" i="7"/>
  <c r="EV4" i="7"/>
  <c r="EW4" i="7"/>
  <c r="EX4" i="7"/>
  <c r="EY4" i="7"/>
  <c r="EZ4" i="7"/>
  <c r="FA4" i="7"/>
  <c r="FB4" i="7"/>
  <c r="FC4" i="7"/>
  <c r="FD4" i="7"/>
  <c r="FE4" i="7"/>
  <c r="FF4" i="7"/>
  <c r="FG4" i="7"/>
  <c r="FH4" i="7"/>
  <c r="FI4" i="7"/>
  <c r="FJ4" i="7"/>
  <c r="FK4" i="7"/>
  <c r="FL4" i="7"/>
  <c r="FM4" i="7"/>
  <c r="FN4" i="7"/>
  <c r="FO4" i="7"/>
  <c r="FP4" i="7"/>
  <c r="FQ4" i="7"/>
  <c r="FR4" i="7"/>
  <c r="FS4" i="7"/>
  <c r="FT4" i="7"/>
  <c r="FU4" i="7"/>
  <c r="FV4" i="7"/>
  <c r="FW4" i="7"/>
  <c r="FX4" i="7"/>
  <c r="FY4" i="7"/>
  <c r="FZ4" i="7"/>
  <c r="GA4" i="7"/>
  <c r="GB4" i="7"/>
  <c r="GC4" i="7"/>
  <c r="GD4" i="7"/>
  <c r="GE4" i="7"/>
  <c r="GF4" i="7"/>
  <c r="GG4" i="7"/>
  <c r="GH4" i="7"/>
  <c r="GI4" i="7"/>
  <c r="GJ4" i="7"/>
  <c r="GK4" i="7"/>
  <c r="GL4" i="7"/>
  <c r="GM4" i="7"/>
  <c r="GN4" i="7"/>
  <c r="GO4" i="7"/>
  <c r="GP4" i="7"/>
  <c r="GQ4" i="7"/>
  <c r="GR4" i="7"/>
  <c r="GS4" i="7"/>
  <c r="GT4" i="7"/>
  <c r="GU4"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AI5" i="7"/>
  <c r="AJ5" i="7"/>
  <c r="AK5" i="7"/>
  <c r="AL5" i="7"/>
  <c r="AM5" i="7"/>
  <c r="AN5" i="7"/>
  <c r="AO5" i="7"/>
  <c r="AP5" i="7"/>
  <c r="AQ5" i="7"/>
  <c r="AR5" i="7"/>
  <c r="AS5" i="7"/>
  <c r="AT5" i="7"/>
  <c r="AU5" i="7"/>
  <c r="AV5" i="7"/>
  <c r="AW5" i="7"/>
  <c r="AX5" i="7"/>
  <c r="AY5" i="7"/>
  <c r="AZ5" i="7"/>
  <c r="BA5" i="7"/>
  <c r="BB5" i="7"/>
  <c r="BC5" i="7"/>
  <c r="BD5" i="7"/>
  <c r="BE5" i="7"/>
  <c r="BF5" i="7"/>
  <c r="BG5" i="7"/>
  <c r="BH5" i="7"/>
  <c r="BI5" i="7"/>
  <c r="BJ5" i="7"/>
  <c r="BK5" i="7"/>
  <c r="BL5" i="7"/>
  <c r="BM5" i="7"/>
  <c r="BN5" i="7"/>
  <c r="BO5" i="7"/>
  <c r="BP5" i="7"/>
  <c r="BQ5" i="7"/>
  <c r="BR5" i="7"/>
  <c r="BS5" i="7"/>
  <c r="BT5" i="7"/>
  <c r="BU5" i="7"/>
  <c r="BV5" i="7"/>
  <c r="BW5" i="7"/>
  <c r="BX5" i="7"/>
  <c r="BY5" i="7"/>
  <c r="BZ5" i="7"/>
  <c r="CA5" i="7"/>
  <c r="CB5" i="7"/>
  <c r="CC5" i="7"/>
  <c r="CD5" i="7"/>
  <c r="CE5" i="7"/>
  <c r="CF5" i="7"/>
  <c r="CG5" i="7"/>
  <c r="CH5" i="7"/>
  <c r="CI5" i="7"/>
  <c r="CJ5" i="7"/>
  <c r="CK5" i="7"/>
  <c r="CL5" i="7"/>
  <c r="CM5" i="7"/>
  <c r="CN5" i="7"/>
  <c r="CO5" i="7"/>
  <c r="CP5" i="7"/>
  <c r="CQ5" i="7"/>
  <c r="CR5" i="7"/>
  <c r="CS5" i="7"/>
  <c r="CT5" i="7"/>
  <c r="CU5" i="7"/>
  <c r="CV5" i="7"/>
  <c r="CW5" i="7"/>
  <c r="CX5" i="7"/>
  <c r="CY5" i="7"/>
  <c r="CZ5" i="7"/>
  <c r="DA5" i="7"/>
  <c r="DB5" i="7"/>
  <c r="DC5" i="7"/>
  <c r="DD5" i="7"/>
  <c r="DE5" i="7"/>
  <c r="DF5" i="7"/>
  <c r="DG5" i="7"/>
  <c r="DH5" i="7"/>
  <c r="DI5" i="7"/>
  <c r="DJ5" i="7"/>
  <c r="DK5" i="7"/>
  <c r="DL5" i="7"/>
  <c r="DM5" i="7"/>
  <c r="DN5" i="7"/>
  <c r="DO5" i="7"/>
  <c r="DP5" i="7"/>
  <c r="DQ5" i="7"/>
  <c r="DR5" i="7"/>
  <c r="DS5" i="7"/>
  <c r="DT5" i="7"/>
  <c r="DU5" i="7"/>
  <c r="DV5" i="7"/>
  <c r="DW5" i="7"/>
  <c r="DX5" i="7"/>
  <c r="DY5" i="7"/>
  <c r="DZ5" i="7"/>
  <c r="EA5" i="7"/>
  <c r="EB5" i="7"/>
  <c r="EC5" i="7"/>
  <c r="ED5" i="7"/>
  <c r="EE5" i="7"/>
  <c r="EF5" i="7"/>
  <c r="EG5" i="7"/>
  <c r="EH5" i="7"/>
  <c r="EI5" i="7"/>
  <c r="EJ5" i="7"/>
  <c r="EK5" i="7"/>
  <c r="EL5" i="7"/>
  <c r="EM5" i="7"/>
  <c r="EN5" i="7"/>
  <c r="EO5" i="7"/>
  <c r="EP5" i="7"/>
  <c r="EQ5" i="7"/>
  <c r="ER5" i="7"/>
  <c r="ES5" i="7"/>
  <c r="ET5" i="7"/>
  <c r="EU5" i="7"/>
  <c r="EV5" i="7"/>
  <c r="EW5" i="7"/>
  <c r="EX5" i="7"/>
  <c r="EY5" i="7"/>
  <c r="EZ5" i="7"/>
  <c r="FA5" i="7"/>
  <c r="FB5" i="7"/>
  <c r="FC5" i="7"/>
  <c r="FD5" i="7"/>
  <c r="FE5" i="7"/>
  <c r="FF5" i="7"/>
  <c r="FG5" i="7"/>
  <c r="FH5" i="7"/>
  <c r="FI5" i="7"/>
  <c r="FJ5" i="7"/>
  <c r="FK5" i="7"/>
  <c r="FL5" i="7"/>
  <c r="FM5" i="7"/>
  <c r="FN5" i="7"/>
  <c r="FO5" i="7"/>
  <c r="FP5" i="7"/>
  <c r="FQ5" i="7"/>
  <c r="FR5" i="7"/>
  <c r="FS5" i="7"/>
  <c r="FT5" i="7"/>
  <c r="FU5" i="7"/>
  <c r="FV5" i="7"/>
  <c r="FW5" i="7"/>
  <c r="FX5" i="7"/>
  <c r="FY5" i="7"/>
  <c r="FZ5" i="7"/>
  <c r="GA5" i="7"/>
  <c r="GB5" i="7"/>
  <c r="GC5" i="7"/>
  <c r="GD5" i="7"/>
  <c r="GE5" i="7"/>
  <c r="GF5" i="7"/>
  <c r="GG5" i="7"/>
  <c r="GH5" i="7"/>
  <c r="GI5" i="7"/>
  <c r="GJ5" i="7"/>
  <c r="GK5" i="7"/>
  <c r="GL5" i="7"/>
  <c r="GM5" i="7"/>
  <c r="GN5" i="7"/>
  <c r="GO5" i="7"/>
  <c r="GP5" i="7"/>
  <c r="GQ5" i="7"/>
  <c r="GR5" i="7"/>
  <c r="GS5" i="7"/>
  <c r="GT5" i="7"/>
  <c r="GU5"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AJ6" i="7"/>
  <c r="AK6" i="7"/>
  <c r="AL6" i="7"/>
  <c r="AM6" i="7"/>
  <c r="AN6" i="7"/>
  <c r="AO6" i="7"/>
  <c r="AP6" i="7"/>
  <c r="AQ6" i="7"/>
  <c r="AR6" i="7"/>
  <c r="AS6" i="7"/>
  <c r="AT6" i="7"/>
  <c r="AU6" i="7"/>
  <c r="AV6" i="7"/>
  <c r="AW6" i="7"/>
  <c r="AX6" i="7"/>
  <c r="AY6" i="7"/>
  <c r="AZ6" i="7"/>
  <c r="BA6" i="7"/>
  <c r="BB6" i="7"/>
  <c r="BC6" i="7"/>
  <c r="BD6" i="7"/>
  <c r="BE6" i="7"/>
  <c r="BF6" i="7"/>
  <c r="BG6" i="7"/>
  <c r="BH6" i="7"/>
  <c r="BI6" i="7"/>
  <c r="BJ6" i="7"/>
  <c r="BK6" i="7"/>
  <c r="BL6" i="7"/>
  <c r="BM6" i="7"/>
  <c r="BN6" i="7"/>
  <c r="BO6" i="7"/>
  <c r="BP6" i="7"/>
  <c r="BQ6" i="7"/>
  <c r="BR6" i="7"/>
  <c r="BS6" i="7"/>
  <c r="BT6" i="7"/>
  <c r="BU6" i="7"/>
  <c r="BV6" i="7"/>
  <c r="BW6" i="7"/>
  <c r="BX6" i="7"/>
  <c r="BY6" i="7"/>
  <c r="BZ6" i="7"/>
  <c r="CA6" i="7"/>
  <c r="CB6" i="7"/>
  <c r="CC6" i="7"/>
  <c r="CD6" i="7"/>
  <c r="CE6" i="7"/>
  <c r="CF6" i="7"/>
  <c r="CG6" i="7"/>
  <c r="CH6" i="7"/>
  <c r="CI6" i="7"/>
  <c r="CJ6" i="7"/>
  <c r="CK6" i="7"/>
  <c r="CL6" i="7"/>
  <c r="CM6" i="7"/>
  <c r="CN6" i="7"/>
  <c r="CO6" i="7"/>
  <c r="CP6" i="7"/>
  <c r="CQ6" i="7"/>
  <c r="CR6" i="7"/>
  <c r="CS6" i="7"/>
  <c r="CT6" i="7"/>
  <c r="CU6" i="7"/>
  <c r="CV6" i="7"/>
  <c r="CW6" i="7"/>
  <c r="CX6" i="7"/>
  <c r="CY6" i="7"/>
  <c r="CZ6" i="7"/>
  <c r="DA6" i="7"/>
  <c r="DB6" i="7"/>
  <c r="DC6" i="7"/>
  <c r="DD6" i="7"/>
  <c r="DE6" i="7"/>
  <c r="DF6" i="7"/>
  <c r="DG6" i="7"/>
  <c r="DH6" i="7"/>
  <c r="DI6" i="7"/>
  <c r="DJ6" i="7"/>
  <c r="DK6" i="7"/>
  <c r="DL6" i="7"/>
  <c r="DM6" i="7"/>
  <c r="DN6" i="7"/>
  <c r="DO6" i="7"/>
  <c r="DP6" i="7"/>
  <c r="DQ6" i="7"/>
  <c r="DR6" i="7"/>
  <c r="DS6" i="7"/>
  <c r="DT6" i="7"/>
  <c r="DU6" i="7"/>
  <c r="DV6" i="7"/>
  <c r="DW6" i="7"/>
  <c r="DX6" i="7"/>
  <c r="DY6" i="7"/>
  <c r="DZ6" i="7"/>
  <c r="EA6" i="7"/>
  <c r="EB6" i="7"/>
  <c r="EC6" i="7"/>
  <c r="ED6" i="7"/>
  <c r="EE6" i="7"/>
  <c r="EF6" i="7"/>
  <c r="EG6" i="7"/>
  <c r="EH6" i="7"/>
  <c r="EI6" i="7"/>
  <c r="EJ6" i="7"/>
  <c r="EK6" i="7"/>
  <c r="EL6" i="7"/>
  <c r="EM6" i="7"/>
  <c r="EN6" i="7"/>
  <c r="EO6" i="7"/>
  <c r="EP6" i="7"/>
  <c r="EQ6" i="7"/>
  <c r="ER6" i="7"/>
  <c r="ES6" i="7"/>
  <c r="ET6" i="7"/>
  <c r="EU6" i="7"/>
  <c r="EV6" i="7"/>
  <c r="EW6" i="7"/>
  <c r="EX6" i="7"/>
  <c r="EY6" i="7"/>
  <c r="EZ6" i="7"/>
  <c r="FA6" i="7"/>
  <c r="FB6" i="7"/>
  <c r="FC6" i="7"/>
  <c r="FD6" i="7"/>
  <c r="FE6" i="7"/>
  <c r="FF6" i="7"/>
  <c r="FG6" i="7"/>
  <c r="FH6" i="7"/>
  <c r="FI6" i="7"/>
  <c r="FJ6" i="7"/>
  <c r="FK6" i="7"/>
  <c r="FL6" i="7"/>
  <c r="FM6" i="7"/>
  <c r="FN6" i="7"/>
  <c r="FO6" i="7"/>
  <c r="FP6" i="7"/>
  <c r="FQ6" i="7"/>
  <c r="FR6" i="7"/>
  <c r="FS6" i="7"/>
  <c r="FT6" i="7"/>
  <c r="FU6" i="7"/>
  <c r="FV6" i="7"/>
  <c r="FW6" i="7"/>
  <c r="FX6" i="7"/>
  <c r="FY6" i="7"/>
  <c r="FZ6" i="7"/>
  <c r="GA6" i="7"/>
  <c r="GB6" i="7"/>
  <c r="GC6" i="7"/>
  <c r="GD6" i="7"/>
  <c r="GE6" i="7"/>
  <c r="GF6" i="7"/>
  <c r="GG6" i="7"/>
  <c r="GH6" i="7"/>
  <c r="GI6" i="7"/>
  <c r="GJ6" i="7"/>
  <c r="GK6" i="7"/>
  <c r="GL6" i="7"/>
  <c r="GM6" i="7"/>
  <c r="GN6" i="7"/>
  <c r="GO6" i="7"/>
  <c r="GP6" i="7"/>
  <c r="GQ6" i="7"/>
  <c r="GR6" i="7"/>
  <c r="GS6" i="7"/>
  <c r="GT6" i="7"/>
  <c r="GU6"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AJ2" i="7"/>
  <c r="AK2" i="7"/>
  <c r="AL2" i="7"/>
  <c r="AM2" i="7"/>
  <c r="AN2" i="7"/>
  <c r="AO2" i="7"/>
  <c r="AP2" i="7"/>
  <c r="AQ2" i="7"/>
  <c r="AR2" i="7"/>
  <c r="AS2" i="7"/>
  <c r="AT2" i="7"/>
  <c r="AU2" i="7"/>
  <c r="AV2" i="7"/>
  <c r="AW2" i="7"/>
  <c r="AX2" i="7"/>
  <c r="AY2" i="7"/>
  <c r="AZ2" i="7"/>
  <c r="BA2" i="7"/>
  <c r="BB2" i="7"/>
  <c r="BC2" i="7"/>
  <c r="BD2" i="7"/>
  <c r="BE2" i="7"/>
  <c r="BF2" i="7"/>
  <c r="BG2" i="7"/>
  <c r="BH2" i="7"/>
  <c r="BI2" i="7"/>
  <c r="BJ2" i="7"/>
  <c r="BK2" i="7"/>
  <c r="BL2" i="7"/>
  <c r="BM2" i="7"/>
  <c r="BN2" i="7"/>
  <c r="BO2" i="7"/>
  <c r="BP2" i="7"/>
  <c r="BQ2" i="7"/>
  <c r="BR2" i="7"/>
  <c r="BS2" i="7"/>
  <c r="BT2" i="7"/>
  <c r="BU2" i="7"/>
  <c r="BV2" i="7"/>
  <c r="BW2" i="7"/>
  <c r="BX2" i="7"/>
  <c r="BY2" i="7"/>
  <c r="BZ2" i="7"/>
  <c r="CA2" i="7"/>
  <c r="CB2" i="7"/>
  <c r="CC2" i="7"/>
  <c r="CD2" i="7"/>
  <c r="CE2" i="7"/>
  <c r="CF2" i="7"/>
  <c r="CG2" i="7"/>
  <c r="CH2" i="7"/>
  <c r="CI2" i="7"/>
  <c r="CJ2" i="7"/>
  <c r="CK2" i="7"/>
  <c r="CL2" i="7"/>
  <c r="CM2" i="7"/>
  <c r="CN2" i="7"/>
  <c r="CO2" i="7"/>
  <c r="CP2" i="7"/>
  <c r="CQ2" i="7"/>
  <c r="CR2" i="7"/>
  <c r="CS2" i="7"/>
  <c r="CT2" i="7"/>
  <c r="CU2" i="7"/>
  <c r="CV2" i="7"/>
  <c r="CW2" i="7"/>
  <c r="CX2" i="7"/>
  <c r="CY2" i="7"/>
  <c r="CZ2" i="7"/>
  <c r="DA2" i="7"/>
  <c r="DB2" i="7"/>
  <c r="DC2" i="7"/>
  <c r="DD2" i="7"/>
  <c r="DE2" i="7"/>
  <c r="DF2" i="7"/>
  <c r="DG2" i="7"/>
  <c r="DH2" i="7"/>
  <c r="DI2" i="7"/>
  <c r="DJ2" i="7"/>
  <c r="DK2" i="7"/>
  <c r="DL2" i="7"/>
  <c r="DM2" i="7"/>
  <c r="DN2" i="7"/>
  <c r="DO2" i="7"/>
  <c r="DP2" i="7"/>
  <c r="DQ2" i="7"/>
  <c r="DR2" i="7"/>
  <c r="DS2" i="7"/>
  <c r="DT2" i="7"/>
  <c r="DU2" i="7"/>
  <c r="DV2" i="7"/>
  <c r="DW2" i="7"/>
  <c r="DX2" i="7"/>
  <c r="DY2" i="7"/>
  <c r="DZ2" i="7"/>
  <c r="EA2" i="7"/>
  <c r="EB2" i="7"/>
  <c r="EC2" i="7"/>
  <c r="ED2" i="7"/>
  <c r="EE2" i="7"/>
  <c r="EF2" i="7"/>
  <c r="EG2" i="7"/>
  <c r="EH2" i="7"/>
  <c r="EI2" i="7"/>
  <c r="EJ2" i="7"/>
  <c r="EK2" i="7"/>
  <c r="EL2" i="7"/>
  <c r="EM2" i="7"/>
  <c r="EN2" i="7"/>
  <c r="EO2" i="7"/>
  <c r="EP2" i="7"/>
  <c r="EQ2" i="7"/>
  <c r="ER2" i="7"/>
  <c r="ES2" i="7"/>
  <c r="ET2" i="7"/>
  <c r="EU2" i="7"/>
  <c r="EV2" i="7"/>
  <c r="EW2" i="7"/>
  <c r="EX2" i="7"/>
  <c r="EY2" i="7"/>
  <c r="EZ2" i="7"/>
  <c r="FA2" i="7"/>
  <c r="FB2" i="7"/>
  <c r="FC2" i="7"/>
  <c r="FD2" i="7"/>
  <c r="FE2" i="7"/>
  <c r="FF2" i="7"/>
  <c r="FG2" i="7"/>
  <c r="FH2" i="7"/>
  <c r="FI2" i="7"/>
  <c r="FJ2" i="7"/>
  <c r="FK2" i="7"/>
  <c r="FL2" i="7"/>
  <c r="FM2" i="7"/>
  <c r="FN2" i="7"/>
  <c r="FO2" i="7"/>
  <c r="FP2" i="7"/>
  <c r="FQ2" i="7"/>
  <c r="FR2" i="7"/>
  <c r="FS2" i="7"/>
  <c r="FT2" i="7"/>
  <c r="FU2" i="7"/>
  <c r="FV2" i="7"/>
  <c r="FW2" i="7"/>
  <c r="FX2" i="7"/>
  <c r="FY2" i="7"/>
  <c r="FZ2" i="7"/>
  <c r="GA2" i="7"/>
  <c r="GB2" i="7"/>
  <c r="GC2" i="7"/>
  <c r="GD2" i="7"/>
  <c r="GE2" i="7"/>
  <c r="GF2" i="7"/>
  <c r="GG2" i="7"/>
  <c r="GH2" i="7"/>
  <c r="GI2" i="7"/>
  <c r="GJ2" i="7"/>
  <c r="GK2" i="7"/>
  <c r="GL2" i="7"/>
  <c r="GM2" i="7"/>
  <c r="GN2" i="7"/>
  <c r="GO2" i="7"/>
  <c r="GP2" i="7"/>
  <c r="GQ2" i="7"/>
  <c r="GR2" i="7"/>
  <c r="GS2" i="7"/>
  <c r="GT2" i="7"/>
  <c r="GU2" i="7"/>
  <c r="D8"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AJ8" i="7"/>
  <c r="AK8" i="7"/>
  <c r="AL8" i="7"/>
  <c r="AM8" i="7"/>
  <c r="AN8" i="7"/>
  <c r="AO8" i="7"/>
  <c r="AP8" i="7"/>
  <c r="AQ8" i="7"/>
  <c r="AR8" i="7"/>
  <c r="AS8" i="7"/>
  <c r="AT8" i="7"/>
  <c r="AU8" i="7"/>
  <c r="AV8" i="7"/>
  <c r="AW8" i="7"/>
  <c r="AX8" i="7"/>
  <c r="AY8" i="7"/>
  <c r="AZ8" i="7"/>
  <c r="BA8" i="7"/>
  <c r="BB8" i="7"/>
  <c r="BC8" i="7"/>
  <c r="BD8" i="7"/>
  <c r="BE8" i="7"/>
  <c r="BF8" i="7"/>
  <c r="BG8" i="7"/>
  <c r="BH8" i="7"/>
  <c r="BI8" i="7"/>
  <c r="BJ8" i="7"/>
  <c r="BK8" i="7"/>
  <c r="BL8" i="7"/>
  <c r="BM8" i="7"/>
  <c r="BN8" i="7"/>
  <c r="BO8" i="7"/>
  <c r="BP8" i="7"/>
  <c r="BQ8" i="7"/>
  <c r="BR8" i="7"/>
  <c r="BS8" i="7"/>
  <c r="BT8" i="7"/>
  <c r="BU8" i="7"/>
  <c r="BV8" i="7"/>
  <c r="BW8" i="7"/>
  <c r="BX8" i="7"/>
  <c r="BY8" i="7"/>
  <c r="BZ8" i="7"/>
  <c r="CA8" i="7"/>
  <c r="CB8" i="7"/>
  <c r="CC8" i="7"/>
  <c r="CD8" i="7"/>
  <c r="CE8" i="7"/>
  <c r="CF8" i="7"/>
  <c r="CG8" i="7"/>
  <c r="CH8" i="7"/>
  <c r="CI8" i="7"/>
  <c r="CJ8" i="7"/>
  <c r="CK8" i="7"/>
  <c r="CL8" i="7"/>
  <c r="CM8" i="7"/>
  <c r="CN8" i="7"/>
  <c r="CO8" i="7"/>
  <c r="CP8" i="7"/>
  <c r="CQ8" i="7"/>
  <c r="CR8" i="7"/>
  <c r="CS8" i="7"/>
  <c r="CT8" i="7"/>
  <c r="CU8" i="7"/>
  <c r="CV8" i="7"/>
  <c r="CW8" i="7"/>
  <c r="CX8" i="7"/>
  <c r="CY8" i="7"/>
  <c r="CZ8" i="7"/>
  <c r="DA8" i="7"/>
  <c r="DB8" i="7"/>
  <c r="DC8" i="7"/>
  <c r="DD8" i="7"/>
  <c r="DE8" i="7"/>
  <c r="DF8" i="7"/>
  <c r="DG8" i="7"/>
  <c r="DH8" i="7"/>
  <c r="DI8" i="7"/>
  <c r="DJ8" i="7"/>
  <c r="DK8" i="7"/>
  <c r="DL8" i="7"/>
  <c r="DM8" i="7"/>
  <c r="DN8" i="7"/>
  <c r="DO8" i="7"/>
  <c r="DP8" i="7"/>
  <c r="DQ8" i="7"/>
  <c r="DR8" i="7"/>
  <c r="DS8" i="7"/>
  <c r="DT8" i="7"/>
  <c r="DU8" i="7"/>
  <c r="DV8" i="7"/>
  <c r="DW8" i="7"/>
  <c r="DX8" i="7"/>
  <c r="DY8" i="7"/>
  <c r="DZ8" i="7"/>
  <c r="EA8" i="7"/>
  <c r="EB8" i="7"/>
  <c r="EC8" i="7"/>
  <c r="ED8" i="7"/>
  <c r="EE8" i="7"/>
  <c r="EF8" i="7"/>
  <c r="EG8" i="7"/>
  <c r="EH8" i="7"/>
  <c r="EI8" i="7"/>
  <c r="EJ8" i="7"/>
  <c r="EK8" i="7"/>
  <c r="EL8" i="7"/>
  <c r="EM8" i="7"/>
  <c r="EN8" i="7"/>
  <c r="EO8" i="7"/>
  <c r="EP8" i="7"/>
  <c r="EQ8" i="7"/>
  <c r="ER8" i="7"/>
  <c r="ES8" i="7"/>
  <c r="ET8" i="7"/>
  <c r="EU8" i="7"/>
  <c r="EV8" i="7"/>
  <c r="EW8" i="7"/>
  <c r="EX8" i="7"/>
  <c r="EY8" i="7"/>
  <c r="EZ8" i="7"/>
  <c r="FA8" i="7"/>
  <c r="FB8" i="7"/>
  <c r="FC8" i="7"/>
  <c r="FD8" i="7"/>
  <c r="FE8" i="7"/>
  <c r="FF8" i="7"/>
  <c r="FG8" i="7"/>
  <c r="FH8" i="7"/>
  <c r="FI8" i="7"/>
  <c r="FJ8" i="7"/>
  <c r="FK8" i="7"/>
  <c r="FL8" i="7"/>
  <c r="FM8" i="7"/>
  <c r="FN8" i="7"/>
  <c r="FO8" i="7"/>
  <c r="FP8" i="7"/>
  <c r="FQ8" i="7"/>
  <c r="FR8" i="7"/>
  <c r="FS8" i="7"/>
  <c r="FT8" i="7"/>
  <c r="FU8" i="7"/>
  <c r="FV8" i="7"/>
  <c r="FW8" i="7"/>
  <c r="FX8" i="7"/>
  <c r="FY8" i="7"/>
  <c r="FZ8" i="7"/>
  <c r="GA8" i="7"/>
  <c r="GB8" i="7"/>
  <c r="GC8" i="7"/>
  <c r="GD8" i="7"/>
  <c r="GE8" i="7"/>
  <c r="GF8" i="7"/>
  <c r="GG8" i="7"/>
  <c r="GH8" i="7"/>
  <c r="GI8" i="7"/>
  <c r="GJ8" i="7"/>
  <c r="GK8" i="7"/>
  <c r="GL8" i="7"/>
  <c r="GM8" i="7"/>
  <c r="GN8" i="7"/>
  <c r="GO8" i="7"/>
  <c r="GP8" i="7"/>
  <c r="GQ8" i="7"/>
  <c r="GR8" i="7"/>
  <c r="GS8" i="7"/>
  <c r="GT8" i="7"/>
  <c r="GU8"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9" i="7"/>
  <c r="AR9" i="7"/>
  <c r="AS9" i="7"/>
  <c r="AT9" i="7"/>
  <c r="AU9" i="7"/>
  <c r="AV9" i="7"/>
  <c r="AW9" i="7"/>
  <c r="AX9" i="7"/>
  <c r="AY9" i="7"/>
  <c r="AZ9" i="7"/>
  <c r="BA9" i="7"/>
  <c r="BB9" i="7"/>
  <c r="BC9" i="7"/>
  <c r="BD9" i="7"/>
  <c r="BE9" i="7"/>
  <c r="BF9" i="7"/>
  <c r="BG9" i="7"/>
  <c r="BH9" i="7"/>
  <c r="BI9" i="7"/>
  <c r="BJ9" i="7"/>
  <c r="BK9" i="7"/>
  <c r="BL9" i="7"/>
  <c r="BM9" i="7"/>
  <c r="BN9" i="7"/>
  <c r="BO9" i="7"/>
  <c r="BP9" i="7"/>
  <c r="BQ9" i="7"/>
  <c r="BR9" i="7"/>
  <c r="BS9" i="7"/>
  <c r="BT9" i="7"/>
  <c r="BU9" i="7"/>
  <c r="BV9" i="7"/>
  <c r="BW9" i="7"/>
  <c r="BX9" i="7"/>
  <c r="BY9" i="7"/>
  <c r="BZ9" i="7"/>
  <c r="CA9" i="7"/>
  <c r="CB9" i="7"/>
  <c r="CC9" i="7"/>
  <c r="CD9" i="7"/>
  <c r="CE9" i="7"/>
  <c r="CF9" i="7"/>
  <c r="CG9" i="7"/>
  <c r="CH9" i="7"/>
  <c r="CI9" i="7"/>
  <c r="CJ9" i="7"/>
  <c r="CK9" i="7"/>
  <c r="CL9" i="7"/>
  <c r="CM9" i="7"/>
  <c r="CN9" i="7"/>
  <c r="CO9" i="7"/>
  <c r="CP9" i="7"/>
  <c r="CQ9" i="7"/>
  <c r="CR9" i="7"/>
  <c r="CS9" i="7"/>
  <c r="CT9" i="7"/>
  <c r="CU9" i="7"/>
  <c r="CV9" i="7"/>
  <c r="CW9" i="7"/>
  <c r="CX9" i="7"/>
  <c r="CY9" i="7"/>
  <c r="CZ9" i="7"/>
  <c r="DA9" i="7"/>
  <c r="DB9" i="7"/>
  <c r="DC9" i="7"/>
  <c r="DD9" i="7"/>
  <c r="DE9" i="7"/>
  <c r="DF9" i="7"/>
  <c r="DG9" i="7"/>
  <c r="DH9" i="7"/>
  <c r="DI9" i="7"/>
  <c r="DJ9" i="7"/>
  <c r="DK9" i="7"/>
  <c r="DL9" i="7"/>
  <c r="DM9" i="7"/>
  <c r="DN9" i="7"/>
  <c r="DO9" i="7"/>
  <c r="DP9" i="7"/>
  <c r="DQ9" i="7"/>
  <c r="DR9" i="7"/>
  <c r="DS9" i="7"/>
  <c r="DT9" i="7"/>
  <c r="DU9" i="7"/>
  <c r="DV9" i="7"/>
  <c r="DW9" i="7"/>
  <c r="DX9" i="7"/>
  <c r="DY9" i="7"/>
  <c r="DZ9" i="7"/>
  <c r="EA9" i="7"/>
  <c r="EB9" i="7"/>
  <c r="EC9" i="7"/>
  <c r="ED9" i="7"/>
  <c r="EE9" i="7"/>
  <c r="EF9" i="7"/>
  <c r="EG9" i="7"/>
  <c r="EH9" i="7"/>
  <c r="EI9" i="7"/>
  <c r="EJ9" i="7"/>
  <c r="EK9" i="7"/>
  <c r="EL9" i="7"/>
  <c r="EM9" i="7"/>
  <c r="EN9" i="7"/>
  <c r="EO9" i="7"/>
  <c r="EP9" i="7"/>
  <c r="EQ9" i="7"/>
  <c r="ER9" i="7"/>
  <c r="ES9" i="7"/>
  <c r="ET9" i="7"/>
  <c r="EU9" i="7"/>
  <c r="EV9" i="7"/>
  <c r="EW9" i="7"/>
  <c r="EX9" i="7"/>
  <c r="EY9" i="7"/>
  <c r="EZ9" i="7"/>
  <c r="FA9" i="7"/>
  <c r="FB9" i="7"/>
  <c r="FC9" i="7"/>
  <c r="FD9" i="7"/>
  <c r="FE9" i="7"/>
  <c r="FF9" i="7"/>
  <c r="FG9" i="7"/>
  <c r="FH9" i="7"/>
  <c r="FI9" i="7"/>
  <c r="FJ9" i="7"/>
  <c r="FK9" i="7"/>
  <c r="FL9" i="7"/>
  <c r="FM9" i="7"/>
  <c r="FN9" i="7"/>
  <c r="FO9" i="7"/>
  <c r="FP9" i="7"/>
  <c r="FQ9" i="7"/>
  <c r="FR9" i="7"/>
  <c r="FS9" i="7"/>
  <c r="FT9" i="7"/>
  <c r="FU9" i="7"/>
  <c r="FV9" i="7"/>
  <c r="FW9" i="7"/>
  <c r="FX9" i="7"/>
  <c r="FY9" i="7"/>
  <c r="FZ9" i="7"/>
  <c r="GA9" i="7"/>
  <c r="GB9" i="7"/>
  <c r="GC9" i="7"/>
  <c r="GD9" i="7"/>
  <c r="GE9" i="7"/>
  <c r="GF9" i="7"/>
  <c r="GG9" i="7"/>
  <c r="GH9" i="7"/>
  <c r="GI9" i="7"/>
  <c r="GJ9" i="7"/>
  <c r="GK9" i="7"/>
  <c r="GL9" i="7"/>
  <c r="GM9" i="7"/>
  <c r="GN9" i="7"/>
  <c r="GO9" i="7"/>
  <c r="GP9" i="7"/>
  <c r="GQ9" i="7"/>
  <c r="GR9" i="7"/>
  <c r="GS9" i="7"/>
  <c r="GT9" i="7"/>
  <c r="GU9"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AI10" i="7"/>
  <c r="AJ10" i="7"/>
  <c r="AK10" i="7"/>
  <c r="AL10" i="7"/>
  <c r="AM10" i="7"/>
  <c r="AN10" i="7"/>
  <c r="AO10" i="7"/>
  <c r="AP10" i="7"/>
  <c r="AQ10" i="7"/>
  <c r="AR10" i="7"/>
  <c r="AS10" i="7"/>
  <c r="AT10" i="7"/>
  <c r="AU10" i="7"/>
  <c r="AV10" i="7"/>
  <c r="AW10" i="7"/>
  <c r="AX10" i="7"/>
  <c r="AY10" i="7"/>
  <c r="AZ10" i="7"/>
  <c r="BA10" i="7"/>
  <c r="BB10" i="7"/>
  <c r="BC10" i="7"/>
  <c r="BD10" i="7"/>
  <c r="BE10" i="7"/>
  <c r="BF10" i="7"/>
  <c r="BG10" i="7"/>
  <c r="BH10" i="7"/>
  <c r="BI10" i="7"/>
  <c r="BJ10" i="7"/>
  <c r="BK10" i="7"/>
  <c r="BL10" i="7"/>
  <c r="BM10" i="7"/>
  <c r="BN10" i="7"/>
  <c r="BO10" i="7"/>
  <c r="BP10" i="7"/>
  <c r="BQ10" i="7"/>
  <c r="BR10" i="7"/>
  <c r="BS10" i="7"/>
  <c r="BT10" i="7"/>
  <c r="BU10" i="7"/>
  <c r="BV10" i="7"/>
  <c r="BW10" i="7"/>
  <c r="BX10" i="7"/>
  <c r="BY10" i="7"/>
  <c r="BZ10" i="7"/>
  <c r="CA10" i="7"/>
  <c r="CB10" i="7"/>
  <c r="CC10" i="7"/>
  <c r="CD10" i="7"/>
  <c r="CE10" i="7"/>
  <c r="CF10" i="7"/>
  <c r="CG10" i="7"/>
  <c r="CH10" i="7"/>
  <c r="CI10" i="7"/>
  <c r="CJ10" i="7"/>
  <c r="CK10" i="7"/>
  <c r="CL10" i="7"/>
  <c r="CM10" i="7"/>
  <c r="CN10" i="7"/>
  <c r="CO10" i="7"/>
  <c r="CP10" i="7"/>
  <c r="CQ10" i="7"/>
  <c r="CR10" i="7"/>
  <c r="CS10" i="7"/>
  <c r="CT10" i="7"/>
  <c r="CU10" i="7"/>
  <c r="CV10" i="7"/>
  <c r="CW10" i="7"/>
  <c r="CX10" i="7"/>
  <c r="CY10" i="7"/>
  <c r="CZ10" i="7"/>
  <c r="DA10" i="7"/>
  <c r="DB10" i="7"/>
  <c r="DC10" i="7"/>
  <c r="DD10" i="7"/>
  <c r="DE10" i="7"/>
  <c r="DF10" i="7"/>
  <c r="DG10" i="7"/>
  <c r="DH10" i="7"/>
  <c r="DI10" i="7"/>
  <c r="DJ10" i="7"/>
  <c r="DK10" i="7"/>
  <c r="DL10" i="7"/>
  <c r="DM10" i="7"/>
  <c r="DN10" i="7"/>
  <c r="DO10" i="7"/>
  <c r="DP10" i="7"/>
  <c r="DQ10" i="7"/>
  <c r="DR10" i="7"/>
  <c r="DS10" i="7"/>
  <c r="DT10" i="7"/>
  <c r="DU10" i="7"/>
  <c r="DV10" i="7"/>
  <c r="DW10" i="7"/>
  <c r="DX10" i="7"/>
  <c r="DY10" i="7"/>
  <c r="DZ10" i="7"/>
  <c r="EA10" i="7"/>
  <c r="EB10" i="7"/>
  <c r="EC10" i="7"/>
  <c r="ED10" i="7"/>
  <c r="EE10" i="7"/>
  <c r="EF10" i="7"/>
  <c r="EG10" i="7"/>
  <c r="EH10" i="7"/>
  <c r="EI10" i="7"/>
  <c r="EJ10" i="7"/>
  <c r="EK10" i="7"/>
  <c r="EL10" i="7"/>
  <c r="EM10" i="7"/>
  <c r="EN10" i="7"/>
  <c r="EO10" i="7"/>
  <c r="EP10" i="7"/>
  <c r="EQ10" i="7"/>
  <c r="ER10" i="7"/>
  <c r="ES10" i="7"/>
  <c r="ET10" i="7"/>
  <c r="EU10" i="7"/>
  <c r="EV10" i="7"/>
  <c r="EW10" i="7"/>
  <c r="EX10" i="7"/>
  <c r="EY10" i="7"/>
  <c r="EZ10" i="7"/>
  <c r="FA10" i="7"/>
  <c r="FB10" i="7"/>
  <c r="FC10" i="7"/>
  <c r="FD10" i="7"/>
  <c r="FE10" i="7"/>
  <c r="FF10" i="7"/>
  <c r="FG10" i="7"/>
  <c r="FH10" i="7"/>
  <c r="FI10" i="7"/>
  <c r="FJ10" i="7"/>
  <c r="FK10" i="7"/>
  <c r="FL10" i="7"/>
  <c r="FM10" i="7"/>
  <c r="FN10" i="7"/>
  <c r="FO10" i="7"/>
  <c r="FP10" i="7"/>
  <c r="FQ10" i="7"/>
  <c r="FR10" i="7"/>
  <c r="FS10" i="7"/>
  <c r="FT10" i="7"/>
  <c r="FU10" i="7"/>
  <c r="FV10" i="7"/>
  <c r="FW10" i="7"/>
  <c r="FX10" i="7"/>
  <c r="FY10" i="7"/>
  <c r="FZ10" i="7"/>
  <c r="GA10" i="7"/>
  <c r="GB10" i="7"/>
  <c r="GC10" i="7"/>
  <c r="GD10" i="7"/>
  <c r="GE10" i="7"/>
  <c r="GF10" i="7"/>
  <c r="GG10" i="7"/>
  <c r="GH10" i="7"/>
  <c r="GI10" i="7"/>
  <c r="GJ10" i="7"/>
  <c r="GK10" i="7"/>
  <c r="GL10" i="7"/>
  <c r="GM10" i="7"/>
  <c r="GN10" i="7"/>
  <c r="GO10" i="7"/>
  <c r="GP10" i="7"/>
  <c r="GQ10" i="7"/>
  <c r="GR10" i="7"/>
  <c r="GS10" i="7"/>
  <c r="GT10" i="7"/>
  <c r="GU10"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AJ11" i="7"/>
  <c r="AK11" i="7"/>
  <c r="AL11" i="7"/>
  <c r="AM11" i="7"/>
  <c r="AN11" i="7"/>
  <c r="AO11" i="7"/>
  <c r="AP11" i="7"/>
  <c r="AQ11" i="7"/>
  <c r="AR11" i="7"/>
  <c r="AS11" i="7"/>
  <c r="AT11" i="7"/>
  <c r="AU11" i="7"/>
  <c r="AV11" i="7"/>
  <c r="AW11" i="7"/>
  <c r="AX11" i="7"/>
  <c r="AY11" i="7"/>
  <c r="AZ11" i="7"/>
  <c r="BA11" i="7"/>
  <c r="BB11" i="7"/>
  <c r="BC11" i="7"/>
  <c r="BD11" i="7"/>
  <c r="BE11" i="7"/>
  <c r="BF11" i="7"/>
  <c r="BG11" i="7"/>
  <c r="BH11" i="7"/>
  <c r="BI11" i="7"/>
  <c r="BJ11" i="7"/>
  <c r="BK11" i="7"/>
  <c r="BL11" i="7"/>
  <c r="BM11" i="7"/>
  <c r="BN11" i="7"/>
  <c r="BO11" i="7"/>
  <c r="BP11" i="7"/>
  <c r="BQ11" i="7"/>
  <c r="BR11" i="7"/>
  <c r="BS11" i="7"/>
  <c r="BT11" i="7"/>
  <c r="BU11" i="7"/>
  <c r="BV11" i="7"/>
  <c r="BW11" i="7"/>
  <c r="BX11" i="7"/>
  <c r="BY11" i="7"/>
  <c r="BZ11" i="7"/>
  <c r="CA11" i="7"/>
  <c r="CB11" i="7"/>
  <c r="CC11" i="7"/>
  <c r="CD11" i="7"/>
  <c r="CE11" i="7"/>
  <c r="CF11" i="7"/>
  <c r="CG11" i="7"/>
  <c r="CH11" i="7"/>
  <c r="CI11" i="7"/>
  <c r="CJ11" i="7"/>
  <c r="CK11" i="7"/>
  <c r="CL11" i="7"/>
  <c r="CM11" i="7"/>
  <c r="CN11" i="7"/>
  <c r="CO11" i="7"/>
  <c r="CP11" i="7"/>
  <c r="CQ11" i="7"/>
  <c r="CR11" i="7"/>
  <c r="CS11" i="7"/>
  <c r="CT11" i="7"/>
  <c r="CU11" i="7"/>
  <c r="CV11" i="7"/>
  <c r="CW11" i="7"/>
  <c r="CX11" i="7"/>
  <c r="CY11" i="7"/>
  <c r="CZ11" i="7"/>
  <c r="DA11" i="7"/>
  <c r="DB11" i="7"/>
  <c r="DC11" i="7"/>
  <c r="DD11" i="7"/>
  <c r="DE11" i="7"/>
  <c r="DF11" i="7"/>
  <c r="DG11" i="7"/>
  <c r="DH11" i="7"/>
  <c r="DI11" i="7"/>
  <c r="DJ11" i="7"/>
  <c r="DK11" i="7"/>
  <c r="DL11" i="7"/>
  <c r="DM11" i="7"/>
  <c r="DN11" i="7"/>
  <c r="DO11" i="7"/>
  <c r="DP11" i="7"/>
  <c r="DQ11" i="7"/>
  <c r="DR11" i="7"/>
  <c r="DS11" i="7"/>
  <c r="DT11" i="7"/>
  <c r="DU11" i="7"/>
  <c r="DV11" i="7"/>
  <c r="DW11" i="7"/>
  <c r="DX11" i="7"/>
  <c r="DY11" i="7"/>
  <c r="DZ11" i="7"/>
  <c r="EA11" i="7"/>
  <c r="EB11" i="7"/>
  <c r="EC11" i="7"/>
  <c r="ED11" i="7"/>
  <c r="EE11" i="7"/>
  <c r="EF11" i="7"/>
  <c r="EG11" i="7"/>
  <c r="EH11" i="7"/>
  <c r="EI11" i="7"/>
  <c r="EJ11" i="7"/>
  <c r="EK11" i="7"/>
  <c r="EL11" i="7"/>
  <c r="EM11" i="7"/>
  <c r="EN11" i="7"/>
  <c r="EO11" i="7"/>
  <c r="EP11" i="7"/>
  <c r="EQ11" i="7"/>
  <c r="ER11" i="7"/>
  <c r="ES11" i="7"/>
  <c r="ET11" i="7"/>
  <c r="EU11" i="7"/>
  <c r="EV11" i="7"/>
  <c r="EW11" i="7"/>
  <c r="EX11" i="7"/>
  <c r="EY11" i="7"/>
  <c r="EZ11" i="7"/>
  <c r="FA11" i="7"/>
  <c r="FB11" i="7"/>
  <c r="FC11" i="7"/>
  <c r="FD11" i="7"/>
  <c r="FE11" i="7"/>
  <c r="FF11" i="7"/>
  <c r="FG11" i="7"/>
  <c r="FH11" i="7"/>
  <c r="FI11" i="7"/>
  <c r="FJ11" i="7"/>
  <c r="FK11" i="7"/>
  <c r="FL11" i="7"/>
  <c r="FM11" i="7"/>
  <c r="FN11" i="7"/>
  <c r="FO11" i="7"/>
  <c r="FP11" i="7"/>
  <c r="FQ11" i="7"/>
  <c r="FR11" i="7"/>
  <c r="FS11" i="7"/>
  <c r="FT11" i="7"/>
  <c r="FU11" i="7"/>
  <c r="FV11" i="7"/>
  <c r="FW11" i="7"/>
  <c r="FX11" i="7"/>
  <c r="FY11" i="7"/>
  <c r="FZ11" i="7"/>
  <c r="GA11" i="7"/>
  <c r="GB11" i="7"/>
  <c r="GC11" i="7"/>
  <c r="GD11" i="7"/>
  <c r="GE11" i="7"/>
  <c r="GF11" i="7"/>
  <c r="GG11" i="7"/>
  <c r="GH11" i="7"/>
  <c r="GI11" i="7"/>
  <c r="GJ11" i="7"/>
  <c r="GK11" i="7"/>
  <c r="GL11" i="7"/>
  <c r="GM11" i="7"/>
  <c r="GN11" i="7"/>
  <c r="GO11" i="7"/>
  <c r="GP11" i="7"/>
  <c r="GQ11" i="7"/>
  <c r="GR11" i="7"/>
  <c r="GS11" i="7"/>
  <c r="GT11" i="7"/>
  <c r="GU11"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AJ30" i="7"/>
  <c r="AK30" i="7"/>
  <c r="AL30" i="7"/>
  <c r="AM30" i="7"/>
  <c r="AN30" i="7"/>
  <c r="AO30" i="7"/>
  <c r="AP30" i="7"/>
  <c r="AQ30" i="7"/>
  <c r="AR30" i="7"/>
  <c r="AS30" i="7"/>
  <c r="AT30" i="7"/>
  <c r="AU30" i="7"/>
  <c r="AV30" i="7"/>
  <c r="AW30" i="7"/>
  <c r="AX30" i="7"/>
  <c r="AY30" i="7"/>
  <c r="AZ30" i="7"/>
  <c r="BA30" i="7"/>
  <c r="BB30" i="7"/>
  <c r="BC30" i="7"/>
  <c r="BD30" i="7"/>
  <c r="BE30" i="7"/>
  <c r="BF30" i="7"/>
  <c r="BG30" i="7"/>
  <c r="BH30" i="7"/>
  <c r="BI30" i="7"/>
  <c r="BJ30" i="7"/>
  <c r="BK30" i="7"/>
  <c r="BL30" i="7"/>
  <c r="BM30" i="7"/>
  <c r="BN30" i="7"/>
  <c r="BO30" i="7"/>
  <c r="BP30" i="7"/>
  <c r="BQ30" i="7"/>
  <c r="BR30" i="7"/>
  <c r="BS30" i="7"/>
  <c r="BT30" i="7"/>
  <c r="BU30" i="7"/>
  <c r="BV30" i="7"/>
  <c r="BW30" i="7"/>
  <c r="BX30" i="7"/>
  <c r="BY30" i="7"/>
  <c r="BZ30" i="7"/>
  <c r="CA30" i="7"/>
  <c r="CB30" i="7"/>
  <c r="CC30" i="7"/>
  <c r="CD30" i="7"/>
  <c r="CE30" i="7"/>
  <c r="CF30" i="7"/>
  <c r="CG30" i="7"/>
  <c r="CH30" i="7"/>
  <c r="CI30" i="7"/>
  <c r="CJ30" i="7"/>
  <c r="CK30" i="7"/>
  <c r="CL30" i="7"/>
  <c r="CM30" i="7"/>
  <c r="CN30" i="7"/>
  <c r="CO30" i="7"/>
  <c r="CP30" i="7"/>
  <c r="CQ30" i="7"/>
  <c r="CR30" i="7"/>
  <c r="CS30" i="7"/>
  <c r="CT30" i="7"/>
  <c r="CU30" i="7"/>
  <c r="CV30" i="7"/>
  <c r="CW30" i="7"/>
  <c r="CX30" i="7"/>
  <c r="CY30" i="7"/>
  <c r="CZ30" i="7"/>
  <c r="DA30" i="7"/>
  <c r="DB30" i="7"/>
  <c r="DC30" i="7"/>
  <c r="DD30" i="7"/>
  <c r="DE30" i="7"/>
  <c r="DF30" i="7"/>
  <c r="DG30" i="7"/>
  <c r="DH30" i="7"/>
  <c r="DI30" i="7"/>
  <c r="DJ30" i="7"/>
  <c r="DK30" i="7"/>
  <c r="DL30" i="7"/>
  <c r="DM30" i="7"/>
  <c r="DN30" i="7"/>
  <c r="DO30" i="7"/>
  <c r="DP30" i="7"/>
  <c r="DQ30" i="7"/>
  <c r="DR30" i="7"/>
  <c r="DS30" i="7"/>
  <c r="DT30" i="7"/>
  <c r="DU30" i="7"/>
  <c r="DV30" i="7"/>
  <c r="DW30" i="7"/>
  <c r="DX30" i="7"/>
  <c r="DY30" i="7"/>
  <c r="DZ30" i="7"/>
  <c r="EA30" i="7"/>
  <c r="EB30" i="7"/>
  <c r="EC30" i="7"/>
  <c r="ED30" i="7"/>
  <c r="EE30" i="7"/>
  <c r="EF30" i="7"/>
  <c r="EG30" i="7"/>
  <c r="EH30" i="7"/>
  <c r="EI30" i="7"/>
  <c r="EJ30" i="7"/>
  <c r="EK30" i="7"/>
  <c r="EL30" i="7"/>
  <c r="EM30" i="7"/>
  <c r="EN30" i="7"/>
  <c r="EO30" i="7"/>
  <c r="EP30" i="7"/>
  <c r="EQ30" i="7"/>
  <c r="ER30" i="7"/>
  <c r="ES30" i="7"/>
  <c r="ET30" i="7"/>
  <c r="EU30" i="7"/>
  <c r="EV30" i="7"/>
  <c r="EW30" i="7"/>
  <c r="EX30" i="7"/>
  <c r="EY30" i="7"/>
  <c r="EZ30" i="7"/>
  <c r="FA30" i="7"/>
  <c r="FB30" i="7"/>
  <c r="FC30" i="7"/>
  <c r="FD30" i="7"/>
  <c r="FE30" i="7"/>
  <c r="FF30" i="7"/>
  <c r="FG30" i="7"/>
  <c r="FH30" i="7"/>
  <c r="FI30" i="7"/>
  <c r="FJ30" i="7"/>
  <c r="FK30" i="7"/>
  <c r="FL30" i="7"/>
  <c r="FM30" i="7"/>
  <c r="FN30" i="7"/>
  <c r="FO30" i="7"/>
  <c r="FP30" i="7"/>
  <c r="FQ30" i="7"/>
  <c r="FR30" i="7"/>
  <c r="FS30" i="7"/>
  <c r="FT30" i="7"/>
  <c r="FU30" i="7"/>
  <c r="FV30" i="7"/>
  <c r="FW30" i="7"/>
  <c r="FX30" i="7"/>
  <c r="FY30" i="7"/>
  <c r="FZ30" i="7"/>
  <c r="GA30" i="7"/>
  <c r="GB30" i="7"/>
  <c r="GC30" i="7"/>
  <c r="GD30" i="7"/>
  <c r="GE30" i="7"/>
  <c r="GF30" i="7"/>
  <c r="GG30" i="7"/>
  <c r="GH30" i="7"/>
  <c r="GI30" i="7"/>
  <c r="GJ30" i="7"/>
  <c r="GK30" i="7"/>
  <c r="GL30" i="7"/>
  <c r="GM30" i="7"/>
  <c r="GN30" i="7"/>
  <c r="GO30" i="7"/>
  <c r="GP30" i="7"/>
  <c r="GQ30" i="7"/>
  <c r="GR30" i="7"/>
  <c r="GS30" i="7"/>
  <c r="GT30" i="7"/>
  <c r="GU30"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AI13" i="7"/>
  <c r="AJ13" i="7"/>
  <c r="AK13" i="7"/>
  <c r="AL13" i="7"/>
  <c r="AM13" i="7"/>
  <c r="AN13" i="7"/>
  <c r="AO13"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A13" i="7"/>
  <c r="CB13" i="7"/>
  <c r="CC13" i="7"/>
  <c r="CD13" i="7"/>
  <c r="CE13" i="7"/>
  <c r="CF13" i="7"/>
  <c r="CG13" i="7"/>
  <c r="CH13" i="7"/>
  <c r="CI13" i="7"/>
  <c r="CJ13" i="7"/>
  <c r="CK13" i="7"/>
  <c r="CL13" i="7"/>
  <c r="CM13" i="7"/>
  <c r="CN13" i="7"/>
  <c r="CO13" i="7"/>
  <c r="CP13" i="7"/>
  <c r="CQ13" i="7"/>
  <c r="CR13" i="7"/>
  <c r="CS13" i="7"/>
  <c r="CT13" i="7"/>
  <c r="CU13" i="7"/>
  <c r="CV13" i="7"/>
  <c r="CW13" i="7"/>
  <c r="CX13" i="7"/>
  <c r="CY13" i="7"/>
  <c r="CZ13" i="7"/>
  <c r="DA13" i="7"/>
  <c r="DB13" i="7"/>
  <c r="DC13" i="7"/>
  <c r="DD13" i="7"/>
  <c r="DE13" i="7"/>
  <c r="DF13" i="7"/>
  <c r="DG13" i="7"/>
  <c r="DH13" i="7"/>
  <c r="DI13" i="7"/>
  <c r="DJ13" i="7"/>
  <c r="DK13" i="7"/>
  <c r="DL13" i="7"/>
  <c r="DM13" i="7"/>
  <c r="DN13" i="7"/>
  <c r="DO13" i="7"/>
  <c r="DP13" i="7"/>
  <c r="DQ13" i="7"/>
  <c r="DR13" i="7"/>
  <c r="DS13" i="7"/>
  <c r="DT13" i="7"/>
  <c r="DU13" i="7"/>
  <c r="DV13" i="7"/>
  <c r="DW13" i="7"/>
  <c r="DX13" i="7"/>
  <c r="DY13" i="7"/>
  <c r="DZ13" i="7"/>
  <c r="EA13" i="7"/>
  <c r="EB13" i="7"/>
  <c r="EC13" i="7"/>
  <c r="ED13" i="7"/>
  <c r="EE13" i="7"/>
  <c r="EF13" i="7"/>
  <c r="EG13" i="7"/>
  <c r="EH13" i="7"/>
  <c r="EI13" i="7"/>
  <c r="EJ13" i="7"/>
  <c r="EK13" i="7"/>
  <c r="EL13" i="7"/>
  <c r="EM13" i="7"/>
  <c r="EN13" i="7"/>
  <c r="EO13" i="7"/>
  <c r="EP13" i="7"/>
  <c r="EQ13" i="7"/>
  <c r="ER13" i="7"/>
  <c r="ES13" i="7"/>
  <c r="ET13" i="7"/>
  <c r="EU13" i="7"/>
  <c r="EV13" i="7"/>
  <c r="EW13" i="7"/>
  <c r="EX13" i="7"/>
  <c r="EY13" i="7"/>
  <c r="EZ13" i="7"/>
  <c r="FA13" i="7"/>
  <c r="FB13" i="7"/>
  <c r="FC13" i="7"/>
  <c r="FD13" i="7"/>
  <c r="FE13" i="7"/>
  <c r="FF13" i="7"/>
  <c r="FG13" i="7"/>
  <c r="FH13" i="7"/>
  <c r="FI13" i="7"/>
  <c r="FJ13" i="7"/>
  <c r="FK13" i="7"/>
  <c r="FL13" i="7"/>
  <c r="FM13" i="7"/>
  <c r="FN13" i="7"/>
  <c r="FO13" i="7"/>
  <c r="FP13" i="7"/>
  <c r="FQ13" i="7"/>
  <c r="FR13" i="7"/>
  <c r="FS13" i="7"/>
  <c r="FT13" i="7"/>
  <c r="FU13" i="7"/>
  <c r="FV13" i="7"/>
  <c r="FW13" i="7"/>
  <c r="FX13" i="7"/>
  <c r="FY13" i="7"/>
  <c r="FZ13" i="7"/>
  <c r="GA13" i="7"/>
  <c r="GB13" i="7"/>
  <c r="GC13" i="7"/>
  <c r="GD13" i="7"/>
  <c r="GE13" i="7"/>
  <c r="GF13" i="7"/>
  <c r="GG13" i="7"/>
  <c r="GH13" i="7"/>
  <c r="GI13" i="7"/>
  <c r="GJ13" i="7"/>
  <c r="GK13" i="7"/>
  <c r="GL13" i="7"/>
  <c r="GM13" i="7"/>
  <c r="GN13" i="7"/>
  <c r="GO13" i="7"/>
  <c r="GP13" i="7"/>
  <c r="GQ13" i="7"/>
  <c r="GR13" i="7"/>
  <c r="GS13" i="7"/>
  <c r="GT13" i="7"/>
  <c r="GU13"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AI15" i="7"/>
  <c r="AJ15" i="7"/>
  <c r="AK15" i="7"/>
  <c r="AL15"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BR15" i="7"/>
  <c r="BS15" i="7"/>
  <c r="BT15" i="7"/>
  <c r="BU15" i="7"/>
  <c r="BV15" i="7"/>
  <c r="BW15" i="7"/>
  <c r="BX15" i="7"/>
  <c r="BY15" i="7"/>
  <c r="BZ15" i="7"/>
  <c r="CA15" i="7"/>
  <c r="CB15" i="7"/>
  <c r="CC15" i="7"/>
  <c r="CD15" i="7"/>
  <c r="CE15" i="7"/>
  <c r="CF15" i="7"/>
  <c r="CG15" i="7"/>
  <c r="CH15" i="7"/>
  <c r="CI15" i="7"/>
  <c r="CJ15" i="7"/>
  <c r="CK15" i="7"/>
  <c r="CL15" i="7"/>
  <c r="CM15" i="7"/>
  <c r="CN15" i="7"/>
  <c r="CO15" i="7"/>
  <c r="CP15" i="7"/>
  <c r="CQ15" i="7"/>
  <c r="CR15" i="7"/>
  <c r="CS15" i="7"/>
  <c r="CT15" i="7"/>
  <c r="CU15" i="7"/>
  <c r="CV15" i="7"/>
  <c r="CW15" i="7"/>
  <c r="CX15" i="7"/>
  <c r="CY15" i="7"/>
  <c r="CZ15" i="7"/>
  <c r="DA15" i="7"/>
  <c r="DB15" i="7"/>
  <c r="DC15" i="7"/>
  <c r="DD15" i="7"/>
  <c r="DE15" i="7"/>
  <c r="DF15" i="7"/>
  <c r="DG15" i="7"/>
  <c r="DH15" i="7"/>
  <c r="DI15" i="7"/>
  <c r="DJ15" i="7"/>
  <c r="DK15" i="7"/>
  <c r="DL15" i="7"/>
  <c r="DM15" i="7"/>
  <c r="DN15" i="7"/>
  <c r="DO15" i="7"/>
  <c r="DP15" i="7"/>
  <c r="DQ15" i="7"/>
  <c r="DR15" i="7"/>
  <c r="DS15" i="7"/>
  <c r="DT15" i="7"/>
  <c r="DU15" i="7"/>
  <c r="DV15" i="7"/>
  <c r="DW15" i="7"/>
  <c r="DX15" i="7"/>
  <c r="DY15" i="7"/>
  <c r="DZ15" i="7"/>
  <c r="EA15" i="7"/>
  <c r="EB15" i="7"/>
  <c r="EC15" i="7"/>
  <c r="ED15" i="7"/>
  <c r="EE15" i="7"/>
  <c r="EF15" i="7"/>
  <c r="EG15" i="7"/>
  <c r="EH15" i="7"/>
  <c r="EI15" i="7"/>
  <c r="EJ15" i="7"/>
  <c r="EK15" i="7"/>
  <c r="EL15" i="7"/>
  <c r="EM15" i="7"/>
  <c r="EN15" i="7"/>
  <c r="EO15" i="7"/>
  <c r="EP15" i="7"/>
  <c r="EQ15" i="7"/>
  <c r="ER15" i="7"/>
  <c r="ES15" i="7"/>
  <c r="ET15" i="7"/>
  <c r="EU15" i="7"/>
  <c r="EV15" i="7"/>
  <c r="EW15" i="7"/>
  <c r="EX15" i="7"/>
  <c r="EY15" i="7"/>
  <c r="EZ15" i="7"/>
  <c r="FA15" i="7"/>
  <c r="FB15" i="7"/>
  <c r="FC15" i="7"/>
  <c r="FD15" i="7"/>
  <c r="FE15" i="7"/>
  <c r="FF15" i="7"/>
  <c r="FG15" i="7"/>
  <c r="FH15" i="7"/>
  <c r="FI15" i="7"/>
  <c r="FJ15" i="7"/>
  <c r="FK15" i="7"/>
  <c r="FL15" i="7"/>
  <c r="FM15" i="7"/>
  <c r="FN15" i="7"/>
  <c r="FO15" i="7"/>
  <c r="FP15" i="7"/>
  <c r="FQ15" i="7"/>
  <c r="FR15" i="7"/>
  <c r="FS15" i="7"/>
  <c r="FT15" i="7"/>
  <c r="FU15" i="7"/>
  <c r="FV15" i="7"/>
  <c r="FW15" i="7"/>
  <c r="FX15" i="7"/>
  <c r="FY15" i="7"/>
  <c r="FZ15" i="7"/>
  <c r="GA15" i="7"/>
  <c r="GB15" i="7"/>
  <c r="GC15" i="7"/>
  <c r="GD15" i="7"/>
  <c r="GE15" i="7"/>
  <c r="GF15" i="7"/>
  <c r="GG15" i="7"/>
  <c r="GH15" i="7"/>
  <c r="GI15" i="7"/>
  <c r="GJ15" i="7"/>
  <c r="GK15" i="7"/>
  <c r="GL15" i="7"/>
  <c r="GM15" i="7"/>
  <c r="GN15" i="7"/>
  <c r="GO15" i="7"/>
  <c r="GP15" i="7"/>
  <c r="GQ15" i="7"/>
  <c r="GR15" i="7"/>
  <c r="GS15" i="7"/>
  <c r="GT15" i="7"/>
  <c r="GU15"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BR16" i="7"/>
  <c r="BS16" i="7"/>
  <c r="BT16" i="7"/>
  <c r="BU16" i="7"/>
  <c r="BV16" i="7"/>
  <c r="BW16" i="7"/>
  <c r="BX16" i="7"/>
  <c r="BY16" i="7"/>
  <c r="BZ16" i="7"/>
  <c r="CA16" i="7"/>
  <c r="CB16" i="7"/>
  <c r="CC16" i="7"/>
  <c r="CD16" i="7"/>
  <c r="CE16" i="7"/>
  <c r="CF16" i="7"/>
  <c r="CG16" i="7"/>
  <c r="CH16" i="7"/>
  <c r="CI16" i="7"/>
  <c r="CJ16" i="7"/>
  <c r="CK16" i="7"/>
  <c r="CL16" i="7"/>
  <c r="CM16" i="7"/>
  <c r="CN16" i="7"/>
  <c r="CO16" i="7"/>
  <c r="CP16" i="7"/>
  <c r="CQ16" i="7"/>
  <c r="CR16" i="7"/>
  <c r="CS16" i="7"/>
  <c r="CT16" i="7"/>
  <c r="CU16" i="7"/>
  <c r="CV16" i="7"/>
  <c r="CW16" i="7"/>
  <c r="CX16" i="7"/>
  <c r="CY16" i="7"/>
  <c r="CZ16" i="7"/>
  <c r="DA16" i="7"/>
  <c r="DB16" i="7"/>
  <c r="DC16" i="7"/>
  <c r="DD16" i="7"/>
  <c r="DE16" i="7"/>
  <c r="DF16" i="7"/>
  <c r="DG16" i="7"/>
  <c r="DH16" i="7"/>
  <c r="DI16" i="7"/>
  <c r="DJ16" i="7"/>
  <c r="DK16" i="7"/>
  <c r="DL16" i="7"/>
  <c r="DM16" i="7"/>
  <c r="DN16" i="7"/>
  <c r="DO16" i="7"/>
  <c r="DP16" i="7"/>
  <c r="DQ16" i="7"/>
  <c r="DR16" i="7"/>
  <c r="DS16" i="7"/>
  <c r="DT16" i="7"/>
  <c r="DU16" i="7"/>
  <c r="DV16" i="7"/>
  <c r="DW16" i="7"/>
  <c r="DX16" i="7"/>
  <c r="DY16" i="7"/>
  <c r="DZ16" i="7"/>
  <c r="EA16" i="7"/>
  <c r="EB16" i="7"/>
  <c r="EC16" i="7"/>
  <c r="ED16" i="7"/>
  <c r="EE16" i="7"/>
  <c r="EF16" i="7"/>
  <c r="EG16" i="7"/>
  <c r="EH16" i="7"/>
  <c r="EI16" i="7"/>
  <c r="EJ16" i="7"/>
  <c r="EK16" i="7"/>
  <c r="EL16" i="7"/>
  <c r="EM16" i="7"/>
  <c r="EN16" i="7"/>
  <c r="EO16" i="7"/>
  <c r="EP16" i="7"/>
  <c r="EQ16" i="7"/>
  <c r="ER16" i="7"/>
  <c r="ES16" i="7"/>
  <c r="ET16" i="7"/>
  <c r="EU16" i="7"/>
  <c r="EV16" i="7"/>
  <c r="EW16" i="7"/>
  <c r="EX16" i="7"/>
  <c r="EY16" i="7"/>
  <c r="EZ16" i="7"/>
  <c r="FA16" i="7"/>
  <c r="FB16" i="7"/>
  <c r="FC16" i="7"/>
  <c r="FD16" i="7"/>
  <c r="FE16" i="7"/>
  <c r="FF16" i="7"/>
  <c r="FG16" i="7"/>
  <c r="FH16" i="7"/>
  <c r="FI16" i="7"/>
  <c r="FJ16" i="7"/>
  <c r="FK16" i="7"/>
  <c r="FL16" i="7"/>
  <c r="FM16" i="7"/>
  <c r="FN16" i="7"/>
  <c r="FO16" i="7"/>
  <c r="FP16" i="7"/>
  <c r="FQ16" i="7"/>
  <c r="FR16" i="7"/>
  <c r="FS16" i="7"/>
  <c r="FT16" i="7"/>
  <c r="FU16" i="7"/>
  <c r="FV16" i="7"/>
  <c r="FW16" i="7"/>
  <c r="FX16" i="7"/>
  <c r="FY16" i="7"/>
  <c r="FZ16" i="7"/>
  <c r="GA16" i="7"/>
  <c r="GB16" i="7"/>
  <c r="GC16" i="7"/>
  <c r="GD16" i="7"/>
  <c r="GE16" i="7"/>
  <c r="GF16" i="7"/>
  <c r="GG16" i="7"/>
  <c r="GH16" i="7"/>
  <c r="GI16" i="7"/>
  <c r="GJ16" i="7"/>
  <c r="GK16" i="7"/>
  <c r="GL16" i="7"/>
  <c r="GM16" i="7"/>
  <c r="GN16" i="7"/>
  <c r="GO16" i="7"/>
  <c r="GP16" i="7"/>
  <c r="GQ16" i="7"/>
  <c r="GR16" i="7"/>
  <c r="GS16" i="7"/>
  <c r="GT16" i="7"/>
  <c r="GU16" i="7"/>
  <c r="D17" i="7"/>
  <c r="E17" i="7"/>
  <c r="F17" i="7"/>
  <c r="G17" i="7"/>
  <c r="H17" i="7"/>
  <c r="I17" i="7"/>
  <c r="J17" i="7"/>
  <c r="K17" i="7"/>
  <c r="L17" i="7"/>
  <c r="M17" i="7"/>
  <c r="N17" i="7"/>
  <c r="O17" i="7"/>
  <c r="P17" i="7"/>
  <c r="Q17" i="7"/>
  <c r="R17" i="7"/>
  <c r="S17" i="7"/>
  <c r="T17" i="7"/>
  <c r="U17" i="7"/>
  <c r="V17" i="7"/>
  <c r="W17" i="7"/>
  <c r="X17" i="7"/>
  <c r="Y17"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J18" i="7"/>
  <c r="AK18" i="7"/>
  <c r="AL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BR18" i="7"/>
  <c r="BS18" i="7"/>
  <c r="BT18" i="7"/>
  <c r="BU18" i="7"/>
  <c r="BV18" i="7"/>
  <c r="BW18" i="7"/>
  <c r="BX18" i="7"/>
  <c r="BY18" i="7"/>
  <c r="BZ18" i="7"/>
  <c r="CA18" i="7"/>
  <c r="CB18" i="7"/>
  <c r="CC18" i="7"/>
  <c r="CD18" i="7"/>
  <c r="CE18" i="7"/>
  <c r="CF18" i="7"/>
  <c r="CG18" i="7"/>
  <c r="CH18" i="7"/>
  <c r="CI18" i="7"/>
  <c r="CJ18" i="7"/>
  <c r="CK18" i="7"/>
  <c r="CL18" i="7"/>
  <c r="CM18" i="7"/>
  <c r="CN18" i="7"/>
  <c r="CO18" i="7"/>
  <c r="CP18" i="7"/>
  <c r="CQ18" i="7"/>
  <c r="CR18" i="7"/>
  <c r="CS18" i="7"/>
  <c r="CT18" i="7"/>
  <c r="CU18" i="7"/>
  <c r="CV18" i="7"/>
  <c r="CW18" i="7"/>
  <c r="CX18" i="7"/>
  <c r="CY18" i="7"/>
  <c r="CZ18" i="7"/>
  <c r="DA18" i="7"/>
  <c r="DB18" i="7"/>
  <c r="DC18" i="7"/>
  <c r="DD18" i="7"/>
  <c r="DE18" i="7"/>
  <c r="DF18" i="7"/>
  <c r="DG18" i="7"/>
  <c r="DH18" i="7"/>
  <c r="DI18" i="7"/>
  <c r="DJ18" i="7"/>
  <c r="DK18" i="7"/>
  <c r="DL18" i="7"/>
  <c r="DM18" i="7"/>
  <c r="DN18" i="7"/>
  <c r="DO18" i="7"/>
  <c r="DP18" i="7"/>
  <c r="DQ18" i="7"/>
  <c r="DR18" i="7"/>
  <c r="DS18" i="7"/>
  <c r="DT18" i="7"/>
  <c r="DU18" i="7"/>
  <c r="DV18" i="7"/>
  <c r="DW18" i="7"/>
  <c r="DX18" i="7"/>
  <c r="DY18" i="7"/>
  <c r="DZ18" i="7"/>
  <c r="EA18" i="7"/>
  <c r="EB18" i="7"/>
  <c r="EC18" i="7"/>
  <c r="ED18" i="7"/>
  <c r="EE18" i="7"/>
  <c r="EF18" i="7"/>
  <c r="EG18" i="7"/>
  <c r="EH18" i="7"/>
  <c r="EI18" i="7"/>
  <c r="EJ18" i="7"/>
  <c r="EK18" i="7"/>
  <c r="EL18" i="7"/>
  <c r="EM18" i="7"/>
  <c r="EN18" i="7"/>
  <c r="EO18" i="7"/>
  <c r="EP18" i="7"/>
  <c r="EQ18" i="7"/>
  <c r="ER18" i="7"/>
  <c r="ES18" i="7"/>
  <c r="ET18" i="7"/>
  <c r="EU18" i="7"/>
  <c r="EV18" i="7"/>
  <c r="EW18" i="7"/>
  <c r="EX18" i="7"/>
  <c r="EY18" i="7"/>
  <c r="EZ18" i="7"/>
  <c r="FA18" i="7"/>
  <c r="FB18" i="7"/>
  <c r="FC18" i="7"/>
  <c r="FD18" i="7"/>
  <c r="FE18" i="7"/>
  <c r="FF18" i="7"/>
  <c r="FG18" i="7"/>
  <c r="FH18" i="7"/>
  <c r="FI18" i="7"/>
  <c r="FJ18" i="7"/>
  <c r="FK18" i="7"/>
  <c r="FL18" i="7"/>
  <c r="FM18" i="7"/>
  <c r="FN18" i="7"/>
  <c r="FO18" i="7"/>
  <c r="FP18" i="7"/>
  <c r="FQ18" i="7"/>
  <c r="FR18" i="7"/>
  <c r="FS18" i="7"/>
  <c r="FT18" i="7"/>
  <c r="FU18" i="7"/>
  <c r="FV18" i="7"/>
  <c r="FW18" i="7"/>
  <c r="FX18" i="7"/>
  <c r="FY18" i="7"/>
  <c r="FZ18" i="7"/>
  <c r="GA18" i="7"/>
  <c r="GB18" i="7"/>
  <c r="GC18" i="7"/>
  <c r="GD18" i="7"/>
  <c r="GE18" i="7"/>
  <c r="GF18" i="7"/>
  <c r="GG18" i="7"/>
  <c r="GH18" i="7"/>
  <c r="GI18" i="7"/>
  <c r="GJ18" i="7"/>
  <c r="GK18" i="7"/>
  <c r="GL18" i="7"/>
  <c r="GM18" i="7"/>
  <c r="GN18" i="7"/>
  <c r="GO18" i="7"/>
  <c r="GP18" i="7"/>
  <c r="GQ18" i="7"/>
  <c r="GR18" i="7"/>
  <c r="GS18" i="7"/>
  <c r="GT18" i="7"/>
  <c r="GU18" i="7"/>
  <c r="D19" i="7"/>
  <c r="E19" i="7"/>
  <c r="F19" i="7"/>
  <c r="G19" i="7"/>
  <c r="H19" i="7"/>
  <c r="I19" i="7"/>
  <c r="J19" i="7"/>
  <c r="K19" i="7"/>
  <c r="L19" i="7"/>
  <c r="M19" i="7"/>
  <c r="N19" i="7"/>
  <c r="O19" i="7"/>
  <c r="P19" i="7"/>
  <c r="Q19" i="7"/>
  <c r="R19" i="7"/>
  <c r="S19" i="7"/>
  <c r="T19" i="7"/>
  <c r="U19" i="7"/>
  <c r="V19" i="7"/>
  <c r="W19" i="7"/>
  <c r="X19" i="7"/>
  <c r="Y19"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AJ20" i="7"/>
  <c r="AK20" i="7"/>
  <c r="AL20" i="7"/>
  <c r="AM20" i="7"/>
  <c r="AN20" i="7"/>
  <c r="AO20" i="7"/>
  <c r="AP20" i="7"/>
  <c r="AQ20" i="7"/>
  <c r="AR20" i="7"/>
  <c r="AS20" i="7"/>
  <c r="AT20" i="7"/>
  <c r="AU20" i="7"/>
  <c r="AV20" i="7"/>
  <c r="AW20" i="7"/>
  <c r="AX20" i="7"/>
  <c r="AY20" i="7"/>
  <c r="AZ20" i="7"/>
  <c r="BA20" i="7"/>
  <c r="BB20" i="7"/>
  <c r="BC20" i="7"/>
  <c r="BD20" i="7"/>
  <c r="BE20" i="7"/>
  <c r="BF20" i="7"/>
  <c r="BG20" i="7"/>
  <c r="BH20" i="7"/>
  <c r="BI20" i="7"/>
  <c r="BJ20" i="7"/>
  <c r="BK20" i="7"/>
  <c r="BL20" i="7"/>
  <c r="BM20" i="7"/>
  <c r="BN20" i="7"/>
  <c r="BO20" i="7"/>
  <c r="BP20" i="7"/>
  <c r="BQ20" i="7"/>
  <c r="BR20" i="7"/>
  <c r="BS20" i="7"/>
  <c r="BT20" i="7"/>
  <c r="BU20" i="7"/>
  <c r="BV20" i="7"/>
  <c r="BW20" i="7"/>
  <c r="BX20" i="7"/>
  <c r="BY20" i="7"/>
  <c r="BZ20" i="7"/>
  <c r="CA20" i="7"/>
  <c r="CB20" i="7"/>
  <c r="CC20" i="7"/>
  <c r="CD20" i="7"/>
  <c r="CE20" i="7"/>
  <c r="CF20" i="7"/>
  <c r="CG20" i="7"/>
  <c r="CH20" i="7"/>
  <c r="CI20" i="7"/>
  <c r="CJ20" i="7"/>
  <c r="CK20" i="7"/>
  <c r="CL20" i="7"/>
  <c r="CM20" i="7"/>
  <c r="CN20" i="7"/>
  <c r="CO20" i="7"/>
  <c r="CP20" i="7"/>
  <c r="CQ20" i="7"/>
  <c r="CR20" i="7"/>
  <c r="CS20" i="7"/>
  <c r="CT20" i="7"/>
  <c r="CU20" i="7"/>
  <c r="CV20" i="7"/>
  <c r="CW20" i="7"/>
  <c r="CX20" i="7"/>
  <c r="CY20" i="7"/>
  <c r="CZ20" i="7"/>
  <c r="DA20" i="7"/>
  <c r="DB20" i="7"/>
  <c r="DC20" i="7"/>
  <c r="DD20" i="7"/>
  <c r="DE20" i="7"/>
  <c r="DF20" i="7"/>
  <c r="DG20" i="7"/>
  <c r="DH20" i="7"/>
  <c r="DI20" i="7"/>
  <c r="DJ20" i="7"/>
  <c r="DK20" i="7"/>
  <c r="DL20" i="7"/>
  <c r="DM20" i="7"/>
  <c r="DN20" i="7"/>
  <c r="DO20" i="7"/>
  <c r="DP20" i="7"/>
  <c r="DQ20" i="7"/>
  <c r="DR20" i="7"/>
  <c r="DS20" i="7"/>
  <c r="DT20" i="7"/>
  <c r="DU20" i="7"/>
  <c r="DV20" i="7"/>
  <c r="DW20" i="7"/>
  <c r="DX20" i="7"/>
  <c r="DY20" i="7"/>
  <c r="DZ20" i="7"/>
  <c r="EA20" i="7"/>
  <c r="EB20" i="7"/>
  <c r="EC20" i="7"/>
  <c r="ED20" i="7"/>
  <c r="EE20" i="7"/>
  <c r="EF20" i="7"/>
  <c r="EG20" i="7"/>
  <c r="EH20" i="7"/>
  <c r="EI20" i="7"/>
  <c r="EJ20" i="7"/>
  <c r="EK20" i="7"/>
  <c r="EL20" i="7"/>
  <c r="EM20" i="7"/>
  <c r="EN20" i="7"/>
  <c r="EO20" i="7"/>
  <c r="EP20" i="7"/>
  <c r="EQ20" i="7"/>
  <c r="ER20" i="7"/>
  <c r="ES20" i="7"/>
  <c r="ET20" i="7"/>
  <c r="EU20" i="7"/>
  <c r="EV20" i="7"/>
  <c r="EW20" i="7"/>
  <c r="EX20" i="7"/>
  <c r="EY20" i="7"/>
  <c r="EZ20" i="7"/>
  <c r="FA20" i="7"/>
  <c r="FB20" i="7"/>
  <c r="FC20" i="7"/>
  <c r="FD20" i="7"/>
  <c r="FE20" i="7"/>
  <c r="FF20" i="7"/>
  <c r="FG20" i="7"/>
  <c r="FH20" i="7"/>
  <c r="FI20" i="7"/>
  <c r="FJ20" i="7"/>
  <c r="FK20" i="7"/>
  <c r="FL20" i="7"/>
  <c r="FM20" i="7"/>
  <c r="FN20" i="7"/>
  <c r="FO20" i="7"/>
  <c r="FP20" i="7"/>
  <c r="FQ20" i="7"/>
  <c r="FR20" i="7"/>
  <c r="FS20" i="7"/>
  <c r="FT20" i="7"/>
  <c r="FU20" i="7"/>
  <c r="FV20" i="7"/>
  <c r="FW20" i="7"/>
  <c r="FX20" i="7"/>
  <c r="FY20" i="7"/>
  <c r="FZ20" i="7"/>
  <c r="GA20" i="7"/>
  <c r="GB20" i="7"/>
  <c r="GC20" i="7"/>
  <c r="GD20" i="7"/>
  <c r="GE20" i="7"/>
  <c r="GF20" i="7"/>
  <c r="GG20" i="7"/>
  <c r="GH20" i="7"/>
  <c r="GI20" i="7"/>
  <c r="GJ20" i="7"/>
  <c r="GK20" i="7"/>
  <c r="GL20" i="7"/>
  <c r="GM20" i="7"/>
  <c r="GN20" i="7"/>
  <c r="GO20" i="7"/>
  <c r="GP20" i="7"/>
  <c r="GQ20" i="7"/>
  <c r="GR20" i="7"/>
  <c r="GS20" i="7"/>
  <c r="GT20" i="7"/>
  <c r="GU20" i="7"/>
  <c r="D21" i="7"/>
  <c r="E21" i="7"/>
  <c r="F21" i="7"/>
  <c r="G21" i="7"/>
  <c r="H21" i="7"/>
  <c r="I21" i="7"/>
  <c r="J21" i="7"/>
  <c r="K21" i="7"/>
  <c r="L21" i="7"/>
  <c r="M21" i="7"/>
  <c r="N21" i="7"/>
  <c r="O21" i="7"/>
  <c r="P21" i="7"/>
  <c r="Q21" i="7"/>
  <c r="R21" i="7"/>
  <c r="S21" i="7"/>
  <c r="T21" i="7"/>
  <c r="U21" i="7"/>
  <c r="V21" i="7"/>
  <c r="W21" i="7"/>
  <c r="X21" i="7"/>
  <c r="Y21"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AJ22" i="7"/>
  <c r="AK22" i="7"/>
  <c r="AL22" i="7"/>
  <c r="AM22" i="7"/>
  <c r="AN22" i="7"/>
  <c r="AO22" i="7"/>
  <c r="AP22" i="7"/>
  <c r="AQ22" i="7"/>
  <c r="AR22" i="7"/>
  <c r="AS22" i="7"/>
  <c r="AT22" i="7"/>
  <c r="AU22" i="7"/>
  <c r="AV22" i="7"/>
  <c r="AW22" i="7"/>
  <c r="AX22" i="7"/>
  <c r="AY22" i="7"/>
  <c r="AZ22" i="7"/>
  <c r="BA22" i="7"/>
  <c r="BB22" i="7"/>
  <c r="BC22" i="7"/>
  <c r="BD22" i="7"/>
  <c r="BE22" i="7"/>
  <c r="BF22" i="7"/>
  <c r="BG22" i="7"/>
  <c r="BH22" i="7"/>
  <c r="BI22" i="7"/>
  <c r="BJ22" i="7"/>
  <c r="BK22" i="7"/>
  <c r="BL22" i="7"/>
  <c r="BM22" i="7"/>
  <c r="BN22" i="7"/>
  <c r="BO22" i="7"/>
  <c r="BP22" i="7"/>
  <c r="BQ22" i="7"/>
  <c r="BR22" i="7"/>
  <c r="BS22" i="7"/>
  <c r="BT22" i="7"/>
  <c r="BU22" i="7"/>
  <c r="BV22" i="7"/>
  <c r="BW22" i="7"/>
  <c r="BX22" i="7"/>
  <c r="BY22" i="7"/>
  <c r="BZ22" i="7"/>
  <c r="CA22" i="7"/>
  <c r="CB22" i="7"/>
  <c r="CC22" i="7"/>
  <c r="CD22" i="7"/>
  <c r="CE22" i="7"/>
  <c r="CF22" i="7"/>
  <c r="CG22" i="7"/>
  <c r="CH22" i="7"/>
  <c r="CI22" i="7"/>
  <c r="CJ22" i="7"/>
  <c r="CK22" i="7"/>
  <c r="CL22" i="7"/>
  <c r="CM22" i="7"/>
  <c r="CN22" i="7"/>
  <c r="CO22" i="7"/>
  <c r="CP22" i="7"/>
  <c r="CQ22" i="7"/>
  <c r="CR22" i="7"/>
  <c r="CS22" i="7"/>
  <c r="CT22" i="7"/>
  <c r="CU22" i="7"/>
  <c r="CV22" i="7"/>
  <c r="CW22" i="7"/>
  <c r="CX22" i="7"/>
  <c r="CY22" i="7"/>
  <c r="CZ22" i="7"/>
  <c r="DA22" i="7"/>
  <c r="DB22" i="7"/>
  <c r="DC22" i="7"/>
  <c r="DD22" i="7"/>
  <c r="DE22" i="7"/>
  <c r="DF22" i="7"/>
  <c r="DG22" i="7"/>
  <c r="DH22" i="7"/>
  <c r="DI22" i="7"/>
  <c r="DJ22" i="7"/>
  <c r="DK22" i="7"/>
  <c r="DL22" i="7"/>
  <c r="DM22" i="7"/>
  <c r="DN22" i="7"/>
  <c r="DO22" i="7"/>
  <c r="DP22" i="7"/>
  <c r="DQ22" i="7"/>
  <c r="DR22" i="7"/>
  <c r="DS22" i="7"/>
  <c r="DT22" i="7"/>
  <c r="DU22" i="7"/>
  <c r="DV22" i="7"/>
  <c r="DW22" i="7"/>
  <c r="DX22" i="7"/>
  <c r="DY22" i="7"/>
  <c r="DZ22" i="7"/>
  <c r="EA22" i="7"/>
  <c r="EB22" i="7"/>
  <c r="EC22" i="7"/>
  <c r="ED22" i="7"/>
  <c r="EE22" i="7"/>
  <c r="EF22" i="7"/>
  <c r="EG22" i="7"/>
  <c r="EH22" i="7"/>
  <c r="EI22" i="7"/>
  <c r="EJ22" i="7"/>
  <c r="EK22" i="7"/>
  <c r="EL22" i="7"/>
  <c r="EM22" i="7"/>
  <c r="EN22" i="7"/>
  <c r="EO22" i="7"/>
  <c r="EP22" i="7"/>
  <c r="EQ22" i="7"/>
  <c r="ER22" i="7"/>
  <c r="ES22" i="7"/>
  <c r="ET22" i="7"/>
  <c r="EU22" i="7"/>
  <c r="EV22" i="7"/>
  <c r="EW22" i="7"/>
  <c r="EX22" i="7"/>
  <c r="EY22" i="7"/>
  <c r="EZ22" i="7"/>
  <c r="FA22" i="7"/>
  <c r="FB22" i="7"/>
  <c r="FC22" i="7"/>
  <c r="FD22" i="7"/>
  <c r="FE22" i="7"/>
  <c r="FF22" i="7"/>
  <c r="FG22" i="7"/>
  <c r="FH22" i="7"/>
  <c r="FI22" i="7"/>
  <c r="FJ22" i="7"/>
  <c r="FK22" i="7"/>
  <c r="FL22" i="7"/>
  <c r="FM22" i="7"/>
  <c r="FN22" i="7"/>
  <c r="FO22" i="7"/>
  <c r="FP22" i="7"/>
  <c r="FQ22" i="7"/>
  <c r="FR22" i="7"/>
  <c r="FS22" i="7"/>
  <c r="FT22" i="7"/>
  <c r="FU22" i="7"/>
  <c r="FV22" i="7"/>
  <c r="FW22" i="7"/>
  <c r="FX22" i="7"/>
  <c r="FY22" i="7"/>
  <c r="FZ22" i="7"/>
  <c r="GA22" i="7"/>
  <c r="GB22" i="7"/>
  <c r="GC22" i="7"/>
  <c r="GD22" i="7"/>
  <c r="GE22" i="7"/>
  <c r="GF22" i="7"/>
  <c r="GG22" i="7"/>
  <c r="GH22" i="7"/>
  <c r="GI22" i="7"/>
  <c r="GJ22" i="7"/>
  <c r="GK22" i="7"/>
  <c r="GL22" i="7"/>
  <c r="GM22" i="7"/>
  <c r="GN22" i="7"/>
  <c r="GO22" i="7"/>
  <c r="GP22" i="7"/>
  <c r="GQ22" i="7"/>
  <c r="GR22" i="7"/>
  <c r="GS22" i="7"/>
  <c r="GT22" i="7"/>
  <c r="GU22"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AJ23" i="7"/>
  <c r="AK23" i="7"/>
  <c r="AL23" i="7"/>
  <c r="AM23" i="7"/>
  <c r="AN23" i="7"/>
  <c r="AO23" i="7"/>
  <c r="AP23" i="7"/>
  <c r="AQ23" i="7"/>
  <c r="AR23" i="7"/>
  <c r="AS23" i="7"/>
  <c r="AT23" i="7"/>
  <c r="AU23" i="7"/>
  <c r="AV23" i="7"/>
  <c r="AW23" i="7"/>
  <c r="AX23" i="7"/>
  <c r="AY23" i="7"/>
  <c r="AZ23" i="7"/>
  <c r="BA23" i="7"/>
  <c r="BB23" i="7"/>
  <c r="BC23" i="7"/>
  <c r="BD23" i="7"/>
  <c r="BE23" i="7"/>
  <c r="BF23" i="7"/>
  <c r="BG23" i="7"/>
  <c r="BH23" i="7"/>
  <c r="BI23" i="7"/>
  <c r="BJ23" i="7"/>
  <c r="BK23" i="7"/>
  <c r="BL23" i="7"/>
  <c r="BM23" i="7"/>
  <c r="BN23" i="7"/>
  <c r="BO23" i="7"/>
  <c r="BP23" i="7"/>
  <c r="BQ23" i="7"/>
  <c r="BR23" i="7"/>
  <c r="BS23" i="7"/>
  <c r="BT23" i="7"/>
  <c r="BU23" i="7"/>
  <c r="BV23" i="7"/>
  <c r="BW23" i="7"/>
  <c r="BX23" i="7"/>
  <c r="BY23" i="7"/>
  <c r="BZ23" i="7"/>
  <c r="CA23" i="7"/>
  <c r="CB23" i="7"/>
  <c r="CC23" i="7"/>
  <c r="CD23" i="7"/>
  <c r="CE23" i="7"/>
  <c r="CF23" i="7"/>
  <c r="CG23" i="7"/>
  <c r="CH23" i="7"/>
  <c r="CI23" i="7"/>
  <c r="CJ23" i="7"/>
  <c r="CK23" i="7"/>
  <c r="CL23" i="7"/>
  <c r="CM23" i="7"/>
  <c r="CN23" i="7"/>
  <c r="CO23" i="7"/>
  <c r="CP23" i="7"/>
  <c r="CQ23" i="7"/>
  <c r="CR23" i="7"/>
  <c r="CS23" i="7"/>
  <c r="CT23" i="7"/>
  <c r="CU23" i="7"/>
  <c r="CV23" i="7"/>
  <c r="CW23" i="7"/>
  <c r="CX23" i="7"/>
  <c r="CY23" i="7"/>
  <c r="CZ23" i="7"/>
  <c r="DA23" i="7"/>
  <c r="DB23" i="7"/>
  <c r="DC23" i="7"/>
  <c r="DD23" i="7"/>
  <c r="DE23" i="7"/>
  <c r="DF23" i="7"/>
  <c r="DG23" i="7"/>
  <c r="DH23" i="7"/>
  <c r="DI23" i="7"/>
  <c r="DJ23" i="7"/>
  <c r="DK23" i="7"/>
  <c r="DL23" i="7"/>
  <c r="DM23" i="7"/>
  <c r="DN23" i="7"/>
  <c r="DO23" i="7"/>
  <c r="DP23" i="7"/>
  <c r="DQ23" i="7"/>
  <c r="DR23" i="7"/>
  <c r="DS23" i="7"/>
  <c r="DT23" i="7"/>
  <c r="DU23" i="7"/>
  <c r="DV23" i="7"/>
  <c r="DW23" i="7"/>
  <c r="DX23" i="7"/>
  <c r="DY23" i="7"/>
  <c r="DZ23" i="7"/>
  <c r="EA23" i="7"/>
  <c r="EB23" i="7"/>
  <c r="EC23" i="7"/>
  <c r="ED23" i="7"/>
  <c r="EE23" i="7"/>
  <c r="EF23" i="7"/>
  <c r="EG23" i="7"/>
  <c r="EH23" i="7"/>
  <c r="EI23" i="7"/>
  <c r="EJ23" i="7"/>
  <c r="EK23" i="7"/>
  <c r="EL23" i="7"/>
  <c r="EM23" i="7"/>
  <c r="EN23" i="7"/>
  <c r="EO23" i="7"/>
  <c r="EP23" i="7"/>
  <c r="EQ23" i="7"/>
  <c r="ER23" i="7"/>
  <c r="ES23" i="7"/>
  <c r="ET23" i="7"/>
  <c r="EU23" i="7"/>
  <c r="EV23" i="7"/>
  <c r="EW23" i="7"/>
  <c r="EX23" i="7"/>
  <c r="EY23" i="7"/>
  <c r="EZ23" i="7"/>
  <c r="FA23" i="7"/>
  <c r="FB23" i="7"/>
  <c r="FC23" i="7"/>
  <c r="FD23" i="7"/>
  <c r="FE23" i="7"/>
  <c r="FF23" i="7"/>
  <c r="FG23" i="7"/>
  <c r="FH23" i="7"/>
  <c r="FI23" i="7"/>
  <c r="FJ23" i="7"/>
  <c r="FK23" i="7"/>
  <c r="FL23" i="7"/>
  <c r="FM23" i="7"/>
  <c r="FN23" i="7"/>
  <c r="FO23" i="7"/>
  <c r="FP23" i="7"/>
  <c r="FQ23" i="7"/>
  <c r="FR23" i="7"/>
  <c r="FS23" i="7"/>
  <c r="FT23" i="7"/>
  <c r="FU23" i="7"/>
  <c r="FV23" i="7"/>
  <c r="FW23" i="7"/>
  <c r="FX23" i="7"/>
  <c r="FY23" i="7"/>
  <c r="FZ23" i="7"/>
  <c r="GA23" i="7"/>
  <c r="GB23" i="7"/>
  <c r="GC23" i="7"/>
  <c r="GD23" i="7"/>
  <c r="GE23" i="7"/>
  <c r="GF23" i="7"/>
  <c r="GG23" i="7"/>
  <c r="GH23" i="7"/>
  <c r="GI23" i="7"/>
  <c r="GJ23" i="7"/>
  <c r="GK23" i="7"/>
  <c r="GL23" i="7"/>
  <c r="GM23" i="7"/>
  <c r="GN23" i="7"/>
  <c r="GO23" i="7"/>
  <c r="GP23" i="7"/>
  <c r="GQ23" i="7"/>
  <c r="GR23" i="7"/>
  <c r="GS23" i="7"/>
  <c r="GT23" i="7"/>
  <c r="GU23"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AG12" i="7"/>
  <c r="AH12" i="7"/>
  <c r="AI12" i="7"/>
  <c r="AJ12" i="7"/>
  <c r="AK12" i="7"/>
  <c r="AL12" i="7"/>
  <c r="AM12" i="7"/>
  <c r="AN12" i="7"/>
  <c r="AO12" i="7"/>
  <c r="AP12" i="7"/>
  <c r="AQ12" i="7"/>
  <c r="AR12" i="7"/>
  <c r="AS12" i="7"/>
  <c r="AT12" i="7"/>
  <c r="AU12" i="7"/>
  <c r="AV12" i="7"/>
  <c r="AW12" i="7"/>
  <c r="AX12" i="7"/>
  <c r="AY12" i="7"/>
  <c r="AZ12" i="7"/>
  <c r="BA12" i="7"/>
  <c r="BB12" i="7"/>
  <c r="BC12" i="7"/>
  <c r="BD12" i="7"/>
  <c r="BE12" i="7"/>
  <c r="BF12" i="7"/>
  <c r="BG12" i="7"/>
  <c r="BH12" i="7"/>
  <c r="BI12" i="7"/>
  <c r="BJ12" i="7"/>
  <c r="BK12" i="7"/>
  <c r="BL12" i="7"/>
  <c r="BM12" i="7"/>
  <c r="BN12" i="7"/>
  <c r="BO12" i="7"/>
  <c r="BP12" i="7"/>
  <c r="BQ12" i="7"/>
  <c r="BR12" i="7"/>
  <c r="BS12" i="7"/>
  <c r="BT12" i="7"/>
  <c r="BU12" i="7"/>
  <c r="BV12" i="7"/>
  <c r="BW12" i="7"/>
  <c r="BX12" i="7"/>
  <c r="BY12" i="7"/>
  <c r="BZ12" i="7"/>
  <c r="CA12" i="7"/>
  <c r="CB12" i="7"/>
  <c r="CC12" i="7"/>
  <c r="CD12" i="7"/>
  <c r="CE12" i="7"/>
  <c r="CF12" i="7"/>
  <c r="CG12" i="7"/>
  <c r="CH12" i="7"/>
  <c r="CI12" i="7"/>
  <c r="CJ12" i="7"/>
  <c r="CK12" i="7"/>
  <c r="CL12" i="7"/>
  <c r="CM12" i="7"/>
  <c r="CN12" i="7"/>
  <c r="CO12" i="7"/>
  <c r="CP12" i="7"/>
  <c r="CQ12" i="7"/>
  <c r="CR12" i="7"/>
  <c r="CS12" i="7"/>
  <c r="CT12" i="7"/>
  <c r="CU12" i="7"/>
  <c r="CV12" i="7"/>
  <c r="CW12" i="7"/>
  <c r="CX12" i="7"/>
  <c r="CY12" i="7"/>
  <c r="CZ12" i="7"/>
  <c r="DA12" i="7"/>
  <c r="DB12" i="7"/>
  <c r="DC12" i="7"/>
  <c r="DD12" i="7"/>
  <c r="DE12" i="7"/>
  <c r="DF12" i="7"/>
  <c r="DG12" i="7"/>
  <c r="DH12" i="7"/>
  <c r="DI12" i="7"/>
  <c r="DJ12" i="7"/>
  <c r="DK12" i="7"/>
  <c r="DL12" i="7"/>
  <c r="DM12" i="7"/>
  <c r="DN12" i="7"/>
  <c r="DO12" i="7"/>
  <c r="DP12" i="7"/>
  <c r="DQ12" i="7"/>
  <c r="DR12" i="7"/>
  <c r="DS12" i="7"/>
  <c r="DT12" i="7"/>
  <c r="DU12" i="7"/>
  <c r="DV12" i="7"/>
  <c r="DW12" i="7"/>
  <c r="DX12" i="7"/>
  <c r="DY12" i="7"/>
  <c r="DZ12" i="7"/>
  <c r="EA12" i="7"/>
  <c r="EB12" i="7"/>
  <c r="EC12" i="7"/>
  <c r="ED12" i="7"/>
  <c r="EE12" i="7"/>
  <c r="EF12" i="7"/>
  <c r="EG12" i="7"/>
  <c r="EH12" i="7"/>
  <c r="EI12" i="7"/>
  <c r="EJ12" i="7"/>
  <c r="EK12" i="7"/>
  <c r="EL12" i="7"/>
  <c r="EM12" i="7"/>
  <c r="EN12" i="7"/>
  <c r="EO12" i="7"/>
  <c r="EP12" i="7"/>
  <c r="EQ12" i="7"/>
  <c r="ER12" i="7"/>
  <c r="ES12" i="7"/>
  <c r="ET12" i="7"/>
  <c r="EU12" i="7"/>
  <c r="EV12" i="7"/>
  <c r="EW12" i="7"/>
  <c r="EX12" i="7"/>
  <c r="EY12" i="7"/>
  <c r="EZ12" i="7"/>
  <c r="FA12" i="7"/>
  <c r="FB12" i="7"/>
  <c r="FC12" i="7"/>
  <c r="FD12" i="7"/>
  <c r="FE12" i="7"/>
  <c r="FF12" i="7"/>
  <c r="FG12" i="7"/>
  <c r="FH12" i="7"/>
  <c r="FI12" i="7"/>
  <c r="FJ12" i="7"/>
  <c r="FK12" i="7"/>
  <c r="FL12" i="7"/>
  <c r="FM12" i="7"/>
  <c r="FN12" i="7"/>
  <c r="FO12" i="7"/>
  <c r="FP12" i="7"/>
  <c r="FQ12" i="7"/>
  <c r="FR12" i="7"/>
  <c r="FS12" i="7"/>
  <c r="FT12" i="7"/>
  <c r="FU12" i="7"/>
  <c r="FV12" i="7"/>
  <c r="FW12" i="7"/>
  <c r="FX12" i="7"/>
  <c r="FY12" i="7"/>
  <c r="FZ12" i="7"/>
  <c r="GA12" i="7"/>
  <c r="GB12" i="7"/>
  <c r="GC12" i="7"/>
  <c r="GD12" i="7"/>
  <c r="GE12" i="7"/>
  <c r="GF12" i="7"/>
  <c r="GG12" i="7"/>
  <c r="GH12" i="7"/>
  <c r="GI12" i="7"/>
  <c r="GJ12" i="7"/>
  <c r="GK12" i="7"/>
  <c r="GL12" i="7"/>
  <c r="GM12" i="7"/>
  <c r="GN12" i="7"/>
  <c r="GO12" i="7"/>
  <c r="GP12" i="7"/>
  <c r="GQ12" i="7"/>
  <c r="GR12" i="7"/>
  <c r="GS12" i="7"/>
  <c r="GT12" i="7"/>
  <c r="GU12"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BO31" i="7"/>
  <c r="BP31" i="7"/>
  <c r="BQ31" i="7"/>
  <c r="BR31" i="7"/>
  <c r="BS31" i="7"/>
  <c r="BT31" i="7"/>
  <c r="BU31" i="7"/>
  <c r="BV31" i="7"/>
  <c r="BW31" i="7"/>
  <c r="BX31" i="7"/>
  <c r="BY31" i="7"/>
  <c r="BZ31" i="7"/>
  <c r="CA31" i="7"/>
  <c r="CB31" i="7"/>
  <c r="CC31" i="7"/>
  <c r="CD31" i="7"/>
  <c r="CE31" i="7"/>
  <c r="CF31" i="7"/>
  <c r="CG31" i="7"/>
  <c r="CH31" i="7"/>
  <c r="CI31" i="7"/>
  <c r="CJ31" i="7"/>
  <c r="CK31" i="7"/>
  <c r="CL31" i="7"/>
  <c r="CM31" i="7"/>
  <c r="CN31" i="7"/>
  <c r="CO31" i="7"/>
  <c r="CP31" i="7"/>
  <c r="CQ31" i="7"/>
  <c r="CR31" i="7"/>
  <c r="CS31" i="7"/>
  <c r="CT31" i="7"/>
  <c r="CU31" i="7"/>
  <c r="CV31" i="7"/>
  <c r="CW31" i="7"/>
  <c r="CX31" i="7"/>
  <c r="CY31" i="7"/>
  <c r="CZ31" i="7"/>
  <c r="DA31" i="7"/>
  <c r="DB31" i="7"/>
  <c r="DC31" i="7"/>
  <c r="DD31" i="7"/>
  <c r="DE31" i="7"/>
  <c r="DF31" i="7"/>
  <c r="DG31" i="7"/>
  <c r="DH31" i="7"/>
  <c r="DI31" i="7"/>
  <c r="DJ31" i="7"/>
  <c r="DK31" i="7"/>
  <c r="DL31" i="7"/>
  <c r="DM31" i="7"/>
  <c r="DN31" i="7"/>
  <c r="DO31" i="7"/>
  <c r="DP31" i="7"/>
  <c r="DQ31" i="7"/>
  <c r="DR31" i="7"/>
  <c r="DS31" i="7"/>
  <c r="DT31" i="7"/>
  <c r="DU31" i="7"/>
  <c r="DV31" i="7"/>
  <c r="DW31" i="7"/>
  <c r="DX31" i="7"/>
  <c r="DY31" i="7"/>
  <c r="DZ31" i="7"/>
  <c r="EA31" i="7"/>
  <c r="EB31" i="7"/>
  <c r="EC31" i="7"/>
  <c r="ED31" i="7"/>
  <c r="EE31" i="7"/>
  <c r="EF31" i="7"/>
  <c r="EG31" i="7"/>
  <c r="EH31" i="7"/>
  <c r="EI31" i="7"/>
  <c r="EJ31" i="7"/>
  <c r="EK31" i="7"/>
  <c r="EL31" i="7"/>
  <c r="EM31" i="7"/>
  <c r="EN31" i="7"/>
  <c r="EO31" i="7"/>
  <c r="EP31" i="7"/>
  <c r="EQ31" i="7"/>
  <c r="ER31" i="7"/>
  <c r="ES31" i="7"/>
  <c r="ET31" i="7"/>
  <c r="EU31" i="7"/>
  <c r="EV31" i="7"/>
  <c r="EW31" i="7"/>
  <c r="EX31" i="7"/>
  <c r="EY31" i="7"/>
  <c r="EZ31" i="7"/>
  <c r="FA31" i="7"/>
  <c r="FB31" i="7"/>
  <c r="FC31" i="7"/>
  <c r="FD31" i="7"/>
  <c r="FE31" i="7"/>
  <c r="FF31" i="7"/>
  <c r="FG31" i="7"/>
  <c r="FH31" i="7"/>
  <c r="FI31" i="7"/>
  <c r="FJ31" i="7"/>
  <c r="FK31" i="7"/>
  <c r="FL31" i="7"/>
  <c r="FM31" i="7"/>
  <c r="FN31" i="7"/>
  <c r="FO31" i="7"/>
  <c r="FP31" i="7"/>
  <c r="FQ31" i="7"/>
  <c r="FR31" i="7"/>
  <c r="FS31" i="7"/>
  <c r="FT31" i="7"/>
  <c r="FU31" i="7"/>
  <c r="FV31" i="7"/>
  <c r="FW31" i="7"/>
  <c r="FX31" i="7"/>
  <c r="FY31" i="7"/>
  <c r="FZ31" i="7"/>
  <c r="GA31" i="7"/>
  <c r="GB31" i="7"/>
  <c r="GC31" i="7"/>
  <c r="GD31" i="7"/>
  <c r="GE31" i="7"/>
  <c r="GF31" i="7"/>
  <c r="GG31" i="7"/>
  <c r="GH31" i="7"/>
  <c r="GI31" i="7"/>
  <c r="GJ31" i="7"/>
  <c r="GK31" i="7"/>
  <c r="GL31" i="7"/>
  <c r="GM31" i="7"/>
  <c r="GN31" i="7"/>
  <c r="GO31" i="7"/>
  <c r="GP31" i="7"/>
  <c r="GQ31" i="7"/>
  <c r="GR31" i="7"/>
  <c r="GS31" i="7"/>
  <c r="GT31" i="7"/>
  <c r="GU31"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AJ26" i="7"/>
  <c r="AK26" i="7"/>
  <c r="AL26" i="7"/>
  <c r="AM26" i="7"/>
  <c r="AN26" i="7"/>
  <c r="AO26" i="7"/>
  <c r="AP26" i="7"/>
  <c r="AQ26" i="7"/>
  <c r="AR26" i="7"/>
  <c r="AS26" i="7"/>
  <c r="AT26" i="7"/>
  <c r="AU26" i="7"/>
  <c r="AV26" i="7"/>
  <c r="AW26" i="7"/>
  <c r="AX26" i="7"/>
  <c r="AY26" i="7"/>
  <c r="AZ26" i="7"/>
  <c r="BA26" i="7"/>
  <c r="BB26" i="7"/>
  <c r="BC26" i="7"/>
  <c r="BD26" i="7"/>
  <c r="BE26" i="7"/>
  <c r="BF26" i="7"/>
  <c r="BG26" i="7"/>
  <c r="BH26" i="7"/>
  <c r="BI26" i="7"/>
  <c r="BJ26" i="7"/>
  <c r="BK26" i="7"/>
  <c r="BL26" i="7"/>
  <c r="BM26" i="7"/>
  <c r="BN26" i="7"/>
  <c r="BO26" i="7"/>
  <c r="BP26" i="7"/>
  <c r="BQ26" i="7"/>
  <c r="BR26" i="7"/>
  <c r="BS26" i="7"/>
  <c r="BT26" i="7"/>
  <c r="BU26" i="7"/>
  <c r="BV26" i="7"/>
  <c r="BW26" i="7"/>
  <c r="BX26" i="7"/>
  <c r="BY26" i="7"/>
  <c r="BZ26" i="7"/>
  <c r="CA26" i="7"/>
  <c r="CB26" i="7"/>
  <c r="CC26" i="7"/>
  <c r="CD26" i="7"/>
  <c r="CE26" i="7"/>
  <c r="CF26" i="7"/>
  <c r="CG26" i="7"/>
  <c r="CH26" i="7"/>
  <c r="CI26" i="7"/>
  <c r="CJ26" i="7"/>
  <c r="CK26" i="7"/>
  <c r="CL26" i="7"/>
  <c r="CM26" i="7"/>
  <c r="CN26" i="7"/>
  <c r="CO26" i="7"/>
  <c r="CP26" i="7"/>
  <c r="CQ26" i="7"/>
  <c r="CR26" i="7"/>
  <c r="CS26" i="7"/>
  <c r="CT26" i="7"/>
  <c r="CU26" i="7"/>
  <c r="CV26" i="7"/>
  <c r="CW26" i="7"/>
  <c r="CX26" i="7"/>
  <c r="CY26" i="7"/>
  <c r="CZ26" i="7"/>
  <c r="DA26" i="7"/>
  <c r="DB26" i="7"/>
  <c r="DC26" i="7"/>
  <c r="DD26" i="7"/>
  <c r="DE26" i="7"/>
  <c r="DF26" i="7"/>
  <c r="DG26" i="7"/>
  <c r="DH26" i="7"/>
  <c r="DI26" i="7"/>
  <c r="DJ26" i="7"/>
  <c r="DK26" i="7"/>
  <c r="DL26" i="7"/>
  <c r="DM26" i="7"/>
  <c r="DN26" i="7"/>
  <c r="DO26" i="7"/>
  <c r="DP26" i="7"/>
  <c r="DQ26" i="7"/>
  <c r="DR26" i="7"/>
  <c r="DS26" i="7"/>
  <c r="DT26" i="7"/>
  <c r="DU26" i="7"/>
  <c r="DV26" i="7"/>
  <c r="DW26" i="7"/>
  <c r="DX26" i="7"/>
  <c r="DY26" i="7"/>
  <c r="DZ26" i="7"/>
  <c r="EA26" i="7"/>
  <c r="EB26" i="7"/>
  <c r="EC26" i="7"/>
  <c r="ED26" i="7"/>
  <c r="EE26" i="7"/>
  <c r="EF26" i="7"/>
  <c r="EG26" i="7"/>
  <c r="EH26" i="7"/>
  <c r="EI26" i="7"/>
  <c r="EJ26" i="7"/>
  <c r="EK26" i="7"/>
  <c r="EL26" i="7"/>
  <c r="EM26" i="7"/>
  <c r="EN26" i="7"/>
  <c r="EO26" i="7"/>
  <c r="EP26" i="7"/>
  <c r="EQ26" i="7"/>
  <c r="ER26" i="7"/>
  <c r="ES26" i="7"/>
  <c r="ET26" i="7"/>
  <c r="EU26" i="7"/>
  <c r="EV26" i="7"/>
  <c r="EW26" i="7"/>
  <c r="EX26" i="7"/>
  <c r="EY26" i="7"/>
  <c r="EZ26" i="7"/>
  <c r="FA26" i="7"/>
  <c r="FB26" i="7"/>
  <c r="FC26" i="7"/>
  <c r="FD26" i="7"/>
  <c r="FE26" i="7"/>
  <c r="FF26" i="7"/>
  <c r="FG26" i="7"/>
  <c r="FH26" i="7"/>
  <c r="FI26" i="7"/>
  <c r="FJ26" i="7"/>
  <c r="FK26" i="7"/>
  <c r="FL26" i="7"/>
  <c r="FM26" i="7"/>
  <c r="FN26" i="7"/>
  <c r="FO26" i="7"/>
  <c r="FP26" i="7"/>
  <c r="FQ26" i="7"/>
  <c r="FR26" i="7"/>
  <c r="FS26" i="7"/>
  <c r="FT26" i="7"/>
  <c r="FU26" i="7"/>
  <c r="FV26" i="7"/>
  <c r="FW26" i="7"/>
  <c r="FX26" i="7"/>
  <c r="FY26" i="7"/>
  <c r="FZ26" i="7"/>
  <c r="GA26" i="7"/>
  <c r="GB26" i="7"/>
  <c r="GC26" i="7"/>
  <c r="GD26" i="7"/>
  <c r="GE26" i="7"/>
  <c r="GF26" i="7"/>
  <c r="GG26" i="7"/>
  <c r="GH26" i="7"/>
  <c r="GI26" i="7"/>
  <c r="GJ26" i="7"/>
  <c r="GK26" i="7"/>
  <c r="GL26" i="7"/>
  <c r="GM26" i="7"/>
  <c r="GN26" i="7"/>
  <c r="GO26" i="7"/>
  <c r="GP26" i="7"/>
  <c r="GQ26" i="7"/>
  <c r="GR26" i="7"/>
  <c r="GS26" i="7"/>
  <c r="GT26" i="7"/>
  <c r="GU26"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AJ27" i="7"/>
  <c r="AK27" i="7"/>
  <c r="AL27" i="7"/>
  <c r="AM27" i="7"/>
  <c r="AN27" i="7"/>
  <c r="AO27" i="7"/>
  <c r="AP27" i="7"/>
  <c r="AQ27" i="7"/>
  <c r="AR27" i="7"/>
  <c r="AS27" i="7"/>
  <c r="AT27" i="7"/>
  <c r="AU27" i="7"/>
  <c r="AV27" i="7"/>
  <c r="AW27" i="7"/>
  <c r="AX27" i="7"/>
  <c r="AY27" i="7"/>
  <c r="AZ27" i="7"/>
  <c r="BA27" i="7"/>
  <c r="BB27" i="7"/>
  <c r="BC27" i="7"/>
  <c r="BD27" i="7"/>
  <c r="BE27" i="7"/>
  <c r="BF27" i="7"/>
  <c r="BG27" i="7"/>
  <c r="BH27" i="7"/>
  <c r="BI27" i="7"/>
  <c r="BJ27" i="7"/>
  <c r="BK27" i="7"/>
  <c r="BL27" i="7"/>
  <c r="BM27" i="7"/>
  <c r="BN27" i="7"/>
  <c r="BO27" i="7"/>
  <c r="BP27" i="7"/>
  <c r="BQ27" i="7"/>
  <c r="BR27" i="7"/>
  <c r="BS27" i="7"/>
  <c r="BT27" i="7"/>
  <c r="BU27" i="7"/>
  <c r="BV27" i="7"/>
  <c r="BW27" i="7"/>
  <c r="BX27" i="7"/>
  <c r="BY27" i="7"/>
  <c r="BZ27" i="7"/>
  <c r="CA27" i="7"/>
  <c r="CB27" i="7"/>
  <c r="CC27" i="7"/>
  <c r="CD27" i="7"/>
  <c r="CE27" i="7"/>
  <c r="CF27" i="7"/>
  <c r="CG27" i="7"/>
  <c r="CH27" i="7"/>
  <c r="CI27" i="7"/>
  <c r="CJ27" i="7"/>
  <c r="CK27" i="7"/>
  <c r="CL27" i="7"/>
  <c r="CM27" i="7"/>
  <c r="CN27" i="7"/>
  <c r="CO27" i="7"/>
  <c r="CP27" i="7"/>
  <c r="CQ27" i="7"/>
  <c r="CR27" i="7"/>
  <c r="CS27" i="7"/>
  <c r="CT27" i="7"/>
  <c r="CU27" i="7"/>
  <c r="CV27" i="7"/>
  <c r="CW27" i="7"/>
  <c r="CX27" i="7"/>
  <c r="CY27" i="7"/>
  <c r="CZ27" i="7"/>
  <c r="DA27" i="7"/>
  <c r="DB27" i="7"/>
  <c r="DC27" i="7"/>
  <c r="DD27" i="7"/>
  <c r="DE27" i="7"/>
  <c r="DF27" i="7"/>
  <c r="DG27" i="7"/>
  <c r="DH27" i="7"/>
  <c r="DI27" i="7"/>
  <c r="DJ27" i="7"/>
  <c r="DK27" i="7"/>
  <c r="DL27" i="7"/>
  <c r="DM27" i="7"/>
  <c r="DN27" i="7"/>
  <c r="DO27" i="7"/>
  <c r="DP27" i="7"/>
  <c r="DQ27" i="7"/>
  <c r="DR27" i="7"/>
  <c r="DS27" i="7"/>
  <c r="DT27" i="7"/>
  <c r="DU27" i="7"/>
  <c r="DV27" i="7"/>
  <c r="DW27" i="7"/>
  <c r="DX27" i="7"/>
  <c r="DY27" i="7"/>
  <c r="DZ27" i="7"/>
  <c r="EA27" i="7"/>
  <c r="EB27" i="7"/>
  <c r="EC27" i="7"/>
  <c r="ED27" i="7"/>
  <c r="EE27" i="7"/>
  <c r="EF27" i="7"/>
  <c r="EG27" i="7"/>
  <c r="EH27" i="7"/>
  <c r="EI27" i="7"/>
  <c r="EJ27" i="7"/>
  <c r="EK27" i="7"/>
  <c r="EL27" i="7"/>
  <c r="EM27" i="7"/>
  <c r="EN27" i="7"/>
  <c r="EO27" i="7"/>
  <c r="EP27" i="7"/>
  <c r="EQ27" i="7"/>
  <c r="ER27" i="7"/>
  <c r="ES27" i="7"/>
  <c r="ET27" i="7"/>
  <c r="EU27" i="7"/>
  <c r="EV27" i="7"/>
  <c r="EW27" i="7"/>
  <c r="EX27" i="7"/>
  <c r="EY27" i="7"/>
  <c r="EZ27" i="7"/>
  <c r="FA27" i="7"/>
  <c r="FB27" i="7"/>
  <c r="FC27" i="7"/>
  <c r="FD27" i="7"/>
  <c r="FE27" i="7"/>
  <c r="FF27" i="7"/>
  <c r="FG27" i="7"/>
  <c r="FH27" i="7"/>
  <c r="FI27" i="7"/>
  <c r="FJ27" i="7"/>
  <c r="FK27" i="7"/>
  <c r="FL27" i="7"/>
  <c r="FM27" i="7"/>
  <c r="FN27" i="7"/>
  <c r="FO27" i="7"/>
  <c r="FP27" i="7"/>
  <c r="FQ27" i="7"/>
  <c r="FR27" i="7"/>
  <c r="FS27" i="7"/>
  <c r="FT27" i="7"/>
  <c r="FU27" i="7"/>
  <c r="FV27" i="7"/>
  <c r="FW27" i="7"/>
  <c r="FX27" i="7"/>
  <c r="FY27" i="7"/>
  <c r="FZ27" i="7"/>
  <c r="GA27" i="7"/>
  <c r="GB27" i="7"/>
  <c r="GC27" i="7"/>
  <c r="GD27" i="7"/>
  <c r="GE27" i="7"/>
  <c r="GF27" i="7"/>
  <c r="GG27" i="7"/>
  <c r="GH27" i="7"/>
  <c r="GI27" i="7"/>
  <c r="GJ27" i="7"/>
  <c r="GK27" i="7"/>
  <c r="GL27" i="7"/>
  <c r="GM27" i="7"/>
  <c r="GN27" i="7"/>
  <c r="GO27" i="7"/>
  <c r="GP27" i="7"/>
  <c r="GQ27" i="7"/>
  <c r="GR27" i="7"/>
  <c r="GS27" i="7"/>
  <c r="GT27" i="7"/>
  <c r="GU27"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AJ28" i="7"/>
  <c r="AK28" i="7"/>
  <c r="AL28" i="7"/>
  <c r="AM28" i="7"/>
  <c r="AN28" i="7"/>
  <c r="AO28" i="7"/>
  <c r="AP28" i="7"/>
  <c r="AQ28" i="7"/>
  <c r="AR28" i="7"/>
  <c r="AS28" i="7"/>
  <c r="AT28" i="7"/>
  <c r="AU28" i="7"/>
  <c r="AV28" i="7"/>
  <c r="AW28" i="7"/>
  <c r="AX28" i="7"/>
  <c r="AY28" i="7"/>
  <c r="AZ28" i="7"/>
  <c r="BA28" i="7"/>
  <c r="BB28" i="7"/>
  <c r="BC28" i="7"/>
  <c r="BD28" i="7"/>
  <c r="BE28" i="7"/>
  <c r="BF28" i="7"/>
  <c r="BG28" i="7"/>
  <c r="BH28" i="7"/>
  <c r="BI28" i="7"/>
  <c r="BJ28" i="7"/>
  <c r="BK28" i="7"/>
  <c r="BL28" i="7"/>
  <c r="BM28" i="7"/>
  <c r="BN28" i="7"/>
  <c r="BO28" i="7"/>
  <c r="BP28" i="7"/>
  <c r="BQ28" i="7"/>
  <c r="BR28" i="7"/>
  <c r="BS28" i="7"/>
  <c r="BT28" i="7"/>
  <c r="BU28" i="7"/>
  <c r="BV28" i="7"/>
  <c r="BW28" i="7"/>
  <c r="BX28" i="7"/>
  <c r="BY28" i="7"/>
  <c r="BZ28" i="7"/>
  <c r="CA28" i="7"/>
  <c r="CB28" i="7"/>
  <c r="CC28" i="7"/>
  <c r="CD28" i="7"/>
  <c r="CE28" i="7"/>
  <c r="CF28" i="7"/>
  <c r="CG28" i="7"/>
  <c r="CH28" i="7"/>
  <c r="CI28" i="7"/>
  <c r="CJ28" i="7"/>
  <c r="CK28" i="7"/>
  <c r="CL28" i="7"/>
  <c r="CM28" i="7"/>
  <c r="CN28" i="7"/>
  <c r="CO28" i="7"/>
  <c r="CP28" i="7"/>
  <c r="CQ28" i="7"/>
  <c r="CR28" i="7"/>
  <c r="CS28" i="7"/>
  <c r="CT28" i="7"/>
  <c r="CU28" i="7"/>
  <c r="CV28" i="7"/>
  <c r="CW28" i="7"/>
  <c r="CX28" i="7"/>
  <c r="CY28" i="7"/>
  <c r="CZ28" i="7"/>
  <c r="DA28" i="7"/>
  <c r="DB28" i="7"/>
  <c r="DC28" i="7"/>
  <c r="DD28" i="7"/>
  <c r="DE28" i="7"/>
  <c r="DF28" i="7"/>
  <c r="DG28" i="7"/>
  <c r="DH28" i="7"/>
  <c r="DI28" i="7"/>
  <c r="DJ28" i="7"/>
  <c r="DK28" i="7"/>
  <c r="DL28" i="7"/>
  <c r="DM28" i="7"/>
  <c r="DN28" i="7"/>
  <c r="DO28" i="7"/>
  <c r="DP28" i="7"/>
  <c r="DQ28" i="7"/>
  <c r="DR28" i="7"/>
  <c r="DS28" i="7"/>
  <c r="DT28" i="7"/>
  <c r="DU28" i="7"/>
  <c r="DV28" i="7"/>
  <c r="DW28" i="7"/>
  <c r="DX28" i="7"/>
  <c r="DY28" i="7"/>
  <c r="DZ28" i="7"/>
  <c r="EA28" i="7"/>
  <c r="EB28" i="7"/>
  <c r="EC28" i="7"/>
  <c r="ED28" i="7"/>
  <c r="EE28" i="7"/>
  <c r="EF28" i="7"/>
  <c r="EG28" i="7"/>
  <c r="EH28" i="7"/>
  <c r="EI28" i="7"/>
  <c r="EJ28" i="7"/>
  <c r="EK28" i="7"/>
  <c r="EL28" i="7"/>
  <c r="EM28" i="7"/>
  <c r="EN28" i="7"/>
  <c r="EO28" i="7"/>
  <c r="EP28" i="7"/>
  <c r="EQ28" i="7"/>
  <c r="ER28" i="7"/>
  <c r="ES28" i="7"/>
  <c r="ET28" i="7"/>
  <c r="EU28" i="7"/>
  <c r="EV28" i="7"/>
  <c r="EW28" i="7"/>
  <c r="EX28" i="7"/>
  <c r="EY28" i="7"/>
  <c r="EZ28" i="7"/>
  <c r="FA28" i="7"/>
  <c r="FB28" i="7"/>
  <c r="FC28" i="7"/>
  <c r="FD28" i="7"/>
  <c r="FE28" i="7"/>
  <c r="FF28" i="7"/>
  <c r="FG28" i="7"/>
  <c r="FH28" i="7"/>
  <c r="FI28" i="7"/>
  <c r="FJ28" i="7"/>
  <c r="FK28" i="7"/>
  <c r="FL28" i="7"/>
  <c r="FM28" i="7"/>
  <c r="FN28" i="7"/>
  <c r="FO28" i="7"/>
  <c r="FP28" i="7"/>
  <c r="FQ28" i="7"/>
  <c r="FR28" i="7"/>
  <c r="FS28" i="7"/>
  <c r="FT28" i="7"/>
  <c r="FU28" i="7"/>
  <c r="FV28" i="7"/>
  <c r="FW28" i="7"/>
  <c r="FX28" i="7"/>
  <c r="FY28" i="7"/>
  <c r="FZ28" i="7"/>
  <c r="GA28" i="7"/>
  <c r="GB28" i="7"/>
  <c r="GC28" i="7"/>
  <c r="GD28" i="7"/>
  <c r="GE28" i="7"/>
  <c r="GF28" i="7"/>
  <c r="GG28" i="7"/>
  <c r="GH28" i="7"/>
  <c r="GI28" i="7"/>
  <c r="GJ28" i="7"/>
  <c r="GK28" i="7"/>
  <c r="GL28" i="7"/>
  <c r="GM28" i="7"/>
  <c r="GN28" i="7"/>
  <c r="GO28" i="7"/>
  <c r="GP28" i="7"/>
  <c r="GQ28" i="7"/>
  <c r="GR28" i="7"/>
  <c r="GS28" i="7"/>
  <c r="GT28" i="7"/>
  <c r="GU28"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AJ29" i="7"/>
  <c r="AK29" i="7"/>
  <c r="AL29" i="7"/>
  <c r="AM29" i="7"/>
  <c r="AN29" i="7"/>
  <c r="AO29" i="7"/>
  <c r="AP29" i="7"/>
  <c r="AQ29" i="7"/>
  <c r="AR29" i="7"/>
  <c r="AS29" i="7"/>
  <c r="AT29" i="7"/>
  <c r="AU29" i="7"/>
  <c r="AV29" i="7"/>
  <c r="AW29" i="7"/>
  <c r="AX29" i="7"/>
  <c r="AY29" i="7"/>
  <c r="AZ29" i="7"/>
  <c r="BA29" i="7"/>
  <c r="BB29" i="7"/>
  <c r="BC29" i="7"/>
  <c r="BD29" i="7"/>
  <c r="BE29" i="7"/>
  <c r="BF29" i="7"/>
  <c r="BG29" i="7"/>
  <c r="BH29" i="7"/>
  <c r="BI29" i="7"/>
  <c r="BJ29" i="7"/>
  <c r="BK29" i="7"/>
  <c r="BL29" i="7"/>
  <c r="BM29" i="7"/>
  <c r="BN29" i="7"/>
  <c r="BO29" i="7"/>
  <c r="BP29" i="7"/>
  <c r="BQ29" i="7"/>
  <c r="BR29" i="7"/>
  <c r="BS29" i="7"/>
  <c r="BT29" i="7"/>
  <c r="BU29" i="7"/>
  <c r="BV29" i="7"/>
  <c r="BW29" i="7"/>
  <c r="BX29" i="7"/>
  <c r="BY29" i="7"/>
  <c r="BZ29" i="7"/>
  <c r="CA29" i="7"/>
  <c r="CB29" i="7"/>
  <c r="CC29" i="7"/>
  <c r="CD29" i="7"/>
  <c r="CE29" i="7"/>
  <c r="CF29" i="7"/>
  <c r="CG29" i="7"/>
  <c r="CH29" i="7"/>
  <c r="CI29" i="7"/>
  <c r="CJ29" i="7"/>
  <c r="CK29" i="7"/>
  <c r="CL29" i="7"/>
  <c r="CM29" i="7"/>
  <c r="CN29" i="7"/>
  <c r="CO29" i="7"/>
  <c r="CP29" i="7"/>
  <c r="CQ29" i="7"/>
  <c r="CR29" i="7"/>
  <c r="CS29" i="7"/>
  <c r="CT29" i="7"/>
  <c r="CU29" i="7"/>
  <c r="CV29" i="7"/>
  <c r="CW29" i="7"/>
  <c r="CX29" i="7"/>
  <c r="CY29" i="7"/>
  <c r="CZ29" i="7"/>
  <c r="DA29" i="7"/>
  <c r="DB29" i="7"/>
  <c r="DC29" i="7"/>
  <c r="DD29" i="7"/>
  <c r="DE29" i="7"/>
  <c r="DF29" i="7"/>
  <c r="DG29" i="7"/>
  <c r="DH29" i="7"/>
  <c r="DI29" i="7"/>
  <c r="DJ29" i="7"/>
  <c r="DK29" i="7"/>
  <c r="DL29" i="7"/>
  <c r="DM29" i="7"/>
  <c r="DN29" i="7"/>
  <c r="DO29" i="7"/>
  <c r="DP29" i="7"/>
  <c r="DQ29" i="7"/>
  <c r="DR29" i="7"/>
  <c r="DS29" i="7"/>
  <c r="DT29" i="7"/>
  <c r="DU29" i="7"/>
  <c r="DV29" i="7"/>
  <c r="DW29" i="7"/>
  <c r="DX29" i="7"/>
  <c r="DY29" i="7"/>
  <c r="DZ29" i="7"/>
  <c r="EA29" i="7"/>
  <c r="EB29" i="7"/>
  <c r="EC29" i="7"/>
  <c r="ED29" i="7"/>
  <c r="EE29" i="7"/>
  <c r="EF29" i="7"/>
  <c r="EG29" i="7"/>
  <c r="EH29" i="7"/>
  <c r="EI29" i="7"/>
  <c r="EJ29" i="7"/>
  <c r="EK29" i="7"/>
  <c r="EL29" i="7"/>
  <c r="EM29" i="7"/>
  <c r="EN29" i="7"/>
  <c r="EO29" i="7"/>
  <c r="EP29" i="7"/>
  <c r="EQ29" i="7"/>
  <c r="ER29" i="7"/>
  <c r="ES29" i="7"/>
  <c r="ET29" i="7"/>
  <c r="EU29" i="7"/>
  <c r="EV29" i="7"/>
  <c r="EW29" i="7"/>
  <c r="EX29" i="7"/>
  <c r="EY29" i="7"/>
  <c r="EZ29" i="7"/>
  <c r="FA29" i="7"/>
  <c r="FB29" i="7"/>
  <c r="FC29" i="7"/>
  <c r="FD29" i="7"/>
  <c r="FE29" i="7"/>
  <c r="FF29" i="7"/>
  <c r="FG29" i="7"/>
  <c r="FH29" i="7"/>
  <c r="FI29" i="7"/>
  <c r="FJ29" i="7"/>
  <c r="FK29" i="7"/>
  <c r="FL29" i="7"/>
  <c r="FM29" i="7"/>
  <c r="FN29" i="7"/>
  <c r="FO29" i="7"/>
  <c r="FP29" i="7"/>
  <c r="FQ29" i="7"/>
  <c r="FR29" i="7"/>
  <c r="FS29" i="7"/>
  <c r="FT29" i="7"/>
  <c r="FU29" i="7"/>
  <c r="FV29" i="7"/>
  <c r="FW29" i="7"/>
  <c r="FX29" i="7"/>
  <c r="FY29" i="7"/>
  <c r="FZ29" i="7"/>
  <c r="GA29" i="7"/>
  <c r="GB29" i="7"/>
  <c r="GC29" i="7"/>
  <c r="GD29" i="7"/>
  <c r="GE29" i="7"/>
  <c r="GF29" i="7"/>
  <c r="GG29" i="7"/>
  <c r="GH29" i="7"/>
  <c r="GI29" i="7"/>
  <c r="GJ29" i="7"/>
  <c r="GK29" i="7"/>
  <c r="GL29" i="7"/>
  <c r="GM29" i="7"/>
  <c r="GN29" i="7"/>
  <c r="GO29" i="7"/>
  <c r="GP29" i="7"/>
  <c r="GQ29" i="7"/>
  <c r="GR29" i="7"/>
  <c r="GS29" i="7"/>
  <c r="GT29" i="7"/>
  <c r="GU29"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AJ24" i="7"/>
  <c r="AK24" i="7"/>
  <c r="AL24" i="7"/>
  <c r="AM24" i="7"/>
  <c r="AN24" i="7"/>
  <c r="AO24" i="7"/>
  <c r="AP24" i="7"/>
  <c r="AQ24" i="7"/>
  <c r="AR24" i="7"/>
  <c r="AS24" i="7"/>
  <c r="AT24" i="7"/>
  <c r="AU24" i="7"/>
  <c r="AV24" i="7"/>
  <c r="AW24" i="7"/>
  <c r="AX24" i="7"/>
  <c r="AY24" i="7"/>
  <c r="AZ24" i="7"/>
  <c r="BA24" i="7"/>
  <c r="BB24" i="7"/>
  <c r="BC24" i="7"/>
  <c r="BD24" i="7"/>
  <c r="BE24" i="7"/>
  <c r="BF24" i="7"/>
  <c r="BG24" i="7"/>
  <c r="BH24" i="7"/>
  <c r="BI24" i="7"/>
  <c r="BJ24" i="7"/>
  <c r="BK24" i="7"/>
  <c r="BL24" i="7"/>
  <c r="BM24" i="7"/>
  <c r="BN24" i="7"/>
  <c r="BO24" i="7"/>
  <c r="BP24" i="7"/>
  <c r="BQ24" i="7"/>
  <c r="BR24" i="7"/>
  <c r="BS24" i="7"/>
  <c r="BT24" i="7"/>
  <c r="BU24" i="7"/>
  <c r="BV24" i="7"/>
  <c r="BW24" i="7"/>
  <c r="BX24" i="7"/>
  <c r="BY24" i="7"/>
  <c r="BZ24" i="7"/>
  <c r="CA24" i="7"/>
  <c r="CB24" i="7"/>
  <c r="CC24" i="7"/>
  <c r="CD24" i="7"/>
  <c r="CE24" i="7"/>
  <c r="CF24" i="7"/>
  <c r="CG24" i="7"/>
  <c r="CH24" i="7"/>
  <c r="CI24" i="7"/>
  <c r="CJ24" i="7"/>
  <c r="CK24" i="7"/>
  <c r="CL24" i="7"/>
  <c r="CM24" i="7"/>
  <c r="CN24" i="7"/>
  <c r="CO24" i="7"/>
  <c r="CP24" i="7"/>
  <c r="CQ24" i="7"/>
  <c r="CR24" i="7"/>
  <c r="CS24" i="7"/>
  <c r="CT24" i="7"/>
  <c r="CU24" i="7"/>
  <c r="CV24" i="7"/>
  <c r="CW24" i="7"/>
  <c r="CX24" i="7"/>
  <c r="CY24" i="7"/>
  <c r="CZ24" i="7"/>
  <c r="DA24" i="7"/>
  <c r="DB24" i="7"/>
  <c r="DC24" i="7"/>
  <c r="DD24" i="7"/>
  <c r="DE24" i="7"/>
  <c r="DF24" i="7"/>
  <c r="DG24" i="7"/>
  <c r="DH24" i="7"/>
  <c r="DI24" i="7"/>
  <c r="DJ24" i="7"/>
  <c r="DK24" i="7"/>
  <c r="DL24" i="7"/>
  <c r="DM24" i="7"/>
  <c r="DN24" i="7"/>
  <c r="DO24" i="7"/>
  <c r="DP24" i="7"/>
  <c r="DQ24" i="7"/>
  <c r="DR24" i="7"/>
  <c r="DS24" i="7"/>
  <c r="DT24" i="7"/>
  <c r="DU24" i="7"/>
  <c r="DV24" i="7"/>
  <c r="DW24" i="7"/>
  <c r="DX24" i="7"/>
  <c r="DY24" i="7"/>
  <c r="DZ24" i="7"/>
  <c r="EA24" i="7"/>
  <c r="EB24" i="7"/>
  <c r="EC24" i="7"/>
  <c r="ED24" i="7"/>
  <c r="EE24" i="7"/>
  <c r="EF24" i="7"/>
  <c r="EG24" i="7"/>
  <c r="EH24" i="7"/>
  <c r="EI24" i="7"/>
  <c r="EJ24" i="7"/>
  <c r="EK24" i="7"/>
  <c r="EL24" i="7"/>
  <c r="EM24" i="7"/>
  <c r="EN24" i="7"/>
  <c r="EO24" i="7"/>
  <c r="EP24" i="7"/>
  <c r="EQ24" i="7"/>
  <c r="ER24" i="7"/>
  <c r="ES24" i="7"/>
  <c r="ET24" i="7"/>
  <c r="EU24" i="7"/>
  <c r="EV24" i="7"/>
  <c r="EW24" i="7"/>
  <c r="EX24" i="7"/>
  <c r="EY24" i="7"/>
  <c r="EZ24" i="7"/>
  <c r="FA24" i="7"/>
  <c r="FB24" i="7"/>
  <c r="FC24" i="7"/>
  <c r="FD24" i="7"/>
  <c r="FE24" i="7"/>
  <c r="FF24" i="7"/>
  <c r="FG24" i="7"/>
  <c r="FH24" i="7"/>
  <c r="FI24" i="7"/>
  <c r="FJ24" i="7"/>
  <c r="FK24" i="7"/>
  <c r="FL24" i="7"/>
  <c r="FM24" i="7"/>
  <c r="FN24" i="7"/>
  <c r="FO24" i="7"/>
  <c r="FP24" i="7"/>
  <c r="FQ24" i="7"/>
  <c r="FR24" i="7"/>
  <c r="FS24" i="7"/>
  <c r="FT24" i="7"/>
  <c r="FU24" i="7"/>
  <c r="FV24" i="7"/>
  <c r="FW24" i="7"/>
  <c r="FX24" i="7"/>
  <c r="FY24" i="7"/>
  <c r="FZ24" i="7"/>
  <c r="GA24" i="7"/>
  <c r="GB24" i="7"/>
  <c r="GC24" i="7"/>
  <c r="GD24" i="7"/>
  <c r="GE24" i="7"/>
  <c r="GF24" i="7"/>
  <c r="GG24" i="7"/>
  <c r="GH24" i="7"/>
  <c r="GI24" i="7"/>
  <c r="GJ24" i="7"/>
  <c r="GK24" i="7"/>
  <c r="GL24" i="7"/>
  <c r="GM24" i="7"/>
  <c r="GN24" i="7"/>
  <c r="GO24" i="7"/>
  <c r="GP24" i="7"/>
  <c r="GQ24" i="7"/>
  <c r="GR24" i="7"/>
  <c r="GS24" i="7"/>
  <c r="GT24" i="7"/>
  <c r="GU24" i="7"/>
  <c r="D14" i="7"/>
  <c r="E14" i="7"/>
  <c r="F14" i="7"/>
  <c r="G14" i="7"/>
  <c r="H14" i="7"/>
  <c r="I14" i="7"/>
  <c r="J14" i="7"/>
  <c r="K14" i="7"/>
  <c r="L14" i="7"/>
  <c r="M14" i="7"/>
  <c r="N14" i="7"/>
  <c r="O14" i="7"/>
  <c r="P14" i="7"/>
  <c r="Q14" i="7"/>
  <c r="R14" i="7"/>
  <c r="S14" i="7"/>
  <c r="T14" i="7"/>
  <c r="U14" i="7"/>
  <c r="V14" i="7"/>
  <c r="W14" i="7"/>
  <c r="X14" i="7"/>
  <c r="Y14"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AI32" i="7"/>
  <c r="AJ32" i="7"/>
  <c r="AK32" i="7"/>
  <c r="AL32" i="7"/>
  <c r="AM32" i="7"/>
  <c r="AN32" i="7"/>
  <c r="AO32" i="7"/>
  <c r="AP32" i="7"/>
  <c r="AQ32" i="7"/>
  <c r="AR32" i="7"/>
  <c r="AS32" i="7"/>
  <c r="AT32" i="7"/>
  <c r="AU32" i="7"/>
  <c r="AV32" i="7"/>
  <c r="AW32" i="7"/>
  <c r="AX32" i="7"/>
  <c r="AY32" i="7"/>
  <c r="AZ32" i="7"/>
  <c r="BA32" i="7"/>
  <c r="BB32" i="7"/>
  <c r="BC32" i="7"/>
  <c r="BD32" i="7"/>
  <c r="BE32" i="7"/>
  <c r="BF32" i="7"/>
  <c r="BG32" i="7"/>
  <c r="BH32" i="7"/>
  <c r="BI32" i="7"/>
  <c r="BJ32" i="7"/>
  <c r="BK32" i="7"/>
  <c r="BL32" i="7"/>
  <c r="BM32" i="7"/>
  <c r="BN32" i="7"/>
  <c r="BO32" i="7"/>
  <c r="BP32" i="7"/>
  <c r="BQ32" i="7"/>
  <c r="BR32" i="7"/>
  <c r="BS32" i="7"/>
  <c r="BT32" i="7"/>
  <c r="BU32" i="7"/>
  <c r="BV32" i="7"/>
  <c r="BW32" i="7"/>
  <c r="BX32" i="7"/>
  <c r="BY32" i="7"/>
  <c r="BZ32" i="7"/>
  <c r="CA32" i="7"/>
  <c r="CB32" i="7"/>
  <c r="CC32" i="7"/>
  <c r="CD32" i="7"/>
  <c r="CE32" i="7"/>
  <c r="CF32" i="7"/>
  <c r="CG32" i="7"/>
  <c r="CH32" i="7"/>
  <c r="CI32" i="7"/>
  <c r="CJ32" i="7"/>
  <c r="CK32" i="7"/>
  <c r="CL32" i="7"/>
  <c r="CM32" i="7"/>
  <c r="CN32" i="7"/>
  <c r="CO32" i="7"/>
  <c r="CP32" i="7"/>
  <c r="CQ32" i="7"/>
  <c r="CR32" i="7"/>
  <c r="CS32" i="7"/>
  <c r="CT32" i="7"/>
  <c r="CU32" i="7"/>
  <c r="CV32" i="7"/>
  <c r="CW32" i="7"/>
  <c r="CX32" i="7"/>
  <c r="CY32" i="7"/>
  <c r="CZ32" i="7"/>
  <c r="DA32" i="7"/>
  <c r="DB32" i="7"/>
  <c r="DC32" i="7"/>
  <c r="DD32" i="7"/>
  <c r="DE32" i="7"/>
  <c r="DF32" i="7"/>
  <c r="DG32" i="7"/>
  <c r="DH32" i="7"/>
  <c r="DI32" i="7"/>
  <c r="DJ32" i="7"/>
  <c r="DK32" i="7"/>
  <c r="DL32" i="7"/>
  <c r="DM32" i="7"/>
  <c r="DN32" i="7"/>
  <c r="DO32" i="7"/>
  <c r="DP32" i="7"/>
  <c r="DQ32" i="7"/>
  <c r="DR32" i="7"/>
  <c r="DS32" i="7"/>
  <c r="DT32" i="7"/>
  <c r="DU32" i="7"/>
  <c r="DV32" i="7"/>
  <c r="DW32" i="7"/>
  <c r="DX32" i="7"/>
  <c r="DY32" i="7"/>
  <c r="DZ32" i="7"/>
  <c r="EA32" i="7"/>
  <c r="EB32" i="7"/>
  <c r="EC32" i="7"/>
  <c r="ED32" i="7"/>
  <c r="EE32" i="7"/>
  <c r="EF32" i="7"/>
  <c r="EG32" i="7"/>
  <c r="EH32" i="7"/>
  <c r="EI32" i="7"/>
  <c r="EJ32" i="7"/>
  <c r="EK32" i="7"/>
  <c r="EL32" i="7"/>
  <c r="EM32" i="7"/>
  <c r="EN32" i="7"/>
  <c r="EO32" i="7"/>
  <c r="EP32" i="7"/>
  <c r="EQ32" i="7"/>
  <c r="ER32" i="7"/>
  <c r="ES32" i="7"/>
  <c r="ET32" i="7"/>
  <c r="EU32" i="7"/>
  <c r="EV32" i="7"/>
  <c r="EW32" i="7"/>
  <c r="EX32" i="7"/>
  <c r="EY32" i="7"/>
  <c r="EZ32" i="7"/>
  <c r="FA32" i="7"/>
  <c r="FB32" i="7"/>
  <c r="FC32" i="7"/>
  <c r="FD32" i="7"/>
  <c r="FE32" i="7"/>
  <c r="FF32" i="7"/>
  <c r="FG32" i="7"/>
  <c r="FH32" i="7"/>
  <c r="FI32" i="7"/>
  <c r="FJ32" i="7"/>
  <c r="FK32" i="7"/>
  <c r="FL32" i="7"/>
  <c r="FM32" i="7"/>
  <c r="FN32" i="7"/>
  <c r="FO32" i="7"/>
  <c r="FP32" i="7"/>
  <c r="FQ32" i="7"/>
  <c r="FR32" i="7"/>
  <c r="FS32" i="7"/>
  <c r="FT32" i="7"/>
  <c r="FU32" i="7"/>
  <c r="FV32" i="7"/>
  <c r="FW32" i="7"/>
  <c r="FX32" i="7"/>
  <c r="FY32" i="7"/>
  <c r="FZ32" i="7"/>
  <c r="GA32" i="7"/>
  <c r="GB32" i="7"/>
  <c r="GC32" i="7"/>
  <c r="GD32" i="7"/>
  <c r="GE32" i="7"/>
  <c r="GF32" i="7"/>
  <c r="GG32" i="7"/>
  <c r="GH32" i="7"/>
  <c r="GI32" i="7"/>
  <c r="GJ32" i="7"/>
  <c r="GK32" i="7"/>
  <c r="GL32" i="7"/>
  <c r="GM32" i="7"/>
  <c r="GN32" i="7"/>
  <c r="GO32" i="7"/>
  <c r="GP32" i="7"/>
  <c r="GQ32" i="7"/>
  <c r="GR32" i="7"/>
  <c r="GS32" i="7"/>
  <c r="GT32" i="7"/>
  <c r="GU32"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J33" i="7"/>
  <c r="AK33" i="7"/>
  <c r="AL33" i="7"/>
  <c r="AM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BS33" i="7"/>
  <c r="BT33" i="7"/>
  <c r="BU33" i="7"/>
  <c r="BV33" i="7"/>
  <c r="BW33" i="7"/>
  <c r="BX33" i="7"/>
  <c r="BY33" i="7"/>
  <c r="BZ33" i="7"/>
  <c r="CA33" i="7"/>
  <c r="CB33" i="7"/>
  <c r="CC33" i="7"/>
  <c r="CD33" i="7"/>
  <c r="CE33" i="7"/>
  <c r="CF33" i="7"/>
  <c r="CG33" i="7"/>
  <c r="CH33" i="7"/>
  <c r="CI33" i="7"/>
  <c r="CJ33" i="7"/>
  <c r="CK33" i="7"/>
  <c r="CL33" i="7"/>
  <c r="CM33" i="7"/>
  <c r="CN33" i="7"/>
  <c r="CO33" i="7"/>
  <c r="CP33" i="7"/>
  <c r="CQ33" i="7"/>
  <c r="CR33" i="7"/>
  <c r="CS33" i="7"/>
  <c r="CT33" i="7"/>
  <c r="CU33" i="7"/>
  <c r="CV33" i="7"/>
  <c r="CW33" i="7"/>
  <c r="CX33" i="7"/>
  <c r="CY33" i="7"/>
  <c r="CZ33" i="7"/>
  <c r="DA33" i="7"/>
  <c r="DB33" i="7"/>
  <c r="DC33" i="7"/>
  <c r="DD33" i="7"/>
  <c r="DE33" i="7"/>
  <c r="DF33" i="7"/>
  <c r="DG33" i="7"/>
  <c r="DH33" i="7"/>
  <c r="DI33" i="7"/>
  <c r="DJ33" i="7"/>
  <c r="DK33" i="7"/>
  <c r="DL33" i="7"/>
  <c r="DM33" i="7"/>
  <c r="DN33" i="7"/>
  <c r="DO33" i="7"/>
  <c r="DP33" i="7"/>
  <c r="DQ33" i="7"/>
  <c r="DR33" i="7"/>
  <c r="DS33" i="7"/>
  <c r="DT33" i="7"/>
  <c r="DU33" i="7"/>
  <c r="DV33" i="7"/>
  <c r="DW33" i="7"/>
  <c r="DX33" i="7"/>
  <c r="DY33" i="7"/>
  <c r="DZ33" i="7"/>
  <c r="EA33" i="7"/>
  <c r="EB33" i="7"/>
  <c r="EC33" i="7"/>
  <c r="ED33" i="7"/>
  <c r="EE33" i="7"/>
  <c r="EF33" i="7"/>
  <c r="EG33" i="7"/>
  <c r="EH33" i="7"/>
  <c r="EI33" i="7"/>
  <c r="EJ33" i="7"/>
  <c r="EK33" i="7"/>
  <c r="EL33" i="7"/>
  <c r="EM33" i="7"/>
  <c r="EN33" i="7"/>
  <c r="EO33" i="7"/>
  <c r="EP33" i="7"/>
  <c r="EQ33" i="7"/>
  <c r="ER33" i="7"/>
  <c r="ES33" i="7"/>
  <c r="ET33" i="7"/>
  <c r="EU33" i="7"/>
  <c r="EV33" i="7"/>
  <c r="EW33" i="7"/>
  <c r="EX33" i="7"/>
  <c r="EY33" i="7"/>
  <c r="EZ33" i="7"/>
  <c r="FA33" i="7"/>
  <c r="FB33" i="7"/>
  <c r="FC33" i="7"/>
  <c r="FD33" i="7"/>
  <c r="FE33" i="7"/>
  <c r="FF33" i="7"/>
  <c r="FG33" i="7"/>
  <c r="FH33" i="7"/>
  <c r="FI33" i="7"/>
  <c r="FJ33" i="7"/>
  <c r="FK33" i="7"/>
  <c r="FL33" i="7"/>
  <c r="FM33" i="7"/>
  <c r="FN33" i="7"/>
  <c r="FO33" i="7"/>
  <c r="FP33" i="7"/>
  <c r="FQ33" i="7"/>
  <c r="FR33" i="7"/>
  <c r="FS33" i="7"/>
  <c r="FT33" i="7"/>
  <c r="FU33" i="7"/>
  <c r="FV33" i="7"/>
  <c r="FW33" i="7"/>
  <c r="FX33" i="7"/>
  <c r="FY33" i="7"/>
  <c r="FZ33" i="7"/>
  <c r="GA33" i="7"/>
  <c r="GB33" i="7"/>
  <c r="GC33" i="7"/>
  <c r="GD33" i="7"/>
  <c r="GE33" i="7"/>
  <c r="GF33" i="7"/>
  <c r="GG33" i="7"/>
  <c r="GH33" i="7"/>
  <c r="GI33" i="7"/>
  <c r="GJ33" i="7"/>
  <c r="GK33" i="7"/>
  <c r="GL33" i="7"/>
  <c r="GM33" i="7"/>
  <c r="GN33" i="7"/>
  <c r="GO33" i="7"/>
  <c r="GP33" i="7"/>
  <c r="GQ33" i="7"/>
  <c r="GR33" i="7"/>
  <c r="GS33" i="7"/>
  <c r="GT33" i="7"/>
  <c r="GU33"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AJ25" i="7"/>
  <c r="AK25" i="7"/>
  <c r="AL25" i="7"/>
  <c r="AM25" i="7"/>
  <c r="AN25" i="7"/>
  <c r="AO25" i="7"/>
  <c r="AP25" i="7"/>
  <c r="AQ25" i="7"/>
  <c r="AR25" i="7"/>
  <c r="AS25" i="7"/>
  <c r="AT25" i="7"/>
  <c r="AU25" i="7"/>
  <c r="AV25" i="7"/>
  <c r="AW25" i="7"/>
  <c r="AX25" i="7"/>
  <c r="AY25" i="7"/>
  <c r="AZ25" i="7"/>
  <c r="BA25" i="7"/>
  <c r="BB25" i="7"/>
  <c r="BC25" i="7"/>
  <c r="BD25" i="7"/>
  <c r="BE25" i="7"/>
  <c r="BF25" i="7"/>
  <c r="BG25" i="7"/>
  <c r="BH25" i="7"/>
  <c r="BI25" i="7"/>
  <c r="BJ25" i="7"/>
  <c r="BK25" i="7"/>
  <c r="BL25" i="7"/>
  <c r="BM25" i="7"/>
  <c r="BN25" i="7"/>
  <c r="BO25" i="7"/>
  <c r="BP25" i="7"/>
  <c r="BQ25" i="7"/>
  <c r="BR25" i="7"/>
  <c r="BS25" i="7"/>
  <c r="BT25" i="7"/>
  <c r="BU25" i="7"/>
  <c r="BV25" i="7"/>
  <c r="BW25" i="7"/>
  <c r="BX25" i="7"/>
  <c r="BY25" i="7"/>
  <c r="BZ25" i="7"/>
  <c r="CA25" i="7"/>
  <c r="CB25" i="7"/>
  <c r="CC25" i="7"/>
  <c r="CD25" i="7"/>
  <c r="CE25" i="7"/>
  <c r="CF25" i="7"/>
  <c r="CG25" i="7"/>
  <c r="CH25" i="7"/>
  <c r="CI25" i="7"/>
  <c r="CJ25" i="7"/>
  <c r="CK25" i="7"/>
  <c r="CL25" i="7"/>
  <c r="CM25" i="7"/>
  <c r="CN25" i="7"/>
  <c r="CO25" i="7"/>
  <c r="CP25" i="7"/>
  <c r="CQ25" i="7"/>
  <c r="CR25" i="7"/>
  <c r="CS25" i="7"/>
  <c r="CT25" i="7"/>
  <c r="CU25" i="7"/>
  <c r="CV25" i="7"/>
  <c r="CW25" i="7"/>
  <c r="CX25" i="7"/>
  <c r="CY25" i="7"/>
  <c r="CZ25" i="7"/>
  <c r="DA25" i="7"/>
  <c r="DB25" i="7"/>
  <c r="DC25" i="7"/>
  <c r="DD25" i="7"/>
  <c r="DE25" i="7"/>
  <c r="DF25" i="7"/>
  <c r="DG25" i="7"/>
  <c r="DH25" i="7"/>
  <c r="DI25" i="7"/>
  <c r="DJ25" i="7"/>
  <c r="DK25" i="7"/>
  <c r="DL25" i="7"/>
  <c r="DM25" i="7"/>
  <c r="DN25" i="7"/>
  <c r="DO25" i="7"/>
  <c r="DP25" i="7"/>
  <c r="DQ25" i="7"/>
  <c r="DR25" i="7"/>
  <c r="DS25" i="7"/>
  <c r="DT25" i="7"/>
  <c r="DU25" i="7"/>
  <c r="DV25" i="7"/>
  <c r="DW25" i="7"/>
  <c r="DX25" i="7"/>
  <c r="DY25" i="7"/>
  <c r="DZ25" i="7"/>
  <c r="EA25" i="7"/>
  <c r="EB25" i="7"/>
  <c r="EC25" i="7"/>
  <c r="ED25" i="7"/>
  <c r="EE25" i="7"/>
  <c r="EF25" i="7"/>
  <c r="EG25" i="7"/>
  <c r="EH25" i="7"/>
  <c r="EI25" i="7"/>
  <c r="EJ25" i="7"/>
  <c r="EK25" i="7"/>
  <c r="EL25" i="7"/>
  <c r="EM25" i="7"/>
  <c r="EN25" i="7"/>
  <c r="EO25" i="7"/>
  <c r="EP25" i="7"/>
  <c r="EQ25" i="7"/>
  <c r="ER25" i="7"/>
  <c r="ES25" i="7"/>
  <c r="ET25" i="7"/>
  <c r="EU25" i="7"/>
  <c r="EV25" i="7"/>
  <c r="EW25" i="7"/>
  <c r="EX25" i="7"/>
  <c r="EY25" i="7"/>
  <c r="EZ25" i="7"/>
  <c r="FA25" i="7"/>
  <c r="FB25" i="7"/>
  <c r="FC25" i="7"/>
  <c r="FD25" i="7"/>
  <c r="FE25" i="7"/>
  <c r="FF25" i="7"/>
  <c r="FG25" i="7"/>
  <c r="FH25" i="7"/>
  <c r="FI25" i="7"/>
  <c r="FJ25" i="7"/>
  <c r="FK25" i="7"/>
  <c r="FL25" i="7"/>
  <c r="FM25" i="7"/>
  <c r="FN25" i="7"/>
  <c r="FO25" i="7"/>
  <c r="FP25" i="7"/>
  <c r="FQ25" i="7"/>
  <c r="FR25" i="7"/>
  <c r="FS25" i="7"/>
  <c r="FT25" i="7"/>
  <c r="FU25" i="7"/>
  <c r="FV25" i="7"/>
  <c r="FW25" i="7"/>
  <c r="FX25" i="7"/>
  <c r="FY25" i="7"/>
  <c r="FZ25" i="7"/>
  <c r="GA25" i="7"/>
  <c r="GB25" i="7"/>
  <c r="GC25" i="7"/>
  <c r="GD25" i="7"/>
  <c r="GE25" i="7"/>
  <c r="GF25" i="7"/>
  <c r="GG25" i="7"/>
  <c r="GH25" i="7"/>
  <c r="GI25" i="7"/>
  <c r="GJ25" i="7"/>
  <c r="GK25" i="7"/>
  <c r="GL25" i="7"/>
  <c r="GM25" i="7"/>
  <c r="GN25" i="7"/>
  <c r="GO25" i="7"/>
  <c r="GP25" i="7"/>
  <c r="GQ25" i="7"/>
  <c r="GR25" i="7"/>
  <c r="GS25" i="7"/>
  <c r="GT25" i="7"/>
  <c r="GU25" i="7"/>
  <c r="D25"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B6"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B7" i="6"/>
  <c r="C7"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B8" i="6"/>
  <c r="C8" i="6"/>
  <c r="D8" i="6"/>
  <c r="E8" i="6"/>
  <c r="F8" i="6"/>
  <c r="G8" i="6"/>
  <c r="H8" i="6"/>
  <c r="I8" i="6"/>
  <c r="J8" i="6"/>
  <c r="K8" i="6"/>
  <c r="L8" i="6"/>
  <c r="M8" i="6"/>
  <c r="N8" i="6"/>
  <c r="O8" i="6"/>
  <c r="P8" i="6"/>
  <c r="Q8" i="6"/>
  <c r="R8" i="6"/>
  <c r="S8" i="6"/>
  <c r="T8" i="6"/>
  <c r="U8" i="6"/>
  <c r="V8" i="6"/>
  <c r="W8" i="6"/>
  <c r="X8" i="6"/>
  <c r="Y8" i="6"/>
  <c r="Z8" i="6"/>
  <c r="AA8" i="6"/>
  <c r="AB8" i="6"/>
  <c r="AC8" i="6"/>
  <c r="AD8" i="6"/>
  <c r="AE8" i="6"/>
  <c r="AF8" i="6"/>
  <c r="AG8" i="6"/>
  <c r="B9"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B10"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B11"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B12"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B13"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B14"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B15"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B16"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B17"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B18"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B19" i="6"/>
  <c r="C19"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B20" i="6"/>
  <c r="C20"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B21" i="6"/>
  <c r="C21"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B22" i="6"/>
  <c r="C22"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B23" i="6"/>
  <c r="C23"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B24" i="6"/>
  <c r="C24" i="6"/>
  <c r="D24" i="6"/>
  <c r="E24" i="6"/>
  <c r="F24" i="6"/>
  <c r="G24" i="6"/>
  <c r="H24" i="6"/>
  <c r="I24" i="6"/>
  <c r="J24" i="6"/>
  <c r="K24" i="6"/>
  <c r="L24" i="6"/>
  <c r="M24" i="6"/>
  <c r="N24" i="6"/>
  <c r="O24" i="6"/>
  <c r="P24" i="6"/>
  <c r="R24" i="6"/>
  <c r="T24" i="6"/>
  <c r="V24" i="6"/>
  <c r="W24" i="6"/>
  <c r="X24" i="6"/>
  <c r="Y24" i="6"/>
  <c r="Z24" i="6"/>
  <c r="AA24" i="6"/>
  <c r="AB24" i="6"/>
  <c r="AC24" i="6"/>
  <c r="AD24" i="6"/>
  <c r="AF24" i="6"/>
  <c r="AG24" i="6"/>
  <c r="B25" i="6"/>
  <c r="C25" i="6"/>
  <c r="D25" i="6"/>
  <c r="E25" i="6"/>
  <c r="F25" i="6"/>
  <c r="G25" i="6"/>
  <c r="H25" i="6"/>
  <c r="I25" i="6"/>
  <c r="J25" i="6"/>
  <c r="K25" i="6"/>
  <c r="L25" i="6"/>
  <c r="M25" i="6"/>
  <c r="N25" i="6"/>
  <c r="O25" i="6"/>
  <c r="P25" i="6"/>
  <c r="R25" i="6"/>
  <c r="T25" i="6"/>
  <c r="V25" i="6"/>
  <c r="W25" i="6"/>
  <c r="X25" i="6"/>
  <c r="Y25" i="6"/>
  <c r="Z25" i="6"/>
  <c r="AA25" i="6"/>
  <c r="AB25" i="6"/>
  <c r="AC25" i="6"/>
  <c r="AD25" i="6"/>
  <c r="AF25" i="6"/>
  <c r="AG25" i="6"/>
  <c r="B26" i="6"/>
  <c r="C26" i="6"/>
  <c r="D26" i="6"/>
  <c r="E26" i="6"/>
  <c r="F26" i="6"/>
  <c r="G26" i="6"/>
  <c r="H26" i="6"/>
  <c r="I26" i="6"/>
  <c r="J26" i="6"/>
  <c r="K26" i="6"/>
  <c r="L26" i="6"/>
  <c r="M26" i="6"/>
  <c r="N26" i="6"/>
  <c r="O26" i="6"/>
  <c r="P26" i="6"/>
  <c r="R26" i="6"/>
  <c r="T26" i="6"/>
  <c r="V26" i="6"/>
  <c r="W26" i="6"/>
  <c r="X26" i="6"/>
  <c r="Y26" i="6"/>
  <c r="Z26" i="6"/>
  <c r="AA26" i="6"/>
  <c r="AB26" i="6"/>
  <c r="AC26" i="6"/>
  <c r="AD26" i="6"/>
  <c r="AF26" i="6"/>
  <c r="AG26" i="6"/>
  <c r="B27" i="6"/>
  <c r="C27" i="6"/>
  <c r="D27" i="6"/>
  <c r="E27" i="6"/>
  <c r="F27" i="6"/>
  <c r="G27" i="6"/>
  <c r="H27" i="6"/>
  <c r="I27" i="6"/>
  <c r="J27" i="6"/>
  <c r="K27" i="6"/>
  <c r="L27" i="6"/>
  <c r="M27" i="6"/>
  <c r="N27" i="6"/>
  <c r="O27" i="6"/>
  <c r="P27" i="6"/>
  <c r="R27" i="6"/>
  <c r="T27" i="6"/>
  <c r="V27" i="6"/>
  <c r="W27" i="6"/>
  <c r="X27" i="6"/>
  <c r="Y27" i="6"/>
  <c r="Z27" i="6"/>
  <c r="AA27" i="6"/>
  <c r="AB27" i="6"/>
  <c r="AC27" i="6"/>
  <c r="AD27" i="6"/>
  <c r="AF27" i="6"/>
  <c r="AG27" i="6"/>
  <c r="B28" i="6"/>
  <c r="C28" i="6"/>
  <c r="D28" i="6"/>
  <c r="E28" i="6"/>
  <c r="F28" i="6"/>
  <c r="G28" i="6"/>
  <c r="H28" i="6"/>
  <c r="I28" i="6"/>
  <c r="J28" i="6"/>
  <c r="K28" i="6"/>
  <c r="L28" i="6"/>
  <c r="M28" i="6"/>
  <c r="N28" i="6"/>
  <c r="O28" i="6"/>
  <c r="P28" i="6"/>
  <c r="R28" i="6"/>
  <c r="T28" i="6"/>
  <c r="V28" i="6"/>
  <c r="W28" i="6"/>
  <c r="X28" i="6"/>
  <c r="Y28" i="6"/>
  <c r="Z28" i="6"/>
  <c r="AA28" i="6"/>
  <c r="AB28" i="6"/>
  <c r="AC28" i="6"/>
  <c r="AD28" i="6"/>
  <c r="AF28" i="6"/>
  <c r="AG28" i="6"/>
  <c r="B29" i="6"/>
  <c r="C29" i="6"/>
  <c r="D29" i="6"/>
  <c r="E29" i="6"/>
  <c r="F29" i="6"/>
  <c r="G29" i="6"/>
  <c r="H29" i="6"/>
  <c r="I29" i="6"/>
  <c r="J29" i="6"/>
  <c r="K29" i="6"/>
  <c r="L29" i="6"/>
  <c r="M29" i="6"/>
  <c r="N29" i="6"/>
  <c r="O29" i="6"/>
  <c r="P29" i="6"/>
  <c r="R29" i="6"/>
  <c r="T29" i="6"/>
  <c r="V29" i="6"/>
  <c r="W29" i="6"/>
  <c r="X29" i="6"/>
  <c r="Y29" i="6"/>
  <c r="Z29" i="6"/>
  <c r="AA29" i="6"/>
  <c r="AB29" i="6"/>
  <c r="AC29" i="6"/>
  <c r="AD29" i="6"/>
  <c r="AF29" i="6"/>
  <c r="AG29" i="6"/>
  <c r="B30" i="6"/>
  <c r="C30" i="6"/>
  <c r="D30" i="6"/>
  <c r="E30" i="6"/>
  <c r="F30" i="6"/>
  <c r="G30" i="6"/>
  <c r="H30" i="6"/>
  <c r="I30" i="6"/>
  <c r="J30" i="6"/>
  <c r="K30" i="6"/>
  <c r="L30" i="6"/>
  <c r="M30" i="6"/>
  <c r="N30" i="6"/>
  <c r="O30" i="6"/>
  <c r="P30" i="6"/>
  <c r="R30" i="6"/>
  <c r="T30" i="6"/>
  <c r="V30" i="6"/>
  <c r="W30" i="6"/>
  <c r="X30" i="6"/>
  <c r="Y30" i="6"/>
  <c r="Z30" i="6"/>
  <c r="AA30" i="6"/>
  <c r="AB30" i="6"/>
  <c r="AC30" i="6"/>
  <c r="AD30" i="6"/>
  <c r="AF30" i="6"/>
  <c r="AG30" i="6"/>
  <c r="B31" i="6"/>
  <c r="C31" i="6"/>
  <c r="D31" i="6"/>
  <c r="E31" i="6"/>
  <c r="F31" i="6"/>
  <c r="G31" i="6"/>
  <c r="H31" i="6"/>
  <c r="I31" i="6"/>
  <c r="J31" i="6"/>
  <c r="K31" i="6"/>
  <c r="L31" i="6"/>
  <c r="M31" i="6"/>
  <c r="N31" i="6"/>
  <c r="O31" i="6"/>
  <c r="P31" i="6"/>
  <c r="R31" i="6"/>
  <c r="T31" i="6"/>
  <c r="V31" i="6"/>
  <c r="W31" i="6"/>
  <c r="X31" i="6"/>
  <c r="Y31" i="6"/>
  <c r="Z31" i="6"/>
  <c r="AA31" i="6"/>
  <c r="AB31" i="6"/>
  <c r="AC31" i="6"/>
  <c r="AD31" i="6"/>
  <c r="AF31" i="6"/>
  <c r="AG31" i="6"/>
  <c r="B32" i="6"/>
  <c r="C32" i="6"/>
  <c r="D32" i="6"/>
  <c r="E32" i="6"/>
  <c r="F32" i="6"/>
  <c r="G32" i="6"/>
  <c r="H32" i="6"/>
  <c r="I32" i="6"/>
  <c r="J32" i="6"/>
  <c r="K32" i="6"/>
  <c r="L32" i="6"/>
  <c r="M32" i="6"/>
  <c r="N32" i="6"/>
  <c r="O32" i="6"/>
  <c r="P32" i="6"/>
  <c r="R32" i="6"/>
  <c r="T32" i="6"/>
  <c r="V32" i="6"/>
  <c r="W32" i="6"/>
  <c r="X32" i="6"/>
  <c r="Y32" i="6"/>
  <c r="Z32" i="6"/>
  <c r="AA32" i="6"/>
  <c r="AB32" i="6"/>
  <c r="AC32" i="6"/>
  <c r="AD32" i="6"/>
  <c r="AF32" i="6"/>
  <c r="AG32" i="6"/>
  <c r="B33" i="6"/>
  <c r="C33" i="6"/>
  <c r="D33" i="6"/>
  <c r="E33" i="6"/>
  <c r="F33" i="6"/>
  <c r="G33" i="6"/>
  <c r="H33" i="6"/>
  <c r="I33" i="6"/>
  <c r="J33" i="6"/>
  <c r="K33" i="6"/>
  <c r="L33" i="6"/>
  <c r="M33" i="6"/>
  <c r="N33" i="6"/>
  <c r="O33" i="6"/>
  <c r="P33" i="6"/>
  <c r="R33" i="6"/>
  <c r="T33" i="6"/>
  <c r="V33" i="6"/>
  <c r="W33" i="6"/>
  <c r="X33" i="6"/>
  <c r="Y33" i="6"/>
  <c r="Z33" i="6"/>
  <c r="AA33" i="6"/>
  <c r="AB33" i="6"/>
  <c r="AC33" i="6"/>
  <c r="AD33" i="6"/>
  <c r="AF33" i="6"/>
  <c r="AG33" i="6"/>
  <c r="B34" i="6"/>
  <c r="C34" i="6"/>
  <c r="D34" i="6"/>
  <c r="E34" i="6"/>
  <c r="F34" i="6"/>
  <c r="G34" i="6"/>
  <c r="H34" i="6"/>
  <c r="I34" i="6"/>
  <c r="J34" i="6"/>
  <c r="K34" i="6"/>
  <c r="L34" i="6"/>
  <c r="M34" i="6"/>
  <c r="N34" i="6"/>
  <c r="O34" i="6"/>
  <c r="P34" i="6"/>
  <c r="R34" i="6"/>
  <c r="T34" i="6"/>
  <c r="V34" i="6"/>
  <c r="W34" i="6"/>
  <c r="X34" i="6"/>
  <c r="Y34" i="6"/>
  <c r="Z34" i="6"/>
  <c r="AA34" i="6"/>
  <c r="AB34" i="6"/>
  <c r="AC34" i="6"/>
  <c r="AD34" i="6"/>
  <c r="AF34" i="6"/>
  <c r="AG34" i="6"/>
  <c r="B35" i="6"/>
  <c r="C35" i="6"/>
  <c r="D35" i="6"/>
  <c r="E35" i="6"/>
  <c r="F35" i="6"/>
  <c r="G35" i="6"/>
  <c r="H35" i="6"/>
  <c r="I35" i="6"/>
  <c r="J35" i="6"/>
  <c r="K35" i="6"/>
  <c r="L35" i="6"/>
  <c r="M35" i="6"/>
  <c r="N35" i="6"/>
  <c r="O35" i="6"/>
  <c r="P35" i="6"/>
  <c r="R35" i="6"/>
  <c r="T35" i="6"/>
  <c r="V35" i="6"/>
  <c r="W35" i="6"/>
  <c r="X35" i="6"/>
  <c r="Y35" i="6"/>
  <c r="Z35" i="6"/>
  <c r="AA35" i="6"/>
  <c r="AB35" i="6"/>
  <c r="AC35" i="6"/>
  <c r="AD35" i="6"/>
  <c r="AF35" i="6"/>
  <c r="AG35" i="6"/>
  <c r="B36" i="6"/>
  <c r="C36" i="6"/>
  <c r="D36" i="6"/>
  <c r="E36" i="6"/>
  <c r="F36" i="6"/>
  <c r="G36" i="6"/>
  <c r="H36" i="6"/>
  <c r="I36" i="6"/>
  <c r="J36" i="6"/>
  <c r="K36" i="6"/>
  <c r="L36" i="6"/>
  <c r="M36" i="6"/>
  <c r="N36" i="6"/>
  <c r="O36" i="6"/>
  <c r="P36" i="6"/>
  <c r="R36" i="6"/>
  <c r="T36" i="6"/>
  <c r="V36" i="6"/>
  <c r="W36" i="6"/>
  <c r="X36" i="6"/>
  <c r="Y36" i="6"/>
  <c r="Z36" i="6"/>
  <c r="AA36" i="6"/>
  <c r="AB36" i="6"/>
  <c r="AC36" i="6"/>
  <c r="AD36" i="6"/>
  <c r="AF36" i="6"/>
  <c r="AG36" i="6"/>
  <c r="B37" i="6"/>
  <c r="C37" i="6"/>
  <c r="D37" i="6"/>
  <c r="E37" i="6"/>
  <c r="F37" i="6"/>
  <c r="G37" i="6"/>
  <c r="H37" i="6"/>
  <c r="I37" i="6"/>
  <c r="J37" i="6"/>
  <c r="K37" i="6"/>
  <c r="L37" i="6"/>
  <c r="M37" i="6"/>
  <c r="N37" i="6"/>
  <c r="O37" i="6"/>
  <c r="P37" i="6"/>
  <c r="R37" i="6"/>
  <c r="T37" i="6"/>
  <c r="V37" i="6"/>
  <c r="W37" i="6"/>
  <c r="X37" i="6"/>
  <c r="Y37" i="6"/>
  <c r="Z37" i="6"/>
  <c r="AA37" i="6"/>
  <c r="AB37" i="6"/>
  <c r="AC37" i="6"/>
  <c r="AD37" i="6"/>
  <c r="AF37" i="6"/>
  <c r="AG37" i="6"/>
  <c r="B38" i="6"/>
  <c r="C38" i="6"/>
  <c r="D38" i="6"/>
  <c r="E38" i="6"/>
  <c r="F38" i="6"/>
  <c r="G38" i="6"/>
  <c r="H38" i="6"/>
  <c r="I38" i="6"/>
  <c r="J38" i="6"/>
  <c r="K38" i="6"/>
  <c r="L38" i="6"/>
  <c r="M38" i="6"/>
  <c r="N38" i="6"/>
  <c r="O38" i="6"/>
  <c r="P38" i="6"/>
  <c r="R38" i="6"/>
  <c r="T38" i="6"/>
  <c r="V38" i="6"/>
  <c r="W38" i="6"/>
  <c r="X38" i="6"/>
  <c r="Y38" i="6"/>
  <c r="Z38" i="6"/>
  <c r="AA38" i="6"/>
  <c r="AB38" i="6"/>
  <c r="AC38" i="6"/>
  <c r="AD38" i="6"/>
  <c r="AF38" i="6"/>
  <c r="AG38" i="6"/>
  <c r="B39" i="6"/>
  <c r="C39" i="6"/>
  <c r="D39" i="6"/>
  <c r="E39" i="6"/>
  <c r="F39" i="6"/>
  <c r="G39" i="6"/>
  <c r="H39" i="6"/>
  <c r="I39" i="6"/>
  <c r="J39" i="6"/>
  <c r="K39" i="6"/>
  <c r="L39" i="6"/>
  <c r="M39" i="6"/>
  <c r="N39" i="6"/>
  <c r="O39" i="6"/>
  <c r="P39" i="6"/>
  <c r="R39" i="6"/>
  <c r="T39" i="6"/>
  <c r="V39" i="6"/>
  <c r="W39" i="6"/>
  <c r="X39" i="6"/>
  <c r="Y39" i="6"/>
  <c r="Z39" i="6"/>
  <c r="AA39" i="6"/>
  <c r="AB39" i="6"/>
  <c r="AC39" i="6"/>
  <c r="AD39" i="6"/>
  <c r="AF39" i="6"/>
  <c r="AG39" i="6"/>
  <c r="B40" i="6"/>
  <c r="C40" i="6"/>
  <c r="D40" i="6"/>
  <c r="E40" i="6"/>
  <c r="F40" i="6"/>
  <c r="G40" i="6"/>
  <c r="H40" i="6"/>
  <c r="I40" i="6"/>
  <c r="J40" i="6"/>
  <c r="K40" i="6"/>
  <c r="L40" i="6"/>
  <c r="M40" i="6"/>
  <c r="N40" i="6"/>
  <c r="O40" i="6"/>
  <c r="P40" i="6"/>
  <c r="R40" i="6"/>
  <c r="T40" i="6"/>
  <c r="V40" i="6"/>
  <c r="W40" i="6"/>
  <c r="X40" i="6"/>
  <c r="Y40" i="6"/>
  <c r="Z40" i="6"/>
  <c r="AA40" i="6"/>
  <c r="AB40" i="6"/>
  <c r="AC40" i="6"/>
  <c r="AD40" i="6"/>
  <c r="AF40" i="6"/>
  <c r="AG40" i="6"/>
  <c r="B41" i="6"/>
  <c r="C41" i="6"/>
  <c r="D41" i="6"/>
  <c r="E41" i="6"/>
  <c r="F41" i="6"/>
  <c r="G41" i="6"/>
  <c r="H41" i="6"/>
  <c r="I41" i="6"/>
  <c r="J41" i="6"/>
  <c r="K41" i="6"/>
  <c r="L41" i="6"/>
  <c r="M41" i="6"/>
  <c r="N41" i="6"/>
  <c r="O41" i="6"/>
  <c r="P41" i="6"/>
  <c r="R41" i="6"/>
  <c r="T41" i="6"/>
  <c r="V41" i="6"/>
  <c r="W41" i="6"/>
  <c r="X41" i="6"/>
  <c r="Y41" i="6"/>
  <c r="Z41" i="6"/>
  <c r="AA41" i="6"/>
  <c r="AB41" i="6"/>
  <c r="AC41" i="6"/>
  <c r="AD41" i="6"/>
  <c r="AF41" i="6"/>
  <c r="AG41" i="6"/>
  <c r="B42" i="6"/>
  <c r="C42" i="6"/>
  <c r="D42" i="6"/>
  <c r="E42" i="6"/>
  <c r="F42" i="6"/>
  <c r="G42" i="6"/>
  <c r="H42" i="6"/>
  <c r="I42" i="6"/>
  <c r="J42" i="6"/>
  <c r="K42" i="6"/>
  <c r="L42" i="6"/>
  <c r="M42" i="6"/>
  <c r="N42" i="6"/>
  <c r="O42" i="6"/>
  <c r="P42" i="6"/>
  <c r="R42" i="6"/>
  <c r="T42" i="6"/>
  <c r="V42" i="6"/>
  <c r="W42" i="6"/>
  <c r="X42" i="6"/>
  <c r="Y42" i="6"/>
  <c r="Z42" i="6"/>
  <c r="AA42" i="6"/>
  <c r="AB42" i="6"/>
  <c r="AC42" i="6"/>
  <c r="AD42" i="6"/>
  <c r="AF42" i="6"/>
  <c r="AG42" i="6"/>
  <c r="B43" i="6"/>
  <c r="C43" i="6"/>
  <c r="D43" i="6"/>
  <c r="E43" i="6"/>
  <c r="F43" i="6"/>
  <c r="G43" i="6"/>
  <c r="H43" i="6"/>
  <c r="I43" i="6"/>
  <c r="J43" i="6"/>
  <c r="K43" i="6"/>
  <c r="L43" i="6"/>
  <c r="M43" i="6"/>
  <c r="N43" i="6"/>
  <c r="O43" i="6"/>
  <c r="P43" i="6"/>
  <c r="R43" i="6"/>
  <c r="T43" i="6"/>
  <c r="V43" i="6"/>
  <c r="W43" i="6"/>
  <c r="X43" i="6"/>
  <c r="Y43" i="6"/>
  <c r="Z43" i="6"/>
  <c r="AA43" i="6"/>
  <c r="AB43" i="6"/>
  <c r="AC43" i="6"/>
  <c r="AD43" i="6"/>
  <c r="AF43" i="6"/>
  <c r="AG43" i="6"/>
  <c r="B44" i="6"/>
  <c r="C44" i="6"/>
  <c r="D44" i="6"/>
  <c r="E44" i="6"/>
  <c r="F44" i="6"/>
  <c r="G44" i="6"/>
  <c r="H44" i="6"/>
  <c r="I44" i="6"/>
  <c r="J44" i="6"/>
  <c r="K44" i="6"/>
  <c r="L44" i="6"/>
  <c r="M44" i="6"/>
  <c r="N44" i="6"/>
  <c r="O44" i="6"/>
  <c r="P44" i="6"/>
  <c r="R44" i="6"/>
  <c r="T44" i="6"/>
  <c r="V44" i="6"/>
  <c r="W44" i="6"/>
  <c r="X44" i="6"/>
  <c r="Y44" i="6"/>
  <c r="Z44" i="6"/>
  <c r="AA44" i="6"/>
  <c r="AB44" i="6"/>
  <c r="AC44" i="6"/>
  <c r="AD44" i="6"/>
  <c r="AF44" i="6"/>
  <c r="AG44" i="6"/>
  <c r="B45" i="6"/>
  <c r="C45" i="6"/>
  <c r="D45" i="6"/>
  <c r="E45" i="6"/>
  <c r="F45" i="6"/>
  <c r="G45" i="6"/>
  <c r="H45" i="6"/>
  <c r="I45" i="6"/>
  <c r="J45" i="6"/>
  <c r="K45" i="6"/>
  <c r="L45" i="6"/>
  <c r="M45" i="6"/>
  <c r="N45" i="6"/>
  <c r="O45" i="6"/>
  <c r="P45" i="6"/>
  <c r="R45" i="6"/>
  <c r="T45" i="6"/>
  <c r="V45" i="6"/>
  <c r="W45" i="6"/>
  <c r="X45" i="6"/>
  <c r="Y45" i="6"/>
  <c r="Z45" i="6"/>
  <c r="AA45" i="6"/>
  <c r="AB45" i="6"/>
  <c r="AC45" i="6"/>
  <c r="AD45" i="6"/>
  <c r="AF45" i="6"/>
  <c r="AG45" i="6"/>
  <c r="B46" i="6"/>
  <c r="C46" i="6"/>
  <c r="D46" i="6"/>
  <c r="E46" i="6"/>
  <c r="F46" i="6"/>
  <c r="G46" i="6"/>
  <c r="H46" i="6"/>
  <c r="I46" i="6"/>
  <c r="J46" i="6"/>
  <c r="K46" i="6"/>
  <c r="L46" i="6"/>
  <c r="M46" i="6"/>
  <c r="N46" i="6"/>
  <c r="O46" i="6"/>
  <c r="P46" i="6"/>
  <c r="R46" i="6"/>
  <c r="T46" i="6"/>
  <c r="V46" i="6"/>
  <c r="W46" i="6"/>
  <c r="X46" i="6"/>
  <c r="Y46" i="6"/>
  <c r="Z46" i="6"/>
  <c r="AA46" i="6"/>
  <c r="AB46" i="6"/>
  <c r="AC46" i="6"/>
  <c r="AD46" i="6"/>
  <c r="AF46" i="6"/>
  <c r="AG46" i="6"/>
  <c r="B47" i="6"/>
  <c r="C47" i="6"/>
  <c r="D47" i="6"/>
  <c r="E47" i="6"/>
  <c r="F47" i="6"/>
  <c r="G47" i="6"/>
  <c r="H47" i="6"/>
  <c r="I47" i="6"/>
  <c r="J47" i="6"/>
  <c r="K47" i="6"/>
  <c r="L47" i="6"/>
  <c r="M47" i="6"/>
  <c r="N47" i="6"/>
  <c r="O47" i="6"/>
  <c r="P47" i="6"/>
  <c r="R47" i="6"/>
  <c r="T47" i="6"/>
  <c r="V47" i="6"/>
  <c r="W47" i="6"/>
  <c r="X47" i="6"/>
  <c r="Y47" i="6"/>
  <c r="Z47" i="6"/>
  <c r="AA47" i="6"/>
  <c r="AB47" i="6"/>
  <c r="AC47" i="6"/>
  <c r="AD47" i="6"/>
  <c r="AF47" i="6"/>
  <c r="AG47" i="6"/>
  <c r="B48" i="6"/>
  <c r="C48" i="6"/>
  <c r="D48" i="6"/>
  <c r="E48" i="6"/>
  <c r="F48" i="6"/>
  <c r="G48" i="6"/>
  <c r="H48" i="6"/>
  <c r="I48" i="6"/>
  <c r="J48" i="6"/>
  <c r="K48" i="6"/>
  <c r="L48" i="6"/>
  <c r="M48" i="6"/>
  <c r="N48" i="6"/>
  <c r="O48" i="6"/>
  <c r="P48" i="6"/>
  <c r="R48" i="6"/>
  <c r="T48" i="6"/>
  <c r="V48" i="6"/>
  <c r="W48" i="6"/>
  <c r="X48" i="6"/>
  <c r="Y48" i="6"/>
  <c r="Z48" i="6"/>
  <c r="AA48" i="6"/>
  <c r="AB48" i="6"/>
  <c r="AC48" i="6"/>
  <c r="AD48" i="6"/>
  <c r="AF48" i="6"/>
  <c r="AG48" i="6"/>
  <c r="B49" i="6"/>
  <c r="C49" i="6"/>
  <c r="D49" i="6"/>
  <c r="E49" i="6"/>
  <c r="F49" i="6"/>
  <c r="G49" i="6"/>
  <c r="H49" i="6"/>
  <c r="I49" i="6"/>
  <c r="J49" i="6"/>
  <c r="K49" i="6"/>
  <c r="L49" i="6"/>
  <c r="M49" i="6"/>
  <c r="N49" i="6"/>
  <c r="O49" i="6"/>
  <c r="P49" i="6"/>
  <c r="R49" i="6"/>
  <c r="T49" i="6"/>
  <c r="V49" i="6"/>
  <c r="W49" i="6"/>
  <c r="X49" i="6"/>
  <c r="Y49" i="6"/>
  <c r="Z49" i="6"/>
  <c r="AA49" i="6"/>
  <c r="AB49" i="6"/>
  <c r="AC49" i="6"/>
  <c r="AD49" i="6"/>
  <c r="AF49" i="6"/>
  <c r="AG49" i="6"/>
  <c r="B50" i="6"/>
  <c r="C50" i="6"/>
  <c r="D50" i="6"/>
  <c r="E50" i="6"/>
  <c r="F50" i="6"/>
  <c r="G50" i="6"/>
  <c r="H50" i="6"/>
  <c r="I50" i="6"/>
  <c r="J50" i="6"/>
  <c r="K50" i="6"/>
  <c r="L50" i="6"/>
  <c r="M50" i="6"/>
  <c r="N50" i="6"/>
  <c r="O50" i="6"/>
  <c r="P50" i="6"/>
  <c r="R50" i="6"/>
  <c r="T50" i="6"/>
  <c r="V50" i="6"/>
  <c r="W50" i="6"/>
  <c r="X50" i="6"/>
  <c r="Y50" i="6"/>
  <c r="Z50" i="6"/>
  <c r="AA50" i="6"/>
  <c r="AB50" i="6"/>
  <c r="AC50" i="6"/>
  <c r="AD50" i="6"/>
  <c r="AF50" i="6"/>
  <c r="AG50" i="6"/>
  <c r="B51" i="6"/>
  <c r="C51" i="6"/>
  <c r="D51" i="6"/>
  <c r="E51" i="6"/>
  <c r="F51" i="6"/>
  <c r="G51" i="6"/>
  <c r="H51" i="6"/>
  <c r="I51" i="6"/>
  <c r="J51" i="6"/>
  <c r="K51" i="6"/>
  <c r="L51" i="6"/>
  <c r="M51" i="6"/>
  <c r="N51" i="6"/>
  <c r="O51" i="6"/>
  <c r="P51" i="6"/>
  <c r="R51" i="6"/>
  <c r="T51" i="6"/>
  <c r="V51" i="6"/>
  <c r="W51" i="6"/>
  <c r="X51" i="6"/>
  <c r="Y51" i="6"/>
  <c r="Z51" i="6"/>
  <c r="AA51" i="6"/>
  <c r="AB51" i="6"/>
  <c r="AC51" i="6"/>
  <c r="AD51" i="6"/>
  <c r="AF51" i="6"/>
  <c r="AG51" i="6"/>
  <c r="B52" i="6"/>
  <c r="C52" i="6"/>
  <c r="D52" i="6"/>
  <c r="E52" i="6"/>
  <c r="F52" i="6"/>
  <c r="G52" i="6"/>
  <c r="H52" i="6"/>
  <c r="I52" i="6"/>
  <c r="J52" i="6"/>
  <c r="K52" i="6"/>
  <c r="L52" i="6"/>
  <c r="M52" i="6"/>
  <c r="N52" i="6"/>
  <c r="O52" i="6"/>
  <c r="P52" i="6"/>
  <c r="R52" i="6"/>
  <c r="T52" i="6"/>
  <c r="V52" i="6"/>
  <c r="W52" i="6"/>
  <c r="X52" i="6"/>
  <c r="Y52" i="6"/>
  <c r="Z52" i="6"/>
  <c r="AA52" i="6"/>
  <c r="AB52" i="6"/>
  <c r="AC52" i="6"/>
  <c r="AD52" i="6"/>
  <c r="AF52" i="6"/>
  <c r="AG52" i="6"/>
  <c r="B53" i="6"/>
  <c r="C53" i="6"/>
  <c r="D53" i="6"/>
  <c r="E53" i="6"/>
  <c r="F53" i="6"/>
  <c r="G53" i="6"/>
  <c r="H53" i="6"/>
  <c r="I53" i="6"/>
  <c r="J53" i="6"/>
  <c r="K53" i="6"/>
  <c r="L53" i="6"/>
  <c r="M53" i="6"/>
  <c r="N53" i="6"/>
  <c r="O53" i="6"/>
  <c r="P53" i="6"/>
  <c r="R53" i="6"/>
  <c r="T53" i="6"/>
  <c r="V53" i="6"/>
  <c r="W53" i="6"/>
  <c r="X53" i="6"/>
  <c r="Y53" i="6"/>
  <c r="Z53" i="6"/>
  <c r="AA53" i="6"/>
  <c r="AB53" i="6"/>
  <c r="AC53" i="6"/>
  <c r="AD53" i="6"/>
  <c r="AF53" i="6"/>
  <c r="AG53" i="6"/>
  <c r="B54" i="6"/>
  <c r="C54" i="6"/>
  <c r="D54" i="6"/>
  <c r="E54" i="6"/>
  <c r="F54" i="6"/>
  <c r="G54" i="6"/>
  <c r="H54" i="6"/>
  <c r="I54" i="6"/>
  <c r="J54" i="6"/>
  <c r="K54" i="6"/>
  <c r="L54" i="6"/>
  <c r="M54" i="6"/>
  <c r="N54" i="6"/>
  <c r="O54" i="6"/>
  <c r="P54" i="6"/>
  <c r="R54" i="6"/>
  <c r="T54" i="6"/>
  <c r="V54" i="6"/>
  <c r="W54" i="6"/>
  <c r="X54" i="6"/>
  <c r="Y54" i="6"/>
  <c r="Z54" i="6"/>
  <c r="AA54" i="6"/>
  <c r="AB54" i="6"/>
  <c r="AC54" i="6"/>
  <c r="AD54" i="6"/>
  <c r="AF54" i="6"/>
  <c r="AG54" i="6"/>
  <c r="B55" i="6"/>
  <c r="C55" i="6"/>
  <c r="D55" i="6"/>
  <c r="E55" i="6"/>
  <c r="F55" i="6"/>
  <c r="G55" i="6"/>
  <c r="H55" i="6"/>
  <c r="I55" i="6"/>
  <c r="J55" i="6"/>
  <c r="K55" i="6"/>
  <c r="L55" i="6"/>
  <c r="M55" i="6"/>
  <c r="N55" i="6"/>
  <c r="O55" i="6"/>
  <c r="P55" i="6"/>
  <c r="R55" i="6"/>
  <c r="T55" i="6"/>
  <c r="V55" i="6"/>
  <c r="W55" i="6"/>
  <c r="X55" i="6"/>
  <c r="Y55" i="6"/>
  <c r="Z55" i="6"/>
  <c r="AA55" i="6"/>
  <c r="AB55" i="6"/>
  <c r="AC55" i="6"/>
  <c r="AD55" i="6"/>
  <c r="AF55" i="6"/>
  <c r="AG55" i="6"/>
  <c r="B56" i="6"/>
  <c r="C56" i="6"/>
  <c r="D56" i="6"/>
  <c r="E56" i="6"/>
  <c r="F56" i="6"/>
  <c r="G56" i="6"/>
  <c r="H56" i="6"/>
  <c r="I56" i="6"/>
  <c r="J56" i="6"/>
  <c r="K56" i="6"/>
  <c r="L56" i="6"/>
  <c r="M56" i="6"/>
  <c r="N56" i="6"/>
  <c r="O56" i="6"/>
  <c r="P56" i="6"/>
  <c r="R56" i="6"/>
  <c r="T56" i="6"/>
  <c r="V56" i="6"/>
  <c r="W56" i="6"/>
  <c r="X56" i="6"/>
  <c r="Y56" i="6"/>
  <c r="Z56" i="6"/>
  <c r="AA56" i="6"/>
  <c r="AB56" i="6"/>
  <c r="AC56" i="6"/>
  <c r="AD56" i="6"/>
  <c r="AF56" i="6"/>
  <c r="AG56" i="6"/>
  <c r="B57" i="6"/>
  <c r="C57" i="6"/>
  <c r="D57" i="6"/>
  <c r="E57" i="6"/>
  <c r="F57" i="6"/>
  <c r="G57" i="6"/>
  <c r="H57" i="6"/>
  <c r="I57" i="6"/>
  <c r="J57" i="6"/>
  <c r="K57" i="6"/>
  <c r="L57" i="6"/>
  <c r="M57" i="6"/>
  <c r="N57" i="6"/>
  <c r="O57" i="6"/>
  <c r="P57" i="6"/>
  <c r="R57" i="6"/>
  <c r="T57" i="6"/>
  <c r="V57" i="6"/>
  <c r="W57" i="6"/>
  <c r="X57" i="6"/>
  <c r="Y57" i="6"/>
  <c r="Z57" i="6"/>
  <c r="AA57" i="6"/>
  <c r="AB57" i="6"/>
  <c r="AC57" i="6"/>
  <c r="AD57" i="6"/>
  <c r="AF57" i="6"/>
  <c r="AG57" i="6"/>
  <c r="B58" i="6"/>
  <c r="C58" i="6"/>
  <c r="D58" i="6"/>
  <c r="E58" i="6"/>
  <c r="F58" i="6"/>
  <c r="G58" i="6"/>
  <c r="H58" i="6"/>
  <c r="I58" i="6"/>
  <c r="J58" i="6"/>
  <c r="K58" i="6"/>
  <c r="L58" i="6"/>
  <c r="M58" i="6"/>
  <c r="N58" i="6"/>
  <c r="O58" i="6"/>
  <c r="P58" i="6"/>
  <c r="R58" i="6"/>
  <c r="T58" i="6"/>
  <c r="V58" i="6"/>
  <c r="W58" i="6"/>
  <c r="X58" i="6"/>
  <c r="Y58" i="6"/>
  <c r="Z58" i="6"/>
  <c r="AA58" i="6"/>
  <c r="AB58" i="6"/>
  <c r="AC58" i="6"/>
  <c r="AD58" i="6"/>
  <c r="AF58" i="6"/>
  <c r="AG58" i="6"/>
  <c r="B59" i="6"/>
  <c r="C59" i="6"/>
  <c r="D59" i="6"/>
  <c r="E59" i="6"/>
  <c r="F59" i="6"/>
  <c r="G59" i="6"/>
  <c r="H59" i="6"/>
  <c r="I59" i="6"/>
  <c r="J59" i="6"/>
  <c r="K59" i="6"/>
  <c r="L59" i="6"/>
  <c r="M59" i="6"/>
  <c r="N59" i="6"/>
  <c r="O59" i="6"/>
  <c r="P59" i="6"/>
  <c r="R59" i="6"/>
  <c r="T59" i="6"/>
  <c r="V59" i="6"/>
  <c r="W59" i="6"/>
  <c r="X59" i="6"/>
  <c r="Y59" i="6"/>
  <c r="Z59" i="6"/>
  <c r="AA59" i="6"/>
  <c r="AB59" i="6"/>
  <c r="AC59" i="6"/>
  <c r="AD59" i="6"/>
  <c r="AF59" i="6"/>
  <c r="AG59" i="6"/>
  <c r="B60" i="6"/>
  <c r="C60" i="6"/>
  <c r="D60" i="6"/>
  <c r="E60" i="6"/>
  <c r="F60" i="6"/>
  <c r="G60" i="6"/>
  <c r="H60" i="6"/>
  <c r="I60" i="6"/>
  <c r="J60" i="6"/>
  <c r="K60" i="6"/>
  <c r="L60" i="6"/>
  <c r="M60" i="6"/>
  <c r="N60" i="6"/>
  <c r="O60" i="6"/>
  <c r="P60" i="6"/>
  <c r="R60" i="6"/>
  <c r="T60" i="6"/>
  <c r="V60" i="6"/>
  <c r="W60" i="6"/>
  <c r="X60" i="6"/>
  <c r="Y60" i="6"/>
  <c r="Z60" i="6"/>
  <c r="AA60" i="6"/>
  <c r="AB60" i="6"/>
  <c r="AC60" i="6"/>
  <c r="AD60" i="6"/>
  <c r="AF60" i="6"/>
  <c r="AG60" i="6"/>
  <c r="B61" i="6"/>
  <c r="C61" i="6"/>
  <c r="D61" i="6"/>
  <c r="E61" i="6"/>
  <c r="F61" i="6"/>
  <c r="G61" i="6"/>
  <c r="H61" i="6"/>
  <c r="I61" i="6"/>
  <c r="J61" i="6"/>
  <c r="K61" i="6"/>
  <c r="L61" i="6"/>
  <c r="M61" i="6"/>
  <c r="N61" i="6"/>
  <c r="O61" i="6"/>
  <c r="P61" i="6"/>
  <c r="R61" i="6"/>
  <c r="T61" i="6"/>
  <c r="V61" i="6"/>
  <c r="W61" i="6"/>
  <c r="X61" i="6"/>
  <c r="Y61" i="6"/>
  <c r="Z61" i="6"/>
  <c r="AA61" i="6"/>
  <c r="AB61" i="6"/>
  <c r="AC61" i="6"/>
  <c r="AD61" i="6"/>
  <c r="AF61" i="6"/>
  <c r="AG61" i="6"/>
  <c r="B62" i="6"/>
  <c r="C62" i="6"/>
  <c r="D62" i="6"/>
  <c r="E62" i="6"/>
  <c r="F62" i="6"/>
  <c r="G62" i="6"/>
  <c r="H62" i="6"/>
  <c r="I62" i="6"/>
  <c r="J62" i="6"/>
  <c r="K62" i="6"/>
  <c r="L62" i="6"/>
  <c r="M62" i="6"/>
  <c r="N62" i="6"/>
  <c r="O62" i="6"/>
  <c r="P62" i="6"/>
  <c r="R62" i="6"/>
  <c r="T62" i="6"/>
  <c r="V62" i="6"/>
  <c r="W62" i="6"/>
  <c r="X62" i="6"/>
  <c r="Y62" i="6"/>
  <c r="Z62" i="6"/>
  <c r="AA62" i="6"/>
  <c r="AB62" i="6"/>
  <c r="AC62" i="6"/>
  <c r="AD62" i="6"/>
  <c r="AF62" i="6"/>
  <c r="AG62" i="6"/>
  <c r="B63" i="6"/>
  <c r="C63" i="6"/>
  <c r="D63" i="6"/>
  <c r="E63" i="6"/>
  <c r="F63" i="6"/>
  <c r="G63" i="6"/>
  <c r="H63" i="6"/>
  <c r="I63" i="6"/>
  <c r="J63" i="6"/>
  <c r="K63" i="6"/>
  <c r="L63" i="6"/>
  <c r="M63" i="6"/>
  <c r="N63" i="6"/>
  <c r="O63" i="6"/>
  <c r="P63" i="6"/>
  <c r="R63" i="6"/>
  <c r="T63" i="6"/>
  <c r="V63" i="6"/>
  <c r="W63" i="6"/>
  <c r="X63" i="6"/>
  <c r="Y63" i="6"/>
  <c r="Z63" i="6"/>
  <c r="AA63" i="6"/>
  <c r="AB63" i="6"/>
  <c r="AC63" i="6"/>
  <c r="AD63" i="6"/>
  <c r="AF63" i="6"/>
  <c r="AG63" i="6"/>
  <c r="B64" i="6"/>
  <c r="C64" i="6"/>
  <c r="D64" i="6"/>
  <c r="E64" i="6"/>
  <c r="F64" i="6"/>
  <c r="G64" i="6"/>
  <c r="H64" i="6"/>
  <c r="I64" i="6"/>
  <c r="J64" i="6"/>
  <c r="K64" i="6"/>
  <c r="L64" i="6"/>
  <c r="M64" i="6"/>
  <c r="N64" i="6"/>
  <c r="O64" i="6"/>
  <c r="P64" i="6"/>
  <c r="R64" i="6"/>
  <c r="T64" i="6"/>
  <c r="V64" i="6"/>
  <c r="W64" i="6"/>
  <c r="X64" i="6"/>
  <c r="Y64" i="6"/>
  <c r="Z64" i="6"/>
  <c r="AA64" i="6"/>
  <c r="AB64" i="6"/>
  <c r="AC64" i="6"/>
  <c r="AD64" i="6"/>
  <c r="AF64" i="6"/>
  <c r="AG64" i="6"/>
  <c r="B65" i="6"/>
  <c r="C65" i="6"/>
  <c r="D65" i="6"/>
  <c r="E65" i="6"/>
  <c r="F65" i="6"/>
  <c r="G65" i="6"/>
  <c r="H65" i="6"/>
  <c r="I65" i="6"/>
  <c r="J65" i="6"/>
  <c r="K65" i="6"/>
  <c r="L65" i="6"/>
  <c r="M65" i="6"/>
  <c r="N65" i="6"/>
  <c r="O65" i="6"/>
  <c r="P65" i="6"/>
  <c r="R65" i="6"/>
  <c r="T65" i="6"/>
  <c r="V65" i="6"/>
  <c r="W65" i="6"/>
  <c r="X65" i="6"/>
  <c r="Y65" i="6"/>
  <c r="Z65" i="6"/>
  <c r="AA65" i="6"/>
  <c r="AB65" i="6"/>
  <c r="AC65" i="6"/>
  <c r="AD65" i="6"/>
  <c r="AF65" i="6"/>
  <c r="AG65" i="6"/>
  <c r="B66" i="6"/>
  <c r="C66" i="6"/>
  <c r="D66" i="6"/>
  <c r="E66" i="6"/>
  <c r="F66" i="6"/>
  <c r="G66" i="6"/>
  <c r="H66" i="6"/>
  <c r="I66" i="6"/>
  <c r="J66" i="6"/>
  <c r="K66" i="6"/>
  <c r="L66" i="6"/>
  <c r="M66" i="6"/>
  <c r="N66" i="6"/>
  <c r="O66" i="6"/>
  <c r="P66" i="6"/>
  <c r="R66" i="6"/>
  <c r="T66" i="6"/>
  <c r="V66" i="6"/>
  <c r="W66" i="6"/>
  <c r="X66" i="6"/>
  <c r="Y66" i="6"/>
  <c r="Z66" i="6"/>
  <c r="AA66" i="6"/>
  <c r="AB66" i="6"/>
  <c r="AC66" i="6"/>
  <c r="AD66" i="6"/>
  <c r="AF66" i="6"/>
  <c r="AG66" i="6"/>
  <c r="B67" i="6"/>
  <c r="C67" i="6"/>
  <c r="D67" i="6"/>
  <c r="E67" i="6"/>
  <c r="F67" i="6"/>
  <c r="G67" i="6"/>
  <c r="H67" i="6"/>
  <c r="I67" i="6"/>
  <c r="J67" i="6"/>
  <c r="K67" i="6"/>
  <c r="L67" i="6"/>
  <c r="M67" i="6"/>
  <c r="N67" i="6"/>
  <c r="O67" i="6"/>
  <c r="P67" i="6"/>
  <c r="R67" i="6"/>
  <c r="T67" i="6"/>
  <c r="V67" i="6"/>
  <c r="W67" i="6"/>
  <c r="X67" i="6"/>
  <c r="Y67" i="6"/>
  <c r="Z67" i="6"/>
  <c r="AA67" i="6"/>
  <c r="AB67" i="6"/>
  <c r="AC67" i="6"/>
  <c r="AD67" i="6"/>
  <c r="AF67" i="6"/>
  <c r="AG67" i="6"/>
  <c r="B68" i="6"/>
  <c r="C68" i="6"/>
  <c r="D68" i="6"/>
  <c r="E68" i="6"/>
  <c r="F68" i="6"/>
  <c r="G68" i="6"/>
  <c r="H68" i="6"/>
  <c r="I68" i="6"/>
  <c r="J68" i="6"/>
  <c r="K68" i="6"/>
  <c r="L68" i="6"/>
  <c r="M68" i="6"/>
  <c r="N68" i="6"/>
  <c r="O68" i="6"/>
  <c r="P68" i="6"/>
  <c r="R68" i="6"/>
  <c r="T68" i="6"/>
  <c r="V68" i="6"/>
  <c r="W68" i="6"/>
  <c r="X68" i="6"/>
  <c r="Y68" i="6"/>
  <c r="Z68" i="6"/>
  <c r="AA68" i="6"/>
  <c r="AB68" i="6"/>
  <c r="AC68" i="6"/>
  <c r="AD68" i="6"/>
  <c r="AF68" i="6"/>
  <c r="AG68" i="6"/>
  <c r="B69" i="6"/>
  <c r="C69" i="6"/>
  <c r="D69" i="6"/>
  <c r="E69" i="6"/>
  <c r="F69" i="6"/>
  <c r="G69" i="6"/>
  <c r="H69" i="6"/>
  <c r="I69" i="6"/>
  <c r="J69" i="6"/>
  <c r="K69" i="6"/>
  <c r="L69" i="6"/>
  <c r="M69" i="6"/>
  <c r="N69" i="6"/>
  <c r="O69" i="6"/>
  <c r="P69" i="6"/>
  <c r="R69" i="6"/>
  <c r="T69" i="6"/>
  <c r="V69" i="6"/>
  <c r="W69" i="6"/>
  <c r="X69" i="6"/>
  <c r="Y69" i="6"/>
  <c r="Z69" i="6"/>
  <c r="AA69" i="6"/>
  <c r="AB69" i="6"/>
  <c r="AC69" i="6"/>
  <c r="AD69" i="6"/>
  <c r="AF69" i="6"/>
  <c r="AG69" i="6"/>
  <c r="B70" i="6"/>
  <c r="C70" i="6"/>
  <c r="D70" i="6"/>
  <c r="E70" i="6"/>
  <c r="F70" i="6"/>
  <c r="G70" i="6"/>
  <c r="H70" i="6"/>
  <c r="I70" i="6"/>
  <c r="J70" i="6"/>
  <c r="K70" i="6"/>
  <c r="L70" i="6"/>
  <c r="M70" i="6"/>
  <c r="N70" i="6"/>
  <c r="O70" i="6"/>
  <c r="P70" i="6"/>
  <c r="R70" i="6"/>
  <c r="T70" i="6"/>
  <c r="V70" i="6"/>
  <c r="W70" i="6"/>
  <c r="X70" i="6"/>
  <c r="Y70" i="6"/>
  <c r="Z70" i="6"/>
  <c r="AA70" i="6"/>
  <c r="AB70" i="6"/>
  <c r="AC70" i="6"/>
  <c r="AD70" i="6"/>
  <c r="AF70" i="6"/>
  <c r="AG70" i="6"/>
  <c r="B71" i="6"/>
  <c r="C71" i="6"/>
  <c r="D71" i="6"/>
  <c r="E71" i="6"/>
  <c r="F71" i="6"/>
  <c r="G71" i="6"/>
  <c r="H71" i="6"/>
  <c r="I71" i="6"/>
  <c r="J71" i="6"/>
  <c r="K71" i="6"/>
  <c r="L71" i="6"/>
  <c r="M71" i="6"/>
  <c r="N71" i="6"/>
  <c r="O71" i="6"/>
  <c r="P71" i="6"/>
  <c r="R71" i="6"/>
  <c r="T71" i="6"/>
  <c r="V71" i="6"/>
  <c r="W71" i="6"/>
  <c r="X71" i="6"/>
  <c r="Y71" i="6"/>
  <c r="Z71" i="6"/>
  <c r="AA71" i="6"/>
  <c r="AB71" i="6"/>
  <c r="AC71" i="6"/>
  <c r="AD71" i="6"/>
  <c r="AF71" i="6"/>
  <c r="AG71" i="6"/>
  <c r="B72" i="6"/>
  <c r="C72" i="6"/>
  <c r="D72" i="6"/>
  <c r="E72" i="6"/>
  <c r="F72" i="6"/>
  <c r="G72" i="6"/>
  <c r="H72" i="6"/>
  <c r="I72" i="6"/>
  <c r="J72" i="6"/>
  <c r="K72" i="6"/>
  <c r="L72" i="6"/>
  <c r="M72" i="6"/>
  <c r="N72" i="6"/>
  <c r="O72" i="6"/>
  <c r="P72" i="6"/>
  <c r="R72" i="6"/>
  <c r="T72" i="6"/>
  <c r="V72" i="6"/>
  <c r="W72" i="6"/>
  <c r="X72" i="6"/>
  <c r="Y72" i="6"/>
  <c r="Z72" i="6"/>
  <c r="AA72" i="6"/>
  <c r="AB72" i="6"/>
  <c r="AC72" i="6"/>
  <c r="AD72" i="6"/>
  <c r="AF72" i="6"/>
  <c r="AG72" i="6"/>
  <c r="B73" i="6"/>
  <c r="C73" i="6"/>
  <c r="D73" i="6"/>
  <c r="E73" i="6"/>
  <c r="F73" i="6"/>
  <c r="G73" i="6"/>
  <c r="H73" i="6"/>
  <c r="I73" i="6"/>
  <c r="J73" i="6"/>
  <c r="K73" i="6"/>
  <c r="L73" i="6"/>
  <c r="M73" i="6"/>
  <c r="N73" i="6"/>
  <c r="O73" i="6"/>
  <c r="P73" i="6"/>
  <c r="R73" i="6"/>
  <c r="T73" i="6"/>
  <c r="V73" i="6"/>
  <c r="W73" i="6"/>
  <c r="X73" i="6"/>
  <c r="Y73" i="6"/>
  <c r="Z73" i="6"/>
  <c r="AA73" i="6"/>
  <c r="AB73" i="6"/>
  <c r="AC73" i="6"/>
  <c r="AD73" i="6"/>
  <c r="AF73" i="6"/>
  <c r="AG73" i="6"/>
  <c r="B74" i="6"/>
  <c r="C74" i="6"/>
  <c r="D74" i="6"/>
  <c r="E74" i="6"/>
  <c r="F74" i="6"/>
  <c r="G74" i="6"/>
  <c r="H74" i="6"/>
  <c r="I74" i="6"/>
  <c r="J74" i="6"/>
  <c r="K74" i="6"/>
  <c r="L74" i="6"/>
  <c r="M74" i="6"/>
  <c r="N74" i="6"/>
  <c r="O74" i="6"/>
  <c r="P74" i="6"/>
  <c r="R74" i="6"/>
  <c r="T74" i="6"/>
  <c r="V74" i="6"/>
  <c r="W74" i="6"/>
  <c r="X74" i="6"/>
  <c r="Y74" i="6"/>
  <c r="Z74" i="6"/>
  <c r="AA74" i="6"/>
  <c r="AB74" i="6"/>
  <c r="AC74" i="6"/>
  <c r="AD74" i="6"/>
  <c r="AF74" i="6"/>
  <c r="AG74" i="6"/>
  <c r="B75" i="6"/>
  <c r="C75" i="6"/>
  <c r="D75" i="6"/>
  <c r="E75" i="6"/>
  <c r="F75" i="6"/>
  <c r="G75" i="6"/>
  <c r="H75" i="6"/>
  <c r="I75" i="6"/>
  <c r="J75" i="6"/>
  <c r="K75" i="6"/>
  <c r="L75" i="6"/>
  <c r="M75" i="6"/>
  <c r="N75" i="6"/>
  <c r="O75" i="6"/>
  <c r="P75" i="6"/>
  <c r="R75" i="6"/>
  <c r="T75" i="6"/>
  <c r="V75" i="6"/>
  <c r="W75" i="6"/>
  <c r="X75" i="6"/>
  <c r="Y75" i="6"/>
  <c r="Z75" i="6"/>
  <c r="AA75" i="6"/>
  <c r="AB75" i="6"/>
  <c r="AC75" i="6"/>
  <c r="AD75" i="6"/>
  <c r="AF75" i="6"/>
  <c r="AG75" i="6"/>
  <c r="B76" i="6"/>
  <c r="C76" i="6"/>
  <c r="D76" i="6"/>
  <c r="E76" i="6"/>
  <c r="F76" i="6"/>
  <c r="G76" i="6"/>
  <c r="H76" i="6"/>
  <c r="I76" i="6"/>
  <c r="J76" i="6"/>
  <c r="K76" i="6"/>
  <c r="L76" i="6"/>
  <c r="M76" i="6"/>
  <c r="N76" i="6"/>
  <c r="O76" i="6"/>
  <c r="P76" i="6"/>
  <c r="R76" i="6"/>
  <c r="T76" i="6"/>
  <c r="V76" i="6"/>
  <c r="W76" i="6"/>
  <c r="X76" i="6"/>
  <c r="Y76" i="6"/>
  <c r="Z76" i="6"/>
  <c r="AA76" i="6"/>
  <c r="AB76" i="6"/>
  <c r="AC76" i="6"/>
  <c r="AD76" i="6"/>
  <c r="AF76" i="6"/>
  <c r="AG76" i="6"/>
  <c r="B77" i="6"/>
  <c r="C77" i="6"/>
  <c r="D77" i="6"/>
  <c r="E77" i="6"/>
  <c r="F77" i="6"/>
  <c r="G77" i="6"/>
  <c r="H77" i="6"/>
  <c r="I77" i="6"/>
  <c r="J77" i="6"/>
  <c r="K77" i="6"/>
  <c r="L77" i="6"/>
  <c r="M77" i="6"/>
  <c r="N77" i="6"/>
  <c r="O77" i="6"/>
  <c r="P77" i="6"/>
  <c r="R77" i="6"/>
  <c r="T77" i="6"/>
  <c r="V77" i="6"/>
  <c r="W77" i="6"/>
  <c r="X77" i="6"/>
  <c r="Y77" i="6"/>
  <c r="Z77" i="6"/>
  <c r="AA77" i="6"/>
  <c r="AB77" i="6"/>
  <c r="AC77" i="6"/>
  <c r="AD77" i="6"/>
  <c r="AF77" i="6"/>
  <c r="AG77" i="6"/>
  <c r="B78" i="6"/>
  <c r="C78" i="6"/>
  <c r="D78" i="6"/>
  <c r="E78" i="6"/>
  <c r="F78" i="6"/>
  <c r="G78" i="6"/>
  <c r="H78" i="6"/>
  <c r="I78" i="6"/>
  <c r="J78" i="6"/>
  <c r="K78" i="6"/>
  <c r="L78" i="6"/>
  <c r="M78" i="6"/>
  <c r="N78" i="6"/>
  <c r="O78" i="6"/>
  <c r="P78" i="6"/>
  <c r="R78" i="6"/>
  <c r="T78" i="6"/>
  <c r="V78" i="6"/>
  <c r="W78" i="6"/>
  <c r="X78" i="6"/>
  <c r="Y78" i="6"/>
  <c r="Z78" i="6"/>
  <c r="AA78" i="6"/>
  <c r="AB78" i="6"/>
  <c r="AC78" i="6"/>
  <c r="AD78" i="6"/>
  <c r="AF78" i="6"/>
  <c r="AG78" i="6"/>
  <c r="B79" i="6"/>
  <c r="C79" i="6"/>
  <c r="D79" i="6"/>
  <c r="E79" i="6"/>
  <c r="F79" i="6"/>
  <c r="G79" i="6"/>
  <c r="H79" i="6"/>
  <c r="I79" i="6"/>
  <c r="J79" i="6"/>
  <c r="K79" i="6"/>
  <c r="L79" i="6"/>
  <c r="M79" i="6"/>
  <c r="N79" i="6"/>
  <c r="O79" i="6"/>
  <c r="P79" i="6"/>
  <c r="R79" i="6"/>
  <c r="T79" i="6"/>
  <c r="V79" i="6"/>
  <c r="W79" i="6"/>
  <c r="X79" i="6"/>
  <c r="Y79" i="6"/>
  <c r="Z79" i="6"/>
  <c r="AA79" i="6"/>
  <c r="AB79" i="6"/>
  <c r="AC79" i="6"/>
  <c r="AD79" i="6"/>
  <c r="AF79" i="6"/>
  <c r="AG79" i="6"/>
  <c r="B80" i="6"/>
  <c r="C80" i="6"/>
  <c r="D80" i="6"/>
  <c r="E80" i="6"/>
  <c r="F80" i="6"/>
  <c r="G80" i="6"/>
  <c r="H80" i="6"/>
  <c r="I80" i="6"/>
  <c r="J80" i="6"/>
  <c r="K80" i="6"/>
  <c r="L80" i="6"/>
  <c r="M80" i="6"/>
  <c r="N80" i="6"/>
  <c r="O80" i="6"/>
  <c r="P80" i="6"/>
  <c r="R80" i="6"/>
  <c r="T80" i="6"/>
  <c r="V80" i="6"/>
  <c r="W80" i="6"/>
  <c r="X80" i="6"/>
  <c r="Y80" i="6"/>
  <c r="Z80" i="6"/>
  <c r="AA80" i="6"/>
  <c r="AB80" i="6"/>
  <c r="AC80" i="6"/>
  <c r="AD80" i="6"/>
  <c r="AF80" i="6"/>
  <c r="AG80" i="6"/>
  <c r="B81" i="6"/>
  <c r="C81" i="6"/>
  <c r="D81" i="6"/>
  <c r="E81" i="6"/>
  <c r="F81" i="6"/>
  <c r="G81" i="6"/>
  <c r="H81" i="6"/>
  <c r="I81" i="6"/>
  <c r="J81" i="6"/>
  <c r="K81" i="6"/>
  <c r="L81" i="6"/>
  <c r="M81" i="6"/>
  <c r="N81" i="6"/>
  <c r="O81" i="6"/>
  <c r="P81" i="6"/>
  <c r="R81" i="6"/>
  <c r="T81" i="6"/>
  <c r="V81" i="6"/>
  <c r="W81" i="6"/>
  <c r="X81" i="6"/>
  <c r="Y81" i="6"/>
  <c r="Z81" i="6"/>
  <c r="AA81" i="6"/>
  <c r="AB81" i="6"/>
  <c r="AC81" i="6"/>
  <c r="AD81" i="6"/>
  <c r="AF81" i="6"/>
  <c r="AG81" i="6"/>
  <c r="B82" i="6"/>
  <c r="C82" i="6"/>
  <c r="D82" i="6"/>
  <c r="E82" i="6"/>
  <c r="F82" i="6"/>
  <c r="G82" i="6"/>
  <c r="H82" i="6"/>
  <c r="I82" i="6"/>
  <c r="J82" i="6"/>
  <c r="K82" i="6"/>
  <c r="L82" i="6"/>
  <c r="M82" i="6"/>
  <c r="N82" i="6"/>
  <c r="O82" i="6"/>
  <c r="P82" i="6"/>
  <c r="R82" i="6"/>
  <c r="T82" i="6"/>
  <c r="V82" i="6"/>
  <c r="W82" i="6"/>
  <c r="X82" i="6"/>
  <c r="Y82" i="6"/>
  <c r="Z82" i="6"/>
  <c r="AA82" i="6"/>
  <c r="AB82" i="6"/>
  <c r="AC82" i="6"/>
  <c r="AD82" i="6"/>
  <c r="AF82" i="6"/>
  <c r="AG82" i="6"/>
  <c r="B83" i="6"/>
  <c r="C83" i="6"/>
  <c r="D83" i="6"/>
  <c r="E83" i="6"/>
  <c r="F83" i="6"/>
  <c r="G83" i="6"/>
  <c r="H83" i="6"/>
  <c r="I83" i="6"/>
  <c r="J83" i="6"/>
  <c r="K83" i="6"/>
  <c r="L83" i="6"/>
  <c r="M83" i="6"/>
  <c r="N83" i="6"/>
  <c r="O83" i="6"/>
  <c r="P83" i="6"/>
  <c r="R83" i="6"/>
  <c r="T83" i="6"/>
  <c r="V83" i="6"/>
  <c r="W83" i="6"/>
  <c r="X83" i="6"/>
  <c r="Y83" i="6"/>
  <c r="Z83" i="6"/>
  <c r="AA83" i="6"/>
  <c r="AB83" i="6"/>
  <c r="AC83" i="6"/>
  <c r="AD83" i="6"/>
  <c r="AF83" i="6"/>
  <c r="AG83" i="6"/>
  <c r="B84" i="6"/>
  <c r="C84" i="6"/>
  <c r="D84" i="6"/>
  <c r="E84" i="6"/>
  <c r="F84" i="6"/>
  <c r="G84" i="6"/>
  <c r="H84" i="6"/>
  <c r="I84" i="6"/>
  <c r="J84" i="6"/>
  <c r="K84" i="6"/>
  <c r="L84" i="6"/>
  <c r="M84" i="6"/>
  <c r="N84" i="6"/>
  <c r="O84" i="6"/>
  <c r="P84" i="6"/>
  <c r="R84" i="6"/>
  <c r="T84" i="6"/>
  <c r="V84" i="6"/>
  <c r="W84" i="6"/>
  <c r="X84" i="6"/>
  <c r="Y84" i="6"/>
  <c r="Z84" i="6"/>
  <c r="AA84" i="6"/>
  <c r="AB84" i="6"/>
  <c r="AC84" i="6"/>
  <c r="AD84" i="6"/>
  <c r="AF84" i="6"/>
  <c r="AG84" i="6"/>
  <c r="B85" i="6"/>
  <c r="C85" i="6"/>
  <c r="D85" i="6"/>
  <c r="E85" i="6"/>
  <c r="F85" i="6"/>
  <c r="G85" i="6"/>
  <c r="H85" i="6"/>
  <c r="I85" i="6"/>
  <c r="J85" i="6"/>
  <c r="K85" i="6"/>
  <c r="L85" i="6"/>
  <c r="M85" i="6"/>
  <c r="N85" i="6"/>
  <c r="O85" i="6"/>
  <c r="P85" i="6"/>
  <c r="R85" i="6"/>
  <c r="T85" i="6"/>
  <c r="V85" i="6"/>
  <c r="W85" i="6"/>
  <c r="X85" i="6"/>
  <c r="Y85" i="6"/>
  <c r="Z85" i="6"/>
  <c r="AA85" i="6"/>
  <c r="AB85" i="6"/>
  <c r="AC85" i="6"/>
  <c r="AD85" i="6"/>
  <c r="AF85" i="6"/>
  <c r="AG85" i="6"/>
  <c r="B86" i="6"/>
  <c r="C86" i="6"/>
  <c r="D86" i="6"/>
  <c r="E86" i="6"/>
  <c r="F86" i="6"/>
  <c r="G86" i="6"/>
  <c r="H86" i="6"/>
  <c r="I86" i="6"/>
  <c r="J86" i="6"/>
  <c r="K86" i="6"/>
  <c r="L86" i="6"/>
  <c r="M86" i="6"/>
  <c r="N86" i="6"/>
  <c r="O86" i="6"/>
  <c r="P86" i="6"/>
  <c r="R86" i="6"/>
  <c r="T86" i="6"/>
  <c r="V86" i="6"/>
  <c r="W86" i="6"/>
  <c r="X86" i="6"/>
  <c r="Y86" i="6"/>
  <c r="Z86" i="6"/>
  <c r="AA86" i="6"/>
  <c r="AB86" i="6"/>
  <c r="AC86" i="6"/>
  <c r="AD86" i="6"/>
  <c r="AF86" i="6"/>
  <c r="AG86" i="6"/>
  <c r="B87" i="6"/>
  <c r="C87" i="6"/>
  <c r="D87" i="6"/>
  <c r="E87" i="6"/>
  <c r="F87" i="6"/>
  <c r="G87" i="6"/>
  <c r="H87" i="6"/>
  <c r="I87" i="6"/>
  <c r="J87" i="6"/>
  <c r="K87" i="6"/>
  <c r="L87" i="6"/>
  <c r="M87" i="6"/>
  <c r="N87" i="6"/>
  <c r="O87" i="6"/>
  <c r="P87" i="6"/>
  <c r="R87" i="6"/>
  <c r="T87" i="6"/>
  <c r="V87" i="6"/>
  <c r="W87" i="6"/>
  <c r="X87" i="6"/>
  <c r="Y87" i="6"/>
  <c r="Z87" i="6"/>
  <c r="AA87" i="6"/>
  <c r="AB87" i="6"/>
  <c r="AC87" i="6"/>
  <c r="AD87" i="6"/>
  <c r="AF87" i="6"/>
  <c r="AG87" i="6"/>
  <c r="B88" i="6"/>
  <c r="C88" i="6"/>
  <c r="D88" i="6"/>
  <c r="E88" i="6"/>
  <c r="F88" i="6"/>
  <c r="G88" i="6"/>
  <c r="H88" i="6"/>
  <c r="I88" i="6"/>
  <c r="J88" i="6"/>
  <c r="K88" i="6"/>
  <c r="L88" i="6"/>
  <c r="M88" i="6"/>
  <c r="N88" i="6"/>
  <c r="O88" i="6"/>
  <c r="P88" i="6"/>
  <c r="R88" i="6"/>
  <c r="T88" i="6"/>
  <c r="V88" i="6"/>
  <c r="W88" i="6"/>
  <c r="X88" i="6"/>
  <c r="Y88" i="6"/>
  <c r="Z88" i="6"/>
  <c r="AA88" i="6"/>
  <c r="AB88" i="6"/>
  <c r="AC88" i="6"/>
  <c r="AD88" i="6"/>
  <c r="AF88" i="6"/>
  <c r="AG88" i="6"/>
  <c r="B89" i="6"/>
  <c r="C89" i="6"/>
  <c r="D89" i="6"/>
  <c r="E89" i="6"/>
  <c r="F89" i="6"/>
  <c r="G89" i="6"/>
  <c r="H89" i="6"/>
  <c r="I89" i="6"/>
  <c r="J89" i="6"/>
  <c r="K89" i="6"/>
  <c r="L89" i="6"/>
  <c r="M89" i="6"/>
  <c r="N89" i="6"/>
  <c r="O89" i="6"/>
  <c r="P89" i="6"/>
  <c r="R89" i="6"/>
  <c r="T89" i="6"/>
  <c r="V89" i="6"/>
  <c r="W89" i="6"/>
  <c r="X89" i="6"/>
  <c r="Y89" i="6"/>
  <c r="Z89" i="6"/>
  <c r="AA89" i="6"/>
  <c r="AB89" i="6"/>
  <c r="AC89" i="6"/>
  <c r="AD89" i="6"/>
  <c r="AF89" i="6"/>
  <c r="AG89" i="6"/>
  <c r="B90" i="6"/>
  <c r="C90" i="6"/>
  <c r="D90" i="6"/>
  <c r="E90" i="6"/>
  <c r="F90" i="6"/>
  <c r="G90" i="6"/>
  <c r="H90" i="6"/>
  <c r="I90" i="6"/>
  <c r="J90" i="6"/>
  <c r="K90" i="6"/>
  <c r="L90" i="6"/>
  <c r="M90" i="6"/>
  <c r="N90" i="6"/>
  <c r="O90" i="6"/>
  <c r="P90" i="6"/>
  <c r="R90" i="6"/>
  <c r="T90" i="6"/>
  <c r="V90" i="6"/>
  <c r="W90" i="6"/>
  <c r="X90" i="6"/>
  <c r="Y90" i="6"/>
  <c r="Z90" i="6"/>
  <c r="AA90" i="6"/>
  <c r="AB90" i="6"/>
  <c r="AC90" i="6"/>
  <c r="AD90" i="6"/>
  <c r="AF90" i="6"/>
  <c r="AG90" i="6"/>
  <c r="B91" i="6"/>
  <c r="C91" i="6"/>
  <c r="D91" i="6"/>
  <c r="E91" i="6"/>
  <c r="F91" i="6"/>
  <c r="G91" i="6"/>
  <c r="H91" i="6"/>
  <c r="I91" i="6"/>
  <c r="J91" i="6"/>
  <c r="K91" i="6"/>
  <c r="L91" i="6"/>
  <c r="M91" i="6"/>
  <c r="N91" i="6"/>
  <c r="O91" i="6"/>
  <c r="P91" i="6"/>
  <c r="R91" i="6"/>
  <c r="T91" i="6"/>
  <c r="V91" i="6"/>
  <c r="W91" i="6"/>
  <c r="X91" i="6"/>
  <c r="Y91" i="6"/>
  <c r="Z91" i="6"/>
  <c r="AA91" i="6"/>
  <c r="AB91" i="6"/>
  <c r="AC91" i="6"/>
  <c r="AD91" i="6"/>
  <c r="AF91" i="6"/>
  <c r="AG91" i="6"/>
  <c r="B92" i="6"/>
  <c r="C92" i="6"/>
  <c r="D92" i="6"/>
  <c r="E92" i="6"/>
  <c r="F92" i="6"/>
  <c r="G92" i="6"/>
  <c r="H92" i="6"/>
  <c r="I92" i="6"/>
  <c r="J92" i="6"/>
  <c r="K92" i="6"/>
  <c r="L92" i="6"/>
  <c r="M92" i="6"/>
  <c r="N92" i="6"/>
  <c r="O92" i="6"/>
  <c r="P92" i="6"/>
  <c r="R92" i="6"/>
  <c r="T92" i="6"/>
  <c r="V92" i="6"/>
  <c r="W92" i="6"/>
  <c r="X92" i="6"/>
  <c r="Y92" i="6"/>
  <c r="Z92" i="6"/>
  <c r="AA92" i="6"/>
  <c r="AB92" i="6"/>
  <c r="AC92" i="6"/>
  <c r="AD92" i="6"/>
  <c r="AF92" i="6"/>
  <c r="AG92" i="6"/>
  <c r="B93" i="6"/>
  <c r="C93" i="6"/>
  <c r="D93" i="6"/>
  <c r="E93" i="6"/>
  <c r="F93" i="6"/>
  <c r="G93" i="6"/>
  <c r="H93" i="6"/>
  <c r="I93" i="6"/>
  <c r="J93" i="6"/>
  <c r="K93" i="6"/>
  <c r="L93" i="6"/>
  <c r="M93" i="6"/>
  <c r="N93" i="6"/>
  <c r="O93" i="6"/>
  <c r="P93" i="6"/>
  <c r="R93" i="6"/>
  <c r="T93" i="6"/>
  <c r="V93" i="6"/>
  <c r="W93" i="6"/>
  <c r="X93" i="6"/>
  <c r="Y93" i="6"/>
  <c r="Z93" i="6"/>
  <c r="AA93" i="6"/>
  <c r="AB93" i="6"/>
  <c r="AC93" i="6"/>
  <c r="AD93" i="6"/>
  <c r="AF93" i="6"/>
  <c r="AG93" i="6"/>
  <c r="B94" i="6"/>
  <c r="C94" i="6"/>
  <c r="D94" i="6"/>
  <c r="E94" i="6"/>
  <c r="F94" i="6"/>
  <c r="G94" i="6"/>
  <c r="H94" i="6"/>
  <c r="I94" i="6"/>
  <c r="J94" i="6"/>
  <c r="K94" i="6"/>
  <c r="L94" i="6"/>
  <c r="M94" i="6"/>
  <c r="N94" i="6"/>
  <c r="O94" i="6"/>
  <c r="P94" i="6"/>
  <c r="R94" i="6"/>
  <c r="T94" i="6"/>
  <c r="V94" i="6"/>
  <c r="W94" i="6"/>
  <c r="X94" i="6"/>
  <c r="Y94" i="6"/>
  <c r="Z94" i="6"/>
  <c r="AA94" i="6"/>
  <c r="AB94" i="6"/>
  <c r="AC94" i="6"/>
  <c r="AD94" i="6"/>
  <c r="AF94" i="6"/>
  <c r="AG94" i="6"/>
  <c r="B95" i="6"/>
  <c r="C95" i="6"/>
  <c r="D95" i="6"/>
  <c r="E95" i="6"/>
  <c r="F95" i="6"/>
  <c r="G95" i="6"/>
  <c r="H95" i="6"/>
  <c r="I95" i="6"/>
  <c r="J95" i="6"/>
  <c r="K95" i="6"/>
  <c r="L95" i="6"/>
  <c r="M95" i="6"/>
  <c r="N95" i="6"/>
  <c r="O95" i="6"/>
  <c r="P95" i="6"/>
  <c r="R95" i="6"/>
  <c r="T95" i="6"/>
  <c r="V95" i="6"/>
  <c r="W95" i="6"/>
  <c r="X95" i="6"/>
  <c r="Y95" i="6"/>
  <c r="Z95" i="6"/>
  <c r="AA95" i="6"/>
  <c r="AB95" i="6"/>
  <c r="AC95" i="6"/>
  <c r="AD95" i="6"/>
  <c r="AF95" i="6"/>
  <c r="AG95" i="6"/>
  <c r="B96" i="6"/>
  <c r="C96" i="6"/>
  <c r="D96" i="6"/>
  <c r="E96" i="6"/>
  <c r="F96" i="6"/>
  <c r="G96" i="6"/>
  <c r="H96" i="6"/>
  <c r="I96" i="6"/>
  <c r="J96" i="6"/>
  <c r="K96" i="6"/>
  <c r="L96" i="6"/>
  <c r="M96" i="6"/>
  <c r="N96" i="6"/>
  <c r="O96" i="6"/>
  <c r="P96" i="6"/>
  <c r="R96" i="6"/>
  <c r="T96" i="6"/>
  <c r="V96" i="6"/>
  <c r="W96" i="6"/>
  <c r="X96" i="6"/>
  <c r="Y96" i="6"/>
  <c r="Z96" i="6"/>
  <c r="AA96" i="6"/>
  <c r="AB96" i="6"/>
  <c r="AC96" i="6"/>
  <c r="AD96" i="6"/>
  <c r="AF96" i="6"/>
  <c r="AG96" i="6"/>
  <c r="B97" i="6"/>
  <c r="C97" i="6"/>
  <c r="D97" i="6"/>
  <c r="E97" i="6"/>
  <c r="F97" i="6"/>
  <c r="G97" i="6"/>
  <c r="H97" i="6"/>
  <c r="I97" i="6"/>
  <c r="J97" i="6"/>
  <c r="K97" i="6"/>
  <c r="L97" i="6"/>
  <c r="M97" i="6"/>
  <c r="N97" i="6"/>
  <c r="O97" i="6"/>
  <c r="P97" i="6"/>
  <c r="R97" i="6"/>
  <c r="T97" i="6"/>
  <c r="V97" i="6"/>
  <c r="W97" i="6"/>
  <c r="X97" i="6"/>
  <c r="Y97" i="6"/>
  <c r="Z97" i="6"/>
  <c r="AA97" i="6"/>
  <c r="AB97" i="6"/>
  <c r="AC97" i="6"/>
  <c r="AD97" i="6"/>
  <c r="AF97" i="6"/>
  <c r="AG97" i="6"/>
  <c r="B98" i="6"/>
  <c r="C98" i="6"/>
  <c r="D98" i="6"/>
  <c r="E98" i="6"/>
  <c r="F98" i="6"/>
  <c r="G98" i="6"/>
  <c r="H98" i="6"/>
  <c r="I98" i="6"/>
  <c r="J98" i="6"/>
  <c r="K98" i="6"/>
  <c r="L98" i="6"/>
  <c r="M98" i="6"/>
  <c r="N98" i="6"/>
  <c r="O98" i="6"/>
  <c r="P98" i="6"/>
  <c r="R98" i="6"/>
  <c r="T98" i="6"/>
  <c r="V98" i="6"/>
  <c r="W98" i="6"/>
  <c r="X98" i="6"/>
  <c r="Y98" i="6"/>
  <c r="Z98" i="6"/>
  <c r="AA98" i="6"/>
  <c r="AB98" i="6"/>
  <c r="AC98" i="6"/>
  <c r="AD98" i="6"/>
  <c r="AF98" i="6"/>
  <c r="AG98" i="6"/>
  <c r="B99" i="6"/>
  <c r="C99" i="6"/>
  <c r="D99" i="6"/>
  <c r="E99" i="6"/>
  <c r="F99" i="6"/>
  <c r="G99" i="6"/>
  <c r="H99" i="6"/>
  <c r="I99" i="6"/>
  <c r="J99" i="6"/>
  <c r="K99" i="6"/>
  <c r="L99" i="6"/>
  <c r="M99" i="6"/>
  <c r="N99" i="6"/>
  <c r="O99" i="6"/>
  <c r="P99" i="6"/>
  <c r="R99" i="6"/>
  <c r="T99" i="6"/>
  <c r="V99" i="6"/>
  <c r="W99" i="6"/>
  <c r="X99" i="6"/>
  <c r="Y99" i="6"/>
  <c r="Z99" i="6"/>
  <c r="AA99" i="6"/>
  <c r="AB99" i="6"/>
  <c r="AC99" i="6"/>
  <c r="AD99" i="6"/>
  <c r="AF99" i="6"/>
  <c r="AG99" i="6"/>
  <c r="B100" i="6"/>
  <c r="C100" i="6"/>
  <c r="D100" i="6"/>
  <c r="E100" i="6"/>
  <c r="F100" i="6"/>
  <c r="G100" i="6"/>
  <c r="H100" i="6"/>
  <c r="I100" i="6"/>
  <c r="J100" i="6"/>
  <c r="K100" i="6"/>
  <c r="L100" i="6"/>
  <c r="M100" i="6"/>
  <c r="N100" i="6"/>
  <c r="O100" i="6"/>
  <c r="P100" i="6"/>
  <c r="R100" i="6"/>
  <c r="T100" i="6"/>
  <c r="V100" i="6"/>
  <c r="W100" i="6"/>
  <c r="X100" i="6"/>
  <c r="Y100" i="6"/>
  <c r="Z100" i="6"/>
  <c r="AA100" i="6"/>
  <c r="AB100" i="6"/>
  <c r="AC100" i="6"/>
  <c r="AD100" i="6"/>
  <c r="AF100" i="6"/>
  <c r="AG100" i="6"/>
  <c r="B101" i="6"/>
  <c r="C101" i="6"/>
  <c r="D101" i="6"/>
  <c r="E101" i="6"/>
  <c r="F101" i="6"/>
  <c r="G101" i="6"/>
  <c r="H101" i="6"/>
  <c r="I101" i="6"/>
  <c r="J101" i="6"/>
  <c r="K101" i="6"/>
  <c r="L101" i="6"/>
  <c r="M101" i="6"/>
  <c r="N101" i="6"/>
  <c r="O101" i="6"/>
  <c r="P101" i="6"/>
  <c r="R101" i="6"/>
  <c r="T101" i="6"/>
  <c r="V101" i="6"/>
  <c r="W101" i="6"/>
  <c r="X101" i="6"/>
  <c r="Y101" i="6"/>
  <c r="Z101" i="6"/>
  <c r="AA101" i="6"/>
  <c r="AB101" i="6"/>
  <c r="AC101" i="6"/>
  <c r="AD101" i="6"/>
  <c r="AF101" i="6"/>
  <c r="AG101" i="6"/>
  <c r="B102" i="6"/>
  <c r="C102" i="6"/>
  <c r="D102" i="6"/>
  <c r="E102" i="6"/>
  <c r="F102" i="6"/>
  <c r="G102" i="6"/>
  <c r="H102" i="6"/>
  <c r="I102" i="6"/>
  <c r="J102" i="6"/>
  <c r="K102" i="6"/>
  <c r="L102" i="6"/>
  <c r="M102" i="6"/>
  <c r="N102" i="6"/>
  <c r="O102" i="6"/>
  <c r="P102" i="6"/>
  <c r="R102" i="6"/>
  <c r="T102" i="6"/>
  <c r="V102" i="6"/>
  <c r="W102" i="6"/>
  <c r="X102" i="6"/>
  <c r="Y102" i="6"/>
  <c r="Z102" i="6"/>
  <c r="AA102" i="6"/>
  <c r="AB102" i="6"/>
  <c r="AC102" i="6"/>
  <c r="AD102" i="6"/>
  <c r="AF102" i="6"/>
  <c r="AG102" i="6"/>
  <c r="B103" i="6"/>
  <c r="C103" i="6"/>
  <c r="D103" i="6"/>
  <c r="E103" i="6"/>
  <c r="F103" i="6"/>
  <c r="G103" i="6"/>
  <c r="H103" i="6"/>
  <c r="I103" i="6"/>
  <c r="J103" i="6"/>
  <c r="K103" i="6"/>
  <c r="L103" i="6"/>
  <c r="M103" i="6"/>
  <c r="N103" i="6"/>
  <c r="O103" i="6"/>
  <c r="P103" i="6"/>
  <c r="R103" i="6"/>
  <c r="T103" i="6"/>
  <c r="V103" i="6"/>
  <c r="W103" i="6"/>
  <c r="X103" i="6"/>
  <c r="Y103" i="6"/>
  <c r="Z103" i="6"/>
  <c r="AA103" i="6"/>
  <c r="AB103" i="6"/>
  <c r="AC103" i="6"/>
  <c r="AD103" i="6"/>
  <c r="AF103" i="6"/>
  <c r="AG103" i="6"/>
  <c r="B104" i="6"/>
  <c r="C104" i="6"/>
  <c r="D104" i="6"/>
  <c r="E104" i="6"/>
  <c r="F104" i="6"/>
  <c r="G104" i="6"/>
  <c r="H104" i="6"/>
  <c r="I104" i="6"/>
  <c r="J104" i="6"/>
  <c r="K104" i="6"/>
  <c r="L104" i="6"/>
  <c r="M104" i="6"/>
  <c r="N104" i="6"/>
  <c r="O104" i="6"/>
  <c r="P104" i="6"/>
  <c r="R104" i="6"/>
  <c r="T104" i="6"/>
  <c r="V104" i="6"/>
  <c r="W104" i="6"/>
  <c r="X104" i="6"/>
  <c r="Y104" i="6"/>
  <c r="Z104" i="6"/>
  <c r="AA104" i="6"/>
  <c r="AB104" i="6"/>
  <c r="AC104" i="6"/>
  <c r="AD104" i="6"/>
  <c r="AF104" i="6"/>
  <c r="AG104" i="6"/>
  <c r="B105" i="6"/>
  <c r="C105" i="6"/>
  <c r="D105" i="6"/>
  <c r="E105" i="6"/>
  <c r="F105" i="6"/>
  <c r="G105" i="6"/>
  <c r="H105" i="6"/>
  <c r="I105" i="6"/>
  <c r="J105" i="6"/>
  <c r="K105" i="6"/>
  <c r="L105" i="6"/>
  <c r="M105" i="6"/>
  <c r="N105" i="6"/>
  <c r="O105" i="6"/>
  <c r="P105" i="6"/>
  <c r="R105" i="6"/>
  <c r="T105" i="6"/>
  <c r="V105" i="6"/>
  <c r="W105" i="6"/>
  <c r="X105" i="6"/>
  <c r="Y105" i="6"/>
  <c r="Z105" i="6"/>
  <c r="AA105" i="6"/>
  <c r="AB105" i="6"/>
  <c r="AC105" i="6"/>
  <c r="AD105" i="6"/>
  <c r="AF105" i="6"/>
  <c r="AG105" i="6"/>
  <c r="B106" i="6"/>
  <c r="C106" i="6"/>
  <c r="D106" i="6"/>
  <c r="E106" i="6"/>
  <c r="F106" i="6"/>
  <c r="G106" i="6"/>
  <c r="H106" i="6"/>
  <c r="I106" i="6"/>
  <c r="J106" i="6"/>
  <c r="K106" i="6"/>
  <c r="L106" i="6"/>
  <c r="M106" i="6"/>
  <c r="N106" i="6"/>
  <c r="O106" i="6"/>
  <c r="P106" i="6"/>
  <c r="R106" i="6"/>
  <c r="T106" i="6"/>
  <c r="V106" i="6"/>
  <c r="W106" i="6"/>
  <c r="X106" i="6"/>
  <c r="Y106" i="6"/>
  <c r="Z106" i="6"/>
  <c r="AA106" i="6"/>
  <c r="AB106" i="6"/>
  <c r="AC106" i="6"/>
  <c r="AD106" i="6"/>
  <c r="AF106" i="6"/>
  <c r="AG106" i="6"/>
  <c r="B107" i="6"/>
  <c r="C107" i="6"/>
  <c r="D107" i="6"/>
  <c r="E107" i="6"/>
  <c r="F107" i="6"/>
  <c r="G107" i="6"/>
  <c r="H107" i="6"/>
  <c r="I107" i="6"/>
  <c r="J107" i="6"/>
  <c r="K107" i="6"/>
  <c r="L107" i="6"/>
  <c r="M107" i="6"/>
  <c r="N107" i="6"/>
  <c r="O107" i="6"/>
  <c r="P107" i="6"/>
  <c r="R107" i="6"/>
  <c r="T107" i="6"/>
  <c r="V107" i="6"/>
  <c r="W107" i="6"/>
  <c r="X107" i="6"/>
  <c r="Y107" i="6"/>
  <c r="Z107" i="6"/>
  <c r="AA107" i="6"/>
  <c r="AB107" i="6"/>
  <c r="AC107" i="6"/>
  <c r="AD107" i="6"/>
  <c r="AF107" i="6"/>
  <c r="AG107" i="6"/>
  <c r="B108" i="6"/>
  <c r="C108" i="6"/>
  <c r="D108" i="6"/>
  <c r="E108" i="6"/>
  <c r="F108" i="6"/>
  <c r="G108" i="6"/>
  <c r="H108" i="6"/>
  <c r="I108" i="6"/>
  <c r="J108" i="6"/>
  <c r="K108" i="6"/>
  <c r="L108" i="6"/>
  <c r="M108" i="6"/>
  <c r="N108" i="6"/>
  <c r="O108" i="6"/>
  <c r="P108" i="6"/>
  <c r="R108" i="6"/>
  <c r="T108" i="6"/>
  <c r="V108" i="6"/>
  <c r="W108" i="6"/>
  <c r="X108" i="6"/>
  <c r="Y108" i="6"/>
  <c r="Z108" i="6"/>
  <c r="AA108" i="6"/>
  <c r="AB108" i="6"/>
  <c r="AC108" i="6"/>
  <c r="AD108" i="6"/>
  <c r="AF108" i="6"/>
  <c r="AG108" i="6"/>
  <c r="B109" i="6"/>
  <c r="C109" i="6"/>
  <c r="D109" i="6"/>
  <c r="E109" i="6"/>
  <c r="F109" i="6"/>
  <c r="G109" i="6"/>
  <c r="H109" i="6"/>
  <c r="I109" i="6"/>
  <c r="J109" i="6"/>
  <c r="K109" i="6"/>
  <c r="L109" i="6"/>
  <c r="M109" i="6"/>
  <c r="N109" i="6"/>
  <c r="O109" i="6"/>
  <c r="P109" i="6"/>
  <c r="R109" i="6"/>
  <c r="T109" i="6"/>
  <c r="V109" i="6"/>
  <c r="W109" i="6"/>
  <c r="X109" i="6"/>
  <c r="Y109" i="6"/>
  <c r="Z109" i="6"/>
  <c r="AA109" i="6"/>
  <c r="AB109" i="6"/>
  <c r="AC109" i="6"/>
  <c r="AD109" i="6"/>
  <c r="AF109" i="6"/>
  <c r="AG109" i="6"/>
  <c r="B110" i="6"/>
  <c r="C110" i="6"/>
  <c r="D110" i="6"/>
  <c r="E110" i="6"/>
  <c r="F110" i="6"/>
  <c r="G110" i="6"/>
  <c r="H110" i="6"/>
  <c r="I110" i="6"/>
  <c r="J110" i="6"/>
  <c r="K110" i="6"/>
  <c r="L110" i="6"/>
  <c r="M110" i="6"/>
  <c r="N110" i="6"/>
  <c r="O110" i="6"/>
  <c r="P110" i="6"/>
  <c r="R110" i="6"/>
  <c r="T110" i="6"/>
  <c r="V110" i="6"/>
  <c r="W110" i="6"/>
  <c r="X110" i="6"/>
  <c r="Y110" i="6"/>
  <c r="Z110" i="6"/>
  <c r="AA110" i="6"/>
  <c r="AB110" i="6"/>
  <c r="AC110" i="6"/>
  <c r="AD110" i="6"/>
  <c r="AF110" i="6"/>
  <c r="AG110" i="6"/>
  <c r="B111" i="6"/>
  <c r="C111" i="6"/>
  <c r="D111" i="6"/>
  <c r="E111" i="6"/>
  <c r="F111" i="6"/>
  <c r="G111" i="6"/>
  <c r="H111" i="6"/>
  <c r="I111" i="6"/>
  <c r="J111" i="6"/>
  <c r="K111" i="6"/>
  <c r="L111" i="6"/>
  <c r="M111" i="6"/>
  <c r="N111" i="6"/>
  <c r="O111" i="6"/>
  <c r="P111" i="6"/>
  <c r="R111" i="6"/>
  <c r="T111" i="6"/>
  <c r="V111" i="6"/>
  <c r="W111" i="6"/>
  <c r="X111" i="6"/>
  <c r="Y111" i="6"/>
  <c r="Z111" i="6"/>
  <c r="AA111" i="6"/>
  <c r="AB111" i="6"/>
  <c r="AC111" i="6"/>
  <c r="AD111" i="6"/>
  <c r="AF111" i="6"/>
  <c r="AG111" i="6"/>
  <c r="B112" i="6"/>
  <c r="C112" i="6"/>
  <c r="D112" i="6"/>
  <c r="E112" i="6"/>
  <c r="F112" i="6"/>
  <c r="G112" i="6"/>
  <c r="H112" i="6"/>
  <c r="I112" i="6"/>
  <c r="J112" i="6"/>
  <c r="K112" i="6"/>
  <c r="L112" i="6"/>
  <c r="M112" i="6"/>
  <c r="N112" i="6"/>
  <c r="O112" i="6"/>
  <c r="P112" i="6"/>
  <c r="R112" i="6"/>
  <c r="T112" i="6"/>
  <c r="V112" i="6"/>
  <c r="W112" i="6"/>
  <c r="X112" i="6"/>
  <c r="Y112" i="6"/>
  <c r="Z112" i="6"/>
  <c r="AA112" i="6"/>
  <c r="AB112" i="6"/>
  <c r="AC112" i="6"/>
  <c r="AD112" i="6"/>
  <c r="AF112" i="6"/>
  <c r="AG112" i="6"/>
  <c r="B113" i="6"/>
  <c r="C113" i="6"/>
  <c r="D113" i="6"/>
  <c r="E113" i="6"/>
  <c r="F113" i="6"/>
  <c r="G113" i="6"/>
  <c r="H113" i="6"/>
  <c r="I113" i="6"/>
  <c r="J113" i="6"/>
  <c r="K113" i="6"/>
  <c r="L113" i="6"/>
  <c r="M113" i="6"/>
  <c r="N113" i="6"/>
  <c r="O113" i="6"/>
  <c r="P113" i="6"/>
  <c r="R113" i="6"/>
  <c r="T113" i="6"/>
  <c r="V113" i="6"/>
  <c r="W113" i="6"/>
  <c r="X113" i="6"/>
  <c r="Y113" i="6"/>
  <c r="Z113" i="6"/>
  <c r="AA113" i="6"/>
  <c r="AB113" i="6"/>
  <c r="AC113" i="6"/>
  <c r="AD113" i="6"/>
  <c r="AF113" i="6"/>
  <c r="AG113" i="6"/>
  <c r="B114" i="6"/>
  <c r="C114" i="6"/>
  <c r="D114" i="6"/>
  <c r="E114" i="6"/>
  <c r="F114" i="6"/>
  <c r="G114" i="6"/>
  <c r="H114" i="6"/>
  <c r="I114" i="6"/>
  <c r="J114" i="6"/>
  <c r="K114" i="6"/>
  <c r="L114" i="6"/>
  <c r="M114" i="6"/>
  <c r="N114" i="6"/>
  <c r="O114" i="6"/>
  <c r="P114" i="6"/>
  <c r="R114" i="6"/>
  <c r="T114" i="6"/>
  <c r="V114" i="6"/>
  <c r="W114" i="6"/>
  <c r="X114" i="6"/>
  <c r="Y114" i="6"/>
  <c r="Z114" i="6"/>
  <c r="AA114" i="6"/>
  <c r="AB114" i="6"/>
  <c r="AC114" i="6"/>
  <c r="AD114" i="6"/>
  <c r="AF114" i="6"/>
  <c r="AG114" i="6"/>
  <c r="B115" i="6"/>
  <c r="C115" i="6"/>
  <c r="D115" i="6"/>
  <c r="E115" i="6"/>
  <c r="F115" i="6"/>
  <c r="G115" i="6"/>
  <c r="H115" i="6"/>
  <c r="I115" i="6"/>
  <c r="J115" i="6"/>
  <c r="K115" i="6"/>
  <c r="L115" i="6"/>
  <c r="M115" i="6"/>
  <c r="N115" i="6"/>
  <c r="O115" i="6"/>
  <c r="P115" i="6"/>
  <c r="R115" i="6"/>
  <c r="T115" i="6"/>
  <c r="V115" i="6"/>
  <c r="W115" i="6"/>
  <c r="X115" i="6"/>
  <c r="Y115" i="6"/>
  <c r="Z115" i="6"/>
  <c r="AA115" i="6"/>
  <c r="AB115" i="6"/>
  <c r="AC115" i="6"/>
  <c r="AD115" i="6"/>
  <c r="AF115" i="6"/>
  <c r="AG115" i="6"/>
  <c r="B116" i="6"/>
  <c r="C116" i="6"/>
  <c r="D116" i="6"/>
  <c r="E116" i="6"/>
  <c r="F116" i="6"/>
  <c r="G116" i="6"/>
  <c r="H116" i="6"/>
  <c r="I116" i="6"/>
  <c r="J116" i="6"/>
  <c r="K116" i="6"/>
  <c r="L116" i="6"/>
  <c r="M116" i="6"/>
  <c r="N116" i="6"/>
  <c r="O116" i="6"/>
  <c r="P116" i="6"/>
  <c r="R116" i="6"/>
  <c r="T116" i="6"/>
  <c r="V116" i="6"/>
  <c r="W116" i="6"/>
  <c r="X116" i="6"/>
  <c r="Y116" i="6"/>
  <c r="Z116" i="6"/>
  <c r="AA116" i="6"/>
  <c r="AB116" i="6"/>
  <c r="AC116" i="6"/>
  <c r="AD116" i="6"/>
  <c r="AF116" i="6"/>
  <c r="AG116" i="6"/>
  <c r="B117" i="6"/>
  <c r="C117" i="6"/>
  <c r="D117" i="6"/>
  <c r="E117" i="6"/>
  <c r="F117" i="6"/>
  <c r="G117" i="6"/>
  <c r="H117" i="6"/>
  <c r="I117" i="6"/>
  <c r="J117" i="6"/>
  <c r="K117" i="6"/>
  <c r="L117" i="6"/>
  <c r="M117" i="6"/>
  <c r="N117" i="6"/>
  <c r="O117" i="6"/>
  <c r="P117" i="6"/>
  <c r="R117" i="6"/>
  <c r="T117" i="6"/>
  <c r="V117" i="6"/>
  <c r="W117" i="6"/>
  <c r="X117" i="6"/>
  <c r="Y117" i="6"/>
  <c r="Z117" i="6"/>
  <c r="AA117" i="6"/>
  <c r="AB117" i="6"/>
  <c r="AC117" i="6"/>
  <c r="AD117" i="6"/>
  <c r="AF117" i="6"/>
  <c r="AG117" i="6"/>
  <c r="B118" i="6"/>
  <c r="C118" i="6"/>
  <c r="D118" i="6"/>
  <c r="E118" i="6"/>
  <c r="F118" i="6"/>
  <c r="G118" i="6"/>
  <c r="H118" i="6"/>
  <c r="I118" i="6"/>
  <c r="J118" i="6"/>
  <c r="K118" i="6"/>
  <c r="L118" i="6"/>
  <c r="M118" i="6"/>
  <c r="N118" i="6"/>
  <c r="O118" i="6"/>
  <c r="P118" i="6"/>
  <c r="R118" i="6"/>
  <c r="T118" i="6"/>
  <c r="V118" i="6"/>
  <c r="W118" i="6"/>
  <c r="X118" i="6"/>
  <c r="Y118" i="6"/>
  <c r="Z118" i="6"/>
  <c r="AA118" i="6"/>
  <c r="AB118" i="6"/>
  <c r="AC118" i="6"/>
  <c r="AD118" i="6"/>
  <c r="AF118" i="6"/>
  <c r="AG118" i="6"/>
  <c r="B119" i="6"/>
  <c r="C119" i="6"/>
  <c r="D119" i="6"/>
  <c r="E119" i="6"/>
  <c r="F119" i="6"/>
  <c r="G119" i="6"/>
  <c r="H119" i="6"/>
  <c r="I119" i="6"/>
  <c r="J119" i="6"/>
  <c r="K119" i="6"/>
  <c r="L119" i="6"/>
  <c r="M119" i="6"/>
  <c r="N119" i="6"/>
  <c r="O119" i="6"/>
  <c r="P119" i="6"/>
  <c r="R119" i="6"/>
  <c r="T119" i="6"/>
  <c r="V119" i="6"/>
  <c r="W119" i="6"/>
  <c r="X119" i="6"/>
  <c r="Y119" i="6"/>
  <c r="Z119" i="6"/>
  <c r="AA119" i="6"/>
  <c r="AB119" i="6"/>
  <c r="AC119" i="6"/>
  <c r="AD119" i="6"/>
  <c r="AF119" i="6"/>
  <c r="AG119" i="6"/>
  <c r="B120" i="6"/>
  <c r="C120" i="6"/>
  <c r="D120" i="6"/>
  <c r="E120" i="6"/>
  <c r="F120" i="6"/>
  <c r="G120" i="6"/>
  <c r="H120" i="6"/>
  <c r="I120" i="6"/>
  <c r="J120" i="6"/>
  <c r="K120" i="6"/>
  <c r="L120" i="6"/>
  <c r="M120" i="6"/>
  <c r="N120" i="6"/>
  <c r="O120" i="6"/>
  <c r="P120" i="6"/>
  <c r="R120" i="6"/>
  <c r="T120" i="6"/>
  <c r="V120" i="6"/>
  <c r="W120" i="6"/>
  <c r="X120" i="6"/>
  <c r="Y120" i="6"/>
  <c r="Z120" i="6"/>
  <c r="AA120" i="6"/>
  <c r="AB120" i="6"/>
  <c r="AC120" i="6"/>
  <c r="AD120" i="6"/>
  <c r="AF120" i="6"/>
  <c r="AG120" i="6"/>
  <c r="B121" i="6"/>
  <c r="C121" i="6"/>
  <c r="D121" i="6"/>
  <c r="E121" i="6"/>
  <c r="F121" i="6"/>
  <c r="G121" i="6"/>
  <c r="H121" i="6"/>
  <c r="I121" i="6"/>
  <c r="J121" i="6"/>
  <c r="K121" i="6"/>
  <c r="L121" i="6"/>
  <c r="M121" i="6"/>
  <c r="N121" i="6"/>
  <c r="O121" i="6"/>
  <c r="P121" i="6"/>
  <c r="R121" i="6"/>
  <c r="T121" i="6"/>
  <c r="V121" i="6"/>
  <c r="W121" i="6"/>
  <c r="X121" i="6"/>
  <c r="Y121" i="6"/>
  <c r="Z121" i="6"/>
  <c r="AA121" i="6"/>
  <c r="AB121" i="6"/>
  <c r="AC121" i="6"/>
  <c r="AD121" i="6"/>
  <c r="AF121" i="6"/>
  <c r="AG121" i="6"/>
  <c r="B122" i="6"/>
  <c r="C122" i="6"/>
  <c r="D122" i="6"/>
  <c r="E122" i="6"/>
  <c r="F122" i="6"/>
  <c r="G122" i="6"/>
  <c r="H122" i="6"/>
  <c r="I122" i="6"/>
  <c r="J122" i="6"/>
  <c r="K122" i="6"/>
  <c r="L122" i="6"/>
  <c r="M122" i="6"/>
  <c r="N122" i="6"/>
  <c r="O122" i="6"/>
  <c r="P122" i="6"/>
  <c r="R122" i="6"/>
  <c r="T122" i="6"/>
  <c r="V122" i="6"/>
  <c r="W122" i="6"/>
  <c r="X122" i="6"/>
  <c r="Y122" i="6"/>
  <c r="Z122" i="6"/>
  <c r="AA122" i="6"/>
  <c r="AB122" i="6"/>
  <c r="AC122" i="6"/>
  <c r="AD122" i="6"/>
  <c r="AF122" i="6"/>
  <c r="AG122" i="6"/>
  <c r="B123" i="6"/>
  <c r="C123" i="6"/>
  <c r="D123" i="6"/>
  <c r="E123" i="6"/>
  <c r="F123" i="6"/>
  <c r="G123" i="6"/>
  <c r="H123" i="6"/>
  <c r="I123" i="6"/>
  <c r="J123" i="6"/>
  <c r="K123" i="6"/>
  <c r="L123" i="6"/>
  <c r="M123" i="6"/>
  <c r="N123" i="6"/>
  <c r="O123" i="6"/>
  <c r="P123" i="6"/>
  <c r="R123" i="6"/>
  <c r="T123" i="6"/>
  <c r="V123" i="6"/>
  <c r="W123" i="6"/>
  <c r="X123" i="6"/>
  <c r="Y123" i="6"/>
  <c r="Z123" i="6"/>
  <c r="AA123" i="6"/>
  <c r="AB123" i="6"/>
  <c r="AC123" i="6"/>
  <c r="AD123" i="6"/>
  <c r="AF123" i="6"/>
  <c r="AG123" i="6"/>
  <c r="B124" i="6"/>
  <c r="C124" i="6"/>
  <c r="D124" i="6"/>
  <c r="E124" i="6"/>
  <c r="F124" i="6"/>
  <c r="G124" i="6"/>
  <c r="H124" i="6"/>
  <c r="I124" i="6"/>
  <c r="J124" i="6"/>
  <c r="K124" i="6"/>
  <c r="L124" i="6"/>
  <c r="M124" i="6"/>
  <c r="N124" i="6"/>
  <c r="O124" i="6"/>
  <c r="P124" i="6"/>
  <c r="R124" i="6"/>
  <c r="T124" i="6"/>
  <c r="V124" i="6"/>
  <c r="W124" i="6"/>
  <c r="X124" i="6"/>
  <c r="Y124" i="6"/>
  <c r="Z124" i="6"/>
  <c r="AA124" i="6"/>
  <c r="AB124" i="6"/>
  <c r="AC124" i="6"/>
  <c r="AD124" i="6"/>
  <c r="AF124" i="6"/>
  <c r="AG124" i="6"/>
  <c r="B125" i="6"/>
  <c r="C125" i="6"/>
  <c r="D125" i="6"/>
  <c r="E125" i="6"/>
  <c r="F125" i="6"/>
  <c r="G125" i="6"/>
  <c r="H125" i="6"/>
  <c r="I125" i="6"/>
  <c r="J125" i="6"/>
  <c r="K125" i="6"/>
  <c r="L125" i="6"/>
  <c r="M125" i="6"/>
  <c r="N125" i="6"/>
  <c r="O125" i="6"/>
  <c r="P125" i="6"/>
  <c r="R125" i="6"/>
  <c r="T125" i="6"/>
  <c r="V125" i="6"/>
  <c r="W125" i="6"/>
  <c r="X125" i="6"/>
  <c r="Y125" i="6"/>
  <c r="Z125" i="6"/>
  <c r="AA125" i="6"/>
  <c r="AB125" i="6"/>
  <c r="AC125" i="6"/>
  <c r="AD125" i="6"/>
  <c r="AF125" i="6"/>
  <c r="AG125" i="6"/>
  <c r="B126" i="6"/>
  <c r="C126" i="6"/>
  <c r="D126" i="6"/>
  <c r="E126" i="6"/>
  <c r="F126" i="6"/>
  <c r="G126" i="6"/>
  <c r="H126" i="6"/>
  <c r="I126" i="6"/>
  <c r="J126" i="6"/>
  <c r="K126" i="6"/>
  <c r="L126" i="6"/>
  <c r="M126" i="6"/>
  <c r="N126" i="6"/>
  <c r="O126" i="6"/>
  <c r="P126" i="6"/>
  <c r="R126" i="6"/>
  <c r="T126" i="6"/>
  <c r="V126" i="6"/>
  <c r="W126" i="6"/>
  <c r="X126" i="6"/>
  <c r="Y126" i="6"/>
  <c r="Z126" i="6"/>
  <c r="AA126" i="6"/>
  <c r="AB126" i="6"/>
  <c r="AC126" i="6"/>
  <c r="AD126" i="6"/>
  <c r="AF126" i="6"/>
  <c r="AG126" i="6"/>
  <c r="B127" i="6"/>
  <c r="C127" i="6"/>
  <c r="D127" i="6"/>
  <c r="E127" i="6"/>
  <c r="F127" i="6"/>
  <c r="G127" i="6"/>
  <c r="H127" i="6"/>
  <c r="I127" i="6"/>
  <c r="J127" i="6"/>
  <c r="K127" i="6"/>
  <c r="L127" i="6"/>
  <c r="M127" i="6"/>
  <c r="N127" i="6"/>
  <c r="O127" i="6"/>
  <c r="P127" i="6"/>
  <c r="R127" i="6"/>
  <c r="T127" i="6"/>
  <c r="V127" i="6"/>
  <c r="W127" i="6"/>
  <c r="X127" i="6"/>
  <c r="Y127" i="6"/>
  <c r="Z127" i="6"/>
  <c r="AA127" i="6"/>
  <c r="AB127" i="6"/>
  <c r="AC127" i="6"/>
  <c r="AD127" i="6"/>
  <c r="AF127" i="6"/>
  <c r="AG127" i="6"/>
  <c r="B128" i="6"/>
  <c r="C128" i="6"/>
  <c r="D128" i="6"/>
  <c r="E128" i="6"/>
  <c r="F128" i="6"/>
  <c r="G128" i="6"/>
  <c r="H128" i="6"/>
  <c r="I128" i="6"/>
  <c r="J128" i="6"/>
  <c r="K128" i="6"/>
  <c r="L128" i="6"/>
  <c r="M128" i="6"/>
  <c r="N128" i="6"/>
  <c r="O128" i="6"/>
  <c r="P128" i="6"/>
  <c r="R128" i="6"/>
  <c r="T128" i="6"/>
  <c r="V128" i="6"/>
  <c r="W128" i="6"/>
  <c r="X128" i="6"/>
  <c r="Y128" i="6"/>
  <c r="Z128" i="6"/>
  <c r="AA128" i="6"/>
  <c r="AB128" i="6"/>
  <c r="AC128" i="6"/>
  <c r="AD128" i="6"/>
  <c r="AF128" i="6"/>
  <c r="AG128" i="6"/>
  <c r="B129" i="6"/>
  <c r="C129" i="6"/>
  <c r="D129" i="6"/>
  <c r="E129" i="6"/>
  <c r="F129" i="6"/>
  <c r="G129" i="6"/>
  <c r="H129" i="6"/>
  <c r="I129" i="6"/>
  <c r="J129" i="6"/>
  <c r="K129" i="6"/>
  <c r="L129" i="6"/>
  <c r="M129" i="6"/>
  <c r="N129" i="6"/>
  <c r="O129" i="6"/>
  <c r="P129" i="6"/>
  <c r="R129" i="6"/>
  <c r="T129" i="6"/>
  <c r="V129" i="6"/>
  <c r="W129" i="6"/>
  <c r="X129" i="6"/>
  <c r="Y129" i="6"/>
  <c r="Z129" i="6"/>
  <c r="AA129" i="6"/>
  <c r="AB129" i="6"/>
  <c r="AC129" i="6"/>
  <c r="AD129" i="6"/>
  <c r="AF129" i="6"/>
  <c r="AG129" i="6"/>
  <c r="B130" i="6"/>
  <c r="C130" i="6"/>
  <c r="D130" i="6"/>
  <c r="E130" i="6"/>
  <c r="F130" i="6"/>
  <c r="G130" i="6"/>
  <c r="H130" i="6"/>
  <c r="I130" i="6"/>
  <c r="J130" i="6"/>
  <c r="K130" i="6"/>
  <c r="L130" i="6"/>
  <c r="M130" i="6"/>
  <c r="N130" i="6"/>
  <c r="O130" i="6"/>
  <c r="P130" i="6"/>
  <c r="R130" i="6"/>
  <c r="T130" i="6"/>
  <c r="V130" i="6"/>
  <c r="W130" i="6"/>
  <c r="X130" i="6"/>
  <c r="Y130" i="6"/>
  <c r="Z130" i="6"/>
  <c r="AA130" i="6"/>
  <c r="AB130" i="6"/>
  <c r="AC130" i="6"/>
  <c r="AD130" i="6"/>
  <c r="AF130" i="6"/>
  <c r="AG130" i="6"/>
  <c r="B131" i="6"/>
  <c r="C131" i="6"/>
  <c r="D131" i="6"/>
  <c r="E131" i="6"/>
  <c r="F131" i="6"/>
  <c r="G131" i="6"/>
  <c r="H131" i="6"/>
  <c r="I131" i="6"/>
  <c r="J131" i="6"/>
  <c r="K131" i="6"/>
  <c r="L131" i="6"/>
  <c r="M131" i="6"/>
  <c r="N131" i="6"/>
  <c r="O131" i="6"/>
  <c r="P131" i="6"/>
  <c r="R131" i="6"/>
  <c r="T131" i="6"/>
  <c r="V131" i="6"/>
  <c r="W131" i="6"/>
  <c r="X131" i="6"/>
  <c r="Y131" i="6"/>
  <c r="Z131" i="6"/>
  <c r="AA131" i="6"/>
  <c r="AB131" i="6"/>
  <c r="AC131" i="6"/>
  <c r="AD131" i="6"/>
  <c r="AF131" i="6"/>
  <c r="AG131" i="6"/>
  <c r="B132" i="6"/>
  <c r="C132" i="6"/>
  <c r="D132" i="6"/>
  <c r="E132" i="6"/>
  <c r="F132" i="6"/>
  <c r="G132" i="6"/>
  <c r="H132" i="6"/>
  <c r="I132" i="6"/>
  <c r="J132" i="6"/>
  <c r="K132" i="6"/>
  <c r="L132" i="6"/>
  <c r="M132" i="6"/>
  <c r="N132" i="6"/>
  <c r="O132" i="6"/>
  <c r="P132" i="6"/>
  <c r="R132" i="6"/>
  <c r="T132" i="6"/>
  <c r="V132" i="6"/>
  <c r="W132" i="6"/>
  <c r="X132" i="6"/>
  <c r="Y132" i="6"/>
  <c r="Z132" i="6"/>
  <c r="AA132" i="6"/>
  <c r="AB132" i="6"/>
  <c r="AC132" i="6"/>
  <c r="AD132" i="6"/>
  <c r="AF132" i="6"/>
  <c r="AG132" i="6"/>
  <c r="B133" i="6"/>
  <c r="C133" i="6"/>
  <c r="D133" i="6"/>
  <c r="E133" i="6"/>
  <c r="F133" i="6"/>
  <c r="G133" i="6"/>
  <c r="H133" i="6"/>
  <c r="I133" i="6"/>
  <c r="J133" i="6"/>
  <c r="K133" i="6"/>
  <c r="L133" i="6"/>
  <c r="M133" i="6"/>
  <c r="N133" i="6"/>
  <c r="O133" i="6"/>
  <c r="P133" i="6"/>
  <c r="R133" i="6"/>
  <c r="T133" i="6"/>
  <c r="V133" i="6"/>
  <c r="W133" i="6"/>
  <c r="X133" i="6"/>
  <c r="Y133" i="6"/>
  <c r="Z133" i="6"/>
  <c r="AA133" i="6"/>
  <c r="AB133" i="6"/>
  <c r="AC133" i="6"/>
  <c r="AD133" i="6"/>
  <c r="AF133" i="6"/>
  <c r="AG133" i="6"/>
  <c r="B134" i="6"/>
  <c r="C134" i="6"/>
  <c r="D134" i="6"/>
  <c r="E134" i="6"/>
  <c r="F134" i="6"/>
  <c r="G134" i="6"/>
  <c r="H134" i="6"/>
  <c r="I134" i="6"/>
  <c r="J134" i="6"/>
  <c r="K134" i="6"/>
  <c r="L134" i="6"/>
  <c r="M134" i="6"/>
  <c r="N134" i="6"/>
  <c r="O134" i="6"/>
  <c r="P134" i="6"/>
  <c r="R134" i="6"/>
  <c r="T134" i="6"/>
  <c r="V134" i="6"/>
  <c r="W134" i="6"/>
  <c r="X134" i="6"/>
  <c r="Y134" i="6"/>
  <c r="Z134" i="6"/>
  <c r="AA134" i="6"/>
  <c r="AB134" i="6"/>
  <c r="AC134" i="6"/>
  <c r="AD134" i="6"/>
  <c r="AF134" i="6"/>
  <c r="AG134" i="6"/>
  <c r="B135" i="6"/>
  <c r="C135" i="6"/>
  <c r="D135" i="6"/>
  <c r="E135" i="6"/>
  <c r="F135" i="6"/>
  <c r="G135" i="6"/>
  <c r="H135" i="6"/>
  <c r="I135" i="6"/>
  <c r="J135" i="6"/>
  <c r="K135" i="6"/>
  <c r="L135" i="6"/>
  <c r="M135" i="6"/>
  <c r="N135" i="6"/>
  <c r="O135" i="6"/>
  <c r="P135" i="6"/>
  <c r="R135" i="6"/>
  <c r="T135" i="6"/>
  <c r="V135" i="6"/>
  <c r="W135" i="6"/>
  <c r="X135" i="6"/>
  <c r="Y135" i="6"/>
  <c r="Z135" i="6"/>
  <c r="AA135" i="6"/>
  <c r="AB135" i="6"/>
  <c r="AC135" i="6"/>
  <c r="AD135" i="6"/>
  <c r="AF135" i="6"/>
  <c r="AG135" i="6"/>
  <c r="B136" i="6"/>
  <c r="C136" i="6"/>
  <c r="D136" i="6"/>
  <c r="E136" i="6"/>
  <c r="F136" i="6"/>
  <c r="G136" i="6"/>
  <c r="H136" i="6"/>
  <c r="I136" i="6"/>
  <c r="J136" i="6"/>
  <c r="K136" i="6"/>
  <c r="L136" i="6"/>
  <c r="M136" i="6"/>
  <c r="N136" i="6"/>
  <c r="O136" i="6"/>
  <c r="P136" i="6"/>
  <c r="R136" i="6"/>
  <c r="T136" i="6"/>
  <c r="V136" i="6"/>
  <c r="W136" i="6"/>
  <c r="X136" i="6"/>
  <c r="Y136" i="6"/>
  <c r="Z136" i="6"/>
  <c r="AA136" i="6"/>
  <c r="AB136" i="6"/>
  <c r="AC136" i="6"/>
  <c r="AD136" i="6"/>
  <c r="AF136" i="6"/>
  <c r="AG136" i="6"/>
  <c r="B137" i="6"/>
  <c r="C137" i="6"/>
  <c r="D137" i="6"/>
  <c r="E137" i="6"/>
  <c r="F137" i="6"/>
  <c r="G137" i="6"/>
  <c r="H137" i="6"/>
  <c r="I137" i="6"/>
  <c r="J137" i="6"/>
  <c r="K137" i="6"/>
  <c r="L137" i="6"/>
  <c r="M137" i="6"/>
  <c r="N137" i="6"/>
  <c r="O137" i="6"/>
  <c r="P137" i="6"/>
  <c r="R137" i="6"/>
  <c r="T137" i="6"/>
  <c r="V137" i="6"/>
  <c r="W137" i="6"/>
  <c r="X137" i="6"/>
  <c r="Y137" i="6"/>
  <c r="Z137" i="6"/>
  <c r="AA137" i="6"/>
  <c r="AB137" i="6"/>
  <c r="AC137" i="6"/>
  <c r="AD137" i="6"/>
  <c r="AF137" i="6"/>
  <c r="AG137" i="6"/>
  <c r="B138" i="6"/>
  <c r="C138" i="6"/>
  <c r="D138" i="6"/>
  <c r="E138" i="6"/>
  <c r="F138" i="6"/>
  <c r="G138" i="6"/>
  <c r="H138" i="6"/>
  <c r="I138" i="6"/>
  <c r="J138" i="6"/>
  <c r="K138" i="6"/>
  <c r="L138" i="6"/>
  <c r="M138" i="6"/>
  <c r="N138" i="6"/>
  <c r="O138" i="6"/>
  <c r="P138" i="6"/>
  <c r="R138" i="6"/>
  <c r="T138" i="6"/>
  <c r="V138" i="6"/>
  <c r="W138" i="6"/>
  <c r="X138" i="6"/>
  <c r="Y138" i="6"/>
  <c r="Z138" i="6"/>
  <c r="AA138" i="6"/>
  <c r="AB138" i="6"/>
  <c r="AC138" i="6"/>
  <c r="AD138" i="6"/>
  <c r="AF138" i="6"/>
  <c r="AG138" i="6"/>
  <c r="B139" i="6"/>
  <c r="C139" i="6"/>
  <c r="D139" i="6"/>
  <c r="E139" i="6"/>
  <c r="F139" i="6"/>
  <c r="G139" i="6"/>
  <c r="H139" i="6"/>
  <c r="I139" i="6"/>
  <c r="J139" i="6"/>
  <c r="K139" i="6"/>
  <c r="L139" i="6"/>
  <c r="M139" i="6"/>
  <c r="N139" i="6"/>
  <c r="O139" i="6"/>
  <c r="P139" i="6"/>
  <c r="R139" i="6"/>
  <c r="T139" i="6"/>
  <c r="V139" i="6"/>
  <c r="W139" i="6"/>
  <c r="X139" i="6"/>
  <c r="Y139" i="6"/>
  <c r="Z139" i="6"/>
  <c r="AA139" i="6"/>
  <c r="AB139" i="6"/>
  <c r="AC139" i="6"/>
  <c r="AD139" i="6"/>
  <c r="AF139" i="6"/>
  <c r="AG139" i="6"/>
  <c r="B140" i="6"/>
  <c r="C140" i="6"/>
  <c r="D140" i="6"/>
  <c r="E140" i="6"/>
  <c r="F140" i="6"/>
  <c r="G140" i="6"/>
  <c r="H140" i="6"/>
  <c r="I140" i="6"/>
  <c r="J140" i="6"/>
  <c r="K140" i="6"/>
  <c r="L140" i="6"/>
  <c r="M140" i="6"/>
  <c r="N140" i="6"/>
  <c r="O140" i="6"/>
  <c r="P140" i="6"/>
  <c r="R140" i="6"/>
  <c r="T140" i="6"/>
  <c r="V140" i="6"/>
  <c r="W140" i="6"/>
  <c r="X140" i="6"/>
  <c r="Y140" i="6"/>
  <c r="Z140" i="6"/>
  <c r="AA140" i="6"/>
  <c r="AB140" i="6"/>
  <c r="AC140" i="6"/>
  <c r="AD140" i="6"/>
  <c r="AF140" i="6"/>
  <c r="AG140" i="6"/>
  <c r="B141" i="6"/>
  <c r="C141" i="6"/>
  <c r="D141" i="6"/>
  <c r="E141" i="6"/>
  <c r="F141" i="6"/>
  <c r="G141" i="6"/>
  <c r="H141" i="6"/>
  <c r="I141" i="6"/>
  <c r="J141" i="6"/>
  <c r="K141" i="6"/>
  <c r="L141" i="6"/>
  <c r="M141" i="6"/>
  <c r="N141" i="6"/>
  <c r="O141" i="6"/>
  <c r="P141" i="6"/>
  <c r="R141" i="6"/>
  <c r="T141" i="6"/>
  <c r="V141" i="6"/>
  <c r="W141" i="6"/>
  <c r="X141" i="6"/>
  <c r="Y141" i="6"/>
  <c r="Z141" i="6"/>
  <c r="AA141" i="6"/>
  <c r="AB141" i="6"/>
  <c r="AC141" i="6"/>
  <c r="AD141" i="6"/>
  <c r="AF141" i="6"/>
  <c r="AG141" i="6"/>
  <c r="B142" i="6"/>
  <c r="C142" i="6"/>
  <c r="D142" i="6"/>
  <c r="E142" i="6"/>
  <c r="F142" i="6"/>
  <c r="G142" i="6"/>
  <c r="H142" i="6"/>
  <c r="I142" i="6"/>
  <c r="J142" i="6"/>
  <c r="K142" i="6"/>
  <c r="L142" i="6"/>
  <c r="M142" i="6"/>
  <c r="N142" i="6"/>
  <c r="O142" i="6"/>
  <c r="P142" i="6"/>
  <c r="R142" i="6"/>
  <c r="T142" i="6"/>
  <c r="V142" i="6"/>
  <c r="W142" i="6"/>
  <c r="X142" i="6"/>
  <c r="Y142" i="6"/>
  <c r="Z142" i="6"/>
  <c r="AA142" i="6"/>
  <c r="AB142" i="6"/>
  <c r="AC142" i="6"/>
  <c r="AD142" i="6"/>
  <c r="AF142" i="6"/>
  <c r="AG142" i="6"/>
  <c r="B143" i="6"/>
  <c r="C143" i="6"/>
  <c r="D143" i="6"/>
  <c r="E143" i="6"/>
  <c r="F143" i="6"/>
  <c r="G143" i="6"/>
  <c r="H143" i="6"/>
  <c r="I143" i="6"/>
  <c r="J143" i="6"/>
  <c r="K143" i="6"/>
  <c r="L143" i="6"/>
  <c r="M143" i="6"/>
  <c r="N143" i="6"/>
  <c r="O143" i="6"/>
  <c r="P143" i="6"/>
  <c r="R143" i="6"/>
  <c r="T143" i="6"/>
  <c r="V143" i="6"/>
  <c r="W143" i="6"/>
  <c r="X143" i="6"/>
  <c r="Y143" i="6"/>
  <c r="Z143" i="6"/>
  <c r="AA143" i="6"/>
  <c r="AB143" i="6"/>
  <c r="AC143" i="6"/>
  <c r="AD143" i="6"/>
  <c r="AF143" i="6"/>
  <c r="AG143" i="6"/>
  <c r="B144" i="6"/>
  <c r="C144" i="6"/>
  <c r="D144" i="6"/>
  <c r="E144" i="6"/>
  <c r="F144" i="6"/>
  <c r="G144" i="6"/>
  <c r="H144" i="6"/>
  <c r="I144" i="6"/>
  <c r="J144" i="6"/>
  <c r="K144" i="6"/>
  <c r="L144" i="6"/>
  <c r="M144" i="6"/>
  <c r="N144" i="6"/>
  <c r="O144" i="6"/>
  <c r="P144" i="6"/>
  <c r="R144" i="6"/>
  <c r="T144" i="6"/>
  <c r="V144" i="6"/>
  <c r="W144" i="6"/>
  <c r="X144" i="6"/>
  <c r="Y144" i="6"/>
  <c r="Z144" i="6"/>
  <c r="AA144" i="6"/>
  <c r="AB144" i="6"/>
  <c r="AC144" i="6"/>
  <c r="AD144" i="6"/>
  <c r="AF144" i="6"/>
  <c r="AG144" i="6"/>
  <c r="B145" i="6"/>
  <c r="C145" i="6"/>
  <c r="D145" i="6"/>
  <c r="E145" i="6"/>
  <c r="F145" i="6"/>
  <c r="G145" i="6"/>
  <c r="H145" i="6"/>
  <c r="I145" i="6"/>
  <c r="J145" i="6"/>
  <c r="K145" i="6"/>
  <c r="L145" i="6"/>
  <c r="M145" i="6"/>
  <c r="N145" i="6"/>
  <c r="O145" i="6"/>
  <c r="P145" i="6"/>
  <c r="R145" i="6"/>
  <c r="T145" i="6"/>
  <c r="V145" i="6"/>
  <c r="W145" i="6"/>
  <c r="X145" i="6"/>
  <c r="Y145" i="6"/>
  <c r="Z145" i="6"/>
  <c r="AA145" i="6"/>
  <c r="AB145" i="6"/>
  <c r="AC145" i="6"/>
  <c r="AD145" i="6"/>
  <c r="AF145" i="6"/>
  <c r="AG145" i="6"/>
  <c r="B146" i="6"/>
  <c r="C146" i="6"/>
  <c r="D146" i="6"/>
  <c r="E146" i="6"/>
  <c r="F146" i="6"/>
  <c r="G146" i="6"/>
  <c r="H146" i="6"/>
  <c r="I146" i="6"/>
  <c r="J146" i="6"/>
  <c r="K146" i="6"/>
  <c r="L146" i="6"/>
  <c r="M146" i="6"/>
  <c r="N146" i="6"/>
  <c r="O146" i="6"/>
  <c r="P146" i="6"/>
  <c r="R146" i="6"/>
  <c r="T146" i="6"/>
  <c r="V146" i="6"/>
  <c r="W146" i="6"/>
  <c r="X146" i="6"/>
  <c r="Y146" i="6"/>
  <c r="Z146" i="6"/>
  <c r="AA146" i="6"/>
  <c r="AB146" i="6"/>
  <c r="AC146" i="6"/>
  <c r="AD146" i="6"/>
  <c r="AF146" i="6"/>
  <c r="AG146" i="6"/>
  <c r="B147" i="6"/>
  <c r="C147" i="6"/>
  <c r="D147" i="6"/>
  <c r="E147" i="6"/>
  <c r="F147" i="6"/>
  <c r="G147" i="6"/>
  <c r="H147" i="6"/>
  <c r="I147" i="6"/>
  <c r="J147" i="6"/>
  <c r="K147" i="6"/>
  <c r="L147" i="6"/>
  <c r="M147" i="6"/>
  <c r="N147" i="6"/>
  <c r="O147" i="6"/>
  <c r="P147" i="6"/>
  <c r="R147" i="6"/>
  <c r="T147" i="6"/>
  <c r="V147" i="6"/>
  <c r="W147" i="6"/>
  <c r="X147" i="6"/>
  <c r="Y147" i="6"/>
  <c r="Z147" i="6"/>
  <c r="AA147" i="6"/>
  <c r="AB147" i="6"/>
  <c r="AC147" i="6"/>
  <c r="AD147" i="6"/>
  <c r="AF147" i="6"/>
  <c r="AG147" i="6"/>
  <c r="B148" i="6"/>
  <c r="C148" i="6"/>
  <c r="D148" i="6"/>
  <c r="E148" i="6"/>
  <c r="F148" i="6"/>
  <c r="G148" i="6"/>
  <c r="H148" i="6"/>
  <c r="I148" i="6"/>
  <c r="J148" i="6"/>
  <c r="K148" i="6"/>
  <c r="L148" i="6"/>
  <c r="M148" i="6"/>
  <c r="N148" i="6"/>
  <c r="O148" i="6"/>
  <c r="P148" i="6"/>
  <c r="R148" i="6"/>
  <c r="T148" i="6"/>
  <c r="V148" i="6"/>
  <c r="W148" i="6"/>
  <c r="X148" i="6"/>
  <c r="Y148" i="6"/>
  <c r="Z148" i="6"/>
  <c r="AA148" i="6"/>
  <c r="AB148" i="6"/>
  <c r="AC148" i="6"/>
  <c r="AD148" i="6"/>
  <c r="AF148" i="6"/>
  <c r="AG148" i="6"/>
  <c r="B149" i="6"/>
  <c r="C149" i="6"/>
  <c r="D149" i="6"/>
  <c r="E149" i="6"/>
  <c r="F149" i="6"/>
  <c r="G149" i="6"/>
  <c r="H149" i="6"/>
  <c r="I149" i="6"/>
  <c r="J149" i="6"/>
  <c r="K149" i="6"/>
  <c r="L149" i="6"/>
  <c r="M149" i="6"/>
  <c r="N149" i="6"/>
  <c r="O149" i="6"/>
  <c r="P149" i="6"/>
  <c r="R149" i="6"/>
  <c r="T149" i="6"/>
  <c r="V149" i="6"/>
  <c r="W149" i="6"/>
  <c r="X149" i="6"/>
  <c r="Y149" i="6"/>
  <c r="Z149" i="6"/>
  <c r="AA149" i="6"/>
  <c r="AB149" i="6"/>
  <c r="AC149" i="6"/>
  <c r="AD149" i="6"/>
  <c r="AF149" i="6"/>
  <c r="AG149" i="6"/>
  <c r="B150" i="6"/>
  <c r="C150" i="6"/>
  <c r="D150" i="6"/>
  <c r="E150" i="6"/>
  <c r="F150" i="6"/>
  <c r="G150" i="6"/>
  <c r="H150" i="6"/>
  <c r="I150" i="6"/>
  <c r="J150" i="6"/>
  <c r="K150" i="6"/>
  <c r="L150" i="6"/>
  <c r="M150" i="6"/>
  <c r="N150" i="6"/>
  <c r="O150" i="6"/>
  <c r="P150" i="6"/>
  <c r="R150" i="6"/>
  <c r="T150" i="6"/>
  <c r="V150" i="6"/>
  <c r="W150" i="6"/>
  <c r="X150" i="6"/>
  <c r="Y150" i="6"/>
  <c r="Z150" i="6"/>
  <c r="AA150" i="6"/>
  <c r="AB150" i="6"/>
  <c r="AC150" i="6"/>
  <c r="AD150" i="6"/>
  <c r="AF150" i="6"/>
  <c r="AG150" i="6"/>
  <c r="B151" i="6"/>
  <c r="C151" i="6"/>
  <c r="D151" i="6"/>
  <c r="E151" i="6"/>
  <c r="F151" i="6"/>
  <c r="G151" i="6"/>
  <c r="H151" i="6"/>
  <c r="I151" i="6"/>
  <c r="J151" i="6"/>
  <c r="K151" i="6"/>
  <c r="L151" i="6"/>
  <c r="M151" i="6"/>
  <c r="N151" i="6"/>
  <c r="O151" i="6"/>
  <c r="P151" i="6"/>
  <c r="R151" i="6"/>
  <c r="T151" i="6"/>
  <c r="V151" i="6"/>
  <c r="W151" i="6"/>
  <c r="X151" i="6"/>
  <c r="Y151" i="6"/>
  <c r="Z151" i="6"/>
  <c r="AA151" i="6"/>
  <c r="AB151" i="6"/>
  <c r="AC151" i="6"/>
  <c r="AD151" i="6"/>
  <c r="AF151" i="6"/>
  <c r="AG151" i="6"/>
  <c r="B152" i="6"/>
  <c r="C152" i="6"/>
  <c r="D152" i="6"/>
  <c r="E152" i="6"/>
  <c r="F152" i="6"/>
  <c r="G152" i="6"/>
  <c r="H152" i="6"/>
  <c r="I152" i="6"/>
  <c r="J152" i="6"/>
  <c r="K152" i="6"/>
  <c r="L152" i="6"/>
  <c r="M152" i="6"/>
  <c r="N152" i="6"/>
  <c r="O152" i="6"/>
  <c r="P152" i="6"/>
  <c r="R152" i="6"/>
  <c r="T152" i="6"/>
  <c r="V152" i="6"/>
  <c r="W152" i="6"/>
  <c r="X152" i="6"/>
  <c r="Y152" i="6"/>
  <c r="Z152" i="6"/>
  <c r="AA152" i="6"/>
  <c r="AB152" i="6"/>
  <c r="AC152" i="6"/>
  <c r="AD152" i="6"/>
  <c r="AF152" i="6"/>
  <c r="AG152" i="6"/>
  <c r="B153" i="6"/>
  <c r="C153" i="6"/>
  <c r="D153" i="6"/>
  <c r="E153" i="6"/>
  <c r="F153" i="6"/>
  <c r="G153" i="6"/>
  <c r="H153" i="6"/>
  <c r="I153" i="6"/>
  <c r="J153" i="6"/>
  <c r="K153" i="6"/>
  <c r="L153" i="6"/>
  <c r="M153" i="6"/>
  <c r="N153" i="6"/>
  <c r="O153" i="6"/>
  <c r="P153" i="6"/>
  <c r="R153" i="6"/>
  <c r="T153" i="6"/>
  <c r="V153" i="6"/>
  <c r="W153" i="6"/>
  <c r="X153" i="6"/>
  <c r="Y153" i="6"/>
  <c r="Z153" i="6"/>
  <c r="AA153" i="6"/>
  <c r="AB153" i="6"/>
  <c r="AC153" i="6"/>
  <c r="AD153" i="6"/>
  <c r="AF153" i="6"/>
  <c r="AG153" i="6"/>
  <c r="B154" i="6"/>
  <c r="C154" i="6"/>
  <c r="D154" i="6"/>
  <c r="E154" i="6"/>
  <c r="F154" i="6"/>
  <c r="G154" i="6"/>
  <c r="H154" i="6"/>
  <c r="I154" i="6"/>
  <c r="J154" i="6"/>
  <c r="K154" i="6"/>
  <c r="L154" i="6"/>
  <c r="M154" i="6"/>
  <c r="N154" i="6"/>
  <c r="O154" i="6"/>
  <c r="P154" i="6"/>
  <c r="R154" i="6"/>
  <c r="T154" i="6"/>
  <c r="V154" i="6"/>
  <c r="W154" i="6"/>
  <c r="X154" i="6"/>
  <c r="Y154" i="6"/>
  <c r="Z154" i="6"/>
  <c r="AA154" i="6"/>
  <c r="AB154" i="6"/>
  <c r="AC154" i="6"/>
  <c r="AD154" i="6"/>
  <c r="AF154" i="6"/>
  <c r="AG154" i="6"/>
  <c r="B155" i="6"/>
  <c r="C155" i="6"/>
  <c r="D155" i="6"/>
  <c r="E155" i="6"/>
  <c r="F155" i="6"/>
  <c r="G155" i="6"/>
  <c r="H155" i="6"/>
  <c r="I155" i="6"/>
  <c r="J155" i="6"/>
  <c r="K155" i="6"/>
  <c r="L155" i="6"/>
  <c r="M155" i="6"/>
  <c r="N155" i="6"/>
  <c r="O155" i="6"/>
  <c r="P155" i="6"/>
  <c r="R155" i="6"/>
  <c r="T155" i="6"/>
  <c r="V155" i="6"/>
  <c r="W155" i="6"/>
  <c r="X155" i="6"/>
  <c r="Y155" i="6"/>
  <c r="Z155" i="6"/>
  <c r="AA155" i="6"/>
  <c r="AB155" i="6"/>
  <c r="AC155" i="6"/>
  <c r="AD155" i="6"/>
  <c r="AF155" i="6"/>
  <c r="AG155" i="6"/>
  <c r="B156" i="6"/>
  <c r="C156" i="6"/>
  <c r="D156" i="6"/>
  <c r="E156" i="6"/>
  <c r="F156" i="6"/>
  <c r="G156" i="6"/>
  <c r="H156" i="6"/>
  <c r="I156" i="6"/>
  <c r="J156" i="6"/>
  <c r="K156" i="6"/>
  <c r="L156" i="6"/>
  <c r="M156" i="6"/>
  <c r="N156" i="6"/>
  <c r="O156" i="6"/>
  <c r="P156" i="6"/>
  <c r="R156" i="6"/>
  <c r="T156" i="6"/>
  <c r="V156" i="6"/>
  <c r="W156" i="6"/>
  <c r="X156" i="6"/>
  <c r="Y156" i="6"/>
  <c r="Z156" i="6"/>
  <c r="AA156" i="6"/>
  <c r="AB156" i="6"/>
  <c r="AC156" i="6"/>
  <c r="AD156" i="6"/>
  <c r="AF156" i="6"/>
  <c r="AG156" i="6"/>
  <c r="B157" i="6"/>
  <c r="C157" i="6"/>
  <c r="D157" i="6"/>
  <c r="E157" i="6"/>
  <c r="F157" i="6"/>
  <c r="G157" i="6"/>
  <c r="H157" i="6"/>
  <c r="I157" i="6"/>
  <c r="J157" i="6"/>
  <c r="K157" i="6"/>
  <c r="L157" i="6"/>
  <c r="M157" i="6"/>
  <c r="N157" i="6"/>
  <c r="O157" i="6"/>
  <c r="P157" i="6"/>
  <c r="R157" i="6"/>
  <c r="T157" i="6"/>
  <c r="V157" i="6"/>
  <c r="W157" i="6"/>
  <c r="X157" i="6"/>
  <c r="Y157" i="6"/>
  <c r="Z157" i="6"/>
  <c r="AA157" i="6"/>
  <c r="AB157" i="6"/>
  <c r="AC157" i="6"/>
  <c r="AD157" i="6"/>
  <c r="AF157" i="6"/>
  <c r="AG157" i="6"/>
  <c r="B158" i="6"/>
  <c r="C158" i="6"/>
  <c r="D158" i="6"/>
  <c r="E158" i="6"/>
  <c r="F158" i="6"/>
  <c r="G158" i="6"/>
  <c r="H158" i="6"/>
  <c r="I158" i="6"/>
  <c r="J158" i="6"/>
  <c r="K158" i="6"/>
  <c r="L158" i="6"/>
  <c r="M158" i="6"/>
  <c r="N158" i="6"/>
  <c r="O158" i="6"/>
  <c r="P158" i="6"/>
  <c r="R158" i="6"/>
  <c r="T158" i="6"/>
  <c r="V158" i="6"/>
  <c r="W158" i="6"/>
  <c r="X158" i="6"/>
  <c r="Y158" i="6"/>
  <c r="Z158" i="6"/>
  <c r="AA158" i="6"/>
  <c r="AB158" i="6"/>
  <c r="AC158" i="6"/>
  <c r="AD158" i="6"/>
  <c r="AF158" i="6"/>
  <c r="AG158" i="6"/>
  <c r="B159" i="6"/>
  <c r="C159" i="6"/>
  <c r="D159" i="6"/>
  <c r="E159" i="6"/>
  <c r="F159" i="6"/>
  <c r="G159" i="6"/>
  <c r="H159" i="6"/>
  <c r="I159" i="6"/>
  <c r="J159" i="6"/>
  <c r="K159" i="6"/>
  <c r="L159" i="6"/>
  <c r="M159" i="6"/>
  <c r="N159" i="6"/>
  <c r="O159" i="6"/>
  <c r="P159" i="6"/>
  <c r="R159" i="6"/>
  <c r="T159" i="6"/>
  <c r="V159" i="6"/>
  <c r="W159" i="6"/>
  <c r="X159" i="6"/>
  <c r="Y159" i="6"/>
  <c r="Z159" i="6"/>
  <c r="AA159" i="6"/>
  <c r="AB159" i="6"/>
  <c r="AC159" i="6"/>
  <c r="AD159" i="6"/>
  <c r="AF159" i="6"/>
  <c r="AG159" i="6"/>
  <c r="B160" i="6"/>
  <c r="C160" i="6"/>
  <c r="D160" i="6"/>
  <c r="E160" i="6"/>
  <c r="F160" i="6"/>
  <c r="G160" i="6"/>
  <c r="H160" i="6"/>
  <c r="I160" i="6"/>
  <c r="J160" i="6"/>
  <c r="K160" i="6"/>
  <c r="L160" i="6"/>
  <c r="M160" i="6"/>
  <c r="N160" i="6"/>
  <c r="O160" i="6"/>
  <c r="P160" i="6"/>
  <c r="R160" i="6"/>
  <c r="T160" i="6"/>
  <c r="V160" i="6"/>
  <c r="W160" i="6"/>
  <c r="X160" i="6"/>
  <c r="Y160" i="6"/>
  <c r="Z160" i="6"/>
  <c r="AA160" i="6"/>
  <c r="AB160" i="6"/>
  <c r="AC160" i="6"/>
  <c r="AD160" i="6"/>
  <c r="AF160" i="6"/>
  <c r="AG160" i="6"/>
  <c r="B161" i="6"/>
  <c r="C161" i="6"/>
  <c r="D161" i="6"/>
  <c r="E161" i="6"/>
  <c r="F161" i="6"/>
  <c r="G161" i="6"/>
  <c r="H161" i="6"/>
  <c r="I161" i="6"/>
  <c r="J161" i="6"/>
  <c r="K161" i="6"/>
  <c r="L161" i="6"/>
  <c r="M161" i="6"/>
  <c r="N161" i="6"/>
  <c r="O161" i="6"/>
  <c r="P161" i="6"/>
  <c r="R161" i="6"/>
  <c r="T161" i="6"/>
  <c r="V161" i="6"/>
  <c r="W161" i="6"/>
  <c r="X161" i="6"/>
  <c r="Y161" i="6"/>
  <c r="Z161" i="6"/>
  <c r="AA161" i="6"/>
  <c r="AB161" i="6"/>
  <c r="AC161" i="6"/>
  <c r="AD161" i="6"/>
  <c r="AF161" i="6"/>
  <c r="AG161" i="6"/>
  <c r="B162" i="6"/>
  <c r="C162" i="6"/>
  <c r="D162" i="6"/>
  <c r="E162" i="6"/>
  <c r="F162" i="6"/>
  <c r="G162" i="6"/>
  <c r="H162" i="6"/>
  <c r="I162" i="6"/>
  <c r="J162" i="6"/>
  <c r="K162" i="6"/>
  <c r="L162" i="6"/>
  <c r="M162" i="6"/>
  <c r="N162" i="6"/>
  <c r="O162" i="6"/>
  <c r="P162" i="6"/>
  <c r="R162" i="6"/>
  <c r="T162" i="6"/>
  <c r="V162" i="6"/>
  <c r="W162" i="6"/>
  <c r="X162" i="6"/>
  <c r="Y162" i="6"/>
  <c r="Z162" i="6"/>
  <c r="AA162" i="6"/>
  <c r="AB162" i="6"/>
  <c r="AC162" i="6"/>
  <c r="AD162" i="6"/>
  <c r="AF162" i="6"/>
  <c r="AG162" i="6"/>
  <c r="B163" i="6"/>
  <c r="C163" i="6"/>
  <c r="D163" i="6"/>
  <c r="E163" i="6"/>
  <c r="F163" i="6"/>
  <c r="G163" i="6"/>
  <c r="H163" i="6"/>
  <c r="I163" i="6"/>
  <c r="J163" i="6"/>
  <c r="K163" i="6"/>
  <c r="L163" i="6"/>
  <c r="M163" i="6"/>
  <c r="N163" i="6"/>
  <c r="O163" i="6"/>
  <c r="P163" i="6"/>
  <c r="R163" i="6"/>
  <c r="T163" i="6"/>
  <c r="V163" i="6"/>
  <c r="W163" i="6"/>
  <c r="X163" i="6"/>
  <c r="Y163" i="6"/>
  <c r="Z163" i="6"/>
  <c r="AA163" i="6"/>
  <c r="AB163" i="6"/>
  <c r="AC163" i="6"/>
  <c r="AD163" i="6"/>
  <c r="AF163" i="6"/>
  <c r="AG163" i="6"/>
  <c r="B164" i="6"/>
  <c r="C164" i="6"/>
  <c r="D164" i="6"/>
  <c r="E164" i="6"/>
  <c r="F164" i="6"/>
  <c r="G164" i="6"/>
  <c r="H164" i="6"/>
  <c r="I164" i="6"/>
  <c r="J164" i="6"/>
  <c r="K164" i="6"/>
  <c r="L164" i="6"/>
  <c r="M164" i="6"/>
  <c r="N164" i="6"/>
  <c r="O164" i="6"/>
  <c r="P164" i="6"/>
  <c r="R164" i="6"/>
  <c r="T164" i="6"/>
  <c r="V164" i="6"/>
  <c r="W164" i="6"/>
  <c r="X164" i="6"/>
  <c r="Y164" i="6"/>
  <c r="Z164" i="6"/>
  <c r="AA164" i="6"/>
  <c r="AB164" i="6"/>
  <c r="AC164" i="6"/>
  <c r="AD164" i="6"/>
  <c r="AF164" i="6"/>
  <c r="AG164" i="6"/>
  <c r="B165" i="6"/>
  <c r="C165" i="6"/>
  <c r="D165" i="6"/>
  <c r="E165" i="6"/>
  <c r="F165" i="6"/>
  <c r="G165" i="6"/>
  <c r="H165" i="6"/>
  <c r="I165" i="6"/>
  <c r="J165" i="6"/>
  <c r="K165" i="6"/>
  <c r="L165" i="6"/>
  <c r="M165" i="6"/>
  <c r="N165" i="6"/>
  <c r="O165" i="6"/>
  <c r="P165" i="6"/>
  <c r="R165" i="6"/>
  <c r="T165" i="6"/>
  <c r="V165" i="6"/>
  <c r="W165" i="6"/>
  <c r="X165" i="6"/>
  <c r="Y165" i="6"/>
  <c r="Z165" i="6"/>
  <c r="AA165" i="6"/>
  <c r="AB165" i="6"/>
  <c r="AC165" i="6"/>
  <c r="AD165" i="6"/>
  <c r="AF165" i="6"/>
  <c r="AG165" i="6"/>
  <c r="B166" i="6"/>
  <c r="C166" i="6"/>
  <c r="D166" i="6"/>
  <c r="E166" i="6"/>
  <c r="F166" i="6"/>
  <c r="G166" i="6"/>
  <c r="H166" i="6"/>
  <c r="I166" i="6"/>
  <c r="J166" i="6"/>
  <c r="K166" i="6"/>
  <c r="L166" i="6"/>
  <c r="M166" i="6"/>
  <c r="N166" i="6"/>
  <c r="O166" i="6"/>
  <c r="P166" i="6"/>
  <c r="R166" i="6"/>
  <c r="T166" i="6"/>
  <c r="V166" i="6"/>
  <c r="W166" i="6"/>
  <c r="X166" i="6"/>
  <c r="Y166" i="6"/>
  <c r="Z166" i="6"/>
  <c r="AA166" i="6"/>
  <c r="AB166" i="6"/>
  <c r="AC166" i="6"/>
  <c r="AD166" i="6"/>
  <c r="AF166" i="6"/>
  <c r="AG166" i="6"/>
  <c r="B167" i="6"/>
  <c r="C167" i="6"/>
  <c r="D167" i="6"/>
  <c r="E167" i="6"/>
  <c r="F167" i="6"/>
  <c r="G167" i="6"/>
  <c r="H167" i="6"/>
  <c r="I167" i="6"/>
  <c r="J167" i="6"/>
  <c r="K167" i="6"/>
  <c r="L167" i="6"/>
  <c r="M167" i="6"/>
  <c r="N167" i="6"/>
  <c r="O167" i="6"/>
  <c r="P167" i="6"/>
  <c r="R167" i="6"/>
  <c r="T167" i="6"/>
  <c r="V167" i="6"/>
  <c r="W167" i="6"/>
  <c r="X167" i="6"/>
  <c r="Y167" i="6"/>
  <c r="Z167" i="6"/>
  <c r="AA167" i="6"/>
  <c r="AB167" i="6"/>
  <c r="AC167" i="6"/>
  <c r="AD167" i="6"/>
  <c r="AF167" i="6"/>
  <c r="AG167" i="6"/>
  <c r="B168" i="6"/>
  <c r="C168" i="6"/>
  <c r="D168" i="6"/>
  <c r="E168" i="6"/>
  <c r="F168" i="6"/>
  <c r="G168" i="6"/>
  <c r="H168" i="6"/>
  <c r="I168" i="6"/>
  <c r="J168" i="6"/>
  <c r="K168" i="6"/>
  <c r="L168" i="6"/>
  <c r="M168" i="6"/>
  <c r="N168" i="6"/>
  <c r="O168" i="6"/>
  <c r="P168" i="6"/>
  <c r="R168" i="6"/>
  <c r="T168" i="6"/>
  <c r="V168" i="6"/>
  <c r="W168" i="6"/>
  <c r="X168" i="6"/>
  <c r="Y168" i="6"/>
  <c r="Z168" i="6"/>
  <c r="AA168" i="6"/>
  <c r="AB168" i="6"/>
  <c r="AC168" i="6"/>
  <c r="AD168" i="6"/>
  <c r="AF168" i="6"/>
  <c r="AG168" i="6"/>
  <c r="B169" i="6"/>
  <c r="C169" i="6"/>
  <c r="D169" i="6"/>
  <c r="E169" i="6"/>
  <c r="F169" i="6"/>
  <c r="G169" i="6"/>
  <c r="H169" i="6"/>
  <c r="I169" i="6"/>
  <c r="J169" i="6"/>
  <c r="K169" i="6"/>
  <c r="L169" i="6"/>
  <c r="M169" i="6"/>
  <c r="N169" i="6"/>
  <c r="O169" i="6"/>
  <c r="P169" i="6"/>
  <c r="R169" i="6"/>
  <c r="T169" i="6"/>
  <c r="V169" i="6"/>
  <c r="W169" i="6"/>
  <c r="X169" i="6"/>
  <c r="Y169" i="6"/>
  <c r="Z169" i="6"/>
  <c r="AA169" i="6"/>
  <c r="AB169" i="6"/>
  <c r="AC169" i="6"/>
  <c r="AD169" i="6"/>
  <c r="AF169" i="6"/>
  <c r="AG169" i="6"/>
  <c r="B170" i="6"/>
  <c r="C170" i="6"/>
  <c r="D170" i="6"/>
  <c r="E170" i="6"/>
  <c r="F170" i="6"/>
  <c r="G170" i="6"/>
  <c r="H170" i="6"/>
  <c r="I170" i="6"/>
  <c r="J170" i="6"/>
  <c r="K170" i="6"/>
  <c r="L170" i="6"/>
  <c r="M170" i="6"/>
  <c r="N170" i="6"/>
  <c r="O170" i="6"/>
  <c r="P170" i="6"/>
  <c r="R170" i="6"/>
  <c r="T170" i="6"/>
  <c r="V170" i="6"/>
  <c r="W170" i="6"/>
  <c r="X170" i="6"/>
  <c r="Y170" i="6"/>
  <c r="Z170" i="6"/>
  <c r="AA170" i="6"/>
  <c r="AB170" i="6"/>
  <c r="AC170" i="6"/>
  <c r="AD170" i="6"/>
  <c r="AF170" i="6"/>
  <c r="AG170" i="6"/>
  <c r="B171" i="6"/>
  <c r="C171" i="6"/>
  <c r="D171" i="6"/>
  <c r="E171" i="6"/>
  <c r="F171" i="6"/>
  <c r="G171" i="6"/>
  <c r="H171" i="6"/>
  <c r="I171" i="6"/>
  <c r="J171" i="6"/>
  <c r="K171" i="6"/>
  <c r="L171" i="6"/>
  <c r="M171" i="6"/>
  <c r="N171" i="6"/>
  <c r="O171" i="6"/>
  <c r="P171" i="6"/>
  <c r="R171" i="6"/>
  <c r="T171" i="6"/>
  <c r="V171" i="6"/>
  <c r="W171" i="6"/>
  <c r="X171" i="6"/>
  <c r="Y171" i="6"/>
  <c r="Z171" i="6"/>
  <c r="AA171" i="6"/>
  <c r="AB171" i="6"/>
  <c r="AC171" i="6"/>
  <c r="AD171" i="6"/>
  <c r="AF171" i="6"/>
  <c r="AG171" i="6"/>
  <c r="B172" i="6"/>
  <c r="C172" i="6"/>
  <c r="D172" i="6"/>
  <c r="E172" i="6"/>
  <c r="F172" i="6"/>
  <c r="G172" i="6"/>
  <c r="H172" i="6"/>
  <c r="I172" i="6"/>
  <c r="J172" i="6"/>
  <c r="K172" i="6"/>
  <c r="L172" i="6"/>
  <c r="M172" i="6"/>
  <c r="N172" i="6"/>
  <c r="O172" i="6"/>
  <c r="P172" i="6"/>
  <c r="R172" i="6"/>
  <c r="T172" i="6"/>
  <c r="V172" i="6"/>
  <c r="W172" i="6"/>
  <c r="X172" i="6"/>
  <c r="Y172" i="6"/>
  <c r="Z172" i="6"/>
  <c r="AA172" i="6"/>
  <c r="AB172" i="6"/>
  <c r="AC172" i="6"/>
  <c r="AD172" i="6"/>
  <c r="AF172" i="6"/>
  <c r="AG172" i="6"/>
  <c r="B173" i="6"/>
  <c r="C173" i="6"/>
  <c r="D173" i="6"/>
  <c r="E173" i="6"/>
  <c r="F173" i="6"/>
  <c r="G173" i="6"/>
  <c r="H173" i="6"/>
  <c r="I173" i="6"/>
  <c r="J173" i="6"/>
  <c r="K173" i="6"/>
  <c r="L173" i="6"/>
  <c r="M173" i="6"/>
  <c r="N173" i="6"/>
  <c r="O173" i="6"/>
  <c r="P173" i="6"/>
  <c r="R173" i="6"/>
  <c r="T173" i="6"/>
  <c r="V173" i="6"/>
  <c r="W173" i="6"/>
  <c r="X173" i="6"/>
  <c r="Y173" i="6"/>
  <c r="Z173" i="6"/>
  <c r="AA173" i="6"/>
  <c r="AB173" i="6"/>
  <c r="AC173" i="6"/>
  <c r="AD173" i="6"/>
  <c r="AF173" i="6"/>
  <c r="AG173" i="6"/>
  <c r="B174" i="6"/>
  <c r="C174" i="6"/>
  <c r="D174" i="6"/>
  <c r="E174" i="6"/>
  <c r="F174" i="6"/>
  <c r="G174" i="6"/>
  <c r="H174" i="6"/>
  <c r="I174" i="6"/>
  <c r="J174" i="6"/>
  <c r="K174" i="6"/>
  <c r="L174" i="6"/>
  <c r="M174" i="6"/>
  <c r="N174" i="6"/>
  <c r="O174" i="6"/>
  <c r="P174" i="6"/>
  <c r="R174" i="6"/>
  <c r="T174" i="6"/>
  <c r="V174" i="6"/>
  <c r="W174" i="6"/>
  <c r="X174" i="6"/>
  <c r="Y174" i="6"/>
  <c r="Z174" i="6"/>
  <c r="AA174" i="6"/>
  <c r="AB174" i="6"/>
  <c r="AC174" i="6"/>
  <c r="AD174" i="6"/>
  <c r="AF174" i="6"/>
  <c r="AG174" i="6"/>
  <c r="B175" i="6"/>
  <c r="C175" i="6"/>
  <c r="D175" i="6"/>
  <c r="E175" i="6"/>
  <c r="F175" i="6"/>
  <c r="G175" i="6"/>
  <c r="H175" i="6"/>
  <c r="I175" i="6"/>
  <c r="J175" i="6"/>
  <c r="K175" i="6"/>
  <c r="L175" i="6"/>
  <c r="M175" i="6"/>
  <c r="N175" i="6"/>
  <c r="O175" i="6"/>
  <c r="P175" i="6"/>
  <c r="R175" i="6"/>
  <c r="T175" i="6"/>
  <c r="V175" i="6"/>
  <c r="W175" i="6"/>
  <c r="X175" i="6"/>
  <c r="Y175" i="6"/>
  <c r="Z175" i="6"/>
  <c r="AA175" i="6"/>
  <c r="AB175" i="6"/>
  <c r="AC175" i="6"/>
  <c r="AD175" i="6"/>
  <c r="AF175" i="6"/>
  <c r="AG175" i="6"/>
  <c r="B176" i="6"/>
  <c r="C176" i="6"/>
  <c r="D176" i="6"/>
  <c r="E176" i="6"/>
  <c r="F176" i="6"/>
  <c r="G176" i="6"/>
  <c r="H176" i="6"/>
  <c r="I176" i="6"/>
  <c r="J176" i="6"/>
  <c r="K176" i="6"/>
  <c r="L176" i="6"/>
  <c r="M176" i="6"/>
  <c r="N176" i="6"/>
  <c r="O176" i="6"/>
  <c r="P176" i="6"/>
  <c r="R176" i="6"/>
  <c r="T176" i="6"/>
  <c r="V176" i="6"/>
  <c r="W176" i="6"/>
  <c r="X176" i="6"/>
  <c r="Y176" i="6"/>
  <c r="Z176" i="6"/>
  <c r="AA176" i="6"/>
  <c r="AB176" i="6"/>
  <c r="AC176" i="6"/>
  <c r="AD176" i="6"/>
  <c r="AF176" i="6"/>
  <c r="AG176" i="6"/>
  <c r="B177" i="6"/>
  <c r="C177" i="6"/>
  <c r="D177" i="6"/>
  <c r="E177" i="6"/>
  <c r="F177" i="6"/>
  <c r="G177" i="6"/>
  <c r="H177" i="6"/>
  <c r="I177" i="6"/>
  <c r="J177" i="6"/>
  <c r="K177" i="6"/>
  <c r="L177" i="6"/>
  <c r="M177" i="6"/>
  <c r="N177" i="6"/>
  <c r="O177" i="6"/>
  <c r="P177" i="6"/>
  <c r="R177" i="6"/>
  <c r="T177" i="6"/>
  <c r="V177" i="6"/>
  <c r="W177" i="6"/>
  <c r="X177" i="6"/>
  <c r="Y177" i="6"/>
  <c r="Z177" i="6"/>
  <c r="AA177" i="6"/>
  <c r="AB177" i="6"/>
  <c r="AC177" i="6"/>
  <c r="AD177" i="6"/>
  <c r="AF177" i="6"/>
  <c r="AG177" i="6"/>
  <c r="B178" i="6"/>
  <c r="C178" i="6"/>
  <c r="D178" i="6"/>
  <c r="E178" i="6"/>
  <c r="F178" i="6"/>
  <c r="G178" i="6"/>
  <c r="H178" i="6"/>
  <c r="I178" i="6"/>
  <c r="J178" i="6"/>
  <c r="K178" i="6"/>
  <c r="L178" i="6"/>
  <c r="M178" i="6"/>
  <c r="N178" i="6"/>
  <c r="O178" i="6"/>
  <c r="P178" i="6"/>
  <c r="R178" i="6"/>
  <c r="T178" i="6"/>
  <c r="V178" i="6"/>
  <c r="W178" i="6"/>
  <c r="X178" i="6"/>
  <c r="Y178" i="6"/>
  <c r="Z178" i="6"/>
  <c r="AA178" i="6"/>
  <c r="AB178" i="6"/>
  <c r="AC178" i="6"/>
  <c r="AD178" i="6"/>
  <c r="AF178" i="6"/>
  <c r="AG178" i="6"/>
  <c r="B179" i="6"/>
  <c r="C179" i="6"/>
  <c r="D179" i="6"/>
  <c r="E179" i="6"/>
  <c r="F179" i="6"/>
  <c r="G179" i="6"/>
  <c r="H179" i="6"/>
  <c r="I179" i="6"/>
  <c r="J179" i="6"/>
  <c r="K179" i="6"/>
  <c r="L179" i="6"/>
  <c r="M179" i="6"/>
  <c r="N179" i="6"/>
  <c r="O179" i="6"/>
  <c r="P179" i="6"/>
  <c r="R179" i="6"/>
  <c r="T179" i="6"/>
  <c r="V179" i="6"/>
  <c r="W179" i="6"/>
  <c r="X179" i="6"/>
  <c r="Y179" i="6"/>
  <c r="Z179" i="6"/>
  <c r="AA179" i="6"/>
  <c r="AB179" i="6"/>
  <c r="AC179" i="6"/>
  <c r="AD179" i="6"/>
  <c r="AF179" i="6"/>
  <c r="AG179" i="6"/>
  <c r="B180" i="6"/>
  <c r="C180" i="6"/>
  <c r="D180" i="6"/>
  <c r="E180" i="6"/>
  <c r="F180" i="6"/>
  <c r="G180" i="6"/>
  <c r="H180" i="6"/>
  <c r="I180" i="6"/>
  <c r="J180" i="6"/>
  <c r="K180" i="6"/>
  <c r="L180" i="6"/>
  <c r="M180" i="6"/>
  <c r="N180" i="6"/>
  <c r="O180" i="6"/>
  <c r="P180" i="6"/>
  <c r="R180" i="6"/>
  <c r="T180" i="6"/>
  <c r="V180" i="6"/>
  <c r="W180" i="6"/>
  <c r="X180" i="6"/>
  <c r="Y180" i="6"/>
  <c r="Z180" i="6"/>
  <c r="AA180" i="6"/>
  <c r="AB180" i="6"/>
  <c r="AC180" i="6"/>
  <c r="AD180" i="6"/>
  <c r="AF180" i="6"/>
  <c r="AG180" i="6"/>
  <c r="B181" i="6"/>
  <c r="C181" i="6"/>
  <c r="D181" i="6"/>
  <c r="E181" i="6"/>
  <c r="F181" i="6"/>
  <c r="G181" i="6"/>
  <c r="H181" i="6"/>
  <c r="I181" i="6"/>
  <c r="J181" i="6"/>
  <c r="K181" i="6"/>
  <c r="L181" i="6"/>
  <c r="M181" i="6"/>
  <c r="N181" i="6"/>
  <c r="O181" i="6"/>
  <c r="P181" i="6"/>
  <c r="R181" i="6"/>
  <c r="T181" i="6"/>
  <c r="V181" i="6"/>
  <c r="W181" i="6"/>
  <c r="X181" i="6"/>
  <c r="Y181" i="6"/>
  <c r="Z181" i="6"/>
  <c r="AA181" i="6"/>
  <c r="AB181" i="6"/>
  <c r="AC181" i="6"/>
  <c r="AD181" i="6"/>
  <c r="AF181" i="6"/>
  <c r="AG181" i="6"/>
  <c r="B182" i="6"/>
  <c r="C182" i="6"/>
  <c r="D182" i="6"/>
  <c r="E182" i="6"/>
  <c r="F182" i="6"/>
  <c r="G182" i="6"/>
  <c r="H182" i="6"/>
  <c r="I182" i="6"/>
  <c r="J182" i="6"/>
  <c r="K182" i="6"/>
  <c r="L182" i="6"/>
  <c r="M182" i="6"/>
  <c r="N182" i="6"/>
  <c r="O182" i="6"/>
  <c r="P182" i="6"/>
  <c r="R182" i="6"/>
  <c r="T182" i="6"/>
  <c r="V182" i="6"/>
  <c r="W182" i="6"/>
  <c r="X182" i="6"/>
  <c r="Y182" i="6"/>
  <c r="Z182" i="6"/>
  <c r="AA182" i="6"/>
  <c r="AB182" i="6"/>
  <c r="AC182" i="6"/>
  <c r="AD182" i="6"/>
  <c r="AF182" i="6"/>
  <c r="AG182" i="6"/>
  <c r="B183" i="6"/>
  <c r="C183" i="6"/>
  <c r="D183" i="6"/>
  <c r="E183" i="6"/>
  <c r="F183" i="6"/>
  <c r="G183" i="6"/>
  <c r="H183" i="6"/>
  <c r="I183" i="6"/>
  <c r="J183" i="6"/>
  <c r="K183" i="6"/>
  <c r="L183" i="6"/>
  <c r="M183" i="6"/>
  <c r="N183" i="6"/>
  <c r="O183" i="6"/>
  <c r="P183" i="6"/>
  <c r="R183" i="6"/>
  <c r="T183" i="6"/>
  <c r="V183" i="6"/>
  <c r="W183" i="6"/>
  <c r="X183" i="6"/>
  <c r="Y183" i="6"/>
  <c r="Z183" i="6"/>
  <c r="AA183" i="6"/>
  <c r="AB183" i="6"/>
  <c r="AC183" i="6"/>
  <c r="AD183" i="6"/>
  <c r="AF183" i="6"/>
  <c r="AG183" i="6"/>
  <c r="B184" i="6"/>
  <c r="C184" i="6"/>
  <c r="D184" i="6"/>
  <c r="E184" i="6"/>
  <c r="F184" i="6"/>
  <c r="G184" i="6"/>
  <c r="H184" i="6"/>
  <c r="I184" i="6"/>
  <c r="J184" i="6"/>
  <c r="K184" i="6"/>
  <c r="L184" i="6"/>
  <c r="M184" i="6"/>
  <c r="N184" i="6"/>
  <c r="O184" i="6"/>
  <c r="P184" i="6"/>
  <c r="R184" i="6"/>
  <c r="T184" i="6"/>
  <c r="V184" i="6"/>
  <c r="W184" i="6"/>
  <c r="X184" i="6"/>
  <c r="Y184" i="6"/>
  <c r="Z184" i="6"/>
  <c r="AA184" i="6"/>
  <c r="AB184" i="6"/>
  <c r="AC184" i="6"/>
  <c r="AD184" i="6"/>
  <c r="AF184" i="6"/>
  <c r="AG184" i="6"/>
  <c r="B185" i="6"/>
  <c r="C185" i="6"/>
  <c r="D185" i="6"/>
  <c r="E185" i="6"/>
  <c r="F185" i="6"/>
  <c r="G185" i="6"/>
  <c r="H185" i="6"/>
  <c r="I185" i="6"/>
  <c r="J185" i="6"/>
  <c r="K185" i="6"/>
  <c r="L185" i="6"/>
  <c r="M185" i="6"/>
  <c r="N185" i="6"/>
  <c r="O185" i="6"/>
  <c r="P185" i="6"/>
  <c r="R185" i="6"/>
  <c r="T185" i="6"/>
  <c r="V185" i="6"/>
  <c r="W185" i="6"/>
  <c r="X185" i="6"/>
  <c r="Y185" i="6"/>
  <c r="Z185" i="6"/>
  <c r="AA185" i="6"/>
  <c r="AB185" i="6"/>
  <c r="AC185" i="6"/>
  <c r="AD185" i="6"/>
  <c r="AF185" i="6"/>
  <c r="AG185" i="6"/>
  <c r="B186" i="6"/>
  <c r="C186" i="6"/>
  <c r="D186" i="6"/>
  <c r="E186" i="6"/>
  <c r="F186" i="6"/>
  <c r="G186" i="6"/>
  <c r="H186" i="6"/>
  <c r="I186" i="6"/>
  <c r="J186" i="6"/>
  <c r="K186" i="6"/>
  <c r="L186" i="6"/>
  <c r="M186" i="6"/>
  <c r="N186" i="6"/>
  <c r="O186" i="6"/>
  <c r="P186" i="6"/>
  <c r="R186" i="6"/>
  <c r="T186" i="6"/>
  <c r="V186" i="6"/>
  <c r="W186" i="6"/>
  <c r="X186" i="6"/>
  <c r="Y186" i="6"/>
  <c r="Z186" i="6"/>
  <c r="AA186" i="6"/>
  <c r="AB186" i="6"/>
  <c r="AC186" i="6"/>
  <c r="AD186" i="6"/>
  <c r="AF186" i="6"/>
  <c r="AG186" i="6"/>
  <c r="B187" i="6"/>
  <c r="C187" i="6"/>
  <c r="D187" i="6"/>
  <c r="E187" i="6"/>
  <c r="F187" i="6"/>
  <c r="G187" i="6"/>
  <c r="H187" i="6"/>
  <c r="I187" i="6"/>
  <c r="J187" i="6"/>
  <c r="K187" i="6"/>
  <c r="L187" i="6"/>
  <c r="M187" i="6"/>
  <c r="N187" i="6"/>
  <c r="O187" i="6"/>
  <c r="P187" i="6"/>
  <c r="R187" i="6"/>
  <c r="T187" i="6"/>
  <c r="V187" i="6"/>
  <c r="W187" i="6"/>
  <c r="X187" i="6"/>
  <c r="Y187" i="6"/>
  <c r="Z187" i="6"/>
  <c r="AA187" i="6"/>
  <c r="AB187" i="6"/>
  <c r="AC187" i="6"/>
  <c r="AD187" i="6"/>
  <c r="AF187" i="6"/>
  <c r="AG187" i="6"/>
  <c r="B188" i="6"/>
  <c r="C188" i="6"/>
  <c r="D188" i="6"/>
  <c r="E188" i="6"/>
  <c r="F188" i="6"/>
  <c r="G188" i="6"/>
  <c r="H188" i="6"/>
  <c r="I188" i="6"/>
  <c r="J188" i="6"/>
  <c r="K188" i="6"/>
  <c r="L188" i="6"/>
  <c r="M188" i="6"/>
  <c r="N188" i="6"/>
  <c r="O188" i="6"/>
  <c r="P188" i="6"/>
  <c r="R188" i="6"/>
  <c r="T188" i="6"/>
  <c r="V188" i="6"/>
  <c r="W188" i="6"/>
  <c r="X188" i="6"/>
  <c r="Y188" i="6"/>
  <c r="Z188" i="6"/>
  <c r="AA188" i="6"/>
  <c r="AB188" i="6"/>
  <c r="AC188" i="6"/>
  <c r="AD188" i="6"/>
  <c r="AF188" i="6"/>
  <c r="AG188" i="6"/>
  <c r="B189" i="6"/>
  <c r="C189" i="6"/>
  <c r="D189" i="6"/>
  <c r="E189" i="6"/>
  <c r="F189" i="6"/>
  <c r="G189" i="6"/>
  <c r="H189" i="6"/>
  <c r="I189" i="6"/>
  <c r="J189" i="6"/>
  <c r="K189" i="6"/>
  <c r="L189" i="6"/>
  <c r="M189" i="6"/>
  <c r="N189" i="6"/>
  <c r="O189" i="6"/>
  <c r="P189" i="6"/>
  <c r="R189" i="6"/>
  <c r="T189" i="6"/>
  <c r="V189" i="6"/>
  <c r="W189" i="6"/>
  <c r="X189" i="6"/>
  <c r="Y189" i="6"/>
  <c r="Z189" i="6"/>
  <c r="AA189" i="6"/>
  <c r="AB189" i="6"/>
  <c r="AC189" i="6"/>
  <c r="AD189" i="6"/>
  <c r="AF189" i="6"/>
  <c r="AG189" i="6"/>
  <c r="B190" i="6"/>
  <c r="C190" i="6"/>
  <c r="D190" i="6"/>
  <c r="E190" i="6"/>
  <c r="F190" i="6"/>
  <c r="G190" i="6"/>
  <c r="H190" i="6"/>
  <c r="I190" i="6"/>
  <c r="J190" i="6"/>
  <c r="K190" i="6"/>
  <c r="L190" i="6"/>
  <c r="M190" i="6"/>
  <c r="N190" i="6"/>
  <c r="O190" i="6"/>
  <c r="P190" i="6"/>
  <c r="R190" i="6"/>
  <c r="T190" i="6"/>
  <c r="V190" i="6"/>
  <c r="W190" i="6"/>
  <c r="X190" i="6"/>
  <c r="Y190" i="6"/>
  <c r="Z190" i="6"/>
  <c r="AA190" i="6"/>
  <c r="AB190" i="6"/>
  <c r="AC190" i="6"/>
  <c r="AD190" i="6"/>
  <c r="AF190" i="6"/>
  <c r="AG190" i="6"/>
  <c r="B191" i="6"/>
  <c r="C191" i="6"/>
  <c r="D191" i="6"/>
  <c r="E191" i="6"/>
  <c r="F191" i="6"/>
  <c r="G191" i="6"/>
  <c r="H191" i="6"/>
  <c r="I191" i="6"/>
  <c r="J191" i="6"/>
  <c r="K191" i="6"/>
  <c r="L191" i="6"/>
  <c r="M191" i="6"/>
  <c r="N191" i="6"/>
  <c r="O191" i="6"/>
  <c r="P191" i="6"/>
  <c r="R191" i="6"/>
  <c r="T191" i="6"/>
  <c r="V191" i="6"/>
  <c r="W191" i="6"/>
  <c r="X191" i="6"/>
  <c r="Y191" i="6"/>
  <c r="Z191" i="6"/>
  <c r="AA191" i="6"/>
  <c r="AB191" i="6"/>
  <c r="AC191" i="6"/>
  <c r="AD191" i="6"/>
  <c r="AF191" i="6"/>
  <c r="AG191" i="6"/>
  <c r="B192" i="6"/>
  <c r="C192" i="6"/>
  <c r="D192" i="6"/>
  <c r="E192" i="6"/>
  <c r="F192" i="6"/>
  <c r="G192" i="6"/>
  <c r="H192" i="6"/>
  <c r="I192" i="6"/>
  <c r="J192" i="6"/>
  <c r="K192" i="6"/>
  <c r="L192" i="6"/>
  <c r="M192" i="6"/>
  <c r="N192" i="6"/>
  <c r="O192" i="6"/>
  <c r="P192" i="6"/>
  <c r="R192" i="6"/>
  <c r="T192" i="6"/>
  <c r="V192" i="6"/>
  <c r="W192" i="6"/>
  <c r="X192" i="6"/>
  <c r="Y192" i="6"/>
  <c r="Z192" i="6"/>
  <c r="AA192" i="6"/>
  <c r="AB192" i="6"/>
  <c r="AC192" i="6"/>
  <c r="AD192" i="6"/>
  <c r="AF192" i="6"/>
  <c r="AG192" i="6"/>
  <c r="B193" i="6"/>
  <c r="C193" i="6"/>
  <c r="D193" i="6"/>
  <c r="E193" i="6"/>
  <c r="F193" i="6"/>
  <c r="G193" i="6"/>
  <c r="H193" i="6"/>
  <c r="I193" i="6"/>
  <c r="J193" i="6"/>
  <c r="K193" i="6"/>
  <c r="L193" i="6"/>
  <c r="M193" i="6"/>
  <c r="N193" i="6"/>
  <c r="O193" i="6"/>
  <c r="P193" i="6"/>
  <c r="R193" i="6"/>
  <c r="T193" i="6"/>
  <c r="V193" i="6"/>
  <c r="W193" i="6"/>
  <c r="X193" i="6"/>
  <c r="Y193" i="6"/>
  <c r="Z193" i="6"/>
  <c r="AA193" i="6"/>
  <c r="AB193" i="6"/>
  <c r="AC193" i="6"/>
  <c r="AD193" i="6"/>
  <c r="AF193" i="6"/>
  <c r="AG193" i="6"/>
  <c r="B194" i="6"/>
  <c r="C194" i="6"/>
  <c r="D194" i="6"/>
  <c r="E194" i="6"/>
  <c r="F194" i="6"/>
  <c r="G194" i="6"/>
  <c r="H194" i="6"/>
  <c r="I194" i="6"/>
  <c r="J194" i="6"/>
  <c r="K194" i="6"/>
  <c r="L194" i="6"/>
  <c r="M194" i="6"/>
  <c r="N194" i="6"/>
  <c r="O194" i="6"/>
  <c r="P194" i="6"/>
  <c r="R194" i="6"/>
  <c r="T194" i="6"/>
  <c r="V194" i="6"/>
  <c r="W194" i="6"/>
  <c r="X194" i="6"/>
  <c r="Y194" i="6"/>
  <c r="Z194" i="6"/>
  <c r="AA194" i="6"/>
  <c r="AB194" i="6"/>
  <c r="AC194" i="6"/>
  <c r="AD194" i="6"/>
  <c r="AF194" i="6"/>
  <c r="AG194" i="6"/>
  <c r="B195" i="6"/>
  <c r="C195" i="6"/>
  <c r="D195" i="6"/>
  <c r="E195" i="6"/>
  <c r="F195" i="6"/>
  <c r="G195" i="6"/>
  <c r="H195" i="6"/>
  <c r="I195" i="6"/>
  <c r="J195" i="6"/>
  <c r="K195" i="6"/>
  <c r="L195" i="6"/>
  <c r="M195" i="6"/>
  <c r="N195" i="6"/>
  <c r="O195" i="6"/>
  <c r="P195" i="6"/>
  <c r="R195" i="6"/>
  <c r="T195" i="6"/>
  <c r="V195" i="6"/>
  <c r="W195" i="6"/>
  <c r="X195" i="6"/>
  <c r="Y195" i="6"/>
  <c r="Z195" i="6"/>
  <c r="AA195" i="6"/>
  <c r="AB195" i="6"/>
  <c r="AC195" i="6"/>
  <c r="AD195" i="6"/>
  <c r="AF195" i="6"/>
  <c r="AG195" i="6"/>
  <c r="B196" i="6"/>
  <c r="C196" i="6"/>
  <c r="D196" i="6"/>
  <c r="E196" i="6"/>
  <c r="F196" i="6"/>
  <c r="G196" i="6"/>
  <c r="H196" i="6"/>
  <c r="I196" i="6"/>
  <c r="J196" i="6"/>
  <c r="K196" i="6"/>
  <c r="L196" i="6"/>
  <c r="M196" i="6"/>
  <c r="N196" i="6"/>
  <c r="O196" i="6"/>
  <c r="P196" i="6"/>
  <c r="R196" i="6"/>
  <c r="T196" i="6"/>
  <c r="V196" i="6"/>
  <c r="W196" i="6"/>
  <c r="X196" i="6"/>
  <c r="Y196" i="6"/>
  <c r="Z196" i="6"/>
  <c r="AA196" i="6"/>
  <c r="AB196" i="6"/>
  <c r="AC196" i="6"/>
  <c r="AD196" i="6"/>
  <c r="AF196" i="6"/>
  <c r="AG196" i="6"/>
  <c r="B197" i="6"/>
  <c r="C197" i="6"/>
  <c r="D197" i="6"/>
  <c r="E197" i="6"/>
  <c r="F197" i="6"/>
  <c r="G197" i="6"/>
  <c r="H197" i="6"/>
  <c r="I197" i="6"/>
  <c r="J197" i="6"/>
  <c r="K197" i="6"/>
  <c r="L197" i="6"/>
  <c r="M197" i="6"/>
  <c r="N197" i="6"/>
  <c r="O197" i="6"/>
  <c r="P197" i="6"/>
  <c r="R197" i="6"/>
  <c r="T197" i="6"/>
  <c r="V197" i="6"/>
  <c r="W197" i="6"/>
  <c r="X197" i="6"/>
  <c r="Y197" i="6"/>
  <c r="Z197" i="6"/>
  <c r="AA197" i="6"/>
  <c r="AB197" i="6"/>
  <c r="AC197" i="6"/>
  <c r="AD197" i="6"/>
  <c r="AF197" i="6"/>
  <c r="AG197" i="6"/>
  <c r="B198" i="6"/>
  <c r="C198" i="6"/>
  <c r="D198" i="6"/>
  <c r="E198" i="6"/>
  <c r="F198" i="6"/>
  <c r="G198" i="6"/>
  <c r="H198" i="6"/>
  <c r="I198" i="6"/>
  <c r="J198" i="6"/>
  <c r="K198" i="6"/>
  <c r="L198" i="6"/>
  <c r="M198" i="6"/>
  <c r="N198" i="6"/>
  <c r="O198" i="6"/>
  <c r="P198" i="6"/>
  <c r="R198" i="6"/>
  <c r="T198" i="6"/>
  <c r="V198" i="6"/>
  <c r="W198" i="6"/>
  <c r="X198" i="6"/>
  <c r="Y198" i="6"/>
  <c r="Z198" i="6"/>
  <c r="AA198" i="6"/>
  <c r="AB198" i="6"/>
  <c r="AC198" i="6"/>
  <c r="AD198" i="6"/>
  <c r="AF198" i="6"/>
  <c r="AG198" i="6"/>
  <c r="B199" i="6"/>
  <c r="C199" i="6"/>
  <c r="D199" i="6"/>
  <c r="E199" i="6"/>
  <c r="F199" i="6"/>
  <c r="G199" i="6"/>
  <c r="H199" i="6"/>
  <c r="I199" i="6"/>
  <c r="J199" i="6"/>
  <c r="K199" i="6"/>
  <c r="L199" i="6"/>
  <c r="M199" i="6"/>
  <c r="N199" i="6"/>
  <c r="O199" i="6"/>
  <c r="P199" i="6"/>
  <c r="R199" i="6"/>
  <c r="T199" i="6"/>
  <c r="V199" i="6"/>
  <c r="W199" i="6"/>
  <c r="X199" i="6"/>
  <c r="Y199" i="6"/>
  <c r="Z199" i="6"/>
  <c r="AA199" i="6"/>
  <c r="AB199" i="6"/>
  <c r="AC199" i="6"/>
  <c r="AD199" i="6"/>
  <c r="AF199" i="6"/>
  <c r="AG199" i="6"/>
  <c r="B200" i="6"/>
  <c r="C200" i="6"/>
  <c r="D200" i="6"/>
  <c r="E200" i="6"/>
  <c r="F200" i="6"/>
  <c r="G200" i="6"/>
  <c r="H200" i="6"/>
  <c r="I200" i="6"/>
  <c r="J200" i="6"/>
  <c r="K200" i="6"/>
  <c r="L200" i="6"/>
  <c r="M200" i="6"/>
  <c r="N200" i="6"/>
  <c r="O200" i="6"/>
  <c r="P200" i="6"/>
  <c r="R200" i="6"/>
  <c r="T200" i="6"/>
  <c r="V200" i="6"/>
  <c r="W200" i="6"/>
  <c r="X200" i="6"/>
  <c r="Y200" i="6"/>
  <c r="Z200" i="6"/>
  <c r="AA200" i="6"/>
  <c r="AB200" i="6"/>
  <c r="AC200" i="6"/>
  <c r="AD200" i="6"/>
  <c r="AF200" i="6"/>
  <c r="AG200" i="6"/>
  <c r="B201" i="6"/>
  <c r="C201" i="6"/>
  <c r="D201" i="6"/>
  <c r="E201" i="6"/>
  <c r="F201" i="6"/>
  <c r="G201" i="6"/>
  <c r="H201" i="6"/>
  <c r="I201" i="6"/>
  <c r="J201" i="6"/>
  <c r="K201" i="6"/>
  <c r="L201" i="6"/>
  <c r="M201" i="6"/>
  <c r="N201" i="6"/>
  <c r="O201" i="6"/>
  <c r="P201" i="6"/>
  <c r="R201" i="6"/>
  <c r="T201" i="6"/>
  <c r="V201" i="6"/>
  <c r="W201" i="6"/>
  <c r="X201" i="6"/>
  <c r="Y201" i="6"/>
  <c r="Z201" i="6"/>
  <c r="AA201" i="6"/>
  <c r="AB201" i="6"/>
  <c r="AC201" i="6"/>
  <c r="AD201" i="6"/>
  <c r="AF201" i="6"/>
  <c r="AG201" i="6"/>
  <c r="B3" i="6"/>
  <c r="C3" i="6"/>
  <c r="D3" i="6"/>
  <c r="E3" i="6"/>
  <c r="F3" i="6"/>
  <c r="G3" i="6"/>
  <c r="H3" i="6"/>
  <c r="I3" i="6"/>
  <c r="J3" i="6"/>
  <c r="K3" i="6"/>
  <c r="L3" i="6"/>
  <c r="M3" i="6"/>
  <c r="N3" i="6"/>
  <c r="O3" i="6"/>
  <c r="P3" i="6"/>
  <c r="Q3" i="6"/>
  <c r="R3" i="6"/>
  <c r="S3" i="6"/>
  <c r="T3" i="6"/>
  <c r="U3" i="6"/>
  <c r="V3" i="6"/>
  <c r="W3" i="6"/>
  <c r="X3" i="6"/>
  <c r="Y3" i="6"/>
  <c r="Z3" i="6"/>
  <c r="AA3" i="6"/>
  <c r="AB3" i="6"/>
  <c r="AC3" i="6"/>
  <c r="AD3" i="6"/>
  <c r="AE3" i="6"/>
  <c r="AF3" i="6"/>
  <c r="AG3" i="6"/>
  <c r="B4" i="6"/>
  <c r="C4" i="6"/>
  <c r="D4" i="6"/>
  <c r="E4" i="6"/>
  <c r="F4" i="6"/>
  <c r="G4" i="6"/>
  <c r="H4" i="6"/>
  <c r="I4" i="6"/>
  <c r="J4" i="6"/>
  <c r="K4" i="6"/>
  <c r="L4" i="6"/>
  <c r="M4" i="6"/>
  <c r="N4" i="6"/>
  <c r="O4" i="6"/>
  <c r="P4" i="6"/>
  <c r="Q4" i="6"/>
  <c r="R4" i="6"/>
  <c r="S4" i="6"/>
  <c r="T4" i="6"/>
  <c r="U4" i="6"/>
  <c r="V4" i="6"/>
  <c r="W4" i="6"/>
  <c r="X4" i="6"/>
  <c r="Y4" i="6"/>
  <c r="Z4" i="6"/>
  <c r="AA4" i="6"/>
  <c r="AB4" i="6"/>
  <c r="AC4" i="6"/>
  <c r="AD4" i="6"/>
  <c r="AE4" i="6"/>
  <c r="AF4" i="6"/>
  <c r="AG4"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N34" i="2" a="1"/>
  <c r="BN34" i="2" s="1"/>
  <c r="BT4" i="5"/>
  <c r="BT3" i="5"/>
  <c r="AT12" i="2"/>
  <c r="AT32" i="2"/>
  <c r="AT7" i="2"/>
  <c r="AT13" i="2"/>
  <c r="AT3" i="2"/>
  <c r="AT29" i="2"/>
  <c r="AT8" i="2"/>
  <c r="AT20" i="2"/>
  <c r="AT27" i="2"/>
  <c r="AT30" i="2"/>
  <c r="AT5" i="2"/>
  <c r="AT9" i="2"/>
  <c r="AT23" i="2"/>
  <c r="AT4" i="2"/>
  <c r="AT2" i="2"/>
  <c r="AT19" i="2"/>
  <c r="AT22" i="2"/>
  <c r="AT14" i="2"/>
  <c r="AT11" i="2"/>
  <c r="AT17" i="2"/>
  <c r="AT28" i="2"/>
  <c r="AT15" i="2"/>
  <c r="AT6" i="2"/>
  <c r="AT10" i="2"/>
  <c r="AT31" i="2"/>
  <c r="AT24" i="2"/>
  <c r="AT21" i="2"/>
  <c r="AT26" i="2"/>
  <c r="AT16" i="2"/>
  <c r="AT25" i="2"/>
  <c r="AT18" i="2"/>
  <c r="AT33" i="2"/>
  <c r="AP12" i="2"/>
  <c r="AP32" i="2"/>
  <c r="AP7" i="2"/>
  <c r="AP13" i="2"/>
  <c r="AP3" i="2"/>
  <c r="AP29" i="2"/>
  <c r="AP8" i="2"/>
  <c r="AP20" i="2"/>
  <c r="AP27" i="2"/>
  <c r="AP30" i="2"/>
  <c r="AP5" i="2"/>
  <c r="AP9" i="2"/>
  <c r="AP23" i="2"/>
  <c r="AP4" i="2"/>
  <c r="AP2" i="2"/>
  <c r="AP19" i="2"/>
  <c r="AP22" i="2"/>
  <c r="AP14" i="2"/>
  <c r="AP11" i="2"/>
  <c r="AP17" i="2"/>
  <c r="AP28" i="2"/>
  <c r="AP15" i="2"/>
  <c r="AP6" i="2"/>
  <c r="AP10" i="2"/>
  <c r="AP31" i="2"/>
  <c r="AP24" i="2"/>
  <c r="AP21" i="2"/>
  <c r="AP26" i="2"/>
  <c r="AP16" i="2"/>
  <c r="AP25" i="2"/>
  <c r="AP18" i="2"/>
  <c r="AP3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Q3" i="2"/>
  <c r="AR3" i="2"/>
  <c r="AU3" i="2"/>
  <c r="AV3" i="2"/>
  <c r="AQ4" i="2"/>
  <c r="AR4" i="2"/>
  <c r="AU4" i="2"/>
  <c r="AV4" i="2"/>
  <c r="AQ5" i="2"/>
  <c r="AR5" i="2"/>
  <c r="AU5" i="2"/>
  <c r="AV5" i="2"/>
  <c r="AQ6" i="2"/>
  <c r="AR6" i="2"/>
  <c r="AU6" i="2"/>
  <c r="AV6" i="2"/>
  <c r="AQ7" i="2"/>
  <c r="AR7" i="2"/>
  <c r="AU7" i="2"/>
  <c r="AV7" i="2"/>
  <c r="AQ8" i="2"/>
  <c r="AR8" i="2"/>
  <c r="AU8" i="2"/>
  <c r="AV8" i="2"/>
  <c r="AQ9" i="2"/>
  <c r="AR9" i="2"/>
  <c r="AU9" i="2"/>
  <c r="AV9" i="2"/>
  <c r="AQ10" i="2"/>
  <c r="AR10" i="2"/>
  <c r="AU10" i="2"/>
  <c r="AV10" i="2"/>
  <c r="AQ11" i="2"/>
  <c r="AR11" i="2"/>
  <c r="AU11" i="2"/>
  <c r="AV11" i="2"/>
  <c r="AQ12" i="2"/>
  <c r="AR12" i="2"/>
  <c r="AU12" i="2"/>
  <c r="AV12" i="2"/>
  <c r="AQ13" i="2"/>
  <c r="AR13" i="2"/>
  <c r="AU13" i="2"/>
  <c r="AV13" i="2"/>
  <c r="AQ14" i="2"/>
  <c r="AR14" i="2"/>
  <c r="AU14" i="2"/>
  <c r="AV14" i="2"/>
  <c r="AQ15" i="2"/>
  <c r="AR15" i="2"/>
  <c r="AU15" i="2"/>
  <c r="AV15" i="2"/>
  <c r="AQ16" i="2"/>
  <c r="AR16" i="2"/>
  <c r="AU16" i="2"/>
  <c r="AV16" i="2"/>
  <c r="AQ17" i="2"/>
  <c r="AR17" i="2"/>
  <c r="AU17" i="2"/>
  <c r="AV17" i="2"/>
  <c r="AQ18" i="2"/>
  <c r="AR18" i="2"/>
  <c r="AU18" i="2"/>
  <c r="AV18" i="2"/>
  <c r="AQ19" i="2"/>
  <c r="AR19" i="2"/>
  <c r="AU19" i="2"/>
  <c r="AV19" i="2"/>
  <c r="AQ20" i="2"/>
  <c r="AR20" i="2"/>
  <c r="AU20" i="2"/>
  <c r="AV20" i="2"/>
  <c r="AQ21" i="2"/>
  <c r="AR21" i="2"/>
  <c r="AU21" i="2"/>
  <c r="AV21" i="2"/>
  <c r="AQ22" i="2"/>
  <c r="AR22" i="2"/>
  <c r="AU22" i="2"/>
  <c r="AV22" i="2"/>
  <c r="AQ23" i="2"/>
  <c r="AR23" i="2"/>
  <c r="AU23" i="2"/>
  <c r="AV23" i="2"/>
  <c r="AQ24" i="2"/>
  <c r="AR24" i="2"/>
  <c r="AU24" i="2"/>
  <c r="AV24" i="2"/>
  <c r="AQ25" i="2"/>
  <c r="AR25" i="2"/>
  <c r="AU25" i="2"/>
  <c r="AV25" i="2"/>
  <c r="AQ26" i="2"/>
  <c r="AR26" i="2"/>
  <c r="AU26" i="2"/>
  <c r="AV26" i="2"/>
  <c r="AQ27" i="2"/>
  <c r="AR27" i="2"/>
  <c r="AU27" i="2"/>
  <c r="AV27" i="2"/>
  <c r="AQ28" i="2"/>
  <c r="AR28" i="2"/>
  <c r="AU28" i="2"/>
  <c r="AV28" i="2"/>
  <c r="AQ29" i="2"/>
  <c r="AR29" i="2"/>
  <c r="AU29" i="2"/>
  <c r="AV29" i="2"/>
  <c r="AQ30" i="2"/>
  <c r="AR30" i="2"/>
  <c r="AU30" i="2"/>
  <c r="AV30" i="2"/>
  <c r="AQ31" i="2"/>
  <c r="AR31" i="2"/>
  <c r="AU31" i="2"/>
  <c r="AV31" i="2"/>
  <c r="AQ32" i="2"/>
  <c r="AR32" i="2"/>
  <c r="AU32" i="2"/>
  <c r="AV32" i="2"/>
  <c r="AQ33" i="2"/>
  <c r="AR33" i="2"/>
  <c r="AU33" i="2"/>
  <c r="AV33" i="2"/>
  <c r="AV2" i="2"/>
  <c r="AU2" i="2"/>
  <c r="AR2" i="2"/>
  <c r="AQ2" i="2"/>
  <c r="H61" i="1"/>
  <c r="AJ4" i="1"/>
  <c r="L26" i="1"/>
  <c r="S26" i="1" s="1"/>
  <c r="L27" i="1"/>
  <c r="S27" i="1" s="1"/>
  <c r="L28" i="1"/>
  <c r="S28" i="1" s="1"/>
  <c r="L29" i="1"/>
  <c r="AB29" i="1" s="1"/>
  <c r="L30" i="1"/>
  <c r="AB30" i="1" s="1"/>
  <c r="L31" i="1"/>
  <c r="AB31" i="1" s="1"/>
  <c r="L32" i="1"/>
  <c r="S32" i="1" s="1"/>
  <c r="L33" i="1"/>
  <c r="S33" i="1" s="1"/>
  <c r="L34" i="1"/>
  <c r="AB34" i="1" s="1"/>
  <c r="L35" i="1"/>
  <c r="AB35" i="1" s="1"/>
  <c r="L36" i="1"/>
  <c r="S36" i="1" s="1"/>
  <c r="L37" i="1"/>
  <c r="AB37" i="1" s="1"/>
  <c r="L38" i="1"/>
  <c r="S38" i="1" s="1"/>
  <c r="L39" i="1"/>
  <c r="AB39" i="1" s="1"/>
  <c r="L40" i="1"/>
  <c r="AB40" i="1" s="1"/>
  <c r="L41" i="1"/>
  <c r="S41" i="1" s="1"/>
  <c r="L42" i="1"/>
  <c r="AB42" i="1" s="1"/>
  <c r="L43" i="1"/>
  <c r="S43" i="1" s="1"/>
  <c r="L44" i="1"/>
  <c r="S44" i="1" s="1"/>
  <c r="L45" i="1"/>
  <c r="S45" i="1" s="1"/>
  <c r="L46" i="1"/>
  <c r="S46" i="1" s="1"/>
  <c r="L47" i="1"/>
  <c r="AB47" i="1" s="1"/>
  <c r="L48" i="1"/>
  <c r="S48" i="1" s="1"/>
  <c r="L49" i="1"/>
  <c r="S49" i="1" s="1"/>
  <c r="L50" i="1"/>
  <c r="AB50" i="1" s="1"/>
  <c r="L51" i="1"/>
  <c r="AB51" i="1" s="1"/>
  <c r="L52" i="1"/>
  <c r="S52" i="1" s="1"/>
  <c r="L53" i="1"/>
  <c r="S53" i="1" s="1"/>
  <c r="L54" i="1"/>
  <c r="S54" i="1" s="1"/>
  <c r="L55" i="1"/>
  <c r="S55" i="1" s="1"/>
  <c r="L56" i="1"/>
  <c r="AB56" i="1" s="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AB71" i="1" s="1"/>
  <c r="L72" i="1"/>
  <c r="S72" i="1" s="1"/>
  <c r="L73" i="1"/>
  <c r="S73" i="1" s="1"/>
  <c r="L74" i="1"/>
  <c r="S74" i="1" s="1"/>
  <c r="L75" i="1"/>
  <c r="S75" i="1" s="1"/>
  <c r="L76" i="1"/>
  <c r="S76" i="1" s="1"/>
  <c r="L77" i="1"/>
  <c r="S77" i="1" s="1"/>
  <c r="L78" i="1"/>
  <c r="S78" i="1" s="1"/>
  <c r="L79" i="1"/>
  <c r="S79" i="1" s="1"/>
  <c r="L80" i="1"/>
  <c r="S80" i="1" s="1"/>
  <c r="L81" i="1"/>
  <c r="S81" i="1" s="1"/>
  <c r="L82" i="1"/>
  <c r="AB82" i="1" s="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AB4" i="1" s="1"/>
  <c r="L5" i="1"/>
  <c r="AB5" i="1" s="1"/>
  <c r="L6" i="1"/>
  <c r="AB6" i="1" s="1"/>
  <c r="L7" i="1"/>
  <c r="AB7" i="1" s="1"/>
  <c r="L8" i="1"/>
  <c r="AB8" i="1" s="1"/>
  <c r="L9" i="1"/>
  <c r="AB9" i="1" s="1"/>
  <c r="L10" i="1"/>
  <c r="AB10" i="1" s="1"/>
  <c r="L11" i="1"/>
  <c r="AB11" i="1" s="1"/>
  <c r="L12" i="1"/>
  <c r="AB12" i="1" s="1"/>
  <c r="L13" i="1"/>
  <c r="AB13" i="1" s="1"/>
  <c r="L14" i="1"/>
  <c r="AB14" i="1" s="1"/>
  <c r="L15" i="1"/>
  <c r="AB15" i="1" s="1"/>
  <c r="L16" i="1"/>
  <c r="AB16" i="1" s="1"/>
  <c r="L17" i="1"/>
  <c r="S17" i="1" s="1"/>
  <c r="L18" i="1"/>
  <c r="AB18" i="1" s="1"/>
  <c r="L19" i="1"/>
  <c r="AB19" i="1" s="1"/>
  <c r="L20" i="1"/>
  <c r="AB20" i="1" s="1"/>
  <c r="L21" i="1"/>
  <c r="S21" i="1" s="1"/>
  <c r="L22" i="1"/>
  <c r="AB22" i="1" s="1"/>
  <c r="L23" i="1"/>
  <c r="S23" i="1" s="1"/>
  <c r="L24" i="1"/>
  <c r="AB24" i="1" s="1"/>
  <c r="L25" i="1"/>
  <c r="AB25" i="1" s="1"/>
  <c r="L3" i="1"/>
  <c r="AB3" i="1" s="1"/>
  <c r="N3" i="1"/>
  <c r="Z3" i="1" s="1"/>
  <c r="N4" i="1"/>
  <c r="Z4" i="1" s="1"/>
  <c r="N5" i="1"/>
  <c r="Z5" i="1" s="1"/>
  <c r="N6" i="1"/>
  <c r="Z6" i="1" s="1"/>
  <c r="N7" i="1"/>
  <c r="Z7" i="1" s="1"/>
  <c r="N8" i="1"/>
  <c r="Z8" i="1" s="1"/>
  <c r="N9" i="1"/>
  <c r="Z9" i="1" s="1"/>
  <c r="N10" i="1"/>
  <c r="Z10" i="1" s="1"/>
  <c r="N11" i="1"/>
  <c r="Z11" i="1" s="1"/>
  <c r="N12" i="1"/>
  <c r="N13" i="1"/>
  <c r="Z13" i="1" s="1"/>
  <c r="N14" i="1"/>
  <c r="Z14" i="1" s="1"/>
  <c r="N15" i="1"/>
  <c r="Z15" i="1" s="1"/>
  <c r="N16" i="1"/>
  <c r="Z16" i="1" s="1"/>
  <c r="N17" i="1"/>
  <c r="Z17" i="1" s="1"/>
  <c r="N18" i="1"/>
  <c r="N19" i="1"/>
  <c r="Z19" i="1" s="1"/>
  <c r="N20" i="1"/>
  <c r="Z20" i="1" s="1"/>
  <c r="N21" i="1"/>
  <c r="N22" i="1"/>
  <c r="Z22" i="1" s="1"/>
  <c r="N23" i="1"/>
  <c r="N24" i="1"/>
  <c r="N25" i="1"/>
  <c r="Z25" i="1" s="1"/>
  <c r="N26" i="1"/>
  <c r="Z26" i="1" s="1"/>
  <c r="N27" i="1"/>
  <c r="Z27" i="1" s="1"/>
  <c r="N28" i="1"/>
  <c r="Z28" i="1" s="1"/>
  <c r="N29" i="1"/>
  <c r="Z29" i="1" s="1"/>
  <c r="N30" i="1"/>
  <c r="Z30" i="1" s="1"/>
  <c r="N31" i="1"/>
  <c r="Z31" i="1" s="1"/>
  <c r="N32" i="1"/>
  <c r="Z32" i="1" s="1"/>
  <c r="N33" i="1"/>
  <c r="Z33" i="1" s="1"/>
  <c r="N34" i="1"/>
  <c r="Z34" i="1" s="1"/>
  <c r="N35" i="1"/>
  <c r="Z35" i="1" s="1"/>
  <c r="N36" i="1"/>
  <c r="Z36" i="1" s="1"/>
  <c r="N37" i="1"/>
  <c r="Z37" i="1" s="1"/>
  <c r="N38" i="1"/>
  <c r="Z38" i="1" s="1"/>
  <c r="N39" i="1"/>
  <c r="N40" i="1"/>
  <c r="Z40" i="1" s="1"/>
  <c r="N41" i="1"/>
  <c r="Z41" i="1" s="1"/>
  <c r="N42" i="1"/>
  <c r="Z42" i="1" s="1"/>
  <c r="N43" i="1"/>
  <c r="Z43" i="1" s="1"/>
  <c r="N44" i="1"/>
  <c r="Z44" i="1" s="1"/>
  <c r="N45" i="1"/>
  <c r="Z45" i="1" s="1"/>
  <c r="N46" i="1"/>
  <c r="Z46" i="1" s="1"/>
  <c r="N47" i="1"/>
  <c r="Z47" i="1" s="1"/>
  <c r="N48" i="1"/>
  <c r="Z48" i="1" s="1"/>
  <c r="N49" i="1"/>
  <c r="Z49" i="1" s="1"/>
  <c r="N50" i="1"/>
  <c r="N51" i="1"/>
  <c r="N52" i="1"/>
  <c r="Z52" i="1" s="1"/>
  <c r="N53" i="1"/>
  <c r="Z53" i="1" s="1"/>
  <c r="N54" i="1"/>
  <c r="Z54" i="1" s="1"/>
  <c r="N55" i="1"/>
  <c r="Z55" i="1" s="1"/>
  <c r="N56" i="1"/>
  <c r="Z56" i="1" s="1"/>
  <c r="N57" i="1"/>
  <c r="Z57" i="1" s="1"/>
  <c r="N58" i="1"/>
  <c r="Z58" i="1" s="1"/>
  <c r="N59" i="1"/>
  <c r="Z59" i="1" s="1"/>
  <c r="N60" i="1"/>
  <c r="Z60" i="1" s="1"/>
  <c r="N61" i="1"/>
  <c r="Z61" i="1" s="1"/>
  <c r="N62" i="1"/>
  <c r="N63" i="1"/>
  <c r="Z63" i="1" s="1"/>
  <c r="N64" i="1"/>
  <c r="Z64" i="1" s="1"/>
  <c r="N65" i="1"/>
  <c r="N66" i="1"/>
  <c r="N67" i="1"/>
  <c r="N68" i="1"/>
  <c r="Z68" i="1" s="1"/>
  <c r="N69" i="1"/>
  <c r="Z69" i="1" s="1"/>
  <c r="N70" i="1"/>
  <c r="Z70" i="1" s="1"/>
  <c r="N71" i="1"/>
  <c r="Z71" i="1" s="1"/>
  <c r="N72" i="1"/>
  <c r="Z72" i="1" s="1"/>
  <c r="N73" i="1"/>
  <c r="Z73" i="1" s="1"/>
  <c r="N74" i="1"/>
  <c r="Z74" i="1" s="1"/>
  <c r="N75" i="1"/>
  <c r="Z75" i="1" s="1"/>
  <c r="N76" i="1"/>
  <c r="Z76" i="1" s="1"/>
  <c r="N77" i="1"/>
  <c r="Z77" i="1" s="1"/>
  <c r="N78" i="1"/>
  <c r="Z78" i="1" s="1"/>
  <c r="N79" i="1"/>
  <c r="Z79" i="1" s="1"/>
  <c r="N80" i="1"/>
  <c r="N81" i="1"/>
  <c r="Z81" i="1" s="1"/>
  <c r="N82" i="1"/>
  <c r="Z82" i="1" s="1"/>
  <c r="N83" i="1"/>
  <c r="Z83" i="1" s="1"/>
  <c r="N84" i="1"/>
  <c r="N85" i="1"/>
  <c r="Z85" i="1" s="1"/>
  <c r="N86" i="1"/>
  <c r="N87" i="1"/>
  <c r="Z87" i="1" s="1"/>
  <c r="N88" i="1"/>
  <c r="Z88" i="1" s="1"/>
  <c r="N89" i="1"/>
  <c r="Z89" i="1" s="1"/>
  <c r="N90" i="1"/>
  <c r="N91" i="1"/>
  <c r="Z91" i="1" s="1"/>
  <c r="N92" i="1"/>
  <c r="Z92" i="1" s="1"/>
  <c r="N93" i="1"/>
  <c r="Z93" i="1" s="1"/>
  <c r="N94" i="1"/>
  <c r="Z94" i="1" s="1"/>
  <c r="N95" i="1"/>
  <c r="Z95" i="1" s="1"/>
  <c r="N96" i="1"/>
  <c r="Z96" i="1" s="1"/>
  <c r="N97" i="1"/>
  <c r="Z97" i="1" s="1"/>
  <c r="N98" i="1"/>
  <c r="Z98" i="1" s="1"/>
  <c r="N99" i="1"/>
  <c r="Z99" i="1" s="1"/>
  <c r="N100" i="1"/>
  <c r="Z100" i="1" s="1"/>
  <c r="N101" i="1"/>
  <c r="Z101" i="1" s="1"/>
  <c r="N102" i="1"/>
  <c r="Z102" i="1" s="1"/>
  <c r="N103" i="1"/>
  <c r="Z103" i="1" s="1"/>
  <c r="N104" i="1"/>
  <c r="Z104" i="1" s="1"/>
  <c r="N105" i="1"/>
  <c r="Z105" i="1" s="1"/>
  <c r="N106" i="1"/>
  <c r="N107" i="1"/>
  <c r="Z107" i="1" s="1"/>
  <c r="N108" i="1"/>
  <c r="Z108" i="1" s="1"/>
  <c r="N109" i="1"/>
  <c r="Z109" i="1" s="1"/>
  <c r="N110" i="1"/>
  <c r="Z110" i="1" s="1"/>
  <c r="N111" i="1"/>
  <c r="Z111" i="1" s="1"/>
  <c r="N112" i="1"/>
  <c r="Z112" i="1" s="1"/>
  <c r="N113" i="1"/>
  <c r="Z113" i="1" s="1"/>
  <c r="N114" i="1"/>
  <c r="Z114" i="1" s="1"/>
  <c r="N115" i="1"/>
  <c r="Z115" i="1" s="1"/>
  <c r="N116" i="1"/>
  <c r="Z116" i="1" s="1"/>
  <c r="N117" i="1"/>
  <c r="Z117" i="1" s="1"/>
  <c r="N118" i="1"/>
  <c r="Z118" i="1" s="1"/>
  <c r="N119" i="1"/>
  <c r="Z119" i="1" s="1"/>
  <c r="N120" i="1"/>
  <c r="N121" i="1"/>
  <c r="Z121" i="1" s="1"/>
  <c r="N122" i="1"/>
  <c r="Z122" i="1" s="1"/>
  <c r="N123" i="1"/>
  <c r="Z123" i="1" s="1"/>
  <c r="N124" i="1"/>
  <c r="Z124" i="1" s="1"/>
  <c r="N125" i="1"/>
  <c r="Z125" i="1" s="1"/>
  <c r="N126" i="1"/>
  <c r="Z126" i="1" s="1"/>
  <c r="N127" i="1"/>
  <c r="Z127" i="1" s="1"/>
  <c r="N128" i="1"/>
  <c r="Z128" i="1" s="1"/>
  <c r="N129" i="1"/>
  <c r="Z129" i="1" s="1"/>
  <c r="N130" i="1"/>
  <c r="N131" i="1"/>
  <c r="N132" i="1"/>
  <c r="Z132" i="1" s="1"/>
  <c r="N133" i="1"/>
  <c r="Z133" i="1" s="1"/>
  <c r="N134" i="1"/>
  <c r="Z134" i="1" s="1"/>
  <c r="N135" i="1"/>
  <c r="N136" i="1"/>
  <c r="N137" i="1"/>
  <c r="Z137" i="1" s="1"/>
  <c r="N138" i="1"/>
  <c r="Z138" i="1" s="1"/>
  <c r="N139" i="1"/>
  <c r="N140" i="1"/>
  <c r="Z140" i="1" s="1"/>
  <c r="N141" i="1"/>
  <c r="Z141" i="1" s="1"/>
  <c r="N142" i="1"/>
  <c r="Z142" i="1" s="1"/>
  <c r="N143" i="1"/>
  <c r="Z143" i="1" s="1"/>
  <c r="N144" i="1"/>
  <c r="Z144" i="1" s="1"/>
  <c r="N145" i="1"/>
  <c r="N146" i="1"/>
  <c r="Z146" i="1" s="1"/>
  <c r="N147" i="1"/>
  <c r="Z147" i="1" s="1"/>
  <c r="N148" i="1"/>
  <c r="N149" i="1"/>
  <c r="Z149" i="1" s="1"/>
  <c r="N150" i="1"/>
  <c r="Z150" i="1" s="1"/>
  <c r="N151" i="1"/>
  <c r="Z151" i="1" s="1"/>
  <c r="N152" i="1"/>
  <c r="Z152" i="1" s="1"/>
  <c r="N153" i="1"/>
  <c r="N154" i="1"/>
  <c r="Z154" i="1" s="1"/>
  <c r="N155" i="1"/>
  <c r="Z155" i="1" s="1"/>
  <c r="N156" i="1"/>
  <c r="Z156" i="1" s="1"/>
  <c r="N157" i="1"/>
  <c r="Z157" i="1" s="1"/>
  <c r="N158" i="1"/>
  <c r="BK22" i="5" s="1"/>
  <c r="N159" i="1"/>
  <c r="N160" i="1"/>
  <c r="Z160" i="1" s="1"/>
  <c r="N161" i="1"/>
  <c r="Z161" i="1" s="1"/>
  <c r="N162" i="1"/>
  <c r="N163" i="1"/>
  <c r="Z163" i="1" s="1"/>
  <c r="N164" i="1"/>
  <c r="Z164" i="1" s="1"/>
  <c r="N165" i="1"/>
  <c r="N166" i="1"/>
  <c r="Z166" i="1" s="1"/>
  <c r="N167" i="1"/>
  <c r="Z167" i="1" s="1"/>
  <c r="N168" i="1"/>
  <c r="Z168" i="1" s="1"/>
  <c r="N169" i="1"/>
  <c r="Z169" i="1" s="1"/>
  <c r="N170" i="1"/>
  <c r="Z170" i="1" s="1"/>
  <c r="N171" i="1"/>
  <c r="Z171" i="1" s="1"/>
  <c r="N172" i="1"/>
  <c r="Z172" i="1" s="1"/>
  <c r="N173" i="1"/>
  <c r="N174" i="1"/>
  <c r="N175" i="1"/>
  <c r="Z175" i="1" s="1"/>
  <c r="N176" i="1"/>
  <c r="Z176" i="1" s="1"/>
  <c r="N177" i="1"/>
  <c r="Z177" i="1" s="1"/>
  <c r="N178" i="1"/>
  <c r="Z178" i="1" s="1"/>
  <c r="N179" i="1"/>
  <c r="Z179" i="1" s="1"/>
  <c r="N180" i="1"/>
  <c r="N181" i="1"/>
  <c r="Z181" i="1" s="1"/>
  <c r="N182" i="1"/>
  <c r="Z182" i="1" s="1"/>
  <c r="N183" i="1"/>
  <c r="Z183" i="1" s="1"/>
  <c r="N184" i="1"/>
  <c r="Z184" i="1" s="1"/>
  <c r="N185" i="1"/>
  <c r="Z185" i="1" s="1"/>
  <c r="N186" i="1"/>
  <c r="Z186" i="1" s="1"/>
  <c r="N187" i="1"/>
  <c r="Z187" i="1" s="1"/>
  <c r="N188" i="1"/>
  <c r="N189" i="1"/>
  <c r="Z189" i="1" s="1"/>
  <c r="N190" i="1"/>
  <c r="Z190" i="1" s="1"/>
  <c r="N191" i="1"/>
  <c r="Z191" i="1" s="1"/>
  <c r="N192" i="1"/>
  <c r="Z192" i="1" s="1"/>
  <c r="N193" i="1"/>
  <c r="Z193" i="1" s="1"/>
  <c r="N194" i="1"/>
  <c r="Z194" i="1" s="1"/>
  <c r="N195" i="1"/>
  <c r="Z195" i="1" s="1"/>
  <c r="N196" i="1"/>
  <c r="Z196" i="1" s="1"/>
  <c r="N197" i="1"/>
  <c r="Z197" i="1" s="1"/>
  <c r="N198" i="1"/>
  <c r="Z198" i="1" s="1"/>
  <c r="N199" i="1"/>
  <c r="Z199" i="1" s="1"/>
  <c r="N200" i="1"/>
  <c r="Z200" i="1" s="1"/>
  <c r="N201" i="1"/>
  <c r="Z201" i="1" s="1"/>
  <c r="N202" i="1"/>
  <c r="Z202" i="1" s="1"/>
  <c r="N203" i="1"/>
  <c r="Z203" i="1" s="1"/>
  <c r="N204" i="1"/>
  <c r="Z204" i="1" s="1"/>
  <c r="N205" i="1"/>
  <c r="Z205" i="1" s="1"/>
  <c r="N206" i="1"/>
  <c r="Z206" i="1" s="1"/>
  <c r="N207" i="1"/>
  <c r="N208" i="1"/>
  <c r="Z208" i="1" s="1"/>
  <c r="N209" i="1"/>
  <c r="Z209" i="1" s="1"/>
  <c r="N210" i="1"/>
  <c r="Z210" i="1" s="1"/>
  <c r="N211" i="1"/>
  <c r="Z211" i="1" s="1"/>
  <c r="N212" i="1"/>
  <c r="Z212" i="1" s="1"/>
  <c r="N213" i="1"/>
  <c r="Z213" i="1" s="1"/>
  <c r="N214" i="1"/>
  <c r="Z214" i="1" s="1"/>
  <c r="N215" i="1"/>
  <c r="Z215" i="1" s="1"/>
  <c r="N216" i="1"/>
  <c r="Z216" i="1" s="1"/>
  <c r="N217" i="1"/>
  <c r="Z217" i="1" s="1"/>
  <c r="N218" i="1"/>
  <c r="Z218" i="1" s="1"/>
  <c r="N219" i="1"/>
  <c r="Z219" i="1" s="1"/>
  <c r="N220" i="1"/>
  <c r="Z220" i="1" s="1"/>
  <c r="N221" i="1"/>
  <c r="Z221" i="1" s="1"/>
  <c r="N222" i="1"/>
  <c r="Z222" i="1" s="1"/>
  <c r="N223" i="1"/>
  <c r="Z223" i="1" s="1"/>
  <c r="N224" i="1"/>
  <c r="Z224" i="1" s="1"/>
  <c r="N225" i="1"/>
  <c r="N226" i="1"/>
  <c r="Z226" i="1" s="1"/>
  <c r="N227" i="1"/>
  <c r="Z227" i="1" s="1"/>
  <c r="N228" i="1"/>
  <c r="Z228" i="1" s="1"/>
  <c r="N229" i="1"/>
  <c r="Z229" i="1" s="1"/>
  <c r="N230" i="1"/>
  <c r="Z230" i="1" s="1"/>
  <c r="N231" i="1"/>
  <c r="N232" i="1"/>
  <c r="Z232" i="1" s="1"/>
  <c r="N233" i="1"/>
  <c r="Z233" i="1" s="1"/>
  <c r="N234" i="1"/>
  <c r="Z234" i="1" s="1"/>
  <c r="N235" i="1"/>
  <c r="Z235" i="1" s="1"/>
  <c r="N236" i="1"/>
  <c r="Z236" i="1" s="1"/>
  <c r="N237" i="1"/>
  <c r="Z237" i="1" s="1"/>
  <c r="N238" i="1"/>
  <c r="N239" i="1"/>
  <c r="Z239" i="1" s="1"/>
  <c r="N240" i="1"/>
  <c r="N241" i="1"/>
  <c r="Z241" i="1" s="1"/>
  <c r="N242" i="1"/>
  <c r="Z242" i="1" s="1"/>
  <c r="N243" i="1"/>
  <c r="Z243" i="1" s="1"/>
  <c r="N244" i="1"/>
  <c r="Z244" i="1" s="1"/>
  <c r="N245" i="1"/>
  <c r="Z245" i="1" s="1"/>
  <c r="N246" i="1"/>
  <c r="N247" i="1"/>
  <c r="Z247" i="1" s="1"/>
  <c r="N248" i="1"/>
  <c r="N249" i="1"/>
  <c r="Z249" i="1" s="1"/>
  <c r="N250" i="1"/>
  <c r="Z250" i="1" s="1"/>
  <c r="N251" i="1"/>
  <c r="Z251" i="1" s="1"/>
  <c r="N252" i="1"/>
  <c r="Z252" i="1" s="1"/>
  <c r="N253" i="1"/>
  <c r="Z253" i="1" s="1"/>
  <c r="N254" i="1"/>
  <c r="Z254" i="1" s="1"/>
  <c r="N255" i="1"/>
  <c r="N256" i="1"/>
  <c r="N257" i="1"/>
  <c r="Z257" i="1" s="1"/>
  <c r="N258" i="1"/>
  <c r="Z258" i="1" s="1"/>
  <c r="N259" i="1"/>
  <c r="Z259" i="1" s="1"/>
  <c r="N260" i="1"/>
  <c r="N261" i="1"/>
  <c r="Z261" i="1" s="1"/>
  <c r="N262" i="1"/>
  <c r="N263" i="1"/>
  <c r="Z263" i="1" s="1"/>
  <c r="N264" i="1"/>
  <c r="Z264" i="1" s="1"/>
  <c r="N265" i="1"/>
  <c r="Z265" i="1" s="1"/>
  <c r="N266" i="1"/>
  <c r="Z266" i="1" s="1"/>
  <c r="N267" i="1"/>
  <c r="N268" i="1"/>
  <c r="Z268" i="1" s="1"/>
  <c r="N269" i="1"/>
  <c r="Z269" i="1" s="1"/>
  <c r="N270" i="1"/>
  <c r="N271" i="1"/>
  <c r="Z271" i="1" s="1"/>
  <c r="N272" i="1"/>
  <c r="N273" i="1"/>
  <c r="N274" i="1"/>
  <c r="Z274" i="1" s="1"/>
  <c r="N275" i="1"/>
  <c r="N276" i="1"/>
  <c r="Z276" i="1" s="1"/>
  <c r="N277" i="1"/>
  <c r="Z277" i="1" s="1"/>
  <c r="N278" i="1"/>
  <c r="Z278" i="1" s="1"/>
  <c r="N279" i="1"/>
  <c r="N280" i="1"/>
  <c r="Z280" i="1" s="1"/>
  <c r="N281" i="1"/>
  <c r="N282" i="1"/>
  <c r="Z282" i="1" s="1"/>
  <c r="N283" i="1"/>
  <c r="Z283" i="1" s="1"/>
  <c r="N284" i="1"/>
  <c r="Z284" i="1" s="1"/>
  <c r="N285" i="1"/>
  <c r="Z285" i="1" s="1"/>
  <c r="N286" i="1"/>
  <c r="Z286" i="1" s="1"/>
  <c r="N287" i="1"/>
  <c r="N288" i="1"/>
  <c r="Z288" i="1" s="1"/>
  <c r="N289" i="1"/>
  <c r="Z289" i="1" s="1"/>
  <c r="N290" i="1"/>
  <c r="Z290" i="1" s="1"/>
  <c r="N291" i="1"/>
  <c r="Z291" i="1" s="1"/>
  <c r="N292" i="1"/>
  <c r="Z292" i="1" s="1"/>
  <c r="N293" i="1"/>
  <c r="Z293" i="1" s="1"/>
  <c r="N294" i="1"/>
  <c r="N295" i="1"/>
  <c r="Z295" i="1" s="1"/>
  <c r="N296" i="1"/>
  <c r="Z296" i="1" s="1"/>
  <c r="N297" i="1"/>
  <c r="Z297" i="1" s="1"/>
  <c r="N298" i="1"/>
  <c r="Z298" i="1" s="1"/>
  <c r="N299" i="1"/>
  <c r="N300" i="1"/>
  <c r="N301" i="1"/>
  <c r="Z301" i="1" s="1"/>
  <c r="N302" i="1"/>
  <c r="N303" i="1"/>
  <c r="N304" i="1"/>
  <c r="Z304" i="1" s="1"/>
  <c r="N305" i="1"/>
  <c r="Z305" i="1" s="1"/>
  <c r="N306" i="1"/>
  <c r="Z306" i="1" s="1"/>
  <c r="N307" i="1"/>
  <c r="Z307" i="1" s="1"/>
  <c r="N308" i="1"/>
  <c r="Z308" i="1" s="1"/>
  <c r="N309" i="1"/>
  <c r="N310" i="1"/>
  <c r="Z310" i="1" s="1"/>
  <c r="N311" i="1"/>
  <c r="Z311" i="1" s="1"/>
  <c r="N312" i="1"/>
  <c r="N313" i="1"/>
  <c r="Z313" i="1" s="1"/>
  <c r="N314" i="1"/>
  <c r="Z314" i="1" s="1"/>
  <c r="N315" i="1"/>
  <c r="Z315" i="1" s="1"/>
  <c r="N316" i="1"/>
  <c r="Z316" i="1" s="1"/>
  <c r="N317" i="1"/>
  <c r="Z317" i="1" s="1"/>
  <c r="N318" i="1"/>
  <c r="N319" i="1"/>
  <c r="Z319" i="1" s="1"/>
  <c r="N320" i="1"/>
  <c r="Z320" i="1" s="1"/>
  <c r="N321" i="1"/>
  <c r="Z321" i="1" s="1"/>
  <c r="N322" i="1"/>
  <c r="Z322" i="1" s="1"/>
  <c r="N323" i="1"/>
  <c r="Z323" i="1" s="1"/>
  <c r="N324" i="1"/>
  <c r="N325" i="1"/>
  <c r="N326" i="1"/>
  <c r="Z326" i="1" s="1"/>
  <c r="N327" i="1"/>
  <c r="Z327" i="1" s="1"/>
  <c r="N328" i="1"/>
  <c r="Z328" i="1" s="1"/>
  <c r="N329" i="1"/>
  <c r="Z329" i="1" s="1"/>
  <c r="N330" i="1"/>
  <c r="Z330" i="1" s="1"/>
  <c r="N331" i="1"/>
  <c r="Z331" i="1" s="1"/>
  <c r="N332" i="1"/>
  <c r="N333" i="1"/>
  <c r="Z333" i="1" s="1"/>
  <c r="N334" i="1"/>
  <c r="Z334" i="1" s="1"/>
  <c r="N335" i="1"/>
  <c r="Z335" i="1" s="1"/>
  <c r="N336" i="1"/>
  <c r="Z336" i="1" s="1"/>
  <c r="N337" i="1"/>
  <c r="N338" i="1"/>
  <c r="Z338" i="1" s="1"/>
  <c r="N339" i="1"/>
  <c r="Z339" i="1" s="1"/>
  <c r="N340" i="1"/>
  <c r="N341" i="1"/>
  <c r="Z341" i="1" s="1"/>
  <c r="N342" i="1"/>
  <c r="Z342" i="1" s="1"/>
  <c r="N343" i="1"/>
  <c r="Z343" i="1" s="1"/>
  <c r="N344" i="1"/>
  <c r="N345" i="1"/>
  <c r="N346" i="1"/>
  <c r="Z346" i="1" s="1"/>
  <c r="N347" i="1"/>
  <c r="N348" i="1"/>
  <c r="Z348" i="1" s="1"/>
  <c r="N349" i="1"/>
  <c r="Z349" i="1" s="1"/>
  <c r="N350" i="1"/>
  <c r="Z350" i="1" s="1"/>
  <c r="N351" i="1"/>
  <c r="Z351" i="1" s="1"/>
  <c r="N352" i="1"/>
  <c r="Z352" i="1" s="1"/>
  <c r="N353" i="1"/>
  <c r="Z353" i="1" s="1"/>
  <c r="N354" i="1"/>
  <c r="Z354" i="1" s="1"/>
  <c r="N355" i="1"/>
  <c r="Z355" i="1" s="1"/>
  <c r="N356" i="1"/>
  <c r="Z356" i="1" s="1"/>
  <c r="N357" i="1"/>
  <c r="Z357" i="1" s="1"/>
  <c r="N358" i="1"/>
  <c r="Z358" i="1" s="1"/>
  <c r="N359" i="1"/>
  <c r="Z359" i="1" s="1"/>
  <c r="N360" i="1"/>
  <c r="Z360" i="1" s="1"/>
  <c r="N361" i="1"/>
  <c r="Z361" i="1" s="1"/>
  <c r="N362" i="1"/>
  <c r="Z362" i="1" s="1"/>
  <c r="N363" i="1"/>
  <c r="N364" i="1"/>
  <c r="Z364" i="1" s="1"/>
  <c r="N365" i="1"/>
  <c r="Z365" i="1" s="1"/>
  <c r="N366" i="1"/>
  <c r="Z366" i="1" s="1"/>
  <c r="N367" i="1"/>
  <c r="Z367" i="1" s="1"/>
  <c r="N368" i="1"/>
  <c r="N369" i="1"/>
  <c r="Z369" i="1" s="1"/>
  <c r="N370" i="1"/>
  <c r="Z370" i="1" s="1"/>
  <c r="N371" i="1"/>
  <c r="N372" i="1"/>
  <c r="Z372" i="1" s="1"/>
  <c r="N373" i="1"/>
  <c r="Z373" i="1" s="1"/>
  <c r="N374" i="1"/>
  <c r="Z374" i="1" s="1"/>
  <c r="N375" i="1"/>
  <c r="Z375" i="1" s="1"/>
  <c r="N376" i="1"/>
  <c r="Z376" i="1" s="1"/>
  <c r="N377" i="1"/>
  <c r="Z377" i="1" s="1"/>
  <c r="N378" i="1"/>
  <c r="Z378" i="1" s="1"/>
  <c r="N379" i="1"/>
  <c r="Z379" i="1" s="1"/>
  <c r="N380" i="1"/>
  <c r="Z380" i="1" s="1"/>
  <c r="N381" i="1"/>
  <c r="Z381" i="1" s="1"/>
  <c r="N382" i="1"/>
  <c r="Z382" i="1" s="1"/>
  <c r="N383" i="1"/>
  <c r="Z383" i="1" s="1"/>
  <c r="N384" i="1"/>
  <c r="Z384" i="1" s="1"/>
  <c r="N385" i="1"/>
  <c r="Z385" i="1" s="1"/>
  <c r="N386" i="1"/>
  <c r="Z386" i="1" s="1"/>
  <c r="N387" i="1"/>
  <c r="Z387" i="1" s="1"/>
  <c r="N388" i="1"/>
  <c r="Z388" i="1" s="1"/>
  <c r="N389" i="1"/>
  <c r="Z389" i="1" s="1"/>
  <c r="N390" i="1"/>
  <c r="Z390" i="1" s="1"/>
  <c r="N391" i="1"/>
  <c r="Z391" i="1" s="1"/>
  <c r="N392" i="1"/>
  <c r="Z392" i="1" s="1"/>
  <c r="N393" i="1"/>
  <c r="Z393" i="1" s="1"/>
  <c r="N394" i="1"/>
  <c r="N395" i="1"/>
  <c r="Z395" i="1" s="1"/>
  <c r="N396" i="1"/>
  <c r="Z396" i="1" s="1"/>
  <c r="N397" i="1"/>
  <c r="Z397" i="1" s="1"/>
  <c r="N398" i="1"/>
  <c r="Z398" i="1" s="1"/>
  <c r="N399" i="1"/>
  <c r="Z399" i="1" s="1"/>
  <c r="N400" i="1"/>
  <c r="Z400" i="1" s="1"/>
  <c r="N401" i="1"/>
  <c r="N402" i="1"/>
  <c r="N403" i="1"/>
  <c r="Z403" i="1" s="1"/>
  <c r="N404" i="1"/>
  <c r="N405" i="1"/>
  <c r="Z405" i="1" s="1"/>
  <c r="N406" i="1"/>
  <c r="Z406" i="1" s="1"/>
  <c r="N407" i="1"/>
  <c r="Z407" i="1" s="1"/>
  <c r="N408" i="1"/>
  <c r="Z408" i="1" s="1"/>
  <c r="N409" i="1"/>
  <c r="Z409" i="1" s="1"/>
  <c r="N410" i="1"/>
  <c r="Z410" i="1" s="1"/>
  <c r="N411" i="1"/>
  <c r="Z411" i="1" s="1"/>
  <c r="N412" i="1"/>
  <c r="N413" i="1"/>
  <c r="Z413" i="1" s="1"/>
  <c r="N414" i="1"/>
  <c r="Z414" i="1" s="1"/>
  <c r="N415" i="1"/>
  <c r="BB49" i="5" s="1"/>
  <c r="N416" i="1"/>
  <c r="Z416" i="1" s="1"/>
  <c r="N417" i="1"/>
  <c r="Z417" i="1" s="1"/>
  <c r="N418" i="1"/>
  <c r="Z418" i="1" s="1"/>
  <c r="N419" i="1"/>
  <c r="N420" i="1"/>
  <c r="Z420" i="1" s="1"/>
  <c r="N421" i="1"/>
  <c r="Z421" i="1" s="1"/>
  <c r="N422" i="1"/>
  <c r="Z422" i="1" s="1"/>
  <c r="N423" i="1"/>
  <c r="Z423" i="1" s="1"/>
  <c r="N424" i="1"/>
  <c r="N425" i="1"/>
  <c r="Z425" i="1" s="1"/>
  <c r="N426" i="1"/>
  <c r="Z426" i="1" s="1"/>
  <c r="N427" i="1"/>
  <c r="Z427" i="1" s="1"/>
  <c r="N428" i="1"/>
  <c r="Z428" i="1" s="1"/>
  <c r="N429" i="1"/>
  <c r="Z429" i="1" s="1"/>
  <c r="N430" i="1"/>
  <c r="Z430" i="1" s="1"/>
  <c r="N431" i="1"/>
  <c r="Z431" i="1" s="1"/>
  <c r="N432" i="1"/>
  <c r="N433" i="1"/>
  <c r="Z433" i="1" s="1"/>
  <c r="N434" i="1"/>
  <c r="Z434" i="1" s="1"/>
  <c r="N435" i="1"/>
  <c r="Z435" i="1" s="1"/>
  <c r="N436" i="1"/>
  <c r="Z436" i="1" s="1"/>
  <c r="N437" i="1"/>
  <c r="Z437" i="1" s="1"/>
  <c r="N438" i="1"/>
  <c r="Z438" i="1" s="1"/>
  <c r="N439" i="1"/>
  <c r="N440" i="1"/>
  <c r="Z440" i="1" s="1"/>
  <c r="N441" i="1"/>
  <c r="N442" i="1"/>
  <c r="Z442" i="1" s="1"/>
  <c r="N443" i="1"/>
  <c r="Z443" i="1" s="1"/>
  <c r="N444" i="1"/>
  <c r="Z444" i="1" s="1"/>
  <c r="N445" i="1"/>
  <c r="Z445" i="1" s="1"/>
  <c r="N446" i="1"/>
  <c r="Z446" i="1" s="1"/>
  <c r="N447" i="1"/>
  <c r="C32" i="5" s="1"/>
  <c r="N448" i="1"/>
  <c r="Z448" i="1" s="1"/>
  <c r="N449" i="1"/>
  <c r="N450" i="1"/>
  <c r="N451" i="1"/>
  <c r="Z451" i="1" s="1"/>
  <c r="N452" i="1"/>
  <c r="Z452" i="1" s="1"/>
  <c r="N453" i="1"/>
  <c r="Z453" i="1" s="1"/>
  <c r="N454" i="1"/>
  <c r="N455" i="1"/>
  <c r="Z455" i="1" s="1"/>
  <c r="N456" i="1"/>
  <c r="Z456" i="1" s="1"/>
  <c r="N457" i="1"/>
  <c r="N458" i="1"/>
  <c r="N459" i="1"/>
  <c r="Z459" i="1" s="1"/>
  <c r="N460" i="1"/>
  <c r="N461" i="1"/>
  <c r="N462" i="1"/>
  <c r="Z462" i="1" s="1"/>
  <c r="N463" i="1"/>
  <c r="Z463" i="1" s="1"/>
  <c r="N464" i="1"/>
  <c r="Z464" i="1" s="1"/>
  <c r="N465" i="1"/>
  <c r="Z465" i="1" s="1"/>
  <c r="N466" i="1"/>
  <c r="Z466" i="1" s="1"/>
  <c r="N467" i="1"/>
  <c r="Z467" i="1" s="1"/>
  <c r="N468" i="1"/>
  <c r="Z468" i="1" s="1"/>
  <c r="N469" i="1"/>
  <c r="N470" i="1"/>
  <c r="Z470" i="1" s="1"/>
  <c r="N471" i="1"/>
  <c r="Z471" i="1" s="1"/>
  <c r="N472" i="1"/>
  <c r="Z472" i="1" s="1"/>
  <c r="N473" i="1"/>
  <c r="N474" i="1"/>
  <c r="Z474" i="1" s="1"/>
  <c r="N475" i="1"/>
  <c r="Z475" i="1" s="1"/>
  <c r="N476" i="1"/>
  <c r="Z476" i="1" s="1"/>
  <c r="N477" i="1"/>
  <c r="Z477" i="1" s="1"/>
  <c r="N478" i="1"/>
  <c r="N479" i="1"/>
  <c r="Z479" i="1" s="1"/>
  <c r="N480" i="1"/>
  <c r="Z480" i="1" s="1"/>
  <c r="N481" i="1"/>
  <c r="Z481" i="1" s="1"/>
  <c r="N482" i="1"/>
  <c r="Z482" i="1" s="1"/>
  <c r="N483" i="1"/>
  <c r="N484" i="1"/>
  <c r="N485" i="1"/>
  <c r="Z485" i="1" s="1"/>
  <c r="N486" i="1"/>
  <c r="Z486" i="1" s="1"/>
  <c r="N487" i="1"/>
  <c r="Z487" i="1" s="1"/>
  <c r="N488" i="1"/>
  <c r="N489" i="1"/>
  <c r="N490" i="1"/>
  <c r="Z490" i="1" s="1"/>
  <c r="N491" i="1"/>
  <c r="Z491" i="1" s="1"/>
  <c r="N492" i="1"/>
  <c r="Z492" i="1" s="1"/>
  <c r="N493" i="1"/>
  <c r="Z493" i="1" s="1"/>
  <c r="N494" i="1"/>
  <c r="Z494" i="1" s="1"/>
  <c r="N495" i="1"/>
  <c r="Z495" i="1" s="1"/>
  <c r="N496" i="1"/>
  <c r="N497" i="1"/>
  <c r="Z497" i="1" s="1"/>
  <c r="N498" i="1"/>
  <c r="Z498" i="1" s="1"/>
  <c r="N499" i="1"/>
  <c r="Z499" i="1" s="1"/>
  <c r="N500" i="1"/>
  <c r="Z500" i="1" s="1"/>
  <c r="N501" i="1"/>
  <c r="Z501" i="1" s="1"/>
  <c r="N502" i="1"/>
  <c r="Z502" i="1" s="1"/>
  <c r="N503" i="1"/>
  <c r="N504" i="1"/>
  <c r="Z504" i="1" s="1"/>
  <c r="N505" i="1"/>
  <c r="N506" i="1"/>
  <c r="Z506" i="1" s="1"/>
  <c r="N507" i="1"/>
  <c r="Z507" i="1" s="1"/>
  <c r="N508" i="1"/>
  <c r="N509" i="1"/>
  <c r="Z509" i="1" s="1"/>
  <c r="N510" i="1"/>
  <c r="Z510" i="1" s="1"/>
  <c r="N511" i="1"/>
  <c r="Z511" i="1" s="1"/>
  <c r="N512" i="1"/>
  <c r="Z512" i="1" s="1"/>
  <c r="N513" i="1"/>
  <c r="N514" i="1"/>
  <c r="Z514" i="1" s="1"/>
  <c r="N515" i="1"/>
  <c r="Z515" i="1" s="1"/>
  <c r="N516" i="1"/>
  <c r="N517" i="1"/>
  <c r="Z517" i="1" s="1"/>
  <c r="N518" i="1"/>
  <c r="Z518" i="1" s="1"/>
  <c r="N519" i="1"/>
  <c r="Z519" i="1" s="1"/>
  <c r="N520" i="1"/>
  <c r="Z520" i="1" s="1"/>
  <c r="N521" i="1"/>
  <c r="Z521" i="1" s="1"/>
  <c r="N522" i="1"/>
  <c r="Z522" i="1" s="1"/>
  <c r="N523" i="1"/>
  <c r="Z523" i="1" s="1"/>
  <c r="N524" i="1"/>
  <c r="Z524" i="1" s="1"/>
  <c r="N525" i="1"/>
  <c r="N526" i="1"/>
  <c r="Z526" i="1" s="1"/>
  <c r="N527" i="1"/>
  <c r="Z527" i="1" s="1"/>
  <c r="N528" i="1"/>
  <c r="Z528" i="1" s="1"/>
  <c r="N529" i="1"/>
  <c r="Z529" i="1" s="1"/>
  <c r="N530" i="1"/>
  <c r="Z530" i="1" s="1"/>
  <c r="N531" i="1"/>
  <c r="Z531" i="1" s="1"/>
  <c r="N532" i="1"/>
  <c r="Z532" i="1" s="1"/>
  <c r="N533" i="1"/>
  <c r="Z533" i="1" s="1"/>
  <c r="N534" i="1"/>
  <c r="Z534" i="1" s="1"/>
  <c r="N535" i="1"/>
  <c r="Z535" i="1" s="1"/>
  <c r="N536" i="1"/>
  <c r="Z536" i="1" s="1"/>
  <c r="N537" i="1"/>
  <c r="Z537" i="1" s="1"/>
  <c r="N538" i="1"/>
  <c r="Z538" i="1" s="1"/>
  <c r="N539" i="1"/>
  <c r="N540" i="1"/>
  <c r="Z540" i="1" s="1"/>
  <c r="N541" i="1"/>
  <c r="Z541" i="1" s="1"/>
  <c r="N542" i="1"/>
  <c r="Z542" i="1" s="1"/>
  <c r="N543" i="1"/>
  <c r="N544" i="1"/>
  <c r="Z544" i="1" s="1"/>
  <c r="N545" i="1"/>
  <c r="Z545" i="1" s="1"/>
  <c r="N546" i="1"/>
  <c r="Z546" i="1" s="1"/>
  <c r="N547" i="1"/>
  <c r="Z547" i="1" s="1"/>
  <c r="N548" i="1"/>
  <c r="N549" i="1"/>
  <c r="Z549" i="1" s="1"/>
  <c r="N550" i="1"/>
  <c r="Z550" i="1" s="1"/>
  <c r="N551" i="1"/>
  <c r="Z551" i="1" s="1"/>
  <c r="N552" i="1"/>
  <c r="Z552" i="1" s="1"/>
  <c r="N553" i="1"/>
  <c r="Z553" i="1" s="1"/>
  <c r="N554" i="1"/>
  <c r="Z554" i="1" s="1"/>
  <c r="N555" i="1"/>
  <c r="Z555" i="1" s="1"/>
  <c r="N556" i="1"/>
  <c r="Z556" i="1" s="1"/>
  <c r="N557" i="1"/>
  <c r="Z557" i="1" s="1"/>
  <c r="N558" i="1"/>
  <c r="Z558" i="1" s="1"/>
  <c r="N559" i="1"/>
  <c r="Z559" i="1" s="1"/>
  <c r="N560" i="1"/>
  <c r="Z560" i="1" s="1"/>
  <c r="N561" i="1"/>
  <c r="Z561" i="1" s="1"/>
  <c r="N562" i="1"/>
  <c r="Z562" i="1" s="1"/>
  <c r="N563" i="1"/>
  <c r="Z563" i="1" s="1"/>
  <c r="N564" i="1"/>
  <c r="Z564" i="1" s="1"/>
  <c r="N565" i="1"/>
  <c r="Z565" i="1" s="1"/>
  <c r="N566" i="1"/>
  <c r="Z566" i="1" s="1"/>
  <c r="N567" i="1"/>
  <c r="Z567" i="1" s="1"/>
  <c r="N568" i="1"/>
  <c r="Z568" i="1" s="1"/>
  <c r="N569" i="1"/>
  <c r="Z569" i="1" s="1"/>
  <c r="N570" i="1"/>
  <c r="N571" i="1"/>
  <c r="Z571" i="1" s="1"/>
  <c r="N572" i="1"/>
  <c r="Z572" i="1" s="1"/>
  <c r="N573" i="1"/>
  <c r="Z573" i="1" s="1"/>
  <c r="N574" i="1"/>
  <c r="N575" i="1"/>
  <c r="Z575" i="1" s="1"/>
  <c r="N576" i="1"/>
  <c r="N577" i="1"/>
  <c r="Z577" i="1" s="1"/>
  <c r="N578" i="1"/>
  <c r="Z578" i="1" s="1"/>
  <c r="N579" i="1"/>
  <c r="Z579" i="1" s="1"/>
  <c r="N580" i="1"/>
  <c r="Z580" i="1" s="1"/>
  <c r="N581" i="1"/>
  <c r="N582" i="1"/>
  <c r="Z582" i="1" s="1"/>
  <c r="N583" i="1"/>
  <c r="Z583" i="1" s="1"/>
  <c r="N584" i="1"/>
  <c r="Z584" i="1" s="1"/>
  <c r="N585" i="1"/>
  <c r="Z585" i="1" s="1"/>
  <c r="N586" i="1"/>
  <c r="Z586" i="1" s="1"/>
  <c r="N587" i="1"/>
  <c r="Z587" i="1" s="1"/>
  <c r="N588" i="1"/>
  <c r="Z588" i="1" s="1"/>
  <c r="N589" i="1"/>
  <c r="Z589" i="1" s="1"/>
  <c r="N590" i="1"/>
  <c r="Z590" i="1" s="1"/>
  <c r="N591" i="1"/>
  <c r="N592" i="1"/>
  <c r="Z592" i="1" s="1"/>
  <c r="N593" i="1"/>
  <c r="N594" i="1"/>
  <c r="Z594" i="1" s="1"/>
  <c r="N595" i="1"/>
  <c r="Z595" i="1" s="1"/>
  <c r="N596" i="1"/>
  <c r="Z596" i="1" s="1"/>
  <c r="N597" i="1"/>
  <c r="Z597" i="1" s="1"/>
  <c r="N598" i="1"/>
  <c r="Z598" i="1" s="1"/>
  <c r="N599" i="1"/>
  <c r="Z599" i="1" s="1"/>
  <c r="N600" i="1"/>
  <c r="N601" i="1"/>
  <c r="N602" i="1"/>
  <c r="Z602" i="1" s="1"/>
  <c r="N603" i="1"/>
  <c r="Z603" i="1" s="1"/>
  <c r="N604" i="1"/>
  <c r="Z604" i="1" s="1"/>
  <c r="N605" i="1"/>
  <c r="Z605" i="1" s="1"/>
  <c r="N606" i="1"/>
  <c r="Z606" i="1" s="1"/>
  <c r="N607" i="1"/>
  <c r="N608" i="1"/>
  <c r="Z608" i="1" s="1"/>
  <c r="N609" i="1"/>
  <c r="Z609" i="1" s="1"/>
  <c r="N610" i="1"/>
  <c r="Z610" i="1" s="1"/>
  <c r="N611" i="1"/>
  <c r="Z611" i="1" s="1"/>
  <c r="N612" i="1"/>
  <c r="Z612" i="1" s="1"/>
  <c r="N613" i="1"/>
  <c r="N614" i="1"/>
  <c r="N615" i="1"/>
  <c r="Z615" i="1" s="1"/>
  <c r="N616" i="1"/>
  <c r="N617" i="1"/>
  <c r="Z617" i="1" s="1"/>
  <c r="N618" i="1"/>
  <c r="Z618" i="1" s="1"/>
  <c r="N619" i="1"/>
  <c r="Z619" i="1" s="1"/>
  <c r="N620" i="1"/>
  <c r="Z620" i="1" s="1"/>
  <c r="N621" i="1"/>
  <c r="Z621" i="1" s="1"/>
  <c r="N622" i="1"/>
  <c r="Z622" i="1" s="1"/>
  <c r="N623" i="1"/>
  <c r="N624" i="1"/>
  <c r="Z624" i="1" s="1"/>
  <c r="N625" i="1"/>
  <c r="Z625" i="1" s="1"/>
  <c r="N626" i="1"/>
  <c r="Z626" i="1" s="1"/>
  <c r="N627" i="1"/>
  <c r="Z627" i="1" s="1"/>
  <c r="N628" i="1"/>
  <c r="Z628" i="1" s="1"/>
  <c r="N629" i="1"/>
  <c r="Z629" i="1" s="1"/>
  <c r="N630" i="1"/>
  <c r="Z630" i="1" s="1"/>
  <c r="N631" i="1"/>
  <c r="Z631" i="1" s="1"/>
  <c r="N632" i="1"/>
  <c r="N633" i="1"/>
  <c r="Z633" i="1" s="1"/>
  <c r="N634" i="1"/>
  <c r="Z634" i="1" s="1"/>
  <c r="N635" i="1"/>
  <c r="Z635" i="1" s="1"/>
  <c r="N636" i="1"/>
  <c r="Z636" i="1" s="1"/>
  <c r="N637" i="1"/>
  <c r="Z637" i="1" s="1"/>
  <c r="N638" i="1"/>
  <c r="N639" i="1"/>
  <c r="N640" i="1"/>
  <c r="N641" i="1"/>
  <c r="Z641" i="1" s="1"/>
  <c r="N642" i="1"/>
  <c r="Z642" i="1" s="1"/>
  <c r="N643" i="1"/>
  <c r="Z643" i="1" s="1"/>
  <c r="N644" i="1"/>
  <c r="Z644" i="1" s="1"/>
  <c r="N645" i="1"/>
  <c r="Z645" i="1" s="1"/>
  <c r="N646" i="1"/>
  <c r="Z646" i="1" s="1"/>
  <c r="N647" i="1"/>
  <c r="Z647" i="1" s="1"/>
  <c r="N648" i="1"/>
  <c r="Z648" i="1" s="1"/>
  <c r="N649" i="1"/>
  <c r="Z649" i="1" s="1"/>
  <c r="N650" i="1"/>
  <c r="Z650" i="1" s="1"/>
  <c r="N651" i="1"/>
  <c r="Z651" i="1" s="1"/>
  <c r="N652" i="1"/>
  <c r="N653" i="1"/>
  <c r="Z653" i="1" s="1"/>
  <c r="N654" i="1"/>
  <c r="Z654" i="1" s="1"/>
  <c r="N655" i="1"/>
  <c r="Z655" i="1" s="1"/>
  <c r="N656" i="1"/>
  <c r="Z656" i="1" s="1"/>
  <c r="N657" i="1"/>
  <c r="Z657" i="1" s="1"/>
  <c r="N658" i="1"/>
  <c r="Z658" i="1" s="1"/>
  <c r="N659" i="1"/>
  <c r="Z659" i="1" s="1"/>
  <c r="N660" i="1"/>
  <c r="Z660" i="1" s="1"/>
  <c r="N661" i="1"/>
  <c r="Z661" i="1" s="1"/>
  <c r="N662" i="1"/>
  <c r="Z662" i="1" s="1"/>
  <c r="N663" i="1"/>
  <c r="Z663" i="1" s="1"/>
  <c r="N664" i="1"/>
  <c r="Z664" i="1" s="1"/>
  <c r="N665" i="1"/>
  <c r="N666" i="1"/>
  <c r="Z666" i="1" s="1"/>
  <c r="N667" i="1"/>
  <c r="Z667" i="1" s="1"/>
  <c r="N668" i="1"/>
  <c r="Z668" i="1" s="1"/>
  <c r="N669" i="1"/>
  <c r="N670" i="1"/>
  <c r="Z670" i="1" s="1"/>
  <c r="N671" i="1"/>
  <c r="Z671" i="1" s="1"/>
  <c r="N672" i="1"/>
  <c r="Z672" i="1" s="1"/>
  <c r="N673" i="1"/>
  <c r="Z673" i="1" s="1"/>
  <c r="N674" i="1"/>
  <c r="N675" i="1"/>
  <c r="Z675" i="1" s="1"/>
  <c r="N676" i="1"/>
  <c r="Z676" i="1" s="1"/>
  <c r="N677" i="1"/>
  <c r="N678" i="1"/>
  <c r="Z678" i="1" s="1"/>
  <c r="N679" i="1"/>
  <c r="Z679" i="1" s="1"/>
  <c r="N680" i="1"/>
  <c r="Z680" i="1" s="1"/>
  <c r="N681" i="1"/>
  <c r="N682" i="1"/>
  <c r="Z682" i="1" s="1"/>
  <c r="N683" i="1"/>
  <c r="Z683" i="1" s="1"/>
  <c r="N684" i="1"/>
  <c r="N685" i="1"/>
  <c r="Z685" i="1" s="1"/>
  <c r="N686" i="1"/>
  <c r="Z686" i="1" s="1"/>
  <c r="N687" i="1"/>
  <c r="Z687" i="1" s="1"/>
  <c r="N688" i="1"/>
  <c r="Z688" i="1" s="1"/>
  <c r="N689" i="1"/>
  <c r="N690" i="1"/>
  <c r="N691" i="1"/>
  <c r="Z691" i="1" s="1"/>
  <c r="N692" i="1"/>
  <c r="Z692" i="1" s="1"/>
  <c r="N693" i="1"/>
  <c r="Z693" i="1" s="1"/>
  <c r="N694" i="1"/>
  <c r="Z694" i="1" s="1"/>
  <c r="N695" i="1"/>
  <c r="Z695" i="1" s="1"/>
  <c r="N696" i="1"/>
  <c r="N697" i="1"/>
  <c r="N698" i="1"/>
  <c r="N699" i="1"/>
  <c r="Z699" i="1" s="1"/>
  <c r="N700" i="1"/>
  <c r="Z700" i="1" s="1"/>
  <c r="N701" i="1"/>
  <c r="Z701" i="1" s="1"/>
  <c r="N702" i="1"/>
  <c r="Z702" i="1" s="1"/>
  <c r="N703" i="1"/>
  <c r="Z703" i="1" s="1"/>
  <c r="N704" i="1"/>
  <c r="Z704" i="1" s="1"/>
  <c r="N705" i="1"/>
  <c r="Z705" i="1" s="1"/>
  <c r="N706" i="1"/>
  <c r="Z706" i="1" s="1"/>
  <c r="N707" i="1"/>
  <c r="Z707" i="1" s="1"/>
  <c r="N708" i="1"/>
  <c r="Z708" i="1" s="1"/>
  <c r="N709" i="1"/>
  <c r="Z709" i="1" s="1"/>
  <c r="N710" i="1"/>
  <c r="Z710" i="1" s="1"/>
  <c r="N711" i="1"/>
  <c r="N712" i="1"/>
  <c r="Z712" i="1" s="1"/>
  <c r="N713" i="1"/>
  <c r="Z713" i="1" s="1"/>
  <c r="N714" i="1"/>
  <c r="Z714" i="1" s="1"/>
  <c r="N715" i="1"/>
  <c r="Z715" i="1" s="1"/>
  <c r="N716" i="1"/>
  <c r="Z716" i="1" s="1"/>
  <c r="N717" i="1"/>
  <c r="Z717" i="1" s="1"/>
  <c r="N718" i="1"/>
  <c r="N719" i="1"/>
  <c r="Z719" i="1" s="1"/>
  <c r="N720" i="1"/>
  <c r="Z720" i="1" s="1"/>
  <c r="N721" i="1"/>
  <c r="N722" i="1"/>
  <c r="Z722" i="1" s="1"/>
  <c r="N723" i="1"/>
  <c r="N724" i="1"/>
  <c r="Z724" i="1" s="1"/>
  <c r="N725" i="1"/>
  <c r="Z725" i="1" s="1"/>
  <c r="N726" i="1"/>
  <c r="Z726" i="1" s="1"/>
  <c r="N727" i="1"/>
  <c r="N728" i="1"/>
  <c r="Z728" i="1" s="1"/>
  <c r="N729" i="1"/>
  <c r="Z729" i="1" s="1"/>
  <c r="N730" i="1"/>
  <c r="Z730" i="1" s="1"/>
  <c r="N731" i="1"/>
  <c r="Z731" i="1" s="1"/>
  <c r="N732" i="1"/>
  <c r="N733" i="1"/>
  <c r="Z733" i="1" s="1"/>
  <c r="N734" i="1"/>
  <c r="Z734" i="1" s="1"/>
  <c r="N735" i="1"/>
  <c r="Z735" i="1" s="1"/>
  <c r="N736" i="1"/>
  <c r="Z736" i="1" s="1"/>
  <c r="N737" i="1"/>
  <c r="Z737" i="1" s="1"/>
  <c r="N738" i="1"/>
  <c r="Z738" i="1" s="1"/>
  <c r="N739" i="1"/>
  <c r="Z739" i="1" s="1"/>
  <c r="N740" i="1"/>
  <c r="Z740" i="1" s="1"/>
  <c r="N741" i="1"/>
  <c r="Z741" i="1" s="1"/>
  <c r="N742" i="1"/>
  <c r="Z742" i="1" s="1"/>
  <c r="N743" i="1"/>
  <c r="Z743" i="1" s="1"/>
  <c r="N744" i="1"/>
  <c r="Z744" i="1" s="1"/>
  <c r="N745" i="1"/>
  <c r="Z745" i="1" s="1"/>
  <c r="N746" i="1"/>
  <c r="Z746" i="1" s="1"/>
  <c r="N747" i="1"/>
  <c r="Z747" i="1" s="1"/>
  <c r="N748" i="1"/>
  <c r="Z748" i="1" s="1"/>
  <c r="N749" i="1"/>
  <c r="Z749" i="1" s="1"/>
  <c r="N750" i="1"/>
  <c r="Z750" i="1" s="1"/>
  <c r="N751" i="1"/>
  <c r="Z751" i="1" s="1"/>
  <c r="N752" i="1"/>
  <c r="Z752" i="1" s="1"/>
  <c r="N753" i="1"/>
  <c r="Z753" i="1" s="1"/>
  <c r="N754" i="1"/>
  <c r="Z754" i="1" s="1"/>
  <c r="N755" i="1"/>
  <c r="Z755" i="1" s="1"/>
  <c r="N756" i="1"/>
  <c r="N757" i="1"/>
  <c r="Z757" i="1" s="1"/>
  <c r="N758" i="1"/>
  <c r="N759" i="1"/>
  <c r="Z759" i="1" s="1"/>
  <c r="N760" i="1"/>
  <c r="Z760" i="1" s="1"/>
  <c r="N761" i="1"/>
  <c r="Z761" i="1" s="1"/>
  <c r="N762" i="1"/>
  <c r="Z762" i="1" s="1"/>
  <c r="N763" i="1"/>
  <c r="Z763" i="1" s="1"/>
  <c r="N764" i="1"/>
  <c r="Z764" i="1" s="1"/>
  <c r="N765" i="1"/>
  <c r="Z765" i="1" s="1"/>
  <c r="N766" i="1"/>
  <c r="Z766" i="1" s="1"/>
  <c r="N767" i="1"/>
  <c r="N768" i="1"/>
  <c r="Z768" i="1" s="1"/>
  <c r="N769" i="1"/>
  <c r="Z769" i="1" s="1"/>
  <c r="N770" i="1"/>
  <c r="Z770" i="1" s="1"/>
  <c r="N771" i="1"/>
  <c r="N772" i="1"/>
  <c r="N773" i="1"/>
  <c r="Z773" i="1" s="1"/>
  <c r="N774" i="1"/>
  <c r="Z774" i="1" s="1"/>
  <c r="N775" i="1"/>
  <c r="N776" i="1"/>
  <c r="Z776" i="1" s="1"/>
  <c r="N777" i="1"/>
  <c r="Z777" i="1" s="1"/>
  <c r="N778" i="1"/>
  <c r="Z778" i="1" s="1"/>
  <c r="N779" i="1"/>
  <c r="Z779" i="1" s="1"/>
  <c r="N780" i="1"/>
  <c r="Z780" i="1" s="1"/>
  <c r="N781" i="1"/>
  <c r="Z781" i="1" s="1"/>
  <c r="N782" i="1"/>
  <c r="Z782" i="1" s="1"/>
  <c r="N783" i="1"/>
  <c r="Z783" i="1" s="1"/>
  <c r="N784" i="1"/>
  <c r="Z784" i="1" s="1"/>
  <c r="N785" i="1"/>
  <c r="Z785" i="1" s="1"/>
  <c r="N786" i="1"/>
  <c r="Z786" i="1" s="1"/>
  <c r="N787" i="1"/>
  <c r="Z787" i="1" s="1"/>
  <c r="N788" i="1"/>
  <c r="N789" i="1"/>
  <c r="Z789" i="1" s="1"/>
  <c r="N790" i="1"/>
  <c r="Z790" i="1" s="1"/>
  <c r="N791" i="1"/>
  <c r="Z791" i="1" s="1"/>
  <c r="N792" i="1"/>
  <c r="Z792" i="1" s="1"/>
  <c r="N793" i="1"/>
  <c r="Z793" i="1" s="1"/>
  <c r="N794" i="1"/>
  <c r="Z794" i="1" s="1"/>
  <c r="N795" i="1"/>
  <c r="N796" i="1"/>
  <c r="Z796" i="1" s="1"/>
  <c r="N797" i="1"/>
  <c r="Z797" i="1" s="1"/>
  <c r="N798" i="1"/>
  <c r="Z798" i="1" s="1"/>
  <c r="N799" i="1"/>
  <c r="Z799" i="1" s="1"/>
  <c r="N800" i="1"/>
  <c r="Z800" i="1" s="1"/>
  <c r="N801" i="1"/>
  <c r="Z801" i="1" s="1"/>
  <c r="N802" i="1"/>
  <c r="N803" i="1"/>
  <c r="Z803" i="1" s="1"/>
  <c r="N804" i="1"/>
  <c r="Z804" i="1" s="1"/>
  <c r="N805" i="1"/>
  <c r="Z805" i="1" s="1"/>
  <c r="N806" i="1"/>
  <c r="N807" i="1"/>
  <c r="Z807" i="1" s="1"/>
  <c r="N808" i="1"/>
  <c r="Z808" i="1" s="1"/>
  <c r="N809" i="1"/>
  <c r="N810" i="1"/>
  <c r="Z810" i="1" s="1"/>
  <c r="N811" i="1"/>
  <c r="Z811" i="1" s="1"/>
  <c r="N812" i="1"/>
  <c r="Z812" i="1" s="1"/>
  <c r="N813" i="1"/>
  <c r="N814" i="1"/>
  <c r="N815" i="1"/>
  <c r="Z815" i="1" s="1"/>
  <c r="N816" i="1"/>
  <c r="Z816" i="1" s="1"/>
  <c r="N817" i="1"/>
  <c r="Z817" i="1" s="1"/>
  <c r="N818" i="1"/>
  <c r="Z818" i="1" s="1"/>
  <c r="N819" i="1"/>
  <c r="Z819" i="1" s="1"/>
  <c r="N820" i="1"/>
  <c r="Z820" i="1" s="1"/>
  <c r="N821" i="1"/>
  <c r="Z821" i="1" s="1"/>
  <c r="N822" i="1"/>
  <c r="BJ11" i="5" s="1"/>
  <c r="N823" i="1"/>
  <c r="Z823" i="1" s="1"/>
  <c r="N824" i="1"/>
  <c r="Z824" i="1" s="1"/>
  <c r="N825" i="1"/>
  <c r="Z825" i="1" s="1"/>
  <c r="N826" i="1"/>
  <c r="Z826" i="1" s="1"/>
  <c r="N827" i="1"/>
  <c r="Z827" i="1" s="1"/>
  <c r="N828" i="1"/>
  <c r="Z828" i="1" s="1"/>
  <c r="N829" i="1"/>
  <c r="Z829" i="1" s="1"/>
  <c r="N830" i="1"/>
  <c r="Z830" i="1" s="1"/>
  <c r="N831" i="1"/>
  <c r="Z831" i="1" s="1"/>
  <c r="N832" i="1"/>
  <c r="Z832" i="1" s="1"/>
  <c r="N833" i="1"/>
  <c r="N834" i="1"/>
  <c r="Z834" i="1" s="1"/>
  <c r="N835" i="1"/>
  <c r="N836" i="1"/>
  <c r="Z836" i="1" s="1"/>
  <c r="N837" i="1"/>
  <c r="Z837" i="1" s="1"/>
  <c r="N838" i="1"/>
  <c r="Z838" i="1" s="1"/>
  <c r="N839" i="1"/>
  <c r="N840" i="1"/>
  <c r="Z840" i="1" s="1"/>
  <c r="N841" i="1"/>
  <c r="N842" i="1"/>
  <c r="Z842" i="1" s="1"/>
  <c r="N843" i="1"/>
  <c r="Z843" i="1" s="1"/>
  <c r="N844" i="1"/>
  <c r="N845" i="1"/>
  <c r="Z845" i="1" s="1"/>
  <c r="N846" i="1"/>
  <c r="Z846" i="1" s="1"/>
  <c r="N847" i="1"/>
  <c r="Z847" i="1" s="1"/>
  <c r="N848" i="1"/>
  <c r="Z848" i="1" s="1"/>
  <c r="N849" i="1"/>
  <c r="Z849" i="1" s="1"/>
  <c r="N850" i="1"/>
  <c r="Z850" i="1" s="1"/>
  <c r="N851" i="1"/>
  <c r="Z851" i="1" s="1"/>
  <c r="N852" i="1"/>
  <c r="N853" i="1"/>
  <c r="Z853" i="1" s="1"/>
  <c r="N854" i="1"/>
  <c r="N855" i="1"/>
  <c r="Z855" i="1" s="1"/>
  <c r="N856" i="1"/>
  <c r="Z856" i="1" s="1"/>
  <c r="N857" i="1"/>
  <c r="Z857" i="1" s="1"/>
  <c r="N858" i="1"/>
  <c r="Z858" i="1" s="1"/>
  <c r="N859" i="1"/>
  <c r="N860" i="1"/>
  <c r="Z860" i="1" s="1"/>
  <c r="N861" i="1"/>
  <c r="Z861" i="1" s="1"/>
  <c r="N862" i="1"/>
  <c r="Z862" i="1" s="1"/>
  <c r="N863" i="1"/>
  <c r="Z863" i="1" s="1"/>
  <c r="N864" i="1"/>
  <c r="Z864" i="1" s="1"/>
  <c r="N865" i="1"/>
  <c r="N866" i="1"/>
  <c r="Z866" i="1" s="1"/>
  <c r="N867" i="1"/>
  <c r="Z867" i="1" s="1"/>
  <c r="N868" i="1"/>
  <c r="Z868" i="1" s="1"/>
  <c r="N869" i="1"/>
  <c r="Z869" i="1" s="1"/>
  <c r="N870" i="1"/>
  <c r="Z870" i="1" s="1"/>
  <c r="N871" i="1"/>
  <c r="Z871" i="1" s="1"/>
  <c r="N872" i="1"/>
  <c r="Z872" i="1" s="1"/>
  <c r="N873" i="1"/>
  <c r="Z873" i="1" s="1"/>
  <c r="N874" i="1"/>
  <c r="N875" i="1"/>
  <c r="Z875" i="1" s="1"/>
  <c r="N876" i="1"/>
  <c r="Z876" i="1" s="1"/>
  <c r="N877" i="1"/>
  <c r="Z877" i="1" s="1"/>
  <c r="N878" i="1"/>
  <c r="Z878" i="1" s="1"/>
  <c r="N879" i="1"/>
  <c r="Z879" i="1" s="1"/>
  <c r="N880" i="1"/>
  <c r="Z880" i="1" s="1"/>
  <c r="N881" i="1"/>
  <c r="N882" i="1"/>
  <c r="Z882" i="1" s="1"/>
  <c r="N883" i="1"/>
  <c r="Z883" i="1" s="1"/>
  <c r="N884" i="1"/>
  <c r="Z884" i="1" s="1"/>
  <c r="N885" i="1"/>
  <c r="Z885" i="1" s="1"/>
  <c r="N886" i="1"/>
  <c r="N887" i="1"/>
  <c r="Z887" i="1" s="1"/>
  <c r="N888" i="1"/>
  <c r="Z888" i="1" s="1"/>
  <c r="N889" i="1"/>
  <c r="Z889" i="1" s="1"/>
  <c r="N890" i="1"/>
  <c r="Z890" i="1" s="1"/>
  <c r="N891" i="1"/>
  <c r="Z891" i="1" s="1"/>
  <c r="N892" i="1"/>
  <c r="N893" i="1"/>
  <c r="Z893" i="1" s="1"/>
  <c r="N894" i="1"/>
  <c r="Z894" i="1" s="1"/>
  <c r="N895" i="1"/>
  <c r="Z895" i="1" s="1"/>
  <c r="N896" i="1"/>
  <c r="Z896" i="1" s="1"/>
  <c r="N897" i="1"/>
  <c r="Z897" i="1" s="1"/>
  <c r="N898" i="1"/>
  <c r="Z898" i="1" s="1"/>
  <c r="N899" i="1"/>
  <c r="Z899" i="1" s="1"/>
  <c r="N900" i="1"/>
  <c r="Z900" i="1" s="1"/>
  <c r="N901" i="1"/>
  <c r="N902" i="1"/>
  <c r="Z902" i="1" s="1"/>
  <c r="N903" i="1"/>
  <c r="Z903" i="1" s="1"/>
  <c r="N904" i="1"/>
  <c r="Z904" i="1" s="1"/>
  <c r="N905" i="1"/>
  <c r="Z905" i="1" s="1"/>
  <c r="N906" i="1"/>
  <c r="Z906" i="1" s="1"/>
  <c r="N907" i="1"/>
  <c r="Z907" i="1" s="1"/>
  <c r="N908" i="1"/>
  <c r="N909" i="1"/>
  <c r="Z909" i="1" s="1"/>
  <c r="N910" i="1"/>
  <c r="N911" i="1"/>
  <c r="N912" i="1"/>
  <c r="Z912" i="1" s="1"/>
  <c r="N913" i="1"/>
  <c r="Z913" i="1" s="1"/>
  <c r="N914" i="1"/>
  <c r="Z914" i="1" s="1"/>
  <c r="N915" i="1"/>
  <c r="Z915" i="1" s="1"/>
  <c r="N916" i="1"/>
  <c r="Z916" i="1" s="1"/>
  <c r="N917" i="1"/>
  <c r="Z917" i="1" s="1"/>
  <c r="N918" i="1"/>
  <c r="Z918" i="1" s="1"/>
  <c r="N919" i="1"/>
  <c r="Z919" i="1" s="1"/>
  <c r="N920" i="1"/>
  <c r="Z920" i="1" s="1"/>
  <c r="N921" i="1"/>
  <c r="C8" i="5" s="1"/>
  <c r="N922" i="1"/>
  <c r="Z922" i="1" s="1"/>
  <c r="N923" i="1"/>
  <c r="Z923" i="1" s="1"/>
  <c r="N924" i="1"/>
  <c r="N925" i="1"/>
  <c r="Z925" i="1" s="1"/>
  <c r="N926" i="1"/>
  <c r="Z926" i="1" s="1"/>
  <c r="N927" i="1"/>
  <c r="Z927" i="1" s="1"/>
  <c r="N928" i="1"/>
  <c r="Z928" i="1" s="1"/>
  <c r="N929" i="1"/>
  <c r="Z929" i="1" s="1"/>
  <c r="N930" i="1"/>
  <c r="Z930" i="1" s="1"/>
  <c r="N931" i="1"/>
  <c r="Z931" i="1" s="1"/>
  <c r="N932" i="1"/>
  <c r="N933" i="1"/>
  <c r="Z933" i="1" s="1"/>
  <c r="N934" i="1"/>
  <c r="Z934" i="1" s="1"/>
  <c r="N935" i="1"/>
  <c r="Z935" i="1" s="1"/>
  <c r="N936" i="1"/>
  <c r="Z936" i="1" s="1"/>
  <c r="N937" i="1"/>
  <c r="Z937" i="1" s="1"/>
  <c r="N938" i="1"/>
  <c r="N939" i="1"/>
  <c r="Z939" i="1" s="1"/>
  <c r="N940" i="1"/>
  <c r="N941" i="1"/>
  <c r="Z941" i="1" s="1"/>
  <c r="N942" i="1"/>
  <c r="Z942" i="1" s="1"/>
  <c r="N943" i="1"/>
  <c r="Z943" i="1" s="1"/>
  <c r="N944" i="1"/>
  <c r="Z944" i="1" s="1"/>
  <c r="N945" i="1"/>
  <c r="BJ15" i="5" s="1"/>
  <c r="N946" i="1"/>
  <c r="Z946" i="1" s="1"/>
  <c r="N947" i="1"/>
  <c r="Z947" i="1" s="1"/>
  <c r="N948" i="1"/>
  <c r="Z948" i="1" s="1"/>
  <c r="N949" i="1"/>
  <c r="Z949" i="1" s="1"/>
  <c r="N950" i="1"/>
  <c r="Z950" i="1" s="1"/>
  <c r="N951" i="1"/>
  <c r="BN53" i="5" s="1"/>
  <c r="N952" i="1"/>
  <c r="Z952" i="1" s="1"/>
  <c r="N953" i="1"/>
  <c r="Z953" i="1" s="1"/>
  <c r="N954" i="1"/>
  <c r="Z954" i="1" s="1"/>
  <c r="N955" i="1"/>
  <c r="Z955" i="1" s="1"/>
  <c r="N956" i="1"/>
  <c r="Z956" i="1" s="1"/>
  <c r="N957" i="1"/>
  <c r="Z957" i="1" s="1"/>
  <c r="N958" i="1"/>
  <c r="N959" i="1"/>
  <c r="Z959" i="1" s="1"/>
  <c r="N960" i="1"/>
  <c r="N961" i="1"/>
  <c r="N962" i="1"/>
  <c r="Z962" i="1" s="1"/>
  <c r="N963" i="1"/>
  <c r="Z963" i="1" s="1"/>
  <c r="N964" i="1"/>
  <c r="Z964" i="1" s="1"/>
  <c r="N965" i="1"/>
  <c r="Z965" i="1" s="1"/>
  <c r="N966" i="1"/>
  <c r="Z966" i="1" s="1"/>
  <c r="N967" i="1"/>
  <c r="Z967" i="1" s="1"/>
  <c r="N968" i="1"/>
  <c r="N969" i="1"/>
  <c r="BN41" i="5" s="1"/>
  <c r="N970" i="1"/>
  <c r="Z970" i="1" s="1"/>
  <c r="N971" i="1"/>
  <c r="Z971" i="1" s="1"/>
  <c r="N972" i="1"/>
  <c r="Z972" i="1" s="1"/>
  <c r="N973" i="1"/>
  <c r="Z973" i="1" s="1"/>
  <c r="N974" i="1"/>
  <c r="Z974" i="1" s="1"/>
  <c r="N975" i="1"/>
  <c r="Z975" i="1" s="1"/>
  <c r="N976" i="1"/>
  <c r="Z976" i="1" s="1"/>
  <c r="N977" i="1"/>
  <c r="Z977" i="1" s="1"/>
  <c r="N978" i="1"/>
  <c r="Z978" i="1" s="1"/>
  <c r="N979" i="1"/>
  <c r="Z979" i="1" s="1"/>
  <c r="N980" i="1"/>
  <c r="N981" i="1"/>
  <c r="Z981" i="1" s="1"/>
  <c r="N982" i="1"/>
  <c r="Z982" i="1" s="1"/>
  <c r="N983" i="1"/>
  <c r="Z983" i="1" s="1"/>
  <c r="N984" i="1"/>
  <c r="Z984" i="1" s="1"/>
  <c r="N985" i="1"/>
  <c r="N986" i="1"/>
  <c r="Z986" i="1" s="1"/>
  <c r="N987" i="1"/>
  <c r="BJ55" i="5" s="1"/>
  <c r="N988" i="1"/>
  <c r="Z988" i="1" s="1"/>
  <c r="N989" i="1"/>
  <c r="Z989" i="1" s="1"/>
  <c r="N990" i="1"/>
  <c r="Z990" i="1" s="1"/>
  <c r="N991" i="1"/>
  <c r="Z991" i="1" s="1"/>
  <c r="N992" i="1"/>
  <c r="Z992" i="1" s="1"/>
  <c r="N993" i="1"/>
  <c r="BK44" i="5" s="1"/>
  <c r="N994" i="1"/>
  <c r="Z994" i="1" s="1"/>
  <c r="N995" i="1"/>
  <c r="Z995" i="1" s="1"/>
  <c r="N996" i="1"/>
  <c r="Z996" i="1" s="1"/>
  <c r="N997" i="1"/>
  <c r="Z997" i="1" s="1"/>
  <c r="N998" i="1"/>
  <c r="Z998" i="1" s="1"/>
  <c r="N999" i="1"/>
  <c r="BK34" i="5" s="1"/>
  <c r="N1000" i="1"/>
  <c r="Z1000" i="1" s="1"/>
  <c r="N1001" i="1"/>
  <c r="Z1001" i="1" s="1"/>
  <c r="N1002" i="1"/>
  <c r="Z1002" i="1" s="1"/>
  <c r="N1003" i="1"/>
  <c r="N1004" i="1"/>
  <c r="N1005" i="1"/>
  <c r="Z1005" i="1" s="1"/>
  <c r="N1006" i="1"/>
  <c r="Z1006" i="1" s="1"/>
  <c r="N1007" i="1"/>
  <c r="Z1007" i="1" s="1"/>
  <c r="N1008" i="1"/>
  <c r="Z1008" i="1" s="1"/>
  <c r="N1009" i="1"/>
  <c r="Z1009" i="1" s="1"/>
  <c r="N1010" i="1"/>
  <c r="Z1010" i="1" s="1"/>
  <c r="N1011" i="1"/>
  <c r="Z1011" i="1" s="1"/>
  <c r="N1012" i="1"/>
  <c r="Z1012" i="1" s="1"/>
  <c r="N1013" i="1"/>
  <c r="Z1013" i="1" s="1"/>
  <c r="N1014" i="1"/>
  <c r="Z1014" i="1" s="1"/>
  <c r="N1015" i="1"/>
  <c r="Z1015" i="1" s="1"/>
  <c r="N1016" i="1"/>
  <c r="N1017" i="1"/>
  <c r="Z1017" i="1" s="1"/>
  <c r="N1018" i="1"/>
  <c r="N1019" i="1"/>
  <c r="Z1019" i="1" s="1"/>
  <c r="N1020" i="1"/>
  <c r="Z1020" i="1" s="1"/>
  <c r="N1021" i="1"/>
  <c r="Z1021" i="1" s="1"/>
  <c r="N1022" i="1"/>
  <c r="N1023" i="1"/>
  <c r="Z1023" i="1" s="1"/>
  <c r="N1024" i="1"/>
  <c r="Z1024" i="1" s="1"/>
  <c r="N1025" i="1"/>
  <c r="Z1025" i="1" s="1"/>
  <c r="N1026" i="1"/>
  <c r="N1027" i="1"/>
  <c r="Z1027" i="1" s="1"/>
  <c r="N1028" i="1"/>
  <c r="Z1028" i="1" s="1"/>
  <c r="N1029" i="1"/>
  <c r="Z1029" i="1" s="1"/>
  <c r="N1030" i="1"/>
  <c r="N1031" i="1"/>
  <c r="Z1031" i="1" s="1"/>
  <c r="N1032" i="1"/>
  <c r="Z1032" i="1" s="1"/>
  <c r="N1033" i="1"/>
  <c r="N1034" i="1"/>
  <c r="N1035" i="1"/>
  <c r="D65" i="5" s="1"/>
  <c r="N1036" i="1"/>
  <c r="Z1036" i="1" s="1"/>
  <c r="N1037" i="1"/>
  <c r="Z1037" i="1" s="1"/>
  <c r="N1038" i="1"/>
  <c r="Z1038" i="1" s="1"/>
  <c r="N1039" i="1"/>
  <c r="Z1039" i="1" s="1"/>
  <c r="N1040" i="1"/>
  <c r="Z1040" i="1" s="1"/>
  <c r="N1041" i="1"/>
  <c r="Z1041" i="1" s="1"/>
  <c r="N1042" i="1"/>
  <c r="Z1042" i="1" s="1"/>
  <c r="N1043" i="1"/>
  <c r="Z1043" i="1" s="1"/>
  <c r="N1044" i="1"/>
  <c r="Z1044" i="1" s="1"/>
  <c r="N1045" i="1"/>
  <c r="Z1045" i="1" s="1"/>
  <c r="N1046" i="1"/>
  <c r="N1047" i="1"/>
  <c r="Z1047" i="1" s="1"/>
  <c r="N1048" i="1"/>
  <c r="Z1048" i="1" s="1"/>
  <c r="N1049" i="1"/>
  <c r="N1050" i="1"/>
  <c r="Z1050" i="1" s="1"/>
  <c r="N1051" i="1"/>
  <c r="Z1051" i="1" s="1"/>
  <c r="N1052" i="1"/>
  <c r="Z1052" i="1" s="1"/>
  <c r="N1053" i="1"/>
  <c r="Z1053" i="1" s="1"/>
  <c r="N1054" i="1"/>
  <c r="Z1054" i="1" s="1"/>
  <c r="N1055" i="1"/>
  <c r="Z1055" i="1" s="1"/>
  <c r="N1056" i="1"/>
  <c r="Z1056" i="1" s="1"/>
  <c r="N1057" i="1"/>
  <c r="N1058" i="1"/>
  <c r="Z1058" i="1" s="1"/>
  <c r="N1059" i="1"/>
  <c r="AX65" i="5" s="1"/>
  <c r="N1060" i="1"/>
  <c r="Z1060" i="1" s="1"/>
  <c r="N1061" i="1"/>
  <c r="Z1061" i="1" s="1"/>
  <c r="N1062" i="1"/>
  <c r="Z1062" i="1" s="1"/>
  <c r="N1063" i="1"/>
  <c r="Z1063" i="1" s="1"/>
  <c r="N1064" i="1"/>
  <c r="Z1064" i="1" s="1"/>
  <c r="N1065" i="1"/>
  <c r="Z1065" i="1" s="1"/>
  <c r="N1066" i="1"/>
  <c r="Z1066" i="1" s="1"/>
  <c r="N1067" i="1"/>
  <c r="Z1067" i="1" s="1"/>
  <c r="N1068" i="1"/>
  <c r="N1069" i="1"/>
  <c r="Z1069" i="1" s="1"/>
  <c r="N1070" i="1"/>
  <c r="Z1070" i="1" s="1"/>
  <c r="N1071" i="1"/>
  <c r="Z1071" i="1" s="1"/>
  <c r="N1072" i="1"/>
  <c r="Z1072" i="1" s="1"/>
  <c r="N1073" i="1"/>
  <c r="N1074" i="1"/>
  <c r="Z1074" i="1" s="1"/>
  <c r="N1075" i="1"/>
  <c r="Z1075" i="1" s="1"/>
  <c r="N1076" i="1"/>
  <c r="Z1076" i="1" s="1"/>
  <c r="N1077" i="1"/>
  <c r="Z1077" i="1" s="1"/>
  <c r="N1078" i="1"/>
  <c r="Z1078" i="1" s="1"/>
  <c r="N1079" i="1"/>
  <c r="Z1079" i="1" s="1"/>
  <c r="N1080" i="1"/>
  <c r="Z1080" i="1" s="1"/>
  <c r="N1081" i="1"/>
  <c r="Z1081" i="1" s="1"/>
  <c r="N1082" i="1"/>
  <c r="Z1082" i="1" s="1"/>
  <c r="N1083" i="1"/>
  <c r="Z1083" i="1" s="1"/>
  <c r="N1084" i="1"/>
  <c r="Z1084" i="1" s="1"/>
  <c r="N1085" i="1"/>
  <c r="Z1085" i="1" s="1"/>
  <c r="N1086" i="1"/>
  <c r="Z1086" i="1" s="1"/>
  <c r="N1087" i="1"/>
  <c r="Z1087" i="1" s="1"/>
  <c r="N1088" i="1"/>
  <c r="N1089" i="1"/>
  <c r="BD17" i="5" s="1"/>
  <c r="N1090" i="1"/>
  <c r="Z1090" i="1" s="1"/>
  <c r="N1091" i="1"/>
  <c r="Z1091" i="1" s="1"/>
  <c r="N1092" i="1"/>
  <c r="Z1092" i="1" s="1"/>
  <c r="N1093" i="1"/>
  <c r="Z1093" i="1" s="1"/>
  <c r="N1094" i="1"/>
  <c r="Z1094" i="1" s="1"/>
  <c r="N1095" i="1"/>
  <c r="Z1095" i="1" s="1"/>
  <c r="N1096" i="1"/>
  <c r="Z1096" i="1" s="1"/>
  <c r="N1097" i="1"/>
  <c r="Z1097" i="1" s="1"/>
  <c r="N1098" i="1"/>
  <c r="N1099" i="1"/>
  <c r="Z1099" i="1" s="1"/>
  <c r="N1100" i="1"/>
  <c r="Z1100" i="1" s="1"/>
  <c r="N1101" i="1"/>
  <c r="Z1101" i="1" s="1"/>
  <c r="N1102" i="1"/>
  <c r="Z1102" i="1" s="1"/>
  <c r="N1103" i="1"/>
  <c r="N1104" i="1"/>
  <c r="Z1104" i="1" s="1"/>
  <c r="N1105" i="1"/>
  <c r="Z1105" i="1" s="1"/>
  <c r="N1106" i="1"/>
  <c r="Z1106" i="1" s="1"/>
  <c r="N1107" i="1"/>
  <c r="Z1107" i="1" s="1"/>
  <c r="N1108" i="1"/>
  <c r="Z1108" i="1" s="1"/>
  <c r="N1109" i="1"/>
  <c r="Z1109" i="1" s="1"/>
  <c r="N1110" i="1"/>
  <c r="Z1110" i="1" s="1"/>
  <c r="N1111" i="1"/>
  <c r="Z1111" i="1" s="1"/>
  <c r="N1112" i="1"/>
  <c r="Z1112" i="1" s="1"/>
  <c r="N1113" i="1"/>
  <c r="BF53" i="5" s="1"/>
  <c r="N1114" i="1"/>
  <c r="Z1114" i="1" s="1"/>
  <c r="N1115" i="1"/>
  <c r="Z1115" i="1" s="1"/>
  <c r="N1116" i="1"/>
  <c r="Z1116" i="1" s="1"/>
  <c r="N1117" i="1"/>
  <c r="N1118" i="1"/>
  <c r="Z1118" i="1" s="1"/>
  <c r="N1119" i="1"/>
  <c r="AX5" i="5" s="1"/>
  <c r="N1120" i="1"/>
  <c r="Z1120" i="1" s="1"/>
  <c r="N1121" i="1"/>
  <c r="N1122" i="1"/>
  <c r="Z1122" i="1" s="1"/>
  <c r="N1123" i="1"/>
  <c r="Z1123" i="1" s="1"/>
  <c r="N1124" i="1"/>
  <c r="N1125" i="1"/>
  <c r="D9" i="5" s="1"/>
  <c r="N1126" i="1"/>
  <c r="Z1126" i="1" s="1"/>
  <c r="N1127" i="1"/>
  <c r="Z1127" i="1" s="1"/>
  <c r="N1128" i="1"/>
  <c r="Z1128" i="1" s="1"/>
  <c r="N1129" i="1"/>
  <c r="Z1129" i="1" s="1"/>
  <c r="N1130" i="1"/>
  <c r="N1131" i="1"/>
  <c r="Z1131" i="1" s="1"/>
  <c r="N1132" i="1"/>
  <c r="Z1132" i="1" s="1"/>
  <c r="N1133" i="1"/>
  <c r="Z1133" i="1" s="1"/>
  <c r="N1134" i="1"/>
  <c r="Z1134" i="1" s="1"/>
  <c r="N1135" i="1"/>
  <c r="Z1135" i="1" s="1"/>
  <c r="N1136" i="1"/>
  <c r="Z1136" i="1" s="1"/>
  <c r="N1137" i="1"/>
  <c r="BM64" i="5" s="1"/>
  <c r="N1138" i="1"/>
  <c r="Z1138" i="1" s="1"/>
  <c r="N1139" i="1"/>
  <c r="Z1139" i="1" s="1"/>
  <c r="N1140" i="1"/>
  <c r="Z1140" i="1" s="1"/>
  <c r="N1141" i="1"/>
  <c r="N1142" i="1"/>
  <c r="Z1142" i="1" s="1"/>
  <c r="N1143" i="1"/>
  <c r="Z1143" i="1" s="1"/>
  <c r="N1144" i="1"/>
  <c r="N1145" i="1"/>
  <c r="Z1145" i="1" s="1"/>
  <c r="N1146" i="1"/>
  <c r="Z1146" i="1" s="1"/>
  <c r="N1147" i="1"/>
  <c r="Z1147" i="1" s="1"/>
  <c r="N1148" i="1"/>
  <c r="Z1148" i="1" s="1"/>
  <c r="N1149" i="1"/>
  <c r="Z1149" i="1" s="1"/>
  <c r="N1150" i="1"/>
  <c r="N1151" i="1"/>
  <c r="Z1151" i="1" s="1"/>
  <c r="N1152" i="1"/>
  <c r="Z1152" i="1" s="1"/>
  <c r="N1153" i="1"/>
  <c r="Z1153" i="1" s="1"/>
  <c r="N1154" i="1"/>
  <c r="Z1154" i="1" s="1"/>
  <c r="N1155" i="1"/>
  <c r="BE26" i="5" s="1"/>
  <c r="N1156" i="1"/>
  <c r="Z1156" i="1" s="1"/>
  <c r="N1157" i="1"/>
  <c r="Z1157" i="1" s="1"/>
  <c r="N1158" i="1"/>
  <c r="N1159" i="1"/>
  <c r="Z1159" i="1" s="1"/>
  <c r="N1160" i="1"/>
  <c r="D39" i="5" s="1"/>
  <c r="N1161" i="1"/>
  <c r="Z1161" i="1" s="1"/>
  <c r="N1162" i="1"/>
  <c r="Z1162" i="1" s="1"/>
  <c r="N1163" i="1"/>
  <c r="Z1163" i="1" s="1"/>
  <c r="N1164" i="1"/>
  <c r="Z1164" i="1" s="1"/>
  <c r="N1165" i="1"/>
  <c r="Z1165" i="1" s="1"/>
  <c r="N1166" i="1"/>
  <c r="Z1166" i="1" s="1"/>
  <c r="N1167" i="1"/>
  <c r="Z1167" i="1" s="1"/>
  <c r="N1168" i="1"/>
  <c r="Z1168" i="1" s="1"/>
  <c r="N1169" i="1"/>
  <c r="Z1169" i="1" s="1"/>
  <c r="N1170" i="1"/>
  <c r="Z1170" i="1" s="1"/>
  <c r="N1171" i="1"/>
  <c r="Z1171" i="1" s="1"/>
  <c r="N1172" i="1"/>
  <c r="Z1172" i="1" s="1"/>
  <c r="N1173" i="1"/>
  <c r="Z1173" i="1" s="1"/>
  <c r="N1174" i="1"/>
  <c r="Z1174" i="1" s="1"/>
  <c r="N1175" i="1"/>
  <c r="Z1175" i="1" s="1"/>
  <c r="N1176" i="1"/>
  <c r="Z1176" i="1" s="1"/>
  <c r="N1177" i="1"/>
  <c r="Z1177" i="1" s="1"/>
  <c r="N1178" i="1"/>
  <c r="D55" i="5" s="1"/>
  <c r="N1179" i="1"/>
  <c r="Z1179" i="1" s="1"/>
  <c r="N1180" i="1"/>
  <c r="Z1180" i="1" s="1"/>
  <c r="N1181" i="1"/>
  <c r="Z1181" i="1" s="1"/>
  <c r="N1182" i="1"/>
  <c r="Z1182" i="1" s="1"/>
  <c r="N1183" i="1"/>
  <c r="Z1183" i="1" s="1"/>
  <c r="N1184" i="1"/>
  <c r="Z1184" i="1" s="1"/>
  <c r="N1185" i="1"/>
  <c r="Z1185" i="1" s="1"/>
  <c r="N1186" i="1"/>
  <c r="Z1186" i="1" s="1"/>
  <c r="N1187" i="1"/>
  <c r="Z1187" i="1" s="1"/>
  <c r="N1188" i="1"/>
  <c r="Z1188" i="1" s="1"/>
  <c r="N1189" i="1"/>
  <c r="N1190" i="1"/>
  <c r="Z1190" i="1" s="1"/>
  <c r="N1191" i="1"/>
  <c r="Z1191" i="1" s="1"/>
  <c r="N1192" i="1"/>
  <c r="Z1192" i="1" s="1"/>
  <c r="N1193" i="1"/>
  <c r="Z1193" i="1" s="1"/>
  <c r="N1194" i="1"/>
  <c r="Z1194" i="1" s="1"/>
  <c r="N1195" i="1"/>
  <c r="Z1195" i="1" s="1"/>
  <c r="N1196" i="1"/>
  <c r="Z1196" i="1" s="1"/>
  <c r="N1197" i="1"/>
  <c r="Z1197" i="1" s="1"/>
  <c r="N1198" i="1"/>
  <c r="Z1198" i="1" s="1"/>
  <c r="N1199" i="1"/>
  <c r="Z1199" i="1" s="1"/>
  <c r="N1200" i="1"/>
  <c r="Z1200" i="1" s="1"/>
  <c r="N1201" i="1"/>
  <c r="Z1201" i="1" s="1"/>
  <c r="N1202" i="1"/>
  <c r="AZ45" i="5" s="1"/>
  <c r="N1203" i="1"/>
  <c r="Z1203" i="1" s="1"/>
  <c r="N1204" i="1"/>
  <c r="Z1204" i="1" s="1"/>
  <c r="N1205" i="1"/>
  <c r="Z1205" i="1" s="1"/>
  <c r="N1206" i="1"/>
  <c r="Z1206" i="1" s="1"/>
  <c r="N1207" i="1"/>
  <c r="Z1207" i="1" s="1"/>
  <c r="N1208" i="1"/>
  <c r="Z1208" i="1" s="1"/>
  <c r="N1209" i="1"/>
  <c r="BN15" i="5" s="1"/>
  <c r="N1210" i="1"/>
  <c r="Z1210" i="1" s="1"/>
  <c r="N1211" i="1"/>
  <c r="Z1211" i="1" s="1"/>
  <c r="N1212" i="1"/>
  <c r="Z1212" i="1" s="1"/>
  <c r="N1213" i="1"/>
  <c r="Z1213" i="1" s="1"/>
  <c r="N1214" i="1"/>
  <c r="Z1214" i="1" s="1"/>
  <c r="N1215" i="1"/>
  <c r="Z1215" i="1" s="1"/>
  <c r="N1216" i="1"/>
  <c r="Z1216" i="1" s="1"/>
  <c r="N1217" i="1"/>
  <c r="Z1217" i="1" s="1"/>
  <c r="N1218" i="1"/>
  <c r="Z1218" i="1" s="1"/>
  <c r="N1219" i="1"/>
  <c r="Z1219" i="1" s="1"/>
  <c r="N1220" i="1"/>
  <c r="Z1220" i="1" s="1"/>
  <c r="N1221" i="1"/>
  <c r="Z1221" i="1" s="1"/>
  <c r="N1222" i="1"/>
  <c r="Z1222" i="1" s="1"/>
  <c r="N1223" i="1"/>
  <c r="Z1223" i="1" s="1"/>
  <c r="N1224" i="1"/>
  <c r="Z1224" i="1" s="1"/>
  <c r="N1225" i="1"/>
  <c r="Z1225" i="1" s="1"/>
  <c r="N1226" i="1"/>
  <c r="Z1226" i="1" s="1"/>
  <c r="N1227" i="1"/>
  <c r="Z1227" i="1" s="1"/>
  <c r="N1228" i="1"/>
  <c r="Z1228" i="1" s="1"/>
  <c r="N1229" i="1"/>
  <c r="Z1229" i="1" s="1"/>
  <c r="N1230" i="1"/>
  <c r="Z1230" i="1" s="1"/>
  <c r="N1231" i="1"/>
  <c r="Z1231" i="1" s="1"/>
  <c r="N1232" i="1"/>
  <c r="Z1232" i="1" s="1"/>
  <c r="N1233" i="1"/>
  <c r="Z1233" i="1" s="1"/>
  <c r="N1234" i="1"/>
  <c r="Z1234" i="1" s="1"/>
  <c r="N1235" i="1"/>
  <c r="Z1235" i="1" s="1"/>
  <c r="N1236" i="1"/>
  <c r="Z1236" i="1" s="1"/>
  <c r="N1237" i="1"/>
  <c r="Z1237" i="1" s="1"/>
  <c r="N1238" i="1"/>
  <c r="Z1238" i="1" s="1"/>
  <c r="N1239" i="1"/>
  <c r="Z1239" i="1" s="1"/>
  <c r="N1240" i="1"/>
  <c r="Z1240" i="1" s="1"/>
  <c r="N1241" i="1"/>
  <c r="Z1241" i="1" s="1"/>
  <c r="N1242" i="1"/>
  <c r="Z1242" i="1" s="1"/>
  <c r="N1243" i="1"/>
  <c r="Z1243" i="1" s="1"/>
  <c r="N1244" i="1"/>
  <c r="Z1244" i="1" s="1"/>
  <c r="N1245" i="1"/>
  <c r="Z1245" i="1" s="1"/>
  <c r="N1246" i="1"/>
  <c r="Z1246" i="1" s="1"/>
  <c r="N1247" i="1"/>
  <c r="Z1247" i="1" s="1"/>
  <c r="N1248" i="1"/>
  <c r="Z1248" i="1" s="1"/>
  <c r="N1249" i="1"/>
  <c r="Z1249" i="1" s="1"/>
  <c r="N1250" i="1"/>
  <c r="Z1250" i="1" s="1"/>
  <c r="N1251" i="1"/>
  <c r="Z1251" i="1" s="1"/>
  <c r="N1252" i="1"/>
  <c r="Z1252" i="1" s="1"/>
  <c r="N1253" i="1"/>
  <c r="Z1253" i="1" s="1"/>
  <c r="N1254" i="1"/>
  <c r="Z1254" i="1" s="1"/>
  <c r="N1255" i="1"/>
  <c r="Z1255" i="1" s="1"/>
  <c r="N1256" i="1"/>
  <c r="Z1256" i="1" s="1"/>
  <c r="N1257" i="1"/>
  <c r="Z1257" i="1" s="1"/>
  <c r="N1258" i="1"/>
  <c r="N1259" i="1"/>
  <c r="N1260" i="1"/>
  <c r="Z1260" i="1" s="1"/>
  <c r="N1261" i="1"/>
  <c r="Z1261" i="1" s="1"/>
  <c r="N1262" i="1"/>
  <c r="Z1262" i="1" s="1"/>
  <c r="N1263" i="1"/>
  <c r="Z1263" i="1" s="1"/>
  <c r="N1264" i="1"/>
  <c r="Z1264" i="1" s="1"/>
  <c r="N1265" i="1"/>
  <c r="Z1265" i="1" s="1"/>
  <c r="N1266" i="1"/>
  <c r="Z1266" i="1" s="1"/>
  <c r="N1267" i="1"/>
  <c r="Z1267" i="1" s="1"/>
  <c r="N1268" i="1"/>
  <c r="Z1268" i="1" s="1"/>
  <c r="N1269" i="1"/>
  <c r="Z1269" i="1" s="1"/>
  <c r="N1270" i="1"/>
  <c r="Z1270" i="1" s="1"/>
  <c r="N1271" i="1"/>
  <c r="Z1271" i="1" s="1"/>
  <c r="N1272" i="1"/>
  <c r="Z1272" i="1" s="1"/>
  <c r="N1273" i="1"/>
  <c r="Z1273" i="1" s="1"/>
  <c r="N1274" i="1"/>
  <c r="Z1274" i="1" s="1"/>
  <c r="N1275" i="1"/>
  <c r="Z1275" i="1" s="1"/>
  <c r="N1276" i="1"/>
  <c r="N1277" i="1"/>
  <c r="Z1277" i="1" s="1"/>
  <c r="N1278" i="1"/>
  <c r="Z1278" i="1" s="1"/>
  <c r="N1279" i="1"/>
  <c r="Z1279" i="1" s="1"/>
  <c r="N1280" i="1"/>
  <c r="Z1280" i="1" s="1"/>
  <c r="N1281" i="1"/>
  <c r="Z1281" i="1" s="1"/>
  <c r="N1282" i="1"/>
  <c r="Z1282" i="1" s="1"/>
  <c r="N1283" i="1"/>
  <c r="Z1283" i="1" s="1"/>
  <c r="N1284" i="1"/>
  <c r="BL23" i="5" s="1"/>
  <c r="N1285" i="1"/>
  <c r="Z1285" i="1" s="1"/>
  <c r="N1286" i="1"/>
  <c r="Z1286" i="1" s="1"/>
  <c r="N1287" i="1"/>
  <c r="Z1287" i="1" s="1"/>
  <c r="N1288" i="1"/>
  <c r="Z1288" i="1" s="1"/>
  <c r="N1289" i="1"/>
  <c r="Z1289" i="1" s="1"/>
  <c r="N1290" i="1"/>
  <c r="Z1290" i="1" s="1"/>
  <c r="N1291" i="1"/>
  <c r="Z1291" i="1" s="1"/>
  <c r="N1292" i="1"/>
  <c r="Z1292" i="1" s="1"/>
  <c r="N1293" i="1"/>
  <c r="Z1293" i="1" s="1"/>
  <c r="N1294" i="1"/>
  <c r="Z1294" i="1" s="1"/>
  <c r="N1295" i="1"/>
  <c r="Z1295" i="1" s="1"/>
  <c r="N1296" i="1"/>
  <c r="Z1296" i="1" s="1"/>
  <c r="N1297" i="1"/>
  <c r="Z1297" i="1" s="1"/>
  <c r="N1298" i="1"/>
  <c r="Z1298" i="1" s="1"/>
  <c r="N1299" i="1"/>
  <c r="Z1299" i="1" s="1"/>
  <c r="N1300" i="1"/>
  <c r="N1301" i="1"/>
  <c r="Z1301" i="1" s="1"/>
  <c r="N1302" i="1"/>
  <c r="Z1302" i="1" s="1"/>
  <c r="N1303" i="1"/>
  <c r="Z1303" i="1" s="1"/>
  <c r="N1304" i="1"/>
  <c r="Z1304" i="1" s="1"/>
  <c r="N1305" i="1"/>
  <c r="Z1305" i="1" s="1"/>
  <c r="N1306" i="1"/>
  <c r="Z1306" i="1" s="1"/>
  <c r="N1307" i="1"/>
  <c r="Z1307" i="1" s="1"/>
  <c r="N1308" i="1"/>
  <c r="Z1308" i="1" s="1"/>
  <c r="N1309" i="1"/>
  <c r="Z1309" i="1" s="1"/>
  <c r="N1310" i="1"/>
  <c r="Z1310" i="1" s="1"/>
  <c r="N1311" i="1"/>
  <c r="Z1311" i="1" s="1"/>
  <c r="N1312" i="1"/>
  <c r="Z1312" i="1" s="1"/>
  <c r="N1313" i="1"/>
  <c r="Z1313" i="1" s="1"/>
  <c r="N1314" i="1"/>
  <c r="Z1314" i="1" s="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H62" i="1"/>
  <c r="H63" i="1"/>
  <c r="H64" i="1"/>
  <c r="O64" i="1" s="1"/>
  <c r="H65" i="1"/>
  <c r="O65" i="1" s="1"/>
  <c r="H66" i="1"/>
  <c r="H67" i="1"/>
  <c r="H68" i="1"/>
  <c r="O68" i="1" s="1"/>
  <c r="H69" i="1"/>
  <c r="O69" i="1" s="1"/>
  <c r="H70" i="1"/>
  <c r="O70" i="1" s="1"/>
  <c r="H71" i="1"/>
  <c r="O71" i="1" s="1"/>
  <c r="H72" i="1"/>
  <c r="H73" i="1"/>
  <c r="H74" i="1"/>
  <c r="H75" i="1"/>
  <c r="H76" i="1"/>
  <c r="H77" i="1"/>
  <c r="O77" i="1" s="1"/>
  <c r="H78" i="1"/>
  <c r="O78" i="1" s="1"/>
  <c r="H79" i="1"/>
  <c r="H80" i="1"/>
  <c r="O80" i="1" s="1"/>
  <c r="H81" i="1"/>
  <c r="O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H108" i="1"/>
  <c r="H109" i="1"/>
  <c r="O109" i="1" s="1"/>
  <c r="H110" i="1"/>
  <c r="O110" i="1" s="1"/>
  <c r="H111" i="1"/>
  <c r="O111" i="1" s="1"/>
  <c r="H112" i="1"/>
  <c r="O112" i="1" s="1"/>
  <c r="H113" i="1"/>
  <c r="O113" i="1" s="1"/>
  <c r="H114" i="1"/>
  <c r="H115" i="1"/>
  <c r="H116" i="1"/>
  <c r="H117" i="1"/>
  <c r="O117" i="1" s="1"/>
  <c r="H118" i="1"/>
  <c r="O118" i="1" s="1"/>
  <c r="H119" i="1"/>
  <c r="O119" i="1" s="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R34" i="7" l="1"/>
  <c r="Q34" i="7"/>
  <c r="P34" i="7"/>
  <c r="O34" i="7"/>
  <c r="N34" i="7"/>
  <c r="M34" i="7"/>
  <c r="L34" i="7"/>
  <c r="K34" i="7"/>
  <c r="J34" i="7"/>
  <c r="Y34" i="7"/>
  <c r="I34" i="7"/>
  <c r="X34" i="7"/>
  <c r="H34" i="7"/>
  <c r="W34" i="7"/>
  <c r="G34" i="7"/>
  <c r="V34" i="7"/>
  <c r="F34" i="7"/>
  <c r="U34" i="7"/>
  <c r="E34" i="7"/>
  <c r="T34" i="7"/>
  <c r="D34" i="7"/>
  <c r="S34" i="7"/>
  <c r="AB62" i="1"/>
  <c r="O105" i="1"/>
  <c r="O89" i="1"/>
  <c r="O41" i="1"/>
  <c r="O66" i="1"/>
  <c r="O98" i="1"/>
  <c r="O82" i="1"/>
  <c r="O114" i="1"/>
  <c r="O108" i="1"/>
  <c r="AA1314" i="1"/>
  <c r="AA1298" i="1"/>
  <c r="AA1282" i="1"/>
  <c r="AA1266" i="1"/>
  <c r="AA1250" i="1"/>
  <c r="AA1234" i="1"/>
  <c r="AA1218" i="1"/>
  <c r="AA1202" i="1"/>
  <c r="AA1186" i="1"/>
  <c r="AA1170" i="1"/>
  <c r="AA1154" i="1"/>
  <c r="AA1138" i="1"/>
  <c r="AA1122" i="1"/>
  <c r="AA1106" i="1"/>
  <c r="AA1090" i="1"/>
  <c r="AA1074" i="1"/>
  <c r="AA1058" i="1"/>
  <c r="AA1042" i="1"/>
  <c r="AA1026" i="1"/>
  <c r="AA1010" i="1"/>
  <c r="AA994" i="1"/>
  <c r="AA978" i="1"/>
  <c r="AA962" i="1"/>
  <c r="AA946" i="1"/>
  <c r="AA930" i="1"/>
  <c r="AA914" i="1"/>
  <c r="AA898" i="1"/>
  <c r="AA882" i="1"/>
  <c r="AA866" i="1"/>
  <c r="AA850" i="1"/>
  <c r="AA834" i="1"/>
  <c r="AA818" i="1"/>
  <c r="AA802" i="1"/>
  <c r="AA786" i="1"/>
  <c r="AA770" i="1"/>
  <c r="AA754" i="1"/>
  <c r="AA738" i="1"/>
  <c r="AA722" i="1"/>
  <c r="AA706" i="1"/>
  <c r="AA690" i="1"/>
  <c r="AA674" i="1"/>
  <c r="AA658" i="1"/>
  <c r="AA642" i="1"/>
  <c r="AA626" i="1"/>
  <c r="AA610" i="1"/>
  <c r="AA594" i="1"/>
  <c r="AA578" i="1"/>
  <c r="AA562" i="1"/>
  <c r="AA546" i="1"/>
  <c r="AA530" i="1"/>
  <c r="AA514" i="1"/>
  <c r="AA498" i="1"/>
  <c r="AA482" i="1"/>
  <c r="AA466" i="1"/>
  <c r="AA450" i="1"/>
  <c r="AA434" i="1"/>
  <c r="AA418" i="1"/>
  <c r="AA402" i="1"/>
  <c r="AA386" i="1"/>
  <c r="AA370" i="1"/>
  <c r="AA354" i="1"/>
  <c r="AA338" i="1"/>
  <c r="AA322" i="1"/>
  <c r="AA306" i="1"/>
  <c r="AA290" i="1"/>
  <c r="AA274" i="1"/>
  <c r="AA258" i="1"/>
  <c r="AA242" i="1"/>
  <c r="AA226" i="1"/>
  <c r="AA210" i="1"/>
  <c r="AA194" i="1"/>
  <c r="AA178" i="1"/>
  <c r="AA162" i="1"/>
  <c r="AA146" i="1"/>
  <c r="AA130" i="1"/>
  <c r="AA114" i="1"/>
  <c r="AA98" i="1"/>
  <c r="AA82" i="1"/>
  <c r="AA66" i="1"/>
  <c r="AA50" i="1"/>
  <c r="AA34" i="1"/>
  <c r="AA18" i="1"/>
  <c r="AA1313" i="1"/>
  <c r="AA1297" i="1"/>
  <c r="AA1281" i="1"/>
  <c r="AA1265" i="1"/>
  <c r="AA1249" i="1"/>
  <c r="AA1233" i="1"/>
  <c r="AA1217" i="1"/>
  <c r="AA1201" i="1"/>
  <c r="AA1185" i="1"/>
  <c r="AA1169" i="1"/>
  <c r="AA1153" i="1"/>
  <c r="AA1137" i="1"/>
  <c r="AA1121" i="1"/>
  <c r="AA1105" i="1"/>
  <c r="AA1089" i="1"/>
  <c r="AA1073" i="1"/>
  <c r="AA1057" i="1"/>
  <c r="AA1041" i="1"/>
  <c r="AA1025" i="1"/>
  <c r="AA1009" i="1"/>
  <c r="AA993" i="1"/>
  <c r="AA977" i="1"/>
  <c r="AA961" i="1"/>
  <c r="AA945" i="1"/>
  <c r="AA929" i="1"/>
  <c r="AA913" i="1"/>
  <c r="AA897" i="1"/>
  <c r="AA881" i="1"/>
  <c r="AA865" i="1"/>
  <c r="AA849" i="1"/>
  <c r="AA833" i="1"/>
  <c r="AA817" i="1"/>
  <c r="AA801" i="1"/>
  <c r="AA785" i="1"/>
  <c r="AA769" i="1"/>
  <c r="AA753" i="1"/>
  <c r="AA737" i="1"/>
  <c r="AA721" i="1"/>
  <c r="AA705" i="1"/>
  <c r="AA689" i="1"/>
  <c r="AA673" i="1"/>
  <c r="AA657" i="1"/>
  <c r="AA641" i="1"/>
  <c r="AA625" i="1"/>
  <c r="AA609" i="1"/>
  <c r="AA593" i="1"/>
  <c r="AA577" i="1"/>
  <c r="AA561" i="1"/>
  <c r="AA545" i="1"/>
  <c r="AA529" i="1"/>
  <c r="AA513" i="1"/>
  <c r="AA497" i="1"/>
  <c r="AA481" i="1"/>
  <c r="AA465" i="1"/>
  <c r="AA449" i="1"/>
  <c r="AA433" i="1"/>
  <c r="AA417" i="1"/>
  <c r="AA401" i="1"/>
  <c r="AA385" i="1"/>
  <c r="AA369" i="1"/>
  <c r="AA353" i="1"/>
  <c r="AA337" i="1"/>
  <c r="AA321" i="1"/>
  <c r="AA305" i="1"/>
  <c r="AA289" i="1"/>
  <c r="AA273" i="1"/>
  <c r="AA257" i="1"/>
  <c r="AA241" i="1"/>
  <c r="AA225" i="1"/>
  <c r="AA209" i="1"/>
  <c r="AA193" i="1"/>
  <c r="AA177" i="1"/>
  <c r="AA161" i="1"/>
  <c r="AA145" i="1"/>
  <c r="AA129" i="1"/>
  <c r="AA113" i="1"/>
  <c r="AA97" i="1"/>
  <c r="AA81" i="1"/>
  <c r="AA65" i="1"/>
  <c r="AA49" i="1"/>
  <c r="AA33" i="1"/>
  <c r="AA17" i="1"/>
  <c r="AA1312" i="1"/>
  <c r="AA1296" i="1"/>
  <c r="AA1280" i="1"/>
  <c r="AA1264" i="1"/>
  <c r="AA1248" i="1"/>
  <c r="AA1232" i="1"/>
  <c r="AA1216" i="1"/>
  <c r="AA1200" i="1"/>
  <c r="AA1184" i="1"/>
  <c r="AA1168" i="1"/>
  <c r="AA1152" i="1"/>
  <c r="AA1136" i="1"/>
  <c r="AA1120" i="1"/>
  <c r="AA1104" i="1"/>
  <c r="AA1088" i="1"/>
  <c r="AA1072" i="1"/>
  <c r="AA1056" i="1"/>
  <c r="AA1040" i="1"/>
  <c r="AA1024" i="1"/>
  <c r="AA1008" i="1"/>
  <c r="AA992" i="1"/>
  <c r="AA976" i="1"/>
  <c r="AA960" i="1"/>
  <c r="AA944" i="1"/>
  <c r="AA928" i="1"/>
  <c r="AA912" i="1"/>
  <c r="AA896" i="1"/>
  <c r="AA880" i="1"/>
  <c r="AA864" i="1"/>
  <c r="AA848" i="1"/>
  <c r="AA832" i="1"/>
  <c r="AA816" i="1"/>
  <c r="AA800" i="1"/>
  <c r="AA784" i="1"/>
  <c r="AA768" i="1"/>
  <c r="AA752" i="1"/>
  <c r="AA736" i="1"/>
  <c r="AA720" i="1"/>
  <c r="AA704" i="1"/>
  <c r="AA688" i="1"/>
  <c r="AA672" i="1"/>
  <c r="AA656" i="1"/>
  <c r="AA640" i="1"/>
  <c r="AA624" i="1"/>
  <c r="AA608" i="1"/>
  <c r="AA592" i="1"/>
  <c r="AA576" i="1"/>
  <c r="AA560" i="1"/>
  <c r="AA544" i="1"/>
  <c r="AA528" i="1"/>
  <c r="AA512" i="1"/>
  <c r="AA496" i="1"/>
  <c r="AA480" i="1"/>
  <c r="AA464" i="1"/>
  <c r="AA448" i="1"/>
  <c r="AA432" i="1"/>
  <c r="AA416" i="1"/>
  <c r="AA400" i="1"/>
  <c r="AA384" i="1"/>
  <c r="AA368" i="1"/>
  <c r="AA352" i="1"/>
  <c r="AA336" i="1"/>
  <c r="AA320" i="1"/>
  <c r="AA304" i="1"/>
  <c r="AA288" i="1"/>
  <c r="AA272" i="1"/>
  <c r="AA256" i="1"/>
  <c r="AA240" i="1"/>
  <c r="AA224" i="1"/>
  <c r="AA208" i="1"/>
  <c r="AA192" i="1"/>
  <c r="AA176" i="1"/>
  <c r="AA160" i="1"/>
  <c r="AA144" i="1"/>
  <c r="AA128" i="1"/>
  <c r="AA112" i="1"/>
  <c r="AA96" i="1"/>
  <c r="AA80" i="1"/>
  <c r="AA64" i="1"/>
  <c r="AA48" i="1"/>
  <c r="AA32" i="1"/>
  <c r="AA16" i="1"/>
  <c r="AA1311" i="1"/>
  <c r="AA1295" i="1"/>
  <c r="AA1279" i="1"/>
  <c r="AA1263" i="1"/>
  <c r="AA1247" i="1"/>
  <c r="AA1231" i="1"/>
  <c r="AA1215" i="1"/>
  <c r="AA1199" i="1"/>
  <c r="AA1183" i="1"/>
  <c r="AA1167" i="1"/>
  <c r="AA1151" i="1"/>
  <c r="AA1135" i="1"/>
  <c r="AA1119" i="1"/>
  <c r="AA1103" i="1"/>
  <c r="AA1087" i="1"/>
  <c r="AA1071" i="1"/>
  <c r="AA1055" i="1"/>
  <c r="AA1039" i="1"/>
  <c r="AA1023" i="1"/>
  <c r="AA1007" i="1"/>
  <c r="AA991" i="1"/>
  <c r="AA975" i="1"/>
  <c r="AA959" i="1"/>
  <c r="AA943" i="1"/>
  <c r="AA927" i="1"/>
  <c r="AA911" i="1"/>
  <c r="AA895" i="1"/>
  <c r="AA879" i="1"/>
  <c r="AA863" i="1"/>
  <c r="AA847" i="1"/>
  <c r="AA831" i="1"/>
  <c r="AA815" i="1"/>
  <c r="AA799" i="1"/>
  <c r="AA783" i="1"/>
  <c r="AA767" i="1"/>
  <c r="AA751" i="1"/>
  <c r="AA735" i="1"/>
  <c r="AA719" i="1"/>
  <c r="AA703" i="1"/>
  <c r="AA687" i="1"/>
  <c r="AA671" i="1"/>
  <c r="AA655" i="1"/>
  <c r="AA639" i="1"/>
  <c r="AA623" i="1"/>
  <c r="AA607" i="1"/>
  <c r="AA591" i="1"/>
  <c r="AA575" i="1"/>
  <c r="AA559" i="1"/>
  <c r="AA543" i="1"/>
  <c r="AA527" i="1"/>
  <c r="AA511" i="1"/>
  <c r="AA495" i="1"/>
  <c r="AA479" i="1"/>
  <c r="AA463" i="1"/>
  <c r="AA447" i="1"/>
  <c r="AA431" i="1"/>
  <c r="AA415" i="1"/>
  <c r="AA399" i="1"/>
  <c r="AA383" i="1"/>
  <c r="AA367" i="1"/>
  <c r="AA351" i="1"/>
  <c r="AA335" i="1"/>
  <c r="AA319" i="1"/>
  <c r="AA303" i="1"/>
  <c r="AA287" i="1"/>
  <c r="AA271" i="1"/>
  <c r="AA255" i="1"/>
  <c r="AA239" i="1"/>
  <c r="AA223" i="1"/>
  <c r="AA207" i="1"/>
  <c r="AA191" i="1"/>
  <c r="AA175" i="1"/>
  <c r="AA159" i="1"/>
  <c r="AA143" i="1"/>
  <c r="AA127" i="1"/>
  <c r="AA111" i="1"/>
  <c r="AA95" i="1"/>
  <c r="AA79" i="1"/>
  <c r="AA63" i="1"/>
  <c r="AA47" i="1"/>
  <c r="AA31" i="1"/>
  <c r="AA15" i="1"/>
  <c r="O104" i="1"/>
  <c r="AA1310" i="1"/>
  <c r="AA1294" i="1"/>
  <c r="AA1278" i="1"/>
  <c r="AA1262" i="1"/>
  <c r="AA1246" i="1"/>
  <c r="AA1230" i="1"/>
  <c r="AA1214" i="1"/>
  <c r="AA1198" i="1"/>
  <c r="AA1182" i="1"/>
  <c r="AA1166" i="1"/>
  <c r="AA1150" i="1"/>
  <c r="AA1134" i="1"/>
  <c r="AA1118" i="1"/>
  <c r="AA1102" i="1"/>
  <c r="AA1086" i="1"/>
  <c r="AA1070" i="1"/>
  <c r="AA1054" i="1"/>
  <c r="AA1038" i="1"/>
  <c r="AA1022" i="1"/>
  <c r="AA1006" i="1"/>
  <c r="AA990" i="1"/>
  <c r="AA974" i="1"/>
  <c r="AA958" i="1"/>
  <c r="AA942" i="1"/>
  <c r="AA926" i="1"/>
  <c r="AA910" i="1"/>
  <c r="AA894" i="1"/>
  <c r="AA878" i="1"/>
  <c r="AA862" i="1"/>
  <c r="AA846" i="1"/>
  <c r="AA830" i="1"/>
  <c r="AA814" i="1"/>
  <c r="AA798" i="1"/>
  <c r="AA782" i="1"/>
  <c r="AA766" i="1"/>
  <c r="AA750" i="1"/>
  <c r="AA734" i="1"/>
  <c r="AA718" i="1"/>
  <c r="AA702" i="1"/>
  <c r="AA686" i="1"/>
  <c r="AA670" i="1"/>
  <c r="AA654" i="1"/>
  <c r="AA638" i="1"/>
  <c r="AA622" i="1"/>
  <c r="AA606" i="1"/>
  <c r="AA590" i="1"/>
  <c r="AA574" i="1"/>
  <c r="AA558" i="1"/>
  <c r="AA542" i="1"/>
  <c r="AA526" i="1"/>
  <c r="AA510" i="1"/>
  <c r="AA494" i="1"/>
  <c r="AA478" i="1"/>
  <c r="AA462" i="1"/>
  <c r="AA446" i="1"/>
  <c r="AA430" i="1"/>
  <c r="AA414" i="1"/>
  <c r="AA398" i="1"/>
  <c r="AA382" i="1"/>
  <c r="AA366" i="1"/>
  <c r="AA350" i="1"/>
  <c r="AA334" i="1"/>
  <c r="AA318" i="1"/>
  <c r="AA302" i="1"/>
  <c r="AA286" i="1"/>
  <c r="AA270" i="1"/>
  <c r="AA254" i="1"/>
  <c r="AA238" i="1"/>
  <c r="AA222" i="1"/>
  <c r="AA206" i="1"/>
  <c r="AA190" i="1"/>
  <c r="AA174" i="1"/>
  <c r="AA158" i="1"/>
  <c r="AA142" i="1"/>
  <c r="AA126" i="1"/>
  <c r="AA110" i="1"/>
  <c r="AA94" i="1"/>
  <c r="AA78" i="1"/>
  <c r="AA62" i="1"/>
  <c r="AA46" i="1"/>
  <c r="AA30" i="1"/>
  <c r="AA14" i="1"/>
  <c r="O44" i="1"/>
  <c r="AA1309" i="1"/>
  <c r="AA1293" i="1"/>
  <c r="AA1277" i="1"/>
  <c r="AA1261" i="1"/>
  <c r="AA1245" i="1"/>
  <c r="AA1229" i="1"/>
  <c r="AA1213" i="1"/>
  <c r="AA1197" i="1"/>
  <c r="AA1181" i="1"/>
  <c r="AA1165" i="1"/>
  <c r="AA1149" i="1"/>
  <c r="AA1133" i="1"/>
  <c r="AA1117" i="1"/>
  <c r="AA1101" i="1"/>
  <c r="AA1085" i="1"/>
  <c r="AA1069" i="1"/>
  <c r="AA1053" i="1"/>
  <c r="AA1037" i="1"/>
  <c r="AA1021" i="1"/>
  <c r="AA1005" i="1"/>
  <c r="AA989" i="1"/>
  <c r="AA973" i="1"/>
  <c r="AA957" i="1"/>
  <c r="AA941" i="1"/>
  <c r="AA925" i="1"/>
  <c r="AA909" i="1"/>
  <c r="AA893" i="1"/>
  <c r="AA877" i="1"/>
  <c r="AA861" i="1"/>
  <c r="AA845" i="1"/>
  <c r="AA829" i="1"/>
  <c r="AA813" i="1"/>
  <c r="AA797" i="1"/>
  <c r="AA781" i="1"/>
  <c r="AA765" i="1"/>
  <c r="AA749" i="1"/>
  <c r="AA733" i="1"/>
  <c r="AA717" i="1"/>
  <c r="AA701" i="1"/>
  <c r="AA685" i="1"/>
  <c r="AA669" i="1"/>
  <c r="AA653" i="1"/>
  <c r="AA637" i="1"/>
  <c r="AA621" i="1"/>
  <c r="AA605" i="1"/>
  <c r="AA589" i="1"/>
  <c r="AA573" i="1"/>
  <c r="AA557" i="1"/>
  <c r="AA541" i="1"/>
  <c r="AA525" i="1"/>
  <c r="AA509" i="1"/>
  <c r="AA493" i="1"/>
  <c r="AA477" i="1"/>
  <c r="AA461" i="1"/>
  <c r="AA445" i="1"/>
  <c r="AA429" i="1"/>
  <c r="AA413" i="1"/>
  <c r="AA397" i="1"/>
  <c r="AA381" i="1"/>
  <c r="AA365" i="1"/>
  <c r="AA349" i="1"/>
  <c r="AA333" i="1"/>
  <c r="AA317" i="1"/>
  <c r="AA301" i="1"/>
  <c r="AA285" i="1"/>
  <c r="AA269" i="1"/>
  <c r="AA253" i="1"/>
  <c r="AA237" i="1"/>
  <c r="AA221" i="1"/>
  <c r="AA205" i="1"/>
  <c r="AA189" i="1"/>
  <c r="AA173" i="1"/>
  <c r="AA157" i="1"/>
  <c r="AA141" i="1"/>
  <c r="AA125" i="1"/>
  <c r="AA109" i="1"/>
  <c r="AA93" i="1"/>
  <c r="AA77" i="1"/>
  <c r="AA61" i="1"/>
  <c r="AA45" i="1"/>
  <c r="AA29" i="1"/>
  <c r="AA13" i="1"/>
  <c r="AA1308" i="1"/>
  <c r="AA1292" i="1"/>
  <c r="AA1276" i="1"/>
  <c r="AA1260" i="1"/>
  <c r="AA1244" i="1"/>
  <c r="AA1228" i="1"/>
  <c r="AA1212" i="1"/>
  <c r="AA1196" i="1"/>
  <c r="AA1180" i="1"/>
  <c r="AA1164" i="1"/>
  <c r="AA1148" i="1"/>
  <c r="AA1132" i="1"/>
  <c r="AA1116" i="1"/>
  <c r="AA1100" i="1"/>
  <c r="AA1084" i="1"/>
  <c r="AA1068" i="1"/>
  <c r="AA1052" i="1"/>
  <c r="AA1036" i="1"/>
  <c r="AA1020" i="1"/>
  <c r="AA1004" i="1"/>
  <c r="AA988" i="1"/>
  <c r="AA972" i="1"/>
  <c r="AA956" i="1"/>
  <c r="AA940" i="1"/>
  <c r="AA924" i="1"/>
  <c r="AA908" i="1"/>
  <c r="AA892" i="1"/>
  <c r="AA876" i="1"/>
  <c r="AA860" i="1"/>
  <c r="AA844" i="1"/>
  <c r="AA828" i="1"/>
  <c r="AA812" i="1"/>
  <c r="AA796" i="1"/>
  <c r="AA780" i="1"/>
  <c r="AA764" i="1"/>
  <c r="AA748" i="1"/>
  <c r="AA732" i="1"/>
  <c r="AA716" i="1"/>
  <c r="AA700" i="1"/>
  <c r="AA684" i="1"/>
  <c r="AA668" i="1"/>
  <c r="AA652" i="1"/>
  <c r="AA636" i="1"/>
  <c r="AA620" i="1"/>
  <c r="AA604" i="1"/>
  <c r="AA588" i="1"/>
  <c r="AA572" i="1"/>
  <c r="AA556" i="1"/>
  <c r="AA540" i="1"/>
  <c r="AA524" i="1"/>
  <c r="AA508" i="1"/>
  <c r="AA492" i="1"/>
  <c r="AA476" i="1"/>
  <c r="AA460" i="1"/>
  <c r="AA444" i="1"/>
  <c r="AA428" i="1"/>
  <c r="AA412" i="1"/>
  <c r="AA396" i="1"/>
  <c r="AA380" i="1"/>
  <c r="AA364" i="1"/>
  <c r="AA348" i="1"/>
  <c r="AA332" i="1"/>
  <c r="AA316" i="1"/>
  <c r="AA300" i="1"/>
  <c r="AA284" i="1"/>
  <c r="AA268" i="1"/>
  <c r="AA252" i="1"/>
  <c r="AA236" i="1"/>
  <c r="AA220" i="1"/>
  <c r="AA204" i="1"/>
  <c r="AA188" i="1"/>
  <c r="AA172" i="1"/>
  <c r="AA156" i="1"/>
  <c r="AA140" i="1"/>
  <c r="AA124" i="1"/>
  <c r="AA108" i="1"/>
  <c r="AA92" i="1"/>
  <c r="AA76" i="1"/>
  <c r="AA60" i="1"/>
  <c r="AA44" i="1"/>
  <c r="AA28" i="1"/>
  <c r="AA12" i="1"/>
  <c r="AA1307" i="1"/>
  <c r="AA1291" i="1"/>
  <c r="AA1275" i="1"/>
  <c r="AA1259" i="1"/>
  <c r="AA1243" i="1"/>
  <c r="AA1227" i="1"/>
  <c r="AA1211" i="1"/>
  <c r="AA1195" i="1"/>
  <c r="AA1179" i="1"/>
  <c r="AA1163" i="1"/>
  <c r="AA1147" i="1"/>
  <c r="AA1131" i="1"/>
  <c r="AA1115" i="1"/>
  <c r="AA1099" i="1"/>
  <c r="AA1083" i="1"/>
  <c r="AA1067" i="1"/>
  <c r="AA1051" i="1"/>
  <c r="AA1035" i="1"/>
  <c r="AA1019" i="1"/>
  <c r="AA1003" i="1"/>
  <c r="AA987" i="1"/>
  <c r="AA971" i="1"/>
  <c r="AA955" i="1"/>
  <c r="AA939" i="1"/>
  <c r="AA923" i="1"/>
  <c r="AA907" i="1"/>
  <c r="AA891" i="1"/>
  <c r="AA875" i="1"/>
  <c r="AA859" i="1"/>
  <c r="AA843" i="1"/>
  <c r="AA827" i="1"/>
  <c r="AA811" i="1"/>
  <c r="AA795" i="1"/>
  <c r="AA779" i="1"/>
  <c r="AA763" i="1"/>
  <c r="AA747" i="1"/>
  <c r="AA731" i="1"/>
  <c r="AA715" i="1"/>
  <c r="AA699" i="1"/>
  <c r="AA683" i="1"/>
  <c r="AA667" i="1"/>
  <c r="AA651" i="1"/>
  <c r="AA635" i="1"/>
  <c r="AA619" i="1"/>
  <c r="AA603" i="1"/>
  <c r="AA587" i="1"/>
  <c r="AA571" i="1"/>
  <c r="AA555" i="1"/>
  <c r="AA539" i="1"/>
  <c r="AA523" i="1"/>
  <c r="AA507" i="1"/>
  <c r="AA491" i="1"/>
  <c r="AA475" i="1"/>
  <c r="AA459" i="1"/>
  <c r="AA443" i="1"/>
  <c r="AA427" i="1"/>
  <c r="AA411" i="1"/>
  <c r="AA395" i="1"/>
  <c r="AA379" i="1"/>
  <c r="AA363" i="1"/>
  <c r="AA347" i="1"/>
  <c r="AA331" i="1"/>
  <c r="AA315" i="1"/>
  <c r="AA299" i="1"/>
  <c r="AA283" i="1"/>
  <c r="AA267" i="1"/>
  <c r="AA251" i="1"/>
  <c r="AA235" i="1"/>
  <c r="AA219" i="1"/>
  <c r="AA203" i="1"/>
  <c r="AA187" i="1"/>
  <c r="AA171" i="1"/>
  <c r="AA155" i="1"/>
  <c r="AA139" i="1"/>
  <c r="AA123" i="1"/>
  <c r="AA107" i="1"/>
  <c r="AA91" i="1"/>
  <c r="AA75" i="1"/>
  <c r="AA59" i="1"/>
  <c r="AA43" i="1"/>
  <c r="AA27" i="1"/>
  <c r="AA11" i="1"/>
  <c r="AA1306" i="1"/>
  <c r="AA1290" i="1"/>
  <c r="AA1274" i="1"/>
  <c r="AA1258" i="1"/>
  <c r="AA1242" i="1"/>
  <c r="AA1226" i="1"/>
  <c r="AA1210" i="1"/>
  <c r="AA1194" i="1"/>
  <c r="AA1178" i="1"/>
  <c r="AA1162" i="1"/>
  <c r="AA1146" i="1"/>
  <c r="AA1130" i="1"/>
  <c r="AA1114" i="1"/>
  <c r="AA1098" i="1"/>
  <c r="AA1082" i="1"/>
  <c r="AA1066" i="1"/>
  <c r="AA1050" i="1"/>
  <c r="AA1034" i="1"/>
  <c r="AA1018" i="1"/>
  <c r="AA1002" i="1"/>
  <c r="AA986" i="1"/>
  <c r="AA970" i="1"/>
  <c r="AA954" i="1"/>
  <c r="AA938" i="1"/>
  <c r="AA922" i="1"/>
  <c r="AA906" i="1"/>
  <c r="AA890" i="1"/>
  <c r="AA874" i="1"/>
  <c r="AA858" i="1"/>
  <c r="AA842" i="1"/>
  <c r="AA826" i="1"/>
  <c r="AA810" i="1"/>
  <c r="AA794" i="1"/>
  <c r="AA778" i="1"/>
  <c r="AA762" i="1"/>
  <c r="AA746" i="1"/>
  <c r="AA730" i="1"/>
  <c r="AA714" i="1"/>
  <c r="AA698" i="1"/>
  <c r="AA682" i="1"/>
  <c r="AA666" i="1"/>
  <c r="AA650" i="1"/>
  <c r="AA634" i="1"/>
  <c r="AA618" i="1"/>
  <c r="AA602" i="1"/>
  <c r="AA586" i="1"/>
  <c r="AA570" i="1"/>
  <c r="AA554" i="1"/>
  <c r="AA538" i="1"/>
  <c r="AA522" i="1"/>
  <c r="AA506" i="1"/>
  <c r="AA490" i="1"/>
  <c r="AA474" i="1"/>
  <c r="AA458" i="1"/>
  <c r="AA442" i="1"/>
  <c r="AA426" i="1"/>
  <c r="AA410" i="1"/>
  <c r="AA394" i="1"/>
  <c r="AA378" i="1"/>
  <c r="AA362" i="1"/>
  <c r="AA346" i="1"/>
  <c r="AA330" i="1"/>
  <c r="AA314" i="1"/>
  <c r="AA298" i="1"/>
  <c r="AA282" i="1"/>
  <c r="AA266" i="1"/>
  <c r="AA250" i="1"/>
  <c r="AA234" i="1"/>
  <c r="AA218" i="1"/>
  <c r="AA202" i="1"/>
  <c r="AA186" i="1"/>
  <c r="AA170" i="1"/>
  <c r="AA154" i="1"/>
  <c r="AA138" i="1"/>
  <c r="AA122" i="1"/>
  <c r="AA106" i="1"/>
  <c r="AA90" i="1"/>
  <c r="AA74" i="1"/>
  <c r="AA58" i="1"/>
  <c r="AA42" i="1"/>
  <c r="AA26" i="1"/>
  <c r="AA10" i="1"/>
  <c r="AA1305" i="1"/>
  <c r="AA1289" i="1"/>
  <c r="AA1273" i="1"/>
  <c r="AA1257" i="1"/>
  <c r="AA1241" i="1"/>
  <c r="AA1225" i="1"/>
  <c r="AA1209" i="1"/>
  <c r="AA1193" i="1"/>
  <c r="AA1177" i="1"/>
  <c r="AA1161" i="1"/>
  <c r="AA1145" i="1"/>
  <c r="AA1129" i="1"/>
  <c r="AA1113" i="1"/>
  <c r="AA1097" i="1"/>
  <c r="AA1081" i="1"/>
  <c r="AA1065" i="1"/>
  <c r="AA1049" i="1"/>
  <c r="AA1033" i="1"/>
  <c r="AA1017" i="1"/>
  <c r="AA1001" i="1"/>
  <c r="AA985" i="1"/>
  <c r="AA969" i="1"/>
  <c r="AA953" i="1"/>
  <c r="AA937" i="1"/>
  <c r="AA921" i="1"/>
  <c r="AA905" i="1"/>
  <c r="AA889" i="1"/>
  <c r="AA873" i="1"/>
  <c r="AA857" i="1"/>
  <c r="AA841" i="1"/>
  <c r="AA825" i="1"/>
  <c r="AA809" i="1"/>
  <c r="AA793" i="1"/>
  <c r="AA777" i="1"/>
  <c r="AA761" i="1"/>
  <c r="AA745" i="1"/>
  <c r="AA729" i="1"/>
  <c r="AA713" i="1"/>
  <c r="AA697" i="1"/>
  <c r="AA681" i="1"/>
  <c r="AA665" i="1"/>
  <c r="AA649" i="1"/>
  <c r="AA633" i="1"/>
  <c r="AA617" i="1"/>
  <c r="AA601" i="1"/>
  <c r="AA585" i="1"/>
  <c r="AA569" i="1"/>
  <c r="AA553" i="1"/>
  <c r="AA537" i="1"/>
  <c r="AA521" i="1"/>
  <c r="AA505" i="1"/>
  <c r="AA489" i="1"/>
  <c r="AA473" i="1"/>
  <c r="AA457" i="1"/>
  <c r="AA441" i="1"/>
  <c r="AA425" i="1"/>
  <c r="AA409" i="1"/>
  <c r="AA393" i="1"/>
  <c r="AA377" i="1"/>
  <c r="AA361" i="1"/>
  <c r="AA345" i="1"/>
  <c r="AA329" i="1"/>
  <c r="AA313" i="1"/>
  <c r="AA297" i="1"/>
  <c r="AA281" i="1"/>
  <c r="AA265" i="1"/>
  <c r="AA249" i="1"/>
  <c r="AA233" i="1"/>
  <c r="AA217" i="1"/>
  <c r="AA201" i="1"/>
  <c r="AA185" i="1"/>
  <c r="AA169" i="1"/>
  <c r="AA153" i="1"/>
  <c r="AA137" i="1"/>
  <c r="AA121" i="1"/>
  <c r="AA105" i="1"/>
  <c r="AA89" i="1"/>
  <c r="AA73" i="1"/>
  <c r="AA57" i="1"/>
  <c r="AA41" i="1"/>
  <c r="AA25" i="1"/>
  <c r="AA9" i="1"/>
  <c r="AA1304" i="1"/>
  <c r="AA1288" i="1"/>
  <c r="AA1272" i="1"/>
  <c r="AA1256" i="1"/>
  <c r="AA1240" i="1"/>
  <c r="AA1224" i="1"/>
  <c r="AA1208" i="1"/>
  <c r="AA1192" i="1"/>
  <c r="AA1176" i="1"/>
  <c r="AA1160" i="1"/>
  <c r="AA1144" i="1"/>
  <c r="AA1128" i="1"/>
  <c r="AA1112" i="1"/>
  <c r="AA1096" i="1"/>
  <c r="AA1080" i="1"/>
  <c r="AA1064" i="1"/>
  <c r="AA1048" i="1"/>
  <c r="AA1032" i="1"/>
  <c r="AA1016" i="1"/>
  <c r="AA1000" i="1"/>
  <c r="AA984" i="1"/>
  <c r="AA968" i="1"/>
  <c r="AA952" i="1"/>
  <c r="AA936" i="1"/>
  <c r="AA920" i="1"/>
  <c r="AA904" i="1"/>
  <c r="AA888" i="1"/>
  <c r="AA872" i="1"/>
  <c r="AA856" i="1"/>
  <c r="AA840" i="1"/>
  <c r="AA824" i="1"/>
  <c r="AA808" i="1"/>
  <c r="AA792" i="1"/>
  <c r="AA776" i="1"/>
  <c r="AA760" i="1"/>
  <c r="AA744" i="1"/>
  <c r="AA728" i="1"/>
  <c r="AA712" i="1"/>
  <c r="AA696" i="1"/>
  <c r="AA680" i="1"/>
  <c r="AA664" i="1"/>
  <c r="AA648" i="1"/>
  <c r="AA632" i="1"/>
  <c r="AA616" i="1"/>
  <c r="AA600" i="1"/>
  <c r="AA584" i="1"/>
  <c r="AA568" i="1"/>
  <c r="AA552" i="1"/>
  <c r="AA536" i="1"/>
  <c r="AA520" i="1"/>
  <c r="AA504" i="1"/>
  <c r="AA488" i="1"/>
  <c r="AA472" i="1"/>
  <c r="AA456" i="1"/>
  <c r="AA440" i="1"/>
  <c r="AA424" i="1"/>
  <c r="AA408" i="1"/>
  <c r="AA392" i="1"/>
  <c r="AA376" i="1"/>
  <c r="AA360" i="1"/>
  <c r="AA344" i="1"/>
  <c r="AA328" i="1"/>
  <c r="AA312" i="1"/>
  <c r="AA296" i="1"/>
  <c r="AA280" i="1"/>
  <c r="AA264" i="1"/>
  <c r="AA248" i="1"/>
  <c r="AA232" i="1"/>
  <c r="AA216" i="1"/>
  <c r="AA200" i="1"/>
  <c r="AA184" i="1"/>
  <c r="AA168" i="1"/>
  <c r="AA152" i="1"/>
  <c r="AA136" i="1"/>
  <c r="AA120" i="1"/>
  <c r="AA104" i="1"/>
  <c r="AA88" i="1"/>
  <c r="AA72" i="1"/>
  <c r="AA56" i="1"/>
  <c r="AA40" i="1"/>
  <c r="AA24" i="1"/>
  <c r="AA8" i="1"/>
  <c r="AA1303" i="1"/>
  <c r="AA1287" i="1"/>
  <c r="AA1271" i="1"/>
  <c r="AA1255" i="1"/>
  <c r="AA1239" i="1"/>
  <c r="AA1223" i="1"/>
  <c r="AA1207" i="1"/>
  <c r="AA1191" i="1"/>
  <c r="AA1175" i="1"/>
  <c r="AA1159" i="1"/>
  <c r="AA1143" i="1"/>
  <c r="AA1127" i="1"/>
  <c r="AA1111" i="1"/>
  <c r="AA1095" i="1"/>
  <c r="AA1079" i="1"/>
  <c r="AA1063" i="1"/>
  <c r="AA1047" i="1"/>
  <c r="AA1031" i="1"/>
  <c r="AA1015" i="1"/>
  <c r="AA999" i="1"/>
  <c r="AA983" i="1"/>
  <c r="AA967" i="1"/>
  <c r="AA951" i="1"/>
  <c r="AA935" i="1"/>
  <c r="AA919" i="1"/>
  <c r="AA903" i="1"/>
  <c r="AA887" i="1"/>
  <c r="AA871" i="1"/>
  <c r="AA855" i="1"/>
  <c r="AA839" i="1"/>
  <c r="AA823" i="1"/>
  <c r="AA807" i="1"/>
  <c r="AA791" i="1"/>
  <c r="AA775" i="1"/>
  <c r="AA759" i="1"/>
  <c r="AA743" i="1"/>
  <c r="AA727" i="1"/>
  <c r="AA711" i="1"/>
  <c r="AA695" i="1"/>
  <c r="AA679" i="1"/>
  <c r="AA663" i="1"/>
  <c r="AA647" i="1"/>
  <c r="AA631" i="1"/>
  <c r="AA615" i="1"/>
  <c r="AA599" i="1"/>
  <c r="AA583" i="1"/>
  <c r="AA567" i="1"/>
  <c r="AA551" i="1"/>
  <c r="AA535" i="1"/>
  <c r="AA519" i="1"/>
  <c r="AA503" i="1"/>
  <c r="AA487" i="1"/>
  <c r="AA471" i="1"/>
  <c r="AA455" i="1"/>
  <c r="AA439" i="1"/>
  <c r="AA423" i="1"/>
  <c r="AA407" i="1"/>
  <c r="AA391" i="1"/>
  <c r="AA375" i="1"/>
  <c r="AA359" i="1"/>
  <c r="AA343" i="1"/>
  <c r="AA327" i="1"/>
  <c r="AA311" i="1"/>
  <c r="AA295" i="1"/>
  <c r="AA279" i="1"/>
  <c r="AA263" i="1"/>
  <c r="AA247" i="1"/>
  <c r="AA231" i="1"/>
  <c r="AA215" i="1"/>
  <c r="AA199" i="1"/>
  <c r="AA183" i="1"/>
  <c r="AA167" i="1"/>
  <c r="AA151" i="1"/>
  <c r="AA135" i="1"/>
  <c r="AA119" i="1"/>
  <c r="AA103" i="1"/>
  <c r="AA87" i="1"/>
  <c r="AA71" i="1"/>
  <c r="AA55" i="1"/>
  <c r="AA39" i="1"/>
  <c r="AA23" i="1"/>
  <c r="AA7" i="1"/>
  <c r="AA1302" i="1"/>
  <c r="AA1286" i="1"/>
  <c r="AA1270" i="1"/>
  <c r="AA1254" i="1"/>
  <c r="AA1238" i="1"/>
  <c r="AA1222" i="1"/>
  <c r="AA1206" i="1"/>
  <c r="AA1190" i="1"/>
  <c r="AA1174" i="1"/>
  <c r="AA1158" i="1"/>
  <c r="AA1142" i="1"/>
  <c r="AA1126" i="1"/>
  <c r="AA1110" i="1"/>
  <c r="AA1094" i="1"/>
  <c r="AA1078" i="1"/>
  <c r="AA1062" i="1"/>
  <c r="AA1046" i="1"/>
  <c r="AA1030" i="1"/>
  <c r="AA1014" i="1"/>
  <c r="AA998" i="1"/>
  <c r="AA982" i="1"/>
  <c r="AA966" i="1"/>
  <c r="AA950" i="1"/>
  <c r="AA934" i="1"/>
  <c r="AA918" i="1"/>
  <c r="AA902" i="1"/>
  <c r="AA886" i="1"/>
  <c r="AA870" i="1"/>
  <c r="AA854" i="1"/>
  <c r="AA838" i="1"/>
  <c r="AA822" i="1"/>
  <c r="AA806" i="1"/>
  <c r="AA790" i="1"/>
  <c r="AA774" i="1"/>
  <c r="AA758" i="1"/>
  <c r="AA742" i="1"/>
  <c r="AA726" i="1"/>
  <c r="AA710" i="1"/>
  <c r="AA694" i="1"/>
  <c r="AA678" i="1"/>
  <c r="AA662" i="1"/>
  <c r="AA646" i="1"/>
  <c r="AA630" i="1"/>
  <c r="AA614" i="1"/>
  <c r="AA598" i="1"/>
  <c r="AA582" i="1"/>
  <c r="AA566" i="1"/>
  <c r="AA550" i="1"/>
  <c r="AA534" i="1"/>
  <c r="AA518" i="1"/>
  <c r="AA502" i="1"/>
  <c r="AA486" i="1"/>
  <c r="AA470" i="1"/>
  <c r="AA454" i="1"/>
  <c r="AA438" i="1"/>
  <c r="AA422" i="1"/>
  <c r="AA406" i="1"/>
  <c r="AA390" i="1"/>
  <c r="AA374" i="1"/>
  <c r="AA358" i="1"/>
  <c r="AA342" i="1"/>
  <c r="AA326" i="1"/>
  <c r="AA310" i="1"/>
  <c r="AA294" i="1"/>
  <c r="AA278" i="1"/>
  <c r="AA262" i="1"/>
  <c r="AA246" i="1"/>
  <c r="AA230" i="1"/>
  <c r="AA214" i="1"/>
  <c r="AA198" i="1"/>
  <c r="AA182" i="1"/>
  <c r="AA166" i="1"/>
  <c r="AA150" i="1"/>
  <c r="AA134" i="1"/>
  <c r="AA118" i="1"/>
  <c r="AA102" i="1"/>
  <c r="AA86" i="1"/>
  <c r="AA70" i="1"/>
  <c r="AA54" i="1"/>
  <c r="AA38" i="1"/>
  <c r="AA22" i="1"/>
  <c r="AA6" i="1"/>
  <c r="AA1301" i="1"/>
  <c r="AA1285" i="1"/>
  <c r="AA1269" i="1"/>
  <c r="AA1253" i="1"/>
  <c r="AA1237" i="1"/>
  <c r="AA1221" i="1"/>
  <c r="AA1205" i="1"/>
  <c r="AA1189" i="1"/>
  <c r="AA1173" i="1"/>
  <c r="AA1157" i="1"/>
  <c r="AA1141" i="1"/>
  <c r="AA1125" i="1"/>
  <c r="AA1109" i="1"/>
  <c r="AA1093" i="1"/>
  <c r="AA1077" i="1"/>
  <c r="AA1061" i="1"/>
  <c r="AA1045" i="1"/>
  <c r="AA1029" i="1"/>
  <c r="AA1013" i="1"/>
  <c r="AA997" i="1"/>
  <c r="AA981" i="1"/>
  <c r="AA965" i="1"/>
  <c r="AA949" i="1"/>
  <c r="AA933" i="1"/>
  <c r="AA917" i="1"/>
  <c r="AA901" i="1"/>
  <c r="AA885" i="1"/>
  <c r="AA869" i="1"/>
  <c r="AA853" i="1"/>
  <c r="AA837" i="1"/>
  <c r="AA821" i="1"/>
  <c r="AA805" i="1"/>
  <c r="AA789" i="1"/>
  <c r="AA773" i="1"/>
  <c r="AA757" i="1"/>
  <c r="AA741" i="1"/>
  <c r="AA725" i="1"/>
  <c r="AA709" i="1"/>
  <c r="AA693" i="1"/>
  <c r="AA677" i="1"/>
  <c r="AA661" i="1"/>
  <c r="AA645" i="1"/>
  <c r="AA629" i="1"/>
  <c r="AA613" i="1"/>
  <c r="AA597" i="1"/>
  <c r="AA581" i="1"/>
  <c r="AA565" i="1"/>
  <c r="AA549" i="1"/>
  <c r="AA533" i="1"/>
  <c r="AA517" i="1"/>
  <c r="AA501" i="1"/>
  <c r="AA485" i="1"/>
  <c r="AA469" i="1"/>
  <c r="AA453" i="1"/>
  <c r="AA437" i="1"/>
  <c r="AA421" i="1"/>
  <c r="AA405" i="1"/>
  <c r="AA389" i="1"/>
  <c r="AA373" i="1"/>
  <c r="AA357" i="1"/>
  <c r="AA341" i="1"/>
  <c r="AA325" i="1"/>
  <c r="AA309" i="1"/>
  <c r="AA293" i="1"/>
  <c r="AA277" i="1"/>
  <c r="AA261" i="1"/>
  <c r="AA245" i="1"/>
  <c r="AA229" i="1"/>
  <c r="AA213" i="1"/>
  <c r="AA197" i="1"/>
  <c r="AA181" i="1"/>
  <c r="AA165" i="1"/>
  <c r="AA149" i="1"/>
  <c r="AA133" i="1"/>
  <c r="AA117" i="1"/>
  <c r="AA101" i="1"/>
  <c r="AA85" i="1"/>
  <c r="AA69" i="1"/>
  <c r="AA53" i="1"/>
  <c r="AA37" i="1"/>
  <c r="AA21" i="1"/>
  <c r="AA5" i="1"/>
  <c r="AA1300" i="1"/>
  <c r="AA1284" i="1"/>
  <c r="AA1268" i="1"/>
  <c r="AA1252" i="1"/>
  <c r="AA1236" i="1"/>
  <c r="AA1220" i="1"/>
  <c r="AA1204" i="1"/>
  <c r="AA1188" i="1"/>
  <c r="AA1172" i="1"/>
  <c r="AA1156" i="1"/>
  <c r="AA1140" i="1"/>
  <c r="AA1124" i="1"/>
  <c r="AA1108" i="1"/>
  <c r="AA1092" i="1"/>
  <c r="AA1076" i="1"/>
  <c r="AA1060" i="1"/>
  <c r="AA1044" i="1"/>
  <c r="AA1028" i="1"/>
  <c r="AA1012" i="1"/>
  <c r="AA996" i="1"/>
  <c r="AA980" i="1"/>
  <c r="AA964" i="1"/>
  <c r="AA948" i="1"/>
  <c r="AA932" i="1"/>
  <c r="AA916" i="1"/>
  <c r="AA900" i="1"/>
  <c r="AA884" i="1"/>
  <c r="AA868" i="1"/>
  <c r="AA852" i="1"/>
  <c r="AA836" i="1"/>
  <c r="AA820" i="1"/>
  <c r="AA804" i="1"/>
  <c r="AA788" i="1"/>
  <c r="AA772" i="1"/>
  <c r="AA756" i="1"/>
  <c r="AA740" i="1"/>
  <c r="AA724" i="1"/>
  <c r="AA708" i="1"/>
  <c r="AA692" i="1"/>
  <c r="AA676" i="1"/>
  <c r="AA660" i="1"/>
  <c r="AA644" i="1"/>
  <c r="AA628" i="1"/>
  <c r="AA612" i="1"/>
  <c r="AA596" i="1"/>
  <c r="AA580" i="1"/>
  <c r="AA564" i="1"/>
  <c r="AA548" i="1"/>
  <c r="AA532" i="1"/>
  <c r="AA516" i="1"/>
  <c r="AA500" i="1"/>
  <c r="AA484" i="1"/>
  <c r="AA468" i="1"/>
  <c r="AA452" i="1"/>
  <c r="AA436" i="1"/>
  <c r="AA420" i="1"/>
  <c r="AA404" i="1"/>
  <c r="AA388" i="1"/>
  <c r="AA372" i="1"/>
  <c r="AA356" i="1"/>
  <c r="AA340" i="1"/>
  <c r="AA324" i="1"/>
  <c r="AA308" i="1"/>
  <c r="AA292" i="1"/>
  <c r="AA276" i="1"/>
  <c r="AA260" i="1"/>
  <c r="AA244" i="1"/>
  <c r="AA228" i="1"/>
  <c r="AA212" i="1"/>
  <c r="AA196" i="1"/>
  <c r="AA180" i="1"/>
  <c r="AA164" i="1"/>
  <c r="AA148" i="1"/>
  <c r="AA132" i="1"/>
  <c r="AA116" i="1"/>
  <c r="AA100" i="1"/>
  <c r="AA84" i="1"/>
  <c r="AA68" i="1"/>
  <c r="AA52" i="1"/>
  <c r="AA36" i="1"/>
  <c r="AA20" i="1"/>
  <c r="AA4" i="1"/>
  <c r="O60" i="1"/>
  <c r="AA1299" i="1"/>
  <c r="AA1283" i="1"/>
  <c r="AA1267" i="1"/>
  <c r="AA1251" i="1"/>
  <c r="AA1235" i="1"/>
  <c r="AA1219" i="1"/>
  <c r="AA1203" i="1"/>
  <c r="AA1187" i="1"/>
  <c r="AA1171" i="1"/>
  <c r="AA1155" i="1"/>
  <c r="AA1139" i="1"/>
  <c r="AA1123" i="1"/>
  <c r="AA1107" i="1"/>
  <c r="AA1091" i="1"/>
  <c r="AA1075" i="1"/>
  <c r="AA1059" i="1"/>
  <c r="AA1043" i="1"/>
  <c r="AA1027" i="1"/>
  <c r="AA1011" i="1"/>
  <c r="AA995" i="1"/>
  <c r="AA979" i="1"/>
  <c r="AA963" i="1"/>
  <c r="AA947" i="1"/>
  <c r="AA931" i="1"/>
  <c r="AA915" i="1"/>
  <c r="AA899" i="1"/>
  <c r="AA883" i="1"/>
  <c r="AA867" i="1"/>
  <c r="AA851" i="1"/>
  <c r="AA835" i="1"/>
  <c r="AA819" i="1"/>
  <c r="AA803" i="1"/>
  <c r="AA787" i="1"/>
  <c r="AA771" i="1"/>
  <c r="AA755" i="1"/>
  <c r="AA739" i="1"/>
  <c r="AA723" i="1"/>
  <c r="AA707" i="1"/>
  <c r="AA691" i="1"/>
  <c r="AA675" i="1"/>
  <c r="AA659" i="1"/>
  <c r="AA643" i="1"/>
  <c r="AA627" i="1"/>
  <c r="AA611" i="1"/>
  <c r="AA595" i="1"/>
  <c r="AA579" i="1"/>
  <c r="AA563" i="1"/>
  <c r="AA547" i="1"/>
  <c r="AA531" i="1"/>
  <c r="AA515" i="1"/>
  <c r="AA499" i="1"/>
  <c r="AA483" i="1"/>
  <c r="AA467" i="1"/>
  <c r="AA451" i="1"/>
  <c r="AA435" i="1"/>
  <c r="AA419" i="1"/>
  <c r="AA403" i="1"/>
  <c r="AA387" i="1"/>
  <c r="AA371" i="1"/>
  <c r="AA355" i="1"/>
  <c r="AA339" i="1"/>
  <c r="AA323" i="1"/>
  <c r="AA307" i="1"/>
  <c r="AA291" i="1"/>
  <c r="AA275" i="1"/>
  <c r="AA259" i="1"/>
  <c r="AA243" i="1"/>
  <c r="AA227" i="1"/>
  <c r="AA211" i="1"/>
  <c r="AA195" i="1"/>
  <c r="AA179" i="1"/>
  <c r="AA163" i="1"/>
  <c r="AA147" i="1"/>
  <c r="AA131" i="1"/>
  <c r="AA115" i="1"/>
  <c r="AA99" i="1"/>
  <c r="AA83" i="1"/>
  <c r="AA67" i="1"/>
  <c r="AA51" i="1"/>
  <c r="AA35" i="1"/>
  <c r="AA19" i="1"/>
  <c r="AA3" i="1"/>
  <c r="AB1282" i="1"/>
  <c r="AB1026" i="1"/>
  <c r="AB770" i="1"/>
  <c r="AB514" i="1"/>
  <c r="AB258" i="1"/>
  <c r="AB1266" i="1"/>
  <c r="AB1010" i="1"/>
  <c r="AB754" i="1"/>
  <c r="AB498" i="1"/>
  <c r="AB242" i="1"/>
  <c r="AB1250" i="1"/>
  <c r="AB994" i="1"/>
  <c r="AB738" i="1"/>
  <c r="AB482" i="1"/>
  <c r="AB226" i="1"/>
  <c r="AB1234" i="1"/>
  <c r="AB978" i="1"/>
  <c r="AB722" i="1"/>
  <c r="AB466" i="1"/>
  <c r="AB210" i="1"/>
  <c r="AB1218" i="1"/>
  <c r="AB962" i="1"/>
  <c r="AB706" i="1"/>
  <c r="AB450" i="1"/>
  <c r="AB194" i="1"/>
  <c r="AB1202" i="1"/>
  <c r="AB946" i="1"/>
  <c r="AB690" i="1"/>
  <c r="AB434" i="1"/>
  <c r="AB178" i="1"/>
  <c r="AB1186" i="1"/>
  <c r="AB930" i="1"/>
  <c r="AB674" i="1"/>
  <c r="AB418" i="1"/>
  <c r="AB162" i="1"/>
  <c r="AB1170" i="1"/>
  <c r="AB914" i="1"/>
  <c r="AB658" i="1"/>
  <c r="AB402" i="1"/>
  <c r="AB146" i="1"/>
  <c r="AB1154" i="1"/>
  <c r="AB898" i="1"/>
  <c r="AB642" i="1"/>
  <c r="AB386" i="1"/>
  <c r="AB130" i="1"/>
  <c r="AB1138" i="1"/>
  <c r="AB882" i="1"/>
  <c r="AB626" i="1"/>
  <c r="AB370" i="1"/>
  <c r="AB114" i="1"/>
  <c r="AB1122" i="1"/>
  <c r="AB866" i="1"/>
  <c r="AB610" i="1"/>
  <c r="AB354" i="1"/>
  <c r="AB98" i="1"/>
  <c r="AB1106" i="1"/>
  <c r="AB850" i="1"/>
  <c r="AB594" i="1"/>
  <c r="AB338" i="1"/>
  <c r="AB1090" i="1"/>
  <c r="AB834" i="1"/>
  <c r="AB578" i="1"/>
  <c r="AB322" i="1"/>
  <c r="AB66" i="1"/>
  <c r="AB1074" i="1"/>
  <c r="AB818" i="1"/>
  <c r="AB562" i="1"/>
  <c r="AB306" i="1"/>
  <c r="AB1314" i="1"/>
  <c r="AB1058" i="1"/>
  <c r="AB802" i="1"/>
  <c r="AB546" i="1"/>
  <c r="AB290" i="1"/>
  <c r="AB1298" i="1"/>
  <c r="AB1042" i="1"/>
  <c r="AB786" i="1"/>
  <c r="AB530" i="1"/>
  <c r="AB274" i="1"/>
  <c r="AB1313" i="1"/>
  <c r="AB1297" i="1"/>
  <c r="AB1281" i="1"/>
  <c r="AB1265" i="1"/>
  <c r="AB1249" i="1"/>
  <c r="AB1233" i="1"/>
  <c r="AB1217" i="1"/>
  <c r="AB1201" i="1"/>
  <c r="AB1185" i="1"/>
  <c r="AB1169" i="1"/>
  <c r="AB1153" i="1"/>
  <c r="AB1137" i="1"/>
  <c r="AB1121" i="1"/>
  <c r="AB1105" i="1"/>
  <c r="AB1089" i="1"/>
  <c r="AB1073" i="1"/>
  <c r="AB1057" i="1"/>
  <c r="AB1041" i="1"/>
  <c r="AB1025" i="1"/>
  <c r="AB1009" i="1"/>
  <c r="AB993" i="1"/>
  <c r="AB977" i="1"/>
  <c r="AB961" i="1"/>
  <c r="AB945" i="1"/>
  <c r="AB929" i="1"/>
  <c r="AB913" i="1"/>
  <c r="AB897" i="1"/>
  <c r="AB881" i="1"/>
  <c r="AB865" i="1"/>
  <c r="AB849" i="1"/>
  <c r="AB833" i="1"/>
  <c r="AB817" i="1"/>
  <c r="AB801" i="1"/>
  <c r="AB785" i="1"/>
  <c r="AB769" i="1"/>
  <c r="AB753" i="1"/>
  <c r="AB737" i="1"/>
  <c r="AB721" i="1"/>
  <c r="AB705" i="1"/>
  <c r="AB689" i="1"/>
  <c r="AB673" i="1"/>
  <c r="AB657" i="1"/>
  <c r="AB641" i="1"/>
  <c r="AB625" i="1"/>
  <c r="AB609" i="1"/>
  <c r="AB593" i="1"/>
  <c r="AB577" i="1"/>
  <c r="AB561" i="1"/>
  <c r="AB545" i="1"/>
  <c r="AB529" i="1"/>
  <c r="AB513" i="1"/>
  <c r="AB497" i="1"/>
  <c r="AB481" i="1"/>
  <c r="AB465" i="1"/>
  <c r="AB449" i="1"/>
  <c r="AB433" i="1"/>
  <c r="AB417" i="1"/>
  <c r="AB401" i="1"/>
  <c r="AB385" i="1"/>
  <c r="AB369" i="1"/>
  <c r="AB353" i="1"/>
  <c r="AB337" i="1"/>
  <c r="AB321" i="1"/>
  <c r="AB305" i="1"/>
  <c r="AB289" i="1"/>
  <c r="AB273" i="1"/>
  <c r="AB257" i="1"/>
  <c r="AB241" i="1"/>
  <c r="AB225" i="1"/>
  <c r="AB209" i="1"/>
  <c r="AB193" i="1"/>
  <c r="AB177" i="1"/>
  <c r="AB161" i="1"/>
  <c r="AB145" i="1"/>
  <c r="AB129" i="1"/>
  <c r="AB113" i="1"/>
  <c r="AB97" i="1"/>
  <c r="AB81" i="1"/>
  <c r="AB65" i="1"/>
  <c r="AB49" i="1"/>
  <c r="AB33" i="1"/>
  <c r="AB17" i="1"/>
  <c r="AB1312" i="1"/>
  <c r="AB1296" i="1"/>
  <c r="AB1280" i="1"/>
  <c r="AB1264" i="1"/>
  <c r="AB1248" i="1"/>
  <c r="AB1232" i="1"/>
  <c r="AB1216" i="1"/>
  <c r="AB1200" i="1"/>
  <c r="AB1184" i="1"/>
  <c r="AB1168" i="1"/>
  <c r="AB1152" i="1"/>
  <c r="AB1136" i="1"/>
  <c r="AB1120" i="1"/>
  <c r="AB1104" i="1"/>
  <c r="AB1088" i="1"/>
  <c r="AB1072" i="1"/>
  <c r="AB1056" i="1"/>
  <c r="AB1040" i="1"/>
  <c r="AB1024" i="1"/>
  <c r="AB1008" i="1"/>
  <c r="AB992" i="1"/>
  <c r="AB976" i="1"/>
  <c r="AB960" i="1"/>
  <c r="AB944" i="1"/>
  <c r="AB928" i="1"/>
  <c r="AB912" i="1"/>
  <c r="AB896" i="1"/>
  <c r="AB880" i="1"/>
  <c r="AB864" i="1"/>
  <c r="AB848" i="1"/>
  <c r="AB832" i="1"/>
  <c r="AB816" i="1"/>
  <c r="AB800" i="1"/>
  <c r="AB784" i="1"/>
  <c r="AB768" i="1"/>
  <c r="AB752" i="1"/>
  <c r="AB736" i="1"/>
  <c r="AB720" i="1"/>
  <c r="AB704" i="1"/>
  <c r="AB688" i="1"/>
  <c r="AB672" i="1"/>
  <c r="AB656" i="1"/>
  <c r="AB640" i="1"/>
  <c r="AB624" i="1"/>
  <c r="AB608" i="1"/>
  <c r="AB592" i="1"/>
  <c r="AB576" i="1"/>
  <c r="AB560" i="1"/>
  <c r="AB544" i="1"/>
  <c r="AB528" i="1"/>
  <c r="AB512" i="1"/>
  <c r="AB496" i="1"/>
  <c r="AB480" i="1"/>
  <c r="AB464" i="1"/>
  <c r="AB448" i="1"/>
  <c r="AB432" i="1"/>
  <c r="AB416" i="1"/>
  <c r="AB400" i="1"/>
  <c r="AB384" i="1"/>
  <c r="AB368" i="1"/>
  <c r="AB352" i="1"/>
  <c r="AB336" i="1"/>
  <c r="AB320" i="1"/>
  <c r="AB304" i="1"/>
  <c r="AB288" i="1"/>
  <c r="AB272" i="1"/>
  <c r="AB256" i="1"/>
  <c r="AB240" i="1"/>
  <c r="AB224" i="1"/>
  <c r="AB208" i="1"/>
  <c r="AB192" i="1"/>
  <c r="AB176" i="1"/>
  <c r="AB160" i="1"/>
  <c r="AB144" i="1"/>
  <c r="AB128" i="1"/>
  <c r="AB112" i="1"/>
  <c r="AB96" i="1"/>
  <c r="AB80" i="1"/>
  <c r="AB64" i="1"/>
  <c r="AB48" i="1"/>
  <c r="AB32" i="1"/>
  <c r="AB1311" i="1"/>
  <c r="AB1295" i="1"/>
  <c r="AB1279" i="1"/>
  <c r="AB1263" i="1"/>
  <c r="AB1247" i="1"/>
  <c r="AB1231" i="1"/>
  <c r="AB1215" i="1"/>
  <c r="AB1199" i="1"/>
  <c r="AB1183" i="1"/>
  <c r="AB1167" i="1"/>
  <c r="AB1151" i="1"/>
  <c r="AB1135" i="1"/>
  <c r="AB1119" i="1"/>
  <c r="AB1103" i="1"/>
  <c r="AB1087" i="1"/>
  <c r="AB1071" i="1"/>
  <c r="AB1055" i="1"/>
  <c r="AB1039" i="1"/>
  <c r="AB1023" i="1"/>
  <c r="AB1007" i="1"/>
  <c r="AB991" i="1"/>
  <c r="AB975" i="1"/>
  <c r="AB959" i="1"/>
  <c r="AB943" i="1"/>
  <c r="AB927" i="1"/>
  <c r="AB911" i="1"/>
  <c r="AB895" i="1"/>
  <c r="AB879" i="1"/>
  <c r="AB863" i="1"/>
  <c r="AB847" i="1"/>
  <c r="AB831" i="1"/>
  <c r="AB815" i="1"/>
  <c r="AB799" i="1"/>
  <c r="AB783" i="1"/>
  <c r="AB767" i="1"/>
  <c r="AB751" i="1"/>
  <c r="AB735" i="1"/>
  <c r="AB719" i="1"/>
  <c r="AB703" i="1"/>
  <c r="AB687" i="1"/>
  <c r="AB671" i="1"/>
  <c r="AB655" i="1"/>
  <c r="AB639" i="1"/>
  <c r="AB623" i="1"/>
  <c r="AB607" i="1"/>
  <c r="AB591" i="1"/>
  <c r="AB575" i="1"/>
  <c r="AB559" i="1"/>
  <c r="AB543" i="1"/>
  <c r="AB527" i="1"/>
  <c r="AB511" i="1"/>
  <c r="AB495" i="1"/>
  <c r="AB479" i="1"/>
  <c r="AB463" i="1"/>
  <c r="AB447" i="1"/>
  <c r="AB431" i="1"/>
  <c r="AB415" i="1"/>
  <c r="AB399" i="1"/>
  <c r="AB383" i="1"/>
  <c r="AB367" i="1"/>
  <c r="AB351" i="1"/>
  <c r="AB335" i="1"/>
  <c r="AB319" i="1"/>
  <c r="AB303" i="1"/>
  <c r="AB287" i="1"/>
  <c r="AB271" i="1"/>
  <c r="AB255" i="1"/>
  <c r="AB239" i="1"/>
  <c r="AB223" i="1"/>
  <c r="AB207" i="1"/>
  <c r="AB191" i="1"/>
  <c r="AB175" i="1"/>
  <c r="AB159" i="1"/>
  <c r="AB143" i="1"/>
  <c r="AB127" i="1"/>
  <c r="AB111" i="1"/>
  <c r="AB95" i="1"/>
  <c r="AB79" i="1"/>
  <c r="AB63" i="1"/>
  <c r="AB1310" i="1"/>
  <c r="AB1294" i="1"/>
  <c r="AB1278" i="1"/>
  <c r="AB1262" i="1"/>
  <c r="AB1246" i="1"/>
  <c r="AB1230" i="1"/>
  <c r="AB1214" i="1"/>
  <c r="AB1198" i="1"/>
  <c r="AB1182" i="1"/>
  <c r="AB1166" i="1"/>
  <c r="AB1150" i="1"/>
  <c r="AB1134" i="1"/>
  <c r="AB1118" i="1"/>
  <c r="AB1102" i="1"/>
  <c r="AB1086" i="1"/>
  <c r="AB1070" i="1"/>
  <c r="AB1054" i="1"/>
  <c r="AB1038" i="1"/>
  <c r="AB1022" i="1"/>
  <c r="AB1006" i="1"/>
  <c r="AB990" i="1"/>
  <c r="AB974" i="1"/>
  <c r="AB958" i="1"/>
  <c r="AB942" i="1"/>
  <c r="AB926" i="1"/>
  <c r="AB910" i="1"/>
  <c r="AB894" i="1"/>
  <c r="AB878" i="1"/>
  <c r="AB862" i="1"/>
  <c r="AB846" i="1"/>
  <c r="AB830" i="1"/>
  <c r="AB814" i="1"/>
  <c r="AB798" i="1"/>
  <c r="AB782" i="1"/>
  <c r="AB766" i="1"/>
  <c r="AB750" i="1"/>
  <c r="AB734" i="1"/>
  <c r="AB718" i="1"/>
  <c r="AB702" i="1"/>
  <c r="AB686" i="1"/>
  <c r="AB670" i="1"/>
  <c r="AB654" i="1"/>
  <c r="AB638" i="1"/>
  <c r="AB622" i="1"/>
  <c r="AB606" i="1"/>
  <c r="AB590" i="1"/>
  <c r="AB574" i="1"/>
  <c r="AB558" i="1"/>
  <c r="AB542" i="1"/>
  <c r="AB526" i="1"/>
  <c r="AB510" i="1"/>
  <c r="AB494" i="1"/>
  <c r="AB478" i="1"/>
  <c r="AB462" i="1"/>
  <c r="AB446" i="1"/>
  <c r="AB430" i="1"/>
  <c r="AB414" i="1"/>
  <c r="AB398" i="1"/>
  <c r="AB382" i="1"/>
  <c r="AB366" i="1"/>
  <c r="AB350" i="1"/>
  <c r="AB334" i="1"/>
  <c r="AB318" i="1"/>
  <c r="AB302" i="1"/>
  <c r="AB286" i="1"/>
  <c r="AB270" i="1"/>
  <c r="AB254" i="1"/>
  <c r="AB238" i="1"/>
  <c r="AB222" i="1"/>
  <c r="AB206" i="1"/>
  <c r="AB190" i="1"/>
  <c r="AB174" i="1"/>
  <c r="AB158" i="1"/>
  <c r="AB142" i="1"/>
  <c r="AB126" i="1"/>
  <c r="AB110" i="1"/>
  <c r="AB94" i="1"/>
  <c r="AB78" i="1"/>
  <c r="AB46" i="1"/>
  <c r="AB1309" i="1"/>
  <c r="AB1293" i="1"/>
  <c r="AB1277" i="1"/>
  <c r="AB1261" i="1"/>
  <c r="AB1245" i="1"/>
  <c r="AB1229" i="1"/>
  <c r="AB1213" i="1"/>
  <c r="AB1197" i="1"/>
  <c r="AB1181" i="1"/>
  <c r="AB1165" i="1"/>
  <c r="AB1149" i="1"/>
  <c r="AB1133" i="1"/>
  <c r="AB1117" i="1"/>
  <c r="AB1101" i="1"/>
  <c r="AB1085" i="1"/>
  <c r="AB1069" i="1"/>
  <c r="AB1053" i="1"/>
  <c r="AB1037" i="1"/>
  <c r="AB1021" i="1"/>
  <c r="AB1005" i="1"/>
  <c r="AB989" i="1"/>
  <c r="AB973" i="1"/>
  <c r="AB957" i="1"/>
  <c r="AB941" i="1"/>
  <c r="AB925" i="1"/>
  <c r="AB909" i="1"/>
  <c r="AB893" i="1"/>
  <c r="AB877" i="1"/>
  <c r="AB861" i="1"/>
  <c r="AB845" i="1"/>
  <c r="AB829" i="1"/>
  <c r="AB813" i="1"/>
  <c r="AB797" i="1"/>
  <c r="AB781" i="1"/>
  <c r="AB765" i="1"/>
  <c r="AB749" i="1"/>
  <c r="AB733" i="1"/>
  <c r="AB717" i="1"/>
  <c r="AB701" i="1"/>
  <c r="AB685" i="1"/>
  <c r="AB669" i="1"/>
  <c r="AB653" i="1"/>
  <c r="AB637" i="1"/>
  <c r="AB621" i="1"/>
  <c r="AB605" i="1"/>
  <c r="AB589" i="1"/>
  <c r="AB573" i="1"/>
  <c r="AB557" i="1"/>
  <c r="AB541" i="1"/>
  <c r="AB525" i="1"/>
  <c r="AB509" i="1"/>
  <c r="AB493" i="1"/>
  <c r="AB477" i="1"/>
  <c r="AB461" i="1"/>
  <c r="AB445" i="1"/>
  <c r="AB429" i="1"/>
  <c r="AB413" i="1"/>
  <c r="AB397" i="1"/>
  <c r="AB381" i="1"/>
  <c r="AB365" i="1"/>
  <c r="AB349" i="1"/>
  <c r="AB333" i="1"/>
  <c r="AB317" i="1"/>
  <c r="AB301" i="1"/>
  <c r="AB285" i="1"/>
  <c r="AB269" i="1"/>
  <c r="AB253" i="1"/>
  <c r="AB237" i="1"/>
  <c r="AB221" i="1"/>
  <c r="AB205" i="1"/>
  <c r="AB189" i="1"/>
  <c r="AB173" i="1"/>
  <c r="AB157" i="1"/>
  <c r="AB141" i="1"/>
  <c r="AB125" i="1"/>
  <c r="AB109" i="1"/>
  <c r="AB93" i="1"/>
  <c r="AB77" i="1"/>
  <c r="AB61" i="1"/>
  <c r="AB45" i="1"/>
  <c r="AB1308" i="1"/>
  <c r="AB1292" i="1"/>
  <c r="AB1276" i="1"/>
  <c r="AB1260" i="1"/>
  <c r="AB1244" i="1"/>
  <c r="AB1228" i="1"/>
  <c r="AB1212" i="1"/>
  <c r="AB1196" i="1"/>
  <c r="AB1180" i="1"/>
  <c r="AB1164" i="1"/>
  <c r="AB1148" i="1"/>
  <c r="AB1132" i="1"/>
  <c r="AB1116" i="1"/>
  <c r="AB1100" i="1"/>
  <c r="AB1084" i="1"/>
  <c r="AB1068" i="1"/>
  <c r="AB1052" i="1"/>
  <c r="AB1036" i="1"/>
  <c r="AB1020" i="1"/>
  <c r="AB1004" i="1"/>
  <c r="AB988" i="1"/>
  <c r="AB972" i="1"/>
  <c r="AB956" i="1"/>
  <c r="AB940" i="1"/>
  <c r="AB924" i="1"/>
  <c r="AB908" i="1"/>
  <c r="AB892" i="1"/>
  <c r="AB876" i="1"/>
  <c r="AB860" i="1"/>
  <c r="AB844" i="1"/>
  <c r="AB828" i="1"/>
  <c r="AB812" i="1"/>
  <c r="AB796" i="1"/>
  <c r="AB780" i="1"/>
  <c r="AB764" i="1"/>
  <c r="AB748" i="1"/>
  <c r="AB732" i="1"/>
  <c r="AB716" i="1"/>
  <c r="AB700" i="1"/>
  <c r="AB684" i="1"/>
  <c r="AB668" i="1"/>
  <c r="AB652" i="1"/>
  <c r="AB636" i="1"/>
  <c r="AB620" i="1"/>
  <c r="AB604" i="1"/>
  <c r="AB588" i="1"/>
  <c r="AB572" i="1"/>
  <c r="AB556" i="1"/>
  <c r="AB540" i="1"/>
  <c r="AB524" i="1"/>
  <c r="AB508" i="1"/>
  <c r="AB492" i="1"/>
  <c r="AB476" i="1"/>
  <c r="AB460" i="1"/>
  <c r="AB444" i="1"/>
  <c r="AB428" i="1"/>
  <c r="AB412" i="1"/>
  <c r="AB396" i="1"/>
  <c r="AB380" i="1"/>
  <c r="AB364" i="1"/>
  <c r="AB348" i="1"/>
  <c r="AB332" i="1"/>
  <c r="AB316" i="1"/>
  <c r="AB300" i="1"/>
  <c r="AB284" i="1"/>
  <c r="AB268" i="1"/>
  <c r="AB252" i="1"/>
  <c r="AB236" i="1"/>
  <c r="AB220" i="1"/>
  <c r="AB204" i="1"/>
  <c r="AB188" i="1"/>
  <c r="AB172" i="1"/>
  <c r="AB156" i="1"/>
  <c r="AB140" i="1"/>
  <c r="AB124" i="1"/>
  <c r="AB108" i="1"/>
  <c r="AB92" i="1"/>
  <c r="AB76" i="1"/>
  <c r="AB60" i="1"/>
  <c r="AB44" i="1"/>
  <c r="AB28" i="1"/>
  <c r="AB1307" i="1"/>
  <c r="AB1291" i="1"/>
  <c r="AB1275" i="1"/>
  <c r="AB1259" i="1"/>
  <c r="AB1243" i="1"/>
  <c r="AB1227" i="1"/>
  <c r="AB1211" i="1"/>
  <c r="AB1195" i="1"/>
  <c r="AB1179" i="1"/>
  <c r="AB1163" i="1"/>
  <c r="AB1147" i="1"/>
  <c r="AB1131" i="1"/>
  <c r="AB1115" i="1"/>
  <c r="AB1099" i="1"/>
  <c r="AB1083" i="1"/>
  <c r="AB1067" i="1"/>
  <c r="AB1051" i="1"/>
  <c r="AB1035" i="1"/>
  <c r="AB1019" i="1"/>
  <c r="AB1003" i="1"/>
  <c r="AB987" i="1"/>
  <c r="AB971" i="1"/>
  <c r="AB955" i="1"/>
  <c r="AB939" i="1"/>
  <c r="AB923" i="1"/>
  <c r="AB907" i="1"/>
  <c r="AB891" i="1"/>
  <c r="AB875" i="1"/>
  <c r="AB859" i="1"/>
  <c r="AB843" i="1"/>
  <c r="AB827" i="1"/>
  <c r="AB811" i="1"/>
  <c r="AB795" i="1"/>
  <c r="AB779" i="1"/>
  <c r="AB763" i="1"/>
  <c r="AB747" i="1"/>
  <c r="AB731" i="1"/>
  <c r="AB715" i="1"/>
  <c r="AB699" i="1"/>
  <c r="AB683" i="1"/>
  <c r="AB667" i="1"/>
  <c r="AB651" i="1"/>
  <c r="AB635" i="1"/>
  <c r="AB619" i="1"/>
  <c r="AB603" i="1"/>
  <c r="AB587" i="1"/>
  <c r="AB571" i="1"/>
  <c r="AB555" i="1"/>
  <c r="AB539" i="1"/>
  <c r="AB523" i="1"/>
  <c r="AB507" i="1"/>
  <c r="AB491" i="1"/>
  <c r="AB475" i="1"/>
  <c r="AB459" i="1"/>
  <c r="AB443" i="1"/>
  <c r="AB427" i="1"/>
  <c r="AB411" i="1"/>
  <c r="AB395" i="1"/>
  <c r="AB379" i="1"/>
  <c r="AB363" i="1"/>
  <c r="AB347" i="1"/>
  <c r="AB331" i="1"/>
  <c r="AB315" i="1"/>
  <c r="AB299" i="1"/>
  <c r="AB283" i="1"/>
  <c r="AB267" i="1"/>
  <c r="AB251" i="1"/>
  <c r="AB235" i="1"/>
  <c r="AB219" i="1"/>
  <c r="AB203" i="1"/>
  <c r="AB187" i="1"/>
  <c r="AB171" i="1"/>
  <c r="AB155" i="1"/>
  <c r="AB139" i="1"/>
  <c r="AB123" i="1"/>
  <c r="AB107" i="1"/>
  <c r="AB91" i="1"/>
  <c r="AB75" i="1"/>
  <c r="AB59" i="1"/>
  <c r="AB43" i="1"/>
  <c r="AB27" i="1"/>
  <c r="AB1306" i="1"/>
  <c r="AB1290" i="1"/>
  <c r="AB1274" i="1"/>
  <c r="AB1258" i="1"/>
  <c r="AB1242" i="1"/>
  <c r="AB1226" i="1"/>
  <c r="AB1210" i="1"/>
  <c r="AB1194" i="1"/>
  <c r="AB1178" i="1"/>
  <c r="AB1162" i="1"/>
  <c r="AB1146" i="1"/>
  <c r="AB1130" i="1"/>
  <c r="AB1114" i="1"/>
  <c r="AB1098" i="1"/>
  <c r="AB1082" i="1"/>
  <c r="AB1066" i="1"/>
  <c r="AB1050" i="1"/>
  <c r="AB1034" i="1"/>
  <c r="AB1018" i="1"/>
  <c r="AB1002" i="1"/>
  <c r="AB986" i="1"/>
  <c r="AB970" i="1"/>
  <c r="AB954" i="1"/>
  <c r="AB938" i="1"/>
  <c r="AB922" i="1"/>
  <c r="AB906" i="1"/>
  <c r="AB890" i="1"/>
  <c r="AB874" i="1"/>
  <c r="AB858" i="1"/>
  <c r="AB842" i="1"/>
  <c r="AB826" i="1"/>
  <c r="AB810" i="1"/>
  <c r="AB794" i="1"/>
  <c r="AB778" i="1"/>
  <c r="AB762" i="1"/>
  <c r="AB746" i="1"/>
  <c r="AB730" i="1"/>
  <c r="AB714" i="1"/>
  <c r="AB698" i="1"/>
  <c r="AB682" i="1"/>
  <c r="AB666" i="1"/>
  <c r="AB650" i="1"/>
  <c r="AB634" i="1"/>
  <c r="AB618" i="1"/>
  <c r="AB602" i="1"/>
  <c r="AB586" i="1"/>
  <c r="AB570" i="1"/>
  <c r="AB554" i="1"/>
  <c r="AB538" i="1"/>
  <c r="AB522" i="1"/>
  <c r="AB506" i="1"/>
  <c r="AB490" i="1"/>
  <c r="AB474" i="1"/>
  <c r="AB458" i="1"/>
  <c r="AB442" i="1"/>
  <c r="AB426" i="1"/>
  <c r="AB410" i="1"/>
  <c r="AB394" i="1"/>
  <c r="AB378" i="1"/>
  <c r="AB362" i="1"/>
  <c r="AB346" i="1"/>
  <c r="AB330" i="1"/>
  <c r="AB314" i="1"/>
  <c r="AB298" i="1"/>
  <c r="AB282" i="1"/>
  <c r="AB266" i="1"/>
  <c r="AB250" i="1"/>
  <c r="AB234" i="1"/>
  <c r="AB218" i="1"/>
  <c r="AB202" i="1"/>
  <c r="AB186" i="1"/>
  <c r="AB170" i="1"/>
  <c r="AB154" i="1"/>
  <c r="AB138" i="1"/>
  <c r="AB122" i="1"/>
  <c r="AB106" i="1"/>
  <c r="AB90" i="1"/>
  <c r="AB74" i="1"/>
  <c r="AB58" i="1"/>
  <c r="AB26" i="1"/>
  <c r="AB1305" i="1"/>
  <c r="AB1289" i="1"/>
  <c r="AB1273" i="1"/>
  <c r="AB1257" i="1"/>
  <c r="AB1241" i="1"/>
  <c r="AB1225" i="1"/>
  <c r="AB1209" i="1"/>
  <c r="AB1193" i="1"/>
  <c r="AB1177" i="1"/>
  <c r="AB1161" i="1"/>
  <c r="AB1145" i="1"/>
  <c r="AB1129" i="1"/>
  <c r="AB1113" i="1"/>
  <c r="AB1097" i="1"/>
  <c r="AB1081" i="1"/>
  <c r="AB1065" i="1"/>
  <c r="AB1049" i="1"/>
  <c r="AB1033" i="1"/>
  <c r="AB1017" i="1"/>
  <c r="AB1001" i="1"/>
  <c r="AB985" i="1"/>
  <c r="AB969" i="1"/>
  <c r="AB953" i="1"/>
  <c r="AB937" i="1"/>
  <c r="AB921" i="1"/>
  <c r="AB905" i="1"/>
  <c r="AB889" i="1"/>
  <c r="AB873" i="1"/>
  <c r="AB857" i="1"/>
  <c r="AB841" i="1"/>
  <c r="AB825" i="1"/>
  <c r="AB809" i="1"/>
  <c r="AB793" i="1"/>
  <c r="AB777" i="1"/>
  <c r="AB761" i="1"/>
  <c r="AB745" i="1"/>
  <c r="AB729" i="1"/>
  <c r="AB713" i="1"/>
  <c r="AB697" i="1"/>
  <c r="AB681" i="1"/>
  <c r="AB665" i="1"/>
  <c r="AB649" i="1"/>
  <c r="AB633" i="1"/>
  <c r="AB617" i="1"/>
  <c r="AB601" i="1"/>
  <c r="AB585" i="1"/>
  <c r="AB569" i="1"/>
  <c r="AB553" i="1"/>
  <c r="AB537" i="1"/>
  <c r="AB521" i="1"/>
  <c r="AB505" i="1"/>
  <c r="AB489" i="1"/>
  <c r="AB473" i="1"/>
  <c r="AB457" i="1"/>
  <c r="AB441" i="1"/>
  <c r="AB425" i="1"/>
  <c r="AB409" i="1"/>
  <c r="AB393" i="1"/>
  <c r="AB377" i="1"/>
  <c r="AB361" i="1"/>
  <c r="AB345" i="1"/>
  <c r="AB329" i="1"/>
  <c r="AB313" i="1"/>
  <c r="AB297" i="1"/>
  <c r="AB281" i="1"/>
  <c r="AB265" i="1"/>
  <c r="AB249" i="1"/>
  <c r="AB233" i="1"/>
  <c r="AB217" i="1"/>
  <c r="AB201" i="1"/>
  <c r="AB185" i="1"/>
  <c r="AB169" i="1"/>
  <c r="AB153" i="1"/>
  <c r="AB137" i="1"/>
  <c r="AB121" i="1"/>
  <c r="AB105" i="1"/>
  <c r="AB89" i="1"/>
  <c r="AB73" i="1"/>
  <c r="AB57" i="1"/>
  <c r="AB41" i="1"/>
  <c r="AB1304" i="1"/>
  <c r="AB1288" i="1"/>
  <c r="AB1272" i="1"/>
  <c r="AB1256" i="1"/>
  <c r="AB1240" i="1"/>
  <c r="AB1224" i="1"/>
  <c r="AB1208" i="1"/>
  <c r="AB1192" i="1"/>
  <c r="AB1176" i="1"/>
  <c r="AB1160" i="1"/>
  <c r="AB1144" i="1"/>
  <c r="AB1128" i="1"/>
  <c r="AB1112" i="1"/>
  <c r="AB1096" i="1"/>
  <c r="AB1080" i="1"/>
  <c r="AB1064" i="1"/>
  <c r="AB1048" i="1"/>
  <c r="AB1032" i="1"/>
  <c r="AB1016" i="1"/>
  <c r="AB1000" i="1"/>
  <c r="AB984" i="1"/>
  <c r="AB968" i="1"/>
  <c r="AB952" i="1"/>
  <c r="AB936" i="1"/>
  <c r="AB920" i="1"/>
  <c r="AB904" i="1"/>
  <c r="AB888" i="1"/>
  <c r="AB872" i="1"/>
  <c r="AB856" i="1"/>
  <c r="AB840" i="1"/>
  <c r="AB824" i="1"/>
  <c r="AB808" i="1"/>
  <c r="AB792" i="1"/>
  <c r="AB776" i="1"/>
  <c r="AB760" i="1"/>
  <c r="AB744" i="1"/>
  <c r="AB728" i="1"/>
  <c r="AB712" i="1"/>
  <c r="AB696" i="1"/>
  <c r="AB680" i="1"/>
  <c r="AB664" i="1"/>
  <c r="AB648" i="1"/>
  <c r="AB632" i="1"/>
  <c r="AB616" i="1"/>
  <c r="AB600" i="1"/>
  <c r="AB584" i="1"/>
  <c r="AB568" i="1"/>
  <c r="AB552" i="1"/>
  <c r="AB536" i="1"/>
  <c r="AB520" i="1"/>
  <c r="AB504" i="1"/>
  <c r="AB488" i="1"/>
  <c r="AB472" i="1"/>
  <c r="AB456" i="1"/>
  <c r="AB440" i="1"/>
  <c r="AB424" i="1"/>
  <c r="AB408" i="1"/>
  <c r="AB392" i="1"/>
  <c r="AB376" i="1"/>
  <c r="AB360" i="1"/>
  <c r="AB344" i="1"/>
  <c r="AB328" i="1"/>
  <c r="AB312" i="1"/>
  <c r="AB296" i="1"/>
  <c r="AB280" i="1"/>
  <c r="AB264" i="1"/>
  <c r="AB248" i="1"/>
  <c r="AB232" i="1"/>
  <c r="AB216" i="1"/>
  <c r="AB200" i="1"/>
  <c r="AB184" i="1"/>
  <c r="AB168" i="1"/>
  <c r="AB152" i="1"/>
  <c r="AB136" i="1"/>
  <c r="AB120" i="1"/>
  <c r="AB104" i="1"/>
  <c r="AB88" i="1"/>
  <c r="AB72" i="1"/>
  <c r="AB1303" i="1"/>
  <c r="AB1287" i="1"/>
  <c r="AB1271" i="1"/>
  <c r="AB1255" i="1"/>
  <c r="AB1239" i="1"/>
  <c r="AB1223" i="1"/>
  <c r="AB1207" i="1"/>
  <c r="AB1191" i="1"/>
  <c r="AB1175" i="1"/>
  <c r="AB1159" i="1"/>
  <c r="AB1143" i="1"/>
  <c r="AB1127" i="1"/>
  <c r="AB1111" i="1"/>
  <c r="AB1095" i="1"/>
  <c r="AB1079" i="1"/>
  <c r="AB1063" i="1"/>
  <c r="AB1047" i="1"/>
  <c r="AB1031" i="1"/>
  <c r="AB1015" i="1"/>
  <c r="AB999" i="1"/>
  <c r="AB983" i="1"/>
  <c r="AB967" i="1"/>
  <c r="AB951" i="1"/>
  <c r="AB935" i="1"/>
  <c r="AB919" i="1"/>
  <c r="AB903" i="1"/>
  <c r="AB887" i="1"/>
  <c r="AB871" i="1"/>
  <c r="AB855" i="1"/>
  <c r="AB839" i="1"/>
  <c r="AB823" i="1"/>
  <c r="AB807" i="1"/>
  <c r="AB791" i="1"/>
  <c r="AB775" i="1"/>
  <c r="AB759" i="1"/>
  <c r="AB743" i="1"/>
  <c r="AB727" i="1"/>
  <c r="AB711" i="1"/>
  <c r="AB695" i="1"/>
  <c r="AB679" i="1"/>
  <c r="AB663" i="1"/>
  <c r="AB647" i="1"/>
  <c r="AB631" i="1"/>
  <c r="AB615" i="1"/>
  <c r="AB599" i="1"/>
  <c r="AB583" i="1"/>
  <c r="AB567" i="1"/>
  <c r="AB551" i="1"/>
  <c r="AB535" i="1"/>
  <c r="AB519" i="1"/>
  <c r="AB503" i="1"/>
  <c r="AB487" i="1"/>
  <c r="AB471" i="1"/>
  <c r="AB455" i="1"/>
  <c r="AB439" i="1"/>
  <c r="AB423" i="1"/>
  <c r="AB407" i="1"/>
  <c r="AB391" i="1"/>
  <c r="AB375" i="1"/>
  <c r="AB359" i="1"/>
  <c r="AB343" i="1"/>
  <c r="AB327" i="1"/>
  <c r="AB311" i="1"/>
  <c r="AB295" i="1"/>
  <c r="AB279" i="1"/>
  <c r="AB263" i="1"/>
  <c r="AB247" i="1"/>
  <c r="AB231" i="1"/>
  <c r="AB215" i="1"/>
  <c r="AB199" i="1"/>
  <c r="AB183" i="1"/>
  <c r="AB167" i="1"/>
  <c r="AB151" i="1"/>
  <c r="AB135" i="1"/>
  <c r="AB119" i="1"/>
  <c r="AB103" i="1"/>
  <c r="AB87" i="1"/>
  <c r="AB55" i="1"/>
  <c r="AB23" i="1"/>
  <c r="AB1302" i="1"/>
  <c r="AB1286" i="1"/>
  <c r="AB1270" i="1"/>
  <c r="AB1254" i="1"/>
  <c r="AB1238" i="1"/>
  <c r="AB1222" i="1"/>
  <c r="AB1206" i="1"/>
  <c r="AB1190" i="1"/>
  <c r="AB1174" i="1"/>
  <c r="AB1158" i="1"/>
  <c r="AB1142" i="1"/>
  <c r="AB1126" i="1"/>
  <c r="AB1110" i="1"/>
  <c r="AB1094" i="1"/>
  <c r="AB1078" i="1"/>
  <c r="AB1062" i="1"/>
  <c r="AB1046" i="1"/>
  <c r="AB1030" i="1"/>
  <c r="AB1014" i="1"/>
  <c r="AB998" i="1"/>
  <c r="AB982" i="1"/>
  <c r="AB966" i="1"/>
  <c r="AB950" i="1"/>
  <c r="AB934" i="1"/>
  <c r="AB918" i="1"/>
  <c r="AB902" i="1"/>
  <c r="AB886" i="1"/>
  <c r="AB870" i="1"/>
  <c r="AB854" i="1"/>
  <c r="AB838" i="1"/>
  <c r="AB822" i="1"/>
  <c r="AB806" i="1"/>
  <c r="AB790" i="1"/>
  <c r="AB774" i="1"/>
  <c r="AB758" i="1"/>
  <c r="AB742" i="1"/>
  <c r="AB726" i="1"/>
  <c r="AB710" i="1"/>
  <c r="AB694" i="1"/>
  <c r="AB678" i="1"/>
  <c r="AB662" i="1"/>
  <c r="AB646" i="1"/>
  <c r="AB630" i="1"/>
  <c r="AB614" i="1"/>
  <c r="AB598" i="1"/>
  <c r="AB582" i="1"/>
  <c r="AB566" i="1"/>
  <c r="AB550" i="1"/>
  <c r="AB534" i="1"/>
  <c r="AB518" i="1"/>
  <c r="AB502" i="1"/>
  <c r="AB486" i="1"/>
  <c r="AB470" i="1"/>
  <c r="AB454" i="1"/>
  <c r="AB438" i="1"/>
  <c r="AB422" i="1"/>
  <c r="AB406" i="1"/>
  <c r="AB390" i="1"/>
  <c r="AB374" i="1"/>
  <c r="AB358" i="1"/>
  <c r="AB342" i="1"/>
  <c r="AB326" i="1"/>
  <c r="AB310" i="1"/>
  <c r="AB294" i="1"/>
  <c r="AB278" i="1"/>
  <c r="AB262" i="1"/>
  <c r="AB246" i="1"/>
  <c r="AB230" i="1"/>
  <c r="AB214" i="1"/>
  <c r="AB198" i="1"/>
  <c r="AB182" i="1"/>
  <c r="AB166" i="1"/>
  <c r="AB150" i="1"/>
  <c r="AB134" i="1"/>
  <c r="AB118" i="1"/>
  <c r="AB102" i="1"/>
  <c r="AB86" i="1"/>
  <c r="AB70" i="1"/>
  <c r="AB54" i="1"/>
  <c r="AB38" i="1"/>
  <c r="AB1301" i="1"/>
  <c r="AB1285" i="1"/>
  <c r="AB1269" i="1"/>
  <c r="AB1253" i="1"/>
  <c r="AB1237" i="1"/>
  <c r="AB1221" i="1"/>
  <c r="AB1205" i="1"/>
  <c r="AB1189" i="1"/>
  <c r="AB1173" i="1"/>
  <c r="AB1157" i="1"/>
  <c r="AB1141" i="1"/>
  <c r="AB1125" i="1"/>
  <c r="AB1109" i="1"/>
  <c r="AB1093" i="1"/>
  <c r="AB1077" i="1"/>
  <c r="AB1061" i="1"/>
  <c r="AB1045" i="1"/>
  <c r="AB1029" i="1"/>
  <c r="AB1013" i="1"/>
  <c r="AB997" i="1"/>
  <c r="AB981" i="1"/>
  <c r="AB965" i="1"/>
  <c r="AB949" i="1"/>
  <c r="AB933" i="1"/>
  <c r="AB917" i="1"/>
  <c r="AB901" i="1"/>
  <c r="AB885" i="1"/>
  <c r="AB869" i="1"/>
  <c r="AB853" i="1"/>
  <c r="AB837" i="1"/>
  <c r="AB821" i="1"/>
  <c r="AB805" i="1"/>
  <c r="AB789" i="1"/>
  <c r="AB773" i="1"/>
  <c r="AB757" i="1"/>
  <c r="AB741" i="1"/>
  <c r="AB725" i="1"/>
  <c r="AB709" i="1"/>
  <c r="AB693" i="1"/>
  <c r="AB677" i="1"/>
  <c r="AB661" i="1"/>
  <c r="AB645" i="1"/>
  <c r="AB629" i="1"/>
  <c r="AB613" i="1"/>
  <c r="AB597" i="1"/>
  <c r="AB581" i="1"/>
  <c r="AB565" i="1"/>
  <c r="AB549" i="1"/>
  <c r="AB533" i="1"/>
  <c r="AB517" i="1"/>
  <c r="AB501" i="1"/>
  <c r="AB485" i="1"/>
  <c r="AB469" i="1"/>
  <c r="AB453" i="1"/>
  <c r="AB437" i="1"/>
  <c r="AB421" i="1"/>
  <c r="AB405" i="1"/>
  <c r="AB389" i="1"/>
  <c r="AB373" i="1"/>
  <c r="AB357" i="1"/>
  <c r="AB341" i="1"/>
  <c r="AB325" i="1"/>
  <c r="AB309" i="1"/>
  <c r="AB293" i="1"/>
  <c r="AB277" i="1"/>
  <c r="AB261" i="1"/>
  <c r="AB245" i="1"/>
  <c r="AB229" i="1"/>
  <c r="AB213" i="1"/>
  <c r="AB197" i="1"/>
  <c r="AB181" i="1"/>
  <c r="AB165" i="1"/>
  <c r="AB149" i="1"/>
  <c r="AB133" i="1"/>
  <c r="AB117" i="1"/>
  <c r="AB101" i="1"/>
  <c r="AB85" i="1"/>
  <c r="AB69" i="1"/>
  <c r="AB53" i="1"/>
  <c r="AB21" i="1"/>
  <c r="AB1300" i="1"/>
  <c r="AB1284" i="1"/>
  <c r="AB1268" i="1"/>
  <c r="AB1252" i="1"/>
  <c r="AB1236" i="1"/>
  <c r="AB1220" i="1"/>
  <c r="AB1204" i="1"/>
  <c r="AB1188" i="1"/>
  <c r="AB1172" i="1"/>
  <c r="AB1156" i="1"/>
  <c r="AB1140" i="1"/>
  <c r="AB1124" i="1"/>
  <c r="AB1108" i="1"/>
  <c r="AB1092" i="1"/>
  <c r="AB1076" i="1"/>
  <c r="AB1060" i="1"/>
  <c r="AB1044" i="1"/>
  <c r="AB1028" i="1"/>
  <c r="AB1012" i="1"/>
  <c r="AB996" i="1"/>
  <c r="AB980" i="1"/>
  <c r="AB964" i="1"/>
  <c r="AB948" i="1"/>
  <c r="AB932" i="1"/>
  <c r="AB916" i="1"/>
  <c r="AB900" i="1"/>
  <c r="AB884" i="1"/>
  <c r="AB868" i="1"/>
  <c r="AB852" i="1"/>
  <c r="AB836" i="1"/>
  <c r="AB820" i="1"/>
  <c r="AB804" i="1"/>
  <c r="AB788" i="1"/>
  <c r="AB772" i="1"/>
  <c r="AB756" i="1"/>
  <c r="AB740" i="1"/>
  <c r="AB724" i="1"/>
  <c r="AB708" i="1"/>
  <c r="AB692" i="1"/>
  <c r="AB676" i="1"/>
  <c r="AB660" i="1"/>
  <c r="AB644" i="1"/>
  <c r="AB628" i="1"/>
  <c r="AB612" i="1"/>
  <c r="AB596" i="1"/>
  <c r="AB580" i="1"/>
  <c r="AB564" i="1"/>
  <c r="AB548" i="1"/>
  <c r="AB532" i="1"/>
  <c r="AB516" i="1"/>
  <c r="AB500" i="1"/>
  <c r="AB484" i="1"/>
  <c r="AB468" i="1"/>
  <c r="AB452" i="1"/>
  <c r="AB436" i="1"/>
  <c r="AB420" i="1"/>
  <c r="AB404" i="1"/>
  <c r="AB388" i="1"/>
  <c r="AB372" i="1"/>
  <c r="AB356" i="1"/>
  <c r="AB340" i="1"/>
  <c r="AB324" i="1"/>
  <c r="AB308" i="1"/>
  <c r="AB292" i="1"/>
  <c r="AB276" i="1"/>
  <c r="AB260" i="1"/>
  <c r="AB244" i="1"/>
  <c r="AB228" i="1"/>
  <c r="AB212" i="1"/>
  <c r="AB196" i="1"/>
  <c r="AB180" i="1"/>
  <c r="AB164" i="1"/>
  <c r="AB148" i="1"/>
  <c r="AB132" i="1"/>
  <c r="AB116" i="1"/>
  <c r="AB100" i="1"/>
  <c r="AB84" i="1"/>
  <c r="AB68" i="1"/>
  <c r="AB52" i="1"/>
  <c r="AB36" i="1"/>
  <c r="AB1299" i="1"/>
  <c r="AB1283" i="1"/>
  <c r="AB1267" i="1"/>
  <c r="AB1251" i="1"/>
  <c r="AB1235" i="1"/>
  <c r="AB1219" i="1"/>
  <c r="AB1203" i="1"/>
  <c r="AB1187" i="1"/>
  <c r="AB1171" i="1"/>
  <c r="AB1155" i="1"/>
  <c r="AB1139" i="1"/>
  <c r="AB1123" i="1"/>
  <c r="AB1107" i="1"/>
  <c r="AB1091" i="1"/>
  <c r="AB1075" i="1"/>
  <c r="AB1059" i="1"/>
  <c r="AB1043" i="1"/>
  <c r="AB1027" i="1"/>
  <c r="AB1011" i="1"/>
  <c r="AB995" i="1"/>
  <c r="AB979" i="1"/>
  <c r="AB963" i="1"/>
  <c r="AB947" i="1"/>
  <c r="AB931" i="1"/>
  <c r="AB915" i="1"/>
  <c r="AB899" i="1"/>
  <c r="AB883" i="1"/>
  <c r="AB867" i="1"/>
  <c r="AB851" i="1"/>
  <c r="AB835" i="1"/>
  <c r="AB819" i="1"/>
  <c r="AB803" i="1"/>
  <c r="AB787" i="1"/>
  <c r="AB771" i="1"/>
  <c r="AB755" i="1"/>
  <c r="AB739" i="1"/>
  <c r="AB723" i="1"/>
  <c r="AB707" i="1"/>
  <c r="AB691" i="1"/>
  <c r="AB675" i="1"/>
  <c r="AB659" i="1"/>
  <c r="AB643" i="1"/>
  <c r="AB627" i="1"/>
  <c r="AB611" i="1"/>
  <c r="AB595" i="1"/>
  <c r="AB579" i="1"/>
  <c r="AB563" i="1"/>
  <c r="AB547" i="1"/>
  <c r="AB531" i="1"/>
  <c r="AB515" i="1"/>
  <c r="AB499" i="1"/>
  <c r="AB483" i="1"/>
  <c r="AB467" i="1"/>
  <c r="AB451" i="1"/>
  <c r="AB435" i="1"/>
  <c r="AB419" i="1"/>
  <c r="AB403" i="1"/>
  <c r="AB387" i="1"/>
  <c r="AB371" i="1"/>
  <c r="AB355" i="1"/>
  <c r="AB339" i="1"/>
  <c r="AB323" i="1"/>
  <c r="AB307" i="1"/>
  <c r="AB291" i="1"/>
  <c r="AB275" i="1"/>
  <c r="AB259" i="1"/>
  <c r="AB243" i="1"/>
  <c r="AB227" i="1"/>
  <c r="AB211" i="1"/>
  <c r="AB195" i="1"/>
  <c r="AB179" i="1"/>
  <c r="AB163" i="1"/>
  <c r="AB147" i="1"/>
  <c r="AB131" i="1"/>
  <c r="AB115" i="1"/>
  <c r="AB99" i="1"/>
  <c r="AB83" i="1"/>
  <c r="AB67" i="1"/>
  <c r="O115" i="1"/>
  <c r="O106" i="1"/>
  <c r="O90" i="1"/>
  <c r="O74" i="1"/>
  <c r="O116" i="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O67" i="1"/>
  <c r="D33" i="2"/>
  <c r="O83" i="1"/>
  <c r="O35" i="1"/>
  <c r="O95" i="1"/>
  <c r="O79" i="1"/>
  <c r="O63" i="1"/>
  <c r="O99" i="1"/>
  <c r="BN63" i="2"/>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BH41" i="4"/>
  <c r="C56" i="4"/>
  <c r="AW26" i="4"/>
  <c r="AQ52" i="4"/>
  <c r="F59" i="4"/>
  <c r="BL25" i="4"/>
  <c r="BM62" i="4"/>
  <c r="BK12" i="4"/>
  <c r="D21" i="2"/>
  <c r="D12" i="2"/>
  <c r="D18" i="2"/>
  <c r="AT7" i="4"/>
  <c r="D4" i="2"/>
  <c r="D6" i="2"/>
  <c r="D11" i="2"/>
  <c r="BL15" i="4"/>
  <c r="D17" i="2"/>
  <c r="D28" i="2"/>
  <c r="D7" i="2"/>
  <c r="D24" i="2"/>
  <c r="D26" i="2"/>
  <c r="S56" i="1"/>
  <c r="R25" i="2" s="1"/>
  <c r="S50" i="1"/>
  <c r="R30" i="2" s="1"/>
  <c r="BL47" i="4"/>
  <c r="BF31" i="4"/>
  <c r="AK58" i="4"/>
  <c r="BN59" i="4"/>
  <c r="BB39" i="4"/>
  <c r="E24" i="4"/>
  <c r="BB51" i="4"/>
  <c r="BK50" i="4"/>
  <c r="BM20" i="4"/>
  <c r="AV53" i="4"/>
  <c r="AE64" i="4"/>
  <c r="C42" i="4"/>
  <c r="E64" i="4"/>
  <c r="BK8" i="4"/>
  <c r="D41" i="4"/>
  <c r="AR61" i="4"/>
  <c r="BE46" i="4"/>
  <c r="F51" i="4"/>
  <c r="AV15" i="4"/>
  <c r="AZ5" i="4"/>
  <c r="BJ49" i="4"/>
  <c r="C40" i="4"/>
  <c r="E58" i="4"/>
  <c r="C18" i="4"/>
  <c r="BE34" i="4"/>
  <c r="D15" i="2"/>
  <c r="D27" i="2"/>
  <c r="D32" i="2"/>
  <c r="S22" i="1"/>
  <c r="Q27" i="2" s="1"/>
  <c r="S16" i="1"/>
  <c r="S23" i="2" s="1"/>
  <c r="S10" i="1"/>
  <c r="R32" i="2" s="1"/>
  <c r="S31" i="1"/>
  <c r="S5" i="2" s="1"/>
  <c r="C12" i="4"/>
  <c r="C32" i="4"/>
  <c r="BL11" i="4"/>
  <c r="D47" i="4"/>
  <c r="BD61" i="4"/>
  <c r="D21" i="4"/>
  <c r="BN55" i="4"/>
  <c r="BM52" i="4"/>
  <c r="BN35" i="4"/>
  <c r="F47" i="4"/>
  <c r="AZ55" i="4"/>
  <c r="E44" i="4"/>
  <c r="C46" i="4"/>
  <c r="BA18" i="4"/>
  <c r="C38" i="4"/>
  <c r="F19" i="4"/>
  <c r="D25" i="2"/>
  <c r="D20" i="2"/>
  <c r="BN61" i="4"/>
  <c r="C50" i="4"/>
  <c r="D13" i="2"/>
  <c r="S15" i="1"/>
  <c r="R13" i="2" s="1"/>
  <c r="S9" i="1"/>
  <c r="S20" i="2" s="1"/>
  <c r="S30" i="1"/>
  <c r="AO30" i="4"/>
  <c r="BK56" i="4"/>
  <c r="E60" i="4"/>
  <c r="AA38" i="4"/>
  <c r="BG30" i="4"/>
  <c r="F21" i="4"/>
  <c r="F45" i="4"/>
  <c r="BN37" i="4"/>
  <c r="BK30" i="4"/>
  <c r="F57" i="4"/>
  <c r="BH39" i="4"/>
  <c r="BK54" i="4"/>
  <c r="BK40" i="4"/>
  <c r="BL53" i="4"/>
  <c r="AY44" i="4"/>
  <c r="BK22" i="4"/>
  <c r="E36" i="4"/>
  <c r="BI26" i="4"/>
  <c r="D5" i="2"/>
  <c r="D57" i="4"/>
  <c r="BG54" i="4"/>
  <c r="D30" i="2"/>
  <c r="F27" i="4"/>
  <c r="D14" i="2"/>
  <c r="S3" i="1"/>
  <c r="S14" i="1"/>
  <c r="Q14" i="2" s="1"/>
  <c r="S8" i="1"/>
  <c r="Q28" i="2" s="1"/>
  <c r="S71" i="1"/>
  <c r="Q12" i="2" s="1"/>
  <c r="S47" i="1"/>
  <c r="R11" i="2" s="1"/>
  <c r="S35" i="1"/>
  <c r="R24" i="2" s="1"/>
  <c r="S29" i="1"/>
  <c r="R21" i="2" s="1"/>
  <c r="BH27" i="4"/>
  <c r="F23" i="4"/>
  <c r="AZ41" i="4"/>
  <c r="BN29" i="4"/>
  <c r="BM16" i="4"/>
  <c r="BL61" i="4"/>
  <c r="BH51" i="4"/>
  <c r="BH53" i="4"/>
  <c r="E16" i="4"/>
  <c r="E38" i="4"/>
  <c r="BM26" i="4"/>
  <c r="BG42" i="4"/>
  <c r="BD47" i="4"/>
  <c r="BL55" i="4"/>
  <c r="C34" i="4"/>
  <c r="D10" i="2"/>
  <c r="BN19" i="4"/>
  <c r="E18" i="4"/>
  <c r="D9" i="2"/>
  <c r="D19" i="2"/>
  <c r="D31" i="2"/>
  <c r="D2" i="2"/>
  <c r="D22" i="2"/>
  <c r="D8" i="2"/>
  <c r="S13" i="1"/>
  <c r="R16" i="2" s="1"/>
  <c r="S7" i="1"/>
  <c r="Q8" i="2" s="1"/>
  <c r="S82" i="1"/>
  <c r="Q33" i="2" s="1"/>
  <c r="S40" i="1"/>
  <c r="Z32" i="2" s="1"/>
  <c r="S34" i="1"/>
  <c r="Q19" i="2" s="1"/>
  <c r="D16" i="2"/>
  <c r="D23" i="2"/>
  <c r="D29" i="2"/>
  <c r="BJ17" i="4"/>
  <c r="D3" i="2"/>
  <c r="S24" i="1"/>
  <c r="S18" i="1"/>
  <c r="AA19" i="2" s="1"/>
  <c r="S12" i="1"/>
  <c r="S9" i="2" s="1"/>
  <c r="S51" i="1"/>
  <c r="S31"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4"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9" i="2"/>
  <c r="W2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33" i="2"/>
  <c r="W14" i="2"/>
  <c r="N6" i="2"/>
  <c r="W11" i="2"/>
  <c r="N33" i="2"/>
  <c r="U22" i="2"/>
  <c r="Y22" i="2"/>
  <c r="W20" i="2"/>
  <c r="O28" i="2"/>
  <c r="U30" i="2"/>
  <c r="W24" i="2"/>
  <c r="AA2" i="2"/>
  <c r="Z22" i="2"/>
  <c r="O33" i="2"/>
  <c r="U14" i="2"/>
  <c r="Y14" i="2"/>
  <c r="W5" i="2"/>
  <c r="Q32" i="2"/>
  <c r="Z14" i="2"/>
  <c r="V22" i="2"/>
  <c r="AA8" i="2"/>
  <c r="AA28" i="2"/>
  <c r="V14" i="2"/>
  <c r="O8" i="2"/>
  <c r="W22" i="2"/>
  <c r="V8" i="2"/>
  <c r="Y8" i="2"/>
  <c r="Z8" i="2"/>
  <c r="U8" i="2"/>
  <c r="W8" i="2"/>
  <c r="AA6" i="2"/>
  <c r="N12" i="2"/>
  <c r="W18" i="2"/>
  <c r="O12" i="2"/>
  <c r="M12" i="2"/>
  <c r="W4" i="2"/>
  <c r="O58" i="1"/>
  <c r="O26" i="1"/>
  <c r="O42" i="1"/>
  <c r="O45" i="1"/>
  <c r="O61" i="1"/>
  <c r="O29" i="1"/>
  <c r="O56" i="1"/>
  <c r="N20" i="2"/>
  <c r="W7" i="2"/>
  <c r="O27" i="1"/>
  <c r="O43" i="1"/>
  <c r="O59" i="1"/>
  <c r="U15" i="2"/>
  <c r="O52" i="1"/>
  <c r="Z6" i="2"/>
  <c r="O36" i="1"/>
  <c r="Z26" i="2"/>
  <c r="V16" i="2"/>
  <c r="AE66" i="4"/>
  <c r="O34" i="1"/>
  <c r="AA26" i="2"/>
  <c r="N10" i="2"/>
  <c r="M25" i="2"/>
  <c r="O50" i="1"/>
  <c r="N11" i="2"/>
  <c r="J65" i="4"/>
  <c r="W3" i="2"/>
  <c r="N30" i="2"/>
  <c r="V18" i="2"/>
  <c r="O46" i="1"/>
  <c r="N25" i="2"/>
  <c r="V6" i="2"/>
  <c r="N28" i="2"/>
  <c r="N24" i="2"/>
  <c r="N21" i="2"/>
  <c r="W25" i="2"/>
  <c r="O30" i="1"/>
  <c r="N31" i="2"/>
  <c r="N13" i="2"/>
  <c r="N17" i="2"/>
  <c r="U17" i="2"/>
  <c r="O5" i="2"/>
  <c r="O62" i="1"/>
  <c r="M5" i="2"/>
  <c r="U19" i="2"/>
  <c r="N23" i="2"/>
  <c r="V13" i="2"/>
  <c r="AH65" i="4"/>
  <c r="V27" i="2"/>
  <c r="V7" i="2"/>
  <c r="V17" i="2"/>
  <c r="V28" i="2"/>
  <c r="W6" i="2"/>
  <c r="V33" i="2"/>
  <c r="V11" i="2"/>
  <c r="W28" i="2"/>
  <c r="BE15" i="2"/>
  <c r="V5" i="2"/>
  <c r="W26" i="2"/>
  <c r="BD27" i="2"/>
  <c r="Y28" i="2"/>
  <c r="BD12" i="2"/>
  <c r="V31" i="2"/>
  <c r="BE14" i="2"/>
  <c r="V15" i="2"/>
  <c r="V10" i="2"/>
  <c r="BE21" i="2"/>
  <c r="N27" i="2"/>
  <c r="W16" i="2"/>
  <c r="BK62" i="4"/>
  <c r="W33" i="2"/>
  <c r="W32" i="2"/>
  <c r="W31" i="2"/>
  <c r="U13" i="2"/>
  <c r="W27" i="2"/>
  <c r="U27" i="2"/>
  <c r="W23" i="2"/>
  <c r="BE20" i="2"/>
  <c r="BD33" i="2"/>
  <c r="H13" i="2"/>
  <c r="I13" i="2" s="1"/>
  <c r="H22" i="2"/>
  <c r="I22" i="2" s="1"/>
  <c r="H9" i="2"/>
  <c r="I9" i="2" s="1"/>
  <c r="H15" i="2"/>
  <c r="I15" i="2" s="1"/>
  <c r="N9" i="2"/>
  <c r="N32" i="2"/>
  <c r="U6" i="2"/>
  <c r="U32" i="2"/>
  <c r="V4" i="2"/>
  <c r="V29" i="2"/>
  <c r="W19" i="2"/>
  <c r="W13" i="2"/>
  <c r="BD9" i="2"/>
  <c r="BE33" i="2"/>
  <c r="H18" i="2"/>
  <c r="I18" i="2" s="1"/>
  <c r="H4" i="2"/>
  <c r="I4" i="2" s="1"/>
  <c r="O7" i="2"/>
  <c r="M7" i="2"/>
  <c r="U5" i="2"/>
  <c r="U31" i="2"/>
  <c r="W17" i="2"/>
  <c r="BE23" i="2"/>
  <c r="BE17" i="2"/>
  <c r="H19" i="2"/>
  <c r="I19" i="2" s="1"/>
  <c r="U4" i="2"/>
  <c r="U29" i="2"/>
  <c r="V19" i="2"/>
  <c r="W10" i="2"/>
  <c r="Y26" i="2"/>
  <c r="BE12" i="2"/>
  <c r="BE16" i="2"/>
  <c r="BD8" i="2"/>
  <c r="H33" i="2"/>
  <c r="I33" i="2" s="1"/>
  <c r="BD3" i="2"/>
  <c r="H20" i="2"/>
  <c r="I20" i="2" s="1"/>
  <c r="M2" i="2"/>
  <c r="S32" i="2"/>
  <c r="BE25" i="2"/>
  <c r="H27" i="2"/>
  <c r="I27" i="2" s="1"/>
  <c r="H21" i="2"/>
  <c r="I21" i="2" s="1"/>
  <c r="T7" i="2"/>
  <c r="N5" i="2"/>
  <c r="U28" i="2"/>
  <c r="U10" i="2"/>
  <c r="V26" i="2"/>
  <c r="T21" i="2"/>
  <c r="H3" i="2"/>
  <c r="I3" i="2" s="1"/>
  <c r="L26" i="2"/>
  <c r="N2" i="2"/>
  <c r="U7" i="2"/>
  <c r="V24" i="2"/>
  <c r="W12" i="2"/>
  <c r="W21" i="2"/>
  <c r="BD29" i="2"/>
  <c r="H28" i="2"/>
  <c r="I28" i="2" s="1"/>
  <c r="M6" i="2"/>
  <c r="U26" i="2"/>
  <c r="V23" i="2"/>
  <c r="H30" i="2"/>
  <c r="I30" i="2" s="1"/>
  <c r="O10" i="2"/>
  <c r="U24" i="2"/>
  <c r="V12" i="2"/>
  <c r="V21" i="2"/>
  <c r="W30" i="2"/>
  <c r="BD23" i="2"/>
  <c r="BE8" i="2"/>
  <c r="M30" i="2"/>
  <c r="U18" i="2"/>
  <c r="U23" i="2"/>
  <c r="Y6" i="2"/>
  <c r="U12" i="2"/>
  <c r="U21" i="2"/>
  <c r="V30" i="2"/>
  <c r="H10" i="2"/>
  <c r="I10" i="2" s="1"/>
  <c r="BE28" i="2"/>
  <c r="H8" i="2"/>
  <c r="I8" i="2" s="1"/>
  <c r="H16" i="2"/>
  <c r="I16" i="2" s="1"/>
  <c r="U33" i="2"/>
  <c r="U16" i="2"/>
  <c r="V25" i="2"/>
  <c r="V3" i="2"/>
  <c r="BD14" i="2"/>
  <c r="BE3" i="2"/>
  <c r="H14" i="2"/>
  <c r="I14" i="2" s="1"/>
  <c r="H29" i="2"/>
  <c r="I29" i="2" s="1"/>
  <c r="M31" i="2"/>
  <c r="V20" i="2"/>
  <c r="BD31" i="2"/>
  <c r="H5" i="2"/>
  <c r="I5" i="2" s="1"/>
  <c r="Z9" i="2"/>
  <c r="N18" i="2"/>
  <c r="N16" i="2"/>
  <c r="U25" i="2"/>
  <c r="U3" i="2"/>
  <c r="V32" i="2"/>
  <c r="BE22" i="2"/>
  <c r="BE30" i="2"/>
  <c r="BE27" i="2"/>
  <c r="BD15" i="2"/>
  <c r="O51" i="1"/>
  <c r="H17" i="2"/>
  <c r="I17" i="2" s="1"/>
  <c r="H26" i="2"/>
  <c r="I26" i="2" s="1"/>
  <c r="H11" i="2"/>
  <c r="I11" i="2" s="1"/>
  <c r="H6" i="2"/>
  <c r="I6" i="2" s="1"/>
  <c r="H25" i="2"/>
  <c r="I25" i="2" s="1"/>
  <c r="H24" i="2"/>
  <c r="I24" i="2" s="1"/>
  <c r="U11" i="2"/>
  <c r="U20" i="2"/>
  <c r="W15" i="2"/>
  <c r="W2" i="2"/>
  <c r="Y2" i="2"/>
  <c r="U2" i="2"/>
  <c r="V2" i="2"/>
  <c r="W9" i="2"/>
  <c r="U9" i="2"/>
  <c r="Y9" i="2"/>
  <c r="V9" i="2"/>
  <c r="Z2" i="2"/>
  <c r="H23" i="2"/>
  <c r="I23" i="2" s="1"/>
  <c r="M3" i="2"/>
  <c r="N3" i="2"/>
  <c r="AA9" i="2"/>
  <c r="Z28" i="2"/>
  <c r="M14" i="2"/>
  <c r="M4" i="2"/>
  <c r="O4" i="2"/>
  <c r="BE24" i="2"/>
  <c r="BD22" i="2"/>
  <c r="BE18" i="2"/>
  <c r="BD17" i="2"/>
  <c r="BE19" i="2"/>
  <c r="BE7" i="2"/>
  <c r="BE4" i="2"/>
  <c r="AA20" i="2"/>
  <c r="T4" i="2"/>
  <c r="M28" i="2"/>
  <c r="M10" i="2"/>
  <c r="N7" i="2"/>
  <c r="O26" i="2"/>
  <c r="O28" i="1"/>
  <c r="L33" i="2"/>
  <c r="BD28" i="2"/>
  <c r="BD19" i="2"/>
  <c r="BD7" i="2"/>
  <c r="BD4" i="2"/>
  <c r="Z20" i="2"/>
  <c r="T20" i="2"/>
  <c r="T3" i="2"/>
  <c r="M27" i="2"/>
  <c r="N26" i="2"/>
  <c r="O18" i="2"/>
  <c r="O24" i="2"/>
  <c r="L30" i="2"/>
  <c r="BD25" i="2"/>
  <c r="L21" i="2"/>
  <c r="BD16" i="2"/>
  <c r="BE13" i="2"/>
  <c r="BE10" i="2"/>
  <c r="L6" i="2"/>
  <c r="T19" i="2"/>
  <c r="T2" i="2"/>
  <c r="M26" i="2"/>
  <c r="O23" i="2"/>
  <c r="BE31" i="2"/>
  <c r="L11" i="2"/>
  <c r="L27" i="2"/>
  <c r="L18" i="2"/>
  <c r="BD13" i="2"/>
  <c r="BD10" i="2"/>
  <c r="L3" i="2"/>
  <c r="T18" i="2"/>
  <c r="M18" i="2"/>
  <c r="M24" i="2"/>
  <c r="O9" i="2"/>
  <c r="O21" i="2"/>
  <c r="L23" i="2"/>
  <c r="L14" i="2"/>
  <c r="BE32" i="2"/>
  <c r="L24" i="2"/>
  <c r="L15" i="2"/>
  <c r="T33" i="2"/>
  <c r="T17" i="2"/>
  <c r="M23" i="2"/>
  <c r="O16" i="2"/>
  <c r="BD32" i="2"/>
  <c r="BE29" i="2"/>
  <c r="L12" i="2"/>
  <c r="L9" i="2"/>
  <c r="BE5" i="2"/>
  <c r="T32" i="2"/>
  <c r="T16" i="2"/>
  <c r="M9" i="2"/>
  <c r="M21" i="2"/>
  <c r="O30" i="2"/>
  <c r="O14" i="2"/>
  <c r="BE26" i="2"/>
  <c r="BD20" i="2"/>
  <c r="BD5" i="2"/>
  <c r="T31" i="2"/>
  <c r="T15" i="2"/>
  <c r="M16" i="2"/>
  <c r="N14" i="2"/>
  <c r="O25" i="2"/>
  <c r="O3" i="2"/>
  <c r="L31" i="2"/>
  <c r="BD26" i="2"/>
  <c r="BE11" i="2"/>
  <c r="T30" i="2"/>
  <c r="T14" i="2"/>
  <c r="O11" i="2"/>
  <c r="O20" i="2"/>
  <c r="H31" i="2"/>
  <c r="I31" i="2" s="1"/>
  <c r="L28" i="2"/>
  <c r="L19" i="2"/>
  <c r="BD11" i="2"/>
  <c r="L7" i="2"/>
  <c r="L4" i="2"/>
  <c r="T29" i="2"/>
  <c r="T13" i="2"/>
  <c r="O6" i="2"/>
  <c r="O32" i="2"/>
  <c r="L25" i="2"/>
  <c r="L16" i="2"/>
  <c r="T28" i="2"/>
  <c r="T11" i="2"/>
  <c r="M11" i="2"/>
  <c r="M20" i="2"/>
  <c r="O31" i="2"/>
  <c r="H12" i="2"/>
  <c r="I12" i="2" s="1"/>
  <c r="L13" i="2"/>
  <c r="L10" i="2"/>
  <c r="BE6" i="2"/>
  <c r="T27" i="2"/>
  <c r="T10" i="2"/>
  <c r="M32" i="2"/>
  <c r="O29" i="2"/>
  <c r="F12" i="2"/>
  <c r="G12" i="2" s="1"/>
  <c r="BD30" i="2"/>
  <c r="BD21" i="2"/>
  <c r="BD6" i="2"/>
  <c r="T26" i="2"/>
  <c r="T9" i="2"/>
  <c r="N4" i="2"/>
  <c r="N29" i="2"/>
  <c r="O2" i="2"/>
  <c r="O15" i="2"/>
  <c r="L32" i="2"/>
  <c r="BD18" i="2"/>
  <c r="T25" i="2"/>
  <c r="T8" i="2"/>
  <c r="M29" i="2"/>
  <c r="N15" i="2"/>
  <c r="O19" i="2"/>
  <c r="O13" i="2"/>
  <c r="H32" i="2"/>
  <c r="I32" i="2" s="1"/>
  <c r="L29" i="2"/>
  <c r="BD24" i="2"/>
  <c r="L20" i="2"/>
  <c r="BE9" i="2"/>
  <c r="L5" i="2"/>
  <c r="T24" i="2"/>
  <c r="M15" i="2"/>
  <c r="O17" i="2"/>
  <c r="L17" i="2"/>
  <c r="T23" i="2"/>
  <c r="T6" i="2"/>
  <c r="M19" i="2"/>
  <c r="M13" i="2"/>
  <c r="N8" i="2"/>
  <c r="T22" i="2"/>
  <c r="T5" i="2"/>
  <c r="M8" i="2"/>
  <c r="M17" i="2"/>
  <c r="O27" i="2"/>
  <c r="M22" i="2"/>
  <c r="T12" i="2"/>
  <c r="N22" i="2"/>
  <c r="O22" i="2"/>
  <c r="AY28" i="2"/>
  <c r="L22" i="2"/>
  <c r="AY26" i="2"/>
  <c r="F29" i="2"/>
  <c r="G29" i="2" s="1"/>
  <c r="F23" i="2"/>
  <c r="G23" i="2" s="1"/>
  <c r="F17" i="2"/>
  <c r="F11" i="2"/>
  <c r="F8" i="2"/>
  <c r="G8" i="2" s="1"/>
  <c r="H7" i="2"/>
  <c r="I7" i="2" s="1"/>
  <c r="F28" i="2"/>
  <c r="G28" i="2" s="1"/>
  <c r="F22" i="2"/>
  <c r="G22" i="2" s="1"/>
  <c r="F16" i="2"/>
  <c r="G16" i="2" s="1"/>
  <c r="F10" i="2"/>
  <c r="G10" i="2" s="1"/>
  <c r="F7" i="2"/>
  <c r="G7" i="2" s="1"/>
  <c r="F6" i="2"/>
  <c r="G6" i="2" s="1"/>
  <c r="F33" i="2"/>
  <c r="G33" i="2" s="1"/>
  <c r="F27" i="2"/>
  <c r="G27" i="2" s="1"/>
  <c r="F21" i="2"/>
  <c r="G21" i="2" s="1"/>
  <c r="F15" i="2"/>
  <c r="G15" i="2" s="1"/>
  <c r="F9" i="2"/>
  <c r="G9" i="2" s="1"/>
  <c r="F5" i="2"/>
  <c r="G5" i="2" s="1"/>
  <c r="F32" i="2"/>
  <c r="G32" i="2" s="1"/>
  <c r="F26" i="2"/>
  <c r="G26" i="2" s="1"/>
  <c r="F20" i="2"/>
  <c r="G20" i="2" s="1"/>
  <c r="F14" i="2"/>
  <c r="G14" i="2" s="1"/>
  <c r="F4" i="2"/>
  <c r="G4" i="2" s="1"/>
  <c r="F31" i="2"/>
  <c r="G31" i="2" s="1"/>
  <c r="F25" i="2"/>
  <c r="G25" i="2" s="1"/>
  <c r="F19" i="2"/>
  <c r="G19" i="2" s="1"/>
  <c r="F13" i="2"/>
  <c r="G13" i="2" s="1"/>
  <c r="F3" i="2"/>
  <c r="G3" i="2" s="1"/>
  <c r="F30" i="2"/>
  <c r="G30" i="2" s="1"/>
  <c r="F24" i="2"/>
  <c r="G24" i="2" s="1"/>
  <c r="F18" i="2"/>
  <c r="G18" i="2" s="1"/>
  <c r="AW26" i="2"/>
  <c r="AX19" i="2"/>
  <c r="AW30" i="2"/>
  <c r="L8" i="2"/>
  <c r="AS25" i="2"/>
  <c r="AY3" i="2"/>
  <c r="AS33" i="2"/>
  <c r="AX29" i="2"/>
  <c r="AY24" i="2"/>
  <c r="AW33" i="2"/>
  <c r="AX28" i="2"/>
  <c r="AY27" i="2"/>
  <c r="AS19" i="2"/>
  <c r="AS31" i="2"/>
  <c r="AY30" i="2"/>
  <c r="AW28" i="2"/>
  <c r="AX10" i="2"/>
  <c r="AS7" i="2"/>
  <c r="AS6" i="2"/>
  <c r="AX5" i="2"/>
  <c r="AS24" i="2"/>
  <c r="AX22" i="2"/>
  <c r="AY18" i="2"/>
  <c r="AS14" i="2"/>
  <c r="AX16" i="2"/>
  <c r="AY12" i="2"/>
  <c r="AW11" i="2"/>
  <c r="AS8" i="2"/>
  <c r="AY29" i="2"/>
  <c r="AY23" i="2"/>
  <c r="AY17" i="2"/>
  <c r="AW15" i="2"/>
  <c r="AS13" i="2"/>
  <c r="AX12" i="2"/>
  <c r="AX7" i="2"/>
  <c r="AY4" i="2"/>
  <c r="AS12" i="2"/>
  <c r="AW7" i="2"/>
  <c r="AS23" i="2"/>
  <c r="AS21" i="2"/>
  <c r="AX17" i="2"/>
  <c r="AW13" i="2"/>
  <c r="AY9" i="2"/>
  <c r="AW9" i="2"/>
  <c r="AS3" i="2"/>
  <c r="AX31" i="2"/>
  <c r="AY32" i="2"/>
  <c r="AW31" i="2"/>
  <c r="AS30" i="2"/>
  <c r="AX23" i="2"/>
  <c r="AS22" i="2"/>
  <c r="AS20" i="2"/>
  <c r="AW4" i="2"/>
  <c r="AW19" i="2"/>
  <c r="AS18" i="2"/>
  <c r="AX13" i="2"/>
  <c r="AS11" i="2"/>
  <c r="AW10" i="2"/>
  <c r="AW6" i="2"/>
  <c r="AS5" i="2"/>
  <c r="AW27" i="2"/>
  <c r="AX33" i="2"/>
  <c r="AS26" i="2"/>
  <c r="AX25" i="2"/>
  <c r="AW23" i="2"/>
  <c r="AW20" i="2"/>
  <c r="AY16" i="2"/>
  <c r="AX15" i="2"/>
  <c r="AW3" i="2"/>
  <c r="AX30" i="2"/>
  <c r="AW29" i="2"/>
  <c r="AS28" i="2"/>
  <c r="AX27" i="2"/>
  <c r="AW25" i="2"/>
  <c r="AW24" i="2"/>
  <c r="AY20" i="2"/>
  <c r="AW17" i="2"/>
  <c r="AW14" i="2"/>
  <c r="AY11" i="2"/>
  <c r="AS10" i="2"/>
  <c r="AS9" i="2"/>
  <c r="AW8" i="2"/>
  <c r="AY5" i="2"/>
  <c r="AX4" i="2"/>
  <c r="AY33" i="2"/>
  <c r="AW22" i="2"/>
  <c r="AY21" i="2"/>
  <c r="AY14" i="2"/>
  <c r="AY8" i="2"/>
  <c r="AY6" i="2"/>
  <c r="AW5" i="2"/>
  <c r="AS4" i="2"/>
  <c r="AS32" i="2"/>
  <c r="AW32" i="2"/>
  <c r="AS29" i="2"/>
  <c r="AW21" i="2"/>
  <c r="AW18" i="2"/>
  <c r="AW16" i="2"/>
  <c r="AY15" i="2"/>
  <c r="AS27" i="2"/>
  <c r="AY22" i="2"/>
  <c r="AS15" i="2"/>
  <c r="AW12" i="2"/>
  <c r="AX11" i="2"/>
  <c r="AY10" i="2"/>
  <c r="AX3" i="2"/>
  <c r="AX32" i="2"/>
  <c r="AY31" i="2"/>
  <c r="AX26" i="2"/>
  <c r="AY25" i="2"/>
  <c r="AX20" i="2"/>
  <c r="AY19" i="2"/>
  <c r="AX14" i="2"/>
  <c r="AY13" i="2"/>
  <c r="AX8" i="2"/>
  <c r="AY7" i="2"/>
  <c r="AX21" i="2"/>
  <c r="AX9" i="2"/>
  <c r="AS17" i="2"/>
  <c r="AX24" i="2"/>
  <c r="AX18" i="2"/>
  <c r="AS16" i="2"/>
  <c r="AX6" i="2"/>
  <c r="O40" i="1"/>
  <c r="AQ66" i="4"/>
  <c r="AV63" i="4"/>
  <c r="BF51" i="4"/>
  <c r="O25" i="1"/>
  <c r="BD2" i="2"/>
  <c r="H2" i="2"/>
  <c r="I2" i="2" s="1"/>
  <c r="BE2" i="2"/>
  <c r="O24" i="1"/>
  <c r="O39" i="1"/>
  <c r="O33" i="1"/>
  <c r="S25" i="1"/>
  <c r="L2" i="2"/>
  <c r="O32" i="1"/>
  <c r="G6" i="4"/>
  <c r="BG62" i="4"/>
  <c r="S62" i="4"/>
  <c r="W62" i="4"/>
  <c r="S6" i="1"/>
  <c r="R3" i="2" s="1"/>
  <c r="S39" i="1"/>
  <c r="AA25" i="2" s="1"/>
  <c r="S11" i="1"/>
  <c r="S5" i="1"/>
  <c r="S37" i="1"/>
  <c r="S4" i="1"/>
  <c r="S20" i="1"/>
  <c r="O22" i="1"/>
  <c r="AR5" i="4"/>
  <c r="S42" i="1"/>
  <c r="F2" i="2"/>
  <c r="G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AI17" i="7" l="1"/>
  <c r="AY17" i="7"/>
  <c r="BO17" i="7"/>
  <c r="CE17" i="7"/>
  <c r="CU17" i="7"/>
  <c r="DK17" i="7"/>
  <c r="EA17" i="7"/>
  <c r="EQ17" i="7"/>
  <c r="FG17" i="7"/>
  <c r="FW17" i="7"/>
  <c r="GM17"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7" i="7"/>
  <c r="AZ17" i="7"/>
  <c r="BP17" i="7"/>
  <c r="CF17" i="7"/>
  <c r="CV17" i="7"/>
  <c r="DL17" i="7"/>
  <c r="EB17" i="7"/>
  <c r="ER17" i="7"/>
  <c r="FH17" i="7"/>
  <c r="FX17" i="7"/>
  <c r="GN17" i="7"/>
  <c r="Q165" i="6"/>
  <c r="Q173" i="6"/>
  <c r="AK17" i="7"/>
  <c r="BA17" i="7"/>
  <c r="BQ17" i="7"/>
  <c r="CG17" i="7"/>
  <c r="CW17" i="7"/>
  <c r="DM17" i="7"/>
  <c r="EC17" i="7"/>
  <c r="ES17" i="7"/>
  <c r="FI17" i="7"/>
  <c r="FY17" i="7"/>
  <c r="GO17" i="7"/>
  <c r="Q29" i="6"/>
  <c r="Q37" i="6"/>
  <c r="Q45" i="6"/>
  <c r="Q53" i="6"/>
  <c r="Q61" i="6"/>
  <c r="Q69" i="6"/>
  <c r="Q77" i="6"/>
  <c r="Q85" i="6"/>
  <c r="Q93" i="6"/>
  <c r="Q101" i="6"/>
  <c r="Q109" i="6"/>
  <c r="Q117" i="6"/>
  <c r="Q125" i="6"/>
  <c r="Q133" i="6"/>
  <c r="Q141" i="6"/>
  <c r="Q149" i="6"/>
  <c r="AL17" i="7"/>
  <c r="BB17" i="7"/>
  <c r="BR17" i="7"/>
  <c r="CH17" i="7"/>
  <c r="CX17" i="7"/>
  <c r="DN17" i="7"/>
  <c r="ED17" i="7"/>
  <c r="ET17" i="7"/>
  <c r="FJ17" i="7"/>
  <c r="FZ17" i="7"/>
  <c r="GP17" i="7"/>
  <c r="AM17" i="7"/>
  <c r="BC17" i="7"/>
  <c r="BS17" i="7"/>
  <c r="CI17" i="7"/>
  <c r="CY17" i="7"/>
  <c r="DO17" i="7"/>
  <c r="EE17" i="7"/>
  <c r="EU17" i="7"/>
  <c r="FK17" i="7"/>
  <c r="GA17" i="7"/>
  <c r="GQ17" i="7"/>
  <c r="Q28" i="6"/>
  <c r="Q36" i="6"/>
  <c r="Q44" i="6"/>
  <c r="Q52" i="6"/>
  <c r="Q60" i="6"/>
  <c r="Q68" i="6"/>
  <c r="Q76" i="6"/>
  <c r="Q84" i="6"/>
  <c r="Q92" i="6"/>
  <c r="Q100" i="6"/>
  <c r="Q108" i="6"/>
  <c r="Q116" i="6"/>
  <c r="Q124" i="6"/>
  <c r="Q132" i="6"/>
  <c r="Q140" i="6"/>
  <c r="Q148" i="6"/>
  <c r="Q156" i="6"/>
  <c r="Q164" i="6"/>
  <c r="Q172" i="6"/>
  <c r="Q180" i="6"/>
  <c r="Q188" i="6"/>
  <c r="Q196" i="6"/>
  <c r="AN17" i="7"/>
  <c r="BD17" i="7"/>
  <c r="BT17" i="7"/>
  <c r="CJ17" i="7"/>
  <c r="CZ17" i="7"/>
  <c r="DP17" i="7"/>
  <c r="EF17" i="7"/>
  <c r="EV17" i="7"/>
  <c r="FL17" i="7"/>
  <c r="GB17" i="7"/>
  <c r="GR17" i="7"/>
  <c r="AO17" i="7"/>
  <c r="BE17" i="7"/>
  <c r="BU17" i="7"/>
  <c r="CK17" i="7"/>
  <c r="DA17" i="7"/>
  <c r="DQ17" i="7"/>
  <c r="EG17" i="7"/>
  <c r="EW17" i="7"/>
  <c r="FM17" i="7"/>
  <c r="GC17" i="7"/>
  <c r="GS17" i="7"/>
  <c r="Q27" i="6"/>
  <c r="Q35" i="6"/>
  <c r="Q43" i="6"/>
  <c r="Q51" i="6"/>
  <c r="Q59" i="6"/>
  <c r="Q67" i="6"/>
  <c r="Q75" i="6"/>
  <c r="Q83" i="6"/>
  <c r="Q91" i="6"/>
  <c r="Q99" i="6"/>
  <c r="Q107" i="6"/>
  <c r="Q115" i="6"/>
  <c r="Q123" i="6"/>
  <c r="Q131" i="6"/>
  <c r="Q139" i="6"/>
  <c r="Q147" i="6"/>
  <c r="Q155" i="6"/>
  <c r="Q163" i="6"/>
  <c r="Q171" i="6"/>
  <c r="Q179" i="6"/>
  <c r="Q187" i="6"/>
  <c r="Q195" i="6"/>
  <c r="Z17" i="7"/>
  <c r="AP17" i="7"/>
  <c r="BF17" i="7"/>
  <c r="BV17" i="7"/>
  <c r="CL17" i="7"/>
  <c r="DB17" i="7"/>
  <c r="DR17" i="7"/>
  <c r="EH17" i="7"/>
  <c r="EX17" i="7"/>
  <c r="FN17" i="7"/>
  <c r="GD17" i="7"/>
  <c r="GT17" i="7"/>
  <c r="Q186" i="6"/>
  <c r="Q194" i="6"/>
  <c r="Q199" i="6"/>
  <c r="AA17" i="7"/>
  <c r="AQ17" i="7"/>
  <c r="BG17" i="7"/>
  <c r="BW17" i="7"/>
  <c r="CM17" i="7"/>
  <c r="DC17" i="7"/>
  <c r="DS17" i="7"/>
  <c r="EI17" i="7"/>
  <c r="EY17" i="7"/>
  <c r="FO17" i="7"/>
  <c r="GE17" i="7"/>
  <c r="GU17" i="7"/>
  <c r="Q26" i="6"/>
  <c r="Q34" i="6"/>
  <c r="Q42" i="6"/>
  <c r="Q50" i="6"/>
  <c r="Q58" i="6"/>
  <c r="Q66" i="6"/>
  <c r="Q74" i="6"/>
  <c r="Q82" i="6"/>
  <c r="Q90" i="6"/>
  <c r="Q98" i="6"/>
  <c r="Q106" i="6"/>
  <c r="Q114" i="6"/>
  <c r="Q122" i="6"/>
  <c r="Q130" i="6"/>
  <c r="Q138" i="6"/>
  <c r="Q146" i="6"/>
  <c r="Q154" i="6"/>
  <c r="Q162" i="6"/>
  <c r="Q170" i="6"/>
  <c r="Q178" i="6"/>
  <c r="Q127" i="6"/>
  <c r="Q175" i="6"/>
  <c r="Q183" i="6"/>
  <c r="AB17" i="7"/>
  <c r="AR17" i="7"/>
  <c r="BH17" i="7"/>
  <c r="BX17" i="7"/>
  <c r="CN17" i="7"/>
  <c r="DD17" i="7"/>
  <c r="DT17" i="7"/>
  <c r="EJ17" i="7"/>
  <c r="EZ17" i="7"/>
  <c r="FP17" i="7"/>
  <c r="GF17" i="7"/>
  <c r="Q167" i="6"/>
  <c r="AC17" i="7"/>
  <c r="AS17" i="7"/>
  <c r="BI17" i="7"/>
  <c r="BY17" i="7"/>
  <c r="CO17" i="7"/>
  <c r="DE17" i="7"/>
  <c r="DU17" i="7"/>
  <c r="EK17" i="7"/>
  <c r="FA17" i="7"/>
  <c r="FQ17" i="7"/>
  <c r="GG17"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7" i="7"/>
  <c r="AT17" i="7"/>
  <c r="BJ17" i="7"/>
  <c r="BZ17" i="7"/>
  <c r="CP17" i="7"/>
  <c r="DF17" i="7"/>
  <c r="DV17" i="7"/>
  <c r="EL17" i="7"/>
  <c r="FB17" i="7"/>
  <c r="FR17" i="7"/>
  <c r="GH17" i="7"/>
  <c r="Q47" i="6"/>
  <c r="Q55" i="6"/>
  <c r="Q63" i="6"/>
  <c r="Q71" i="6"/>
  <c r="Q191" i="6"/>
  <c r="AE17" i="7"/>
  <c r="AU17" i="7"/>
  <c r="BK17" i="7"/>
  <c r="CA17" i="7"/>
  <c r="CQ17" i="7"/>
  <c r="DG17" i="7"/>
  <c r="DW17" i="7"/>
  <c r="EM17" i="7"/>
  <c r="FC17" i="7"/>
  <c r="FS17" i="7"/>
  <c r="GI17"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7" i="7"/>
  <c r="AV17" i="7"/>
  <c r="BL17" i="7"/>
  <c r="CB17" i="7"/>
  <c r="CR17" i="7"/>
  <c r="DH17" i="7"/>
  <c r="DX17" i="7"/>
  <c r="EN17" i="7"/>
  <c r="FD17" i="7"/>
  <c r="FT17" i="7"/>
  <c r="GJ17" i="7"/>
  <c r="Q143" i="6"/>
  <c r="Q151" i="6"/>
  <c r="Q159" i="6"/>
  <c r="AG17" i="7"/>
  <c r="AW17" i="7"/>
  <c r="BM17" i="7"/>
  <c r="CC17" i="7"/>
  <c r="CS17" i="7"/>
  <c r="DI17" i="7"/>
  <c r="DY17" i="7"/>
  <c r="EO17" i="7"/>
  <c r="FE17" i="7"/>
  <c r="FU17" i="7"/>
  <c r="GK17" i="7"/>
  <c r="Q31" i="6"/>
  <c r="Q39" i="6"/>
  <c r="Q95" i="6"/>
  <c r="AH17" i="7"/>
  <c r="AX17" i="7"/>
  <c r="BN17" i="7"/>
  <c r="CD17" i="7"/>
  <c r="CT17" i="7"/>
  <c r="DJ17" i="7"/>
  <c r="DZ17" i="7"/>
  <c r="EP17" i="7"/>
  <c r="FF17" i="7"/>
  <c r="FV17" i="7"/>
  <c r="GL17" i="7"/>
  <c r="AI19" i="7"/>
  <c r="AY19" i="7"/>
  <c r="BO19" i="7"/>
  <c r="CE19" i="7"/>
  <c r="CU19" i="7"/>
  <c r="DK19" i="7"/>
  <c r="EA19" i="7"/>
  <c r="EQ19" i="7"/>
  <c r="FG19" i="7"/>
  <c r="FW19" i="7"/>
  <c r="GM19" i="7"/>
  <c r="S31" i="6"/>
  <c r="S39" i="6"/>
  <c r="S47" i="6"/>
  <c r="S55" i="6"/>
  <c r="S63" i="6"/>
  <c r="S71" i="6"/>
  <c r="S79" i="6"/>
  <c r="S87" i="6"/>
  <c r="S95" i="6"/>
  <c r="S103" i="6"/>
  <c r="S111" i="6"/>
  <c r="S119" i="6"/>
  <c r="S127" i="6"/>
  <c r="S135" i="6"/>
  <c r="S143" i="6"/>
  <c r="S151" i="6"/>
  <c r="S159" i="6"/>
  <c r="S167" i="6"/>
  <c r="S175" i="6"/>
  <c r="S183" i="6"/>
  <c r="S191" i="6"/>
  <c r="S199" i="6"/>
  <c r="S166" i="6"/>
  <c r="AJ19" i="7"/>
  <c r="AZ19" i="7"/>
  <c r="BP19" i="7"/>
  <c r="CF19" i="7"/>
  <c r="CV19" i="7"/>
  <c r="DL19" i="7"/>
  <c r="EB19" i="7"/>
  <c r="ER19" i="7"/>
  <c r="FH19" i="7"/>
  <c r="FX19" i="7"/>
  <c r="GN19" i="7"/>
  <c r="S158" i="6"/>
  <c r="S174" i="6"/>
  <c r="AK19" i="7"/>
  <c r="BA19" i="7"/>
  <c r="BQ19" i="7"/>
  <c r="CG19" i="7"/>
  <c r="CW19" i="7"/>
  <c r="DM19" i="7"/>
  <c r="EC19" i="7"/>
  <c r="ES19" i="7"/>
  <c r="FI19" i="7"/>
  <c r="FY19" i="7"/>
  <c r="GO19" i="7"/>
  <c r="S30" i="6"/>
  <c r="S38" i="6"/>
  <c r="S46" i="6"/>
  <c r="S54" i="6"/>
  <c r="S62" i="6"/>
  <c r="S70" i="6"/>
  <c r="S78" i="6"/>
  <c r="S86" i="6"/>
  <c r="S94" i="6"/>
  <c r="S102" i="6"/>
  <c r="S110" i="6"/>
  <c r="S118" i="6"/>
  <c r="S126" i="6"/>
  <c r="S134" i="6"/>
  <c r="S142" i="6"/>
  <c r="S150" i="6"/>
  <c r="S182" i="6"/>
  <c r="S190" i="6"/>
  <c r="S198" i="6"/>
  <c r="AL19" i="7"/>
  <c r="BB19" i="7"/>
  <c r="BR19" i="7"/>
  <c r="CH19" i="7"/>
  <c r="CX19" i="7"/>
  <c r="DN19" i="7"/>
  <c r="ED19" i="7"/>
  <c r="ET19" i="7"/>
  <c r="FJ19" i="7"/>
  <c r="FZ19" i="7"/>
  <c r="GP19" i="7"/>
  <c r="AM19" i="7"/>
  <c r="BC19" i="7"/>
  <c r="BS19" i="7"/>
  <c r="CI19" i="7"/>
  <c r="CY19" i="7"/>
  <c r="DO19" i="7"/>
  <c r="EE19" i="7"/>
  <c r="EU19" i="7"/>
  <c r="FK19" i="7"/>
  <c r="GA19" i="7"/>
  <c r="GQ19" i="7"/>
  <c r="S29" i="6"/>
  <c r="S37" i="6"/>
  <c r="S45" i="6"/>
  <c r="S53" i="6"/>
  <c r="S61" i="6"/>
  <c r="S69" i="6"/>
  <c r="S77" i="6"/>
  <c r="S85" i="6"/>
  <c r="S93" i="6"/>
  <c r="S101" i="6"/>
  <c r="S109" i="6"/>
  <c r="S117" i="6"/>
  <c r="S125" i="6"/>
  <c r="S133" i="6"/>
  <c r="S141" i="6"/>
  <c r="S149" i="6"/>
  <c r="S157" i="6"/>
  <c r="S165" i="6"/>
  <c r="S173" i="6"/>
  <c r="S181" i="6"/>
  <c r="S189" i="6"/>
  <c r="S197" i="6"/>
  <c r="AN19" i="7"/>
  <c r="BD19" i="7"/>
  <c r="BT19" i="7"/>
  <c r="CJ19" i="7"/>
  <c r="CZ19" i="7"/>
  <c r="DP19" i="7"/>
  <c r="EF19" i="7"/>
  <c r="EV19" i="7"/>
  <c r="FL19" i="7"/>
  <c r="GB19" i="7"/>
  <c r="GR19" i="7"/>
  <c r="AO19" i="7"/>
  <c r="BE19" i="7"/>
  <c r="BU19" i="7"/>
  <c r="CK19" i="7"/>
  <c r="DA19" i="7"/>
  <c r="DQ19" i="7"/>
  <c r="EG19" i="7"/>
  <c r="EW19" i="7"/>
  <c r="FM19" i="7"/>
  <c r="GC19" i="7"/>
  <c r="GS19" i="7"/>
  <c r="S28" i="6"/>
  <c r="S36" i="6"/>
  <c r="S44" i="6"/>
  <c r="S52" i="6"/>
  <c r="S60" i="6"/>
  <c r="S68" i="6"/>
  <c r="S76" i="6"/>
  <c r="S84" i="6"/>
  <c r="S92" i="6"/>
  <c r="S100" i="6"/>
  <c r="S108" i="6"/>
  <c r="S116" i="6"/>
  <c r="S124" i="6"/>
  <c r="S132" i="6"/>
  <c r="S140" i="6"/>
  <c r="S148" i="6"/>
  <c r="S156" i="6"/>
  <c r="S164" i="6"/>
  <c r="S172" i="6"/>
  <c r="S180" i="6"/>
  <c r="S188" i="6"/>
  <c r="S196" i="6"/>
  <c r="Z19" i="7"/>
  <c r="AP19" i="7"/>
  <c r="BF19" i="7"/>
  <c r="BV19" i="7"/>
  <c r="CL19" i="7"/>
  <c r="DB19" i="7"/>
  <c r="DR19" i="7"/>
  <c r="EH19" i="7"/>
  <c r="EX19" i="7"/>
  <c r="FN19" i="7"/>
  <c r="GD19" i="7"/>
  <c r="GT19" i="7"/>
  <c r="S187" i="6"/>
  <c r="S195" i="6"/>
  <c r="S144" i="6"/>
  <c r="S192" i="6"/>
  <c r="AA19" i="7"/>
  <c r="AQ19" i="7"/>
  <c r="BG19" i="7"/>
  <c r="BW19" i="7"/>
  <c r="CM19" i="7"/>
  <c r="DC19" i="7"/>
  <c r="DS19" i="7"/>
  <c r="EI19" i="7"/>
  <c r="EY19" i="7"/>
  <c r="FO19" i="7"/>
  <c r="GE19" i="7"/>
  <c r="GU19" i="7"/>
  <c r="S27" i="6"/>
  <c r="S35" i="6"/>
  <c r="S43" i="6"/>
  <c r="S51" i="6"/>
  <c r="S59" i="6"/>
  <c r="S67" i="6"/>
  <c r="S75" i="6"/>
  <c r="S83" i="6"/>
  <c r="S91" i="6"/>
  <c r="S99" i="6"/>
  <c r="S107" i="6"/>
  <c r="S115" i="6"/>
  <c r="S123" i="6"/>
  <c r="S131" i="6"/>
  <c r="S139" i="6"/>
  <c r="S147" i="6"/>
  <c r="S155" i="6"/>
  <c r="S163" i="6"/>
  <c r="S171" i="6"/>
  <c r="S179" i="6"/>
  <c r="AB19" i="7"/>
  <c r="AR19" i="7"/>
  <c r="BH19" i="7"/>
  <c r="BX19" i="7"/>
  <c r="CN19" i="7"/>
  <c r="DD19" i="7"/>
  <c r="DT19" i="7"/>
  <c r="EJ19" i="7"/>
  <c r="EZ19" i="7"/>
  <c r="FP19" i="7"/>
  <c r="GF19" i="7"/>
  <c r="S136" i="6"/>
  <c r="S160" i="6"/>
  <c r="AC19" i="7"/>
  <c r="AS19" i="7"/>
  <c r="BI19" i="7"/>
  <c r="BY19" i="7"/>
  <c r="CO19" i="7"/>
  <c r="DE19" i="7"/>
  <c r="DU19" i="7"/>
  <c r="EK19" i="7"/>
  <c r="FA19" i="7"/>
  <c r="FQ19" i="7"/>
  <c r="GG19"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9" i="7"/>
  <c r="AT19" i="7"/>
  <c r="BJ19" i="7"/>
  <c r="BZ19" i="7"/>
  <c r="CP19" i="7"/>
  <c r="DF19" i="7"/>
  <c r="DV19" i="7"/>
  <c r="EL19" i="7"/>
  <c r="FB19" i="7"/>
  <c r="FR19" i="7"/>
  <c r="GH19" i="7"/>
  <c r="S184" i="6"/>
  <c r="AE19" i="7"/>
  <c r="AU19" i="7"/>
  <c r="BK19" i="7"/>
  <c r="CA19" i="7"/>
  <c r="CQ19" i="7"/>
  <c r="DG19" i="7"/>
  <c r="DW19" i="7"/>
  <c r="EM19" i="7"/>
  <c r="FC19" i="7"/>
  <c r="FS19" i="7"/>
  <c r="GI19"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9" i="7"/>
  <c r="AV19" i="7"/>
  <c r="BL19" i="7"/>
  <c r="CB19" i="7"/>
  <c r="CR19" i="7"/>
  <c r="DH19" i="7"/>
  <c r="DX19" i="7"/>
  <c r="EN19" i="7"/>
  <c r="FD19" i="7"/>
  <c r="FT19" i="7"/>
  <c r="GJ19" i="7"/>
  <c r="S48" i="6"/>
  <c r="S64" i="6"/>
  <c r="S72" i="6"/>
  <c r="S88" i="6"/>
  <c r="S96" i="6"/>
  <c r="S112" i="6"/>
  <c r="S120" i="6"/>
  <c r="AG19" i="7"/>
  <c r="AW19" i="7"/>
  <c r="BM19" i="7"/>
  <c r="CC19" i="7"/>
  <c r="CS19" i="7"/>
  <c r="DI19" i="7"/>
  <c r="DY19" i="7"/>
  <c r="EO19" i="7"/>
  <c r="FE19" i="7"/>
  <c r="FU19" i="7"/>
  <c r="GK19" i="7"/>
  <c r="S24" i="6"/>
  <c r="S32" i="6"/>
  <c r="S40" i="6"/>
  <c r="S80" i="6"/>
  <c r="AH19" i="7"/>
  <c r="AX19" i="7"/>
  <c r="BN19" i="7"/>
  <c r="CD19" i="7"/>
  <c r="CT19" i="7"/>
  <c r="DJ19" i="7"/>
  <c r="DZ19" i="7"/>
  <c r="EP19" i="7"/>
  <c r="FF19" i="7"/>
  <c r="FV19" i="7"/>
  <c r="GL19" i="7"/>
  <c r="AA21" i="7"/>
  <c r="AQ21" i="7"/>
  <c r="BG21" i="7"/>
  <c r="BW21" i="7"/>
  <c r="CM21" i="7"/>
  <c r="DC21" i="7"/>
  <c r="DS21" i="7"/>
  <c r="EI21" i="7"/>
  <c r="EY21" i="7"/>
  <c r="FO21" i="7"/>
  <c r="GE21" i="7"/>
  <c r="GU21" i="7"/>
  <c r="AB21" i="7"/>
  <c r="AR21" i="7"/>
  <c r="BH21" i="7"/>
  <c r="BX21" i="7"/>
  <c r="CN21" i="7"/>
  <c r="DD21" i="7"/>
  <c r="DT21" i="7"/>
  <c r="EJ21" i="7"/>
  <c r="EZ21" i="7"/>
  <c r="FP21" i="7"/>
  <c r="GF21" i="7"/>
  <c r="AC21" i="7"/>
  <c r="AS21" i="7"/>
  <c r="BI21" i="7"/>
  <c r="BY21" i="7"/>
  <c r="CO21" i="7"/>
  <c r="DE21" i="7"/>
  <c r="DU21" i="7"/>
  <c r="EK21" i="7"/>
  <c r="FA21" i="7"/>
  <c r="FQ21" i="7"/>
  <c r="GG21" i="7"/>
  <c r="AD21" i="7"/>
  <c r="AT21" i="7"/>
  <c r="BJ21" i="7"/>
  <c r="BZ21" i="7"/>
  <c r="CP21" i="7"/>
  <c r="DF21" i="7"/>
  <c r="DV21" i="7"/>
  <c r="EL21" i="7"/>
  <c r="FB21" i="7"/>
  <c r="FR21" i="7"/>
  <c r="GH21" i="7"/>
  <c r="AE21" i="7"/>
  <c r="AU21" i="7"/>
  <c r="BK21" i="7"/>
  <c r="CA21" i="7"/>
  <c r="CQ21" i="7"/>
  <c r="DG21" i="7"/>
  <c r="DW21" i="7"/>
  <c r="EM21" i="7"/>
  <c r="FC21" i="7"/>
  <c r="FS21" i="7"/>
  <c r="GI21" i="7"/>
  <c r="AF21" i="7"/>
  <c r="AV21" i="7"/>
  <c r="BL21" i="7"/>
  <c r="CB21" i="7"/>
  <c r="CR21" i="7"/>
  <c r="DH21" i="7"/>
  <c r="DX21" i="7"/>
  <c r="EN21" i="7"/>
  <c r="FD21" i="7"/>
  <c r="FT21" i="7"/>
  <c r="GJ21" i="7"/>
  <c r="AG21" i="7"/>
  <c r="AW21" i="7"/>
  <c r="BM21" i="7"/>
  <c r="CC21" i="7"/>
  <c r="CS21" i="7"/>
  <c r="DI21" i="7"/>
  <c r="DY21" i="7"/>
  <c r="EO21" i="7"/>
  <c r="FE21" i="7"/>
  <c r="FU21" i="7"/>
  <c r="GK21" i="7"/>
  <c r="AH21" i="7"/>
  <c r="AX21" i="7"/>
  <c r="BN21" i="7"/>
  <c r="CD21" i="7"/>
  <c r="CT21" i="7"/>
  <c r="DJ21" i="7"/>
  <c r="DZ21" i="7"/>
  <c r="EP21" i="7"/>
  <c r="FF21" i="7"/>
  <c r="FV21" i="7"/>
  <c r="GL21" i="7"/>
  <c r="AI21" i="7"/>
  <c r="AY21" i="7"/>
  <c r="BO21" i="7"/>
  <c r="CE21" i="7"/>
  <c r="CU21" i="7"/>
  <c r="DK21" i="7"/>
  <c r="EA21" i="7"/>
  <c r="EQ21" i="7"/>
  <c r="FG21" i="7"/>
  <c r="FW21" i="7"/>
  <c r="GM21" i="7"/>
  <c r="AJ21" i="7"/>
  <c r="AZ21" i="7"/>
  <c r="BP21" i="7"/>
  <c r="CF21" i="7"/>
  <c r="CV21" i="7"/>
  <c r="DL21" i="7"/>
  <c r="EB21" i="7"/>
  <c r="ER21" i="7"/>
  <c r="FH21" i="7"/>
  <c r="FX21" i="7"/>
  <c r="GN21" i="7"/>
  <c r="AK21" i="7"/>
  <c r="BA21" i="7"/>
  <c r="BQ21" i="7"/>
  <c r="CG21" i="7"/>
  <c r="CW21" i="7"/>
  <c r="DM21" i="7"/>
  <c r="EC21" i="7"/>
  <c r="ES21" i="7"/>
  <c r="FI21" i="7"/>
  <c r="FY21" i="7"/>
  <c r="GO21" i="7"/>
  <c r="AL21" i="7"/>
  <c r="BB21" i="7"/>
  <c r="BR21" i="7"/>
  <c r="CH21" i="7"/>
  <c r="CX21" i="7"/>
  <c r="DN21" i="7"/>
  <c r="ED21" i="7"/>
  <c r="ET21" i="7"/>
  <c r="FJ21" i="7"/>
  <c r="FZ21" i="7"/>
  <c r="GP21" i="7"/>
  <c r="AM21" i="7"/>
  <c r="BC21" i="7"/>
  <c r="BS21" i="7"/>
  <c r="CI21" i="7"/>
  <c r="CY21" i="7"/>
  <c r="DO21" i="7"/>
  <c r="EE21" i="7"/>
  <c r="EU21" i="7"/>
  <c r="FK21" i="7"/>
  <c r="GA21" i="7"/>
  <c r="GQ21"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21" i="7"/>
  <c r="BD21" i="7"/>
  <c r="BT21" i="7"/>
  <c r="CJ21" i="7"/>
  <c r="CZ21" i="7"/>
  <c r="DP21" i="7"/>
  <c r="EF21" i="7"/>
  <c r="EV21" i="7"/>
  <c r="FL21" i="7"/>
  <c r="GB21" i="7"/>
  <c r="GR21" i="7"/>
  <c r="AO21" i="7"/>
  <c r="BE21" i="7"/>
  <c r="BU21" i="7"/>
  <c r="CK21" i="7"/>
  <c r="DA21" i="7"/>
  <c r="DQ21" i="7"/>
  <c r="EG21" i="7"/>
  <c r="EW21" i="7"/>
  <c r="FM21" i="7"/>
  <c r="GC21" i="7"/>
  <c r="GS21" i="7"/>
  <c r="Z21" i="7"/>
  <c r="AP21" i="7"/>
  <c r="BF21" i="7"/>
  <c r="BV21" i="7"/>
  <c r="CL21" i="7"/>
  <c r="DB21" i="7"/>
  <c r="DR21" i="7"/>
  <c r="EH21" i="7"/>
  <c r="EX21" i="7"/>
  <c r="FN21" i="7"/>
  <c r="GD21" i="7"/>
  <c r="GT21"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4" i="7"/>
  <c r="AA34" i="7" s="1"/>
  <c r="AQ14" i="7"/>
  <c r="AQ34" i="7" s="1"/>
  <c r="BG14" i="7"/>
  <c r="BG34" i="7" s="1"/>
  <c r="BW14" i="7"/>
  <c r="BW34" i="7" s="1"/>
  <c r="CM14" i="7"/>
  <c r="CM34" i="7" s="1"/>
  <c r="DC14" i="7"/>
  <c r="DC34" i="7" s="1"/>
  <c r="DS14" i="7"/>
  <c r="DS34" i="7" s="1"/>
  <c r="EI14" i="7"/>
  <c r="EI34" i="7" s="1"/>
  <c r="EY14" i="7"/>
  <c r="EY34" i="7" s="1"/>
  <c r="FO14" i="7"/>
  <c r="FO34" i="7" s="1"/>
  <c r="GE14" i="7"/>
  <c r="GE34" i="7" s="1"/>
  <c r="GU14" i="7"/>
  <c r="GU34" i="7" s="1"/>
  <c r="AB14" i="7"/>
  <c r="AB34" i="7" s="1"/>
  <c r="AR14" i="7"/>
  <c r="AR34" i="7" s="1"/>
  <c r="BH14" i="7"/>
  <c r="BH34" i="7" s="1"/>
  <c r="BX14" i="7"/>
  <c r="BX34" i="7" s="1"/>
  <c r="CN14" i="7"/>
  <c r="CN34" i="7" s="1"/>
  <c r="DD14" i="7"/>
  <c r="DD34" i="7" s="1"/>
  <c r="DT14" i="7"/>
  <c r="DT34" i="7" s="1"/>
  <c r="EJ14" i="7"/>
  <c r="EJ34" i="7" s="1"/>
  <c r="EZ14" i="7"/>
  <c r="EZ34" i="7" s="1"/>
  <c r="FP14" i="7"/>
  <c r="FP34" i="7" s="1"/>
  <c r="GF14" i="7"/>
  <c r="GF34" i="7" s="1"/>
  <c r="AC14" i="7"/>
  <c r="AC34" i="7" s="1"/>
  <c r="AS14" i="7"/>
  <c r="AS34" i="7" s="1"/>
  <c r="BI14" i="7"/>
  <c r="BI34" i="7" s="1"/>
  <c r="BY14" i="7"/>
  <c r="BY34" i="7" s="1"/>
  <c r="CO14" i="7"/>
  <c r="CO34" i="7" s="1"/>
  <c r="DE14" i="7"/>
  <c r="DE34" i="7" s="1"/>
  <c r="DU14" i="7"/>
  <c r="DU34" i="7" s="1"/>
  <c r="EK14" i="7"/>
  <c r="EK34" i="7" s="1"/>
  <c r="FA14" i="7"/>
  <c r="FA34" i="7" s="1"/>
  <c r="FQ14" i="7"/>
  <c r="FQ34" i="7" s="1"/>
  <c r="GG14" i="7"/>
  <c r="GG34" i="7" s="1"/>
  <c r="AD14" i="7"/>
  <c r="AD34" i="7" s="1"/>
  <c r="AT14" i="7"/>
  <c r="AT34" i="7" s="1"/>
  <c r="BJ14" i="7"/>
  <c r="BJ34" i="7" s="1"/>
  <c r="BZ14" i="7"/>
  <c r="BZ34" i="7" s="1"/>
  <c r="CP14" i="7"/>
  <c r="CP34" i="7" s="1"/>
  <c r="DF14" i="7"/>
  <c r="DF34" i="7" s="1"/>
  <c r="DV14" i="7"/>
  <c r="DV34" i="7" s="1"/>
  <c r="EL14" i="7"/>
  <c r="EL34" i="7" s="1"/>
  <c r="FB14" i="7"/>
  <c r="FB34" i="7" s="1"/>
  <c r="FR14" i="7"/>
  <c r="FR34" i="7" s="1"/>
  <c r="GH14" i="7"/>
  <c r="GH34" i="7" s="1"/>
  <c r="AE14" i="7"/>
  <c r="AE34" i="7" s="1"/>
  <c r="AU14" i="7"/>
  <c r="AU34" i="7" s="1"/>
  <c r="BK14" i="7"/>
  <c r="BK34" i="7" s="1"/>
  <c r="CA14" i="7"/>
  <c r="CA34" i="7" s="1"/>
  <c r="CQ14" i="7"/>
  <c r="CQ34" i="7" s="1"/>
  <c r="DG14" i="7"/>
  <c r="DG34" i="7" s="1"/>
  <c r="DW14" i="7"/>
  <c r="DW34" i="7" s="1"/>
  <c r="EM14" i="7"/>
  <c r="EM34" i="7" s="1"/>
  <c r="FC14" i="7"/>
  <c r="FC34" i="7" s="1"/>
  <c r="FS14" i="7"/>
  <c r="FS34" i="7" s="1"/>
  <c r="GI14" i="7"/>
  <c r="GI34" i="7" s="1"/>
  <c r="AF14" i="7"/>
  <c r="AF34" i="7" s="1"/>
  <c r="AV14" i="7"/>
  <c r="AV34" i="7" s="1"/>
  <c r="BL14" i="7"/>
  <c r="BL34" i="7" s="1"/>
  <c r="CB14" i="7"/>
  <c r="CB34" i="7" s="1"/>
  <c r="CR14" i="7"/>
  <c r="CR34" i="7" s="1"/>
  <c r="DH14" i="7"/>
  <c r="DH34" i="7" s="1"/>
  <c r="DX14" i="7"/>
  <c r="DX34" i="7" s="1"/>
  <c r="EN14" i="7"/>
  <c r="EN34" i="7" s="1"/>
  <c r="FD14" i="7"/>
  <c r="FD34" i="7" s="1"/>
  <c r="FT14" i="7"/>
  <c r="FT34" i="7" s="1"/>
  <c r="GJ14" i="7"/>
  <c r="GJ34" i="7" s="1"/>
  <c r="AG14" i="7"/>
  <c r="AG34" i="7" s="1"/>
  <c r="AW14" i="7"/>
  <c r="AW34" i="7" s="1"/>
  <c r="BM14" i="7"/>
  <c r="BM34" i="7" s="1"/>
  <c r="CC14" i="7"/>
  <c r="CC34" i="7" s="1"/>
  <c r="CS14" i="7"/>
  <c r="CS34" i="7" s="1"/>
  <c r="DI14" i="7"/>
  <c r="DI34" i="7" s="1"/>
  <c r="DY14" i="7"/>
  <c r="DY34" i="7" s="1"/>
  <c r="EO14" i="7"/>
  <c r="EO34" i="7" s="1"/>
  <c r="FE14" i="7"/>
  <c r="FE34" i="7" s="1"/>
  <c r="FU14" i="7"/>
  <c r="FU34" i="7" s="1"/>
  <c r="GK14" i="7"/>
  <c r="GK34" i="7" s="1"/>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4" i="7"/>
  <c r="AH34" i="7" s="1"/>
  <c r="AX14" i="7"/>
  <c r="AX34" i="7" s="1"/>
  <c r="BN14" i="7"/>
  <c r="BN34" i="7" s="1"/>
  <c r="CD14" i="7"/>
  <c r="CD34" i="7" s="1"/>
  <c r="CT14" i="7"/>
  <c r="CT34" i="7" s="1"/>
  <c r="DJ14" i="7"/>
  <c r="DJ34" i="7" s="1"/>
  <c r="DZ14" i="7"/>
  <c r="DZ34" i="7" s="1"/>
  <c r="EP14" i="7"/>
  <c r="EP34" i="7" s="1"/>
  <c r="FF14" i="7"/>
  <c r="FF34" i="7" s="1"/>
  <c r="FV14" i="7"/>
  <c r="FV34" i="7" s="1"/>
  <c r="GL14" i="7"/>
  <c r="GL34" i="7" s="1"/>
  <c r="AI14" i="7"/>
  <c r="AI34" i="7" s="1"/>
  <c r="AY14" i="7"/>
  <c r="AY34" i="7" s="1"/>
  <c r="BO14" i="7"/>
  <c r="BO34" i="7" s="1"/>
  <c r="CE14" i="7"/>
  <c r="CE34" i="7" s="1"/>
  <c r="CU14" i="7"/>
  <c r="CU34" i="7" s="1"/>
  <c r="DK14" i="7"/>
  <c r="DK34" i="7" s="1"/>
  <c r="EA14" i="7"/>
  <c r="EA34" i="7" s="1"/>
  <c r="EQ14" i="7"/>
  <c r="EQ34" i="7" s="1"/>
  <c r="FG14" i="7"/>
  <c r="FG34" i="7" s="1"/>
  <c r="FW14" i="7"/>
  <c r="FW34" i="7" s="1"/>
  <c r="GM14" i="7"/>
  <c r="GM34" i="7" s="1"/>
  <c r="AJ14" i="7"/>
  <c r="AJ34" i="7" s="1"/>
  <c r="AZ14" i="7"/>
  <c r="AZ34" i="7" s="1"/>
  <c r="BP14" i="7"/>
  <c r="BP34" i="7" s="1"/>
  <c r="CF14" i="7"/>
  <c r="CF34" i="7" s="1"/>
  <c r="CV14" i="7"/>
  <c r="CV34" i="7" s="1"/>
  <c r="DL14" i="7"/>
  <c r="DL34" i="7" s="1"/>
  <c r="EB14" i="7"/>
  <c r="EB34" i="7" s="1"/>
  <c r="ER14" i="7"/>
  <c r="ER34" i="7" s="1"/>
  <c r="FH14" i="7"/>
  <c r="FH34" i="7" s="1"/>
  <c r="FX14" i="7"/>
  <c r="FX34" i="7" s="1"/>
  <c r="GN14" i="7"/>
  <c r="GN34" i="7" s="1"/>
  <c r="AK14" i="7"/>
  <c r="AK34" i="7" s="1"/>
  <c r="BA14" i="7"/>
  <c r="BA34" i="7" s="1"/>
  <c r="BQ14" i="7"/>
  <c r="BQ34" i="7" s="1"/>
  <c r="CG14" i="7"/>
  <c r="CG34" i="7" s="1"/>
  <c r="CW14" i="7"/>
  <c r="CW34" i="7" s="1"/>
  <c r="DM14" i="7"/>
  <c r="DM34" i="7" s="1"/>
  <c r="EC14" i="7"/>
  <c r="EC34" i="7" s="1"/>
  <c r="ES14" i="7"/>
  <c r="ES34" i="7" s="1"/>
  <c r="FI14" i="7"/>
  <c r="FI34" i="7" s="1"/>
  <c r="FY14" i="7"/>
  <c r="FY34" i="7" s="1"/>
  <c r="GO14" i="7"/>
  <c r="GO34" i="7" s="1"/>
  <c r="AL14" i="7"/>
  <c r="AL34" i="7" s="1"/>
  <c r="BB14" i="7"/>
  <c r="BB34" i="7" s="1"/>
  <c r="BR14" i="7"/>
  <c r="BR34" i="7" s="1"/>
  <c r="CH14" i="7"/>
  <c r="CH34" i="7" s="1"/>
  <c r="CX14" i="7"/>
  <c r="CX34" i="7" s="1"/>
  <c r="DN14" i="7"/>
  <c r="DN34" i="7" s="1"/>
  <c r="ED14" i="7"/>
  <c r="ED34" i="7" s="1"/>
  <c r="ET14" i="7"/>
  <c r="ET34" i="7" s="1"/>
  <c r="FJ14" i="7"/>
  <c r="FJ34" i="7" s="1"/>
  <c r="FZ14" i="7"/>
  <c r="FZ34" i="7" s="1"/>
  <c r="GP14" i="7"/>
  <c r="GP34" i="7" s="1"/>
  <c r="AM14" i="7"/>
  <c r="AM34" i="7" s="1"/>
  <c r="BC14" i="7"/>
  <c r="BC34" i="7" s="1"/>
  <c r="BS14" i="7"/>
  <c r="BS34" i="7" s="1"/>
  <c r="CI14" i="7"/>
  <c r="CI34" i="7" s="1"/>
  <c r="CY14" i="7"/>
  <c r="CY34" i="7" s="1"/>
  <c r="DO14" i="7"/>
  <c r="DO34" i="7" s="1"/>
  <c r="EE14" i="7"/>
  <c r="EE34" i="7" s="1"/>
  <c r="EU14" i="7"/>
  <c r="EU34" i="7" s="1"/>
  <c r="FK14" i="7"/>
  <c r="FK34" i="7" s="1"/>
  <c r="GA14" i="7"/>
  <c r="GA34" i="7" s="1"/>
  <c r="GQ14" i="7"/>
  <c r="GQ34" i="7" s="1"/>
  <c r="AN14" i="7"/>
  <c r="AN34" i="7" s="1"/>
  <c r="BD14" i="7"/>
  <c r="BD34" i="7" s="1"/>
  <c r="BT14" i="7"/>
  <c r="BT34" i="7" s="1"/>
  <c r="CJ14" i="7"/>
  <c r="CJ34" i="7" s="1"/>
  <c r="CZ14" i="7"/>
  <c r="CZ34" i="7" s="1"/>
  <c r="DP14" i="7"/>
  <c r="DP34" i="7" s="1"/>
  <c r="EF14" i="7"/>
  <c r="EF34" i="7" s="1"/>
  <c r="EV14" i="7"/>
  <c r="EV34" i="7" s="1"/>
  <c r="FL14" i="7"/>
  <c r="FL34" i="7" s="1"/>
  <c r="GB14" i="7"/>
  <c r="GB34" i="7" s="1"/>
  <c r="GR14" i="7"/>
  <c r="GR34" i="7" s="1"/>
  <c r="AO14" i="7"/>
  <c r="AO34" i="7" s="1"/>
  <c r="BE14" i="7"/>
  <c r="BE34" i="7" s="1"/>
  <c r="BU14" i="7"/>
  <c r="BU34" i="7" s="1"/>
  <c r="CK14" i="7"/>
  <c r="CK34" i="7" s="1"/>
  <c r="DA14" i="7"/>
  <c r="DA34" i="7" s="1"/>
  <c r="DQ14" i="7"/>
  <c r="DQ34" i="7" s="1"/>
  <c r="EG14" i="7"/>
  <c r="EG34" i="7" s="1"/>
  <c r="EW14" i="7"/>
  <c r="EW34" i="7" s="1"/>
  <c r="FM14" i="7"/>
  <c r="FM34" i="7" s="1"/>
  <c r="GC14" i="7"/>
  <c r="GC34" i="7" s="1"/>
  <c r="GS14" i="7"/>
  <c r="GS34" i="7" s="1"/>
  <c r="Z14" i="7"/>
  <c r="Z34" i="7" s="1"/>
  <c r="AP14" i="7"/>
  <c r="AP34" i="7" s="1"/>
  <c r="BF14" i="7"/>
  <c r="BF34" i="7" s="1"/>
  <c r="BV14" i="7"/>
  <c r="BV34" i="7" s="1"/>
  <c r="CL14" i="7"/>
  <c r="CL34" i="7" s="1"/>
  <c r="DB14" i="7"/>
  <c r="DB34" i="7" s="1"/>
  <c r="DR14" i="7"/>
  <c r="DR34" i="7" s="1"/>
  <c r="EH14" i="7"/>
  <c r="EH34" i="7" s="1"/>
  <c r="EX14" i="7"/>
  <c r="EX34" i="7" s="1"/>
  <c r="FN14" i="7"/>
  <c r="FN34" i="7" s="1"/>
  <c r="GD14" i="7"/>
  <c r="GD34" i="7" s="1"/>
  <c r="GT14" i="7"/>
  <c r="GT34" i="7" s="1"/>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4" i="2"/>
  <c r="AG14" i="2" s="1"/>
  <c r="Z23" i="2"/>
  <c r="S14" i="2"/>
  <c r="AI14" i="2" s="1"/>
  <c r="Z12" i="2"/>
  <c r="Q11" i="2"/>
  <c r="S30" i="2"/>
  <c r="R5" i="2"/>
  <c r="Y23" i="2"/>
  <c r="Q20" i="2"/>
  <c r="S11" i="2"/>
  <c r="AA23" i="2"/>
  <c r="AI23" i="2" s="1"/>
  <c r="S24" i="2"/>
  <c r="Q24" i="2"/>
  <c r="R12" i="2"/>
  <c r="Y29" i="2"/>
  <c r="S12" i="2"/>
  <c r="S8" i="2"/>
  <c r="AI8" i="2" s="1"/>
  <c r="R8" i="2"/>
  <c r="AG8" i="2" s="1"/>
  <c r="R28" i="2"/>
  <c r="AG28" i="2" s="1"/>
  <c r="R20" i="2"/>
  <c r="AK20" i="2" s="1"/>
  <c r="R17" i="2"/>
  <c r="S25" i="2"/>
  <c r="AI25" i="2" s="1"/>
  <c r="Q25" i="2"/>
  <c r="AA27" i="2"/>
  <c r="S28" i="2"/>
  <c r="AI28" i="2" s="1"/>
  <c r="AA11" i="2"/>
  <c r="R23" i="2"/>
  <c r="Z19" i="2"/>
  <c r="AA5" i="2"/>
  <c r="AI5" i="2" s="1"/>
  <c r="Y5" i="2"/>
  <c r="R27" i="2"/>
  <c r="S27" i="2"/>
  <c r="Z5" i="2"/>
  <c r="Y16" i="2"/>
  <c r="AF3" i="2"/>
  <c r="S18" i="2"/>
  <c r="S33" i="2"/>
  <c r="Y10" i="2"/>
  <c r="R18" i="2"/>
  <c r="Q18" i="2"/>
  <c r="BO53" i="5"/>
  <c r="R33" i="2"/>
  <c r="BU6" i="2"/>
  <c r="BU5" i="2"/>
  <c r="AD19" i="2"/>
  <c r="AH14" i="2"/>
  <c r="AH10" i="2"/>
  <c r="Y11" i="2"/>
  <c r="Z27" i="2"/>
  <c r="BO46" i="5"/>
  <c r="AH2" i="2"/>
  <c r="Y4" i="2"/>
  <c r="Z16" i="2"/>
  <c r="AG16" i="2" s="1"/>
  <c r="S19" i="2"/>
  <c r="AI19" i="2" s="1"/>
  <c r="Q23" i="2"/>
  <c r="Z11" i="2"/>
  <c r="Z29" i="2"/>
  <c r="AA29" i="2"/>
  <c r="S29" i="2"/>
  <c r="Q21" i="2"/>
  <c r="AA10" i="2"/>
  <c r="R29" i="2"/>
  <c r="AA16" i="2"/>
  <c r="Q30" i="2"/>
  <c r="S21" i="2"/>
  <c r="R19" i="2"/>
  <c r="Q17" i="2"/>
  <c r="AA4" i="2"/>
  <c r="Q29" i="2"/>
  <c r="AD30" i="2"/>
  <c r="Y27" i="2"/>
  <c r="AE27" i="2" s="1"/>
  <c r="Y19" i="2"/>
  <c r="AE19" i="2" s="1"/>
  <c r="Z10" i="2"/>
  <c r="S15" i="2"/>
  <c r="Z4" i="2"/>
  <c r="BO14" i="5"/>
  <c r="Q15" i="2"/>
  <c r="S17" i="2"/>
  <c r="BO11" i="5"/>
  <c r="AA33" i="2"/>
  <c r="BO8" i="5"/>
  <c r="BO3" i="2"/>
  <c r="BO12" i="2" s="1"/>
  <c r="BO60" i="5"/>
  <c r="BO17" i="5"/>
  <c r="BO3" i="5"/>
  <c r="BO50" i="5"/>
  <c r="BO19" i="5"/>
  <c r="BO33" i="5"/>
  <c r="BO24" i="5"/>
  <c r="AF5" i="2"/>
  <c r="BO10" i="5"/>
  <c r="Z31" i="2"/>
  <c r="Q9" i="2"/>
  <c r="AE9"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9" i="2"/>
  <c r="AG9" i="2" s="1"/>
  <c r="BO26" i="5"/>
  <c r="BO22" i="5"/>
  <c r="BO62" i="5"/>
  <c r="BO38" i="5"/>
  <c r="BO47" i="5"/>
  <c r="BO32" i="5"/>
  <c r="BO57" i="5"/>
  <c r="BO51" i="5"/>
  <c r="BO52" i="5"/>
  <c r="BO18" i="5"/>
  <c r="BO34" i="5"/>
  <c r="BO28" i="5"/>
  <c r="BO39" i="5"/>
  <c r="BO12" i="5"/>
  <c r="BO7" i="5"/>
  <c r="BO6" i="5"/>
  <c r="BO4" i="5"/>
  <c r="BO56" i="5"/>
  <c r="BO58" i="5"/>
  <c r="BO64" i="5"/>
  <c r="BO63" i="5"/>
  <c r="Z3" i="2"/>
  <c r="AG3" i="2" s="1"/>
  <c r="Z21" i="2"/>
  <c r="AG21" i="2" s="1"/>
  <c r="Y3" i="2"/>
  <c r="Y21" i="2"/>
  <c r="Y33" i="2"/>
  <c r="AE33" i="2" s="1"/>
  <c r="AA32" i="2"/>
  <c r="AK32" i="2" s="1"/>
  <c r="AA21" i="2"/>
  <c r="Y32" i="2"/>
  <c r="AE32" i="2" s="1"/>
  <c r="Q31" i="2"/>
  <c r="Q16" i="2"/>
  <c r="R15" i="2"/>
  <c r="AA3" i="2"/>
  <c r="S13" i="2"/>
  <c r="BO42" i="5"/>
  <c r="S16" i="2"/>
  <c r="Q13" i="2"/>
  <c r="Z33" i="2"/>
  <c r="R31" i="2"/>
  <c r="BO21" i="5"/>
  <c r="S26" i="2"/>
  <c r="AI26" i="2" s="1"/>
  <c r="AH7" i="2"/>
  <c r="AF22" i="2"/>
  <c r="AH20" i="2"/>
  <c r="AD17" i="2"/>
  <c r="AH11" i="2"/>
  <c r="AH15" i="2"/>
  <c r="AF7" i="2"/>
  <c r="AB4" i="2"/>
  <c r="AB31" i="2"/>
  <c r="AB8" i="2"/>
  <c r="AF14" i="2"/>
  <c r="AH4" i="2"/>
  <c r="AH31" i="2"/>
  <c r="AF4" i="2"/>
  <c r="AB20" i="2"/>
  <c r="AD16" i="2"/>
  <c r="AD27" i="2"/>
  <c r="AH9" i="2"/>
  <c r="AH6" i="2"/>
  <c r="AD18" i="2"/>
  <c r="AB17" i="2"/>
  <c r="AB3" i="2"/>
  <c r="AB13" i="2"/>
  <c r="AD8" i="2"/>
  <c r="AD9" i="2"/>
  <c r="AH29" i="2"/>
  <c r="AE28" i="2"/>
  <c r="AD32" i="2"/>
  <c r="AH30" i="2"/>
  <c r="AD23" i="2"/>
  <c r="AF26" i="2"/>
  <c r="AF15" i="2"/>
  <c r="AD21" i="2"/>
  <c r="AH5" i="2"/>
  <c r="AB2" i="2"/>
  <c r="AD20" i="2"/>
  <c r="AB7" i="2"/>
  <c r="AH32" i="2"/>
  <c r="AF18" i="2"/>
  <c r="AD10" i="2"/>
  <c r="AD22" i="2"/>
  <c r="AD29" i="2"/>
  <c r="AH23" i="2"/>
  <c r="AE14" i="2"/>
  <c r="AD11" i="2"/>
  <c r="AH24" i="2"/>
  <c r="AD6" i="2"/>
  <c r="AB19" i="2"/>
  <c r="AB16" i="2"/>
  <c r="AD4" i="2"/>
  <c r="AD28" i="2"/>
  <c r="AH3" i="2"/>
  <c r="AH21" i="2"/>
  <c r="AD14" i="2"/>
  <c r="AD3" i="2"/>
  <c r="AE8" i="2"/>
  <c r="AB29" i="2"/>
  <c r="AF27" i="2"/>
  <c r="AH26" i="2"/>
  <c r="AH13" i="2"/>
  <c r="AF8" i="2"/>
  <c r="AB22" i="2"/>
  <c r="AH27" i="2"/>
  <c r="AD13" i="2"/>
  <c r="AD15" i="2"/>
  <c r="AF29" i="2"/>
  <c r="AH25" i="2"/>
  <c r="AD26" i="2"/>
  <c r="AD24" i="2"/>
  <c r="AB21" i="2"/>
  <c r="AH18" i="2"/>
  <c r="AH17" i="2"/>
  <c r="AB10" i="2"/>
  <c r="AH16" i="2"/>
  <c r="AD31" i="2"/>
  <c r="AF16" i="2"/>
  <c r="AH19" i="2"/>
  <c r="AB32" i="2"/>
  <c r="AB9" i="2"/>
  <c r="AB23" i="2"/>
  <c r="AB30" i="2"/>
  <c r="AF9" i="2"/>
  <c r="AH8" i="2"/>
  <c r="AH33" i="2"/>
  <c r="AI20" i="2"/>
  <c r="AB25" i="2"/>
  <c r="AB12" i="2"/>
  <c r="AB33" i="2"/>
  <c r="AF25" i="2"/>
  <c r="AF11" i="2"/>
  <c r="AH28" i="2"/>
  <c r="AB15" i="2"/>
  <c r="AD2" i="2"/>
  <c r="AF23" i="2"/>
  <c r="AF17" i="2"/>
  <c r="AF21" i="2"/>
  <c r="AB24" i="2"/>
  <c r="AB18" i="2"/>
  <c r="AF2" i="2"/>
  <c r="AD7" i="2"/>
  <c r="AF24" i="2"/>
  <c r="AD25" i="2"/>
  <c r="AF20" i="2"/>
  <c r="AF12" i="2"/>
  <c r="AF6" i="2"/>
  <c r="AB5" i="2"/>
  <c r="AB28" i="2"/>
  <c r="AB27" i="2"/>
  <c r="AB26" i="2"/>
  <c r="AD5" i="2"/>
  <c r="AF13" i="2"/>
  <c r="AF28" i="2"/>
  <c r="AF30" i="2"/>
  <c r="AD12" i="2"/>
  <c r="AG32" i="2"/>
  <c r="AF19" i="2"/>
  <c r="AB14" i="2"/>
  <c r="AB11" i="2"/>
  <c r="AB6" i="2"/>
  <c r="AI9" i="2"/>
  <c r="AF32" i="2"/>
  <c r="AF31" i="2"/>
  <c r="AF10" i="2"/>
  <c r="AH12" i="2"/>
  <c r="AF33" i="2"/>
  <c r="AD33" i="2"/>
  <c r="Z15" i="2"/>
  <c r="R6" i="2"/>
  <c r="AG6" i="2" s="1"/>
  <c r="BH27" i="2"/>
  <c r="J17" i="2"/>
  <c r="BC17" i="2" s="1"/>
  <c r="G17" i="2"/>
  <c r="J11" i="2"/>
  <c r="BC11" i="2" s="1"/>
  <c r="G11" i="2"/>
  <c r="J19" i="2"/>
  <c r="BC19" i="2" s="1"/>
  <c r="BH22" i="2"/>
  <c r="J22" i="2"/>
  <c r="E22" i="2" s="1"/>
  <c r="BF21" i="2"/>
  <c r="X22" i="2"/>
  <c r="BH21" i="2"/>
  <c r="BH14" i="2"/>
  <c r="J28" i="2"/>
  <c r="BC28" i="2" s="1"/>
  <c r="X28" i="2"/>
  <c r="X11" i="2"/>
  <c r="X15" i="2"/>
  <c r="BF14" i="2"/>
  <c r="J9" i="2"/>
  <c r="E9" i="2" s="1"/>
  <c r="BF15" i="2"/>
  <c r="BH15" i="2"/>
  <c r="X13" i="2"/>
  <c r="BF18" i="2"/>
  <c r="AA17" i="2"/>
  <c r="Z17" i="2"/>
  <c r="X23" i="2"/>
  <c r="X25" i="2"/>
  <c r="S10" i="2"/>
  <c r="AA18" i="2"/>
  <c r="BH10" i="2"/>
  <c r="BG27" i="2"/>
  <c r="Z24" i="2"/>
  <c r="AG24" i="2" s="1"/>
  <c r="AA24" i="2"/>
  <c r="AA31" i="2"/>
  <c r="BH30" i="2"/>
  <c r="X30" i="2"/>
  <c r="BG12" i="2"/>
  <c r="X6" i="2"/>
  <c r="BF12" i="2"/>
  <c r="BH6" i="2"/>
  <c r="BH25" i="2"/>
  <c r="BH18" i="2"/>
  <c r="X17" i="2"/>
  <c r="X33" i="2"/>
  <c r="S3" i="2"/>
  <c r="X26" i="2"/>
  <c r="BH8" i="2"/>
  <c r="BH3" i="2"/>
  <c r="BH12" i="2"/>
  <c r="X4" i="2"/>
  <c r="BH20" i="2"/>
  <c r="BH4" i="2"/>
  <c r="BH17" i="2"/>
  <c r="X3" i="2"/>
  <c r="J14" i="2"/>
  <c r="E14" i="2" s="1"/>
  <c r="X27" i="2"/>
  <c r="X18" i="2"/>
  <c r="BF33" i="2"/>
  <c r="BH33" i="2"/>
  <c r="BG15" i="2"/>
  <c r="BF23" i="2"/>
  <c r="BF8" i="2"/>
  <c r="BG8" i="2"/>
  <c r="BF30" i="2"/>
  <c r="BF20" i="2"/>
  <c r="BF25" i="2"/>
  <c r="X5" i="2"/>
  <c r="BH23" i="2"/>
  <c r="BF17" i="2"/>
  <c r="X8" i="2"/>
  <c r="X21" i="2"/>
  <c r="BG3" i="2"/>
  <c r="BH26" i="2"/>
  <c r="BH24" i="2"/>
  <c r="BH28" i="2"/>
  <c r="BF28" i="2"/>
  <c r="BF9" i="2"/>
  <c r="X20" i="2"/>
  <c r="BH19" i="2"/>
  <c r="X19" i="2"/>
  <c r="BH11" i="2"/>
  <c r="BH16" i="2"/>
  <c r="J24" i="2"/>
  <c r="E24" i="2" s="1"/>
  <c r="X7" i="2"/>
  <c r="BF3" i="2"/>
  <c r="Q3" i="2"/>
  <c r="S6" i="2"/>
  <c r="Y15" i="2"/>
  <c r="Q6" i="2"/>
  <c r="AE6" i="2" s="1"/>
  <c r="Y12" i="2"/>
  <c r="AE12" i="2" s="1"/>
  <c r="R4" i="2"/>
  <c r="Y17" i="2"/>
  <c r="Q4" i="2"/>
  <c r="Y31" i="2"/>
  <c r="S22" i="2"/>
  <c r="AI22" i="2" s="1"/>
  <c r="Q22" i="2"/>
  <c r="AE22" i="2" s="1"/>
  <c r="AA7" i="2"/>
  <c r="Y7" i="2"/>
  <c r="Z7" i="2"/>
  <c r="R26" i="2"/>
  <c r="Y24" i="2"/>
  <c r="Q26" i="2"/>
  <c r="AE26" i="2" s="1"/>
  <c r="AA12" i="2"/>
  <c r="Q7" i="2"/>
  <c r="Y30" i="2"/>
  <c r="S7" i="2"/>
  <c r="Z25" i="2"/>
  <c r="Q2" i="2"/>
  <c r="AE2" i="2" s="1"/>
  <c r="AA13" i="2"/>
  <c r="Y13" i="2"/>
  <c r="Z13" i="2"/>
  <c r="AG13" i="2" s="1"/>
  <c r="BF27" i="2"/>
  <c r="P26" i="2"/>
  <c r="BF4" i="2"/>
  <c r="Z18" i="2"/>
  <c r="Q10" i="2"/>
  <c r="R10" i="2"/>
  <c r="Y18" i="2"/>
  <c r="BF16" i="2"/>
  <c r="X29" i="2"/>
  <c r="Y25" i="2"/>
  <c r="BH29" i="2"/>
  <c r="S4" i="2"/>
  <c r="J12" i="2"/>
  <c r="X12" i="2"/>
  <c r="J32" i="2"/>
  <c r="E32" i="2" s="1"/>
  <c r="X31" i="2"/>
  <c r="BH31" i="2"/>
  <c r="X32" i="2"/>
  <c r="P12" i="2"/>
  <c r="BG22" i="2"/>
  <c r="BH32" i="2"/>
  <c r="P11" i="2"/>
  <c r="X24" i="2"/>
  <c r="AJ14" i="2"/>
  <c r="P33" i="2"/>
  <c r="X14" i="2"/>
  <c r="P30" i="2"/>
  <c r="P4" i="2"/>
  <c r="P23" i="2"/>
  <c r="X9" i="2"/>
  <c r="P13" i="2"/>
  <c r="P16" i="2"/>
  <c r="X16" i="2"/>
  <c r="P29" i="2"/>
  <c r="P25" i="2"/>
  <c r="BF24" i="2"/>
  <c r="BF22" i="2"/>
  <c r="BF31" i="2"/>
  <c r="BF26" i="2"/>
  <c r="BF32" i="2"/>
  <c r="BF7" i="2"/>
  <c r="BH9" i="2"/>
  <c r="BG11" i="2"/>
  <c r="BF13" i="2"/>
  <c r="BF19" i="2"/>
  <c r="BF6" i="2"/>
  <c r="BG20" i="2"/>
  <c r="BG21" i="2"/>
  <c r="BF11" i="2"/>
  <c r="BG5" i="2"/>
  <c r="BF5" i="2"/>
  <c r="BF29" i="2"/>
  <c r="BG18" i="2"/>
  <c r="BG6" i="2"/>
  <c r="BG10" i="2"/>
  <c r="BF10" i="2"/>
  <c r="BH5" i="2"/>
  <c r="Z30" i="2"/>
  <c r="AG30" i="2" s="1"/>
  <c r="AA30" i="2"/>
  <c r="R7" i="2"/>
  <c r="X10" i="2"/>
  <c r="R22" i="2"/>
  <c r="AG22" i="2" s="1"/>
  <c r="P31" i="2"/>
  <c r="BH13" i="2"/>
  <c r="J23" i="2"/>
  <c r="E23" i="2" s="1"/>
  <c r="AA15" i="2"/>
  <c r="BG26" i="2"/>
  <c r="J15" i="2"/>
  <c r="E15" i="2" s="1"/>
  <c r="P6" i="2"/>
  <c r="BH7" i="2"/>
  <c r="BG28" i="2"/>
  <c r="P28" i="2"/>
  <c r="J29" i="2"/>
  <c r="E29" i="2" s="1"/>
  <c r="BG29" i="2"/>
  <c r="BG33" i="2"/>
  <c r="J5" i="2"/>
  <c r="E5" i="2" s="1"/>
  <c r="P5" i="2"/>
  <c r="BG19" i="2"/>
  <c r="P19" i="2"/>
  <c r="J6" i="2"/>
  <c r="E6" i="2" s="1"/>
  <c r="J27" i="2"/>
  <c r="E27" i="2" s="1"/>
  <c r="J4" i="2"/>
  <c r="E4" i="2" s="1"/>
  <c r="BG14" i="2"/>
  <c r="J18" i="2"/>
  <c r="E18" i="2" s="1"/>
  <c r="P18" i="2"/>
  <c r="P22" i="2"/>
  <c r="BG16" i="2"/>
  <c r="BG4" i="2"/>
  <c r="J3" i="2"/>
  <c r="E3" i="2" s="1"/>
  <c r="J13" i="2"/>
  <c r="E13" i="2" s="1"/>
  <c r="J33" i="2"/>
  <c r="E33" i="2" s="1"/>
  <c r="P27" i="2"/>
  <c r="P14" i="2"/>
  <c r="BG23" i="2"/>
  <c r="J7" i="2"/>
  <c r="BG31" i="2"/>
  <c r="J30" i="2"/>
  <c r="E30" i="2" s="1"/>
  <c r="P3" i="2"/>
  <c r="BG17" i="2"/>
  <c r="P24" i="2"/>
  <c r="J10" i="2"/>
  <c r="E10" i="2" s="1"/>
  <c r="J31" i="2"/>
  <c r="E31" i="2" s="1"/>
  <c r="J16" i="2"/>
  <c r="E16" i="2" s="1"/>
  <c r="P10" i="2"/>
  <c r="J25" i="2"/>
  <c r="E25" i="2" s="1"/>
  <c r="J8" i="2"/>
  <c r="E8" i="2" s="1"/>
  <c r="J20" i="2"/>
  <c r="E20" i="2" s="1"/>
  <c r="BG24" i="2"/>
  <c r="P15" i="2"/>
  <c r="BG25" i="2"/>
  <c r="P17" i="2"/>
  <c r="J26" i="2"/>
  <c r="E26" i="2" s="1"/>
  <c r="P21" i="2"/>
  <c r="P20" i="2"/>
  <c r="P32" i="2"/>
  <c r="P9" i="2"/>
  <c r="BG9" i="2"/>
  <c r="J21" i="2"/>
  <c r="E21" i="2" s="1"/>
  <c r="BG13" i="2"/>
  <c r="BG32" i="2"/>
  <c r="P7" i="2"/>
  <c r="BG30" i="2"/>
  <c r="BG7" i="2"/>
  <c r="P8" i="2"/>
  <c r="AZ17" i="2"/>
  <c r="AZ13" i="2"/>
  <c r="AZ31" i="2"/>
  <c r="AZ12" i="2"/>
  <c r="AZ29" i="2"/>
  <c r="AZ24" i="2"/>
  <c r="AZ10" i="2"/>
  <c r="AZ4" i="2"/>
  <c r="AZ27" i="2"/>
  <c r="AZ19" i="2"/>
  <c r="AZ26" i="2"/>
  <c r="AZ3" i="2"/>
  <c r="AZ5" i="2"/>
  <c r="AZ6" i="2"/>
  <c r="AZ28" i="2"/>
  <c r="AZ9" i="2"/>
  <c r="AZ23" i="2"/>
  <c r="AZ21" i="2"/>
  <c r="AZ20" i="2"/>
  <c r="AZ22" i="2"/>
  <c r="AZ15" i="2"/>
  <c r="AZ25" i="2"/>
  <c r="AZ14" i="2"/>
  <c r="AZ32" i="2"/>
  <c r="AZ11" i="2"/>
  <c r="AZ16" i="2"/>
  <c r="AZ18" i="2"/>
  <c r="AZ30" i="2"/>
  <c r="AZ7" i="2"/>
  <c r="AZ8" i="2"/>
  <c r="AZ33" i="2"/>
  <c r="S2" i="2"/>
  <c r="AI2" i="2" s="1"/>
  <c r="R2" i="2"/>
  <c r="AG2" i="2" s="1"/>
  <c r="AJ5" i="1"/>
  <c r="AJ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5" i="2" l="1"/>
  <c r="AG12" i="2"/>
  <c r="AK14" i="2"/>
  <c r="AE23" i="2"/>
  <c r="AO23" i="2" s="1"/>
  <c r="AJ20" i="2"/>
  <c r="AL20" i="2" s="1"/>
  <c r="AE11" i="2"/>
  <c r="AG23" i="2"/>
  <c r="AE29" i="2"/>
  <c r="AK28" i="2"/>
  <c r="AG5" i="2"/>
  <c r="AE24" i="2"/>
  <c r="AJ28" i="2"/>
  <c r="AL28" i="2" s="1"/>
  <c r="AI30" i="2"/>
  <c r="AI24" i="2"/>
  <c r="AK8" i="2"/>
  <c r="AE20" i="2"/>
  <c r="AJ12" i="2"/>
  <c r="AL12" i="2" s="1"/>
  <c r="AK25" i="2"/>
  <c r="AJ11" i="2"/>
  <c r="AL11" i="2" s="1"/>
  <c r="AI11" i="2"/>
  <c r="AJ8" i="2"/>
  <c r="AL8" i="2" s="1"/>
  <c r="AG20" i="2"/>
  <c r="AG17" i="2"/>
  <c r="AE25" i="2"/>
  <c r="AJ23" i="2"/>
  <c r="AL23" i="2" s="1"/>
  <c r="AJ5" i="2"/>
  <c r="AL5" i="2" s="1"/>
  <c r="AK5" i="2"/>
  <c r="AK23" i="2"/>
  <c r="AI27" i="2"/>
  <c r="BP47" i="5"/>
  <c r="BQ47" i="5" s="1"/>
  <c r="BP13" i="5"/>
  <c r="BQ13" i="5" s="1"/>
  <c r="AJ27" i="2"/>
  <c r="AL27" i="2" s="1"/>
  <c r="BP45" i="5"/>
  <c r="BQ45" i="5" s="1"/>
  <c r="BP53" i="5"/>
  <c r="BQ53" i="5" s="1"/>
  <c r="AE18" i="2"/>
  <c r="AE10" i="2"/>
  <c r="AI33" i="2"/>
  <c r="AI18" i="2"/>
  <c r="AO28" i="2"/>
  <c r="AO8" i="2"/>
  <c r="AO14" i="2"/>
  <c r="AO9" i="2"/>
  <c r="AO22" i="2"/>
  <c r="AO2" i="2"/>
  <c r="AG18" i="2"/>
  <c r="AE16" i="2"/>
  <c r="AK19" i="2"/>
  <c r="BP61" i="5"/>
  <c r="BQ61" i="5" s="1"/>
  <c r="BP7" i="5"/>
  <c r="BQ7" i="5" s="1"/>
  <c r="BP19" i="5"/>
  <c r="BQ19" i="5" s="1"/>
  <c r="BP35" i="5"/>
  <c r="BQ35" i="5" s="1"/>
  <c r="BP33" i="5"/>
  <c r="BQ33" i="5" s="1"/>
  <c r="BP29" i="5"/>
  <c r="BQ29" i="5" s="1"/>
  <c r="AJ9" i="2"/>
  <c r="AL9" i="2" s="1"/>
  <c r="BP15" i="5"/>
  <c r="BQ15" i="5" s="1"/>
  <c r="BP59" i="5"/>
  <c r="BQ59" i="5" s="1"/>
  <c r="AK27" i="2"/>
  <c r="BP57" i="5"/>
  <c r="BQ57" i="5" s="1"/>
  <c r="AG10" i="2"/>
  <c r="AE17" i="2"/>
  <c r="AI32" i="2"/>
  <c r="AO32" i="2" s="1"/>
  <c r="BP21" i="5"/>
  <c r="BQ21" i="5" s="1"/>
  <c r="E7" i="2"/>
  <c r="BU2" i="2"/>
  <c r="BV5" i="2" s="1"/>
  <c r="AJ32" i="2"/>
  <c r="AL32" i="2" s="1"/>
  <c r="AG27" i="2"/>
  <c r="AC13" i="2"/>
  <c r="AI4" i="2"/>
  <c r="AG11" i="2"/>
  <c r="AK11" i="2"/>
  <c r="AG31" i="2"/>
  <c r="AK33" i="2"/>
  <c r="AI13" i="2"/>
  <c r="BW5" i="2"/>
  <c r="BW6" i="2"/>
  <c r="AE30" i="2"/>
  <c r="AO30" i="2" s="1"/>
  <c r="AE4" i="2"/>
  <c r="BU3" i="2"/>
  <c r="BW3" i="2" s="1"/>
  <c r="AK9" i="2"/>
  <c r="AI29" i="2"/>
  <c r="AE15" i="2"/>
  <c r="AI21" i="2"/>
  <c r="AE13" i="2"/>
  <c r="AJ16" i="2"/>
  <c r="AL16" i="2" s="1"/>
  <c r="AJ29" i="2"/>
  <c r="AL29" i="2" s="1"/>
  <c r="AG29" i="2"/>
  <c r="AK29" i="2"/>
  <c r="AJ21" i="2"/>
  <c r="AL21" i="2" s="1"/>
  <c r="AG4" i="2"/>
  <c r="AK21" i="2"/>
  <c r="AI16" i="2"/>
  <c r="BP27" i="5"/>
  <c r="BQ27" i="5" s="1"/>
  <c r="BP3" i="5"/>
  <c r="BQ3" i="5" s="1"/>
  <c r="BP11" i="5"/>
  <c r="BQ11" i="5" s="1"/>
  <c r="BP25" i="5"/>
  <c r="BQ25" i="5" s="1"/>
  <c r="AC29" i="2"/>
  <c r="AE3" i="2"/>
  <c r="AE31" i="2"/>
  <c r="AJ33" i="2"/>
  <c r="AL33" i="2" s="1"/>
  <c r="AJ19" i="2"/>
  <c r="AL19" i="2" s="1"/>
  <c r="AG19" i="2"/>
  <c r="AO19" i="2" s="1"/>
  <c r="BO8" i="2"/>
  <c r="BO7" i="2"/>
  <c r="AE21" i="2"/>
  <c r="AI17" i="2"/>
  <c r="AI10" i="2"/>
  <c r="BP5" i="5"/>
  <c r="BQ5" i="5" s="1"/>
  <c r="BP17" i="5"/>
  <c r="BQ17" i="5" s="1"/>
  <c r="BP37" i="5"/>
  <c r="BQ37" i="5" s="1"/>
  <c r="BP9" i="5"/>
  <c r="BQ9" i="5" s="1"/>
  <c r="AG15" i="2"/>
  <c r="BP55" i="5"/>
  <c r="BQ55" i="5" s="1"/>
  <c r="BP23" i="5"/>
  <c r="BQ23" i="5" s="1"/>
  <c r="BP63" i="5"/>
  <c r="BQ63" i="5" s="1"/>
  <c r="BP51" i="5"/>
  <c r="BQ51" i="5" s="1"/>
  <c r="BP65" i="5"/>
  <c r="BQ65" i="5" s="1"/>
  <c r="BP31" i="5"/>
  <c r="BQ31" i="5" s="1"/>
  <c r="BP41" i="5"/>
  <c r="BQ41" i="5" s="1"/>
  <c r="AJ31" i="2"/>
  <c r="AL31" i="2" s="1"/>
  <c r="BP43" i="5"/>
  <c r="BQ43" i="5" s="1"/>
  <c r="BP49" i="5"/>
  <c r="BQ49" i="5" s="1"/>
  <c r="AG33" i="2"/>
  <c r="BP39" i="5"/>
  <c r="BQ39" i="5" s="1"/>
  <c r="AK16" i="2"/>
  <c r="E12" i="2"/>
  <c r="BC5" i="2"/>
  <c r="BC12" i="2"/>
  <c r="BC6" i="2"/>
  <c r="BC23" i="2"/>
  <c r="BC31" i="2"/>
  <c r="BC22" i="2"/>
  <c r="BC16" i="2"/>
  <c r="BC10" i="2"/>
  <c r="BC13" i="2"/>
  <c r="BC25" i="2"/>
  <c r="BC30" i="2"/>
  <c r="BC27" i="2"/>
  <c r="BC7" i="2"/>
  <c r="BC33" i="2"/>
  <c r="BC3" i="2"/>
  <c r="BC9" i="2"/>
  <c r="BC26" i="2"/>
  <c r="BC15" i="2"/>
  <c r="BC20" i="2"/>
  <c r="BC4" i="2"/>
  <c r="BC8" i="2"/>
  <c r="BC32" i="2"/>
  <c r="BC29" i="2"/>
  <c r="BC21" i="2"/>
  <c r="BC24" i="2"/>
  <c r="BC18" i="2"/>
  <c r="BC14" i="2"/>
  <c r="K17" i="2"/>
  <c r="E17" i="2"/>
  <c r="BA28" i="2"/>
  <c r="E28" i="2"/>
  <c r="K19" i="2"/>
  <c r="E19" i="2"/>
  <c r="K11" i="2"/>
  <c r="E11" i="2"/>
  <c r="BB11" i="2"/>
  <c r="AC19" i="2"/>
  <c r="BA17" i="2"/>
  <c r="BB17" i="2"/>
  <c r="AC7" i="2"/>
  <c r="AC21" i="2"/>
  <c r="AE7" i="2"/>
  <c r="AC8" i="2"/>
  <c r="AC18" i="2"/>
  <c r="AC20" i="2"/>
  <c r="AJ15" i="2"/>
  <c r="AL15" i="2" s="1"/>
  <c r="AC11" i="2"/>
  <c r="AC12" i="2"/>
  <c r="AC30" i="2"/>
  <c r="AG7" i="2"/>
  <c r="AC23" i="2"/>
  <c r="AC28" i="2"/>
  <c r="AC24" i="2"/>
  <c r="AC5" i="2"/>
  <c r="AC33" i="2"/>
  <c r="AC17" i="2"/>
  <c r="AC14" i="2"/>
  <c r="AC9" i="2"/>
  <c r="AC10" i="2"/>
  <c r="AC27" i="2"/>
  <c r="AC6" i="2"/>
  <c r="AC25" i="2"/>
  <c r="AC4" i="2"/>
  <c r="AC3" i="2"/>
  <c r="AC22" i="2"/>
  <c r="AC15" i="2"/>
  <c r="AC26" i="2"/>
  <c r="AI7" i="2"/>
  <c r="AK26" i="2"/>
  <c r="AG26" i="2"/>
  <c r="AO26" i="2" s="1"/>
  <c r="AI12" i="2"/>
  <c r="AJ6" i="2"/>
  <c r="AL6" i="2" s="1"/>
  <c r="AI6" i="2"/>
  <c r="AO6" i="2" s="1"/>
  <c r="AC16" i="2"/>
  <c r="AJ3" i="2"/>
  <c r="AL3" i="2" s="1"/>
  <c r="AI3" i="2"/>
  <c r="AI31" i="2"/>
  <c r="AC31" i="2"/>
  <c r="AI15" i="2"/>
  <c r="AC32" i="2"/>
  <c r="AG25" i="2"/>
  <c r="AL14" i="2"/>
  <c r="BA11" i="2"/>
  <c r="BI22" i="2"/>
  <c r="BI27" i="2"/>
  <c r="BB19" i="2"/>
  <c r="BA19" i="2"/>
  <c r="BA4" i="2"/>
  <c r="K4" i="2"/>
  <c r="BA5" i="2"/>
  <c r="K5" i="2"/>
  <c r="BB16" i="2"/>
  <c r="K16" i="2"/>
  <c r="BB30" i="2"/>
  <c r="K30" i="2"/>
  <c r="BB27" i="2"/>
  <c r="K27" i="2"/>
  <c r="BA32" i="2"/>
  <c r="K32" i="2"/>
  <c r="BA25" i="2"/>
  <c r="K25" i="2"/>
  <c r="BA23" i="2"/>
  <c r="K23" i="2"/>
  <c r="BA22" i="2"/>
  <c r="K22" i="2"/>
  <c r="BB22" i="2"/>
  <c r="BA21" i="2"/>
  <c r="K21" i="2"/>
  <c r="BB20" i="2"/>
  <c r="K20" i="2"/>
  <c r="BA10" i="2"/>
  <c r="K10" i="2"/>
  <c r="BB13" i="2"/>
  <c r="K13" i="2"/>
  <c r="BA18" i="2"/>
  <c r="K18" i="2"/>
  <c r="BB29" i="2"/>
  <c r="K29" i="2"/>
  <c r="BB12" i="2"/>
  <c r="K12" i="2"/>
  <c r="BB14" i="2"/>
  <c r="K14" i="2"/>
  <c r="BB28" i="2"/>
  <c r="K28" i="2"/>
  <c r="BB31" i="2"/>
  <c r="K31" i="2"/>
  <c r="BA33" i="2"/>
  <c r="K33" i="2"/>
  <c r="BB6" i="2"/>
  <c r="K6" i="2"/>
  <c r="BB15" i="2"/>
  <c r="K15" i="2"/>
  <c r="BB26" i="2"/>
  <c r="K26" i="2"/>
  <c r="BA8" i="2"/>
  <c r="K8" i="2"/>
  <c r="BB7" i="2"/>
  <c r="K7" i="2"/>
  <c r="BB3" i="2"/>
  <c r="K3" i="2"/>
  <c r="BA24" i="2"/>
  <c r="K24" i="2"/>
  <c r="BB9" i="2"/>
  <c r="K9" i="2"/>
  <c r="BA9" i="2"/>
  <c r="BI21" i="2"/>
  <c r="BI14" i="2"/>
  <c r="BI15" i="2"/>
  <c r="BA14" i="2"/>
  <c r="BI6" i="2"/>
  <c r="AK10" i="2"/>
  <c r="BI8" i="2"/>
  <c r="BI25" i="2"/>
  <c r="BI10" i="2"/>
  <c r="AK24" i="2"/>
  <c r="AJ24" i="2"/>
  <c r="AL24" i="2" s="1"/>
  <c r="BI20" i="2"/>
  <c r="AK31" i="2"/>
  <c r="BI30" i="2"/>
  <c r="BB24" i="2"/>
  <c r="AK17" i="2"/>
  <c r="BI16" i="2"/>
  <c r="AJ18" i="2"/>
  <c r="AL18" i="2" s="1"/>
  <c r="AJ17" i="2"/>
  <c r="AL17" i="2" s="1"/>
  <c r="BI4" i="2"/>
  <c r="AK6" i="2"/>
  <c r="BI17" i="2"/>
  <c r="BI18" i="2"/>
  <c r="BI12" i="2"/>
  <c r="AK3" i="2"/>
  <c r="BI3" i="2"/>
  <c r="BI33" i="2"/>
  <c r="BI19" i="2"/>
  <c r="BI28" i="2"/>
  <c r="BI23" i="2"/>
  <c r="BI24" i="2"/>
  <c r="BI11" i="2"/>
  <c r="BI26" i="2"/>
  <c r="BA12" i="2"/>
  <c r="BI29" i="2"/>
  <c r="AJ4" i="2"/>
  <c r="AL4" i="2" s="1"/>
  <c r="AK12" i="2"/>
  <c r="AJ7" i="2"/>
  <c r="AL7" i="2" s="1"/>
  <c r="AK13" i="2"/>
  <c r="AJ13" i="2"/>
  <c r="AL13" i="2" s="1"/>
  <c r="AJ22" i="2"/>
  <c r="AL22" i="2" s="1"/>
  <c r="BI31" i="2"/>
  <c r="AK4" i="2"/>
  <c r="BI32" i="2"/>
  <c r="AK18" i="2"/>
  <c r="AJ25" i="2"/>
  <c r="AL25" i="2" s="1"/>
  <c r="AJ10" i="2"/>
  <c r="AL10" i="2" s="1"/>
  <c r="AJ26" i="2"/>
  <c r="AL26" i="2" s="1"/>
  <c r="AK30" i="2"/>
  <c r="AK2" i="2"/>
  <c r="AK15" i="2"/>
  <c r="AK22" i="2"/>
  <c r="AK7" i="2"/>
  <c r="BB23" i="2"/>
  <c r="BB32" i="2"/>
  <c r="BI9" i="2"/>
  <c r="BB33" i="2"/>
  <c r="AJ30" i="2"/>
  <c r="AL30" i="2" s="1"/>
  <c r="BI5" i="2"/>
  <c r="BI13" i="2"/>
  <c r="BA15" i="2"/>
  <c r="BA29" i="2"/>
  <c r="BA7" i="2"/>
  <c r="BA13" i="2"/>
  <c r="BB5" i="2"/>
  <c r="BB4" i="2"/>
  <c r="BI7" i="2"/>
  <c r="BA6" i="2"/>
  <c r="AJ2" i="2"/>
  <c r="BA27" i="2"/>
  <c r="BB18" i="2"/>
  <c r="BB25" i="2"/>
  <c r="BA3" i="2"/>
  <c r="BA20" i="2"/>
  <c r="BA30" i="2"/>
  <c r="BB21" i="2"/>
  <c r="BB8" i="2"/>
  <c r="BB10" i="2"/>
  <c r="BA31" i="2"/>
  <c r="BA16" i="2"/>
  <c r="BA26"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 i="2"/>
  <c r="BO5" i="2" s="1"/>
  <c r="AS2" i="2"/>
  <c r="AW2" i="2"/>
  <c r="P2" i="2"/>
  <c r="J2" i="2"/>
  <c r="BO2" i="2" s="1"/>
  <c r="AY2" i="2"/>
  <c r="X2" i="2"/>
  <c r="BG2" i="2"/>
  <c r="BJ2" i="2" s="1"/>
  <c r="BF2" i="2"/>
  <c r="BH2" i="2"/>
  <c r="AO5" i="2" l="1"/>
  <c r="AO12" i="2"/>
  <c r="AO20" i="2"/>
  <c r="AO11" i="2"/>
  <c r="AO24" i="2"/>
  <c r="AN25" i="2"/>
  <c r="AM11" i="2"/>
  <c r="AO25" i="2"/>
  <c r="AO27" i="2"/>
  <c r="BO13" i="2"/>
  <c r="AO33" i="2"/>
  <c r="AO29" i="2"/>
  <c r="AO18" i="2"/>
  <c r="AO10" i="2"/>
  <c r="AO7" i="2"/>
  <c r="AO17" i="2"/>
  <c r="AO16" i="2"/>
  <c r="AO15" i="2"/>
  <c r="AO21" i="2"/>
  <c r="AO31" i="2"/>
  <c r="AO3" i="2"/>
  <c r="AO13" i="2"/>
  <c r="AO4" i="2"/>
  <c r="BN15" i="2"/>
  <c r="BV6" i="2"/>
  <c r="BV7" i="2" s="1"/>
  <c r="BV8" i="2" s="1"/>
  <c r="BU4" i="2"/>
  <c r="BW4" i="2" s="1"/>
  <c r="BW7" i="2" s="1"/>
  <c r="BO4" i="2"/>
  <c r="BO11" i="2"/>
  <c r="AM19" i="2"/>
  <c r="BQ67" i="5"/>
  <c r="BP67" i="5"/>
  <c r="AN17" i="2"/>
  <c r="AN11" i="2"/>
  <c r="BC2" i="2"/>
  <c r="AN19" i="2"/>
  <c r="K2" i="2"/>
  <c r="AN2" i="2" s="1"/>
  <c r="E2" i="2"/>
  <c r="AN26" i="2"/>
  <c r="AC2" i="2"/>
  <c r="AM17" i="2"/>
  <c r="AL2" i="2"/>
  <c r="AN13" i="2"/>
  <c r="AN30" i="2"/>
  <c r="AN4" i="2"/>
  <c r="AM27" i="2"/>
  <c r="AN27" i="2"/>
  <c r="AM9" i="2"/>
  <c r="AN9" i="2"/>
  <c r="AM15" i="2"/>
  <c r="AN15" i="2"/>
  <c r="AM12" i="2"/>
  <c r="AN12" i="2"/>
  <c r="AM21" i="2"/>
  <c r="AN21" i="2"/>
  <c r="AM8" i="2"/>
  <c r="AN8" i="2"/>
  <c r="AM28" i="2"/>
  <c r="AN28" i="2"/>
  <c r="AN10" i="2"/>
  <c r="AN22" i="2"/>
  <c r="AM32" i="2"/>
  <c r="AN32" i="2"/>
  <c r="AM16" i="2"/>
  <c r="AN16" i="2"/>
  <c r="AM23" i="2"/>
  <c r="AN23" i="2"/>
  <c r="AM5" i="2"/>
  <c r="AN5" i="2"/>
  <c r="AN7" i="2"/>
  <c r="AM31" i="2"/>
  <c r="AN31" i="2"/>
  <c r="AN24" i="2"/>
  <c r="AM6" i="2"/>
  <c r="AN6" i="2"/>
  <c r="AM29" i="2"/>
  <c r="AN29" i="2"/>
  <c r="AM3" i="2"/>
  <c r="AN3" i="2"/>
  <c r="AM33" i="2"/>
  <c r="AN33" i="2"/>
  <c r="AM14" i="2"/>
  <c r="AN14" i="2"/>
  <c r="AN18" i="2"/>
  <c r="AM20" i="2"/>
  <c r="AN20" i="2"/>
  <c r="AM30" i="2"/>
  <c r="AM4" i="2"/>
  <c r="AM24" i="2"/>
  <c r="AM10" i="2"/>
  <c r="AM22" i="2"/>
  <c r="AM25" i="2"/>
  <c r="AM26" i="2"/>
  <c r="AM18" i="2"/>
  <c r="AM7" i="2"/>
  <c r="AM13" i="2"/>
  <c r="BA2" i="2"/>
  <c r="BB2" i="2"/>
  <c r="BQ67" i="4"/>
  <c r="BP67" i="4"/>
  <c r="BI2" i="2"/>
  <c r="AZ2" i="2"/>
  <c r="BW8" i="2" l="1"/>
  <c r="AM2" i="2"/>
</calcChain>
</file>

<file path=xl/sharedStrings.xml><?xml version="1.0" encoding="utf-8"?>
<sst xmlns="http://schemas.openxmlformats.org/spreadsheetml/2006/main" count="5434" uniqueCount="1764">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</sst>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0" xfId="0" applyFont="1" applyFill="1" applyBorder="1"/>
    <xf numFmtId="0" fontId="0" fillId="0" borderId="0" xfId="0" applyFill="1" applyBorder="1"/>
    <xf numFmtId="0" fontId="0" fillId="0" borderId="0" xfId="0" applyFill="1" applyBorder="1" applyAlignment="1">
      <alignment vertical="center" textRotation="90"/>
    </xf>
    <xf numFmtId="0" fontId="0" fillId="0" borderId="0" xfId="0" applyAlignment="1">
      <alignment vertical="center" textRotation="90"/>
    </xf>
    <xf numFmtId="14" fontId="0" fillId="0" borderId="0" xfId="0" applyNumberFormat="1" applyFill="1" applyBorder="1" applyAlignment="1">
      <alignment vertical="center" textRotation="90"/>
    </xf>
    <xf numFmtId="0" fontId="0" fillId="0" borderId="0" xfId="0" applyFont="1" applyFill="1"/>
    <xf numFmtId="0" fontId="0" fillId="0" borderId="0" xfId="0" applyFill="1"/>
  </cellXfs>
  <cellStyles count="2">
    <cellStyle name="Normal" xfId="0" builtinId="0"/>
    <cellStyle name="Output" xfId="1" builtinId="21"/>
  </cellStyles>
  <dxfs count="71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B1314" headerRowDxfId="712" dataDxfId="710" headerRowBorderDxfId="711">
  <autoFilter ref="A2:AB1314" xr:uid="{5B054025-4CD5-437B-A2B1-4953810278F9}"/>
  <tableColumns count="28">
    <tableColumn id="1" xr3:uid="{4F0EF3E3-5ED2-413B-9486-9498BEF02C85}" name="DatePickMade" totalsRowLabel="Total" dataDxfId="709" totalsRowDxfId="708"/>
    <tableColumn id="2" xr3:uid="{39F623AD-0A71-404E-ACB2-FF5C232C4B60}" name="GameDate" dataDxfId="707" totalsRowDxfId="706"/>
    <tableColumn id="3" xr3:uid="{F9CBDD2B-6977-478D-B9B1-48132BC29B8D}" name="GameID" dataDxfId="705" totalsRowDxfId="704"/>
    <tableColumn id="4" xr3:uid="{2B6D103E-CF04-4221-A032-6566D087A240}" name="AwayTeam" totalsRowFunction="count" dataDxfId="703" totalsRowDxfId="702"/>
    <tableColumn id="5" xr3:uid="{E9B83039-5C7E-45B4-A5F1-F54DF85D8DB5}" name="HomeTeam" totalsRowFunction="count" dataDxfId="701" totalsRowDxfId="700"/>
    <tableColumn id="6" xr3:uid="{CA60FB2E-C878-4F57-9486-8FFAB21268D1}" name="PredictedAwayScore" totalsRowFunction="count" dataDxfId="699" totalsRowDxfId="698"/>
    <tableColumn id="7" xr3:uid="{BDE84EDC-079B-4057-84F6-42C28780CF56}" name="PredictedHomeScore" totalsRowFunction="count" dataDxfId="697" totalsRowDxfId="696"/>
    <tableColumn id="8" xr3:uid="{AB1145B6-73D2-4952-891E-2532100229DC}" name="PredictedWinner" totalsRowFunction="count" dataDxfId="695" totalsRowDxfId="694"/>
    <tableColumn id="9" xr3:uid="{0FDA5C85-1339-41A1-AEB6-455F4E077F46}" name="PredictedResult" totalsRowFunction="count" dataDxfId="693" totalsRowDxfId="692"/>
    <tableColumn id="10" xr3:uid="{6C6A6DF0-F9AE-4DAF-8957-8621DF7520A2}" name="ActualAwayScore" totalsRowFunction="count" dataDxfId="691"/>
    <tableColumn id="11" xr3:uid="{B8B678E5-1823-43AE-95CC-BEE79D908CEE}" name="ActualHomeScore" totalsRowFunction="count" dataDxfId="690" totalsRowDxfId="689"/>
    <tableColumn id="12" xr3:uid="{C650F2F7-7978-49EE-8737-DCE1A6311E23}" name="ActualWinner" totalsRowFunction="count" dataDxfId="688" totalsRowDxfId="687">
      <calculatedColumnFormula>IF(OR($J3=$K3,AND(ISBLANK($J3),ISBLANK($K3))),"_",IF($J3&gt;$K3,$D3,$E3))</calculatedColumnFormula>
    </tableColumn>
    <tableColumn id="13" xr3:uid="{C3C777BB-B7C0-4722-9240-DAC37612029E}" name="ActualResult" totalsRowFunction="count" dataDxfId="686" totalsRowDxfId="685"/>
    <tableColumn id="17" xr3:uid="{239B68C2-07A2-4506-9EC8-00E52DD7178A}" name="GameIsOver" totalsRowFunction="count" dataDxfId="684" totalsRowDxfId="683">
      <calculatedColumnFormula>IF(ISBLANK(Table2[[#This Row],[ActualResult]]), 0, 1)</calculatedColumnFormula>
    </tableColumn>
    <tableColumn id="14" xr3:uid="{C40BC093-C7BF-4F78-9D28-E8E87FFCAD46}" name="CorrectWinnerPrediction" totalsRowFunction="count" dataDxfId="682" totalsRowDxfId="681">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0" totalsRowDxfId="67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8" totalsRowDxfId="67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6" totalsRowDxfId="675"/>
    <tableColumn id="19" xr3:uid="{665B4234-0C9B-451F-996C-0671FAEA8ED7}" name="LosingTeam" totalsRowFunction="count" dataDxfId="674" totalsRowDxfId="673">
      <calculatedColumnFormula>IF($L3="_", "_", IF($L3=$D3,$E3,$D3))</calculatedColumnFormula>
    </tableColumn>
    <tableColumn id="20" xr3:uid="{44E37CA6-669F-47CA-95D2-B831EB8B3628}" name="InterConf" totalsRowFunction="count" dataDxfId="672" totalsRowDxfId="67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0" totalsRowDxfId="66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8" totalsRowDxfId="667">
      <calculatedColumnFormula>IF(Table2[[#This Row],[InterConf]]=1,IF(Table2[[#This Row],[InterDiv]]=0, 1, 0), 0)</calculatedColumnFormula>
    </tableColumn>
    <tableColumn id="22" xr3:uid="{CF57AF56-FFCF-4952-BAB8-36DAD7FDF03B}" name="CrossConf" totalsRowFunction="count" dataDxfId="666" totalsRowDxfId="66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4" totalsRowDxfId="663"/>
    <tableColumn id="25" xr3:uid="{5D6968E6-45CE-4B45-818F-1A4B201A39D4}" name="PostGameNotes" totalsRowFunction="count" dataDxfId="662" totalsRowDxfId="661"/>
    <tableColumn id="26" xr3:uid="{4CC012EB-DB6C-4853-A5B9-75650FDCD78B}" name="GameHasShutOut" dataDxfId="660" totalsRowDxfId="659">
      <calculatedColumnFormula>IF(AND(Table2[[#This Row],[GameIsOver]]=1,Table2[[#This Row],[ActualHomeScore]]*Table2[[#This Row],[ActualAwayScore]]=0), 1,0)</calculatedColumnFormula>
    </tableColumn>
    <tableColumn id="30" xr3:uid="{9F2BC698-979E-418D-A635-D09045DEAC35}" name="NewPointsAway" dataDxfId="619" totalsRowDxfId="620">
      <calculatedColumnFormula>IF(Table2[[#This Row],[ActualWinner]]=Table2[[#This Row],[AwayTeam]], 2, IF(OR(Table2[[#This Row],[ActualResult]]="OT", Table2[[#This Row],[ActualResult]]="SO"), 1, 0))</calculatedColumnFormula>
    </tableColumn>
    <tableColumn id="28" xr3:uid="{346EA37D-2862-434E-B402-5CEB7245248C}" name="NewPointsHome" dataDxfId="621" totalsRowDxfId="622">
      <calculatedColumnFormula>IF(Table2[[#This Row],[ActualWinner]]=Table2[[#This Row],[HomeTeam]], 2, IF(OR(Table2[[#This Row],[ActualResult]]="OT", Table2[[#This Row],[ActualResult]]="SO"),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18" dataDxfId="584">
  <autoFilter ref="A1:AG273" xr:uid="{74EEDFCB-ED7A-4BB1-A2EE-67F4F56372D2}"/>
  <tableColumns count="33">
    <tableColumn id="1" xr3:uid="{A49AAD1C-7D7D-45B8-A139-0779BA31A77E}" name="Date" dataDxfId="617"/>
    <tableColumn id="2" xr3:uid="{730CD6D2-246F-432B-8EEB-0203EE317A26}" name="ANA" dataDxfId="61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15"/>
    <tableColumn id="4" xr3:uid="{87F00FE4-13FE-4967-9AA3-C167D9305BF9}" name="BUF" dataDxfId="614"/>
    <tableColumn id="5" xr3:uid="{E4871159-5731-4550-8344-84BE83ED01F0}" name="CAR" dataDxfId="613"/>
    <tableColumn id="6" xr3:uid="{5725D175-4124-4B24-993F-7A6EFE1491AC}" name="CBJ" dataDxfId="612"/>
    <tableColumn id="7" xr3:uid="{C13EFE5D-116B-45F1-A9D9-40B119CB0AD5}" name="CGY" dataDxfId="611"/>
    <tableColumn id="8" xr3:uid="{64E13E1C-E642-404F-86A4-5519B5259476}" name="CHI" dataDxfId="610"/>
    <tableColumn id="9" xr3:uid="{36E64709-D15B-46B3-A7DE-B98D6486B271}" name="COL" dataDxfId="609"/>
    <tableColumn id="10" xr3:uid="{1CD1FEAC-B353-4165-A857-F8E64B61D6BA}" name="DAL" dataDxfId="608"/>
    <tableColumn id="11" xr3:uid="{23CC1A05-CF3C-41D9-ADFE-F115BEFC985F}" name="DET" dataDxfId="607"/>
    <tableColumn id="12" xr3:uid="{1C5CEC72-E9F1-43F8-A2AB-965A58C697FF}" name="EDM" dataDxfId="606"/>
    <tableColumn id="13" xr3:uid="{CC6E7C18-A903-499F-B324-61FD69F457D3}" name="FLA" dataDxfId="605"/>
    <tableColumn id="14" xr3:uid="{EA30EDB7-6072-42F9-B2C0-5015D88CD405}" name="LAK" dataDxfId="604"/>
    <tableColumn id="15" xr3:uid="{43F59676-0F92-4F04-B89B-D52DE8300412}" name="MIN" dataDxfId="603"/>
    <tableColumn id="16" xr3:uid="{74052D50-F767-4835-96C3-D812137B6B78}" name="MTL" dataDxfId="602"/>
    <tableColumn id="17" xr3:uid="{090B024D-8AC7-4C1B-9B31-4454C3F37CB3}" name="NJD" dataDxfId="601"/>
    <tableColumn id="18" xr3:uid="{526C0944-F465-462A-8ECA-BF074D7EB1DE}" name="NSH" dataDxfId="600"/>
    <tableColumn id="19" xr3:uid="{7C20E30B-1AA1-48BD-A65C-DE528BA72FE6}" name="NYI" dataDxfId="599"/>
    <tableColumn id="20" xr3:uid="{27A2F177-CC7A-4B19-977F-CEA1C51D6C0E}" name="NYR" dataDxfId="598"/>
    <tableColumn id="21" xr3:uid="{073FE83E-0AF1-44C3-AE3C-5BD26992F7D5}" name="OTT" dataDxfId="597"/>
    <tableColumn id="22" xr3:uid="{6370A811-7903-4DD2-9DE8-8D7B816BE146}" name="PHI" dataDxfId="596"/>
    <tableColumn id="23" xr3:uid="{37BEE05D-28D8-4538-8285-29B64599DD4E}" name="PIT" dataDxfId="595"/>
    <tableColumn id="24" xr3:uid="{132755F5-4605-4136-9380-5C1921B33212}" name="SEA" dataDxfId="594"/>
    <tableColumn id="25" xr3:uid="{0468EE05-8CDF-4319-BE9D-D89F14C8E183}" name="SJS" dataDxfId="593"/>
    <tableColumn id="26" xr3:uid="{C0A1252B-B678-413D-B72A-E409CAA4D568}" name="STL" dataDxfId="592"/>
    <tableColumn id="27" xr3:uid="{2FCCA5C4-ADEA-43B2-980E-C95A408B8B92}" name="TBL" dataDxfId="591"/>
    <tableColumn id="28" xr3:uid="{399BA29B-CDF9-4FB4-9C8F-90EF3231D634}" name="TOR" dataDxfId="590"/>
    <tableColumn id="29" xr3:uid="{3FD60A86-C15C-4F59-96BA-7D808B5C7AF7}" name="UTA" dataDxfId="589"/>
    <tableColumn id="30" xr3:uid="{E95E1BF9-F880-45B8-BABE-2E3FFD2EB59F}" name="VAN" dataDxfId="588"/>
    <tableColumn id="31" xr3:uid="{14971F10-0533-4026-A0C3-1CD757193D21}" name="VGK" dataDxfId="587"/>
    <tableColumn id="32" xr3:uid="{78F9574A-44B1-4063-8869-88AD0333E712}" name="WPG" dataDxfId="586"/>
    <tableColumn id="33" xr3:uid="{E013F70D-43E1-4AE8-99B8-77027202A8A5}" name="WSH" dataDxfId="58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275" dataDxfId="310">
  <autoFilter ref="A1:JO33" xr:uid="{2A4A11DC-9405-4D6C-9F97-FDF0CCB41A11}">
    <filterColumn colId="2">
      <filters>
        <filter val="P"/>
      </filters>
    </filterColumn>
  </autoFilter>
  <sortState xmlns:xlrd2="http://schemas.microsoft.com/office/spreadsheetml/2017/richdata2" ref="A2:JO31">
    <sortCondition descending="1" ref="Z1:Z33"/>
  </sortState>
  <tableColumns count="275">
    <tableColumn id="1" xr3:uid="{6A7086D0-711A-41B7-A4B8-9D377B70EC26}" name="Team" totalsRowLabel="Total" dataDxfId="583" totalsRowDxfId="274"/>
    <tableColumn id="274" xr3:uid="{010ED52E-0419-4863-94F8-9AF3356A2738}" name="Conf" dataDxfId="277" totalsRowDxfId="273"/>
    <tableColumn id="275" xr3:uid="{72531E18-55CF-4588-B22F-9093ECF8BF1A}" name="Div" dataDxfId="276" totalsRowDxfId="272"/>
    <tableColumn id="2" xr3:uid="{BD7886D5-3240-48F9-AD10-972D3E8FE85B}" name="2024-10-03" totalsRowFunction="average" dataDxfId="582" totalsRowDxfId="27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581" totalsRowDxfId="27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580" totalsRowDxfId="26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579" totalsRowDxfId="26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578" totalsRowDxfId="26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577" totalsRowDxfId="26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76" totalsRowDxfId="26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75" totalsRowDxfId="26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74" totalsRowDxfId="26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73" totalsRowDxfId="26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72" totalsRowDxfId="26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71" totalsRowDxfId="26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70" totalsRowDxfId="25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69" totalsRowDxfId="25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68" totalsRowDxfId="25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67" totalsRowDxfId="25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66" totalsRowDxfId="25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65" totalsRowDxfId="25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64" totalsRowDxfId="25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63" totalsRowDxfId="25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62" totalsRowDxfId="25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1" totalsRowDxfId="25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0" totalsRowDxfId="24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59" totalsRowDxfId="24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58" totalsRowDxfId="24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57" totalsRowDxfId="24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56" totalsRowDxfId="24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5" totalsRowDxfId="24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4" totalsRowDxfId="24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3" totalsRowDxfId="24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24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1" totalsRowDxfId="24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23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9" totalsRowDxfId="23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8" totalsRowDxfId="23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7" totalsRowDxfId="23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6" totalsRowDxfId="23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5" totalsRowDxfId="23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44" totalsRowDxfId="23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43" totalsRowDxfId="23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42" totalsRowDxfId="2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41" totalsRowDxfId="23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40" totalsRowDxfId="2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39" totalsRowDxfId="22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38" totalsRowDxfId="22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37" totalsRowDxfId="22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36" totalsRowDxfId="22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35" totalsRowDxfId="22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34" totalsRowDxfId="22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33" totalsRowDxfId="22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32" totalsRowDxfId="22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31" totalsRowDxfId="22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30" totalsRowDxfId="21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29" totalsRowDxfId="21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28" totalsRowDxfId="21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27" totalsRowDxfId="21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26" totalsRowDxfId="21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25" totalsRowDxfId="21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524" totalsRowDxfId="21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523" totalsRowDxfId="21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522" totalsRowDxfId="21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521" totalsRowDxfId="21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520" totalsRowDxfId="20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519" totalsRowDxfId="20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518" totalsRowDxfId="20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517" totalsRowDxfId="20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516" totalsRowDxfId="20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515" totalsRowDxfId="20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514" totalsRowDxfId="20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513" totalsRowDxfId="20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512" totalsRowDxfId="20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511" totalsRowDxfId="20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510" totalsRowDxfId="19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509" totalsRowDxfId="19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508" totalsRowDxfId="19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507" totalsRowDxfId="19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506" totalsRowDxfId="19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505" totalsRowDxfId="19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504" totalsRowDxfId="19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503" totalsRowDxfId="19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502" totalsRowDxfId="19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501" totalsRowDxfId="19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500" totalsRowDxfId="18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99" totalsRowDxfId="18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98" totalsRowDxfId="18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97" totalsRowDxfId="18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96" totalsRowDxfId="18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95" totalsRowDxfId="18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94" totalsRowDxfId="18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93" totalsRowDxfId="18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92" totalsRowDxfId="18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91" totalsRowDxfId="18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90" totalsRowDxfId="17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89" totalsRowDxfId="17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88" totalsRowDxfId="17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87" totalsRowDxfId="17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86" totalsRowDxfId="17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85" totalsRowDxfId="17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84" totalsRowDxfId="17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83" totalsRowDxfId="17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82" totalsRowDxfId="17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81" totalsRowDxfId="17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80" totalsRowDxfId="16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79" totalsRowDxfId="16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78" totalsRowDxfId="16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77" totalsRowDxfId="16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76" totalsRowDxfId="16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75" totalsRowDxfId="16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474" totalsRowDxfId="16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473" totalsRowDxfId="16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472" totalsRowDxfId="16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471" totalsRowDxfId="16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470" totalsRowDxfId="15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469" totalsRowDxfId="15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468" totalsRowDxfId="15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467" totalsRowDxfId="15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466" totalsRowDxfId="15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465" totalsRowDxfId="15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464" totalsRowDxfId="15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463" totalsRowDxfId="15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462" totalsRowDxfId="15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461" totalsRowDxfId="15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460" totalsRowDxfId="14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459" totalsRowDxfId="14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458" totalsRowDxfId="14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457" totalsRowDxfId="14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456" totalsRowDxfId="14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455" totalsRowDxfId="14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454" totalsRowDxfId="14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453" totalsRowDxfId="14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452" totalsRowDxfId="14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451" totalsRowDxfId="14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450" totalsRowDxfId="13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449" totalsRowDxfId="13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448" totalsRowDxfId="13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447" totalsRowDxfId="13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446" totalsRowDxfId="13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445" totalsRowDxfId="13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444" totalsRowDxfId="13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443" totalsRowDxfId="13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442" totalsRowDxfId="1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441" totalsRowDxfId="13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440" totalsRowDxfId="1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439" totalsRowDxfId="12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438" totalsRowDxfId="12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437" totalsRowDxfId="12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436" totalsRowDxfId="12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435" totalsRowDxfId="12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434" totalsRowDxfId="12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433" totalsRowDxfId="12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432" totalsRowDxfId="12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431" totalsRowDxfId="12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430" totalsRowDxfId="11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429" totalsRowDxfId="11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428" totalsRowDxfId="11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427" totalsRowDxfId="11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426" totalsRowDxfId="11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425" totalsRowDxfId="11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424" totalsRowDxfId="11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423" totalsRowDxfId="11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422" totalsRowDxfId="11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421" totalsRowDxfId="11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420" totalsRowDxfId="10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419" totalsRowDxfId="10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418" totalsRowDxfId="10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417" totalsRowDxfId="10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416" totalsRowDxfId="10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415" totalsRowDxfId="10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414" totalsRowDxfId="10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413" totalsRowDxfId="10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412" totalsRowDxfId="10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411" totalsRowDxfId="10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410" totalsRowDxfId="9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409" totalsRowDxfId="9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408" totalsRowDxfId="9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407" totalsRowDxfId="9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406" totalsRowDxfId="9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405" totalsRowDxfId="9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404" totalsRowDxfId="9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403" totalsRowDxfId="9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402" totalsRowDxfId="9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401" totalsRowDxfId="9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400" totalsRowDxfId="8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399" totalsRowDxfId="8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398" totalsRowDxfId="8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397" totalsRowDxfId="8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396" totalsRowDxfId="8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395" totalsRowDxfId="8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394" totalsRowDxfId="8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393" totalsRowDxfId="8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392" totalsRowDxfId="8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391" totalsRowDxfId="8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390" totalsRowDxfId="7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389" totalsRowDxfId="7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388" totalsRowDxfId="7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387" totalsRowDxfId="7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386" totalsRowDxfId="7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385" totalsRowDxfId="7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384" totalsRowDxfId="7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383" totalsRowDxfId="7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382" totalsRowDxfId="71"/>
    <tableColumn id="203" xr3:uid="{EF04B5B5-9142-4C44-8A69-7BDEC74C0F2F}" name="2025-04-22" dataDxfId="381" totalsRowDxfId="70"/>
    <tableColumn id="204" xr3:uid="{82B364E6-C40F-4EA4-B27D-9C321844B44D}" name="2025-04-23" dataDxfId="380" totalsRowDxfId="69"/>
    <tableColumn id="205" xr3:uid="{A3EE5B43-B6BC-40EA-85FF-398957E3EC07}" name="2025-04-24" dataDxfId="379" totalsRowDxfId="68"/>
    <tableColumn id="206" xr3:uid="{8772AE8A-933D-46C1-B9C1-60B6C8185E8A}" name="2025-04-25" dataDxfId="378" totalsRowDxfId="67"/>
    <tableColumn id="207" xr3:uid="{484C07C8-EBA2-453D-B583-F930911565C0}" name="2025-04-26" dataDxfId="377" totalsRowDxfId="66"/>
    <tableColumn id="208" xr3:uid="{B52D8603-B5B2-488C-A433-34FD2A683C6B}" name="2025-04-27" dataDxfId="376" totalsRowDxfId="65"/>
    <tableColumn id="209" xr3:uid="{169BF9D8-EE52-429B-B28E-9B5C27822A41}" name="2025-04-28" dataDxfId="375" totalsRowDxfId="64"/>
    <tableColumn id="210" xr3:uid="{84174DF3-C71A-4E90-8847-B6C7B782A654}" name="2025-04-29" dataDxfId="374" totalsRowDxfId="63"/>
    <tableColumn id="211" xr3:uid="{206EDDC5-46BB-4D3A-9BE0-E0197053913D}" name="2025-04-30" dataDxfId="373" totalsRowDxfId="62"/>
    <tableColumn id="212" xr3:uid="{366CA1C4-A2DF-4B3E-A696-C1F3BBAD987A}" name="2025-05-01" dataDxfId="372" totalsRowDxfId="61"/>
    <tableColumn id="213" xr3:uid="{77111EA0-AC60-4806-8C9E-118542B3A239}" name="2025-05-02" dataDxfId="371" totalsRowDxfId="60"/>
    <tableColumn id="214" xr3:uid="{5F31DB5D-F68F-497F-A3C0-14D09C735B50}" name="2025-05-03" dataDxfId="370" totalsRowDxfId="59"/>
    <tableColumn id="215" xr3:uid="{053478A4-6AB5-46FA-AB15-755FCEDA366B}" name="2025-05-04" dataDxfId="369" totalsRowDxfId="58"/>
    <tableColumn id="216" xr3:uid="{E63F8AFE-33C8-44CE-ABD5-87AFA2B2DEE5}" name="2025-05-05" dataDxfId="368" totalsRowDxfId="57"/>
    <tableColumn id="217" xr3:uid="{0F704A9A-705A-4A63-A5CB-2E2030610C2C}" name="2025-05-06" dataDxfId="367" totalsRowDxfId="56"/>
    <tableColumn id="218" xr3:uid="{5C606A6D-1C96-4494-A223-4347F237E33C}" name="2025-05-07" dataDxfId="366" totalsRowDxfId="55"/>
    <tableColumn id="219" xr3:uid="{28C842CB-95E9-41FC-9A54-6285101CA2E4}" name="2025-05-08" dataDxfId="365" totalsRowDxfId="54"/>
    <tableColumn id="220" xr3:uid="{A5ED12A3-494D-4396-97B2-620410EAB47C}" name="2025-05-09" dataDxfId="364" totalsRowDxfId="53"/>
    <tableColumn id="221" xr3:uid="{0A5ABB48-A153-4B93-9AF3-A6C216F7B6FC}" name="2025-05-10" dataDxfId="363" totalsRowDxfId="52"/>
    <tableColumn id="222" xr3:uid="{0405F07C-691E-4156-B1AB-789FB58D118D}" name="2025-05-11" dataDxfId="362" totalsRowDxfId="51"/>
    <tableColumn id="223" xr3:uid="{246E8105-028E-4D2B-A83D-CB77EA9C86B5}" name="2025-05-12" dataDxfId="361" totalsRowDxfId="50"/>
    <tableColumn id="224" xr3:uid="{D81920D6-A5AC-4A82-B2FA-98E67E362CE3}" name="2025-05-13" dataDxfId="360" totalsRowDxfId="49"/>
    <tableColumn id="225" xr3:uid="{CC727698-0496-467C-971F-D75A82A7EBDF}" name="2025-05-14" dataDxfId="359" totalsRowDxfId="48"/>
    <tableColumn id="226" xr3:uid="{339361FD-67CC-4E23-9ACB-B74553C52593}" name="2025-05-15" dataDxfId="358" totalsRowDxfId="47"/>
    <tableColumn id="227" xr3:uid="{4DE55659-72B2-4210-9353-7D9C4CCCE733}" name="2025-05-16" dataDxfId="357" totalsRowDxfId="46"/>
    <tableColumn id="228" xr3:uid="{6215F3BA-5DFF-4976-BC80-78E30D01889D}" name="2025-05-17" dataDxfId="356" totalsRowDxfId="45"/>
    <tableColumn id="229" xr3:uid="{50DA08D7-FC7B-49B0-B3F4-1C4635DE3032}" name="2025-05-18" dataDxfId="355" totalsRowDxfId="44"/>
    <tableColumn id="230" xr3:uid="{30BC1EC6-2069-4300-8391-810C9EC04511}" name="2025-05-19" dataDxfId="354" totalsRowDxfId="43"/>
    <tableColumn id="231" xr3:uid="{3043D2FE-95E0-48AF-ACD8-B5634AE3E9D5}" name="2025-05-20" dataDxfId="353" totalsRowDxfId="42"/>
    <tableColumn id="232" xr3:uid="{A1EAF0F2-FC84-4670-AAF9-B5A7CCF2C92A}" name="2025-05-21" dataDxfId="352" totalsRowDxfId="41"/>
    <tableColumn id="233" xr3:uid="{777586C1-D3DF-470E-B1DC-EF50B354B885}" name="2025-05-22" dataDxfId="351" totalsRowDxfId="40"/>
    <tableColumn id="234" xr3:uid="{F9D2BEE5-0C9C-4591-9625-B5A40D8C6987}" name="2025-05-23" dataDxfId="350" totalsRowDxfId="39"/>
    <tableColumn id="235" xr3:uid="{D5CB1CD3-1B56-4F97-9378-63F4D461B94D}" name="2025-05-24" dataDxfId="349" totalsRowDxfId="38"/>
    <tableColumn id="236" xr3:uid="{4474AF3B-88F1-40B9-B58F-5CC8F0AAE000}" name="2025-05-25" dataDxfId="348" totalsRowDxfId="37"/>
    <tableColumn id="237" xr3:uid="{DD6FFB66-C370-442C-9825-05FDB743FE00}" name="2025-05-26" dataDxfId="347" totalsRowDxfId="36"/>
    <tableColumn id="238" xr3:uid="{9BE32098-E719-426B-8143-7E12C6A3F46A}" name="2025-05-27" dataDxfId="346" totalsRowDxfId="35"/>
    <tableColumn id="239" xr3:uid="{F5D1C276-6464-4D7F-BCBD-5336B596A903}" name="2025-05-28" dataDxfId="345" totalsRowDxfId="34"/>
    <tableColumn id="240" xr3:uid="{31B515AE-008A-4669-8CEE-771E1638A518}" name="2025-05-29" dataDxfId="344" totalsRowDxfId="33"/>
    <tableColumn id="241" xr3:uid="{3200C033-4974-4D1B-A44C-3F837D42D2DC}" name="2025-05-30" dataDxfId="343" totalsRowDxfId="32"/>
    <tableColumn id="242" xr3:uid="{4D4CDA41-067D-4DA0-95F0-4823FC08D4E5}" name="2025-05-31" dataDxfId="342" totalsRowDxfId="31"/>
    <tableColumn id="243" xr3:uid="{3DBF5A2B-0E33-4E1C-9DC2-18CA4F0A1493}" name="2025-06-01" dataDxfId="341" totalsRowDxfId="30"/>
    <tableColumn id="244" xr3:uid="{9D3D72D9-161F-4909-8971-6C5C7D46BAA7}" name="2025-06-02" dataDxfId="340" totalsRowDxfId="29"/>
    <tableColumn id="245" xr3:uid="{232663AE-B137-4CF8-A170-52E93C00C65D}" name="2025-06-03" dataDxfId="339" totalsRowDxfId="28"/>
    <tableColumn id="246" xr3:uid="{BD7A6004-6162-4AC8-9110-BA5E6A9D1049}" name="2025-06-04" dataDxfId="338" totalsRowDxfId="27"/>
    <tableColumn id="247" xr3:uid="{C0AA2183-97B0-473E-8388-F06F8164380F}" name="2025-06-05" dataDxfId="337" totalsRowDxfId="26"/>
    <tableColumn id="248" xr3:uid="{F84BC399-3949-4C18-ABAA-64C17BEA5CE0}" name="2025-06-06" dataDxfId="336" totalsRowDxfId="25"/>
    <tableColumn id="249" xr3:uid="{4A9CC113-874C-4FC8-A1A6-63A95A893D95}" name="2025-06-07" dataDxfId="335" totalsRowDxfId="24"/>
    <tableColumn id="250" xr3:uid="{6A253FC8-C38B-4237-BE92-22BD7FDA4D1D}" name="2025-06-08" dataDxfId="334" totalsRowDxfId="23"/>
    <tableColumn id="251" xr3:uid="{ABD1D9B8-A62F-43C7-8867-D07F901B294B}" name="2025-06-09" dataDxfId="333" totalsRowDxfId="22"/>
    <tableColumn id="252" xr3:uid="{FF84CAE4-B5B3-4E8C-ACD5-281ECE9DA5EB}" name="2025-06-10" dataDxfId="332" totalsRowDxfId="21"/>
    <tableColumn id="253" xr3:uid="{06E2F1E1-34E4-442D-91B3-36F14418A6DD}" name="2025-06-11" dataDxfId="331" totalsRowDxfId="20"/>
    <tableColumn id="254" xr3:uid="{00DD0F40-05DE-4EF1-9263-6F11B02C8F66}" name="2025-06-12" dataDxfId="330" totalsRowDxfId="19"/>
    <tableColumn id="255" xr3:uid="{B3BC126B-C9C6-4541-B7BF-8E0A8AF13283}" name="2025-06-13" dataDxfId="329" totalsRowDxfId="18"/>
    <tableColumn id="256" xr3:uid="{58A93E20-2E09-42D6-83C4-3187C52FC2C9}" name="2025-06-14" dataDxfId="328" totalsRowDxfId="17"/>
    <tableColumn id="257" xr3:uid="{99B8A1B1-1594-47C1-A779-5AE979AC6886}" name="2025-06-15" dataDxfId="327" totalsRowDxfId="16"/>
    <tableColumn id="258" xr3:uid="{DB9B71D0-083F-40C9-99EC-EA2500168DB1}" name="2025-06-16" dataDxfId="326" totalsRowDxfId="15"/>
    <tableColumn id="259" xr3:uid="{F368A8EF-CA23-49A5-84B6-E087A332E315}" name="2025-06-17" dataDxfId="325" totalsRowDxfId="14"/>
    <tableColumn id="260" xr3:uid="{F2B11177-CB50-47EB-87ED-A437D4F32F8E}" name="2025-06-18" dataDxfId="324" totalsRowDxfId="13"/>
    <tableColumn id="261" xr3:uid="{F21EDA7F-2C76-45F1-AB9D-D35BEE4425F3}" name="2025-06-19" dataDxfId="323" totalsRowDxfId="12"/>
    <tableColumn id="262" xr3:uid="{527A99F6-045E-4293-955B-C68E4AD9052A}" name="2025-06-20" dataDxfId="322" totalsRowDxfId="11"/>
    <tableColumn id="263" xr3:uid="{99DC238A-A4C6-4EAE-82AC-FCA02043D4EA}" name="2025-06-21" dataDxfId="321" totalsRowDxfId="10"/>
    <tableColumn id="264" xr3:uid="{43477D6D-E749-4FFF-9062-9F92408792BE}" name="2025-06-22" dataDxfId="320" totalsRowDxfId="9"/>
    <tableColumn id="265" xr3:uid="{13D87D26-AA45-4778-8BD5-BDB665171820}" name="2025-06-23" dataDxfId="319" totalsRowDxfId="8"/>
    <tableColumn id="266" xr3:uid="{3DF15EBF-5CB5-4787-8409-9F983729C815}" name="2025-06-24" dataDxfId="318" totalsRowDxfId="7"/>
    <tableColumn id="267" xr3:uid="{71F1B423-DE3D-4704-B52D-D6660BE9B52F}" name="2025-06-25" dataDxfId="317" totalsRowDxfId="6"/>
    <tableColumn id="268" xr3:uid="{E9D496DF-4D64-42C9-9857-E5FCB3FF66F8}" name="2025-06-26" dataDxfId="316" totalsRowDxfId="5"/>
    <tableColumn id="269" xr3:uid="{21A1EEB8-CF48-4BFB-9EB7-3E5069338279}" name="2025-06-27" dataDxfId="315" totalsRowDxfId="4"/>
    <tableColumn id="270" xr3:uid="{05C6922F-BFAD-40A6-BF87-21B77F0394F1}" name="2025-06-28" dataDxfId="314" totalsRowDxfId="3"/>
    <tableColumn id="271" xr3:uid="{8929460E-C610-4A2C-A152-7ADD44E2FE12}" name="2025-06-29" dataDxfId="313" totalsRowDxfId="2"/>
    <tableColumn id="272" xr3:uid="{4C8830FB-F1D3-4D12-BD25-337AA191C58D}" name="2025-06-30" dataDxfId="312" totalsRowDxfId="1"/>
    <tableColumn id="273" xr3:uid="{AC1A3332-3064-4E0E-BA13-DA3DA202B941}" name="2025-07-01" totalsRowFunction="count" dataDxfId="311" totalsRow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58">
  <autoFilter ref="A1:BK33" xr:uid="{A403E24F-C71A-433A-846A-0616DE78145D}"/>
  <sortState xmlns:xlrd2="http://schemas.microsoft.com/office/spreadsheetml/2017/richdata2" ref="A2:BK33">
    <sortCondition ref="A1:A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5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54">
      <calculatedColumnFormula>41-Table3[[#This Row],[GP_H]]</calculatedColumnFormula>
    </tableColumn>
    <tableColumn id="7" xr3:uid="{3A0C0FDF-351B-4E2E-8967-A04CE845123C}" name="GP">
      <calculatedColumnFormula>F2+H2</calculatedColumnFormula>
    </tableColumn>
    <tableColumn id="45" xr3:uid="{D1D5702E-1A9D-40A6-B2AB-C603E28FF624}" name="GR" dataDxfId="65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5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5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4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8">
      <calculatedColumnFormula>COUNTIFS(DataRegularSeason20242025!$E$3:$E$1315,$A2, DataRegularSeason20242025!$L$3:$L$1315, $A2, DataRegularSeason20242025!$N$3:$N$1315,1)</calculatedColumnFormula>
    </tableColumn>
    <tableColumn id="43" xr3:uid="{080CA1AA-BE46-4D92-85F9-CB14E09F42A9}" name="RW_H" dataDxfId="64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44">
      <calculatedColumnFormula>COUNTIFS(DataRegularSeason20242025!$E$3:$E$1315,$A2, DataRegularSeason20242025!$S$3:$S$1315, $A2,DataRegularSeason20242025!$M$3:$M$1315,"REG")</calculatedColumnFormula>
    </tableColumn>
    <tableColumn id="35" xr3:uid="{9E9FAC75-9E40-4447-8D44-C5EA7137197A}" name="OTL_H" dataDxfId="643">
      <calculatedColumnFormula>COUNTIFS(DataRegularSeason20242025!$E$3:$E$1315,$A2, DataRegularSeason20242025!$S$3:$S$1315, $A2,DataRegularSeason20242025!$M$3:$M$1315,"OT")</calculatedColumnFormula>
    </tableColumn>
    <tableColumn id="34" xr3:uid="{0BE27D3D-4AFA-42CE-BE44-914976589EB9}" name="SOL_H" dataDxfId="642">
      <calculatedColumnFormula>COUNTIFS(DataRegularSeason20242025!$E$3:$E$1315,$A2, DataRegularSeason20242025!$S$3:$S$1315, $A2,DataRegularSeason20242025!$M$3:$M$1315,"SO")</calculatedColumnFormula>
    </tableColumn>
    <tableColumn id="52" xr3:uid="{835E8B4B-1B56-4988-ADA0-E6D362F4CA4D}" name="W" dataDxfId="641">
      <calculatedColumnFormula>Table3[[#This Row],[W_A]]+Table3[[#This Row],[W_H]]</calculatedColumnFormula>
    </tableColumn>
    <tableColumn id="53" xr3:uid="{88446FA8-50DC-4FD7-ADED-80F797D341F2}" name="L" dataDxfId="640">
      <calculatedColumnFormula>Table3[[#This Row],[L_A]]+Table3[[#This Row],[L_H]]</calculatedColumnFormula>
    </tableColumn>
    <tableColumn id="54" xr3:uid="{8B16E8B3-A102-413E-9653-CF701CEEB9C9}" name="RW" dataDxfId="639">
      <calculatedColumnFormula>Table3[[#This Row],[RW_A]]+Table3[[#This Row],[RW_H]]</calculatedColumnFormula>
    </tableColumn>
    <tableColumn id="56" xr3:uid="{8CC6F779-2722-4557-A481-A8ECBA4EC611}" name="RL" dataDxfId="638">
      <calculatedColumnFormula>Table3[[#This Row],[RL_A]]+Table3[[#This Row],[RL_H]]</calculatedColumnFormula>
    </tableColumn>
    <tableColumn id="55" xr3:uid="{B5F893C5-62B6-4BD4-A363-58006E427EB4}" name="OTW" dataDxfId="637">
      <calculatedColumnFormula>Table3[[#This Row],[OTW_A]]+Table3[[#This Row],[OTW_H]]</calculatedColumnFormula>
    </tableColumn>
    <tableColumn id="57" xr3:uid="{65CBB9B0-79F9-4697-BF9E-46D8F8199661}" name="OTL" dataDxfId="636">
      <calculatedColumnFormula>Table3[[#This Row],[OTL_A]]+Table3[[#This Row],[OTL_H]]</calculatedColumnFormula>
    </tableColumn>
    <tableColumn id="58" xr3:uid="{935B18B6-6EE9-4AB7-96D2-5CC21B3091F1}" name="SOW" dataDxfId="635">
      <calculatedColumnFormula>Table3[[#This Row],[SOW_A]]+Table3[[#This Row],[SOW_H]]</calculatedColumnFormula>
    </tableColumn>
    <tableColumn id="59" xr3:uid="{72AA5675-42CA-4646-9D56-F903019CA984}" name="SOL" dataDxfId="634">
      <calculatedColumnFormula>Table3[[#This Row],[SOL_A]]+Table3[[#This Row],[SOL_H]]</calculatedColumnFormula>
    </tableColumn>
    <tableColumn id="36" xr3:uid="{963D35F6-3613-4CF0-B60C-81F6AC38687D}" name="PTS" dataDxfId="633">
      <calculatedColumnFormula>(2*(Table3[[#This Row],[W_A]]+Table3[[#This Row],[W_H]]))+Table3[[#This Row],[OTL_A]]+Table3[[#This Row],[SOL_A]]+Table3[[#This Row],[OTL_H]]+Table3[[#This Row],[SOL_H]]</calculatedColumnFormula>
    </tableColumn>
    <tableColumn id="37" xr3:uid="{6F978067-DE25-4A50-B909-B8AE9A09B806}" name="PTS2" dataDxfId="63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631">
      <calculatedColumnFormula>Table3[[#This Row],[PTS]]/(2*Table3[[#This Row],[GP]])</calculatedColumnFormula>
    </tableColumn>
    <tableColumn id="49" xr3:uid="{A615DA94-4BB4-4863-8FB3-13B2512D6354}" name="MAX_PTS" dataDxfId="630">
      <calculatedColumnFormula>(2*Table3[[#This Row],[GR]])+Table3[[#This Row],[PTS]]</calculatedColumnFormula>
    </tableColumn>
    <tableColumn id="50" xr3:uid="{8E72A434-A9EA-4A87-9B77-6458DC51D3DD}" name="MAX_PTS2" dataDxfId="629">
      <calculatedColumnFormula>(3*Table3[[#This Row],[GR]])+Table3[[#This Row],[PTS2]]</calculatedColumnFormula>
    </tableColumn>
    <tableColumn id="60" xr3:uid="{EE4931FD-ADC7-49F3-98DE-CE48D4109732}" name="RECORD" dataDxfId="628" dataCellStyle="Output">
      <calculatedColumnFormula>_xlfn.CONCAT(TEXT(Table3[[#This Row],[W]], "0"), "-", TEXT(Table3[[#This Row],[RL]],"0"), "-", TEXT(Table3[[#This Row],[OTL]]+Table3[[#This Row],[SOL]], "0"))</calculatedColumnFormula>
    </tableColumn>
    <tableColumn id="62" xr3:uid="{9681B520-186F-4C7F-AC8C-33F85BD04A16}" name="SHTO_A" dataDxfId="627"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626">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625">
      <calculatedColumnFormula>Table3[[#This Row],[GF]]/Table3[[#This Row],[GP]]</calculatedColumnFormula>
    </tableColumn>
    <tableColumn id="32" xr3:uid="{F1CD7542-6690-4276-B0F0-95BFD01CFF0B}" name="GAPG" dataDxfId="624">
      <calculatedColumnFormula>Table3[[#This Row],[GA]]/Table3[[#This Row],[GP]]</calculatedColumnFormula>
    </tableColumn>
    <tableColumn id="31" xr3:uid="{39B39AC6-8EA7-4628-BDD5-D00B1BD609DA}" name="GDPG" dataDxfId="623">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11" workbookViewId="0">
      <selection activeCell="K121" sqref="K121"/>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32" max="32" width="18.28515625" customWidth="1"/>
    <col min="40" max="40" width="17.5703125" bestFit="1" customWidth="1"/>
  </cols>
  <sheetData>
    <row r="1" spans="1:41" ht="60.75" customHeight="1" x14ac:dyDescent="0.25">
      <c r="F1" s="39" t="s">
        <v>78</v>
      </c>
      <c r="G1" s="39"/>
      <c r="H1" s="39"/>
      <c r="I1" s="39"/>
      <c r="J1" s="39" t="s">
        <v>79</v>
      </c>
      <c r="K1" s="39"/>
      <c r="L1" s="39"/>
      <c r="M1" s="39"/>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Row],[ActualWinner]]=Table2[[#This Row],[AwayTeam]], 2, IF(OR(Table2[[#This Row],[ActualResult]]="OT", Table2[[#This Row],[ActualResult]]="SO"), 1, 0))</f>
        <v>2</v>
      </c>
      <c r="AB3" s="2">
        <f>IF(Table2[[#This Row],[ActualWinner]]=Table2[[#This Row],[HomeTeam]], 2, IF(OR(Table2[[#This Row],[ActualResult]]="OT", Table2[[#This Row],[ActualResult]]="SO"),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Row],[ActualWinner]]=Table2[[#This Row],[AwayTeam]], 2, IF(OR(Table2[[#This Row],[ActualResult]]="OT", Table2[[#This Row],[ActualResult]]="SO"), 1, 0))</f>
        <v>0</v>
      </c>
      <c r="AB4" s="2">
        <f>IF(Table2[[#This Row],[ActualWinner]]=Table2[[#This Row],[HomeTeam]], 2, IF(OR(Table2[[#This Row],[ActualResult]]="OT", Table2[[#This Row],[ActualResult]]="SO"), 1, 0))</f>
        <v>2</v>
      </c>
      <c r="AI4" t="s">
        <v>87</v>
      </c>
      <c r="AJ4">
        <f>COUNTA($M$3:$M$1315)</f>
        <v>116</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Row],[ActualWinner]]=Table2[[#This Row],[AwayTeam]], 2, IF(OR(Table2[[#This Row],[ActualResult]]="OT", Table2[[#This Row],[ActualResult]]="SO"), 1, 0))</f>
        <v>2</v>
      </c>
      <c r="AB5" s="2">
        <f>IF(Table2[[#This Row],[ActualWinner]]=Table2[[#This Row],[HomeTeam]], 2, IF(OR(Table2[[#This Row],[ActualResult]]="OT", Table2[[#This Row],[ActualResult]]="SO"), 1, 0))</f>
        <v>0</v>
      </c>
      <c r="AI5" t="s">
        <v>86</v>
      </c>
      <c r="AJ5">
        <f>COUNTIF($O$3:$O$1315,"Y")</f>
        <v>62</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Row],[ActualWinner]]=Table2[[#This Row],[AwayTeam]], 2, IF(OR(Table2[[#This Row],[ActualResult]]="OT", Table2[[#This Row],[ActualResult]]="SO"), 1, 0))</f>
        <v>0</v>
      </c>
      <c r="AB6" s="2">
        <f>IF(Table2[[#This Row],[ActualWinner]]=Table2[[#This Row],[HomeTeam]], 2, IF(OR(Table2[[#This Row],[ActualResult]]="OT", Table2[[#This Row],[ActualResult]]="SO"), 1, 0))</f>
        <v>2</v>
      </c>
      <c r="AI6" t="s">
        <v>88</v>
      </c>
      <c r="AJ6">
        <f>AJ4-AJ5</f>
        <v>54</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Row],[ActualWinner]]=Table2[[#This Row],[AwayTeam]], 2, IF(OR(Table2[[#This Row],[ActualResult]]="OT", Table2[[#This Row],[ActualResult]]="SO"), 1, 0))</f>
        <v>0</v>
      </c>
      <c r="AB7" s="2">
        <f>IF(Table2[[#This Row],[ActualWinner]]=Table2[[#This Row],[HomeTeam]], 2, IF(OR(Table2[[#This Row],[ActualResult]]="OT", Table2[[#This Row],[ActualResult]]="SO"), 1, 0))</f>
        <v>2</v>
      </c>
      <c r="AI7" t="s">
        <v>89</v>
      </c>
      <c r="AJ7" s="26">
        <f>AJ5/AJ4</f>
        <v>0.53448275862068961</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Row],[ActualWinner]]=Table2[[#This Row],[AwayTeam]], 2, IF(OR(Table2[[#This Row],[ActualResult]]="OT", Table2[[#This Row],[ActualResult]]="SO"), 1, 0))</f>
        <v>0</v>
      </c>
      <c r="AB8" s="2">
        <f>IF(Table2[[#This Row],[ActualWinner]]=Table2[[#This Row],[HomeTeam]], 2, IF(OR(Table2[[#This Row],[ActualResult]]="OT", Table2[[#This Row],[ActualResult]]="SO"), 1, 0))</f>
        <v>2</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Row],[ActualWinner]]=Table2[[#This Row],[AwayTeam]], 2, IF(OR(Table2[[#This Row],[ActualResult]]="OT", Table2[[#This Row],[ActualResult]]="SO"), 1, 0))</f>
        <v>2</v>
      </c>
      <c r="AB9" s="2">
        <f>IF(Table2[[#This Row],[ActualWinner]]=Table2[[#This Row],[HomeTeam]], 2, IF(OR(Table2[[#This Row],[ActualResult]]="OT", Table2[[#This Row],[ActualResult]]="SO"), 1, 0))</f>
        <v>0</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Row],[ActualWinner]]=Table2[[#This Row],[AwayTeam]], 2, IF(OR(Table2[[#This Row],[ActualResult]]="OT", Table2[[#This Row],[ActualResult]]="SO"), 1, 0))</f>
        <v>2</v>
      </c>
      <c r="AB10" s="2">
        <f>IF(Table2[[#This Row],[ActualWinner]]=Table2[[#This Row],[HomeTeam]], 2, IF(OR(Table2[[#This Row],[ActualResult]]="OT", Table2[[#This Row],[ActualResult]]="SO"), 1, 0))</f>
        <v>0</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Row],[ActualWinner]]=Table2[[#This Row],[AwayTeam]], 2, IF(OR(Table2[[#This Row],[ActualResult]]="OT", Table2[[#This Row],[ActualResult]]="SO"), 1, 0))</f>
        <v>2</v>
      </c>
      <c r="AB11" s="2">
        <f>IF(Table2[[#This Row],[ActualWinner]]=Table2[[#This Row],[HomeTeam]], 2, IF(OR(Table2[[#This Row],[ActualResult]]="OT", Table2[[#This Row],[ActualResult]]="SO"), 1, 0))</f>
        <v>1</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Row],[ActualWinner]]=Table2[[#This Row],[AwayTeam]], 2, IF(OR(Table2[[#This Row],[ActualResult]]="OT", Table2[[#This Row],[ActualResult]]="SO"), 1, 0))</f>
        <v>0</v>
      </c>
      <c r="AB12" s="2">
        <f>IF(Table2[[#This Row],[ActualWinner]]=Table2[[#This Row],[HomeTeam]], 2, IF(OR(Table2[[#This Row],[ActualResult]]="OT", Table2[[#This Row],[ActualResult]]="SO"), 1, 0))</f>
        <v>2</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Row],[ActualWinner]]=Table2[[#This Row],[AwayTeam]], 2, IF(OR(Table2[[#This Row],[ActualResult]]="OT", Table2[[#This Row],[ActualResult]]="SO"), 1, 0))</f>
        <v>0</v>
      </c>
      <c r="AB13" s="2">
        <f>IF(Table2[[#This Row],[ActualWinner]]=Table2[[#This Row],[HomeTeam]], 2, IF(OR(Table2[[#This Row],[ActualResult]]="OT", Table2[[#This Row],[ActualResult]]="SO"), 1, 0))</f>
        <v>2</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Row],[ActualWinner]]=Table2[[#This Row],[AwayTeam]], 2, IF(OR(Table2[[#This Row],[ActualResult]]="OT", Table2[[#This Row],[ActualResult]]="SO"), 1, 0))</f>
        <v>2</v>
      </c>
      <c r="AB14" s="2">
        <f>IF(Table2[[#This Row],[ActualWinner]]=Table2[[#This Row],[HomeTeam]], 2, IF(OR(Table2[[#This Row],[ActualResult]]="OT", Table2[[#This Row],[ActualResult]]="SO"), 1, 0))</f>
        <v>0</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Row],[ActualWinner]]=Table2[[#This Row],[AwayTeam]], 2, IF(OR(Table2[[#This Row],[ActualResult]]="OT", Table2[[#This Row],[ActualResult]]="SO"), 1, 0))</f>
        <v>0</v>
      </c>
      <c r="AB15" s="2">
        <f>IF(Table2[[#This Row],[ActualWinner]]=Table2[[#This Row],[HomeTeam]], 2, IF(OR(Table2[[#This Row],[ActualResult]]="OT", Table2[[#This Row],[ActualResult]]="SO"), 1, 0))</f>
        <v>2</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Row],[ActualWinner]]=Table2[[#This Row],[AwayTeam]], 2, IF(OR(Table2[[#This Row],[ActualResult]]="OT", Table2[[#This Row],[ActualResult]]="SO"), 1, 0))</f>
        <v>2</v>
      </c>
      <c r="AB16" s="2">
        <f>IF(Table2[[#This Row],[ActualWinner]]=Table2[[#This Row],[HomeTeam]], 2, IF(OR(Table2[[#This Row],[ActualResult]]="OT", Table2[[#This Row],[ActualResult]]="SO"), 1, 0))</f>
        <v>0</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Row],[ActualWinner]]=Table2[[#This Row],[AwayTeam]], 2, IF(OR(Table2[[#This Row],[ActualResult]]="OT", Table2[[#This Row],[ActualResult]]="SO"), 1, 0))</f>
        <v>2</v>
      </c>
      <c r="AB17" s="2">
        <f>IF(Table2[[#This Row],[ActualWinner]]=Table2[[#This Row],[HomeTeam]], 2, IF(OR(Table2[[#This Row],[ActualResult]]="OT", Table2[[#This Row],[ActualResult]]="SO"), 1, 0))</f>
        <v>0</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Row],[ActualWinner]]=Table2[[#This Row],[AwayTeam]], 2, IF(OR(Table2[[#This Row],[ActualResult]]="OT", Table2[[#This Row],[ActualResult]]="SO"), 1, 0))</f>
        <v>2</v>
      </c>
      <c r="AB18" s="2">
        <f>IF(Table2[[#This Row],[ActualWinner]]=Table2[[#This Row],[HomeTeam]], 2, IF(OR(Table2[[#This Row],[ActualResult]]="OT", Table2[[#This Row],[ActualResult]]="SO"), 1, 0))</f>
        <v>1</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Row],[ActualWinner]]=Table2[[#This Row],[AwayTeam]], 2, IF(OR(Table2[[#This Row],[ActualResult]]="OT", Table2[[#This Row],[ActualResult]]="SO"), 1, 0))</f>
        <v>2</v>
      </c>
      <c r="AB19" s="2">
        <f>IF(Table2[[#This Row],[ActualWinner]]=Table2[[#This Row],[HomeTeam]], 2, IF(OR(Table2[[#This Row],[ActualResult]]="OT", Table2[[#This Row],[ActualResult]]="SO"),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Row],[ActualWinner]]=Table2[[#This Row],[AwayTeam]], 2, IF(OR(Table2[[#This Row],[ActualResult]]="OT", Table2[[#This Row],[ActualResult]]="SO"), 1, 0))</f>
        <v>0</v>
      </c>
      <c r="AB20" s="2">
        <f>IF(Table2[[#This Row],[ActualWinner]]=Table2[[#This Row],[HomeTeam]], 2, IF(OR(Table2[[#This Row],[ActualResult]]="OT", Table2[[#This Row],[ActualResult]]="SO"), 1, 0))</f>
        <v>2</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Row],[ActualWinner]]=Table2[[#This Row],[AwayTeam]], 2, IF(OR(Table2[[#This Row],[ActualResult]]="OT", Table2[[#This Row],[ActualResult]]="SO"), 1, 0))</f>
        <v>2</v>
      </c>
      <c r="AB21" s="2">
        <f>IF(Table2[[#This Row],[ActualWinner]]=Table2[[#This Row],[HomeTeam]], 2, IF(OR(Table2[[#This Row],[ActualResult]]="OT", Table2[[#This Row],[ActualResult]]="SO"), 1, 0))</f>
        <v>1</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Row],[ActualWinner]]=Table2[[#This Row],[AwayTeam]], 2, IF(OR(Table2[[#This Row],[ActualResult]]="OT", Table2[[#This Row],[ActualResult]]="SO"), 1, 0))</f>
        <v>2</v>
      </c>
      <c r="AB22" s="2">
        <f>IF(Table2[[#This Row],[ActualWinner]]=Table2[[#This Row],[HomeTeam]], 2, IF(OR(Table2[[#This Row],[ActualResult]]="OT", Table2[[#This Row],[ActualResult]]="SO"),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Row],[ActualWinner]]=Table2[[#This Row],[AwayTeam]], 2, IF(OR(Table2[[#This Row],[ActualResult]]="OT", Table2[[#This Row],[ActualResult]]="SO"), 1, 0))</f>
        <v>1</v>
      </c>
      <c r="AB23" s="2">
        <f>IF(Table2[[#This Row],[ActualWinner]]=Table2[[#This Row],[HomeTeam]], 2, IF(OR(Table2[[#This Row],[ActualResult]]="OT", Table2[[#This Row],[ActualResult]]="SO"), 1, 0))</f>
        <v>2</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Row],[ActualWinner]]=Table2[[#This Row],[AwayTeam]], 2, IF(OR(Table2[[#This Row],[ActualResult]]="OT", Table2[[#This Row],[ActualResult]]="SO"), 1, 0))</f>
        <v>2</v>
      </c>
      <c r="AB24" s="2">
        <f>IF(Table2[[#This Row],[ActualWinner]]=Table2[[#This Row],[HomeTeam]], 2, IF(OR(Table2[[#This Row],[ActualResult]]="OT", Table2[[#This Row],[ActualResult]]="SO"), 1, 0))</f>
        <v>1</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Row],[ActualWinner]]=Table2[[#This Row],[AwayTeam]], 2, IF(OR(Table2[[#This Row],[ActualResult]]="OT", Table2[[#This Row],[ActualResult]]="SO"), 1, 0))</f>
        <v>0</v>
      </c>
      <c r="AB25" s="2">
        <f>IF(Table2[[#This Row],[ActualWinner]]=Table2[[#This Row],[HomeTeam]], 2, IF(OR(Table2[[#This Row],[ActualResult]]="OT", Table2[[#This Row],[ActualResult]]="SO"), 1, 0))</f>
        <v>2</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Row],[ActualWinner]]=Table2[[#This Row],[AwayTeam]], 2, IF(OR(Table2[[#This Row],[ActualResult]]="OT", Table2[[#This Row],[ActualResult]]="SO"), 1, 0))</f>
        <v>1</v>
      </c>
      <c r="AB26" s="2">
        <f>IF(Table2[[#This Row],[ActualWinner]]=Table2[[#This Row],[HomeTeam]], 2, IF(OR(Table2[[#This Row],[ActualResult]]="OT", Table2[[#This Row],[ActualResult]]="SO"), 1, 0))</f>
        <v>2</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Row],[ActualWinner]]=Table2[[#This Row],[AwayTeam]], 2, IF(OR(Table2[[#This Row],[ActualResult]]="OT", Table2[[#This Row],[ActualResult]]="SO"), 1, 0))</f>
        <v>0</v>
      </c>
      <c r="AB27" s="2">
        <f>IF(Table2[[#This Row],[ActualWinner]]=Table2[[#This Row],[HomeTeam]], 2, IF(OR(Table2[[#This Row],[ActualResult]]="OT", Table2[[#This Row],[ActualResult]]="SO"), 1, 0))</f>
        <v>2</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Row],[ActualWinner]]=Table2[[#This Row],[AwayTeam]], 2, IF(OR(Table2[[#This Row],[ActualResult]]="OT", Table2[[#This Row],[ActualResult]]="SO"), 1, 0))</f>
        <v>0</v>
      </c>
      <c r="AB28" s="2">
        <f>IF(Table2[[#This Row],[ActualWinner]]=Table2[[#This Row],[HomeTeam]], 2, IF(OR(Table2[[#This Row],[ActualResult]]="OT", Table2[[#This Row],[ActualResult]]="SO"), 1, 0))</f>
        <v>2</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Row],[ActualWinner]]=Table2[[#This Row],[AwayTeam]], 2, IF(OR(Table2[[#This Row],[ActualResult]]="OT", Table2[[#This Row],[ActualResult]]="SO"), 1, 0))</f>
        <v>0</v>
      </c>
      <c r="AB29" s="2">
        <f>IF(Table2[[#This Row],[ActualWinner]]=Table2[[#This Row],[HomeTeam]], 2, IF(OR(Table2[[#This Row],[ActualResult]]="OT", Table2[[#This Row],[ActualResult]]="SO"), 1, 0))</f>
        <v>2</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Row],[ActualWinner]]=Table2[[#This Row],[AwayTeam]], 2, IF(OR(Table2[[#This Row],[ActualResult]]="OT", Table2[[#This Row],[ActualResult]]="SO"), 1, 0))</f>
        <v>0</v>
      </c>
      <c r="AB30" s="2">
        <f>IF(Table2[[#This Row],[ActualWinner]]=Table2[[#This Row],[HomeTeam]], 2, IF(OR(Table2[[#This Row],[ActualResult]]="OT", Table2[[#This Row],[ActualResult]]="SO"), 1, 0))</f>
        <v>2</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Row],[ActualWinner]]=Table2[[#This Row],[AwayTeam]], 2, IF(OR(Table2[[#This Row],[ActualResult]]="OT", Table2[[#This Row],[ActualResult]]="SO"), 1, 0))</f>
        <v>0</v>
      </c>
      <c r="AB31" s="2">
        <f>IF(Table2[[#This Row],[ActualWinner]]=Table2[[#This Row],[HomeTeam]], 2, IF(OR(Table2[[#This Row],[ActualResult]]="OT", Table2[[#This Row],[ActualResult]]="SO"),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Row],[ActualWinner]]=Table2[[#This Row],[AwayTeam]], 2, IF(OR(Table2[[#This Row],[ActualResult]]="OT", Table2[[#This Row],[ActualResult]]="SO"), 1, 0))</f>
        <v>2</v>
      </c>
      <c r="AB32" s="2">
        <f>IF(Table2[[#This Row],[ActualWinner]]=Table2[[#This Row],[HomeTeam]], 2, IF(OR(Table2[[#This Row],[ActualResult]]="OT", Table2[[#This Row],[ActualResult]]="SO"), 1, 0))</f>
        <v>1</v>
      </c>
    </row>
    <row r="33" spans="1:28"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Row],[ActualWinner]]=Table2[[#This Row],[AwayTeam]], 2, IF(OR(Table2[[#This Row],[ActualResult]]="OT", Table2[[#This Row],[ActualResult]]="SO"), 1, 0))</f>
        <v>2</v>
      </c>
      <c r="AB33" s="2">
        <f>IF(Table2[[#This Row],[ActualWinner]]=Table2[[#This Row],[HomeTeam]], 2, IF(OR(Table2[[#This Row],[ActualResult]]="OT", Table2[[#This Row],[ActualResult]]="SO"), 1, 0))</f>
        <v>0</v>
      </c>
    </row>
    <row r="34" spans="1:28"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Row],[ActualWinner]]=Table2[[#This Row],[AwayTeam]], 2, IF(OR(Table2[[#This Row],[ActualResult]]="OT", Table2[[#This Row],[ActualResult]]="SO"), 1, 0))</f>
        <v>0</v>
      </c>
      <c r="AB34" s="2">
        <f>IF(Table2[[#This Row],[ActualWinner]]=Table2[[#This Row],[HomeTeam]], 2, IF(OR(Table2[[#This Row],[ActualResult]]="OT", Table2[[#This Row],[ActualResult]]="SO"), 1, 0))</f>
        <v>2</v>
      </c>
    </row>
    <row r="35" spans="1:28"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Row],[ActualWinner]]=Table2[[#This Row],[AwayTeam]], 2, IF(OR(Table2[[#This Row],[ActualResult]]="OT", Table2[[#This Row],[ActualResult]]="SO"), 1, 0))</f>
        <v>2</v>
      </c>
      <c r="AB35" s="2">
        <f>IF(Table2[[#This Row],[ActualWinner]]=Table2[[#This Row],[HomeTeam]], 2, IF(OR(Table2[[#This Row],[ActualResult]]="OT", Table2[[#This Row],[ActualResult]]="SO"), 1, 0))</f>
        <v>1</v>
      </c>
    </row>
    <row r="36" spans="1:28"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Row],[ActualWinner]]=Table2[[#This Row],[AwayTeam]], 2, IF(OR(Table2[[#This Row],[ActualResult]]="OT", Table2[[#This Row],[ActualResult]]="SO"), 1, 0))</f>
        <v>2</v>
      </c>
      <c r="AB36" s="2">
        <f>IF(Table2[[#This Row],[ActualWinner]]=Table2[[#This Row],[HomeTeam]], 2, IF(OR(Table2[[#This Row],[ActualResult]]="OT", Table2[[#This Row],[ActualResult]]="SO"), 1, 0))</f>
        <v>0</v>
      </c>
    </row>
    <row r="37" spans="1:28"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Row],[ActualWinner]]=Table2[[#This Row],[AwayTeam]], 2, IF(OR(Table2[[#This Row],[ActualResult]]="OT", Table2[[#This Row],[ActualResult]]="SO"), 1, 0))</f>
        <v>0</v>
      </c>
      <c r="AB37" s="2">
        <f>IF(Table2[[#This Row],[ActualWinner]]=Table2[[#This Row],[HomeTeam]], 2, IF(OR(Table2[[#This Row],[ActualResult]]="OT", Table2[[#This Row],[ActualResult]]="SO"), 1, 0))</f>
        <v>2</v>
      </c>
    </row>
    <row r="38" spans="1:28"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Row],[ActualWinner]]=Table2[[#This Row],[AwayTeam]], 2, IF(OR(Table2[[#This Row],[ActualResult]]="OT", Table2[[#This Row],[ActualResult]]="SO"), 1, 0))</f>
        <v>2</v>
      </c>
      <c r="AB38" s="2">
        <f>IF(Table2[[#This Row],[ActualWinner]]=Table2[[#This Row],[HomeTeam]], 2, IF(OR(Table2[[#This Row],[ActualResult]]="OT", Table2[[#This Row],[ActualResult]]="SO"), 1, 0))</f>
        <v>0</v>
      </c>
    </row>
    <row r="39" spans="1:28"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Row],[ActualWinner]]=Table2[[#This Row],[AwayTeam]], 2, IF(OR(Table2[[#This Row],[ActualResult]]="OT", Table2[[#This Row],[ActualResult]]="SO"), 1, 0))</f>
        <v>2</v>
      </c>
      <c r="AB39" s="2">
        <f>IF(Table2[[#This Row],[ActualWinner]]=Table2[[#This Row],[HomeTeam]], 2, IF(OR(Table2[[#This Row],[ActualResult]]="OT", Table2[[#This Row],[ActualResult]]="SO"), 1, 0))</f>
        <v>0</v>
      </c>
    </row>
    <row r="40" spans="1:28"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Row],[ActualWinner]]=Table2[[#This Row],[AwayTeam]], 2, IF(OR(Table2[[#This Row],[ActualResult]]="OT", Table2[[#This Row],[ActualResult]]="SO"), 1, 0))</f>
        <v>1</v>
      </c>
      <c r="AB40" s="2">
        <f>IF(Table2[[#This Row],[ActualWinner]]=Table2[[#This Row],[HomeTeam]], 2, IF(OR(Table2[[#This Row],[ActualResult]]="OT", Table2[[#This Row],[ActualResult]]="SO"), 1, 0))</f>
        <v>2</v>
      </c>
    </row>
    <row r="41" spans="1:28"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Row],[ActualWinner]]=Table2[[#This Row],[AwayTeam]], 2, IF(OR(Table2[[#This Row],[ActualResult]]="OT", Table2[[#This Row],[ActualResult]]="SO"), 1, 0))</f>
        <v>0</v>
      </c>
      <c r="AB41" s="2">
        <f>IF(Table2[[#This Row],[ActualWinner]]=Table2[[#This Row],[HomeTeam]], 2, IF(OR(Table2[[#This Row],[ActualResult]]="OT", Table2[[#This Row],[ActualResult]]="SO"), 1, 0))</f>
        <v>2</v>
      </c>
    </row>
    <row r="42" spans="1:28"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Row],[ActualWinner]]=Table2[[#This Row],[AwayTeam]], 2, IF(OR(Table2[[#This Row],[ActualResult]]="OT", Table2[[#This Row],[ActualResult]]="SO"), 1, 0))</f>
        <v>2</v>
      </c>
      <c r="AB42" s="2">
        <f>IF(Table2[[#This Row],[ActualWinner]]=Table2[[#This Row],[HomeTeam]], 2, IF(OR(Table2[[#This Row],[ActualResult]]="OT", Table2[[#This Row],[ActualResult]]="SO"), 1, 0))</f>
        <v>0</v>
      </c>
    </row>
    <row r="43" spans="1:28"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Row],[ActualWinner]]=Table2[[#This Row],[AwayTeam]], 2, IF(OR(Table2[[#This Row],[ActualResult]]="OT", Table2[[#This Row],[ActualResult]]="SO"), 1, 0))</f>
        <v>0</v>
      </c>
      <c r="AB43" s="2">
        <f>IF(Table2[[#This Row],[ActualWinner]]=Table2[[#This Row],[HomeTeam]], 2, IF(OR(Table2[[#This Row],[ActualResult]]="OT", Table2[[#This Row],[ActualResult]]="SO"), 1, 0))</f>
        <v>2</v>
      </c>
    </row>
    <row r="44" spans="1:28"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Row],[ActualWinner]]=Table2[[#This Row],[AwayTeam]], 2, IF(OR(Table2[[#This Row],[ActualResult]]="OT", Table2[[#This Row],[ActualResult]]="SO"), 1, 0))</f>
        <v>2</v>
      </c>
      <c r="AB44" s="2">
        <f>IF(Table2[[#This Row],[ActualWinner]]=Table2[[#This Row],[HomeTeam]], 2, IF(OR(Table2[[#This Row],[ActualResult]]="OT", Table2[[#This Row],[ActualResult]]="SO"), 1, 0))</f>
        <v>0</v>
      </c>
    </row>
    <row r="45" spans="1:28"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Row],[ActualWinner]]=Table2[[#This Row],[AwayTeam]], 2, IF(OR(Table2[[#This Row],[ActualResult]]="OT", Table2[[#This Row],[ActualResult]]="SO"), 1, 0))</f>
        <v>1</v>
      </c>
      <c r="AB45" s="2">
        <f>IF(Table2[[#This Row],[ActualWinner]]=Table2[[#This Row],[HomeTeam]], 2, IF(OR(Table2[[#This Row],[ActualResult]]="OT", Table2[[#This Row],[ActualResult]]="SO"), 1, 0))</f>
        <v>2</v>
      </c>
    </row>
    <row r="46" spans="1:28"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Row],[ActualWinner]]=Table2[[#This Row],[AwayTeam]], 2, IF(OR(Table2[[#This Row],[ActualResult]]="OT", Table2[[#This Row],[ActualResult]]="SO"), 1, 0))</f>
        <v>0</v>
      </c>
      <c r="AB46" s="2">
        <f>IF(Table2[[#This Row],[ActualWinner]]=Table2[[#This Row],[HomeTeam]], 2, IF(OR(Table2[[#This Row],[ActualResult]]="OT", Table2[[#This Row],[ActualResult]]="SO"), 1, 0))</f>
        <v>2</v>
      </c>
    </row>
    <row r="47" spans="1:28"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Row],[ActualWinner]]=Table2[[#This Row],[AwayTeam]], 2, IF(OR(Table2[[#This Row],[ActualResult]]="OT", Table2[[#This Row],[ActualResult]]="SO"), 1, 0))</f>
        <v>0</v>
      </c>
      <c r="AB47" s="2">
        <f>IF(Table2[[#This Row],[ActualWinner]]=Table2[[#This Row],[HomeTeam]], 2, IF(OR(Table2[[#This Row],[ActualResult]]="OT", Table2[[#This Row],[ActualResult]]="SO"), 1, 0))</f>
        <v>2</v>
      </c>
    </row>
    <row r="48" spans="1:28"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Row],[ActualWinner]]=Table2[[#This Row],[AwayTeam]], 2, IF(OR(Table2[[#This Row],[ActualResult]]="OT", Table2[[#This Row],[ActualResult]]="SO"), 1, 0))</f>
        <v>2</v>
      </c>
      <c r="AB48" s="2">
        <f>IF(Table2[[#This Row],[ActualWinner]]=Table2[[#This Row],[HomeTeam]], 2, IF(OR(Table2[[#This Row],[ActualResult]]="OT", Table2[[#This Row],[ActualResult]]="SO"), 1, 0))</f>
        <v>0</v>
      </c>
    </row>
    <row r="49" spans="1:28"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Row],[ActualWinner]]=Table2[[#This Row],[AwayTeam]], 2, IF(OR(Table2[[#This Row],[ActualResult]]="OT", Table2[[#This Row],[ActualResult]]="SO"), 1, 0))</f>
        <v>2</v>
      </c>
      <c r="AB49" s="2">
        <f>IF(Table2[[#This Row],[ActualWinner]]=Table2[[#This Row],[HomeTeam]], 2, IF(OR(Table2[[#This Row],[ActualResult]]="OT", Table2[[#This Row],[ActualResult]]="SO"), 1, 0))</f>
        <v>0</v>
      </c>
    </row>
    <row r="50" spans="1:28"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Row],[ActualWinner]]=Table2[[#This Row],[AwayTeam]], 2, IF(OR(Table2[[#This Row],[ActualResult]]="OT", Table2[[#This Row],[ActualResult]]="SO"), 1, 0))</f>
        <v>0</v>
      </c>
      <c r="AB50" s="2">
        <f>IF(Table2[[#This Row],[ActualWinner]]=Table2[[#This Row],[HomeTeam]], 2, IF(OR(Table2[[#This Row],[ActualResult]]="OT", Table2[[#This Row],[ActualResult]]="SO"), 1, 0))</f>
        <v>2</v>
      </c>
    </row>
    <row r="51" spans="1:28"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Row],[ActualWinner]]=Table2[[#This Row],[AwayTeam]], 2, IF(OR(Table2[[#This Row],[ActualResult]]="OT", Table2[[#This Row],[ActualResult]]="SO"), 1, 0))</f>
        <v>0</v>
      </c>
      <c r="AB51" s="2">
        <f>IF(Table2[[#This Row],[ActualWinner]]=Table2[[#This Row],[HomeTeam]], 2, IF(OR(Table2[[#This Row],[ActualResult]]="OT", Table2[[#This Row],[ActualResult]]="SO"), 1, 0))</f>
        <v>2</v>
      </c>
    </row>
    <row r="52" spans="1:28"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Row],[ActualWinner]]=Table2[[#This Row],[AwayTeam]], 2, IF(OR(Table2[[#This Row],[ActualResult]]="OT", Table2[[#This Row],[ActualResult]]="SO"), 1, 0))</f>
        <v>0</v>
      </c>
      <c r="AB52" s="2">
        <f>IF(Table2[[#This Row],[ActualWinner]]=Table2[[#This Row],[HomeTeam]], 2, IF(OR(Table2[[#This Row],[ActualResult]]="OT", Table2[[#This Row],[ActualResult]]="SO"), 1, 0))</f>
        <v>2</v>
      </c>
    </row>
    <row r="53" spans="1:28"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Row],[ActualWinner]]=Table2[[#This Row],[AwayTeam]], 2, IF(OR(Table2[[#This Row],[ActualResult]]="OT", Table2[[#This Row],[ActualResult]]="SO"), 1, 0))</f>
        <v>2</v>
      </c>
      <c r="AB53" s="2">
        <f>IF(Table2[[#This Row],[ActualWinner]]=Table2[[#This Row],[HomeTeam]], 2, IF(OR(Table2[[#This Row],[ActualResult]]="OT", Table2[[#This Row],[ActualResult]]="SO"), 1, 0))</f>
        <v>0</v>
      </c>
    </row>
    <row r="54" spans="1:28"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Row],[ActualWinner]]=Table2[[#This Row],[AwayTeam]], 2, IF(OR(Table2[[#This Row],[ActualResult]]="OT", Table2[[#This Row],[ActualResult]]="SO"), 1, 0))</f>
        <v>2</v>
      </c>
      <c r="AB54" s="2">
        <f>IF(Table2[[#This Row],[ActualWinner]]=Table2[[#This Row],[HomeTeam]], 2, IF(OR(Table2[[#This Row],[ActualResult]]="OT", Table2[[#This Row],[ActualResult]]="SO"), 1, 0))</f>
        <v>0</v>
      </c>
    </row>
    <row r="55" spans="1:28"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Row],[ActualWinner]]=Table2[[#This Row],[AwayTeam]], 2, IF(OR(Table2[[#This Row],[ActualResult]]="OT", Table2[[#This Row],[ActualResult]]="SO"), 1, 0))</f>
        <v>2</v>
      </c>
      <c r="AB55" s="2">
        <f>IF(Table2[[#This Row],[ActualWinner]]=Table2[[#This Row],[HomeTeam]], 2, IF(OR(Table2[[#This Row],[ActualResult]]="OT", Table2[[#This Row],[ActualResult]]="SO"), 1, 0))</f>
        <v>0</v>
      </c>
    </row>
    <row r="56" spans="1:28"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Row],[ActualWinner]]=Table2[[#This Row],[AwayTeam]], 2, IF(OR(Table2[[#This Row],[ActualResult]]="OT", Table2[[#This Row],[ActualResult]]="SO"), 1, 0))</f>
        <v>1</v>
      </c>
      <c r="AB56" s="2">
        <f>IF(Table2[[#This Row],[ActualWinner]]=Table2[[#This Row],[HomeTeam]], 2, IF(OR(Table2[[#This Row],[ActualResult]]="OT", Table2[[#This Row],[ActualResult]]="SO"), 1, 0))</f>
        <v>2</v>
      </c>
    </row>
    <row r="57" spans="1:28"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Row],[ActualWinner]]=Table2[[#This Row],[AwayTeam]], 2, IF(OR(Table2[[#This Row],[ActualResult]]="OT", Table2[[#This Row],[ActualResult]]="SO"), 1, 0))</f>
        <v>0</v>
      </c>
      <c r="AB57" s="2">
        <f>IF(Table2[[#This Row],[ActualWinner]]=Table2[[#This Row],[HomeTeam]], 2, IF(OR(Table2[[#This Row],[ActualResult]]="OT", Table2[[#This Row],[ActualResult]]="SO"), 1, 0))</f>
        <v>2</v>
      </c>
    </row>
    <row r="58" spans="1:28"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Row],[ActualWinner]]=Table2[[#This Row],[AwayTeam]], 2, IF(OR(Table2[[#This Row],[ActualResult]]="OT", Table2[[#This Row],[ActualResult]]="SO"), 1, 0))</f>
        <v>1</v>
      </c>
      <c r="AB58" s="2">
        <f>IF(Table2[[#This Row],[ActualWinner]]=Table2[[#This Row],[HomeTeam]], 2, IF(OR(Table2[[#This Row],[ActualResult]]="OT", Table2[[#This Row],[ActualResult]]="SO"), 1, 0))</f>
        <v>2</v>
      </c>
    </row>
    <row r="59" spans="1:28"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Row],[ActualWinner]]=Table2[[#This Row],[AwayTeam]], 2, IF(OR(Table2[[#This Row],[ActualResult]]="OT", Table2[[#This Row],[ActualResult]]="SO"), 1, 0))</f>
        <v>1</v>
      </c>
      <c r="AB59" s="2">
        <f>IF(Table2[[#This Row],[ActualWinner]]=Table2[[#This Row],[HomeTeam]], 2, IF(OR(Table2[[#This Row],[ActualResult]]="OT", Table2[[#This Row],[ActualResult]]="SO"), 1, 0))</f>
        <v>2</v>
      </c>
    </row>
    <row r="60" spans="1:28"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Row],[ActualWinner]]=Table2[[#This Row],[AwayTeam]], 2, IF(OR(Table2[[#This Row],[ActualResult]]="OT", Table2[[#This Row],[ActualResult]]="SO"), 1, 0))</f>
        <v>0</v>
      </c>
      <c r="AB60" s="2">
        <f>IF(Table2[[#This Row],[ActualWinner]]=Table2[[#This Row],[HomeTeam]], 2, IF(OR(Table2[[#This Row],[ActualResult]]="OT", Table2[[#This Row],[ActualResult]]="SO"), 1, 0))</f>
        <v>2</v>
      </c>
    </row>
    <row r="61" spans="1:28"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Row],[ActualWinner]]=Table2[[#This Row],[AwayTeam]], 2, IF(OR(Table2[[#This Row],[ActualResult]]="OT", Table2[[#This Row],[ActualResult]]="SO"), 1, 0))</f>
        <v>2</v>
      </c>
      <c r="AB61" s="2">
        <f>IF(Table2[[#This Row],[ActualWinner]]=Table2[[#This Row],[HomeTeam]], 2, IF(OR(Table2[[#This Row],[ActualResult]]="OT", Table2[[#This Row],[ActualResult]]="SO"), 1, 0))</f>
        <v>0</v>
      </c>
    </row>
    <row r="62" spans="1:28"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Row],[ActualWinner]]=Table2[[#This Row],[AwayTeam]], 2, IF(OR(Table2[[#This Row],[ActualResult]]="OT", Table2[[#This Row],[ActualResult]]="SO"), 1, 0))</f>
        <v>1</v>
      </c>
      <c r="AB62" s="2">
        <f>IF(Table2[[#This Row],[ActualWinner]]=Table2[[#This Row],[HomeTeam]], 2, IF(OR(Table2[[#This Row],[ActualResult]]="OT", Table2[[#This Row],[ActualResult]]="SO"), 1, 0))</f>
        <v>2</v>
      </c>
    </row>
    <row r="63" spans="1:28"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Row],[ActualWinner]]=Table2[[#This Row],[AwayTeam]], 2, IF(OR(Table2[[#This Row],[ActualResult]]="OT", Table2[[#This Row],[ActualResult]]="SO"), 1, 0))</f>
        <v>2</v>
      </c>
      <c r="AB63" s="2">
        <f>IF(Table2[[#This Row],[ActualWinner]]=Table2[[#This Row],[HomeTeam]], 2, IF(OR(Table2[[#This Row],[ActualResult]]="OT", Table2[[#This Row],[ActualResult]]="SO"), 1, 0))</f>
        <v>0</v>
      </c>
    </row>
    <row r="64" spans="1:28"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Row],[ActualWinner]]=Table2[[#This Row],[AwayTeam]], 2, IF(OR(Table2[[#This Row],[ActualResult]]="OT", Table2[[#This Row],[ActualResult]]="SO"), 1, 0))</f>
        <v>2</v>
      </c>
      <c r="AB64" s="2">
        <f>IF(Table2[[#This Row],[ActualWinner]]=Table2[[#This Row],[HomeTeam]], 2, IF(OR(Table2[[#This Row],[ActualResult]]="OT", Table2[[#This Row],[ActualResult]]="SO"), 1, 0))</f>
        <v>0</v>
      </c>
    </row>
    <row r="65" spans="1:28"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Row],[ActualWinner]]=Table2[[#This Row],[AwayTeam]], 2, IF(OR(Table2[[#This Row],[ActualResult]]="OT", Table2[[#This Row],[ActualResult]]="SO"), 1, 0))</f>
        <v>0</v>
      </c>
      <c r="AB65" s="2">
        <f>IF(Table2[[#This Row],[ActualWinner]]=Table2[[#This Row],[HomeTeam]], 2, IF(OR(Table2[[#This Row],[ActualResult]]="OT", Table2[[#This Row],[ActualResult]]="SO"), 1, 0))</f>
        <v>2</v>
      </c>
    </row>
    <row r="66" spans="1:28"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Row],[ActualWinner]]=Table2[[#This Row],[AwayTeam]], 2, IF(OR(Table2[[#This Row],[ActualResult]]="OT", Table2[[#This Row],[ActualResult]]="SO"), 1, 0))</f>
        <v>2</v>
      </c>
      <c r="AB66" s="2">
        <f>IF(Table2[[#This Row],[ActualWinner]]=Table2[[#This Row],[HomeTeam]], 2, IF(OR(Table2[[#This Row],[ActualResult]]="OT", Table2[[#This Row],[ActualResult]]="SO"), 1, 0))</f>
        <v>1</v>
      </c>
    </row>
    <row r="67" spans="1:28"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Row],[ActualWinner]]=Table2[[#This Row],[AwayTeam]], 2, IF(OR(Table2[[#This Row],[ActualResult]]="OT", Table2[[#This Row],[ActualResult]]="SO"), 1, 0))</f>
        <v>0</v>
      </c>
      <c r="AB67" s="2">
        <f>IF(Table2[[#This Row],[ActualWinner]]=Table2[[#This Row],[HomeTeam]], 2, IF(OR(Table2[[#This Row],[ActualResult]]="OT", Table2[[#This Row],[ActualResult]]="SO"), 1, 0))</f>
        <v>2</v>
      </c>
    </row>
    <row r="68" spans="1:28"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Row],[ActualWinner]]=Table2[[#This Row],[AwayTeam]], 2, IF(OR(Table2[[#This Row],[ActualResult]]="OT", Table2[[#This Row],[ActualResult]]="SO"), 1, 0))</f>
        <v>0</v>
      </c>
      <c r="AB68" s="2">
        <f>IF(Table2[[#This Row],[ActualWinner]]=Table2[[#This Row],[HomeTeam]], 2, IF(OR(Table2[[#This Row],[ActualResult]]="OT", Table2[[#This Row],[ActualResult]]="SO"), 1, 0))</f>
        <v>2</v>
      </c>
    </row>
    <row r="69" spans="1:28"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Row],[ActualWinner]]=Table2[[#This Row],[AwayTeam]], 2, IF(OR(Table2[[#This Row],[ActualResult]]="OT", Table2[[#This Row],[ActualResult]]="SO"), 1, 0))</f>
        <v>2</v>
      </c>
      <c r="AB69" s="2">
        <f>IF(Table2[[#This Row],[ActualWinner]]=Table2[[#This Row],[HomeTeam]], 2, IF(OR(Table2[[#This Row],[ActualResult]]="OT", Table2[[#This Row],[ActualResult]]="SO"), 1, 0))</f>
        <v>0</v>
      </c>
    </row>
    <row r="70" spans="1:28"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Row],[ActualWinner]]=Table2[[#This Row],[AwayTeam]], 2, IF(OR(Table2[[#This Row],[ActualResult]]="OT", Table2[[#This Row],[ActualResult]]="SO"), 1, 0))</f>
        <v>1</v>
      </c>
      <c r="AB70" s="2">
        <f>IF(Table2[[#This Row],[ActualWinner]]=Table2[[#This Row],[HomeTeam]], 2, IF(OR(Table2[[#This Row],[ActualResult]]="OT", Table2[[#This Row],[ActualResult]]="SO"), 1, 0))</f>
        <v>2</v>
      </c>
    </row>
    <row r="71" spans="1:28"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Row],[ActualWinner]]=Table2[[#This Row],[AwayTeam]], 2, IF(OR(Table2[[#This Row],[ActualResult]]="OT", Table2[[#This Row],[ActualResult]]="SO"), 1, 0))</f>
        <v>2</v>
      </c>
      <c r="AB71" s="2">
        <f>IF(Table2[[#This Row],[ActualWinner]]=Table2[[#This Row],[HomeTeam]], 2, IF(OR(Table2[[#This Row],[ActualResult]]="OT", Table2[[#This Row],[ActualResult]]="SO"), 1, 0))</f>
        <v>0</v>
      </c>
    </row>
    <row r="72" spans="1:28"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Row],[ActualWinner]]=Table2[[#This Row],[AwayTeam]], 2, IF(OR(Table2[[#This Row],[ActualResult]]="OT", Table2[[#This Row],[ActualResult]]="SO"), 1, 0))</f>
        <v>0</v>
      </c>
      <c r="AB72" s="2">
        <f>IF(Table2[[#This Row],[ActualWinner]]=Table2[[#This Row],[HomeTeam]], 2, IF(OR(Table2[[#This Row],[ActualResult]]="OT", Table2[[#This Row],[ActualResult]]="SO"), 1, 0))</f>
        <v>2</v>
      </c>
    </row>
    <row r="73" spans="1:28"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Row],[ActualWinner]]=Table2[[#This Row],[AwayTeam]], 2, IF(OR(Table2[[#This Row],[ActualResult]]="OT", Table2[[#This Row],[ActualResult]]="SO"), 1, 0))</f>
        <v>0</v>
      </c>
      <c r="AB73" s="2">
        <f>IF(Table2[[#This Row],[ActualWinner]]=Table2[[#This Row],[HomeTeam]], 2, IF(OR(Table2[[#This Row],[ActualResult]]="OT", Table2[[#This Row],[ActualResult]]="SO"), 1, 0))</f>
        <v>2</v>
      </c>
    </row>
    <row r="74" spans="1:28"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Row],[ActualWinner]]=Table2[[#This Row],[AwayTeam]], 2, IF(OR(Table2[[#This Row],[ActualResult]]="OT", Table2[[#This Row],[ActualResult]]="SO"), 1, 0))</f>
        <v>2</v>
      </c>
      <c r="AB74" s="2">
        <f>IF(Table2[[#This Row],[ActualWinner]]=Table2[[#This Row],[HomeTeam]], 2, IF(OR(Table2[[#This Row],[ActualResult]]="OT", Table2[[#This Row],[ActualResult]]="SO"), 1, 0))</f>
        <v>0</v>
      </c>
    </row>
    <row r="75" spans="1:28"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Row],[ActualWinner]]=Table2[[#This Row],[AwayTeam]], 2, IF(OR(Table2[[#This Row],[ActualResult]]="OT", Table2[[#This Row],[ActualResult]]="SO"), 1, 0))</f>
        <v>0</v>
      </c>
      <c r="AB75" s="2">
        <f>IF(Table2[[#This Row],[ActualWinner]]=Table2[[#This Row],[HomeTeam]], 2, IF(OR(Table2[[#This Row],[ActualResult]]="OT", Table2[[#This Row],[ActualResult]]="SO"), 1, 0))</f>
        <v>2</v>
      </c>
    </row>
    <row r="76" spans="1:28"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Row],[ActualWinner]]=Table2[[#This Row],[AwayTeam]], 2, IF(OR(Table2[[#This Row],[ActualResult]]="OT", Table2[[#This Row],[ActualResult]]="SO"), 1, 0))</f>
        <v>1</v>
      </c>
      <c r="AB76" s="2">
        <f>IF(Table2[[#This Row],[ActualWinner]]=Table2[[#This Row],[HomeTeam]], 2, IF(OR(Table2[[#This Row],[ActualResult]]="OT", Table2[[#This Row],[ActualResult]]="SO"), 1, 0))</f>
        <v>2</v>
      </c>
    </row>
    <row r="77" spans="1:28"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Row],[ActualWinner]]=Table2[[#This Row],[AwayTeam]], 2, IF(OR(Table2[[#This Row],[ActualResult]]="OT", Table2[[#This Row],[ActualResult]]="SO"), 1, 0))</f>
        <v>0</v>
      </c>
      <c r="AB77" s="2">
        <f>IF(Table2[[#This Row],[ActualWinner]]=Table2[[#This Row],[HomeTeam]], 2, IF(OR(Table2[[#This Row],[ActualResult]]="OT", Table2[[#This Row],[ActualResult]]="SO"), 1, 0))</f>
        <v>2</v>
      </c>
    </row>
    <row r="78" spans="1:28"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Row],[ActualWinner]]=Table2[[#This Row],[AwayTeam]], 2, IF(OR(Table2[[#This Row],[ActualResult]]="OT", Table2[[#This Row],[ActualResult]]="SO"), 1, 0))</f>
        <v>2</v>
      </c>
      <c r="AB78" s="2">
        <f>IF(Table2[[#This Row],[ActualWinner]]=Table2[[#This Row],[HomeTeam]], 2, IF(OR(Table2[[#This Row],[ActualResult]]="OT", Table2[[#This Row],[ActualResult]]="SO"), 1, 0))</f>
        <v>0</v>
      </c>
    </row>
    <row r="79" spans="1:28"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Row],[ActualWinner]]=Table2[[#This Row],[AwayTeam]], 2, IF(OR(Table2[[#This Row],[ActualResult]]="OT", Table2[[#This Row],[ActualResult]]="SO"), 1, 0))</f>
        <v>0</v>
      </c>
      <c r="AB79" s="2">
        <f>IF(Table2[[#This Row],[ActualWinner]]=Table2[[#This Row],[HomeTeam]], 2, IF(OR(Table2[[#This Row],[ActualResult]]="OT", Table2[[#This Row],[ActualResult]]="SO"), 1, 0))</f>
        <v>2</v>
      </c>
    </row>
    <row r="80" spans="1:28"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Row],[ActualWinner]]=Table2[[#This Row],[AwayTeam]], 2, IF(OR(Table2[[#This Row],[ActualResult]]="OT", Table2[[#This Row],[ActualResult]]="SO"), 1, 0))</f>
        <v>1</v>
      </c>
      <c r="AB80" s="2">
        <f>IF(Table2[[#This Row],[ActualWinner]]=Table2[[#This Row],[HomeTeam]], 2, IF(OR(Table2[[#This Row],[ActualResult]]="OT", Table2[[#This Row],[ActualResult]]="SO"), 1, 0))</f>
        <v>2</v>
      </c>
    </row>
    <row r="81" spans="1:28"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Row],[ActualWinner]]=Table2[[#This Row],[AwayTeam]], 2, IF(OR(Table2[[#This Row],[ActualResult]]="OT", Table2[[#This Row],[ActualResult]]="SO"), 1, 0))</f>
        <v>2</v>
      </c>
      <c r="AB81" s="2">
        <f>IF(Table2[[#This Row],[ActualWinner]]=Table2[[#This Row],[HomeTeam]], 2, IF(OR(Table2[[#This Row],[ActualResult]]="OT", Table2[[#This Row],[ActualResult]]="SO"), 1, 0))</f>
        <v>0</v>
      </c>
    </row>
    <row r="82" spans="1:28"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Row],[ActualWinner]]=Table2[[#This Row],[AwayTeam]], 2, IF(OR(Table2[[#This Row],[ActualResult]]="OT", Table2[[#This Row],[ActualResult]]="SO"), 1, 0))</f>
        <v>2</v>
      </c>
      <c r="AB82" s="2">
        <f>IF(Table2[[#This Row],[ActualWinner]]=Table2[[#This Row],[HomeTeam]], 2, IF(OR(Table2[[#This Row],[ActualResult]]="OT", Table2[[#This Row],[ActualResult]]="SO"), 1, 0))</f>
        <v>1</v>
      </c>
    </row>
    <row r="83" spans="1:28"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Row],[ActualWinner]]=Table2[[#This Row],[AwayTeam]], 2, IF(OR(Table2[[#This Row],[ActualResult]]="OT", Table2[[#This Row],[ActualResult]]="SO"), 1, 0))</f>
        <v>1</v>
      </c>
      <c r="AB83" s="2">
        <f>IF(Table2[[#This Row],[ActualWinner]]=Table2[[#This Row],[HomeTeam]], 2, IF(OR(Table2[[#This Row],[ActualResult]]="OT", Table2[[#This Row],[ActualResult]]="SO"), 1, 0))</f>
        <v>2</v>
      </c>
    </row>
    <row r="84" spans="1:28"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Row],[ActualWinner]]=Table2[[#This Row],[AwayTeam]], 2, IF(OR(Table2[[#This Row],[ActualResult]]="OT", Table2[[#This Row],[ActualResult]]="SO"), 1, 0))</f>
        <v>2</v>
      </c>
      <c r="AB84" s="2">
        <f>IF(Table2[[#This Row],[ActualWinner]]=Table2[[#This Row],[HomeTeam]], 2, IF(OR(Table2[[#This Row],[ActualResult]]="OT", Table2[[#This Row],[ActualResult]]="SO"), 1, 0))</f>
        <v>0</v>
      </c>
    </row>
    <row r="85" spans="1:28"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Row],[ActualWinner]]=Table2[[#This Row],[AwayTeam]], 2, IF(OR(Table2[[#This Row],[ActualResult]]="OT", Table2[[#This Row],[ActualResult]]="SO"), 1, 0))</f>
        <v>2</v>
      </c>
      <c r="AB85" s="2">
        <f>IF(Table2[[#This Row],[ActualWinner]]=Table2[[#This Row],[HomeTeam]], 2, IF(OR(Table2[[#This Row],[ActualResult]]="OT", Table2[[#This Row],[ActualResult]]="SO"), 1, 0))</f>
        <v>0</v>
      </c>
    </row>
    <row r="86" spans="1:28"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Row],[ActualWinner]]=Table2[[#This Row],[AwayTeam]], 2, IF(OR(Table2[[#This Row],[ActualResult]]="OT", Table2[[#This Row],[ActualResult]]="SO"), 1, 0))</f>
        <v>0</v>
      </c>
      <c r="AB86" s="2">
        <f>IF(Table2[[#This Row],[ActualWinner]]=Table2[[#This Row],[HomeTeam]], 2, IF(OR(Table2[[#This Row],[ActualResult]]="OT", Table2[[#This Row],[ActualResult]]="SO"), 1, 0))</f>
        <v>2</v>
      </c>
    </row>
    <row r="87" spans="1:28"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Row],[ActualWinner]]=Table2[[#This Row],[AwayTeam]], 2, IF(OR(Table2[[#This Row],[ActualResult]]="OT", Table2[[#This Row],[ActualResult]]="SO"), 1, 0))</f>
        <v>2</v>
      </c>
      <c r="AB87" s="2">
        <f>IF(Table2[[#This Row],[ActualWinner]]=Table2[[#This Row],[HomeTeam]], 2, IF(OR(Table2[[#This Row],[ActualResult]]="OT", Table2[[#This Row],[ActualResult]]="SO"), 1, 0))</f>
        <v>0</v>
      </c>
    </row>
    <row r="88" spans="1:28"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Row],[ActualWinner]]=Table2[[#This Row],[AwayTeam]], 2, IF(OR(Table2[[#This Row],[ActualResult]]="OT", Table2[[#This Row],[ActualResult]]="SO"), 1, 0))</f>
        <v>1</v>
      </c>
      <c r="AB88" s="2">
        <f>IF(Table2[[#This Row],[ActualWinner]]=Table2[[#This Row],[HomeTeam]], 2, IF(OR(Table2[[#This Row],[ActualResult]]="OT", Table2[[#This Row],[ActualResult]]="SO"), 1, 0))</f>
        <v>2</v>
      </c>
    </row>
    <row r="89" spans="1:28"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Row],[ActualWinner]]=Table2[[#This Row],[AwayTeam]], 2, IF(OR(Table2[[#This Row],[ActualResult]]="OT", Table2[[#This Row],[ActualResult]]="SO"), 1, 0))</f>
        <v>1</v>
      </c>
      <c r="AB89" s="2">
        <f>IF(Table2[[#This Row],[ActualWinner]]=Table2[[#This Row],[HomeTeam]], 2, IF(OR(Table2[[#This Row],[ActualResult]]="OT", Table2[[#This Row],[ActualResult]]="SO"), 1, 0))</f>
        <v>2</v>
      </c>
    </row>
    <row r="90" spans="1:28"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Row],[ActualWinner]]=Table2[[#This Row],[AwayTeam]], 2, IF(OR(Table2[[#This Row],[ActualResult]]="OT", Table2[[#This Row],[ActualResult]]="SO"), 1, 0))</f>
        <v>0</v>
      </c>
      <c r="AB90" s="2">
        <f>IF(Table2[[#This Row],[ActualWinner]]=Table2[[#This Row],[HomeTeam]], 2, IF(OR(Table2[[#This Row],[ActualResult]]="OT", Table2[[#This Row],[ActualResult]]="SO"), 1, 0))</f>
        <v>2</v>
      </c>
    </row>
    <row r="91" spans="1:28"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Row],[ActualWinner]]=Table2[[#This Row],[AwayTeam]], 2, IF(OR(Table2[[#This Row],[ActualResult]]="OT", Table2[[#This Row],[ActualResult]]="SO"), 1, 0))</f>
        <v>2</v>
      </c>
      <c r="AB91" s="2">
        <f>IF(Table2[[#This Row],[ActualWinner]]=Table2[[#This Row],[HomeTeam]], 2, IF(OR(Table2[[#This Row],[ActualResult]]="OT", Table2[[#This Row],[ActualResult]]="SO"), 1, 0))</f>
        <v>0</v>
      </c>
    </row>
    <row r="92" spans="1:28"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Row],[ActualWinner]]=Table2[[#This Row],[AwayTeam]], 2, IF(OR(Table2[[#This Row],[ActualResult]]="OT", Table2[[#This Row],[ActualResult]]="SO"), 1, 0))</f>
        <v>2</v>
      </c>
      <c r="AB92" s="2">
        <f>IF(Table2[[#This Row],[ActualWinner]]=Table2[[#This Row],[HomeTeam]], 2, IF(OR(Table2[[#This Row],[ActualResult]]="OT", Table2[[#This Row],[ActualResult]]="SO"), 1, 0))</f>
        <v>0</v>
      </c>
    </row>
    <row r="93" spans="1:28"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Row],[ActualWinner]]=Table2[[#This Row],[AwayTeam]], 2, IF(OR(Table2[[#This Row],[ActualResult]]="OT", Table2[[#This Row],[ActualResult]]="SO"), 1, 0))</f>
        <v>0</v>
      </c>
      <c r="AB93" s="2">
        <f>IF(Table2[[#This Row],[ActualWinner]]=Table2[[#This Row],[HomeTeam]], 2, IF(OR(Table2[[#This Row],[ActualResult]]="OT", Table2[[#This Row],[ActualResult]]="SO"), 1, 0))</f>
        <v>2</v>
      </c>
    </row>
    <row r="94" spans="1:28"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Row],[ActualWinner]]=Table2[[#This Row],[AwayTeam]], 2, IF(OR(Table2[[#This Row],[ActualResult]]="OT", Table2[[#This Row],[ActualResult]]="SO"), 1, 0))</f>
        <v>2</v>
      </c>
      <c r="AB94" s="2">
        <f>IF(Table2[[#This Row],[ActualWinner]]=Table2[[#This Row],[HomeTeam]], 2, IF(OR(Table2[[#This Row],[ActualResult]]="OT", Table2[[#This Row],[ActualResult]]="SO"), 1, 0))</f>
        <v>0</v>
      </c>
    </row>
    <row r="95" spans="1:28"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Row],[ActualWinner]]=Table2[[#This Row],[AwayTeam]], 2, IF(OR(Table2[[#This Row],[ActualResult]]="OT", Table2[[#This Row],[ActualResult]]="SO"), 1, 0))</f>
        <v>2</v>
      </c>
      <c r="AB95" s="2">
        <f>IF(Table2[[#This Row],[ActualWinner]]=Table2[[#This Row],[HomeTeam]], 2, IF(OR(Table2[[#This Row],[ActualResult]]="OT", Table2[[#This Row],[ActualResult]]="SO"), 1, 0))</f>
        <v>0</v>
      </c>
    </row>
    <row r="96" spans="1:28"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Row],[ActualWinner]]=Table2[[#This Row],[AwayTeam]], 2, IF(OR(Table2[[#This Row],[ActualResult]]="OT", Table2[[#This Row],[ActualResult]]="SO"), 1, 0))</f>
        <v>2</v>
      </c>
      <c r="AB96" s="2">
        <f>IF(Table2[[#This Row],[ActualWinner]]=Table2[[#This Row],[HomeTeam]], 2, IF(OR(Table2[[#This Row],[ActualResult]]="OT", Table2[[#This Row],[ActualResult]]="SO"), 1, 0))</f>
        <v>0</v>
      </c>
    </row>
    <row r="97" spans="1:28"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Row],[ActualWinner]]=Table2[[#This Row],[AwayTeam]], 2, IF(OR(Table2[[#This Row],[ActualResult]]="OT", Table2[[#This Row],[ActualResult]]="SO"), 1, 0))</f>
        <v>0</v>
      </c>
      <c r="AB97" s="2">
        <f>IF(Table2[[#This Row],[ActualWinner]]=Table2[[#This Row],[HomeTeam]], 2, IF(OR(Table2[[#This Row],[ActualResult]]="OT", Table2[[#This Row],[ActualResult]]="SO"), 1, 0))</f>
        <v>2</v>
      </c>
    </row>
    <row r="98" spans="1:28"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Row],[ActualWinner]]=Table2[[#This Row],[AwayTeam]], 2, IF(OR(Table2[[#This Row],[ActualResult]]="OT", Table2[[#This Row],[ActualResult]]="SO"), 1, 0))</f>
        <v>2</v>
      </c>
      <c r="AB98" s="2">
        <f>IF(Table2[[#This Row],[ActualWinner]]=Table2[[#This Row],[HomeTeam]], 2, IF(OR(Table2[[#This Row],[ActualResult]]="OT", Table2[[#This Row],[ActualResult]]="SO"), 1, 0))</f>
        <v>0</v>
      </c>
    </row>
    <row r="99" spans="1:28"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Row],[ActualWinner]]=Table2[[#This Row],[AwayTeam]], 2, IF(OR(Table2[[#This Row],[ActualResult]]="OT", Table2[[#This Row],[ActualResult]]="SO"), 1, 0))</f>
        <v>0</v>
      </c>
      <c r="AB99" s="2">
        <f>IF(Table2[[#This Row],[ActualWinner]]=Table2[[#This Row],[HomeTeam]], 2, IF(OR(Table2[[#This Row],[ActualResult]]="OT", Table2[[#This Row],[ActualResult]]="SO"), 1, 0))</f>
        <v>2</v>
      </c>
    </row>
    <row r="100" spans="1:28"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Row],[ActualWinner]]=Table2[[#This Row],[AwayTeam]], 2, IF(OR(Table2[[#This Row],[ActualResult]]="OT", Table2[[#This Row],[ActualResult]]="SO"), 1, 0))</f>
        <v>2</v>
      </c>
      <c r="AB100" s="2">
        <f>IF(Table2[[#This Row],[ActualWinner]]=Table2[[#This Row],[HomeTeam]], 2, IF(OR(Table2[[#This Row],[ActualResult]]="OT", Table2[[#This Row],[ActualResult]]="SO"), 1, 0))</f>
        <v>0</v>
      </c>
    </row>
    <row r="101" spans="1:28"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Row],[ActualWinner]]=Table2[[#This Row],[AwayTeam]], 2, IF(OR(Table2[[#This Row],[ActualResult]]="OT", Table2[[#This Row],[ActualResult]]="SO"), 1, 0))</f>
        <v>2</v>
      </c>
      <c r="AB101" s="2">
        <f>IF(Table2[[#This Row],[ActualWinner]]=Table2[[#This Row],[HomeTeam]], 2, IF(OR(Table2[[#This Row],[ActualResult]]="OT", Table2[[#This Row],[ActualResult]]="SO"), 1, 0))</f>
        <v>0</v>
      </c>
    </row>
    <row r="102" spans="1:28"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Row],[ActualWinner]]=Table2[[#This Row],[AwayTeam]], 2, IF(OR(Table2[[#This Row],[ActualResult]]="OT", Table2[[#This Row],[ActualResult]]="SO"), 1, 0))</f>
        <v>2</v>
      </c>
      <c r="AB102" s="2">
        <f>IF(Table2[[#This Row],[ActualWinner]]=Table2[[#This Row],[HomeTeam]], 2, IF(OR(Table2[[#This Row],[ActualResult]]="OT", Table2[[#This Row],[ActualResult]]="SO"), 1, 0))</f>
        <v>0</v>
      </c>
    </row>
    <row r="103" spans="1:28"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Row],[ActualWinner]]=Table2[[#This Row],[AwayTeam]], 2, IF(OR(Table2[[#This Row],[ActualResult]]="OT", Table2[[#This Row],[ActualResult]]="SO"), 1, 0))</f>
        <v>2</v>
      </c>
      <c r="AB103" s="2">
        <f>IF(Table2[[#This Row],[ActualWinner]]=Table2[[#This Row],[HomeTeam]], 2, IF(OR(Table2[[#This Row],[ActualResult]]="OT", Table2[[#This Row],[ActualResult]]="SO"), 1, 0))</f>
        <v>0</v>
      </c>
    </row>
    <row r="104" spans="1:28"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Row],[ActualWinner]]=Table2[[#This Row],[AwayTeam]], 2, IF(OR(Table2[[#This Row],[ActualResult]]="OT", Table2[[#This Row],[ActualResult]]="SO"), 1, 0))</f>
        <v>0</v>
      </c>
      <c r="AB104" s="2">
        <f>IF(Table2[[#This Row],[ActualWinner]]=Table2[[#This Row],[HomeTeam]], 2, IF(OR(Table2[[#This Row],[ActualResult]]="OT", Table2[[#This Row],[ActualResult]]="SO"), 1, 0))</f>
        <v>2</v>
      </c>
    </row>
    <row r="105" spans="1:28"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Row],[ActualWinner]]=Table2[[#This Row],[AwayTeam]], 2, IF(OR(Table2[[#This Row],[ActualResult]]="OT", Table2[[#This Row],[ActualResult]]="SO"), 1, 0))</f>
        <v>2</v>
      </c>
      <c r="AB105" s="2">
        <f>IF(Table2[[#This Row],[ActualWinner]]=Table2[[#This Row],[HomeTeam]], 2, IF(OR(Table2[[#This Row],[ActualResult]]="OT", Table2[[#This Row],[ActualResult]]="SO"), 1, 0))</f>
        <v>1</v>
      </c>
    </row>
    <row r="106" spans="1:28"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Row],[ActualWinner]]=Table2[[#This Row],[AwayTeam]], 2, IF(OR(Table2[[#This Row],[ActualResult]]="OT", Table2[[#This Row],[ActualResult]]="SO"), 1, 0))</f>
        <v>2</v>
      </c>
      <c r="AB106" s="2">
        <f>IF(Table2[[#This Row],[ActualWinner]]=Table2[[#This Row],[HomeTeam]], 2, IF(OR(Table2[[#This Row],[ActualResult]]="OT", Table2[[#This Row],[ActualResult]]="SO"), 1, 0))</f>
        <v>0</v>
      </c>
    </row>
    <row r="107" spans="1:28"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Row],[ActualWinner]]=Table2[[#This Row],[AwayTeam]], 2, IF(OR(Table2[[#This Row],[ActualResult]]="OT", Table2[[#This Row],[ActualResult]]="SO"), 1, 0))</f>
        <v>1</v>
      </c>
      <c r="AB107" s="2">
        <f>IF(Table2[[#This Row],[ActualWinner]]=Table2[[#This Row],[HomeTeam]], 2, IF(OR(Table2[[#This Row],[ActualResult]]="OT", Table2[[#This Row],[ActualResult]]="SO"), 1, 0))</f>
        <v>2</v>
      </c>
    </row>
    <row r="108" spans="1:28"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Row],[ActualWinner]]=Table2[[#This Row],[AwayTeam]], 2, IF(OR(Table2[[#This Row],[ActualResult]]="OT", Table2[[#This Row],[ActualResult]]="SO"), 1, 0))</f>
        <v>0</v>
      </c>
      <c r="AB108" s="2">
        <f>IF(Table2[[#This Row],[ActualWinner]]=Table2[[#This Row],[HomeTeam]], 2, IF(OR(Table2[[#This Row],[ActualResult]]="OT", Table2[[#This Row],[ActualResult]]="SO"), 1, 0))</f>
        <v>2</v>
      </c>
    </row>
    <row r="109" spans="1:28"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Row],[ActualWinner]]=Table2[[#This Row],[AwayTeam]], 2, IF(OR(Table2[[#This Row],[ActualResult]]="OT", Table2[[#This Row],[ActualResult]]="SO"), 1, 0))</f>
        <v>0</v>
      </c>
      <c r="AB109" s="2">
        <f>IF(Table2[[#This Row],[ActualWinner]]=Table2[[#This Row],[HomeTeam]], 2, IF(OR(Table2[[#This Row],[ActualResult]]="OT", Table2[[#This Row],[ActualResult]]="SO"), 1, 0))</f>
        <v>2</v>
      </c>
    </row>
    <row r="110" spans="1:28"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Row],[ActualWinner]]=Table2[[#This Row],[AwayTeam]], 2, IF(OR(Table2[[#This Row],[ActualResult]]="OT", Table2[[#This Row],[ActualResult]]="SO"), 1, 0))</f>
        <v>0</v>
      </c>
      <c r="AB110" s="2">
        <f>IF(Table2[[#This Row],[ActualWinner]]=Table2[[#This Row],[HomeTeam]], 2, IF(OR(Table2[[#This Row],[ActualResult]]="OT", Table2[[#This Row],[ActualResult]]="SO"), 1, 0))</f>
        <v>2</v>
      </c>
    </row>
    <row r="111" spans="1:28"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Row],[ActualWinner]]=Table2[[#This Row],[AwayTeam]], 2, IF(OR(Table2[[#This Row],[ActualResult]]="OT", Table2[[#This Row],[ActualResult]]="SO"), 1, 0))</f>
        <v>2</v>
      </c>
      <c r="AB111" s="2">
        <f>IF(Table2[[#This Row],[ActualWinner]]=Table2[[#This Row],[HomeTeam]], 2, IF(OR(Table2[[#This Row],[ActualResult]]="OT", Table2[[#This Row],[ActualResult]]="SO"), 1, 0))</f>
        <v>0</v>
      </c>
    </row>
    <row r="112" spans="1:28"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Row],[ActualWinner]]=Table2[[#This Row],[AwayTeam]], 2, IF(OR(Table2[[#This Row],[ActualResult]]="OT", Table2[[#This Row],[ActualResult]]="SO"), 1, 0))</f>
        <v>2</v>
      </c>
      <c r="AB112" s="2">
        <f>IF(Table2[[#This Row],[ActualWinner]]=Table2[[#This Row],[HomeTeam]], 2, IF(OR(Table2[[#This Row],[ActualResult]]="OT", Table2[[#This Row],[ActualResult]]="SO"), 1, 0))</f>
        <v>0</v>
      </c>
    </row>
    <row r="113" spans="1:28"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Row],[ActualWinner]]=Table2[[#This Row],[AwayTeam]], 2, IF(OR(Table2[[#This Row],[ActualResult]]="OT", Table2[[#This Row],[ActualResult]]="SO"), 1, 0))</f>
        <v>0</v>
      </c>
      <c r="AB113" s="2">
        <f>IF(Table2[[#This Row],[ActualWinner]]=Table2[[#This Row],[HomeTeam]], 2, IF(OR(Table2[[#This Row],[ActualResult]]="OT", Table2[[#This Row],[ActualResult]]="SO"), 1, 0))</f>
        <v>2</v>
      </c>
    </row>
    <row r="114" spans="1:28"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0</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Row],[ActualWinner]]=Table2[[#This Row],[AwayTeam]], 2, IF(OR(Table2[[#This Row],[ActualResult]]="OT", Table2[[#This Row],[ActualResult]]="SO"), 1, 0))</f>
        <v>2</v>
      </c>
      <c r="AB114" s="2">
        <f>IF(Table2[[#This Row],[ActualWinner]]=Table2[[#This Row],[HomeTeam]], 2, IF(OR(Table2[[#This Row],[ActualResult]]="OT", Table2[[#This Row],[ActualResult]]="SO"), 1, 0))</f>
        <v>0</v>
      </c>
    </row>
    <row r="115" spans="1:28"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Row],[ActualWinner]]=Table2[[#This Row],[AwayTeam]], 2, IF(OR(Table2[[#This Row],[ActualResult]]="OT", Table2[[#This Row],[ActualResult]]="SO"), 1, 0))</f>
        <v>2</v>
      </c>
      <c r="AB115" s="2">
        <f>IF(Table2[[#This Row],[ActualWinner]]=Table2[[#This Row],[HomeTeam]], 2, IF(OR(Table2[[#This Row],[ActualResult]]="OT", Table2[[#This Row],[ActualResult]]="SO"), 1, 0))</f>
        <v>0</v>
      </c>
    </row>
    <row r="116" spans="1:28"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Row],[ActualWinner]]=Table2[[#This Row],[AwayTeam]], 2, IF(OR(Table2[[#This Row],[ActualResult]]="OT", Table2[[#This Row],[ActualResult]]="SO"), 1, 0))</f>
        <v>2</v>
      </c>
      <c r="AB116" s="2">
        <f>IF(Table2[[#This Row],[ActualWinner]]=Table2[[#This Row],[HomeTeam]], 2, IF(OR(Table2[[#This Row],[ActualResult]]="OT", Table2[[#This Row],[ActualResult]]="SO"), 1, 0))</f>
        <v>0</v>
      </c>
    </row>
    <row r="117" spans="1:28"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Row],[ActualWinner]]=Table2[[#This Row],[AwayTeam]], 2, IF(OR(Table2[[#This Row],[ActualResult]]="OT", Table2[[#This Row],[ActualResult]]="SO"), 1, 0))</f>
        <v>2</v>
      </c>
      <c r="AB117" s="2">
        <f>IF(Table2[[#This Row],[ActualWinner]]=Table2[[#This Row],[HomeTeam]], 2, IF(OR(Table2[[#This Row],[ActualResult]]="OT", Table2[[#This Row],[ActualResult]]="SO"), 1, 0))</f>
        <v>0</v>
      </c>
    </row>
    <row r="118" spans="1:28"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Row],[ActualWinner]]=Table2[[#This Row],[AwayTeam]], 2, IF(OR(Table2[[#This Row],[ActualResult]]="OT", Table2[[#This Row],[ActualResult]]="SO"), 1, 0))</f>
        <v>2</v>
      </c>
      <c r="AB118" s="2">
        <f>IF(Table2[[#This Row],[ActualWinner]]=Table2[[#This Row],[HomeTeam]], 2, IF(OR(Table2[[#This Row],[ActualResult]]="OT", Table2[[#This Row],[ActualResult]]="SO"), 1, 0))</f>
        <v>1</v>
      </c>
    </row>
    <row r="119" spans="1:28"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Row],[ActualWinner]]=Table2[[#This Row],[AwayTeam]], 2, IF(OR(Table2[[#This Row],[ActualResult]]="OT", Table2[[#This Row],[ActualResult]]="SO"), 1, 0))</f>
        <v>0</v>
      </c>
      <c r="AB119" s="2">
        <f>IF(Table2[[#This Row],[ActualWinner]]=Table2[[#This Row],[HomeTeam]], 2, IF(OR(Table2[[#This Row],[ActualResult]]="OT", Table2[[#This Row],[ActualResult]]="SO"), 1, 0))</f>
        <v>2</v>
      </c>
    </row>
    <row r="120" spans="1:28" x14ac:dyDescent="0.25">
      <c r="A120" s="5">
        <v>45590</v>
      </c>
      <c r="B120" s="5">
        <v>45590</v>
      </c>
      <c r="C120" s="8" t="s">
        <v>230</v>
      </c>
      <c r="D120" s="2" t="s">
        <v>30</v>
      </c>
      <c r="E120" s="2" t="s">
        <v>27</v>
      </c>
      <c r="F120" s="2">
        <v>3</v>
      </c>
      <c r="G120" s="2">
        <v>6</v>
      </c>
      <c r="H120" s="2" t="str">
        <f t="shared" si="5"/>
        <v>VGK</v>
      </c>
      <c r="I120" s="2" t="s">
        <v>40</v>
      </c>
      <c r="J120" s="2">
        <v>3</v>
      </c>
      <c r="K120" s="2">
        <v>3</v>
      </c>
      <c r="L120" s="14" t="str">
        <f t="shared" si="4"/>
        <v>_</v>
      </c>
      <c r="M120" s="2"/>
      <c r="N120" s="2">
        <f>IF(ISBLANK(Table2[[#This Row],[ActualResult]]), 0, 1)</f>
        <v>0</v>
      </c>
      <c r="O120" s="2" t="str">
        <f>IF(ISBLANK(Table2[[#This Row],[ActualResult]]), "_", IF(Table2[[#This Row],[ActualWinner]]=Table2[[#This Row],[PredictedWinner]], "Y", "N"))</f>
        <v>_</v>
      </c>
      <c r="P120" s="2" t="str">
        <f>IF(Table2[[#This Row],[ActualAwayScore]]&gt;Table2[[#This Row],[PredictedAwayScore]], "N", IF(ISBLANK(Table2[[#This Row],[ActualResult]]), "_", IF(Table2[[#This Row],[ActualAwayScore]]=Table2[[#This Row],[PredictedAwayScore]], "Y", "N")))</f>
        <v>_</v>
      </c>
      <c r="Q120" s="2" t="str">
        <f>IF(Table2[[#This Row],[ActualHomeScore]]&gt;Table2[[#This Row],[PredictedHomeScore]],"N", 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Row],[ActualWinner]]=Table2[[#This Row],[AwayTeam]], 2, IF(OR(Table2[[#This Row],[ActualResult]]="OT", Table2[[#This Row],[ActualResult]]="SO"), 1, 0))</f>
        <v>0</v>
      </c>
      <c r="AB120" s="2">
        <f>IF(Table2[[#This Row],[ActualWinner]]=Table2[[#This Row],[HomeTeam]], 2, IF(OR(Table2[[#This Row],[ActualResult]]="OT", Table2[[#This Row],[ActualResult]]="SO"), 1, 0))</f>
        <v>0</v>
      </c>
    </row>
    <row r="121" spans="1:28" x14ac:dyDescent="0.25">
      <c r="A121" s="5">
        <v>45590</v>
      </c>
      <c r="B121" s="5">
        <v>45590</v>
      </c>
      <c r="C121" s="8" t="s">
        <v>231</v>
      </c>
      <c r="D121" s="2" t="s">
        <v>33</v>
      </c>
      <c r="E121" s="2" t="s">
        <v>32</v>
      </c>
      <c r="F121" s="2">
        <v>4</v>
      </c>
      <c r="G121" s="2">
        <v>3</v>
      </c>
      <c r="H121" s="2" t="str">
        <f t="shared" si="5"/>
        <v>NYI</v>
      </c>
      <c r="I121" s="2" t="s">
        <v>77</v>
      </c>
      <c r="J121" s="2">
        <v>2</v>
      </c>
      <c r="K121" s="2">
        <v>1</v>
      </c>
      <c r="L121" s="2" t="str">
        <f t="shared" si="4"/>
        <v>NYI</v>
      </c>
      <c r="M121" s="2"/>
      <c r="N121" s="2">
        <f>IF(ISBLANK(Table2[[#This Row],[ActualResult]]), 0, 1)</f>
        <v>0</v>
      </c>
      <c r="O121" s="2" t="str">
        <f>IF(ISBLANK(Table2[[#This Row],[ActualResult]]), "_", IF(Table2[[#This Row],[ActualWinner]]=Table2[[#This Row],[PredictedWinner]], "Y", "N"))</f>
        <v>_</v>
      </c>
      <c r="P121" s="2" t="str">
        <f>IF(Table2[[#This Row],[ActualAwayScore]]&gt;Table2[[#This Row],[PredictedAwayScore]], "N", IF(ISBLANK(Table2[[#This Row],[ActualResult]]), "_", IF(Table2[[#This Row],[ActualAwayScore]]=Table2[[#This Row],[PredictedAwayScore]], "Y", "N")))</f>
        <v>_</v>
      </c>
      <c r="Q121" s="2" t="str">
        <f>IF(Table2[[#This Row],[ActualHomeScore]]&gt;Table2[[#This Row],[PredictedHomeScore]],"N", IF(ISBLANK(Table2[[#This Row],[ActualResult]]), "_", IF(Table2[[#This Row],[ActualHomeScore]]=Table2[[#This Row],[PredictedHomeScore]], "Y", "N")))</f>
        <v>_</v>
      </c>
      <c r="R121" s="2"/>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Row],[ActualWinner]]=Table2[[#This Row],[AwayTeam]], 2, IF(OR(Table2[[#This Row],[ActualResult]]="OT", Table2[[#This Row],[ActualResult]]="SO"), 1, 0))</f>
        <v>2</v>
      </c>
      <c r="AB121" s="2">
        <f>IF(Table2[[#This Row],[ActualWinner]]=Table2[[#This Row],[HomeTeam]], 2, IF(OR(Table2[[#This Row],[ActualResult]]="OT", Table2[[#This Row],[ActualResult]]="SO"), 1, 0))</f>
        <v>0</v>
      </c>
    </row>
    <row r="122" spans="1:28" x14ac:dyDescent="0.25">
      <c r="A122" s="5">
        <v>45590</v>
      </c>
      <c r="B122" s="5">
        <v>45590</v>
      </c>
      <c r="C122" s="8" t="s">
        <v>232</v>
      </c>
      <c r="D122" s="2" t="s">
        <v>35</v>
      </c>
      <c r="E122" s="2" t="s">
        <v>17</v>
      </c>
      <c r="F122" s="2">
        <v>5</v>
      </c>
      <c r="G122" s="2">
        <v>2</v>
      </c>
      <c r="H122" s="2" t="str">
        <f t="shared" si="5"/>
        <v>NSH</v>
      </c>
      <c r="I122" s="2" t="s">
        <v>40</v>
      </c>
      <c r="J122" s="2"/>
      <c r="K122" s="2"/>
      <c r="L122" s="2" t="str">
        <f t="shared" si="4"/>
        <v>_</v>
      </c>
      <c r="M122" s="2"/>
      <c r="N122" s="2">
        <f>IF(ISBLANK(Table2[[#This Row],[ActualResult]]), 0, 1)</f>
        <v>0</v>
      </c>
      <c r="O122" s="2" t="str">
        <f>IF(ISBLANK(Table2[[#This Row],[ActualResult]]), "_", IF(Table2[[#This Row],[ActualWinner]]=Table2[[#This Row],[PredictedWinner]], "Y", "N"))</f>
        <v>_</v>
      </c>
      <c r="P122" s="2" t="str">
        <f>IF(Table2[[#This Row],[ActualAwayScore]]&gt;Table2[[#This Row],[PredictedAwayScore]], "N", IF(ISBLANK(Table2[[#This Row],[ActualResult]]), "_", IF(Table2[[#This Row],[ActualAwayScore]]=Table2[[#This Row],[PredictedAwayScore]], "Y", "N")))</f>
        <v>_</v>
      </c>
      <c r="Q122" s="2" t="str">
        <f>IF(Table2[[#This Row],[ActualHomeScore]]&gt;Table2[[#This Row],[PredictedHomeScore]],"N", 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Row],[ActualWinner]]=Table2[[#This Row],[AwayTeam]], 2, IF(OR(Table2[[#This Row],[ActualResult]]="OT", Table2[[#This Row],[ActualResult]]="SO"), 1, 0))</f>
        <v>0</v>
      </c>
      <c r="AB122" s="2">
        <f>IF(Table2[[#This Row],[ActualWinner]]=Table2[[#This Row],[HomeTeam]], 2, IF(OR(Table2[[#This Row],[ActualResult]]="OT", Table2[[#This Row],[ActualResult]]="SO"), 1, 0))</f>
        <v>0</v>
      </c>
    </row>
    <row r="123" spans="1:28" x14ac:dyDescent="0.25">
      <c r="A123" s="6">
        <v>45590</v>
      </c>
      <c r="B123" s="6">
        <v>45590</v>
      </c>
      <c r="C123" s="9" t="s">
        <v>233</v>
      </c>
      <c r="D123" s="3" t="s">
        <v>21</v>
      </c>
      <c r="E123" s="3" t="s">
        <v>23</v>
      </c>
      <c r="F123" s="3">
        <v>3</v>
      </c>
      <c r="G123" s="3">
        <v>5</v>
      </c>
      <c r="H123" s="3" t="str">
        <f t="shared" si="5"/>
        <v>EDM</v>
      </c>
      <c r="I123" s="3" t="s">
        <v>40</v>
      </c>
      <c r="J123" s="3"/>
      <c r="K123" s="3"/>
      <c r="L123" s="2" t="str">
        <f t="shared" si="4"/>
        <v>_</v>
      </c>
      <c r="M123" s="3"/>
      <c r="N123" s="3">
        <f>IF(ISBLANK(Table2[[#This Row],[ActualResult]]), 0, 1)</f>
        <v>0</v>
      </c>
      <c r="O123" s="3" t="str">
        <f>IF(ISBLANK(Table2[[#This Row],[ActualResult]]), "_", IF(Table2[[#This Row],[ActualWinner]]=Table2[[#This Row],[PredictedWinner]], "Y", "N"))</f>
        <v>_</v>
      </c>
      <c r="P123" s="3" t="str">
        <f>IF(Table2[[#This Row],[ActualAwayScore]]&gt;Table2[[#This Row],[PredictedAwayScore]], "N", IF(ISBLANK(Table2[[#This Row],[ActualResult]]), "_", IF(Table2[[#This Row],[ActualAwayScore]]=Table2[[#This Row],[PredictedAwayScore]], "Y", "N")))</f>
        <v>_</v>
      </c>
      <c r="Q123" s="3" t="str">
        <f>IF(Table2[[#This Row],[ActualHomeScore]]&gt;Table2[[#This Row],[PredictedHomeScore]],"N", 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0</v>
      </c>
      <c r="AA123" s="2">
        <f>IF(Table2[[#This Row],[ActualWinner]]=Table2[[#This Row],[AwayTeam]], 2, IF(OR(Table2[[#This Row],[ActualResult]]="OT", Table2[[#This Row],[ActualResult]]="SO"), 1, 0))</f>
        <v>0</v>
      </c>
      <c r="AB123" s="2">
        <f>IF(Table2[[#This Row],[ActualWinner]]=Table2[[#This Row],[HomeTeam]], 2, IF(OR(Table2[[#This Row],[ActualResult]]="OT", Table2[[#This Row],[ActualResult]]="SO"), 1, 0))</f>
        <v>0</v>
      </c>
    </row>
    <row r="124" spans="1:28" x14ac:dyDescent="0.25">
      <c r="A124" s="5">
        <v>45590</v>
      </c>
      <c r="B124" s="5">
        <v>45591</v>
      </c>
      <c r="C124" s="8" t="s">
        <v>234</v>
      </c>
      <c r="D124" s="2" t="s">
        <v>31</v>
      </c>
      <c r="E124" s="2" t="s">
        <v>29</v>
      </c>
      <c r="F124" s="2">
        <v>2</v>
      </c>
      <c r="G124" s="2">
        <v>3</v>
      </c>
      <c r="H124" s="2" t="str">
        <f t="shared" si="5"/>
        <v>BUF</v>
      </c>
      <c r="I124" s="2" t="s">
        <v>40</v>
      </c>
      <c r="J124" s="2"/>
      <c r="K124" s="2"/>
      <c r="L124" s="14" t="str">
        <f t="shared" si="4"/>
        <v>_</v>
      </c>
      <c r="M124" s="2"/>
      <c r="N124" s="2">
        <f>IF(ISBLANK(Table2[[#This Row],[ActualResult]]), 0, 1)</f>
        <v>0</v>
      </c>
      <c r="O124" s="2" t="str">
        <f>IF(ISBLANK(Table2[[#This Row],[ActualResult]]), "_", IF(Table2[[#This Row],[ActualWinner]]=Table2[[#This Row],[PredictedWinner]], "Y", "N"))</f>
        <v>_</v>
      </c>
      <c r="P124" s="2" t="str">
        <f>IF(Table2[[#This Row],[ActualAwayScore]]&gt;Table2[[#This Row],[PredictedAwayScore]], "N", IF(ISBLANK(Table2[[#This Row],[ActualResult]]), "_", IF(Table2[[#This Row],[ActualAwayScore]]=Table2[[#This Row],[PredictedAwayScore]], "Y", "N")))</f>
        <v>_</v>
      </c>
      <c r="Q124" s="2" t="str">
        <f>IF(Table2[[#This Row],[ActualHomeScore]]&gt;Table2[[#This Row],[PredictedHomeScore]],"N", 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Row],[ActualWinner]]=Table2[[#This Row],[AwayTeam]], 2, IF(OR(Table2[[#This Row],[ActualResult]]="OT", Table2[[#This Row],[ActualResult]]="SO"), 1, 0))</f>
        <v>0</v>
      </c>
      <c r="AB124" s="2">
        <f>IF(Table2[[#This Row],[ActualWinner]]=Table2[[#This Row],[HomeTeam]], 2, IF(OR(Table2[[#This Row],[ActualResult]]="OT", Table2[[#This Row],[ActualResult]]="SO"), 1, 0))</f>
        <v>0</v>
      </c>
    </row>
    <row r="125" spans="1:28" x14ac:dyDescent="0.25">
      <c r="A125" s="5">
        <v>45590</v>
      </c>
      <c r="B125" s="5">
        <v>45591</v>
      </c>
      <c r="C125" s="8" t="s">
        <v>235</v>
      </c>
      <c r="D125" s="2" t="s">
        <v>37</v>
      </c>
      <c r="E125" s="2" t="s">
        <v>45</v>
      </c>
      <c r="F125" s="2">
        <v>4</v>
      </c>
      <c r="G125" s="2">
        <v>2</v>
      </c>
      <c r="H125" s="2" t="str">
        <f t="shared" si="5"/>
        <v>MIN</v>
      </c>
      <c r="I125" s="2" t="s">
        <v>40</v>
      </c>
      <c r="J125" s="2"/>
      <c r="K125" s="2"/>
      <c r="L125" s="2" t="str">
        <f t="shared" si="4"/>
        <v>_</v>
      </c>
      <c r="M125" s="2"/>
      <c r="N125" s="2">
        <f>IF(ISBLANK(Table2[[#This Row],[ActualResult]]), 0, 1)</f>
        <v>0</v>
      </c>
      <c r="O125" s="2" t="str">
        <f>IF(ISBLANK(Table2[[#This Row],[ActualResult]]), "_", IF(Table2[[#This Row],[ActualWinner]]=Table2[[#This Row],[PredictedWinner]], "Y", "N"))</f>
        <v>_</v>
      </c>
      <c r="P125" s="2" t="str">
        <f>IF(Table2[[#This Row],[ActualAwayScore]]&gt;Table2[[#This Row],[PredictedAwayScore]], "N", IF(ISBLANK(Table2[[#This Row],[ActualResult]]), "_", IF(Table2[[#This Row],[ActualAwayScore]]=Table2[[#This Row],[PredictedAwayScore]], "Y", "N")))</f>
        <v>_</v>
      </c>
      <c r="Q125" s="2" t="str">
        <f>IF(Table2[[#This Row],[ActualHomeScore]]&gt;Table2[[#This Row],[PredictedHomeScore]],"N", 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Row],[ActualWinner]]=Table2[[#This Row],[AwayTeam]], 2, IF(OR(Table2[[#This Row],[ActualResult]]="OT", Table2[[#This Row],[ActualResult]]="SO"), 1, 0))</f>
        <v>0</v>
      </c>
      <c r="AB125" s="2">
        <f>IF(Table2[[#This Row],[ActualWinner]]=Table2[[#This Row],[HomeTeam]], 2, IF(OR(Table2[[#This Row],[ActualResult]]="OT", Table2[[#This Row],[ActualResult]]="SO"), 1, 0))</f>
        <v>0</v>
      </c>
    </row>
    <row r="126" spans="1:28" x14ac:dyDescent="0.25">
      <c r="A126" s="5">
        <v>45590</v>
      </c>
      <c r="B126" s="5">
        <v>45591</v>
      </c>
      <c r="C126" s="8" t="s">
        <v>236</v>
      </c>
      <c r="D126" s="2" t="s">
        <v>15</v>
      </c>
      <c r="E126" s="2" t="s">
        <v>28</v>
      </c>
      <c r="F126" s="2">
        <v>5</v>
      </c>
      <c r="G126" s="2">
        <v>3</v>
      </c>
      <c r="H126" s="2" t="str">
        <f t="shared" si="5"/>
        <v>UTA</v>
      </c>
      <c r="I126" s="2" t="s">
        <v>40</v>
      </c>
      <c r="J126" s="2"/>
      <c r="K126" s="2"/>
      <c r="L126" s="2" t="str">
        <f t="shared" si="4"/>
        <v>_</v>
      </c>
      <c r="M126" s="2"/>
      <c r="N126" s="2">
        <f>IF(ISBLANK(Table2[[#This Row],[ActualResult]]), 0, 1)</f>
        <v>0</v>
      </c>
      <c r="O126" s="2" t="str">
        <f>IF(ISBLANK(Table2[[#This Row],[ActualResult]]), "_", IF(Table2[[#This Row],[ActualWinner]]=Table2[[#This Row],[PredictedWinner]], "Y", "N"))</f>
        <v>_</v>
      </c>
      <c r="P126" s="2" t="str">
        <f>IF(Table2[[#This Row],[ActualAwayScore]]&gt;Table2[[#This Row],[PredictedAwayScore]], "N", IF(ISBLANK(Table2[[#This Row],[ActualResult]]), "_", IF(Table2[[#This Row],[ActualAwayScore]]=Table2[[#This Row],[PredictedAwayScore]], "Y", "N")))</f>
        <v>_</v>
      </c>
      <c r="Q126" s="2" t="str">
        <f>IF(Table2[[#This Row],[ActualHomeScore]]&gt;Table2[[#This Row],[PredictedHomeScore]],"N", 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Row],[ActualWinner]]=Table2[[#This Row],[AwayTeam]], 2, IF(OR(Table2[[#This Row],[ActualResult]]="OT", Table2[[#This Row],[ActualResult]]="SO"), 1, 0))</f>
        <v>0</v>
      </c>
      <c r="AB126" s="2">
        <f>IF(Table2[[#This Row],[ActualWinner]]=Table2[[#This Row],[HomeTeam]], 2, IF(OR(Table2[[#This Row],[ActualResult]]="OT", Table2[[#This Row],[ActualResult]]="SO"), 1, 0))</f>
        <v>0</v>
      </c>
    </row>
    <row r="127" spans="1:28" x14ac:dyDescent="0.25">
      <c r="A127" s="5">
        <v>45590</v>
      </c>
      <c r="B127" s="5">
        <v>45591</v>
      </c>
      <c r="C127" s="8" t="s">
        <v>237</v>
      </c>
      <c r="D127" s="2" t="s">
        <v>18</v>
      </c>
      <c r="E127" s="2" t="s">
        <v>16</v>
      </c>
      <c r="F127" s="2">
        <v>4</v>
      </c>
      <c r="G127" s="2">
        <v>2</v>
      </c>
      <c r="H127" s="2" t="str">
        <f t="shared" si="5"/>
        <v>TOR</v>
      </c>
      <c r="I127" s="2" t="s">
        <v>40</v>
      </c>
      <c r="J127" s="2"/>
      <c r="K127" s="2"/>
      <c r="L127" s="2" t="str">
        <f t="shared" si="4"/>
        <v>_</v>
      </c>
      <c r="M127" s="2"/>
      <c r="N127" s="2">
        <f>IF(ISBLANK(Table2[[#This Row],[ActualResult]]), 0, 1)</f>
        <v>0</v>
      </c>
      <c r="O127" s="2" t="str">
        <f>IF(ISBLANK(Table2[[#This Row],[ActualResult]]), "_", IF(Table2[[#This Row],[ActualWinner]]=Table2[[#This Row],[PredictedWinner]], "Y", "N"))</f>
        <v>_</v>
      </c>
      <c r="P127" s="2" t="str">
        <f>IF(Table2[[#This Row],[ActualAwayScore]]&gt;Table2[[#This Row],[PredictedAwayScore]], "N", IF(ISBLANK(Table2[[#This Row],[ActualResult]]), "_", IF(Table2[[#This Row],[ActualAwayScore]]=Table2[[#This Row],[PredictedAwayScore]], "Y", "N")))</f>
        <v>_</v>
      </c>
      <c r="Q127" s="2" t="str">
        <f>IF(Table2[[#This Row],[ActualHomeScore]]&gt;Table2[[#This Row],[PredictedHomeScore]],"N", 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Row],[ActualWinner]]=Table2[[#This Row],[AwayTeam]], 2, IF(OR(Table2[[#This Row],[ActualResult]]="OT", Table2[[#This Row],[ActualResult]]="SO"), 1, 0))</f>
        <v>0</v>
      </c>
      <c r="AB127" s="2">
        <f>IF(Table2[[#This Row],[ActualWinner]]=Table2[[#This Row],[HomeTeam]], 2, IF(OR(Table2[[#This Row],[ActualResult]]="OT", Table2[[#This Row],[ActualResult]]="SO"), 1, 0))</f>
        <v>0</v>
      </c>
    </row>
    <row r="128" spans="1:28" x14ac:dyDescent="0.25">
      <c r="A128" s="5">
        <v>45590</v>
      </c>
      <c r="B128" s="5">
        <v>45591</v>
      </c>
      <c r="C128" s="8" t="s">
        <v>238</v>
      </c>
      <c r="D128" s="2" t="s">
        <v>13</v>
      </c>
      <c r="E128" s="2" t="s">
        <v>19</v>
      </c>
      <c r="F128" s="2">
        <v>4</v>
      </c>
      <c r="G128" s="2">
        <v>1</v>
      </c>
      <c r="H128" s="2" t="str">
        <f t="shared" si="5"/>
        <v>STL</v>
      </c>
      <c r="I128" s="2" t="s">
        <v>40</v>
      </c>
      <c r="J128" s="2"/>
      <c r="K128" s="2"/>
      <c r="L128" s="2" t="str">
        <f t="shared" si="4"/>
        <v>_</v>
      </c>
      <c r="M128" s="2"/>
      <c r="N128" s="2">
        <f>IF(ISBLANK(Table2[[#This Row],[ActualResult]]), 0, 1)</f>
        <v>0</v>
      </c>
      <c r="O128" s="2" t="str">
        <f>IF(ISBLANK(Table2[[#This Row],[ActualResult]]), "_", IF(Table2[[#This Row],[ActualWinner]]=Table2[[#This Row],[PredictedWinner]], "Y", "N"))</f>
        <v>_</v>
      </c>
      <c r="P128" s="2" t="str">
        <f>IF(Table2[[#This Row],[ActualAwayScore]]&gt;Table2[[#This Row],[PredictedAwayScore]], "N", IF(ISBLANK(Table2[[#This Row],[ActualResult]]), "_", IF(Table2[[#This Row],[ActualAwayScore]]=Table2[[#This Row],[PredictedAwayScore]], "Y", "N")))</f>
        <v>_</v>
      </c>
      <c r="Q128" s="2" t="str">
        <f>IF(Table2[[#This Row],[ActualHomeScore]]&gt;Table2[[#This Row],[PredictedHomeScore]],"N", 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Row],[ActualWinner]]=Table2[[#This Row],[AwayTeam]], 2, IF(OR(Table2[[#This Row],[ActualResult]]="OT", Table2[[#This Row],[ActualResult]]="SO"), 1, 0))</f>
        <v>0</v>
      </c>
      <c r="AB128" s="2">
        <f>IF(Table2[[#This Row],[ActualWinner]]=Table2[[#This Row],[HomeTeam]], 2, IF(OR(Table2[[#This Row],[ActualResult]]="OT", Table2[[#This Row],[ActualResult]]="SO"), 1, 0))</f>
        <v>0</v>
      </c>
    </row>
    <row r="129" spans="1:28" x14ac:dyDescent="0.25">
      <c r="A129" s="5">
        <v>45590</v>
      </c>
      <c r="B129" s="5">
        <v>45591</v>
      </c>
      <c r="C129" s="8" t="s">
        <v>239</v>
      </c>
      <c r="D129" s="2" t="s">
        <v>46</v>
      </c>
      <c r="E129" s="2" t="s">
        <v>43</v>
      </c>
      <c r="F129" s="2">
        <v>3</v>
      </c>
      <c r="G129" s="2">
        <v>5</v>
      </c>
      <c r="H129" s="2" t="str">
        <f t="shared" si="5"/>
        <v>TBL</v>
      </c>
      <c r="I129" s="2" t="s">
        <v>40</v>
      </c>
      <c r="J129" s="2"/>
      <c r="K129" s="2"/>
      <c r="L129" s="2" t="str">
        <f t="shared" si="4"/>
        <v>_</v>
      </c>
      <c r="M129" s="2"/>
      <c r="N129" s="2">
        <f>IF(ISBLANK(Table2[[#This Row],[ActualResult]]), 0, 1)</f>
        <v>0</v>
      </c>
      <c r="O129" s="2" t="str">
        <f>IF(ISBLANK(Table2[[#This Row],[ActualResult]]), "_", IF(Table2[[#This Row],[ActualWinner]]=Table2[[#This Row],[PredictedWinner]], "Y", "N"))</f>
        <v>_</v>
      </c>
      <c r="P129" s="2" t="str">
        <f>IF(Table2[[#This Row],[ActualAwayScore]]&gt;Table2[[#This Row],[PredictedAwayScore]], "N", IF(ISBLANK(Table2[[#This Row],[ActualResult]]), "_", IF(Table2[[#This Row],[ActualAwayScore]]=Table2[[#This Row],[PredictedAwayScore]], "Y", "N")))</f>
        <v>_</v>
      </c>
      <c r="Q129" s="2" t="str">
        <f>IF(Table2[[#This Row],[ActualHomeScore]]&gt;Table2[[#This Row],[PredictedHomeScore]],"N", 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0</v>
      </c>
      <c r="AA129" s="2">
        <f>IF(Table2[[#This Row],[ActualWinner]]=Table2[[#This Row],[AwayTeam]], 2, IF(OR(Table2[[#This Row],[ActualResult]]="OT", Table2[[#This Row],[ActualResult]]="SO"), 1, 0))</f>
        <v>0</v>
      </c>
      <c r="AB129" s="2">
        <f>IF(Table2[[#This Row],[ActualWinner]]=Table2[[#This Row],[HomeTeam]], 2, IF(OR(Table2[[#This Row],[ActualResult]]="OT", Table2[[#This Row],[ActualResult]]="SO"), 1, 0))</f>
        <v>0</v>
      </c>
    </row>
    <row r="130" spans="1:28" x14ac:dyDescent="0.25">
      <c r="A130" s="5">
        <v>45590</v>
      </c>
      <c r="B130" s="5">
        <v>45591</v>
      </c>
      <c r="C130" s="8" t="s">
        <v>240</v>
      </c>
      <c r="D130" s="2" t="s">
        <v>47</v>
      </c>
      <c r="E130" s="2" t="s">
        <v>20</v>
      </c>
      <c r="F130" s="2">
        <v>2</v>
      </c>
      <c r="G130" s="2">
        <v>5</v>
      </c>
      <c r="H130" s="2" t="str">
        <f t="shared" si="5"/>
        <v>NYR</v>
      </c>
      <c r="I130" s="2" t="s">
        <v>40</v>
      </c>
      <c r="J130" s="2"/>
      <c r="K130" s="2"/>
      <c r="L130" s="2" t="str">
        <f t="shared" si="4"/>
        <v>_</v>
      </c>
      <c r="M130" s="2"/>
      <c r="N130" s="2">
        <f>IF(ISBLANK(Table2[[#This Row],[ActualResult]]), 0, 1)</f>
        <v>0</v>
      </c>
      <c r="O130" s="2" t="str">
        <f>IF(ISBLANK(Table2[[#This Row],[ActualResult]]), "_", IF(Table2[[#This Row],[ActualWinner]]=Table2[[#This Row],[PredictedWinner]], "Y", "N"))</f>
        <v>_</v>
      </c>
      <c r="P130" s="2" t="str">
        <f>IF(Table2[[#This Row],[ActualAwayScore]]&gt;Table2[[#This Row],[PredictedAwayScore]], "N", IF(ISBLANK(Table2[[#This Row],[ActualResult]]), "_", IF(Table2[[#This Row],[ActualAwayScore]]=Table2[[#This Row],[PredictedAwayScore]], "Y", "N")))</f>
        <v>_</v>
      </c>
      <c r="Q130" s="2" t="str">
        <f>IF(Table2[[#This Row],[ActualHomeScore]]&gt;Table2[[#This Row],[PredictedHomeScore]],"N", 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Row],[ActualWinner]]=Table2[[#This Row],[AwayTeam]], 2, IF(OR(Table2[[#This Row],[ActualResult]]="OT", Table2[[#This Row],[ActualResult]]="SO"), 1, 0))</f>
        <v>0</v>
      </c>
      <c r="AB130" s="2">
        <f>IF(Table2[[#This Row],[ActualWinner]]=Table2[[#This Row],[HomeTeam]], 2, IF(OR(Table2[[#This Row],[ActualResult]]="OT", Table2[[#This Row],[ActualResult]]="SO"), 1, 0))</f>
        <v>0</v>
      </c>
    </row>
    <row r="131" spans="1:28" x14ac:dyDescent="0.25">
      <c r="A131" s="5">
        <v>45590</v>
      </c>
      <c r="B131" s="5">
        <v>45591</v>
      </c>
      <c r="C131" s="8" t="s">
        <v>241</v>
      </c>
      <c r="D131" s="2" t="s">
        <v>22</v>
      </c>
      <c r="E131" s="2" t="s">
        <v>24</v>
      </c>
      <c r="F131" s="2">
        <v>1</v>
      </c>
      <c r="G131" s="2">
        <v>2</v>
      </c>
      <c r="H131" s="2" t="str">
        <f t="shared" si="5"/>
        <v>CGY</v>
      </c>
      <c r="I131" s="2" t="s">
        <v>40</v>
      </c>
      <c r="J131" s="2"/>
      <c r="K131" s="2"/>
      <c r="L131" s="2" t="str">
        <f t="shared" si="4"/>
        <v>_</v>
      </c>
      <c r="M131" s="2"/>
      <c r="N131" s="2">
        <f>IF(ISBLANK(Table2[[#This Row],[ActualResult]]), 0, 1)</f>
        <v>0</v>
      </c>
      <c r="O131" s="2" t="str">
        <f>IF(ISBLANK(Table2[[#This Row],[ActualResult]]), "_", IF(Table2[[#This Row],[ActualWinner]]=Table2[[#This Row],[PredictedWinner]], "Y", "N"))</f>
        <v>_</v>
      </c>
      <c r="P131" s="2" t="str">
        <f>IF(Table2[[#This Row],[ActualAwayScore]]&gt;Table2[[#This Row],[PredictedAwayScore]], "N", IF(ISBLANK(Table2[[#This Row],[ActualResult]]), "_", IF(Table2[[#This Row],[ActualAwayScore]]=Table2[[#This Row],[PredictedAwayScore]], "Y", "N")))</f>
        <v>_</v>
      </c>
      <c r="Q131" s="2" t="str">
        <f>IF(Table2[[#This Row],[ActualHomeScore]]&gt;Table2[[#This Row],[PredictedHomeScore]],"N", 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Row],[ActualWinner]]=Table2[[#This Row],[AwayTeam]], 2, IF(OR(Table2[[#This Row],[ActualResult]]="OT", Table2[[#This Row],[ActualResult]]="SO"), 1, 0))</f>
        <v>0</v>
      </c>
      <c r="AB131" s="2">
        <f>IF(Table2[[#This Row],[ActualWinner]]=Table2[[#This Row],[HomeTeam]], 2, IF(OR(Table2[[#This Row],[ActualResult]]="OT", Table2[[#This Row],[ActualResult]]="SO"), 1, 0))</f>
        <v>0</v>
      </c>
    </row>
    <row r="132" spans="1:28" x14ac:dyDescent="0.25">
      <c r="A132" s="5">
        <v>45590</v>
      </c>
      <c r="B132" s="5">
        <v>45591</v>
      </c>
      <c r="C132" s="8" t="s">
        <v>242</v>
      </c>
      <c r="D132" s="2" t="s">
        <v>14</v>
      </c>
      <c r="E132" s="2" t="s">
        <v>33</v>
      </c>
      <c r="F132" s="2">
        <v>5</v>
      </c>
      <c r="G132" s="2">
        <v>0</v>
      </c>
      <c r="H132" s="2" t="str">
        <f t="shared" si="5"/>
        <v>FLA</v>
      </c>
      <c r="I132" s="2" t="s">
        <v>40</v>
      </c>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IF(Table2[[#This Row],[ActualAwayScore]]&gt;Table2[[#This Row],[PredictedAwayScore]], "N", IF(ISBLANK(Table2[[#This Row],[ActualResult]]), "_", IF(Table2[[#This Row],[ActualAwayScore]]=Table2[[#This Row],[PredictedAwayScore]], "Y", "N")))</f>
        <v>_</v>
      </c>
      <c r="Q132" s="2" t="str">
        <f>IF(Table2[[#This Row],[ActualHomeScore]]&gt;Table2[[#This Row],[PredictedHomeScore]],"N", 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Row],[ActualWinner]]=Table2[[#This Row],[AwayTeam]], 2, IF(OR(Table2[[#This Row],[ActualResult]]="OT", Table2[[#This Row],[ActualResult]]="SO"), 1, 0))</f>
        <v>0</v>
      </c>
      <c r="AB132" s="2">
        <f>IF(Table2[[#This Row],[ActualWinner]]=Table2[[#This Row],[HomeTeam]], 2, IF(OR(Table2[[#This Row],[ActualResult]]="OT", Table2[[#This Row],[ActualResult]]="SO"), 1, 0))</f>
        <v>0</v>
      </c>
    </row>
    <row r="133" spans="1:28" x14ac:dyDescent="0.25">
      <c r="A133" s="5">
        <v>45590</v>
      </c>
      <c r="B133" s="5">
        <v>45591</v>
      </c>
      <c r="C133" s="8" t="s">
        <v>243</v>
      </c>
      <c r="D133" s="2" t="s">
        <v>36</v>
      </c>
      <c r="E133" s="2" t="s">
        <v>35</v>
      </c>
      <c r="F133" s="2">
        <v>5</v>
      </c>
      <c r="G133" s="2">
        <v>2</v>
      </c>
      <c r="H133" s="2" t="str">
        <f t="shared" si="5"/>
        <v>CBJ</v>
      </c>
      <c r="I133" s="2" t="s">
        <v>40</v>
      </c>
      <c r="J133" s="2"/>
      <c r="K133" s="2"/>
      <c r="L133" s="2" t="str">
        <f t="shared" si="7"/>
        <v>_</v>
      </c>
      <c r="M133" s="2"/>
      <c r="N133" s="2">
        <f>IF(ISBLANK(Table2[[#This Row],[ActualResult]]), 0, 1)</f>
        <v>0</v>
      </c>
      <c r="O133" s="2" t="str">
        <f>IF(ISBLANK(Table2[[#This Row],[ActualResult]]), "_", IF(Table2[[#This Row],[ActualWinner]]=Table2[[#This Row],[PredictedWinner]], "Y", "N"))</f>
        <v>_</v>
      </c>
      <c r="P133" s="2" t="str">
        <f>IF(Table2[[#This Row],[ActualAwayScore]]&gt;Table2[[#This Row],[PredictedAwayScore]], "N", IF(ISBLANK(Table2[[#This Row],[ActualResult]]), "_", IF(Table2[[#This Row],[ActualAwayScore]]=Table2[[#This Row],[PredictedAwayScore]], "Y", "N")))</f>
        <v>_</v>
      </c>
      <c r="Q133" s="2" t="str">
        <f>IF(Table2[[#This Row],[ActualHomeScore]]&gt;Table2[[#This Row],[PredictedHomeScore]],"N", 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Row],[ActualWinner]]=Table2[[#This Row],[AwayTeam]], 2, IF(OR(Table2[[#This Row],[ActualResult]]="OT", Table2[[#This Row],[ActualResult]]="SO"), 1, 0))</f>
        <v>0</v>
      </c>
      <c r="AB133" s="2">
        <f>IF(Table2[[#This Row],[ActualWinner]]=Table2[[#This Row],[HomeTeam]], 2, IF(OR(Table2[[#This Row],[ActualResult]]="OT", Table2[[#This Row],[ActualResult]]="SO"), 1, 0))</f>
        <v>0</v>
      </c>
    </row>
    <row r="134" spans="1:28"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c r="K134" s="2"/>
      <c r="L134" s="2" t="str">
        <f t="shared" si="7"/>
        <v>_</v>
      </c>
      <c r="M134" s="2"/>
      <c r="N134" s="2">
        <f>IF(ISBLANK(Table2[[#This Row],[ActualResult]]), 0, 1)</f>
        <v>0</v>
      </c>
      <c r="O134" s="2" t="str">
        <f>IF(ISBLANK(Table2[[#This Row],[ActualResult]]), "_", IF(Table2[[#This Row],[ActualWinner]]=Table2[[#This Row],[PredictedWinner]], "Y", "N"))</f>
        <v>_</v>
      </c>
      <c r="P134" s="2" t="str">
        <f>IF(Table2[[#This Row],[ActualAwayScore]]&gt;Table2[[#This Row],[PredictedAwayScore]], "N", IF(ISBLANK(Table2[[#This Row],[ActualResult]]), "_", IF(Table2[[#This Row],[ActualAwayScore]]=Table2[[#This Row],[PredictedAwayScore]], "Y", "N")))</f>
        <v>_</v>
      </c>
      <c r="Q134" s="2" t="str">
        <f>IF(Table2[[#This Row],[ActualHomeScore]]&gt;Table2[[#This Row],[PredictedHomeScore]],"N", 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Row],[ActualWinner]]=Table2[[#This Row],[AwayTeam]], 2, IF(OR(Table2[[#This Row],[ActualResult]]="OT", Table2[[#This Row],[ActualResult]]="SO"), 1, 0))</f>
        <v>0</v>
      </c>
      <c r="AB134" s="2">
        <f>IF(Table2[[#This Row],[ActualWinner]]=Table2[[#This Row],[HomeTeam]], 2, IF(OR(Table2[[#This Row],[ActualResult]]="OT", Table2[[#This Row],[ActualResult]]="SO"), 1, 0))</f>
        <v>0</v>
      </c>
    </row>
    <row r="135" spans="1:28" x14ac:dyDescent="0.25">
      <c r="A135" s="5">
        <v>45590</v>
      </c>
      <c r="B135" s="5">
        <v>45591</v>
      </c>
      <c r="C135" s="8" t="s">
        <v>245</v>
      </c>
      <c r="D135" s="2" t="s">
        <v>21</v>
      </c>
      <c r="E135" s="2" t="s">
        <v>25</v>
      </c>
      <c r="F135" s="2">
        <v>6</v>
      </c>
      <c r="G135" s="2">
        <v>4</v>
      </c>
      <c r="H135" s="2" t="str">
        <f t="shared" si="8"/>
        <v>PIT</v>
      </c>
      <c r="I135" s="2" t="s">
        <v>40</v>
      </c>
      <c r="J135" s="2"/>
      <c r="K135" s="2"/>
      <c r="L135" s="2" t="str">
        <f t="shared" si="7"/>
        <v>_</v>
      </c>
      <c r="M135" s="2"/>
      <c r="N135" s="2">
        <f>IF(ISBLANK(Table2[[#This Row],[ActualResult]]), 0, 1)</f>
        <v>0</v>
      </c>
      <c r="O135" s="2" t="str">
        <f>IF(ISBLANK(Table2[[#This Row],[ActualResult]]), "_", IF(Table2[[#This Row],[ActualWinner]]=Table2[[#This Row],[PredictedWinner]], "Y", "N"))</f>
        <v>_</v>
      </c>
      <c r="P135" s="2" t="str">
        <f>IF(Table2[[#This Row],[ActualAwayScore]]&gt;Table2[[#This Row],[PredictedAwayScore]], "N", IF(ISBLANK(Table2[[#This Row],[ActualResult]]), "_", IF(Table2[[#This Row],[ActualAwayScore]]=Table2[[#This Row],[PredictedAwayScore]], "Y", "N")))</f>
        <v>_</v>
      </c>
      <c r="Q135" s="2" t="str">
        <f>IF(Table2[[#This Row],[ActualHomeScore]]&gt;Table2[[#This Row],[PredictedHomeScore]],"N", 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Row],[ActualWinner]]=Table2[[#This Row],[AwayTeam]], 2, IF(OR(Table2[[#This Row],[ActualResult]]="OT", Table2[[#This Row],[ActualResult]]="SO"), 1, 0))</f>
        <v>0</v>
      </c>
      <c r="AB135" s="2">
        <f>IF(Table2[[#This Row],[ActualWinner]]=Table2[[#This Row],[HomeTeam]], 2, IF(OR(Table2[[#This Row],[ActualResult]]="OT", Table2[[#This Row],[ActualResult]]="SO"), 1, 0))</f>
        <v>0</v>
      </c>
    </row>
    <row r="136" spans="1:28" x14ac:dyDescent="0.25">
      <c r="A136" s="5">
        <v>45590</v>
      </c>
      <c r="B136" s="5">
        <v>45591</v>
      </c>
      <c r="C136" s="8" t="s">
        <v>246</v>
      </c>
      <c r="D136" s="2" t="s">
        <v>38</v>
      </c>
      <c r="E136" s="2" t="s">
        <v>27</v>
      </c>
      <c r="F136" s="2">
        <v>1</v>
      </c>
      <c r="G136" s="2">
        <v>6</v>
      </c>
      <c r="H136" s="2" t="str">
        <f t="shared" si="8"/>
        <v>VGK</v>
      </c>
      <c r="I136" s="2" t="s">
        <v>40</v>
      </c>
      <c r="J136" s="2"/>
      <c r="K136" s="2"/>
      <c r="L136" s="2" t="str">
        <f t="shared" si="7"/>
        <v>_</v>
      </c>
      <c r="M136" s="2"/>
      <c r="N136" s="2">
        <f>IF(ISBLANK(Table2[[#This Row],[ActualResult]]), 0, 1)</f>
        <v>0</v>
      </c>
      <c r="O136" s="2" t="str">
        <f>IF(ISBLANK(Table2[[#This Row],[ActualResult]]), "_", IF(Table2[[#This Row],[ActualWinner]]=Table2[[#This Row],[PredictedWinner]], "Y", "N"))</f>
        <v>_</v>
      </c>
      <c r="P136" s="2" t="str">
        <f>IF(Table2[[#This Row],[ActualAwayScore]]&gt;Table2[[#This Row],[PredictedAwayScore]], "N", IF(ISBLANK(Table2[[#This Row],[ActualResult]]), "_", IF(Table2[[#This Row],[ActualAwayScore]]=Table2[[#This Row],[PredictedAwayScore]], "Y", "N")))</f>
        <v>_</v>
      </c>
      <c r="Q136" s="2" t="str">
        <f>IF(Table2[[#This Row],[ActualHomeScore]]&gt;Table2[[#This Row],[PredictedHomeScore]],"N", 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Row],[ActualWinner]]=Table2[[#This Row],[AwayTeam]], 2, IF(OR(Table2[[#This Row],[ActualResult]]="OT", Table2[[#This Row],[ActualResult]]="SO"), 1, 0))</f>
        <v>0</v>
      </c>
      <c r="AB136" s="2">
        <f>IF(Table2[[#This Row],[ActualWinner]]=Table2[[#This Row],[HomeTeam]], 2, IF(OR(Table2[[#This Row],[ActualResult]]="OT", Table2[[#This Row],[ActualResult]]="SO"), 1, 0))</f>
        <v>0</v>
      </c>
    </row>
    <row r="137" spans="1:28" x14ac:dyDescent="0.25">
      <c r="A137" s="6">
        <v>45590</v>
      </c>
      <c r="B137" s="6">
        <v>45591</v>
      </c>
      <c r="C137" s="9" t="s">
        <v>247</v>
      </c>
      <c r="D137" s="3" t="s">
        <v>44</v>
      </c>
      <c r="E137" s="3" t="s">
        <v>12</v>
      </c>
      <c r="F137" s="3">
        <v>4</v>
      </c>
      <c r="G137" s="3">
        <v>1</v>
      </c>
      <c r="H137" s="3" t="str">
        <f t="shared" si="8"/>
        <v>CAR</v>
      </c>
      <c r="I137" s="3" t="s">
        <v>40</v>
      </c>
      <c r="J137" s="3"/>
      <c r="K137" s="3"/>
      <c r="L137" s="2" t="str">
        <f t="shared" si="7"/>
        <v>_</v>
      </c>
      <c r="M137" s="3"/>
      <c r="N137" s="3">
        <f>IF(ISBLANK(Table2[[#This Row],[ActualResult]]), 0, 1)</f>
        <v>0</v>
      </c>
      <c r="O137" s="3" t="str">
        <f>IF(ISBLANK(Table2[[#This Row],[ActualResult]]), "_", IF(Table2[[#This Row],[ActualWinner]]=Table2[[#This Row],[PredictedWinner]], "Y", "N"))</f>
        <v>_</v>
      </c>
      <c r="P137" s="3" t="str">
        <f>IF(Table2[[#This Row],[ActualAwayScore]]&gt;Table2[[#This Row],[PredictedAwayScore]], "N", IF(ISBLANK(Table2[[#This Row],[ActualResult]]), "_", IF(Table2[[#This Row],[ActualAwayScore]]=Table2[[#This Row],[PredictedAwayScore]], "Y", "N")))</f>
        <v>_</v>
      </c>
      <c r="Q137" s="3" t="str">
        <f>IF(Table2[[#This Row],[ActualHomeScore]]&gt;Table2[[#This Row],[PredictedHomeScore]],"N", 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Row],[ActualWinner]]=Table2[[#This Row],[AwayTeam]], 2, IF(OR(Table2[[#This Row],[ActualResult]]="OT", Table2[[#This Row],[ActualResult]]="SO"), 1, 0))</f>
        <v>0</v>
      </c>
      <c r="AB137" s="2">
        <f>IF(Table2[[#This Row],[ActualWinner]]=Table2[[#This Row],[HomeTeam]], 2, IF(OR(Table2[[#This Row],[ActualResult]]="OT", Table2[[#This Row],[ActualResult]]="SO"), 1, 0))</f>
        <v>0</v>
      </c>
    </row>
    <row r="138" spans="1:28" x14ac:dyDescent="0.25">
      <c r="A138" s="5">
        <v>45590</v>
      </c>
      <c r="B138" s="5">
        <v>45592</v>
      </c>
      <c r="C138" s="8" t="s">
        <v>248</v>
      </c>
      <c r="D138" s="2" t="s">
        <v>23</v>
      </c>
      <c r="E138" s="2" t="s">
        <v>31</v>
      </c>
      <c r="F138" s="2">
        <v>5</v>
      </c>
      <c r="G138" s="2">
        <v>2</v>
      </c>
      <c r="H138" s="2" t="str">
        <f t="shared" si="8"/>
        <v>EDM</v>
      </c>
      <c r="I138" s="2" t="s">
        <v>40</v>
      </c>
      <c r="J138" s="2"/>
      <c r="K138" s="2"/>
      <c r="L138" s="14" t="str">
        <f t="shared" si="7"/>
        <v>_</v>
      </c>
      <c r="M138" s="2"/>
      <c r="N138" s="2">
        <f>IF(ISBLANK(Table2[[#This Row],[ActualResult]]), 0, 1)</f>
        <v>0</v>
      </c>
      <c r="O138" s="2" t="str">
        <f>IF(ISBLANK(Table2[[#This Row],[ActualResult]]), "_", IF(Table2[[#This Row],[ActualWinner]]=Table2[[#This Row],[PredictedWinner]], "Y", "N"))</f>
        <v>_</v>
      </c>
      <c r="P138" s="2" t="str">
        <f>IF(Table2[[#This Row],[ActualAwayScore]]&gt;Table2[[#This Row],[PredictedAwayScore]], "N", IF(ISBLANK(Table2[[#This Row],[ActualResult]]), "_", IF(Table2[[#This Row],[ActualAwayScore]]=Table2[[#This Row],[PredictedAwayScore]], "Y", "N")))</f>
        <v>_</v>
      </c>
      <c r="Q138" s="2" t="str">
        <f>IF(Table2[[#This Row],[ActualHomeScore]]&gt;Table2[[#This Row],[PredictedHomeScore]],"N", 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Row],[ActualWinner]]=Table2[[#This Row],[AwayTeam]], 2, IF(OR(Table2[[#This Row],[ActualResult]]="OT", Table2[[#This Row],[ActualResult]]="SO"), 1, 0))</f>
        <v>0</v>
      </c>
      <c r="AB138" s="2">
        <f>IF(Table2[[#This Row],[ActualWinner]]=Table2[[#This Row],[HomeTeam]], 2, IF(OR(Table2[[#This Row],[ActualResult]]="OT", Table2[[#This Row],[ActualResult]]="SO"), 1, 0))</f>
        <v>0</v>
      </c>
    </row>
    <row r="139" spans="1:28" x14ac:dyDescent="0.25">
      <c r="A139" s="5">
        <v>45590</v>
      </c>
      <c r="B139" s="5">
        <v>45592</v>
      </c>
      <c r="C139" s="8" t="s">
        <v>249</v>
      </c>
      <c r="D139" s="2" t="s">
        <v>47</v>
      </c>
      <c r="E139" s="2" t="s">
        <v>32</v>
      </c>
      <c r="F139" s="2">
        <v>1</v>
      </c>
      <c r="G139" s="2">
        <v>3</v>
      </c>
      <c r="H139" s="2" t="str">
        <f t="shared" si="8"/>
        <v>NJD</v>
      </c>
      <c r="I139" s="2" t="s">
        <v>40</v>
      </c>
      <c r="J139" s="2"/>
      <c r="K139" s="2"/>
      <c r="L139" s="2" t="str">
        <f t="shared" si="7"/>
        <v>_</v>
      </c>
      <c r="M139" s="2"/>
      <c r="N139" s="2">
        <f>IF(ISBLANK(Table2[[#This Row],[ActualResult]]), 0, 1)</f>
        <v>0</v>
      </c>
      <c r="O139" s="2" t="str">
        <f>IF(ISBLANK(Table2[[#This Row],[ActualResult]]), "_", IF(Table2[[#This Row],[ActualWinner]]=Table2[[#This Row],[PredictedWinner]], "Y", "N"))</f>
        <v>_</v>
      </c>
      <c r="P139" s="2" t="str">
        <f>IF(Table2[[#This Row],[ActualAwayScore]]&gt;Table2[[#This Row],[PredictedAwayScore]], "N", IF(ISBLANK(Table2[[#This Row],[ActualResult]]), "_", IF(Table2[[#This Row],[ActualAwayScore]]=Table2[[#This Row],[PredictedAwayScore]], "Y", "N")))</f>
        <v>_</v>
      </c>
      <c r="Q139" s="2" t="str">
        <f>IF(Table2[[#This Row],[ActualHomeScore]]&gt;Table2[[#This Row],[PredictedHomeScore]],"N", 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Row],[ActualWinner]]=Table2[[#This Row],[AwayTeam]], 2, IF(OR(Table2[[#This Row],[ActualResult]]="OT", Table2[[#This Row],[ActualResult]]="SO"), 1, 0))</f>
        <v>0</v>
      </c>
      <c r="AB139" s="2">
        <f>IF(Table2[[#This Row],[ActualWinner]]=Table2[[#This Row],[HomeTeam]], 2, IF(OR(Table2[[#This Row],[ActualResult]]="OT", Table2[[#This Row],[ActualResult]]="SO"), 1, 0))</f>
        <v>0</v>
      </c>
    </row>
    <row r="140" spans="1:28" x14ac:dyDescent="0.25">
      <c r="A140" s="5">
        <v>45590</v>
      </c>
      <c r="B140" s="5">
        <v>45592</v>
      </c>
      <c r="C140" s="8" t="s">
        <v>250</v>
      </c>
      <c r="D140" s="2" t="s">
        <v>19</v>
      </c>
      <c r="E140" s="2" t="s">
        <v>45</v>
      </c>
      <c r="F140" s="2">
        <v>4</v>
      </c>
      <c r="G140" s="2">
        <v>3</v>
      </c>
      <c r="H140" s="2" t="str">
        <f t="shared" si="8"/>
        <v>MTL</v>
      </c>
      <c r="I140" s="2" t="s">
        <v>77</v>
      </c>
      <c r="J140" s="2"/>
      <c r="K140" s="2"/>
      <c r="L140" s="2" t="str">
        <f t="shared" si="7"/>
        <v>_</v>
      </c>
      <c r="M140" s="2"/>
      <c r="N140" s="2">
        <f>IF(ISBLANK(Table2[[#This Row],[ActualResult]]), 0, 1)</f>
        <v>0</v>
      </c>
      <c r="O140" s="2" t="str">
        <f>IF(ISBLANK(Table2[[#This Row],[ActualResult]]), "_", IF(Table2[[#This Row],[ActualWinner]]=Table2[[#This Row],[PredictedWinner]], "Y", "N"))</f>
        <v>_</v>
      </c>
      <c r="P140" s="2" t="str">
        <f>IF(Table2[[#This Row],[ActualAwayScore]]&gt;Table2[[#This Row],[PredictedAwayScore]], "N", IF(ISBLANK(Table2[[#This Row],[ActualResult]]), "_", IF(Table2[[#This Row],[ActualAwayScore]]=Table2[[#This Row],[PredictedAwayScore]], "Y", "N")))</f>
        <v>_</v>
      </c>
      <c r="Q140" s="2" t="str">
        <f>IF(Table2[[#This Row],[ActualHomeScore]]&gt;Table2[[#This Row],[PredictedHomeScore]],"N", 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Row],[ActualWinner]]=Table2[[#This Row],[AwayTeam]], 2, IF(OR(Table2[[#This Row],[ActualResult]]="OT", Table2[[#This Row],[ActualResult]]="SO"), 1, 0))</f>
        <v>0</v>
      </c>
      <c r="AB140" s="2">
        <f>IF(Table2[[#This Row],[ActualWinner]]=Table2[[#This Row],[HomeTeam]], 2, IF(OR(Table2[[#This Row],[ActualResult]]="OT", Table2[[#This Row],[ActualResult]]="SO"), 1, 0))</f>
        <v>0</v>
      </c>
    </row>
    <row r="141" spans="1:28" x14ac:dyDescent="0.25">
      <c r="A141" s="6">
        <v>45590</v>
      </c>
      <c r="B141" s="6">
        <v>45592</v>
      </c>
      <c r="C141" s="9" t="s">
        <v>251</v>
      </c>
      <c r="D141" s="3" t="s">
        <v>30</v>
      </c>
      <c r="E141" s="3" t="s">
        <v>26</v>
      </c>
      <c r="F141" s="3">
        <v>2</v>
      </c>
      <c r="G141" s="3">
        <v>5</v>
      </c>
      <c r="H141" s="3" t="str">
        <f t="shared" si="8"/>
        <v>COL</v>
      </c>
      <c r="I141" s="3" t="s">
        <v>40</v>
      </c>
      <c r="J141" s="3"/>
      <c r="K141" s="3"/>
      <c r="L141" s="2" t="str">
        <f t="shared" si="7"/>
        <v>_</v>
      </c>
      <c r="M141" s="3"/>
      <c r="N141" s="3">
        <f>IF(ISBLANK(Table2[[#This Row],[ActualResult]]), 0, 1)</f>
        <v>0</v>
      </c>
      <c r="O141" s="3" t="str">
        <f>IF(ISBLANK(Table2[[#This Row],[ActualResult]]), "_", IF(Table2[[#This Row],[ActualWinner]]=Table2[[#This Row],[PredictedWinner]], "Y", "N"))</f>
        <v>_</v>
      </c>
      <c r="P141" s="3" t="str">
        <f>IF(Table2[[#This Row],[ActualAwayScore]]&gt;Table2[[#This Row],[PredictedAwayScore]], "N", IF(ISBLANK(Table2[[#This Row],[ActualResult]]), "_", IF(Table2[[#This Row],[ActualAwayScore]]=Table2[[#This Row],[PredictedAwayScore]], "Y", "N")))</f>
        <v>_</v>
      </c>
      <c r="Q141" s="3" t="str">
        <f>IF(Table2[[#This Row],[ActualHomeScore]]&gt;Table2[[#This Row],[PredictedHomeScore]],"N", 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Row],[ActualWinner]]=Table2[[#This Row],[AwayTeam]], 2, IF(OR(Table2[[#This Row],[ActualResult]]="OT", Table2[[#This Row],[ActualResult]]="SO"), 1, 0))</f>
        <v>0</v>
      </c>
      <c r="AB141" s="2">
        <f>IF(Table2[[#This Row],[ActualWinner]]=Table2[[#This Row],[HomeTeam]], 2, IF(OR(Table2[[#This Row],[ActualResult]]="OT", Table2[[#This Row],[ActualResult]]="SO"), 1, 0))</f>
        <v>0</v>
      </c>
    </row>
    <row r="142" spans="1:28" x14ac:dyDescent="0.25">
      <c r="B142" s="5">
        <v>45593</v>
      </c>
      <c r="C142" s="8" t="s">
        <v>252</v>
      </c>
      <c r="D142" s="2" t="s">
        <v>14</v>
      </c>
      <c r="E142" s="2" t="s">
        <v>29</v>
      </c>
      <c r="F142" s="2"/>
      <c r="G142" s="2"/>
      <c r="H142" s="2" t="str">
        <f t="shared" si="8"/>
        <v>_</v>
      </c>
      <c r="I142" s="2"/>
      <c r="J142" s="2"/>
      <c r="K142" s="2"/>
      <c r="L142" s="14" t="str">
        <f t="shared" si="7"/>
        <v>_</v>
      </c>
      <c r="M142" s="2"/>
      <c r="N142" s="2">
        <f>IF(ISBLANK(Table2[[#This Row],[ActualResult]]), 0, 1)</f>
        <v>0</v>
      </c>
      <c r="O142" s="2" t="str">
        <f>IF(ISBLANK(Table2[[#This Row],[ActualResult]]), "_", IF(Table2[[#This Row],[ActualWinner]]=Table2[[#This Row],[PredictedWinner]], "Y", "N"))</f>
        <v>_</v>
      </c>
      <c r="P142" s="2" t="str">
        <f>IF(Table2[[#This Row],[ActualAwayScore]]&gt;Table2[[#This Row],[PredictedAwayScore]], "N", IF(ISBLANK(Table2[[#This Row],[ActualResult]]), "_", IF(Table2[[#This Row],[ActualAwayScore]]=Table2[[#This Row],[PredictedAwayScore]], "Y", "N")))</f>
        <v>_</v>
      </c>
      <c r="Q142" s="2" t="str">
        <f>IF(Table2[[#This Row],[ActualHomeScore]]&gt;Table2[[#This Row],[PredictedHomeScore]],"N", 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Row],[ActualWinner]]=Table2[[#This Row],[AwayTeam]], 2, IF(OR(Table2[[#This Row],[ActualResult]]="OT", Table2[[#This Row],[ActualResult]]="SO"), 1, 0))</f>
        <v>0</v>
      </c>
      <c r="AB142" s="2">
        <f>IF(Table2[[#This Row],[ActualWinner]]=Table2[[#This Row],[HomeTeam]], 2, IF(OR(Table2[[#This Row],[ActualResult]]="OT", Table2[[#This Row],[ActualResult]]="SO"), 1, 0))</f>
        <v>0</v>
      </c>
    </row>
    <row r="143" spans="1:28" x14ac:dyDescent="0.25">
      <c r="B143" s="5">
        <v>45593</v>
      </c>
      <c r="C143" s="8"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IF(Table2[[#This Row],[ActualAwayScore]]&gt;Table2[[#This Row],[PredictedAwayScore]], "N", IF(ISBLANK(Table2[[#This Row],[ActualResult]]), "_", IF(Table2[[#This Row],[ActualAwayScore]]=Table2[[#This Row],[PredictedAwayScore]], "Y", "N")))</f>
        <v>_</v>
      </c>
      <c r="Q143" s="2" t="str">
        <f>IF(Table2[[#This Row],[ActualHomeScore]]&gt;Table2[[#This Row],[PredictedHomeScore]],"N", 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2">
        <f>IF(AND(Table2[[#This Row],[GameIsOver]]=1,Table2[[#This Row],[ActualHomeScore]]*Table2[[#This Row],[ActualAwayScore]]=0), 1,0)</f>
        <v>0</v>
      </c>
      <c r="AA143" s="2">
        <f>IF(Table2[[#This Row],[ActualWinner]]=Table2[[#This Row],[AwayTeam]], 2, IF(OR(Table2[[#This Row],[ActualResult]]="OT", Table2[[#This Row],[ActualResult]]="SO"), 1, 0))</f>
        <v>0</v>
      </c>
      <c r="AB143" s="2">
        <f>IF(Table2[[#This Row],[ActualWinner]]=Table2[[#This Row],[HomeTeam]], 2, IF(OR(Table2[[#This Row],[ActualResult]]="OT", Table2[[#This Row],[ActualResult]]="SO"), 1, 0))</f>
        <v>0</v>
      </c>
    </row>
    <row r="144" spans="1:28" x14ac:dyDescent="0.25">
      <c r="B144" s="5">
        <v>45593</v>
      </c>
      <c r="C144" s="8"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IF(Table2[[#This Row],[ActualAwayScore]]&gt;Table2[[#This Row],[PredictedAwayScore]], "N", IF(ISBLANK(Table2[[#This Row],[ActualResult]]), "_", IF(Table2[[#This Row],[ActualAwayScore]]=Table2[[#This Row],[PredictedAwayScore]], "Y", "N")))</f>
        <v>_</v>
      </c>
      <c r="Q144" s="2" t="str">
        <f>IF(Table2[[#This Row],[ActualHomeScore]]&gt;Table2[[#This Row],[PredictedHomeScore]],"N", 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c r="Z144" s="2">
        <f>IF(AND(Table2[[#This Row],[GameIsOver]]=1,Table2[[#This Row],[ActualHomeScore]]*Table2[[#This Row],[ActualAwayScore]]=0), 1,0)</f>
        <v>0</v>
      </c>
      <c r="AA144" s="2">
        <f>IF(Table2[[#This Row],[ActualWinner]]=Table2[[#This Row],[AwayTeam]], 2, IF(OR(Table2[[#This Row],[ActualResult]]="OT", Table2[[#This Row],[ActualResult]]="SO"), 1, 0))</f>
        <v>0</v>
      </c>
      <c r="AB144" s="2">
        <f>IF(Table2[[#This Row],[ActualWinner]]=Table2[[#This Row],[HomeTeam]], 2, IF(OR(Table2[[#This Row],[ActualResult]]="OT", Table2[[#This Row],[ActualResult]]="SO"), 1, 0))</f>
        <v>0</v>
      </c>
    </row>
    <row r="145" spans="1:28" x14ac:dyDescent="0.25">
      <c r="B145" s="5">
        <v>45593</v>
      </c>
      <c r="C145" s="8"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IF(Table2[[#This Row],[ActualAwayScore]]&gt;Table2[[#This Row],[PredictedAwayScore]], "N", IF(ISBLANK(Table2[[#This Row],[ActualResult]]), "_", IF(Table2[[#This Row],[ActualAwayScore]]=Table2[[#This Row],[PredictedAwayScore]], "Y", "N")))</f>
        <v>_</v>
      </c>
      <c r="Q145" s="2" t="str">
        <f>IF(Table2[[#This Row],[ActualHomeScore]]&gt;Table2[[#This Row],[PredictedHomeScore]],"N", 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Row],[ActualWinner]]=Table2[[#This Row],[AwayTeam]], 2, IF(OR(Table2[[#This Row],[ActualResult]]="OT", Table2[[#This Row],[ActualResult]]="SO"), 1, 0))</f>
        <v>0</v>
      </c>
      <c r="AB145" s="2">
        <f>IF(Table2[[#This Row],[ActualWinner]]=Table2[[#This Row],[HomeTeam]], 2, IF(OR(Table2[[#This Row],[ActualResult]]="OT", Table2[[#This Row],[ActualResult]]="SO"), 1, 0))</f>
        <v>0</v>
      </c>
    </row>
    <row r="146" spans="1:28" x14ac:dyDescent="0.25">
      <c r="B146" s="5">
        <v>45593</v>
      </c>
      <c r="C146" s="8"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IF(Table2[[#This Row],[ActualAwayScore]]&gt;Table2[[#This Row],[PredictedAwayScore]], "N", IF(ISBLANK(Table2[[#This Row],[ActualResult]]), "_", IF(Table2[[#This Row],[ActualAwayScore]]=Table2[[#This Row],[PredictedAwayScore]], "Y", "N")))</f>
        <v>_</v>
      </c>
      <c r="Q146" s="2" t="str">
        <f>IF(Table2[[#This Row],[ActualHomeScore]]&gt;Table2[[#This Row],[PredictedHomeScore]],"N", 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Row],[ActualWinner]]=Table2[[#This Row],[AwayTeam]], 2, IF(OR(Table2[[#This Row],[ActualResult]]="OT", Table2[[#This Row],[ActualResult]]="SO"), 1, 0))</f>
        <v>0</v>
      </c>
      <c r="AB146" s="2">
        <f>IF(Table2[[#This Row],[ActualWinner]]=Table2[[#This Row],[HomeTeam]], 2, IF(OR(Table2[[#This Row],[ActualResult]]="OT", Table2[[#This Row],[ActualResult]]="SO"), 1, 0))</f>
        <v>0</v>
      </c>
    </row>
    <row r="147" spans="1:28" x14ac:dyDescent="0.25">
      <c r="B147" s="5">
        <v>45593</v>
      </c>
      <c r="C147" s="8"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IF(Table2[[#This Row],[ActualAwayScore]]&gt;Table2[[#This Row],[PredictedAwayScore]], "N", IF(ISBLANK(Table2[[#This Row],[ActualResult]]), "_", IF(Table2[[#This Row],[ActualAwayScore]]=Table2[[#This Row],[PredictedAwayScore]], "Y", "N")))</f>
        <v>_</v>
      </c>
      <c r="Q147" s="2" t="str">
        <f>IF(Table2[[#This Row],[ActualHomeScore]]&gt;Table2[[#This Row],[PredictedHomeScore]],"N", 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Row],[ActualWinner]]=Table2[[#This Row],[AwayTeam]], 2, IF(OR(Table2[[#This Row],[ActualResult]]="OT", Table2[[#This Row],[ActualResult]]="SO"), 1, 0))</f>
        <v>0</v>
      </c>
      <c r="AB147" s="2">
        <f>IF(Table2[[#This Row],[ActualWinner]]=Table2[[#This Row],[HomeTeam]], 2, IF(OR(Table2[[#This Row],[ActualResult]]="OT", Table2[[#This Row],[ActualResult]]="SO"), 1, 0))</f>
        <v>0</v>
      </c>
    </row>
    <row r="148" spans="1:28" x14ac:dyDescent="0.25">
      <c r="B148" s="5">
        <v>45593</v>
      </c>
      <c r="C148" s="8"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IF(Table2[[#This Row],[ActualAwayScore]]&gt;Table2[[#This Row],[PredictedAwayScore]], "N", IF(ISBLANK(Table2[[#This Row],[ActualResult]]), "_", IF(Table2[[#This Row],[ActualAwayScore]]=Table2[[#This Row],[PredictedAwayScore]], "Y", "N")))</f>
        <v>_</v>
      </c>
      <c r="Q148" s="2" t="str">
        <f>IF(Table2[[#This Row],[ActualHomeScore]]&gt;Table2[[#This Row],[PredictedHomeScore]],"N", 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Row],[ActualWinner]]=Table2[[#This Row],[AwayTeam]], 2, IF(OR(Table2[[#This Row],[ActualResult]]="OT", Table2[[#This Row],[ActualResult]]="SO"), 1, 0))</f>
        <v>0</v>
      </c>
      <c r="AB148" s="2">
        <f>IF(Table2[[#This Row],[ActualWinner]]=Table2[[#This Row],[HomeTeam]], 2, IF(OR(Table2[[#This Row],[ActualResult]]="OT", Table2[[#This Row],[ActualResult]]="SO"), 1, 0))</f>
        <v>0</v>
      </c>
    </row>
    <row r="149" spans="1:28" x14ac:dyDescent="0.25">
      <c r="A149" s="3"/>
      <c r="B149" s="6">
        <v>45593</v>
      </c>
      <c r="C149" s="9" t="s">
        <v>259</v>
      </c>
      <c r="D149" s="3" t="s">
        <v>24</v>
      </c>
      <c r="E149" s="3" t="s">
        <v>27</v>
      </c>
      <c r="F149" s="3"/>
      <c r="G149" s="3"/>
      <c r="H149" s="3" t="str">
        <f t="shared" si="8"/>
        <v>_</v>
      </c>
      <c r="I149" s="3"/>
      <c r="J149" s="3"/>
      <c r="K149" s="3"/>
      <c r="L149" s="2" t="str">
        <f t="shared" si="7"/>
        <v>_</v>
      </c>
      <c r="M149" s="3"/>
      <c r="N149" s="3">
        <f>IF(ISBLANK(Table2[[#This Row],[ActualResult]]), 0, 1)</f>
        <v>0</v>
      </c>
      <c r="O149" s="3" t="str">
        <f>IF(ISBLANK(Table2[[#This Row],[ActualResult]]), "_", IF(Table2[[#This Row],[ActualWinner]]=Table2[[#This Row],[PredictedWinner]], "Y", "N"))</f>
        <v>_</v>
      </c>
      <c r="P149" s="3" t="str">
        <f>IF(Table2[[#This Row],[ActualAwayScore]]&gt;Table2[[#This Row],[PredictedAwayScore]], "N", IF(ISBLANK(Table2[[#This Row],[ActualResult]]), "_", IF(Table2[[#This Row],[ActualAwayScore]]=Table2[[#This Row],[PredictedAwayScore]], "Y", "N")))</f>
        <v>_</v>
      </c>
      <c r="Q149" s="3" t="str">
        <f>IF(Table2[[#This Row],[ActualHomeScore]]&gt;Table2[[#This Row],[PredictedHomeScore]],"N", 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0</v>
      </c>
      <c r="AA149" s="2">
        <f>IF(Table2[[#This Row],[ActualWinner]]=Table2[[#This Row],[AwayTeam]], 2, IF(OR(Table2[[#This Row],[ActualResult]]="OT", Table2[[#This Row],[ActualResult]]="SO"), 1, 0))</f>
        <v>0</v>
      </c>
      <c r="AB149" s="2">
        <f>IF(Table2[[#This Row],[ActualWinner]]=Table2[[#This Row],[HomeTeam]], 2, IF(OR(Table2[[#This Row],[ActualResult]]="OT", Table2[[#This Row],[ActualResult]]="SO"), 1, 0))</f>
        <v>0</v>
      </c>
    </row>
    <row r="150" spans="1:28" x14ac:dyDescent="0.25">
      <c r="B150" s="5">
        <v>45594</v>
      </c>
      <c r="C150" s="8" t="s">
        <v>260</v>
      </c>
      <c r="D150" s="2" t="s">
        <v>45</v>
      </c>
      <c r="E150" s="2" t="s">
        <v>16</v>
      </c>
      <c r="F150" s="2"/>
      <c r="G150" s="2"/>
      <c r="H150" s="2" t="str">
        <f t="shared" si="8"/>
        <v>_</v>
      </c>
      <c r="I150" s="2"/>
      <c r="J150" s="2"/>
      <c r="K150" s="2"/>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0</v>
      </c>
      <c r="AA150" s="2">
        <f>IF(Table2[[#This Row],[ActualWinner]]=Table2[[#This Row],[AwayTeam]], 2, IF(OR(Table2[[#This Row],[ActualResult]]="OT", Table2[[#This Row],[ActualResult]]="SO"), 1, 0))</f>
        <v>0</v>
      </c>
      <c r="AB150" s="2">
        <f>IF(Table2[[#This Row],[ActualWinner]]=Table2[[#This Row],[HomeTeam]], 2, IF(OR(Table2[[#This Row],[ActualResult]]="OT", Table2[[#This Row],[ActualResult]]="SO"), 1, 0))</f>
        <v>0</v>
      </c>
    </row>
    <row r="151" spans="1:28" x14ac:dyDescent="0.25">
      <c r="B151" s="5">
        <v>45594</v>
      </c>
      <c r="C151" s="8"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_</v>
      </c>
      <c r="Q151" s="2" t="str">
        <f>IF(Table2[[#This Row],[ActualHomeScore]]&gt;Table2[[#This Row],[PredictedHomeScore]],"N", 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Row],[ActualWinner]]=Table2[[#This Row],[AwayTeam]], 2, IF(OR(Table2[[#This Row],[ActualResult]]="OT", Table2[[#This Row],[ActualResult]]="SO"), 1, 0))</f>
        <v>0</v>
      </c>
      <c r="AB151" s="2">
        <f>IF(Table2[[#This Row],[ActualWinner]]=Table2[[#This Row],[HomeTeam]], 2, IF(OR(Table2[[#This Row],[ActualResult]]="OT", Table2[[#This Row],[ActualResult]]="SO"), 1, 0))</f>
        <v>0</v>
      </c>
    </row>
    <row r="152" spans="1:28" x14ac:dyDescent="0.25">
      <c r="B152" s="5">
        <v>45594</v>
      </c>
      <c r="C152" s="8"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Row],[ActualWinner]]=Table2[[#This Row],[AwayTeam]], 2, IF(OR(Table2[[#This Row],[ActualResult]]="OT", Table2[[#This Row],[ActualResult]]="SO"), 1, 0))</f>
        <v>0</v>
      </c>
      <c r="AB152" s="2">
        <f>IF(Table2[[#This Row],[ActualWinner]]=Table2[[#This Row],[HomeTeam]], 2, IF(OR(Table2[[#This Row],[ActualResult]]="OT", Table2[[#This Row],[ActualResult]]="SO"), 1, 0))</f>
        <v>0</v>
      </c>
    </row>
    <row r="153" spans="1:28" x14ac:dyDescent="0.25">
      <c r="B153" s="5">
        <v>45594</v>
      </c>
      <c r="C153" s="8"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Row],[ActualWinner]]=Table2[[#This Row],[AwayTeam]], 2, IF(OR(Table2[[#This Row],[ActualResult]]="OT", Table2[[#This Row],[ActualResult]]="SO"), 1, 0))</f>
        <v>0</v>
      </c>
      <c r="AB153" s="2">
        <f>IF(Table2[[#This Row],[ActualWinner]]=Table2[[#This Row],[HomeTeam]], 2, IF(OR(Table2[[#This Row],[ActualResult]]="OT", Table2[[#This Row],[ActualResult]]="SO"), 1, 0))</f>
        <v>0</v>
      </c>
    </row>
    <row r="154" spans="1:28" x14ac:dyDescent="0.25">
      <c r="B154" s="5">
        <v>45594</v>
      </c>
      <c r="C154" s="8"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Row],[ActualWinner]]=Table2[[#This Row],[AwayTeam]], 2, IF(OR(Table2[[#This Row],[ActualResult]]="OT", Table2[[#This Row],[ActualResult]]="SO"), 1, 0))</f>
        <v>0</v>
      </c>
      <c r="AB154" s="2">
        <f>IF(Table2[[#This Row],[ActualWinner]]=Table2[[#This Row],[HomeTeam]], 2, IF(OR(Table2[[#This Row],[ActualResult]]="OT", Table2[[#This Row],[ActualResult]]="SO"), 1, 0))</f>
        <v>0</v>
      </c>
    </row>
    <row r="155" spans="1:28" x14ac:dyDescent="0.25">
      <c r="B155" s="5">
        <v>45594</v>
      </c>
      <c r="C155" s="8"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Row],[ActualWinner]]=Table2[[#This Row],[AwayTeam]], 2, IF(OR(Table2[[#This Row],[ActualResult]]="OT", Table2[[#This Row],[ActualResult]]="SO"), 1, 0))</f>
        <v>0</v>
      </c>
      <c r="AB155" s="2">
        <f>IF(Table2[[#This Row],[ActualWinner]]=Table2[[#This Row],[HomeTeam]], 2, IF(OR(Table2[[#This Row],[ActualResult]]="OT", Table2[[#This Row],[ActualResult]]="SO"), 1, 0))</f>
        <v>0</v>
      </c>
    </row>
    <row r="156" spans="1:28" x14ac:dyDescent="0.25">
      <c r="A156" s="3"/>
      <c r="B156" s="6">
        <v>45594</v>
      </c>
      <c r="C156" s="9" t="s">
        <v>266</v>
      </c>
      <c r="D156" s="3" t="s">
        <v>28</v>
      </c>
      <c r="E156" s="3" t="s">
        <v>38</v>
      </c>
      <c r="F156" s="3"/>
      <c r="G156" s="3"/>
      <c r="H156" s="3" t="str">
        <f t="shared" si="8"/>
        <v>_</v>
      </c>
      <c r="I156" s="3"/>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Row],[ActualWinner]]=Table2[[#This Row],[AwayTeam]], 2, IF(OR(Table2[[#This Row],[ActualResult]]="OT", Table2[[#This Row],[ActualResult]]="SO"), 1, 0))</f>
        <v>0</v>
      </c>
      <c r="AB156" s="2">
        <f>IF(Table2[[#This Row],[ActualWinner]]=Table2[[#This Row],[HomeTeam]], 2, IF(OR(Table2[[#This Row],[ActualResult]]="OT", Table2[[#This Row],[ActualResult]]="SO"), 1, 0))</f>
        <v>0</v>
      </c>
    </row>
    <row r="157" spans="1:28"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Row],[ActualWinner]]=Table2[[#This Row],[AwayTeam]], 2, IF(OR(Table2[[#This Row],[ActualResult]]="OT", Table2[[#This Row],[ActualResult]]="SO"), 1, 0))</f>
        <v>0</v>
      </c>
      <c r="AB157" s="2">
        <f>IF(Table2[[#This Row],[ActualWinner]]=Table2[[#This Row],[HomeTeam]], 2, IF(OR(Table2[[#This Row],[ActualResult]]="OT", Table2[[#This Row],[ActualResult]]="SO"), 1, 0))</f>
        <v>0</v>
      </c>
    </row>
    <row r="158" spans="1:28"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Row],[ActualWinner]]=Table2[[#This Row],[AwayTeam]], 2, IF(OR(Table2[[#This Row],[ActualResult]]="OT", Table2[[#This Row],[ActualResult]]="SO"), 1, 0))</f>
        <v>0</v>
      </c>
      <c r="AB158" s="2">
        <f>IF(Table2[[#This Row],[ActualWinner]]=Table2[[#This Row],[HomeTeam]], 2, IF(OR(Table2[[#This Row],[ActualResult]]="OT", Table2[[#This Row],[ActualResult]]="SO"), 1, 0))</f>
        <v>0</v>
      </c>
    </row>
    <row r="159" spans="1:28"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Row],[ActualWinner]]=Table2[[#This Row],[AwayTeam]], 2, IF(OR(Table2[[#This Row],[ActualResult]]="OT", Table2[[#This Row],[ActualResult]]="SO"), 1, 0))</f>
        <v>0</v>
      </c>
      <c r="AB159" s="2">
        <f>IF(Table2[[#This Row],[ActualWinner]]=Table2[[#This Row],[HomeTeam]], 2, IF(OR(Table2[[#This Row],[ActualResult]]="OT", Table2[[#This Row],[ActualResult]]="SO"), 1, 0))</f>
        <v>0</v>
      </c>
    </row>
    <row r="160" spans="1:28"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2">
        <f>IF(AND(Table2[[#This Row],[GameIsOver]]=1,Table2[[#This Row],[ActualHomeScore]]*Table2[[#This Row],[ActualAwayScore]]=0), 1,0)</f>
        <v>0</v>
      </c>
      <c r="AA160" s="2">
        <f>IF(Table2[[#This Row],[ActualWinner]]=Table2[[#This Row],[AwayTeam]], 2, IF(OR(Table2[[#This Row],[ActualResult]]="OT", Table2[[#This Row],[ActualResult]]="SO"), 1, 0))</f>
        <v>0</v>
      </c>
      <c r="AB160" s="2">
        <f>IF(Table2[[#This Row],[ActualWinner]]=Table2[[#This Row],[HomeTeam]], 2, IF(OR(Table2[[#This Row],[ActualResult]]="OT", Table2[[#This Row],[ActualResult]]="SO"), 1, 0))</f>
        <v>0</v>
      </c>
    </row>
    <row r="161" spans="1:28"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Row],[ActualWinner]]=Table2[[#This Row],[AwayTeam]], 2, IF(OR(Table2[[#This Row],[ActualResult]]="OT", Table2[[#This Row],[ActualResult]]="SO"), 1, 0))</f>
        <v>0</v>
      </c>
      <c r="AB161" s="2">
        <f>IF(Table2[[#This Row],[ActualWinner]]=Table2[[#This Row],[HomeTeam]], 2, IF(OR(Table2[[#This Row],[ActualResult]]="OT", Table2[[#This Row],[ActualResult]]="SO"), 1, 0))</f>
        <v>0</v>
      </c>
    </row>
    <row r="162" spans="1:28"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Row],[ActualWinner]]=Table2[[#This Row],[AwayTeam]], 2, IF(OR(Table2[[#This Row],[ActualResult]]="OT", Table2[[#This Row],[ActualResult]]="SO"), 1, 0))</f>
        <v>0</v>
      </c>
      <c r="AB162" s="2">
        <f>IF(Table2[[#This Row],[ActualWinner]]=Table2[[#This Row],[HomeTeam]], 2, IF(OR(Table2[[#This Row],[ActualResult]]="OT", Table2[[#This Row],[ActualResult]]="SO"), 1, 0))</f>
        <v>0</v>
      </c>
    </row>
    <row r="163" spans="1:28"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Row],[ActualWinner]]=Table2[[#This Row],[AwayTeam]], 2, IF(OR(Table2[[#This Row],[ActualResult]]="OT", Table2[[#This Row],[ActualResult]]="SO"), 1, 0))</f>
        <v>0</v>
      </c>
      <c r="AB163" s="2">
        <f>IF(Table2[[#This Row],[ActualWinner]]=Table2[[#This Row],[HomeTeam]], 2, IF(OR(Table2[[#This Row],[ActualResult]]="OT", Table2[[#This Row],[ActualResult]]="SO"), 1, 0))</f>
        <v>0</v>
      </c>
    </row>
    <row r="164" spans="1:28"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Row],[ActualWinner]]=Table2[[#This Row],[AwayTeam]], 2, IF(OR(Table2[[#This Row],[ActualResult]]="OT", Table2[[#This Row],[ActualResult]]="SO"), 1, 0))</f>
        <v>0</v>
      </c>
      <c r="AB164" s="2">
        <f>IF(Table2[[#This Row],[ActualWinner]]=Table2[[#This Row],[HomeTeam]], 2, IF(OR(Table2[[#This Row],[ActualResult]]="OT", Table2[[#This Row],[ActualResult]]="SO"), 1, 0))</f>
        <v>0</v>
      </c>
    </row>
    <row r="165" spans="1:28"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Row],[ActualWinner]]=Table2[[#This Row],[AwayTeam]], 2, IF(OR(Table2[[#This Row],[ActualResult]]="OT", Table2[[#This Row],[ActualResult]]="SO"), 1, 0))</f>
        <v>0</v>
      </c>
      <c r="AB165" s="2">
        <f>IF(Table2[[#This Row],[ActualWinner]]=Table2[[#This Row],[HomeTeam]], 2, IF(OR(Table2[[#This Row],[ActualResult]]="OT", Table2[[#This Row],[ActualResult]]="SO"), 1, 0))</f>
        <v>0</v>
      </c>
    </row>
    <row r="166" spans="1:28"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Row],[ActualWinner]]=Table2[[#This Row],[AwayTeam]], 2, IF(OR(Table2[[#This Row],[ActualResult]]="OT", Table2[[#This Row],[ActualResult]]="SO"), 1, 0))</f>
        <v>0</v>
      </c>
      <c r="AB166" s="2">
        <f>IF(Table2[[#This Row],[ActualWinner]]=Table2[[#This Row],[HomeTeam]], 2, IF(OR(Table2[[#This Row],[ActualResult]]="OT", Table2[[#This Row],[ActualResult]]="SO"), 1, 0))</f>
        <v>0</v>
      </c>
    </row>
    <row r="167" spans="1:28"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Row],[ActualWinner]]=Table2[[#This Row],[AwayTeam]], 2, IF(OR(Table2[[#This Row],[ActualResult]]="OT", Table2[[#This Row],[ActualResult]]="SO"), 1, 0))</f>
        <v>0</v>
      </c>
      <c r="AB167" s="2">
        <f>IF(Table2[[#This Row],[ActualWinner]]=Table2[[#This Row],[HomeTeam]], 2, IF(OR(Table2[[#This Row],[ActualResult]]="OT", Table2[[#This Row],[ActualResult]]="SO"), 1, 0))</f>
        <v>0</v>
      </c>
    </row>
    <row r="168" spans="1:28"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Row],[ActualWinner]]=Table2[[#This Row],[AwayTeam]], 2, IF(OR(Table2[[#This Row],[ActualResult]]="OT", Table2[[#This Row],[ActualResult]]="SO"), 1, 0))</f>
        <v>0</v>
      </c>
      <c r="AB168" s="2">
        <f>IF(Table2[[#This Row],[ActualWinner]]=Table2[[#This Row],[HomeTeam]], 2, IF(OR(Table2[[#This Row],[ActualResult]]="OT", Table2[[#This Row],[ActualResult]]="SO"), 1, 0))</f>
        <v>0</v>
      </c>
    </row>
    <row r="169" spans="1:28"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Row],[ActualWinner]]=Table2[[#This Row],[AwayTeam]], 2, IF(OR(Table2[[#This Row],[ActualResult]]="OT", Table2[[#This Row],[ActualResult]]="SO"), 1, 0))</f>
        <v>0</v>
      </c>
      <c r="AB169" s="2">
        <f>IF(Table2[[#This Row],[ActualWinner]]=Table2[[#This Row],[HomeTeam]], 2, IF(OR(Table2[[#This Row],[ActualResult]]="OT", Table2[[#This Row],[ActualResult]]="SO"), 1, 0))</f>
        <v>0</v>
      </c>
    </row>
    <row r="170" spans="1:28"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Row],[ActualWinner]]=Table2[[#This Row],[AwayTeam]], 2, IF(OR(Table2[[#This Row],[ActualResult]]="OT", Table2[[#This Row],[ActualResult]]="SO"), 1, 0))</f>
        <v>0</v>
      </c>
      <c r="AB170" s="2">
        <f>IF(Table2[[#This Row],[ActualWinner]]=Table2[[#This Row],[HomeTeam]], 2, IF(OR(Table2[[#This Row],[ActualResult]]="OT", Table2[[#This Row],[ActualResult]]="SO"), 1, 0))</f>
        <v>0</v>
      </c>
    </row>
    <row r="171" spans="1:28"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Row],[ActualWinner]]=Table2[[#This Row],[AwayTeam]], 2, IF(OR(Table2[[#This Row],[ActualResult]]="OT", Table2[[#This Row],[ActualResult]]="SO"), 1, 0))</f>
        <v>0</v>
      </c>
      <c r="AB171" s="2">
        <f>IF(Table2[[#This Row],[ActualWinner]]=Table2[[#This Row],[HomeTeam]], 2, IF(OR(Table2[[#This Row],[ActualResult]]="OT", Table2[[#This Row],[ActualResult]]="SO"), 1, 0))</f>
        <v>0</v>
      </c>
    </row>
    <row r="172" spans="1:28"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Row],[ActualWinner]]=Table2[[#This Row],[AwayTeam]], 2, IF(OR(Table2[[#This Row],[ActualResult]]="OT", Table2[[#This Row],[ActualResult]]="SO"), 1, 0))</f>
        <v>0</v>
      </c>
      <c r="AB172" s="2">
        <f>IF(Table2[[#This Row],[ActualWinner]]=Table2[[#This Row],[HomeTeam]], 2, IF(OR(Table2[[#This Row],[ActualResult]]="OT", Table2[[#This Row],[ActualResult]]="SO"), 1, 0))</f>
        <v>0</v>
      </c>
    </row>
    <row r="173" spans="1:28"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Row],[ActualWinner]]=Table2[[#This Row],[AwayTeam]], 2, IF(OR(Table2[[#This Row],[ActualResult]]="OT", Table2[[#This Row],[ActualResult]]="SO"), 1, 0))</f>
        <v>0</v>
      </c>
      <c r="AB173" s="2">
        <f>IF(Table2[[#This Row],[ActualWinner]]=Table2[[#This Row],[HomeTeam]], 2, IF(OR(Table2[[#This Row],[ActualResult]]="OT", Table2[[#This Row],[ActualResult]]="SO"), 1, 0))</f>
        <v>0</v>
      </c>
    </row>
    <row r="174" spans="1:28"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Row],[ActualWinner]]=Table2[[#This Row],[AwayTeam]], 2, IF(OR(Table2[[#This Row],[ActualResult]]="OT", Table2[[#This Row],[ActualResult]]="SO"), 1, 0))</f>
        <v>0</v>
      </c>
      <c r="AB174" s="2">
        <f>IF(Table2[[#This Row],[ActualWinner]]=Table2[[#This Row],[HomeTeam]], 2, IF(OR(Table2[[#This Row],[ActualResult]]="OT", Table2[[#This Row],[ActualResult]]="SO"), 1, 0))</f>
        <v>0</v>
      </c>
    </row>
    <row r="175" spans="1:28"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Row],[ActualWinner]]=Table2[[#This Row],[AwayTeam]], 2, IF(OR(Table2[[#This Row],[ActualResult]]="OT", Table2[[#This Row],[ActualResult]]="SO"), 1, 0))</f>
        <v>0</v>
      </c>
      <c r="AB175" s="2">
        <f>IF(Table2[[#This Row],[ActualWinner]]=Table2[[#This Row],[HomeTeam]], 2, IF(OR(Table2[[#This Row],[ActualResult]]="OT", Table2[[#This Row],[ActualResult]]="SO"), 1, 0))</f>
        <v>0</v>
      </c>
    </row>
    <row r="176" spans="1:28"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Row],[ActualWinner]]=Table2[[#This Row],[AwayTeam]], 2, IF(OR(Table2[[#This Row],[ActualResult]]="OT", Table2[[#This Row],[ActualResult]]="SO"), 1, 0))</f>
        <v>0</v>
      </c>
      <c r="AB176" s="2">
        <f>IF(Table2[[#This Row],[ActualWinner]]=Table2[[#This Row],[HomeTeam]], 2, IF(OR(Table2[[#This Row],[ActualResult]]="OT", Table2[[#This Row],[ActualResult]]="SO"), 1, 0))</f>
        <v>0</v>
      </c>
    </row>
    <row r="177" spans="1:28"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Row],[ActualWinner]]=Table2[[#This Row],[AwayTeam]], 2, IF(OR(Table2[[#This Row],[ActualResult]]="OT", Table2[[#This Row],[ActualResult]]="SO"), 1, 0))</f>
        <v>0</v>
      </c>
      <c r="AB177" s="2">
        <f>IF(Table2[[#This Row],[ActualWinner]]=Table2[[#This Row],[HomeTeam]], 2, IF(OR(Table2[[#This Row],[ActualResult]]="OT", Table2[[#This Row],[ActualResult]]="SO"), 1, 0))</f>
        <v>0</v>
      </c>
    </row>
    <row r="178" spans="1:28"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Row],[ActualWinner]]=Table2[[#This Row],[AwayTeam]], 2, IF(OR(Table2[[#This Row],[ActualResult]]="OT", Table2[[#This Row],[ActualResult]]="SO"), 1, 0))</f>
        <v>0</v>
      </c>
      <c r="AB178" s="2">
        <f>IF(Table2[[#This Row],[ActualWinner]]=Table2[[#This Row],[HomeTeam]], 2, IF(OR(Table2[[#This Row],[ActualResult]]="OT", Table2[[#This Row],[ActualResult]]="SO"), 1, 0))</f>
        <v>0</v>
      </c>
    </row>
    <row r="179" spans="1:28"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Row],[ActualWinner]]=Table2[[#This Row],[AwayTeam]], 2, IF(OR(Table2[[#This Row],[ActualResult]]="OT", Table2[[#This Row],[ActualResult]]="SO"), 1, 0))</f>
        <v>0</v>
      </c>
      <c r="AB179" s="2">
        <f>IF(Table2[[#This Row],[ActualWinner]]=Table2[[#This Row],[HomeTeam]], 2, IF(OR(Table2[[#This Row],[ActualResult]]="OT", Table2[[#This Row],[ActualResult]]="SO"), 1, 0))</f>
        <v>0</v>
      </c>
    </row>
    <row r="180" spans="1:28"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Row],[ActualWinner]]=Table2[[#This Row],[AwayTeam]], 2, IF(OR(Table2[[#This Row],[ActualResult]]="OT", Table2[[#This Row],[ActualResult]]="SO"), 1, 0))</f>
        <v>0</v>
      </c>
      <c r="AB180" s="2">
        <f>IF(Table2[[#This Row],[ActualWinner]]=Table2[[#This Row],[HomeTeam]], 2, IF(OR(Table2[[#This Row],[ActualResult]]="OT", Table2[[#This Row],[ActualResult]]="SO"), 1, 0))</f>
        <v>0</v>
      </c>
    </row>
    <row r="181" spans="1:28"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Row],[ActualWinner]]=Table2[[#This Row],[AwayTeam]], 2, IF(OR(Table2[[#This Row],[ActualResult]]="OT", Table2[[#This Row],[ActualResult]]="SO"), 1, 0))</f>
        <v>0</v>
      </c>
      <c r="AB181" s="2">
        <f>IF(Table2[[#This Row],[ActualWinner]]=Table2[[#This Row],[HomeTeam]], 2, IF(OR(Table2[[#This Row],[ActualResult]]="OT", Table2[[#This Row],[ActualResult]]="SO"), 1, 0))</f>
        <v>0</v>
      </c>
    </row>
    <row r="182" spans="1:28"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Row],[ActualWinner]]=Table2[[#This Row],[AwayTeam]], 2, IF(OR(Table2[[#This Row],[ActualResult]]="OT", Table2[[#This Row],[ActualResult]]="SO"), 1, 0))</f>
        <v>0</v>
      </c>
      <c r="AB182" s="2">
        <f>IF(Table2[[#This Row],[ActualWinner]]=Table2[[#This Row],[HomeTeam]], 2, IF(OR(Table2[[#This Row],[ActualResult]]="OT", Table2[[#This Row],[ActualResult]]="SO"), 1, 0))</f>
        <v>0</v>
      </c>
    </row>
    <row r="183" spans="1:28"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Row],[ActualWinner]]=Table2[[#This Row],[AwayTeam]], 2, IF(OR(Table2[[#This Row],[ActualResult]]="OT", Table2[[#This Row],[ActualResult]]="SO"), 1, 0))</f>
        <v>0</v>
      </c>
      <c r="AB183" s="2">
        <f>IF(Table2[[#This Row],[ActualWinner]]=Table2[[#This Row],[HomeTeam]], 2, IF(OR(Table2[[#This Row],[ActualResult]]="OT", Table2[[#This Row],[ActualResult]]="SO"), 1, 0))</f>
        <v>0</v>
      </c>
    </row>
    <row r="184" spans="1:28"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Row],[ActualWinner]]=Table2[[#This Row],[AwayTeam]], 2, IF(OR(Table2[[#This Row],[ActualResult]]="OT", Table2[[#This Row],[ActualResult]]="SO"), 1, 0))</f>
        <v>0</v>
      </c>
      <c r="AB184" s="2">
        <f>IF(Table2[[#This Row],[ActualWinner]]=Table2[[#This Row],[HomeTeam]], 2, IF(OR(Table2[[#This Row],[ActualResult]]="OT", Table2[[#This Row],[ActualResult]]="SO"), 1, 0))</f>
        <v>0</v>
      </c>
    </row>
    <row r="185" spans="1:28"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Row],[ActualWinner]]=Table2[[#This Row],[AwayTeam]], 2, IF(OR(Table2[[#This Row],[ActualResult]]="OT", Table2[[#This Row],[ActualResult]]="SO"), 1, 0))</f>
        <v>0</v>
      </c>
      <c r="AB185" s="2">
        <f>IF(Table2[[#This Row],[ActualWinner]]=Table2[[#This Row],[HomeTeam]], 2, IF(OR(Table2[[#This Row],[ActualResult]]="OT", Table2[[#This Row],[ActualResult]]="SO"), 1, 0))</f>
        <v>0</v>
      </c>
    </row>
    <row r="186" spans="1:28"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Row],[ActualWinner]]=Table2[[#This Row],[AwayTeam]], 2, IF(OR(Table2[[#This Row],[ActualResult]]="OT", Table2[[#This Row],[ActualResult]]="SO"), 1, 0))</f>
        <v>0</v>
      </c>
      <c r="AB186" s="2">
        <f>IF(Table2[[#This Row],[ActualWinner]]=Table2[[#This Row],[HomeTeam]], 2, IF(OR(Table2[[#This Row],[ActualResult]]="OT", Table2[[#This Row],[ActualResult]]="SO"), 1, 0))</f>
        <v>0</v>
      </c>
    </row>
    <row r="187" spans="1:28"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Row],[ActualWinner]]=Table2[[#This Row],[AwayTeam]], 2, IF(OR(Table2[[#This Row],[ActualResult]]="OT", Table2[[#This Row],[ActualResult]]="SO"), 1, 0))</f>
        <v>0</v>
      </c>
      <c r="AB187" s="2">
        <f>IF(Table2[[#This Row],[ActualWinner]]=Table2[[#This Row],[HomeTeam]], 2, IF(OR(Table2[[#This Row],[ActualResult]]="OT", Table2[[#This Row],[ActualResult]]="SO"), 1, 0))</f>
        <v>0</v>
      </c>
    </row>
    <row r="188" spans="1:28"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Row],[ActualWinner]]=Table2[[#This Row],[AwayTeam]], 2, IF(OR(Table2[[#This Row],[ActualResult]]="OT", Table2[[#This Row],[ActualResult]]="SO"), 1, 0))</f>
        <v>0</v>
      </c>
      <c r="AB188" s="2">
        <f>IF(Table2[[#This Row],[ActualWinner]]=Table2[[#This Row],[HomeTeam]], 2, IF(OR(Table2[[#This Row],[ActualResult]]="OT", Table2[[#This Row],[ActualResult]]="SO"), 1, 0))</f>
        <v>0</v>
      </c>
    </row>
    <row r="189" spans="1:28"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Row],[ActualWinner]]=Table2[[#This Row],[AwayTeam]], 2, IF(OR(Table2[[#This Row],[ActualResult]]="OT", Table2[[#This Row],[ActualResult]]="SO"), 1, 0))</f>
        <v>0</v>
      </c>
      <c r="AB189" s="2">
        <f>IF(Table2[[#This Row],[ActualWinner]]=Table2[[#This Row],[HomeTeam]], 2, IF(OR(Table2[[#This Row],[ActualResult]]="OT", Table2[[#This Row],[ActualResult]]="SO"), 1, 0))</f>
        <v>0</v>
      </c>
    </row>
    <row r="190" spans="1:28"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Row],[ActualWinner]]=Table2[[#This Row],[AwayTeam]], 2, IF(OR(Table2[[#This Row],[ActualResult]]="OT", Table2[[#This Row],[ActualResult]]="SO"), 1, 0))</f>
        <v>0</v>
      </c>
      <c r="AB190" s="2">
        <f>IF(Table2[[#This Row],[ActualWinner]]=Table2[[#This Row],[HomeTeam]], 2, IF(OR(Table2[[#This Row],[ActualResult]]="OT", Table2[[#This Row],[ActualResult]]="SO"), 1, 0))</f>
        <v>0</v>
      </c>
    </row>
    <row r="191" spans="1:28"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Row],[ActualWinner]]=Table2[[#This Row],[AwayTeam]], 2, IF(OR(Table2[[#This Row],[ActualResult]]="OT", Table2[[#This Row],[ActualResult]]="SO"), 1, 0))</f>
        <v>0</v>
      </c>
      <c r="AB191" s="2">
        <f>IF(Table2[[#This Row],[ActualWinner]]=Table2[[#This Row],[HomeTeam]], 2, IF(OR(Table2[[#This Row],[ActualResult]]="OT", Table2[[#This Row],[ActualResult]]="SO"), 1, 0))</f>
        <v>0</v>
      </c>
    </row>
    <row r="192" spans="1:28"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Row],[ActualWinner]]=Table2[[#This Row],[AwayTeam]], 2, IF(OR(Table2[[#This Row],[ActualResult]]="OT", Table2[[#This Row],[ActualResult]]="SO"), 1, 0))</f>
        <v>0</v>
      </c>
      <c r="AB192" s="2">
        <f>IF(Table2[[#This Row],[ActualWinner]]=Table2[[#This Row],[HomeTeam]], 2, IF(OR(Table2[[#This Row],[ActualResult]]="OT", Table2[[#This Row],[ActualResult]]="SO"), 1, 0))</f>
        <v>0</v>
      </c>
    </row>
    <row r="193" spans="1:28"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Row],[ActualWinner]]=Table2[[#This Row],[AwayTeam]], 2, IF(OR(Table2[[#This Row],[ActualResult]]="OT", Table2[[#This Row],[ActualResult]]="SO"), 1, 0))</f>
        <v>0</v>
      </c>
      <c r="AB193" s="2">
        <f>IF(Table2[[#This Row],[ActualWinner]]=Table2[[#This Row],[HomeTeam]], 2, IF(OR(Table2[[#This Row],[ActualResult]]="OT", Table2[[#This Row],[ActualResult]]="SO"), 1, 0))</f>
        <v>0</v>
      </c>
    </row>
    <row r="194" spans="1:28"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Row],[ActualWinner]]=Table2[[#This Row],[AwayTeam]], 2, IF(OR(Table2[[#This Row],[ActualResult]]="OT", Table2[[#This Row],[ActualResult]]="SO"), 1, 0))</f>
        <v>0</v>
      </c>
      <c r="AB194" s="2">
        <f>IF(Table2[[#This Row],[ActualWinner]]=Table2[[#This Row],[HomeTeam]], 2, IF(OR(Table2[[#This Row],[ActualResult]]="OT", Table2[[#This Row],[ActualResult]]="SO"), 1, 0))</f>
        <v>0</v>
      </c>
    </row>
    <row r="195" spans="1:28"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Row],[ActualWinner]]=Table2[[#This Row],[AwayTeam]], 2, IF(OR(Table2[[#This Row],[ActualResult]]="OT", Table2[[#This Row],[ActualResult]]="SO"), 1, 0))</f>
        <v>0</v>
      </c>
      <c r="AB195" s="2">
        <f>IF(Table2[[#This Row],[ActualWinner]]=Table2[[#This Row],[HomeTeam]], 2, IF(OR(Table2[[#This Row],[ActualResult]]="OT", Table2[[#This Row],[ActualResult]]="SO"), 1, 0))</f>
        <v>0</v>
      </c>
    </row>
    <row r="196" spans="1:28"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Row],[ActualWinner]]=Table2[[#This Row],[AwayTeam]], 2, IF(OR(Table2[[#This Row],[ActualResult]]="OT", Table2[[#This Row],[ActualResult]]="SO"), 1, 0))</f>
        <v>0</v>
      </c>
      <c r="AB196" s="2">
        <f>IF(Table2[[#This Row],[ActualWinner]]=Table2[[#This Row],[HomeTeam]], 2, IF(OR(Table2[[#This Row],[ActualResult]]="OT", Table2[[#This Row],[ActualResult]]="SO"), 1, 0))</f>
        <v>0</v>
      </c>
    </row>
    <row r="197" spans="1:28"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Row],[ActualWinner]]=Table2[[#This Row],[AwayTeam]], 2, IF(OR(Table2[[#This Row],[ActualResult]]="OT", Table2[[#This Row],[ActualResult]]="SO"), 1, 0))</f>
        <v>0</v>
      </c>
      <c r="AB197" s="2">
        <f>IF(Table2[[#This Row],[ActualWinner]]=Table2[[#This Row],[HomeTeam]], 2, IF(OR(Table2[[#This Row],[ActualResult]]="OT", Table2[[#This Row],[ActualResult]]="SO"), 1, 0))</f>
        <v>0</v>
      </c>
    </row>
    <row r="198" spans="1:28"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Row],[ActualWinner]]=Table2[[#This Row],[AwayTeam]], 2, IF(OR(Table2[[#This Row],[ActualResult]]="OT", Table2[[#This Row],[ActualResult]]="SO"), 1, 0))</f>
        <v>0</v>
      </c>
      <c r="AB198" s="2">
        <f>IF(Table2[[#This Row],[ActualWinner]]=Table2[[#This Row],[HomeTeam]], 2, IF(OR(Table2[[#This Row],[ActualResult]]="OT", Table2[[#This Row],[ActualResult]]="SO"), 1, 0))</f>
        <v>0</v>
      </c>
    </row>
    <row r="199" spans="1:28"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Row],[ActualWinner]]=Table2[[#This Row],[AwayTeam]], 2, IF(OR(Table2[[#This Row],[ActualResult]]="OT", Table2[[#This Row],[ActualResult]]="SO"), 1, 0))</f>
        <v>0</v>
      </c>
      <c r="AB199" s="2">
        <f>IF(Table2[[#This Row],[ActualWinner]]=Table2[[#This Row],[HomeTeam]], 2, IF(OR(Table2[[#This Row],[ActualResult]]="OT", Table2[[#This Row],[ActualResult]]="SO"), 1, 0))</f>
        <v>0</v>
      </c>
    </row>
    <row r="200" spans="1:28"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Row],[ActualWinner]]=Table2[[#This Row],[AwayTeam]], 2, IF(OR(Table2[[#This Row],[ActualResult]]="OT", Table2[[#This Row],[ActualResult]]="SO"), 1, 0))</f>
        <v>0</v>
      </c>
      <c r="AB200" s="2">
        <f>IF(Table2[[#This Row],[ActualWinner]]=Table2[[#This Row],[HomeTeam]], 2, IF(OR(Table2[[#This Row],[ActualResult]]="OT", Table2[[#This Row],[ActualResult]]="SO"), 1, 0))</f>
        <v>0</v>
      </c>
    </row>
    <row r="201" spans="1:28"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Row],[ActualWinner]]=Table2[[#This Row],[AwayTeam]], 2, IF(OR(Table2[[#This Row],[ActualResult]]="OT", Table2[[#This Row],[ActualResult]]="SO"), 1, 0))</f>
        <v>0</v>
      </c>
      <c r="AB201" s="2">
        <f>IF(Table2[[#This Row],[ActualWinner]]=Table2[[#This Row],[HomeTeam]], 2, IF(OR(Table2[[#This Row],[ActualResult]]="OT", Table2[[#This Row],[ActualResult]]="SO"), 1, 0))</f>
        <v>0</v>
      </c>
    </row>
    <row r="202" spans="1:28"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Row],[ActualWinner]]=Table2[[#This Row],[AwayTeam]], 2, IF(OR(Table2[[#This Row],[ActualResult]]="OT", Table2[[#This Row],[ActualResult]]="SO"), 1, 0))</f>
        <v>0</v>
      </c>
      <c r="AB202" s="2">
        <f>IF(Table2[[#This Row],[ActualWinner]]=Table2[[#This Row],[HomeTeam]], 2, IF(OR(Table2[[#This Row],[ActualResult]]="OT", Table2[[#This Row],[ActualResult]]="SO"), 1, 0))</f>
        <v>0</v>
      </c>
    </row>
    <row r="203" spans="1:28"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Row],[ActualWinner]]=Table2[[#This Row],[AwayTeam]], 2, IF(OR(Table2[[#This Row],[ActualResult]]="OT", Table2[[#This Row],[ActualResult]]="SO"), 1, 0))</f>
        <v>0</v>
      </c>
      <c r="AB203" s="2">
        <f>IF(Table2[[#This Row],[ActualWinner]]=Table2[[#This Row],[HomeTeam]], 2, IF(OR(Table2[[#This Row],[ActualResult]]="OT", Table2[[#This Row],[ActualResult]]="SO"), 1, 0))</f>
        <v>0</v>
      </c>
    </row>
    <row r="204" spans="1:28"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Row],[ActualWinner]]=Table2[[#This Row],[AwayTeam]], 2, IF(OR(Table2[[#This Row],[ActualResult]]="OT", Table2[[#This Row],[ActualResult]]="SO"), 1, 0))</f>
        <v>0</v>
      </c>
      <c r="AB204" s="2">
        <f>IF(Table2[[#This Row],[ActualWinner]]=Table2[[#This Row],[HomeTeam]], 2, IF(OR(Table2[[#This Row],[ActualResult]]="OT", Table2[[#This Row],[ActualResult]]="SO"), 1, 0))</f>
        <v>0</v>
      </c>
    </row>
    <row r="205" spans="1:28"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Row],[ActualWinner]]=Table2[[#This Row],[AwayTeam]], 2, IF(OR(Table2[[#This Row],[ActualResult]]="OT", Table2[[#This Row],[ActualResult]]="SO"), 1, 0))</f>
        <v>0</v>
      </c>
      <c r="AB205" s="2">
        <f>IF(Table2[[#This Row],[ActualWinner]]=Table2[[#This Row],[HomeTeam]], 2, IF(OR(Table2[[#This Row],[ActualResult]]="OT", Table2[[#This Row],[ActualResult]]="SO"), 1, 0))</f>
        <v>0</v>
      </c>
    </row>
    <row r="206" spans="1:28"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Row],[ActualWinner]]=Table2[[#This Row],[AwayTeam]], 2, IF(OR(Table2[[#This Row],[ActualResult]]="OT", Table2[[#This Row],[ActualResult]]="SO"), 1, 0))</f>
        <v>0</v>
      </c>
      <c r="AB206" s="2">
        <f>IF(Table2[[#This Row],[ActualWinner]]=Table2[[#This Row],[HomeTeam]], 2, IF(OR(Table2[[#This Row],[ActualResult]]="OT", Table2[[#This Row],[ActualResult]]="SO"), 1, 0))</f>
        <v>0</v>
      </c>
    </row>
    <row r="207" spans="1:28"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Row],[ActualWinner]]=Table2[[#This Row],[AwayTeam]], 2, IF(OR(Table2[[#This Row],[ActualResult]]="OT", Table2[[#This Row],[ActualResult]]="SO"), 1, 0))</f>
        <v>0</v>
      </c>
      <c r="AB207" s="2">
        <f>IF(Table2[[#This Row],[ActualWinner]]=Table2[[#This Row],[HomeTeam]], 2, IF(OR(Table2[[#This Row],[ActualResult]]="OT", Table2[[#This Row],[ActualResult]]="SO"), 1, 0))</f>
        <v>0</v>
      </c>
    </row>
    <row r="208" spans="1:28"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Row],[ActualWinner]]=Table2[[#This Row],[AwayTeam]], 2, IF(OR(Table2[[#This Row],[ActualResult]]="OT", Table2[[#This Row],[ActualResult]]="SO"), 1, 0))</f>
        <v>0</v>
      </c>
      <c r="AB208" s="2">
        <f>IF(Table2[[#This Row],[ActualWinner]]=Table2[[#This Row],[HomeTeam]], 2, IF(OR(Table2[[#This Row],[ActualResult]]="OT", Table2[[#This Row],[ActualResult]]="SO"), 1, 0))</f>
        <v>0</v>
      </c>
    </row>
    <row r="209" spans="1:28"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Row],[ActualWinner]]=Table2[[#This Row],[AwayTeam]], 2, IF(OR(Table2[[#This Row],[ActualResult]]="OT", Table2[[#This Row],[ActualResult]]="SO"), 1, 0))</f>
        <v>0</v>
      </c>
      <c r="AB209" s="2">
        <f>IF(Table2[[#This Row],[ActualWinner]]=Table2[[#This Row],[HomeTeam]], 2, IF(OR(Table2[[#This Row],[ActualResult]]="OT", Table2[[#This Row],[ActualResult]]="SO"), 1, 0))</f>
        <v>0</v>
      </c>
    </row>
    <row r="210" spans="1:28"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Row],[ActualWinner]]=Table2[[#This Row],[AwayTeam]], 2, IF(OR(Table2[[#This Row],[ActualResult]]="OT", Table2[[#This Row],[ActualResult]]="SO"), 1, 0))</f>
        <v>0</v>
      </c>
      <c r="AB210" s="2">
        <f>IF(Table2[[#This Row],[ActualWinner]]=Table2[[#This Row],[HomeTeam]], 2, IF(OR(Table2[[#This Row],[ActualResult]]="OT", Table2[[#This Row],[ActualResult]]="SO"), 1, 0))</f>
        <v>0</v>
      </c>
    </row>
    <row r="211" spans="1:28"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Row],[ActualWinner]]=Table2[[#This Row],[AwayTeam]], 2, IF(OR(Table2[[#This Row],[ActualResult]]="OT", Table2[[#This Row],[ActualResult]]="SO"), 1, 0))</f>
        <v>0</v>
      </c>
      <c r="AB211" s="2">
        <f>IF(Table2[[#This Row],[ActualWinner]]=Table2[[#This Row],[HomeTeam]], 2, IF(OR(Table2[[#This Row],[ActualResult]]="OT", Table2[[#This Row],[ActualResult]]="SO"), 1, 0))</f>
        <v>0</v>
      </c>
    </row>
    <row r="212" spans="1:28"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Row],[ActualWinner]]=Table2[[#This Row],[AwayTeam]], 2, IF(OR(Table2[[#This Row],[ActualResult]]="OT", Table2[[#This Row],[ActualResult]]="SO"), 1, 0))</f>
        <v>0</v>
      </c>
      <c r="AB212" s="2">
        <f>IF(Table2[[#This Row],[ActualWinner]]=Table2[[#This Row],[HomeTeam]], 2, IF(OR(Table2[[#This Row],[ActualResult]]="OT", Table2[[#This Row],[ActualResult]]="SO"), 1, 0))</f>
        <v>0</v>
      </c>
    </row>
    <row r="213" spans="1:28"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Row],[ActualWinner]]=Table2[[#This Row],[AwayTeam]], 2, IF(OR(Table2[[#This Row],[ActualResult]]="OT", Table2[[#This Row],[ActualResult]]="SO"), 1, 0))</f>
        <v>0</v>
      </c>
      <c r="AB213" s="2">
        <f>IF(Table2[[#This Row],[ActualWinner]]=Table2[[#This Row],[HomeTeam]], 2, IF(OR(Table2[[#This Row],[ActualResult]]="OT", Table2[[#This Row],[ActualResult]]="SO"), 1, 0))</f>
        <v>0</v>
      </c>
    </row>
    <row r="214" spans="1:28"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Row],[ActualWinner]]=Table2[[#This Row],[AwayTeam]], 2, IF(OR(Table2[[#This Row],[ActualResult]]="OT", Table2[[#This Row],[ActualResult]]="SO"), 1, 0))</f>
        <v>0</v>
      </c>
      <c r="AB214" s="2">
        <f>IF(Table2[[#This Row],[ActualWinner]]=Table2[[#This Row],[HomeTeam]], 2, IF(OR(Table2[[#This Row],[ActualResult]]="OT", Table2[[#This Row],[ActualResult]]="SO"), 1, 0))</f>
        <v>0</v>
      </c>
    </row>
    <row r="215" spans="1:28"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Row],[ActualWinner]]=Table2[[#This Row],[AwayTeam]], 2, IF(OR(Table2[[#This Row],[ActualResult]]="OT", Table2[[#This Row],[ActualResult]]="SO"), 1, 0))</f>
        <v>0</v>
      </c>
      <c r="AB215" s="2">
        <f>IF(Table2[[#This Row],[ActualWinner]]=Table2[[#This Row],[HomeTeam]], 2, IF(OR(Table2[[#This Row],[ActualResult]]="OT", Table2[[#This Row],[ActualResult]]="SO"), 1, 0))</f>
        <v>0</v>
      </c>
    </row>
    <row r="216" spans="1:28"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Row],[ActualWinner]]=Table2[[#This Row],[AwayTeam]], 2, IF(OR(Table2[[#This Row],[ActualResult]]="OT", Table2[[#This Row],[ActualResult]]="SO"), 1, 0))</f>
        <v>0</v>
      </c>
      <c r="AB216" s="2">
        <f>IF(Table2[[#This Row],[ActualWinner]]=Table2[[#This Row],[HomeTeam]], 2, IF(OR(Table2[[#This Row],[ActualResult]]="OT", Table2[[#This Row],[ActualResult]]="SO"), 1, 0))</f>
        <v>0</v>
      </c>
    </row>
    <row r="217" spans="1:28"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Row],[ActualWinner]]=Table2[[#This Row],[AwayTeam]], 2, IF(OR(Table2[[#This Row],[ActualResult]]="OT", Table2[[#This Row],[ActualResult]]="SO"), 1, 0))</f>
        <v>0</v>
      </c>
      <c r="AB217" s="2">
        <f>IF(Table2[[#This Row],[ActualWinner]]=Table2[[#This Row],[HomeTeam]], 2, IF(OR(Table2[[#This Row],[ActualResult]]="OT", Table2[[#This Row],[ActualResult]]="SO"), 1, 0))</f>
        <v>0</v>
      </c>
    </row>
    <row r="218" spans="1:28"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Row],[ActualWinner]]=Table2[[#This Row],[AwayTeam]], 2, IF(OR(Table2[[#This Row],[ActualResult]]="OT", Table2[[#This Row],[ActualResult]]="SO"), 1, 0))</f>
        <v>0</v>
      </c>
      <c r="AB218" s="2">
        <f>IF(Table2[[#This Row],[ActualWinner]]=Table2[[#This Row],[HomeTeam]], 2, IF(OR(Table2[[#This Row],[ActualResult]]="OT", Table2[[#This Row],[ActualResult]]="SO"), 1, 0))</f>
        <v>0</v>
      </c>
    </row>
    <row r="219" spans="1:28"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Row],[ActualWinner]]=Table2[[#This Row],[AwayTeam]], 2, IF(OR(Table2[[#This Row],[ActualResult]]="OT", Table2[[#This Row],[ActualResult]]="SO"), 1, 0))</f>
        <v>0</v>
      </c>
      <c r="AB219" s="2">
        <f>IF(Table2[[#This Row],[ActualWinner]]=Table2[[#This Row],[HomeTeam]], 2, IF(OR(Table2[[#This Row],[ActualResult]]="OT", Table2[[#This Row],[ActualResult]]="SO"), 1, 0))</f>
        <v>0</v>
      </c>
    </row>
    <row r="220" spans="1:28"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Row],[ActualWinner]]=Table2[[#This Row],[AwayTeam]], 2, IF(OR(Table2[[#This Row],[ActualResult]]="OT", Table2[[#This Row],[ActualResult]]="SO"), 1, 0))</f>
        <v>0</v>
      </c>
      <c r="AB220" s="2">
        <f>IF(Table2[[#This Row],[ActualWinner]]=Table2[[#This Row],[HomeTeam]], 2, IF(OR(Table2[[#This Row],[ActualResult]]="OT", Table2[[#This Row],[ActualResult]]="SO"), 1, 0))</f>
        <v>0</v>
      </c>
    </row>
    <row r="221" spans="1:28"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Row],[ActualWinner]]=Table2[[#This Row],[AwayTeam]], 2, IF(OR(Table2[[#This Row],[ActualResult]]="OT", Table2[[#This Row],[ActualResult]]="SO"), 1, 0))</f>
        <v>0</v>
      </c>
      <c r="AB221" s="2">
        <f>IF(Table2[[#This Row],[ActualWinner]]=Table2[[#This Row],[HomeTeam]], 2, IF(OR(Table2[[#This Row],[ActualResult]]="OT", Table2[[#This Row],[ActualResult]]="SO"), 1, 0))</f>
        <v>0</v>
      </c>
    </row>
    <row r="222" spans="1:28"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Row],[ActualWinner]]=Table2[[#This Row],[AwayTeam]], 2, IF(OR(Table2[[#This Row],[ActualResult]]="OT", Table2[[#This Row],[ActualResult]]="SO"), 1, 0))</f>
        <v>0</v>
      </c>
      <c r="AB222" s="2">
        <f>IF(Table2[[#This Row],[ActualWinner]]=Table2[[#This Row],[HomeTeam]], 2, IF(OR(Table2[[#This Row],[ActualResult]]="OT", Table2[[#This Row],[ActualResult]]="SO"), 1, 0))</f>
        <v>0</v>
      </c>
    </row>
    <row r="223" spans="1:28"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Row],[ActualWinner]]=Table2[[#This Row],[AwayTeam]], 2, IF(OR(Table2[[#This Row],[ActualResult]]="OT", Table2[[#This Row],[ActualResult]]="SO"), 1, 0))</f>
        <v>0</v>
      </c>
      <c r="AB223" s="2">
        <f>IF(Table2[[#This Row],[ActualWinner]]=Table2[[#This Row],[HomeTeam]], 2, IF(OR(Table2[[#This Row],[ActualResult]]="OT", Table2[[#This Row],[ActualResult]]="SO"), 1, 0))</f>
        <v>0</v>
      </c>
    </row>
    <row r="224" spans="1:28"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Row],[ActualWinner]]=Table2[[#This Row],[AwayTeam]], 2, IF(OR(Table2[[#This Row],[ActualResult]]="OT", Table2[[#This Row],[ActualResult]]="SO"), 1, 0))</f>
        <v>0</v>
      </c>
      <c r="AB224" s="2">
        <f>IF(Table2[[#This Row],[ActualWinner]]=Table2[[#This Row],[HomeTeam]], 2, IF(OR(Table2[[#This Row],[ActualResult]]="OT", Table2[[#This Row],[ActualResult]]="SO"), 1, 0))</f>
        <v>0</v>
      </c>
    </row>
    <row r="225" spans="1:28"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Row],[ActualWinner]]=Table2[[#This Row],[AwayTeam]], 2, IF(OR(Table2[[#This Row],[ActualResult]]="OT", Table2[[#This Row],[ActualResult]]="SO"), 1, 0))</f>
        <v>0</v>
      </c>
      <c r="AB225" s="2">
        <f>IF(Table2[[#This Row],[ActualWinner]]=Table2[[#This Row],[HomeTeam]], 2, IF(OR(Table2[[#This Row],[ActualResult]]="OT", Table2[[#This Row],[ActualResult]]="SO"), 1, 0))</f>
        <v>0</v>
      </c>
    </row>
    <row r="226" spans="1:28"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Row],[ActualWinner]]=Table2[[#This Row],[AwayTeam]], 2, IF(OR(Table2[[#This Row],[ActualResult]]="OT", Table2[[#This Row],[ActualResult]]="SO"), 1, 0))</f>
        <v>0</v>
      </c>
      <c r="AB226" s="2">
        <f>IF(Table2[[#This Row],[ActualWinner]]=Table2[[#This Row],[HomeTeam]], 2, IF(OR(Table2[[#This Row],[ActualResult]]="OT", Table2[[#This Row],[ActualResult]]="SO"), 1, 0))</f>
        <v>0</v>
      </c>
    </row>
    <row r="227" spans="1:28"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Row],[ActualWinner]]=Table2[[#This Row],[AwayTeam]], 2, IF(OR(Table2[[#This Row],[ActualResult]]="OT", Table2[[#This Row],[ActualResult]]="SO"), 1, 0))</f>
        <v>0</v>
      </c>
      <c r="AB227" s="2">
        <f>IF(Table2[[#This Row],[ActualWinner]]=Table2[[#This Row],[HomeTeam]], 2, IF(OR(Table2[[#This Row],[ActualResult]]="OT", Table2[[#This Row],[ActualResult]]="SO"), 1, 0))</f>
        <v>0</v>
      </c>
    </row>
    <row r="228" spans="1:28"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Row],[ActualWinner]]=Table2[[#This Row],[AwayTeam]], 2, IF(OR(Table2[[#This Row],[ActualResult]]="OT", Table2[[#This Row],[ActualResult]]="SO"), 1, 0))</f>
        <v>0</v>
      </c>
      <c r="AB228" s="2">
        <f>IF(Table2[[#This Row],[ActualWinner]]=Table2[[#This Row],[HomeTeam]], 2, IF(OR(Table2[[#This Row],[ActualResult]]="OT", Table2[[#This Row],[ActualResult]]="SO"), 1, 0))</f>
        <v>0</v>
      </c>
    </row>
    <row r="229" spans="1:28"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Row],[ActualWinner]]=Table2[[#This Row],[AwayTeam]], 2, IF(OR(Table2[[#This Row],[ActualResult]]="OT", Table2[[#This Row],[ActualResult]]="SO"), 1, 0))</f>
        <v>0</v>
      </c>
      <c r="AB229" s="2">
        <f>IF(Table2[[#This Row],[ActualWinner]]=Table2[[#This Row],[HomeTeam]], 2, IF(OR(Table2[[#This Row],[ActualResult]]="OT", Table2[[#This Row],[ActualResult]]="SO"), 1, 0))</f>
        <v>0</v>
      </c>
    </row>
    <row r="230" spans="1:28"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Row],[ActualWinner]]=Table2[[#This Row],[AwayTeam]], 2, IF(OR(Table2[[#This Row],[ActualResult]]="OT", Table2[[#This Row],[ActualResult]]="SO"), 1, 0))</f>
        <v>0</v>
      </c>
      <c r="AB230" s="2">
        <f>IF(Table2[[#This Row],[ActualWinner]]=Table2[[#This Row],[HomeTeam]], 2, IF(OR(Table2[[#This Row],[ActualResult]]="OT", Table2[[#This Row],[ActualResult]]="SO"), 1, 0))</f>
        <v>0</v>
      </c>
    </row>
    <row r="231" spans="1:28"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Row],[ActualWinner]]=Table2[[#This Row],[AwayTeam]], 2, IF(OR(Table2[[#This Row],[ActualResult]]="OT", Table2[[#This Row],[ActualResult]]="SO"), 1, 0))</f>
        <v>0</v>
      </c>
      <c r="AB231" s="2">
        <f>IF(Table2[[#This Row],[ActualWinner]]=Table2[[#This Row],[HomeTeam]], 2, IF(OR(Table2[[#This Row],[ActualResult]]="OT", Table2[[#This Row],[ActualResult]]="SO"), 1, 0))</f>
        <v>0</v>
      </c>
    </row>
    <row r="232" spans="1:28"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Row],[ActualWinner]]=Table2[[#This Row],[AwayTeam]], 2, IF(OR(Table2[[#This Row],[ActualResult]]="OT", Table2[[#This Row],[ActualResult]]="SO"), 1, 0))</f>
        <v>0</v>
      </c>
      <c r="AB232" s="2">
        <f>IF(Table2[[#This Row],[ActualWinner]]=Table2[[#This Row],[HomeTeam]], 2, IF(OR(Table2[[#This Row],[ActualResult]]="OT", Table2[[#This Row],[ActualResult]]="SO"), 1, 0))</f>
        <v>0</v>
      </c>
    </row>
    <row r="233" spans="1:28"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Row],[ActualWinner]]=Table2[[#This Row],[AwayTeam]], 2, IF(OR(Table2[[#This Row],[ActualResult]]="OT", Table2[[#This Row],[ActualResult]]="SO"), 1, 0))</f>
        <v>0</v>
      </c>
      <c r="AB233" s="2">
        <f>IF(Table2[[#This Row],[ActualWinner]]=Table2[[#This Row],[HomeTeam]], 2, IF(OR(Table2[[#This Row],[ActualResult]]="OT", Table2[[#This Row],[ActualResult]]="SO"), 1, 0))</f>
        <v>0</v>
      </c>
    </row>
    <row r="234" spans="1:28"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Row],[ActualWinner]]=Table2[[#This Row],[AwayTeam]], 2, IF(OR(Table2[[#This Row],[ActualResult]]="OT", Table2[[#This Row],[ActualResult]]="SO"), 1, 0))</f>
        <v>0</v>
      </c>
      <c r="AB234" s="2">
        <f>IF(Table2[[#This Row],[ActualWinner]]=Table2[[#This Row],[HomeTeam]], 2, IF(OR(Table2[[#This Row],[ActualResult]]="OT", Table2[[#This Row],[ActualResult]]="SO"), 1, 0))</f>
        <v>0</v>
      </c>
    </row>
    <row r="235" spans="1:28"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Row],[ActualWinner]]=Table2[[#This Row],[AwayTeam]], 2, IF(OR(Table2[[#This Row],[ActualResult]]="OT", Table2[[#This Row],[ActualResult]]="SO"), 1, 0))</f>
        <v>0</v>
      </c>
      <c r="AB235" s="2">
        <f>IF(Table2[[#This Row],[ActualWinner]]=Table2[[#This Row],[HomeTeam]], 2, IF(OR(Table2[[#This Row],[ActualResult]]="OT", Table2[[#This Row],[ActualResult]]="SO"), 1, 0))</f>
        <v>0</v>
      </c>
    </row>
    <row r="236" spans="1:28"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Row],[ActualWinner]]=Table2[[#This Row],[AwayTeam]], 2, IF(OR(Table2[[#This Row],[ActualResult]]="OT", Table2[[#This Row],[ActualResult]]="SO"), 1, 0))</f>
        <v>0</v>
      </c>
      <c r="AB236" s="2">
        <f>IF(Table2[[#This Row],[ActualWinner]]=Table2[[#This Row],[HomeTeam]], 2, IF(OR(Table2[[#This Row],[ActualResult]]="OT", Table2[[#This Row],[ActualResult]]="SO"), 1, 0))</f>
        <v>0</v>
      </c>
    </row>
    <row r="237" spans="1:28"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Row],[ActualWinner]]=Table2[[#This Row],[AwayTeam]], 2, IF(OR(Table2[[#This Row],[ActualResult]]="OT", Table2[[#This Row],[ActualResult]]="SO"), 1, 0))</f>
        <v>0</v>
      </c>
      <c r="AB237" s="2">
        <f>IF(Table2[[#This Row],[ActualWinner]]=Table2[[#This Row],[HomeTeam]], 2, IF(OR(Table2[[#This Row],[ActualResult]]="OT", Table2[[#This Row],[ActualResult]]="SO"), 1, 0))</f>
        <v>0</v>
      </c>
    </row>
    <row r="238" spans="1:28"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Row],[ActualWinner]]=Table2[[#This Row],[AwayTeam]], 2, IF(OR(Table2[[#This Row],[ActualResult]]="OT", Table2[[#This Row],[ActualResult]]="SO"), 1, 0))</f>
        <v>0</v>
      </c>
      <c r="AB238" s="2">
        <f>IF(Table2[[#This Row],[ActualWinner]]=Table2[[#This Row],[HomeTeam]], 2, IF(OR(Table2[[#This Row],[ActualResult]]="OT", Table2[[#This Row],[ActualResult]]="SO"), 1, 0))</f>
        <v>0</v>
      </c>
    </row>
    <row r="239" spans="1:28"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Row],[ActualWinner]]=Table2[[#This Row],[AwayTeam]], 2, IF(OR(Table2[[#This Row],[ActualResult]]="OT", Table2[[#This Row],[ActualResult]]="SO"), 1, 0))</f>
        <v>0</v>
      </c>
      <c r="AB239" s="2">
        <f>IF(Table2[[#This Row],[ActualWinner]]=Table2[[#This Row],[HomeTeam]], 2, IF(OR(Table2[[#This Row],[ActualResult]]="OT", Table2[[#This Row],[ActualResult]]="SO"), 1, 0))</f>
        <v>0</v>
      </c>
    </row>
    <row r="240" spans="1:28"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Row],[ActualWinner]]=Table2[[#This Row],[AwayTeam]], 2, IF(OR(Table2[[#This Row],[ActualResult]]="OT", Table2[[#This Row],[ActualResult]]="SO"), 1, 0))</f>
        <v>0</v>
      </c>
      <c r="AB240" s="2">
        <f>IF(Table2[[#This Row],[ActualWinner]]=Table2[[#This Row],[HomeTeam]], 2, IF(OR(Table2[[#This Row],[ActualResult]]="OT", Table2[[#This Row],[ActualResult]]="SO"), 1, 0))</f>
        <v>0</v>
      </c>
    </row>
    <row r="241" spans="1:28"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Row],[ActualWinner]]=Table2[[#This Row],[AwayTeam]], 2, IF(OR(Table2[[#This Row],[ActualResult]]="OT", Table2[[#This Row],[ActualResult]]="SO"), 1, 0))</f>
        <v>0</v>
      </c>
      <c r="AB241" s="2">
        <f>IF(Table2[[#This Row],[ActualWinner]]=Table2[[#This Row],[HomeTeam]], 2, IF(OR(Table2[[#This Row],[ActualResult]]="OT", Table2[[#This Row],[ActualResult]]="SO"), 1, 0))</f>
        <v>0</v>
      </c>
    </row>
    <row r="242" spans="1:28"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Row],[ActualWinner]]=Table2[[#This Row],[AwayTeam]], 2, IF(OR(Table2[[#This Row],[ActualResult]]="OT", Table2[[#This Row],[ActualResult]]="SO"), 1, 0))</f>
        <v>0</v>
      </c>
      <c r="AB242" s="2">
        <f>IF(Table2[[#This Row],[ActualWinner]]=Table2[[#This Row],[HomeTeam]], 2, IF(OR(Table2[[#This Row],[ActualResult]]="OT", Table2[[#This Row],[ActualResult]]="SO"), 1, 0))</f>
        <v>0</v>
      </c>
    </row>
    <row r="243" spans="1:28"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Row],[ActualWinner]]=Table2[[#This Row],[AwayTeam]], 2, IF(OR(Table2[[#This Row],[ActualResult]]="OT", Table2[[#This Row],[ActualResult]]="SO"), 1, 0))</f>
        <v>0</v>
      </c>
      <c r="AB243" s="2">
        <f>IF(Table2[[#This Row],[ActualWinner]]=Table2[[#This Row],[HomeTeam]], 2, IF(OR(Table2[[#This Row],[ActualResult]]="OT", Table2[[#This Row],[ActualResult]]="SO"), 1, 0))</f>
        <v>0</v>
      </c>
    </row>
    <row r="244" spans="1:28"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Row],[ActualWinner]]=Table2[[#This Row],[AwayTeam]], 2, IF(OR(Table2[[#This Row],[ActualResult]]="OT", Table2[[#This Row],[ActualResult]]="SO"), 1, 0))</f>
        <v>0</v>
      </c>
      <c r="AB244" s="2">
        <f>IF(Table2[[#This Row],[ActualWinner]]=Table2[[#This Row],[HomeTeam]], 2, IF(OR(Table2[[#This Row],[ActualResult]]="OT", Table2[[#This Row],[ActualResult]]="SO"), 1, 0))</f>
        <v>0</v>
      </c>
    </row>
    <row r="245" spans="1:28"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Row],[ActualWinner]]=Table2[[#This Row],[AwayTeam]], 2, IF(OR(Table2[[#This Row],[ActualResult]]="OT", Table2[[#This Row],[ActualResult]]="SO"), 1, 0))</f>
        <v>0</v>
      </c>
      <c r="AB245" s="2">
        <f>IF(Table2[[#This Row],[ActualWinner]]=Table2[[#This Row],[HomeTeam]], 2, IF(OR(Table2[[#This Row],[ActualResult]]="OT", Table2[[#This Row],[ActualResult]]="SO"), 1, 0))</f>
        <v>0</v>
      </c>
    </row>
    <row r="246" spans="1:28"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Row],[ActualWinner]]=Table2[[#This Row],[AwayTeam]], 2, IF(OR(Table2[[#This Row],[ActualResult]]="OT", Table2[[#This Row],[ActualResult]]="SO"), 1, 0))</f>
        <v>0</v>
      </c>
      <c r="AB246" s="2">
        <f>IF(Table2[[#This Row],[ActualWinner]]=Table2[[#This Row],[HomeTeam]], 2, IF(OR(Table2[[#This Row],[ActualResult]]="OT", Table2[[#This Row],[ActualResult]]="SO"), 1, 0))</f>
        <v>0</v>
      </c>
    </row>
    <row r="247" spans="1:28"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Row],[ActualWinner]]=Table2[[#This Row],[AwayTeam]], 2, IF(OR(Table2[[#This Row],[ActualResult]]="OT", Table2[[#This Row],[ActualResult]]="SO"), 1, 0))</f>
        <v>0</v>
      </c>
      <c r="AB247" s="2">
        <f>IF(Table2[[#This Row],[ActualWinner]]=Table2[[#This Row],[HomeTeam]], 2, IF(OR(Table2[[#This Row],[ActualResult]]="OT", Table2[[#This Row],[ActualResult]]="SO"), 1, 0))</f>
        <v>0</v>
      </c>
    </row>
    <row r="248" spans="1:28"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Row],[ActualWinner]]=Table2[[#This Row],[AwayTeam]], 2, IF(OR(Table2[[#This Row],[ActualResult]]="OT", Table2[[#This Row],[ActualResult]]="SO"), 1, 0))</f>
        <v>0</v>
      </c>
      <c r="AB248" s="2">
        <f>IF(Table2[[#This Row],[ActualWinner]]=Table2[[#This Row],[HomeTeam]], 2, IF(OR(Table2[[#This Row],[ActualResult]]="OT", Table2[[#This Row],[ActualResult]]="SO"), 1, 0))</f>
        <v>0</v>
      </c>
    </row>
    <row r="249" spans="1:28"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Row],[ActualWinner]]=Table2[[#This Row],[AwayTeam]], 2, IF(OR(Table2[[#This Row],[ActualResult]]="OT", Table2[[#This Row],[ActualResult]]="SO"), 1, 0))</f>
        <v>0</v>
      </c>
      <c r="AB249" s="2">
        <f>IF(Table2[[#This Row],[ActualWinner]]=Table2[[#This Row],[HomeTeam]], 2, IF(OR(Table2[[#This Row],[ActualResult]]="OT", Table2[[#This Row],[ActualResult]]="SO"), 1, 0))</f>
        <v>0</v>
      </c>
    </row>
    <row r="250" spans="1:28"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Row],[ActualWinner]]=Table2[[#This Row],[AwayTeam]], 2, IF(OR(Table2[[#This Row],[ActualResult]]="OT", Table2[[#This Row],[ActualResult]]="SO"), 1, 0))</f>
        <v>0</v>
      </c>
      <c r="AB250" s="2">
        <f>IF(Table2[[#This Row],[ActualWinner]]=Table2[[#This Row],[HomeTeam]], 2, IF(OR(Table2[[#This Row],[ActualResult]]="OT", Table2[[#This Row],[ActualResult]]="SO"), 1, 0))</f>
        <v>0</v>
      </c>
    </row>
    <row r="251" spans="1:28"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Row],[ActualWinner]]=Table2[[#This Row],[AwayTeam]], 2, IF(OR(Table2[[#This Row],[ActualResult]]="OT", Table2[[#This Row],[ActualResult]]="SO"), 1, 0))</f>
        <v>0</v>
      </c>
      <c r="AB251" s="2">
        <f>IF(Table2[[#This Row],[ActualWinner]]=Table2[[#This Row],[HomeTeam]], 2, IF(OR(Table2[[#This Row],[ActualResult]]="OT", Table2[[#This Row],[ActualResult]]="SO"), 1, 0))</f>
        <v>0</v>
      </c>
    </row>
    <row r="252" spans="1:28"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Row],[ActualWinner]]=Table2[[#This Row],[AwayTeam]], 2, IF(OR(Table2[[#This Row],[ActualResult]]="OT", Table2[[#This Row],[ActualResult]]="SO"), 1, 0))</f>
        <v>0</v>
      </c>
      <c r="AB252" s="2">
        <f>IF(Table2[[#This Row],[ActualWinner]]=Table2[[#This Row],[HomeTeam]], 2, IF(OR(Table2[[#This Row],[ActualResult]]="OT", Table2[[#This Row],[ActualResult]]="SO"), 1, 0))</f>
        <v>0</v>
      </c>
    </row>
    <row r="253" spans="1:28"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Row],[ActualWinner]]=Table2[[#This Row],[AwayTeam]], 2, IF(OR(Table2[[#This Row],[ActualResult]]="OT", Table2[[#This Row],[ActualResult]]="SO"), 1, 0))</f>
        <v>0</v>
      </c>
      <c r="AB253" s="2">
        <f>IF(Table2[[#This Row],[ActualWinner]]=Table2[[#This Row],[HomeTeam]], 2, IF(OR(Table2[[#This Row],[ActualResult]]="OT", Table2[[#This Row],[ActualResult]]="SO"), 1, 0))</f>
        <v>0</v>
      </c>
    </row>
    <row r="254" spans="1:28"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Row],[ActualWinner]]=Table2[[#This Row],[AwayTeam]], 2, IF(OR(Table2[[#This Row],[ActualResult]]="OT", Table2[[#This Row],[ActualResult]]="SO"), 1, 0))</f>
        <v>0</v>
      </c>
      <c r="AB254" s="2">
        <f>IF(Table2[[#This Row],[ActualWinner]]=Table2[[#This Row],[HomeTeam]], 2, IF(OR(Table2[[#This Row],[ActualResult]]="OT", Table2[[#This Row],[ActualResult]]="SO"), 1, 0))</f>
        <v>0</v>
      </c>
    </row>
    <row r="255" spans="1:28"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Row],[ActualWinner]]=Table2[[#This Row],[AwayTeam]], 2, IF(OR(Table2[[#This Row],[ActualResult]]="OT", Table2[[#This Row],[ActualResult]]="SO"), 1, 0))</f>
        <v>0</v>
      </c>
      <c r="AB255" s="2">
        <f>IF(Table2[[#This Row],[ActualWinner]]=Table2[[#This Row],[HomeTeam]], 2, IF(OR(Table2[[#This Row],[ActualResult]]="OT", Table2[[#This Row],[ActualResult]]="SO"), 1, 0))</f>
        <v>0</v>
      </c>
    </row>
    <row r="256" spans="1:28"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Row],[ActualWinner]]=Table2[[#This Row],[AwayTeam]], 2, IF(OR(Table2[[#This Row],[ActualResult]]="OT", Table2[[#This Row],[ActualResult]]="SO"), 1, 0))</f>
        <v>0</v>
      </c>
      <c r="AB256" s="2">
        <f>IF(Table2[[#This Row],[ActualWinner]]=Table2[[#This Row],[HomeTeam]], 2, IF(OR(Table2[[#This Row],[ActualResult]]="OT", Table2[[#This Row],[ActualResult]]="SO"), 1, 0))</f>
        <v>0</v>
      </c>
    </row>
    <row r="257" spans="1:28"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Row],[ActualWinner]]=Table2[[#This Row],[AwayTeam]], 2, IF(OR(Table2[[#This Row],[ActualResult]]="OT", Table2[[#This Row],[ActualResult]]="SO"), 1, 0))</f>
        <v>0</v>
      </c>
      <c r="AB257" s="2">
        <f>IF(Table2[[#This Row],[ActualWinner]]=Table2[[#This Row],[HomeTeam]], 2, IF(OR(Table2[[#This Row],[ActualResult]]="OT", Table2[[#This Row],[ActualResult]]="SO"), 1, 0))</f>
        <v>0</v>
      </c>
    </row>
    <row r="258" spans="1:28"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Row],[ActualWinner]]=Table2[[#This Row],[AwayTeam]], 2, IF(OR(Table2[[#This Row],[ActualResult]]="OT", Table2[[#This Row],[ActualResult]]="SO"), 1, 0))</f>
        <v>0</v>
      </c>
      <c r="AB258" s="2">
        <f>IF(Table2[[#This Row],[ActualWinner]]=Table2[[#This Row],[HomeTeam]], 2, IF(OR(Table2[[#This Row],[ActualResult]]="OT", Table2[[#This Row],[ActualResult]]="SO"), 1, 0))</f>
        <v>0</v>
      </c>
    </row>
    <row r="259" spans="1:28"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Row],[ActualWinner]]=Table2[[#This Row],[AwayTeam]], 2, IF(OR(Table2[[#This Row],[ActualResult]]="OT", Table2[[#This Row],[ActualResult]]="SO"), 1, 0))</f>
        <v>0</v>
      </c>
      <c r="AB259" s="2">
        <f>IF(Table2[[#This Row],[ActualWinner]]=Table2[[#This Row],[HomeTeam]], 2, IF(OR(Table2[[#This Row],[ActualResult]]="OT", Table2[[#This Row],[ActualResult]]="SO"), 1, 0))</f>
        <v>0</v>
      </c>
    </row>
    <row r="260" spans="1:28"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Row],[ActualWinner]]=Table2[[#This Row],[AwayTeam]], 2, IF(OR(Table2[[#This Row],[ActualResult]]="OT", Table2[[#This Row],[ActualResult]]="SO"), 1, 0))</f>
        <v>0</v>
      </c>
      <c r="AB260" s="2">
        <f>IF(Table2[[#This Row],[ActualWinner]]=Table2[[#This Row],[HomeTeam]], 2, IF(OR(Table2[[#This Row],[ActualResult]]="OT", Table2[[#This Row],[ActualResult]]="SO"), 1, 0))</f>
        <v>0</v>
      </c>
    </row>
    <row r="261" spans="1:28"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Row],[ActualWinner]]=Table2[[#This Row],[AwayTeam]], 2, IF(OR(Table2[[#This Row],[ActualResult]]="OT", Table2[[#This Row],[ActualResult]]="SO"), 1, 0))</f>
        <v>0</v>
      </c>
      <c r="AB261" s="2">
        <f>IF(Table2[[#This Row],[ActualWinner]]=Table2[[#This Row],[HomeTeam]], 2, IF(OR(Table2[[#This Row],[ActualResult]]="OT", Table2[[#This Row],[ActualResult]]="SO"), 1, 0))</f>
        <v>0</v>
      </c>
    </row>
    <row r="262" spans="1:28"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Row],[ActualWinner]]=Table2[[#This Row],[AwayTeam]], 2, IF(OR(Table2[[#This Row],[ActualResult]]="OT", Table2[[#This Row],[ActualResult]]="SO"), 1, 0))</f>
        <v>0</v>
      </c>
      <c r="AB262" s="2">
        <f>IF(Table2[[#This Row],[ActualWinner]]=Table2[[#This Row],[HomeTeam]], 2, IF(OR(Table2[[#This Row],[ActualResult]]="OT", Table2[[#This Row],[ActualResult]]="SO"), 1, 0))</f>
        <v>0</v>
      </c>
    </row>
    <row r="263" spans="1:28"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Row],[ActualWinner]]=Table2[[#This Row],[AwayTeam]], 2, IF(OR(Table2[[#This Row],[ActualResult]]="OT", Table2[[#This Row],[ActualResult]]="SO"), 1, 0))</f>
        <v>0</v>
      </c>
      <c r="AB263" s="2">
        <f>IF(Table2[[#This Row],[ActualWinner]]=Table2[[#This Row],[HomeTeam]], 2, IF(OR(Table2[[#This Row],[ActualResult]]="OT", Table2[[#This Row],[ActualResult]]="SO"), 1, 0))</f>
        <v>0</v>
      </c>
    </row>
    <row r="264" spans="1:28"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Row],[ActualWinner]]=Table2[[#This Row],[AwayTeam]], 2, IF(OR(Table2[[#This Row],[ActualResult]]="OT", Table2[[#This Row],[ActualResult]]="SO"), 1, 0))</f>
        <v>0</v>
      </c>
      <c r="AB264" s="2">
        <f>IF(Table2[[#This Row],[ActualWinner]]=Table2[[#This Row],[HomeTeam]], 2, IF(OR(Table2[[#This Row],[ActualResult]]="OT", Table2[[#This Row],[ActualResult]]="SO"), 1, 0))</f>
        <v>0</v>
      </c>
    </row>
    <row r="265" spans="1:28"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Row],[ActualWinner]]=Table2[[#This Row],[AwayTeam]], 2, IF(OR(Table2[[#This Row],[ActualResult]]="OT", Table2[[#This Row],[ActualResult]]="SO"), 1, 0))</f>
        <v>0</v>
      </c>
      <c r="AB265" s="2">
        <f>IF(Table2[[#This Row],[ActualWinner]]=Table2[[#This Row],[HomeTeam]], 2, IF(OR(Table2[[#This Row],[ActualResult]]="OT", Table2[[#This Row],[ActualResult]]="SO"), 1, 0))</f>
        <v>0</v>
      </c>
    </row>
    <row r="266" spans="1:28"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Row],[ActualWinner]]=Table2[[#This Row],[AwayTeam]], 2, IF(OR(Table2[[#This Row],[ActualResult]]="OT", Table2[[#This Row],[ActualResult]]="SO"), 1, 0))</f>
        <v>0</v>
      </c>
      <c r="AB266" s="2">
        <f>IF(Table2[[#This Row],[ActualWinner]]=Table2[[#This Row],[HomeTeam]], 2, IF(OR(Table2[[#This Row],[ActualResult]]="OT", Table2[[#This Row],[ActualResult]]="SO"), 1, 0))</f>
        <v>0</v>
      </c>
    </row>
    <row r="267" spans="1:28"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Row],[ActualWinner]]=Table2[[#This Row],[AwayTeam]], 2, IF(OR(Table2[[#This Row],[ActualResult]]="OT", Table2[[#This Row],[ActualResult]]="SO"), 1, 0))</f>
        <v>0</v>
      </c>
      <c r="AB267" s="2">
        <f>IF(Table2[[#This Row],[ActualWinner]]=Table2[[#This Row],[HomeTeam]], 2, IF(OR(Table2[[#This Row],[ActualResult]]="OT", Table2[[#This Row],[ActualResult]]="SO"), 1, 0))</f>
        <v>0</v>
      </c>
    </row>
    <row r="268" spans="1:28"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Row],[ActualWinner]]=Table2[[#This Row],[AwayTeam]], 2, IF(OR(Table2[[#This Row],[ActualResult]]="OT", Table2[[#This Row],[ActualResult]]="SO"), 1, 0))</f>
        <v>0</v>
      </c>
      <c r="AB268" s="2">
        <f>IF(Table2[[#This Row],[ActualWinner]]=Table2[[#This Row],[HomeTeam]], 2, IF(OR(Table2[[#This Row],[ActualResult]]="OT", Table2[[#This Row],[ActualResult]]="SO"), 1, 0))</f>
        <v>0</v>
      </c>
    </row>
    <row r="269" spans="1:28"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Row],[ActualWinner]]=Table2[[#This Row],[AwayTeam]], 2, IF(OR(Table2[[#This Row],[ActualResult]]="OT", Table2[[#This Row],[ActualResult]]="SO"), 1, 0))</f>
        <v>0</v>
      </c>
      <c r="AB269" s="2">
        <f>IF(Table2[[#This Row],[ActualWinner]]=Table2[[#This Row],[HomeTeam]], 2, IF(OR(Table2[[#This Row],[ActualResult]]="OT", Table2[[#This Row],[ActualResult]]="SO"), 1, 0))</f>
        <v>0</v>
      </c>
    </row>
    <row r="270" spans="1:28"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Row],[ActualWinner]]=Table2[[#This Row],[AwayTeam]], 2, IF(OR(Table2[[#This Row],[ActualResult]]="OT", Table2[[#This Row],[ActualResult]]="SO"), 1, 0))</f>
        <v>0</v>
      </c>
      <c r="AB270" s="2">
        <f>IF(Table2[[#This Row],[ActualWinner]]=Table2[[#This Row],[HomeTeam]], 2, IF(OR(Table2[[#This Row],[ActualResult]]="OT", Table2[[#This Row],[ActualResult]]="SO"), 1, 0))</f>
        <v>0</v>
      </c>
    </row>
    <row r="271" spans="1:28"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Row],[ActualWinner]]=Table2[[#This Row],[AwayTeam]], 2, IF(OR(Table2[[#This Row],[ActualResult]]="OT", Table2[[#This Row],[ActualResult]]="SO"), 1, 0))</f>
        <v>0</v>
      </c>
      <c r="AB271" s="2">
        <f>IF(Table2[[#This Row],[ActualWinner]]=Table2[[#This Row],[HomeTeam]], 2, IF(OR(Table2[[#This Row],[ActualResult]]="OT", Table2[[#This Row],[ActualResult]]="SO"), 1, 0))</f>
        <v>0</v>
      </c>
    </row>
    <row r="272" spans="1:28"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Row],[ActualWinner]]=Table2[[#This Row],[AwayTeam]], 2, IF(OR(Table2[[#This Row],[ActualResult]]="OT", Table2[[#This Row],[ActualResult]]="SO"), 1, 0))</f>
        <v>0</v>
      </c>
      <c r="AB272" s="2">
        <f>IF(Table2[[#This Row],[ActualWinner]]=Table2[[#This Row],[HomeTeam]], 2, IF(OR(Table2[[#This Row],[ActualResult]]="OT", Table2[[#This Row],[ActualResult]]="SO"), 1, 0))</f>
        <v>0</v>
      </c>
    </row>
    <row r="273" spans="1:28"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Row],[ActualWinner]]=Table2[[#This Row],[AwayTeam]], 2, IF(OR(Table2[[#This Row],[ActualResult]]="OT", Table2[[#This Row],[ActualResult]]="SO"), 1, 0))</f>
        <v>0</v>
      </c>
      <c r="AB273" s="2">
        <f>IF(Table2[[#This Row],[ActualWinner]]=Table2[[#This Row],[HomeTeam]], 2, IF(OR(Table2[[#This Row],[ActualResult]]="OT", Table2[[#This Row],[ActualResult]]="SO"), 1, 0))</f>
        <v>0</v>
      </c>
    </row>
    <row r="274" spans="1:28"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Row],[ActualWinner]]=Table2[[#This Row],[AwayTeam]], 2, IF(OR(Table2[[#This Row],[ActualResult]]="OT", Table2[[#This Row],[ActualResult]]="SO"), 1, 0))</f>
        <v>0</v>
      </c>
      <c r="AB274" s="2">
        <f>IF(Table2[[#This Row],[ActualWinner]]=Table2[[#This Row],[HomeTeam]], 2, IF(OR(Table2[[#This Row],[ActualResult]]="OT", Table2[[#This Row],[ActualResult]]="SO"), 1, 0))</f>
        <v>0</v>
      </c>
    </row>
    <row r="275" spans="1:28"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Row],[ActualWinner]]=Table2[[#This Row],[AwayTeam]], 2, IF(OR(Table2[[#This Row],[ActualResult]]="OT", Table2[[#This Row],[ActualResult]]="SO"), 1, 0))</f>
        <v>0</v>
      </c>
      <c r="AB275" s="2">
        <f>IF(Table2[[#This Row],[ActualWinner]]=Table2[[#This Row],[HomeTeam]], 2, IF(OR(Table2[[#This Row],[ActualResult]]="OT", Table2[[#This Row],[ActualResult]]="SO"), 1, 0))</f>
        <v>0</v>
      </c>
    </row>
    <row r="276" spans="1:28"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Row],[ActualWinner]]=Table2[[#This Row],[AwayTeam]], 2, IF(OR(Table2[[#This Row],[ActualResult]]="OT", Table2[[#This Row],[ActualResult]]="SO"), 1, 0))</f>
        <v>0</v>
      </c>
      <c r="AB276" s="2">
        <f>IF(Table2[[#This Row],[ActualWinner]]=Table2[[#This Row],[HomeTeam]], 2, IF(OR(Table2[[#This Row],[ActualResult]]="OT", Table2[[#This Row],[ActualResult]]="SO"), 1, 0))</f>
        <v>0</v>
      </c>
    </row>
    <row r="277" spans="1:28"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Row],[ActualWinner]]=Table2[[#This Row],[AwayTeam]], 2, IF(OR(Table2[[#This Row],[ActualResult]]="OT", Table2[[#This Row],[ActualResult]]="SO"), 1, 0))</f>
        <v>0</v>
      </c>
      <c r="AB277" s="2">
        <f>IF(Table2[[#This Row],[ActualWinner]]=Table2[[#This Row],[HomeTeam]], 2, IF(OR(Table2[[#This Row],[ActualResult]]="OT", Table2[[#This Row],[ActualResult]]="SO"), 1, 0))</f>
        <v>0</v>
      </c>
    </row>
    <row r="278" spans="1:28"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Row],[ActualWinner]]=Table2[[#This Row],[AwayTeam]], 2, IF(OR(Table2[[#This Row],[ActualResult]]="OT", Table2[[#This Row],[ActualResult]]="SO"), 1, 0))</f>
        <v>0</v>
      </c>
      <c r="AB278" s="2">
        <f>IF(Table2[[#This Row],[ActualWinner]]=Table2[[#This Row],[HomeTeam]], 2, IF(OR(Table2[[#This Row],[ActualResult]]="OT", Table2[[#This Row],[ActualResult]]="SO"), 1, 0))</f>
        <v>0</v>
      </c>
    </row>
    <row r="279" spans="1:28"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Row],[ActualWinner]]=Table2[[#This Row],[AwayTeam]], 2, IF(OR(Table2[[#This Row],[ActualResult]]="OT", Table2[[#This Row],[ActualResult]]="SO"), 1, 0))</f>
        <v>0</v>
      </c>
      <c r="AB279" s="2">
        <f>IF(Table2[[#This Row],[ActualWinner]]=Table2[[#This Row],[HomeTeam]], 2, IF(OR(Table2[[#This Row],[ActualResult]]="OT", Table2[[#This Row],[ActualResult]]="SO"), 1, 0))</f>
        <v>0</v>
      </c>
    </row>
    <row r="280" spans="1:28"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Row],[ActualWinner]]=Table2[[#This Row],[AwayTeam]], 2, IF(OR(Table2[[#This Row],[ActualResult]]="OT", Table2[[#This Row],[ActualResult]]="SO"), 1, 0))</f>
        <v>0</v>
      </c>
      <c r="AB280" s="2">
        <f>IF(Table2[[#This Row],[ActualWinner]]=Table2[[#This Row],[HomeTeam]], 2, IF(OR(Table2[[#This Row],[ActualResult]]="OT", Table2[[#This Row],[ActualResult]]="SO"), 1, 0))</f>
        <v>0</v>
      </c>
    </row>
    <row r="281" spans="1:28"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Row],[ActualWinner]]=Table2[[#This Row],[AwayTeam]], 2, IF(OR(Table2[[#This Row],[ActualResult]]="OT", Table2[[#This Row],[ActualResult]]="SO"), 1, 0))</f>
        <v>0</v>
      </c>
      <c r="AB281" s="2">
        <f>IF(Table2[[#This Row],[ActualWinner]]=Table2[[#This Row],[HomeTeam]], 2, IF(OR(Table2[[#This Row],[ActualResult]]="OT", Table2[[#This Row],[ActualResult]]="SO"), 1, 0))</f>
        <v>0</v>
      </c>
    </row>
    <row r="282" spans="1:28"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Row],[ActualWinner]]=Table2[[#This Row],[AwayTeam]], 2, IF(OR(Table2[[#This Row],[ActualResult]]="OT", Table2[[#This Row],[ActualResult]]="SO"), 1, 0))</f>
        <v>0</v>
      </c>
      <c r="AB282" s="2">
        <f>IF(Table2[[#This Row],[ActualWinner]]=Table2[[#This Row],[HomeTeam]], 2, IF(OR(Table2[[#This Row],[ActualResult]]="OT", Table2[[#This Row],[ActualResult]]="SO"), 1, 0))</f>
        <v>0</v>
      </c>
    </row>
    <row r="283" spans="1:28"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Row],[ActualWinner]]=Table2[[#This Row],[AwayTeam]], 2, IF(OR(Table2[[#This Row],[ActualResult]]="OT", Table2[[#This Row],[ActualResult]]="SO"), 1, 0))</f>
        <v>0</v>
      </c>
      <c r="AB283" s="2">
        <f>IF(Table2[[#This Row],[ActualWinner]]=Table2[[#This Row],[HomeTeam]], 2, IF(OR(Table2[[#This Row],[ActualResult]]="OT", Table2[[#This Row],[ActualResult]]="SO"), 1, 0))</f>
        <v>0</v>
      </c>
    </row>
    <row r="284" spans="1:28"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Row],[ActualWinner]]=Table2[[#This Row],[AwayTeam]], 2, IF(OR(Table2[[#This Row],[ActualResult]]="OT", Table2[[#This Row],[ActualResult]]="SO"), 1, 0))</f>
        <v>0</v>
      </c>
      <c r="AB284" s="2">
        <f>IF(Table2[[#This Row],[ActualWinner]]=Table2[[#This Row],[HomeTeam]], 2, IF(OR(Table2[[#This Row],[ActualResult]]="OT", Table2[[#This Row],[ActualResult]]="SO"), 1, 0))</f>
        <v>0</v>
      </c>
    </row>
    <row r="285" spans="1:28"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Row],[ActualWinner]]=Table2[[#This Row],[AwayTeam]], 2, IF(OR(Table2[[#This Row],[ActualResult]]="OT", Table2[[#This Row],[ActualResult]]="SO"), 1, 0))</f>
        <v>0</v>
      </c>
      <c r="AB285" s="2">
        <f>IF(Table2[[#This Row],[ActualWinner]]=Table2[[#This Row],[HomeTeam]], 2, IF(OR(Table2[[#This Row],[ActualResult]]="OT", Table2[[#This Row],[ActualResult]]="SO"), 1, 0))</f>
        <v>0</v>
      </c>
    </row>
    <row r="286" spans="1:28"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Row],[ActualWinner]]=Table2[[#This Row],[AwayTeam]], 2, IF(OR(Table2[[#This Row],[ActualResult]]="OT", Table2[[#This Row],[ActualResult]]="SO"), 1, 0))</f>
        <v>0</v>
      </c>
      <c r="AB286" s="2">
        <f>IF(Table2[[#This Row],[ActualWinner]]=Table2[[#This Row],[HomeTeam]], 2, IF(OR(Table2[[#This Row],[ActualResult]]="OT", Table2[[#This Row],[ActualResult]]="SO"), 1, 0))</f>
        <v>0</v>
      </c>
    </row>
    <row r="287" spans="1:28"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Row],[ActualWinner]]=Table2[[#This Row],[AwayTeam]], 2, IF(OR(Table2[[#This Row],[ActualResult]]="OT", Table2[[#This Row],[ActualResult]]="SO"), 1, 0))</f>
        <v>0</v>
      </c>
      <c r="AB287" s="2">
        <f>IF(Table2[[#This Row],[ActualWinner]]=Table2[[#This Row],[HomeTeam]], 2, IF(OR(Table2[[#This Row],[ActualResult]]="OT", Table2[[#This Row],[ActualResult]]="SO"), 1, 0))</f>
        <v>0</v>
      </c>
    </row>
    <row r="288" spans="1:28"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Row],[ActualWinner]]=Table2[[#This Row],[AwayTeam]], 2, IF(OR(Table2[[#This Row],[ActualResult]]="OT", Table2[[#This Row],[ActualResult]]="SO"), 1, 0))</f>
        <v>0</v>
      </c>
      <c r="AB288" s="2">
        <f>IF(Table2[[#This Row],[ActualWinner]]=Table2[[#This Row],[HomeTeam]], 2, IF(OR(Table2[[#This Row],[ActualResult]]="OT", Table2[[#This Row],[ActualResult]]="SO"), 1, 0))</f>
        <v>0</v>
      </c>
    </row>
    <row r="289" spans="1:28"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Row],[ActualWinner]]=Table2[[#This Row],[AwayTeam]], 2, IF(OR(Table2[[#This Row],[ActualResult]]="OT", Table2[[#This Row],[ActualResult]]="SO"), 1, 0))</f>
        <v>0</v>
      </c>
      <c r="AB289" s="2">
        <f>IF(Table2[[#This Row],[ActualWinner]]=Table2[[#This Row],[HomeTeam]], 2, IF(OR(Table2[[#This Row],[ActualResult]]="OT", Table2[[#This Row],[ActualResult]]="SO"), 1, 0))</f>
        <v>0</v>
      </c>
    </row>
    <row r="290" spans="1:28"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Row],[ActualWinner]]=Table2[[#This Row],[AwayTeam]], 2, IF(OR(Table2[[#This Row],[ActualResult]]="OT", Table2[[#This Row],[ActualResult]]="SO"), 1, 0))</f>
        <v>0</v>
      </c>
      <c r="AB290" s="2">
        <f>IF(Table2[[#This Row],[ActualWinner]]=Table2[[#This Row],[HomeTeam]], 2, IF(OR(Table2[[#This Row],[ActualResult]]="OT", Table2[[#This Row],[ActualResult]]="SO"), 1, 0))</f>
        <v>0</v>
      </c>
    </row>
    <row r="291" spans="1:28"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Row],[ActualWinner]]=Table2[[#This Row],[AwayTeam]], 2, IF(OR(Table2[[#This Row],[ActualResult]]="OT", Table2[[#This Row],[ActualResult]]="SO"), 1, 0))</f>
        <v>0</v>
      </c>
      <c r="AB291" s="2">
        <f>IF(Table2[[#This Row],[ActualWinner]]=Table2[[#This Row],[HomeTeam]], 2, IF(OR(Table2[[#This Row],[ActualResult]]="OT", Table2[[#This Row],[ActualResult]]="SO"), 1, 0))</f>
        <v>0</v>
      </c>
    </row>
    <row r="292" spans="1:28"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Row],[ActualWinner]]=Table2[[#This Row],[AwayTeam]], 2, IF(OR(Table2[[#This Row],[ActualResult]]="OT", Table2[[#This Row],[ActualResult]]="SO"), 1, 0))</f>
        <v>0</v>
      </c>
      <c r="AB292" s="2">
        <f>IF(Table2[[#This Row],[ActualWinner]]=Table2[[#This Row],[HomeTeam]], 2, IF(OR(Table2[[#This Row],[ActualResult]]="OT", Table2[[#This Row],[ActualResult]]="SO"), 1, 0))</f>
        <v>0</v>
      </c>
    </row>
    <row r="293" spans="1:28"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Row],[ActualWinner]]=Table2[[#This Row],[AwayTeam]], 2, IF(OR(Table2[[#This Row],[ActualResult]]="OT", Table2[[#This Row],[ActualResult]]="SO"), 1, 0))</f>
        <v>0</v>
      </c>
      <c r="AB293" s="2">
        <f>IF(Table2[[#This Row],[ActualWinner]]=Table2[[#This Row],[HomeTeam]], 2, IF(OR(Table2[[#This Row],[ActualResult]]="OT", Table2[[#This Row],[ActualResult]]="SO"), 1, 0))</f>
        <v>0</v>
      </c>
    </row>
    <row r="294" spans="1:28"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Row],[ActualWinner]]=Table2[[#This Row],[AwayTeam]], 2, IF(OR(Table2[[#This Row],[ActualResult]]="OT", Table2[[#This Row],[ActualResult]]="SO"), 1, 0))</f>
        <v>0</v>
      </c>
      <c r="AB294" s="2">
        <f>IF(Table2[[#This Row],[ActualWinner]]=Table2[[#This Row],[HomeTeam]], 2, IF(OR(Table2[[#This Row],[ActualResult]]="OT", Table2[[#This Row],[ActualResult]]="SO"), 1, 0))</f>
        <v>0</v>
      </c>
    </row>
    <row r="295" spans="1:28"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Row],[ActualWinner]]=Table2[[#This Row],[AwayTeam]], 2, IF(OR(Table2[[#This Row],[ActualResult]]="OT", Table2[[#This Row],[ActualResult]]="SO"), 1, 0))</f>
        <v>0</v>
      </c>
      <c r="AB295" s="2">
        <f>IF(Table2[[#This Row],[ActualWinner]]=Table2[[#This Row],[HomeTeam]], 2, IF(OR(Table2[[#This Row],[ActualResult]]="OT", Table2[[#This Row],[ActualResult]]="SO"), 1, 0))</f>
        <v>0</v>
      </c>
    </row>
    <row r="296" spans="1:28"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Row],[ActualWinner]]=Table2[[#This Row],[AwayTeam]], 2, IF(OR(Table2[[#This Row],[ActualResult]]="OT", Table2[[#This Row],[ActualResult]]="SO"), 1, 0))</f>
        <v>0</v>
      </c>
      <c r="AB296" s="2">
        <f>IF(Table2[[#This Row],[ActualWinner]]=Table2[[#This Row],[HomeTeam]], 2, IF(OR(Table2[[#This Row],[ActualResult]]="OT", Table2[[#This Row],[ActualResult]]="SO"), 1, 0))</f>
        <v>0</v>
      </c>
    </row>
    <row r="297" spans="1:28"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Row],[ActualWinner]]=Table2[[#This Row],[AwayTeam]], 2, IF(OR(Table2[[#This Row],[ActualResult]]="OT", Table2[[#This Row],[ActualResult]]="SO"), 1, 0))</f>
        <v>0</v>
      </c>
      <c r="AB297" s="2">
        <f>IF(Table2[[#This Row],[ActualWinner]]=Table2[[#This Row],[HomeTeam]], 2, IF(OR(Table2[[#This Row],[ActualResult]]="OT", Table2[[#This Row],[ActualResult]]="SO"), 1, 0))</f>
        <v>0</v>
      </c>
    </row>
    <row r="298" spans="1:28"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Row],[ActualWinner]]=Table2[[#This Row],[AwayTeam]], 2, IF(OR(Table2[[#This Row],[ActualResult]]="OT", Table2[[#This Row],[ActualResult]]="SO"), 1, 0))</f>
        <v>0</v>
      </c>
      <c r="AB298" s="2">
        <f>IF(Table2[[#This Row],[ActualWinner]]=Table2[[#This Row],[HomeTeam]], 2, IF(OR(Table2[[#This Row],[ActualResult]]="OT", Table2[[#This Row],[ActualResult]]="SO"), 1, 0))</f>
        <v>0</v>
      </c>
    </row>
    <row r="299" spans="1:28"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Row],[ActualWinner]]=Table2[[#This Row],[AwayTeam]], 2, IF(OR(Table2[[#This Row],[ActualResult]]="OT", Table2[[#This Row],[ActualResult]]="SO"), 1, 0))</f>
        <v>0</v>
      </c>
      <c r="AB299" s="2">
        <f>IF(Table2[[#This Row],[ActualWinner]]=Table2[[#This Row],[HomeTeam]], 2, IF(OR(Table2[[#This Row],[ActualResult]]="OT", Table2[[#This Row],[ActualResult]]="SO"), 1, 0))</f>
        <v>0</v>
      </c>
    </row>
    <row r="300" spans="1:28"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Row],[ActualWinner]]=Table2[[#This Row],[AwayTeam]], 2, IF(OR(Table2[[#This Row],[ActualResult]]="OT", Table2[[#This Row],[ActualResult]]="SO"), 1, 0))</f>
        <v>0</v>
      </c>
      <c r="AB300" s="2">
        <f>IF(Table2[[#This Row],[ActualWinner]]=Table2[[#This Row],[HomeTeam]], 2, IF(OR(Table2[[#This Row],[ActualResult]]="OT", Table2[[#This Row],[ActualResult]]="SO"), 1, 0))</f>
        <v>0</v>
      </c>
    </row>
    <row r="301" spans="1:28"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Row],[ActualWinner]]=Table2[[#This Row],[AwayTeam]], 2, IF(OR(Table2[[#This Row],[ActualResult]]="OT", Table2[[#This Row],[ActualResult]]="SO"), 1, 0))</f>
        <v>0</v>
      </c>
      <c r="AB301" s="2">
        <f>IF(Table2[[#This Row],[ActualWinner]]=Table2[[#This Row],[HomeTeam]], 2, IF(OR(Table2[[#This Row],[ActualResult]]="OT", Table2[[#This Row],[ActualResult]]="SO"), 1, 0))</f>
        <v>0</v>
      </c>
    </row>
    <row r="302" spans="1:28"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Row],[ActualWinner]]=Table2[[#This Row],[AwayTeam]], 2, IF(OR(Table2[[#This Row],[ActualResult]]="OT", Table2[[#This Row],[ActualResult]]="SO"), 1, 0))</f>
        <v>0</v>
      </c>
      <c r="AB302" s="2">
        <f>IF(Table2[[#This Row],[ActualWinner]]=Table2[[#This Row],[HomeTeam]], 2, IF(OR(Table2[[#This Row],[ActualResult]]="OT", Table2[[#This Row],[ActualResult]]="SO"), 1, 0))</f>
        <v>0</v>
      </c>
    </row>
    <row r="303" spans="1:28"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Row],[ActualWinner]]=Table2[[#This Row],[AwayTeam]], 2, IF(OR(Table2[[#This Row],[ActualResult]]="OT", Table2[[#This Row],[ActualResult]]="SO"), 1, 0))</f>
        <v>0</v>
      </c>
      <c r="AB303" s="2">
        <f>IF(Table2[[#This Row],[ActualWinner]]=Table2[[#This Row],[HomeTeam]], 2, IF(OR(Table2[[#This Row],[ActualResult]]="OT", Table2[[#This Row],[ActualResult]]="SO"), 1, 0))</f>
        <v>0</v>
      </c>
    </row>
    <row r="304" spans="1:28"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Row],[ActualWinner]]=Table2[[#This Row],[AwayTeam]], 2, IF(OR(Table2[[#This Row],[ActualResult]]="OT", Table2[[#This Row],[ActualResult]]="SO"), 1, 0))</f>
        <v>0</v>
      </c>
      <c r="AB304" s="2">
        <f>IF(Table2[[#This Row],[ActualWinner]]=Table2[[#This Row],[HomeTeam]], 2, IF(OR(Table2[[#This Row],[ActualResult]]="OT", Table2[[#This Row],[ActualResult]]="SO"), 1, 0))</f>
        <v>0</v>
      </c>
    </row>
    <row r="305" spans="1:28"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Row],[ActualWinner]]=Table2[[#This Row],[AwayTeam]], 2, IF(OR(Table2[[#This Row],[ActualResult]]="OT", Table2[[#This Row],[ActualResult]]="SO"), 1, 0))</f>
        <v>0</v>
      </c>
      <c r="AB305" s="2">
        <f>IF(Table2[[#This Row],[ActualWinner]]=Table2[[#This Row],[HomeTeam]], 2, IF(OR(Table2[[#This Row],[ActualResult]]="OT", Table2[[#This Row],[ActualResult]]="SO"), 1, 0))</f>
        <v>0</v>
      </c>
    </row>
    <row r="306" spans="1:28"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Row],[ActualWinner]]=Table2[[#This Row],[AwayTeam]], 2, IF(OR(Table2[[#This Row],[ActualResult]]="OT", Table2[[#This Row],[ActualResult]]="SO"), 1, 0))</f>
        <v>0</v>
      </c>
      <c r="AB306" s="2">
        <f>IF(Table2[[#This Row],[ActualWinner]]=Table2[[#This Row],[HomeTeam]], 2, IF(OR(Table2[[#This Row],[ActualResult]]="OT", Table2[[#This Row],[ActualResult]]="SO"), 1, 0))</f>
        <v>0</v>
      </c>
    </row>
    <row r="307" spans="1:28"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Row],[ActualWinner]]=Table2[[#This Row],[AwayTeam]], 2, IF(OR(Table2[[#This Row],[ActualResult]]="OT", Table2[[#This Row],[ActualResult]]="SO"), 1, 0))</f>
        <v>0</v>
      </c>
      <c r="AB307" s="2">
        <f>IF(Table2[[#This Row],[ActualWinner]]=Table2[[#This Row],[HomeTeam]], 2, IF(OR(Table2[[#This Row],[ActualResult]]="OT", Table2[[#This Row],[ActualResult]]="SO"), 1, 0))</f>
        <v>0</v>
      </c>
    </row>
    <row r="308" spans="1:28"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Row],[ActualWinner]]=Table2[[#This Row],[AwayTeam]], 2, IF(OR(Table2[[#This Row],[ActualResult]]="OT", Table2[[#This Row],[ActualResult]]="SO"), 1, 0))</f>
        <v>0</v>
      </c>
      <c r="AB308" s="2">
        <f>IF(Table2[[#This Row],[ActualWinner]]=Table2[[#This Row],[HomeTeam]], 2, IF(OR(Table2[[#This Row],[ActualResult]]="OT", Table2[[#This Row],[ActualResult]]="SO"), 1, 0))</f>
        <v>0</v>
      </c>
    </row>
    <row r="309" spans="1:28"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Row],[ActualWinner]]=Table2[[#This Row],[AwayTeam]], 2, IF(OR(Table2[[#This Row],[ActualResult]]="OT", Table2[[#This Row],[ActualResult]]="SO"), 1, 0))</f>
        <v>0</v>
      </c>
      <c r="AB309" s="2">
        <f>IF(Table2[[#This Row],[ActualWinner]]=Table2[[#This Row],[HomeTeam]], 2, IF(OR(Table2[[#This Row],[ActualResult]]="OT", Table2[[#This Row],[ActualResult]]="SO"), 1, 0))</f>
        <v>0</v>
      </c>
    </row>
    <row r="310" spans="1:28"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Row],[ActualWinner]]=Table2[[#This Row],[AwayTeam]], 2, IF(OR(Table2[[#This Row],[ActualResult]]="OT", Table2[[#This Row],[ActualResult]]="SO"), 1, 0))</f>
        <v>0</v>
      </c>
      <c r="AB310" s="2">
        <f>IF(Table2[[#This Row],[ActualWinner]]=Table2[[#This Row],[HomeTeam]], 2, IF(OR(Table2[[#This Row],[ActualResult]]="OT", Table2[[#This Row],[ActualResult]]="SO"), 1, 0))</f>
        <v>0</v>
      </c>
    </row>
    <row r="311" spans="1:28"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Row],[ActualWinner]]=Table2[[#This Row],[AwayTeam]], 2, IF(OR(Table2[[#This Row],[ActualResult]]="OT", Table2[[#This Row],[ActualResult]]="SO"), 1, 0))</f>
        <v>0</v>
      </c>
      <c r="AB311" s="2">
        <f>IF(Table2[[#This Row],[ActualWinner]]=Table2[[#This Row],[HomeTeam]], 2, IF(OR(Table2[[#This Row],[ActualResult]]="OT", Table2[[#This Row],[ActualResult]]="SO"), 1, 0))</f>
        <v>0</v>
      </c>
    </row>
    <row r="312" spans="1:28"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Row],[ActualWinner]]=Table2[[#This Row],[AwayTeam]], 2, IF(OR(Table2[[#This Row],[ActualResult]]="OT", Table2[[#This Row],[ActualResult]]="SO"), 1, 0))</f>
        <v>0</v>
      </c>
      <c r="AB312" s="2">
        <f>IF(Table2[[#This Row],[ActualWinner]]=Table2[[#This Row],[HomeTeam]], 2, IF(OR(Table2[[#This Row],[ActualResult]]="OT", Table2[[#This Row],[ActualResult]]="SO"), 1, 0))</f>
        <v>0</v>
      </c>
    </row>
    <row r="313" spans="1:28"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Row],[ActualWinner]]=Table2[[#This Row],[AwayTeam]], 2, IF(OR(Table2[[#This Row],[ActualResult]]="OT", Table2[[#This Row],[ActualResult]]="SO"), 1, 0))</f>
        <v>0</v>
      </c>
      <c r="AB313" s="2">
        <f>IF(Table2[[#This Row],[ActualWinner]]=Table2[[#This Row],[HomeTeam]], 2, IF(OR(Table2[[#This Row],[ActualResult]]="OT", Table2[[#This Row],[ActualResult]]="SO"), 1, 0))</f>
        <v>0</v>
      </c>
    </row>
    <row r="314" spans="1:28"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Row],[ActualWinner]]=Table2[[#This Row],[AwayTeam]], 2, IF(OR(Table2[[#This Row],[ActualResult]]="OT", Table2[[#This Row],[ActualResult]]="SO"), 1, 0))</f>
        <v>0</v>
      </c>
      <c r="AB314" s="2">
        <f>IF(Table2[[#This Row],[ActualWinner]]=Table2[[#This Row],[HomeTeam]], 2, IF(OR(Table2[[#This Row],[ActualResult]]="OT", Table2[[#This Row],[ActualResult]]="SO"), 1, 0))</f>
        <v>0</v>
      </c>
    </row>
    <row r="315" spans="1:28"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Row],[ActualWinner]]=Table2[[#This Row],[AwayTeam]], 2, IF(OR(Table2[[#This Row],[ActualResult]]="OT", Table2[[#This Row],[ActualResult]]="SO"), 1, 0))</f>
        <v>0</v>
      </c>
      <c r="AB315" s="2">
        <f>IF(Table2[[#This Row],[ActualWinner]]=Table2[[#This Row],[HomeTeam]], 2, IF(OR(Table2[[#This Row],[ActualResult]]="OT", Table2[[#This Row],[ActualResult]]="SO"), 1, 0))</f>
        <v>0</v>
      </c>
    </row>
    <row r="316" spans="1:28"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Row],[ActualWinner]]=Table2[[#This Row],[AwayTeam]], 2, IF(OR(Table2[[#This Row],[ActualResult]]="OT", Table2[[#This Row],[ActualResult]]="SO"), 1, 0))</f>
        <v>0</v>
      </c>
      <c r="AB316" s="2">
        <f>IF(Table2[[#This Row],[ActualWinner]]=Table2[[#This Row],[HomeTeam]], 2, IF(OR(Table2[[#This Row],[ActualResult]]="OT", Table2[[#This Row],[ActualResult]]="SO"), 1, 0))</f>
        <v>0</v>
      </c>
    </row>
    <row r="317" spans="1:28"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Row],[ActualWinner]]=Table2[[#This Row],[AwayTeam]], 2, IF(OR(Table2[[#This Row],[ActualResult]]="OT", Table2[[#This Row],[ActualResult]]="SO"), 1, 0))</f>
        <v>0</v>
      </c>
      <c r="AB317" s="2">
        <f>IF(Table2[[#This Row],[ActualWinner]]=Table2[[#This Row],[HomeTeam]], 2, IF(OR(Table2[[#This Row],[ActualResult]]="OT", Table2[[#This Row],[ActualResult]]="SO"), 1, 0))</f>
        <v>0</v>
      </c>
    </row>
    <row r="318" spans="1:28"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Row],[ActualWinner]]=Table2[[#This Row],[AwayTeam]], 2, IF(OR(Table2[[#This Row],[ActualResult]]="OT", Table2[[#This Row],[ActualResult]]="SO"), 1, 0))</f>
        <v>0</v>
      </c>
      <c r="AB318" s="2">
        <f>IF(Table2[[#This Row],[ActualWinner]]=Table2[[#This Row],[HomeTeam]], 2, IF(OR(Table2[[#This Row],[ActualResult]]="OT", Table2[[#This Row],[ActualResult]]="SO"), 1, 0))</f>
        <v>0</v>
      </c>
    </row>
    <row r="319" spans="1:28"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Row],[ActualWinner]]=Table2[[#This Row],[AwayTeam]], 2, IF(OR(Table2[[#This Row],[ActualResult]]="OT", Table2[[#This Row],[ActualResult]]="SO"), 1, 0))</f>
        <v>0</v>
      </c>
      <c r="AB319" s="2">
        <f>IF(Table2[[#This Row],[ActualWinner]]=Table2[[#This Row],[HomeTeam]], 2, IF(OR(Table2[[#This Row],[ActualResult]]="OT", Table2[[#This Row],[ActualResult]]="SO"), 1, 0))</f>
        <v>0</v>
      </c>
    </row>
    <row r="320" spans="1:28"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Row],[ActualWinner]]=Table2[[#This Row],[AwayTeam]], 2, IF(OR(Table2[[#This Row],[ActualResult]]="OT", Table2[[#This Row],[ActualResult]]="SO"), 1, 0))</f>
        <v>0</v>
      </c>
      <c r="AB320" s="2">
        <f>IF(Table2[[#This Row],[ActualWinner]]=Table2[[#This Row],[HomeTeam]], 2, IF(OR(Table2[[#This Row],[ActualResult]]="OT", Table2[[#This Row],[ActualResult]]="SO"), 1, 0))</f>
        <v>0</v>
      </c>
    </row>
    <row r="321" spans="1:28"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Row],[ActualWinner]]=Table2[[#This Row],[AwayTeam]], 2, IF(OR(Table2[[#This Row],[ActualResult]]="OT", Table2[[#This Row],[ActualResult]]="SO"), 1, 0))</f>
        <v>0</v>
      </c>
      <c r="AB321" s="2">
        <f>IF(Table2[[#This Row],[ActualWinner]]=Table2[[#This Row],[HomeTeam]], 2, IF(OR(Table2[[#This Row],[ActualResult]]="OT", Table2[[#This Row],[ActualResult]]="SO"), 1, 0))</f>
        <v>0</v>
      </c>
    </row>
    <row r="322" spans="1:28"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Row],[ActualWinner]]=Table2[[#This Row],[AwayTeam]], 2, IF(OR(Table2[[#This Row],[ActualResult]]="OT", Table2[[#This Row],[ActualResult]]="SO"), 1, 0))</f>
        <v>0</v>
      </c>
      <c r="AB322" s="2">
        <f>IF(Table2[[#This Row],[ActualWinner]]=Table2[[#This Row],[HomeTeam]], 2, IF(OR(Table2[[#This Row],[ActualResult]]="OT", Table2[[#This Row],[ActualResult]]="SO"), 1, 0))</f>
        <v>0</v>
      </c>
    </row>
    <row r="323" spans="1:28"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Row],[ActualWinner]]=Table2[[#This Row],[AwayTeam]], 2, IF(OR(Table2[[#This Row],[ActualResult]]="OT", Table2[[#This Row],[ActualResult]]="SO"), 1, 0))</f>
        <v>0</v>
      </c>
      <c r="AB323" s="2">
        <f>IF(Table2[[#This Row],[ActualWinner]]=Table2[[#This Row],[HomeTeam]], 2, IF(OR(Table2[[#This Row],[ActualResult]]="OT", Table2[[#This Row],[ActualResult]]="SO"), 1, 0))</f>
        <v>0</v>
      </c>
    </row>
    <row r="324" spans="1:28"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Row],[ActualWinner]]=Table2[[#This Row],[AwayTeam]], 2, IF(OR(Table2[[#This Row],[ActualResult]]="OT", Table2[[#This Row],[ActualResult]]="SO"), 1, 0))</f>
        <v>0</v>
      </c>
      <c r="AB324" s="2">
        <f>IF(Table2[[#This Row],[ActualWinner]]=Table2[[#This Row],[HomeTeam]], 2, IF(OR(Table2[[#This Row],[ActualResult]]="OT", Table2[[#This Row],[ActualResult]]="SO"), 1, 0))</f>
        <v>0</v>
      </c>
    </row>
    <row r="325" spans="1:28"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Row],[ActualWinner]]=Table2[[#This Row],[AwayTeam]], 2, IF(OR(Table2[[#This Row],[ActualResult]]="OT", Table2[[#This Row],[ActualResult]]="SO"), 1, 0))</f>
        <v>0</v>
      </c>
      <c r="AB325" s="2">
        <f>IF(Table2[[#This Row],[ActualWinner]]=Table2[[#This Row],[HomeTeam]], 2, IF(OR(Table2[[#This Row],[ActualResult]]="OT", Table2[[#This Row],[ActualResult]]="SO"), 1, 0))</f>
        <v>0</v>
      </c>
    </row>
    <row r="326" spans="1:28"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Row],[ActualWinner]]=Table2[[#This Row],[AwayTeam]], 2, IF(OR(Table2[[#This Row],[ActualResult]]="OT", Table2[[#This Row],[ActualResult]]="SO"), 1, 0))</f>
        <v>0</v>
      </c>
      <c r="AB326" s="2">
        <f>IF(Table2[[#This Row],[ActualWinner]]=Table2[[#This Row],[HomeTeam]], 2, IF(OR(Table2[[#This Row],[ActualResult]]="OT", Table2[[#This Row],[ActualResult]]="SO"), 1, 0))</f>
        <v>0</v>
      </c>
    </row>
    <row r="327" spans="1:28"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Row],[ActualWinner]]=Table2[[#This Row],[AwayTeam]], 2, IF(OR(Table2[[#This Row],[ActualResult]]="OT", Table2[[#This Row],[ActualResult]]="SO"), 1, 0))</f>
        <v>0</v>
      </c>
      <c r="AB327" s="2">
        <f>IF(Table2[[#This Row],[ActualWinner]]=Table2[[#This Row],[HomeTeam]], 2, IF(OR(Table2[[#This Row],[ActualResult]]="OT", Table2[[#This Row],[ActualResult]]="SO"), 1, 0))</f>
        <v>0</v>
      </c>
    </row>
    <row r="328" spans="1:28"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Row],[ActualWinner]]=Table2[[#This Row],[AwayTeam]], 2, IF(OR(Table2[[#This Row],[ActualResult]]="OT", Table2[[#This Row],[ActualResult]]="SO"), 1, 0))</f>
        <v>0</v>
      </c>
      <c r="AB328" s="2">
        <f>IF(Table2[[#This Row],[ActualWinner]]=Table2[[#This Row],[HomeTeam]], 2, IF(OR(Table2[[#This Row],[ActualResult]]="OT", Table2[[#This Row],[ActualResult]]="SO"), 1, 0))</f>
        <v>0</v>
      </c>
    </row>
    <row r="329" spans="1:28"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Row],[ActualWinner]]=Table2[[#This Row],[AwayTeam]], 2, IF(OR(Table2[[#This Row],[ActualResult]]="OT", Table2[[#This Row],[ActualResult]]="SO"), 1, 0))</f>
        <v>0</v>
      </c>
      <c r="AB329" s="2">
        <f>IF(Table2[[#This Row],[ActualWinner]]=Table2[[#This Row],[HomeTeam]], 2, IF(OR(Table2[[#This Row],[ActualResult]]="OT", Table2[[#This Row],[ActualResult]]="SO"), 1, 0))</f>
        <v>0</v>
      </c>
    </row>
    <row r="330" spans="1:28"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Row],[ActualWinner]]=Table2[[#This Row],[AwayTeam]], 2, IF(OR(Table2[[#This Row],[ActualResult]]="OT", Table2[[#This Row],[ActualResult]]="SO"), 1, 0))</f>
        <v>0</v>
      </c>
      <c r="AB330" s="2">
        <f>IF(Table2[[#This Row],[ActualWinner]]=Table2[[#This Row],[HomeTeam]], 2, IF(OR(Table2[[#This Row],[ActualResult]]="OT", Table2[[#This Row],[ActualResult]]="SO"), 1, 0))</f>
        <v>0</v>
      </c>
    </row>
    <row r="331" spans="1:28"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Row],[ActualWinner]]=Table2[[#This Row],[AwayTeam]], 2, IF(OR(Table2[[#This Row],[ActualResult]]="OT", Table2[[#This Row],[ActualResult]]="SO"), 1, 0))</f>
        <v>0</v>
      </c>
      <c r="AB331" s="2">
        <f>IF(Table2[[#This Row],[ActualWinner]]=Table2[[#This Row],[HomeTeam]], 2, IF(OR(Table2[[#This Row],[ActualResult]]="OT", Table2[[#This Row],[ActualResult]]="SO"), 1, 0))</f>
        <v>0</v>
      </c>
    </row>
    <row r="332" spans="1:28"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Row],[ActualWinner]]=Table2[[#This Row],[AwayTeam]], 2, IF(OR(Table2[[#This Row],[ActualResult]]="OT", Table2[[#This Row],[ActualResult]]="SO"), 1, 0))</f>
        <v>0</v>
      </c>
      <c r="AB332" s="2">
        <f>IF(Table2[[#This Row],[ActualWinner]]=Table2[[#This Row],[HomeTeam]], 2, IF(OR(Table2[[#This Row],[ActualResult]]="OT", Table2[[#This Row],[ActualResult]]="SO"), 1, 0))</f>
        <v>0</v>
      </c>
    </row>
    <row r="333" spans="1:28"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Row],[ActualWinner]]=Table2[[#This Row],[AwayTeam]], 2, IF(OR(Table2[[#This Row],[ActualResult]]="OT", Table2[[#This Row],[ActualResult]]="SO"), 1, 0))</f>
        <v>0</v>
      </c>
      <c r="AB333" s="2">
        <f>IF(Table2[[#This Row],[ActualWinner]]=Table2[[#This Row],[HomeTeam]], 2, IF(OR(Table2[[#This Row],[ActualResult]]="OT", Table2[[#This Row],[ActualResult]]="SO"), 1, 0))</f>
        <v>0</v>
      </c>
    </row>
    <row r="334" spans="1:28"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Row],[ActualWinner]]=Table2[[#This Row],[AwayTeam]], 2, IF(OR(Table2[[#This Row],[ActualResult]]="OT", Table2[[#This Row],[ActualResult]]="SO"), 1, 0))</f>
        <v>0</v>
      </c>
      <c r="AB334" s="2">
        <f>IF(Table2[[#This Row],[ActualWinner]]=Table2[[#This Row],[HomeTeam]], 2, IF(OR(Table2[[#This Row],[ActualResult]]="OT", Table2[[#This Row],[ActualResult]]="SO"), 1, 0))</f>
        <v>0</v>
      </c>
    </row>
    <row r="335" spans="1:28"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Row],[ActualWinner]]=Table2[[#This Row],[AwayTeam]], 2, IF(OR(Table2[[#This Row],[ActualResult]]="OT", Table2[[#This Row],[ActualResult]]="SO"), 1, 0))</f>
        <v>0</v>
      </c>
      <c r="AB335" s="2">
        <f>IF(Table2[[#This Row],[ActualWinner]]=Table2[[#This Row],[HomeTeam]], 2, IF(OR(Table2[[#This Row],[ActualResult]]="OT", Table2[[#This Row],[ActualResult]]="SO"), 1, 0))</f>
        <v>0</v>
      </c>
    </row>
    <row r="336" spans="1:28"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Row],[ActualWinner]]=Table2[[#This Row],[AwayTeam]], 2, IF(OR(Table2[[#This Row],[ActualResult]]="OT", Table2[[#This Row],[ActualResult]]="SO"), 1, 0))</f>
        <v>0</v>
      </c>
      <c r="AB336" s="2">
        <f>IF(Table2[[#This Row],[ActualWinner]]=Table2[[#This Row],[HomeTeam]], 2, IF(OR(Table2[[#This Row],[ActualResult]]="OT", Table2[[#This Row],[ActualResult]]="SO"), 1, 0))</f>
        <v>0</v>
      </c>
    </row>
    <row r="337" spans="1:28"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Row],[ActualWinner]]=Table2[[#This Row],[AwayTeam]], 2, IF(OR(Table2[[#This Row],[ActualResult]]="OT", Table2[[#This Row],[ActualResult]]="SO"), 1, 0))</f>
        <v>0</v>
      </c>
      <c r="AB337" s="2">
        <f>IF(Table2[[#This Row],[ActualWinner]]=Table2[[#This Row],[HomeTeam]], 2, IF(OR(Table2[[#This Row],[ActualResult]]="OT", Table2[[#This Row],[ActualResult]]="SO"), 1, 0))</f>
        <v>0</v>
      </c>
    </row>
    <row r="338" spans="1:28"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Row],[ActualWinner]]=Table2[[#This Row],[AwayTeam]], 2, IF(OR(Table2[[#This Row],[ActualResult]]="OT", Table2[[#This Row],[ActualResult]]="SO"), 1, 0))</f>
        <v>0</v>
      </c>
      <c r="AB338" s="2">
        <f>IF(Table2[[#This Row],[ActualWinner]]=Table2[[#This Row],[HomeTeam]], 2, IF(OR(Table2[[#This Row],[ActualResult]]="OT", Table2[[#This Row],[ActualResult]]="SO"), 1, 0))</f>
        <v>0</v>
      </c>
    </row>
    <row r="339" spans="1:28"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Row],[ActualWinner]]=Table2[[#This Row],[AwayTeam]], 2, IF(OR(Table2[[#This Row],[ActualResult]]="OT", Table2[[#This Row],[ActualResult]]="SO"), 1, 0))</f>
        <v>0</v>
      </c>
      <c r="AB339" s="2">
        <f>IF(Table2[[#This Row],[ActualWinner]]=Table2[[#This Row],[HomeTeam]], 2, IF(OR(Table2[[#This Row],[ActualResult]]="OT", Table2[[#This Row],[ActualResult]]="SO"), 1, 0))</f>
        <v>0</v>
      </c>
    </row>
    <row r="340" spans="1:28"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Row],[ActualWinner]]=Table2[[#This Row],[AwayTeam]], 2, IF(OR(Table2[[#This Row],[ActualResult]]="OT", Table2[[#This Row],[ActualResult]]="SO"), 1, 0))</f>
        <v>0</v>
      </c>
      <c r="AB340" s="2">
        <f>IF(Table2[[#This Row],[ActualWinner]]=Table2[[#This Row],[HomeTeam]], 2, IF(OR(Table2[[#This Row],[ActualResult]]="OT", Table2[[#This Row],[ActualResult]]="SO"), 1, 0))</f>
        <v>0</v>
      </c>
    </row>
    <row r="341" spans="1:28"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Row],[ActualWinner]]=Table2[[#This Row],[AwayTeam]], 2, IF(OR(Table2[[#This Row],[ActualResult]]="OT", Table2[[#This Row],[ActualResult]]="SO"), 1, 0))</f>
        <v>0</v>
      </c>
      <c r="AB341" s="2">
        <f>IF(Table2[[#This Row],[ActualWinner]]=Table2[[#This Row],[HomeTeam]], 2, IF(OR(Table2[[#This Row],[ActualResult]]="OT", Table2[[#This Row],[ActualResult]]="SO"), 1, 0))</f>
        <v>0</v>
      </c>
    </row>
    <row r="342" spans="1:28"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Row],[ActualWinner]]=Table2[[#This Row],[AwayTeam]], 2, IF(OR(Table2[[#This Row],[ActualResult]]="OT", Table2[[#This Row],[ActualResult]]="SO"), 1, 0))</f>
        <v>0</v>
      </c>
      <c r="AB342" s="2">
        <f>IF(Table2[[#This Row],[ActualWinner]]=Table2[[#This Row],[HomeTeam]], 2, IF(OR(Table2[[#This Row],[ActualResult]]="OT", Table2[[#This Row],[ActualResult]]="SO"), 1, 0))</f>
        <v>0</v>
      </c>
    </row>
    <row r="343" spans="1:28"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Row],[ActualWinner]]=Table2[[#This Row],[AwayTeam]], 2, IF(OR(Table2[[#This Row],[ActualResult]]="OT", Table2[[#This Row],[ActualResult]]="SO"), 1, 0))</f>
        <v>0</v>
      </c>
      <c r="AB343" s="2">
        <f>IF(Table2[[#This Row],[ActualWinner]]=Table2[[#This Row],[HomeTeam]], 2, IF(OR(Table2[[#This Row],[ActualResult]]="OT", Table2[[#This Row],[ActualResult]]="SO"), 1, 0))</f>
        <v>0</v>
      </c>
    </row>
    <row r="344" spans="1:28"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Row],[ActualWinner]]=Table2[[#This Row],[AwayTeam]], 2, IF(OR(Table2[[#This Row],[ActualResult]]="OT", Table2[[#This Row],[ActualResult]]="SO"), 1, 0))</f>
        <v>0</v>
      </c>
      <c r="AB344" s="2">
        <f>IF(Table2[[#This Row],[ActualWinner]]=Table2[[#This Row],[HomeTeam]], 2, IF(OR(Table2[[#This Row],[ActualResult]]="OT", Table2[[#This Row],[ActualResult]]="SO"), 1, 0))</f>
        <v>0</v>
      </c>
    </row>
    <row r="345" spans="1:28"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Row],[ActualWinner]]=Table2[[#This Row],[AwayTeam]], 2, IF(OR(Table2[[#This Row],[ActualResult]]="OT", Table2[[#This Row],[ActualResult]]="SO"), 1, 0))</f>
        <v>0</v>
      </c>
      <c r="AB345" s="2">
        <f>IF(Table2[[#This Row],[ActualWinner]]=Table2[[#This Row],[HomeTeam]], 2, IF(OR(Table2[[#This Row],[ActualResult]]="OT", Table2[[#This Row],[ActualResult]]="SO"), 1, 0))</f>
        <v>0</v>
      </c>
    </row>
    <row r="346" spans="1:28"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Row],[ActualWinner]]=Table2[[#This Row],[AwayTeam]], 2, IF(OR(Table2[[#This Row],[ActualResult]]="OT", Table2[[#This Row],[ActualResult]]="SO"), 1, 0))</f>
        <v>0</v>
      </c>
      <c r="AB346" s="2">
        <f>IF(Table2[[#This Row],[ActualWinner]]=Table2[[#This Row],[HomeTeam]], 2, IF(OR(Table2[[#This Row],[ActualResult]]="OT", Table2[[#This Row],[ActualResult]]="SO"), 1, 0))</f>
        <v>0</v>
      </c>
    </row>
    <row r="347" spans="1:28"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Row],[ActualWinner]]=Table2[[#This Row],[AwayTeam]], 2, IF(OR(Table2[[#This Row],[ActualResult]]="OT", Table2[[#This Row],[ActualResult]]="SO"), 1, 0))</f>
        <v>0</v>
      </c>
      <c r="AB347" s="2">
        <f>IF(Table2[[#This Row],[ActualWinner]]=Table2[[#This Row],[HomeTeam]], 2, IF(OR(Table2[[#This Row],[ActualResult]]="OT", Table2[[#This Row],[ActualResult]]="SO"), 1, 0))</f>
        <v>0</v>
      </c>
    </row>
    <row r="348" spans="1:28"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Row],[ActualWinner]]=Table2[[#This Row],[AwayTeam]], 2, IF(OR(Table2[[#This Row],[ActualResult]]="OT", Table2[[#This Row],[ActualResult]]="SO"), 1, 0))</f>
        <v>0</v>
      </c>
      <c r="AB348" s="2">
        <f>IF(Table2[[#This Row],[ActualWinner]]=Table2[[#This Row],[HomeTeam]], 2, IF(OR(Table2[[#This Row],[ActualResult]]="OT", Table2[[#This Row],[ActualResult]]="SO"), 1, 0))</f>
        <v>0</v>
      </c>
    </row>
    <row r="349" spans="1:28"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Row],[ActualWinner]]=Table2[[#This Row],[AwayTeam]], 2, IF(OR(Table2[[#This Row],[ActualResult]]="OT", Table2[[#This Row],[ActualResult]]="SO"), 1, 0))</f>
        <v>0</v>
      </c>
      <c r="AB349" s="2">
        <f>IF(Table2[[#This Row],[ActualWinner]]=Table2[[#This Row],[HomeTeam]], 2, IF(OR(Table2[[#This Row],[ActualResult]]="OT", Table2[[#This Row],[ActualResult]]="SO"), 1, 0))</f>
        <v>0</v>
      </c>
    </row>
    <row r="350" spans="1:28"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Row],[ActualWinner]]=Table2[[#This Row],[AwayTeam]], 2, IF(OR(Table2[[#This Row],[ActualResult]]="OT", Table2[[#This Row],[ActualResult]]="SO"), 1, 0))</f>
        <v>0</v>
      </c>
      <c r="AB350" s="2">
        <f>IF(Table2[[#This Row],[ActualWinner]]=Table2[[#This Row],[HomeTeam]], 2, IF(OR(Table2[[#This Row],[ActualResult]]="OT", Table2[[#This Row],[ActualResult]]="SO"), 1, 0))</f>
        <v>0</v>
      </c>
    </row>
    <row r="351" spans="1:28"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Row],[ActualWinner]]=Table2[[#This Row],[AwayTeam]], 2, IF(OR(Table2[[#This Row],[ActualResult]]="OT", Table2[[#This Row],[ActualResult]]="SO"), 1, 0))</f>
        <v>0</v>
      </c>
      <c r="AB351" s="2">
        <f>IF(Table2[[#This Row],[ActualWinner]]=Table2[[#This Row],[HomeTeam]], 2, IF(OR(Table2[[#This Row],[ActualResult]]="OT", Table2[[#This Row],[ActualResult]]="SO"), 1, 0))</f>
        <v>0</v>
      </c>
    </row>
    <row r="352" spans="1:28"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Row],[ActualWinner]]=Table2[[#This Row],[AwayTeam]], 2, IF(OR(Table2[[#This Row],[ActualResult]]="OT", Table2[[#This Row],[ActualResult]]="SO"), 1, 0))</f>
        <v>0</v>
      </c>
      <c r="AB352" s="2">
        <f>IF(Table2[[#This Row],[ActualWinner]]=Table2[[#This Row],[HomeTeam]], 2, IF(OR(Table2[[#This Row],[ActualResult]]="OT", Table2[[#This Row],[ActualResult]]="SO"), 1, 0))</f>
        <v>0</v>
      </c>
    </row>
    <row r="353" spans="1:28"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Row],[ActualWinner]]=Table2[[#This Row],[AwayTeam]], 2, IF(OR(Table2[[#This Row],[ActualResult]]="OT", Table2[[#This Row],[ActualResult]]="SO"), 1, 0))</f>
        <v>0</v>
      </c>
      <c r="AB353" s="2">
        <f>IF(Table2[[#This Row],[ActualWinner]]=Table2[[#This Row],[HomeTeam]], 2, IF(OR(Table2[[#This Row],[ActualResult]]="OT", Table2[[#This Row],[ActualResult]]="SO"), 1, 0))</f>
        <v>0</v>
      </c>
    </row>
    <row r="354" spans="1:28"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Row],[ActualWinner]]=Table2[[#This Row],[AwayTeam]], 2, IF(OR(Table2[[#This Row],[ActualResult]]="OT", Table2[[#This Row],[ActualResult]]="SO"), 1, 0))</f>
        <v>0</v>
      </c>
      <c r="AB354" s="2">
        <f>IF(Table2[[#This Row],[ActualWinner]]=Table2[[#This Row],[HomeTeam]], 2, IF(OR(Table2[[#This Row],[ActualResult]]="OT", Table2[[#This Row],[ActualResult]]="SO"), 1, 0))</f>
        <v>0</v>
      </c>
    </row>
    <row r="355" spans="1:28"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Row],[ActualWinner]]=Table2[[#This Row],[AwayTeam]], 2, IF(OR(Table2[[#This Row],[ActualResult]]="OT", Table2[[#This Row],[ActualResult]]="SO"), 1, 0))</f>
        <v>0</v>
      </c>
      <c r="AB355" s="2">
        <f>IF(Table2[[#This Row],[ActualWinner]]=Table2[[#This Row],[HomeTeam]], 2, IF(OR(Table2[[#This Row],[ActualResult]]="OT", Table2[[#This Row],[ActualResult]]="SO"), 1, 0))</f>
        <v>0</v>
      </c>
    </row>
    <row r="356" spans="1:28"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Row],[ActualWinner]]=Table2[[#This Row],[AwayTeam]], 2, IF(OR(Table2[[#This Row],[ActualResult]]="OT", Table2[[#This Row],[ActualResult]]="SO"), 1, 0))</f>
        <v>0</v>
      </c>
      <c r="AB356" s="2">
        <f>IF(Table2[[#This Row],[ActualWinner]]=Table2[[#This Row],[HomeTeam]], 2, IF(OR(Table2[[#This Row],[ActualResult]]="OT", Table2[[#This Row],[ActualResult]]="SO"), 1, 0))</f>
        <v>0</v>
      </c>
    </row>
    <row r="357" spans="1:28"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Row],[ActualWinner]]=Table2[[#This Row],[AwayTeam]], 2, IF(OR(Table2[[#This Row],[ActualResult]]="OT", Table2[[#This Row],[ActualResult]]="SO"), 1, 0))</f>
        <v>0</v>
      </c>
      <c r="AB357" s="2">
        <f>IF(Table2[[#This Row],[ActualWinner]]=Table2[[#This Row],[HomeTeam]], 2, IF(OR(Table2[[#This Row],[ActualResult]]="OT", Table2[[#This Row],[ActualResult]]="SO"), 1, 0))</f>
        <v>0</v>
      </c>
    </row>
    <row r="358" spans="1:28"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Row],[ActualWinner]]=Table2[[#This Row],[AwayTeam]], 2, IF(OR(Table2[[#This Row],[ActualResult]]="OT", Table2[[#This Row],[ActualResult]]="SO"), 1, 0))</f>
        <v>0</v>
      </c>
      <c r="AB358" s="2">
        <f>IF(Table2[[#This Row],[ActualWinner]]=Table2[[#This Row],[HomeTeam]], 2, IF(OR(Table2[[#This Row],[ActualResult]]="OT", Table2[[#This Row],[ActualResult]]="SO"), 1, 0))</f>
        <v>0</v>
      </c>
    </row>
    <row r="359" spans="1:28"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Row],[ActualWinner]]=Table2[[#This Row],[AwayTeam]], 2, IF(OR(Table2[[#This Row],[ActualResult]]="OT", Table2[[#This Row],[ActualResult]]="SO"), 1, 0))</f>
        <v>0</v>
      </c>
      <c r="AB359" s="2">
        <f>IF(Table2[[#This Row],[ActualWinner]]=Table2[[#This Row],[HomeTeam]], 2, IF(OR(Table2[[#This Row],[ActualResult]]="OT", Table2[[#This Row],[ActualResult]]="SO"), 1, 0))</f>
        <v>0</v>
      </c>
    </row>
    <row r="360" spans="1:28"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Row],[ActualWinner]]=Table2[[#This Row],[AwayTeam]], 2, IF(OR(Table2[[#This Row],[ActualResult]]="OT", Table2[[#This Row],[ActualResult]]="SO"), 1, 0))</f>
        <v>0</v>
      </c>
      <c r="AB360" s="2">
        <f>IF(Table2[[#This Row],[ActualWinner]]=Table2[[#This Row],[HomeTeam]], 2, IF(OR(Table2[[#This Row],[ActualResult]]="OT", Table2[[#This Row],[ActualResult]]="SO"), 1, 0))</f>
        <v>0</v>
      </c>
    </row>
    <row r="361" spans="1:28"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Row],[ActualWinner]]=Table2[[#This Row],[AwayTeam]], 2, IF(OR(Table2[[#This Row],[ActualResult]]="OT", Table2[[#This Row],[ActualResult]]="SO"), 1, 0))</f>
        <v>0</v>
      </c>
      <c r="AB361" s="2">
        <f>IF(Table2[[#This Row],[ActualWinner]]=Table2[[#This Row],[HomeTeam]], 2, IF(OR(Table2[[#This Row],[ActualResult]]="OT", Table2[[#This Row],[ActualResult]]="SO"), 1, 0))</f>
        <v>0</v>
      </c>
    </row>
    <row r="362" spans="1:28"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Row],[ActualWinner]]=Table2[[#This Row],[AwayTeam]], 2, IF(OR(Table2[[#This Row],[ActualResult]]="OT", Table2[[#This Row],[ActualResult]]="SO"), 1, 0))</f>
        <v>0</v>
      </c>
      <c r="AB362" s="2">
        <f>IF(Table2[[#This Row],[ActualWinner]]=Table2[[#This Row],[HomeTeam]], 2, IF(OR(Table2[[#This Row],[ActualResult]]="OT", Table2[[#This Row],[ActualResult]]="SO"), 1, 0))</f>
        <v>0</v>
      </c>
    </row>
    <row r="363" spans="1:28"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Row],[ActualWinner]]=Table2[[#This Row],[AwayTeam]], 2, IF(OR(Table2[[#This Row],[ActualResult]]="OT", Table2[[#This Row],[ActualResult]]="SO"), 1, 0))</f>
        <v>0</v>
      </c>
      <c r="AB363" s="2">
        <f>IF(Table2[[#This Row],[ActualWinner]]=Table2[[#This Row],[HomeTeam]], 2, IF(OR(Table2[[#This Row],[ActualResult]]="OT", Table2[[#This Row],[ActualResult]]="SO"), 1, 0))</f>
        <v>0</v>
      </c>
    </row>
    <row r="364" spans="1:28"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Row],[ActualWinner]]=Table2[[#This Row],[AwayTeam]], 2, IF(OR(Table2[[#This Row],[ActualResult]]="OT", Table2[[#This Row],[ActualResult]]="SO"), 1, 0))</f>
        <v>0</v>
      </c>
      <c r="AB364" s="2">
        <f>IF(Table2[[#This Row],[ActualWinner]]=Table2[[#This Row],[HomeTeam]], 2, IF(OR(Table2[[#This Row],[ActualResult]]="OT", Table2[[#This Row],[ActualResult]]="SO"), 1, 0))</f>
        <v>0</v>
      </c>
    </row>
    <row r="365" spans="1:28"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Row],[ActualWinner]]=Table2[[#This Row],[AwayTeam]], 2, IF(OR(Table2[[#This Row],[ActualResult]]="OT", Table2[[#This Row],[ActualResult]]="SO"), 1, 0))</f>
        <v>0</v>
      </c>
      <c r="AB365" s="2">
        <f>IF(Table2[[#This Row],[ActualWinner]]=Table2[[#This Row],[HomeTeam]], 2, IF(OR(Table2[[#This Row],[ActualResult]]="OT", Table2[[#This Row],[ActualResult]]="SO"), 1, 0))</f>
        <v>0</v>
      </c>
    </row>
    <row r="366" spans="1:28"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Row],[ActualWinner]]=Table2[[#This Row],[AwayTeam]], 2, IF(OR(Table2[[#This Row],[ActualResult]]="OT", Table2[[#This Row],[ActualResult]]="SO"), 1, 0))</f>
        <v>0</v>
      </c>
      <c r="AB366" s="2">
        <f>IF(Table2[[#This Row],[ActualWinner]]=Table2[[#This Row],[HomeTeam]], 2, IF(OR(Table2[[#This Row],[ActualResult]]="OT", Table2[[#This Row],[ActualResult]]="SO"), 1, 0))</f>
        <v>0</v>
      </c>
    </row>
    <row r="367" spans="1:28"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Row],[ActualWinner]]=Table2[[#This Row],[AwayTeam]], 2, IF(OR(Table2[[#This Row],[ActualResult]]="OT", Table2[[#This Row],[ActualResult]]="SO"), 1, 0))</f>
        <v>0</v>
      </c>
      <c r="AB367" s="2">
        <f>IF(Table2[[#This Row],[ActualWinner]]=Table2[[#This Row],[HomeTeam]], 2, IF(OR(Table2[[#This Row],[ActualResult]]="OT", Table2[[#This Row],[ActualResult]]="SO"), 1, 0))</f>
        <v>0</v>
      </c>
    </row>
    <row r="368" spans="1:28"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Row],[ActualWinner]]=Table2[[#This Row],[AwayTeam]], 2, IF(OR(Table2[[#This Row],[ActualResult]]="OT", Table2[[#This Row],[ActualResult]]="SO"), 1, 0))</f>
        <v>0</v>
      </c>
      <c r="AB368" s="2">
        <f>IF(Table2[[#This Row],[ActualWinner]]=Table2[[#This Row],[HomeTeam]], 2, IF(OR(Table2[[#This Row],[ActualResult]]="OT", Table2[[#This Row],[ActualResult]]="SO"), 1, 0))</f>
        <v>0</v>
      </c>
    </row>
    <row r="369" spans="1:28"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Row],[ActualWinner]]=Table2[[#This Row],[AwayTeam]], 2, IF(OR(Table2[[#This Row],[ActualResult]]="OT", Table2[[#This Row],[ActualResult]]="SO"), 1, 0))</f>
        <v>0</v>
      </c>
      <c r="AB369" s="2">
        <f>IF(Table2[[#This Row],[ActualWinner]]=Table2[[#This Row],[HomeTeam]], 2, IF(OR(Table2[[#This Row],[ActualResult]]="OT", Table2[[#This Row],[ActualResult]]="SO"), 1, 0))</f>
        <v>0</v>
      </c>
    </row>
    <row r="370" spans="1:28"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Row],[ActualWinner]]=Table2[[#This Row],[AwayTeam]], 2, IF(OR(Table2[[#This Row],[ActualResult]]="OT", Table2[[#This Row],[ActualResult]]="SO"), 1, 0))</f>
        <v>0</v>
      </c>
      <c r="AB370" s="2">
        <f>IF(Table2[[#This Row],[ActualWinner]]=Table2[[#This Row],[HomeTeam]], 2, IF(OR(Table2[[#This Row],[ActualResult]]="OT", Table2[[#This Row],[ActualResult]]="SO"), 1, 0))</f>
        <v>0</v>
      </c>
    </row>
    <row r="371" spans="1:28"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Row],[ActualWinner]]=Table2[[#This Row],[AwayTeam]], 2, IF(OR(Table2[[#This Row],[ActualResult]]="OT", Table2[[#This Row],[ActualResult]]="SO"), 1, 0))</f>
        <v>0</v>
      </c>
      <c r="AB371" s="2">
        <f>IF(Table2[[#This Row],[ActualWinner]]=Table2[[#This Row],[HomeTeam]], 2, IF(OR(Table2[[#This Row],[ActualResult]]="OT", Table2[[#This Row],[ActualResult]]="SO"), 1, 0))</f>
        <v>0</v>
      </c>
    </row>
    <row r="372" spans="1:28"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Row],[ActualWinner]]=Table2[[#This Row],[AwayTeam]], 2, IF(OR(Table2[[#This Row],[ActualResult]]="OT", Table2[[#This Row],[ActualResult]]="SO"), 1, 0))</f>
        <v>0</v>
      </c>
      <c r="AB372" s="2">
        <f>IF(Table2[[#This Row],[ActualWinner]]=Table2[[#This Row],[HomeTeam]], 2, IF(OR(Table2[[#This Row],[ActualResult]]="OT", Table2[[#This Row],[ActualResult]]="SO"), 1, 0))</f>
        <v>0</v>
      </c>
    </row>
    <row r="373" spans="1:28"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Row],[ActualWinner]]=Table2[[#This Row],[AwayTeam]], 2, IF(OR(Table2[[#This Row],[ActualResult]]="OT", Table2[[#This Row],[ActualResult]]="SO"), 1, 0))</f>
        <v>0</v>
      </c>
      <c r="AB373" s="2">
        <f>IF(Table2[[#This Row],[ActualWinner]]=Table2[[#This Row],[HomeTeam]], 2, IF(OR(Table2[[#This Row],[ActualResult]]="OT", Table2[[#This Row],[ActualResult]]="SO"), 1, 0))</f>
        <v>0</v>
      </c>
    </row>
    <row r="374" spans="1:28"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Row],[ActualWinner]]=Table2[[#This Row],[AwayTeam]], 2, IF(OR(Table2[[#This Row],[ActualResult]]="OT", Table2[[#This Row],[ActualResult]]="SO"), 1, 0))</f>
        <v>0</v>
      </c>
      <c r="AB374" s="2">
        <f>IF(Table2[[#This Row],[ActualWinner]]=Table2[[#This Row],[HomeTeam]], 2, IF(OR(Table2[[#This Row],[ActualResult]]="OT", Table2[[#This Row],[ActualResult]]="SO"), 1, 0))</f>
        <v>0</v>
      </c>
    </row>
    <row r="375" spans="1:28"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Row],[ActualWinner]]=Table2[[#This Row],[AwayTeam]], 2, IF(OR(Table2[[#This Row],[ActualResult]]="OT", Table2[[#This Row],[ActualResult]]="SO"), 1, 0))</f>
        <v>0</v>
      </c>
      <c r="AB375" s="2">
        <f>IF(Table2[[#This Row],[ActualWinner]]=Table2[[#This Row],[HomeTeam]], 2, IF(OR(Table2[[#This Row],[ActualResult]]="OT", Table2[[#This Row],[ActualResult]]="SO"), 1, 0))</f>
        <v>0</v>
      </c>
    </row>
    <row r="376" spans="1:28"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Row],[ActualWinner]]=Table2[[#This Row],[AwayTeam]], 2, IF(OR(Table2[[#This Row],[ActualResult]]="OT", Table2[[#This Row],[ActualResult]]="SO"), 1, 0))</f>
        <v>0</v>
      </c>
      <c r="AB376" s="2">
        <f>IF(Table2[[#This Row],[ActualWinner]]=Table2[[#This Row],[HomeTeam]], 2, IF(OR(Table2[[#This Row],[ActualResult]]="OT", Table2[[#This Row],[ActualResult]]="SO"), 1, 0))</f>
        <v>0</v>
      </c>
    </row>
    <row r="377" spans="1:28"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Row],[ActualWinner]]=Table2[[#This Row],[AwayTeam]], 2, IF(OR(Table2[[#This Row],[ActualResult]]="OT", Table2[[#This Row],[ActualResult]]="SO"), 1, 0))</f>
        <v>0</v>
      </c>
      <c r="AB377" s="2">
        <f>IF(Table2[[#This Row],[ActualWinner]]=Table2[[#This Row],[HomeTeam]], 2, IF(OR(Table2[[#This Row],[ActualResult]]="OT", Table2[[#This Row],[ActualResult]]="SO"), 1, 0))</f>
        <v>0</v>
      </c>
    </row>
    <row r="378" spans="1:28"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Row],[ActualWinner]]=Table2[[#This Row],[AwayTeam]], 2, IF(OR(Table2[[#This Row],[ActualResult]]="OT", Table2[[#This Row],[ActualResult]]="SO"), 1, 0))</f>
        <v>0</v>
      </c>
      <c r="AB378" s="2">
        <f>IF(Table2[[#This Row],[ActualWinner]]=Table2[[#This Row],[HomeTeam]], 2, IF(OR(Table2[[#This Row],[ActualResult]]="OT", Table2[[#This Row],[ActualResult]]="SO"), 1, 0))</f>
        <v>0</v>
      </c>
    </row>
    <row r="379" spans="1:28"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Row],[ActualWinner]]=Table2[[#This Row],[AwayTeam]], 2, IF(OR(Table2[[#This Row],[ActualResult]]="OT", Table2[[#This Row],[ActualResult]]="SO"), 1, 0))</f>
        <v>0</v>
      </c>
      <c r="AB379" s="2">
        <f>IF(Table2[[#This Row],[ActualWinner]]=Table2[[#This Row],[HomeTeam]], 2, IF(OR(Table2[[#This Row],[ActualResult]]="OT", Table2[[#This Row],[ActualResult]]="SO"), 1, 0))</f>
        <v>0</v>
      </c>
    </row>
    <row r="380" spans="1:28"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Row],[ActualWinner]]=Table2[[#This Row],[AwayTeam]], 2, IF(OR(Table2[[#This Row],[ActualResult]]="OT", Table2[[#This Row],[ActualResult]]="SO"), 1, 0))</f>
        <v>0</v>
      </c>
      <c r="AB380" s="2">
        <f>IF(Table2[[#This Row],[ActualWinner]]=Table2[[#This Row],[HomeTeam]], 2, IF(OR(Table2[[#This Row],[ActualResult]]="OT", Table2[[#This Row],[ActualResult]]="SO"), 1, 0))</f>
        <v>0</v>
      </c>
    </row>
    <row r="381" spans="1:28"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Row],[ActualWinner]]=Table2[[#This Row],[AwayTeam]], 2, IF(OR(Table2[[#This Row],[ActualResult]]="OT", Table2[[#This Row],[ActualResult]]="SO"), 1, 0))</f>
        <v>0</v>
      </c>
      <c r="AB381" s="2">
        <f>IF(Table2[[#This Row],[ActualWinner]]=Table2[[#This Row],[HomeTeam]], 2, IF(OR(Table2[[#This Row],[ActualResult]]="OT", Table2[[#This Row],[ActualResult]]="SO"), 1, 0))</f>
        <v>0</v>
      </c>
    </row>
    <row r="382" spans="1:28"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Row],[ActualWinner]]=Table2[[#This Row],[AwayTeam]], 2, IF(OR(Table2[[#This Row],[ActualResult]]="OT", Table2[[#This Row],[ActualResult]]="SO"), 1, 0))</f>
        <v>0</v>
      </c>
      <c r="AB382" s="2">
        <f>IF(Table2[[#This Row],[ActualWinner]]=Table2[[#This Row],[HomeTeam]], 2, IF(OR(Table2[[#This Row],[ActualResult]]="OT", Table2[[#This Row],[ActualResult]]="SO"), 1, 0))</f>
        <v>0</v>
      </c>
    </row>
    <row r="383" spans="1:28"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Row],[ActualWinner]]=Table2[[#This Row],[AwayTeam]], 2, IF(OR(Table2[[#This Row],[ActualResult]]="OT", Table2[[#This Row],[ActualResult]]="SO"), 1, 0))</f>
        <v>0</v>
      </c>
      <c r="AB383" s="2">
        <f>IF(Table2[[#This Row],[ActualWinner]]=Table2[[#This Row],[HomeTeam]], 2, IF(OR(Table2[[#This Row],[ActualResult]]="OT", Table2[[#This Row],[ActualResult]]="SO"), 1, 0))</f>
        <v>0</v>
      </c>
    </row>
    <row r="384" spans="1:28"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Row],[ActualWinner]]=Table2[[#This Row],[AwayTeam]], 2, IF(OR(Table2[[#This Row],[ActualResult]]="OT", Table2[[#This Row],[ActualResult]]="SO"), 1, 0))</f>
        <v>0</v>
      </c>
      <c r="AB384" s="2">
        <f>IF(Table2[[#This Row],[ActualWinner]]=Table2[[#This Row],[HomeTeam]], 2, IF(OR(Table2[[#This Row],[ActualResult]]="OT", Table2[[#This Row],[ActualResult]]="SO"), 1, 0))</f>
        <v>0</v>
      </c>
    </row>
    <row r="385" spans="1:28"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Row],[ActualWinner]]=Table2[[#This Row],[AwayTeam]], 2, IF(OR(Table2[[#This Row],[ActualResult]]="OT", Table2[[#This Row],[ActualResult]]="SO"), 1, 0))</f>
        <v>0</v>
      </c>
      <c r="AB385" s="2">
        <f>IF(Table2[[#This Row],[ActualWinner]]=Table2[[#This Row],[HomeTeam]], 2, IF(OR(Table2[[#This Row],[ActualResult]]="OT", Table2[[#This Row],[ActualResult]]="SO"), 1, 0))</f>
        <v>0</v>
      </c>
    </row>
    <row r="386" spans="1:28"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Row],[ActualWinner]]=Table2[[#This Row],[AwayTeam]], 2, IF(OR(Table2[[#This Row],[ActualResult]]="OT", Table2[[#This Row],[ActualResult]]="SO"), 1, 0))</f>
        <v>0</v>
      </c>
      <c r="AB386" s="2">
        <f>IF(Table2[[#This Row],[ActualWinner]]=Table2[[#This Row],[HomeTeam]], 2, IF(OR(Table2[[#This Row],[ActualResult]]="OT", Table2[[#This Row],[ActualResult]]="SO"), 1, 0))</f>
        <v>0</v>
      </c>
    </row>
    <row r="387" spans="1:28"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Row],[ActualWinner]]=Table2[[#This Row],[AwayTeam]], 2, IF(OR(Table2[[#This Row],[ActualResult]]="OT", Table2[[#This Row],[ActualResult]]="SO"), 1, 0))</f>
        <v>0</v>
      </c>
      <c r="AB387" s="2">
        <f>IF(Table2[[#This Row],[ActualWinner]]=Table2[[#This Row],[HomeTeam]], 2, IF(OR(Table2[[#This Row],[ActualResult]]="OT", Table2[[#This Row],[ActualResult]]="SO"), 1, 0))</f>
        <v>0</v>
      </c>
    </row>
    <row r="388" spans="1:28"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Row],[ActualWinner]]=Table2[[#This Row],[AwayTeam]], 2, IF(OR(Table2[[#This Row],[ActualResult]]="OT", Table2[[#This Row],[ActualResult]]="SO"), 1, 0))</f>
        <v>0</v>
      </c>
      <c r="AB388" s="2">
        <f>IF(Table2[[#This Row],[ActualWinner]]=Table2[[#This Row],[HomeTeam]], 2, IF(OR(Table2[[#This Row],[ActualResult]]="OT", Table2[[#This Row],[ActualResult]]="SO"), 1, 0))</f>
        <v>0</v>
      </c>
    </row>
    <row r="389" spans="1:28"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Row],[ActualWinner]]=Table2[[#This Row],[AwayTeam]], 2, IF(OR(Table2[[#This Row],[ActualResult]]="OT", Table2[[#This Row],[ActualResult]]="SO"), 1, 0))</f>
        <v>0</v>
      </c>
      <c r="AB389" s="2">
        <f>IF(Table2[[#This Row],[ActualWinner]]=Table2[[#This Row],[HomeTeam]], 2, IF(OR(Table2[[#This Row],[ActualResult]]="OT", Table2[[#This Row],[ActualResult]]="SO"), 1, 0))</f>
        <v>0</v>
      </c>
    </row>
    <row r="390" spans="1:28"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Row],[ActualWinner]]=Table2[[#This Row],[AwayTeam]], 2, IF(OR(Table2[[#This Row],[ActualResult]]="OT", Table2[[#This Row],[ActualResult]]="SO"), 1, 0))</f>
        <v>0</v>
      </c>
      <c r="AB390" s="2">
        <f>IF(Table2[[#This Row],[ActualWinner]]=Table2[[#This Row],[HomeTeam]], 2, IF(OR(Table2[[#This Row],[ActualResult]]="OT", Table2[[#This Row],[ActualResult]]="SO"), 1, 0))</f>
        <v>0</v>
      </c>
    </row>
    <row r="391" spans="1:28"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Row],[ActualWinner]]=Table2[[#This Row],[AwayTeam]], 2, IF(OR(Table2[[#This Row],[ActualResult]]="OT", Table2[[#This Row],[ActualResult]]="SO"), 1, 0))</f>
        <v>0</v>
      </c>
      <c r="AB391" s="2">
        <f>IF(Table2[[#This Row],[ActualWinner]]=Table2[[#This Row],[HomeTeam]], 2, IF(OR(Table2[[#This Row],[ActualResult]]="OT", Table2[[#This Row],[ActualResult]]="SO"), 1, 0))</f>
        <v>0</v>
      </c>
    </row>
    <row r="392" spans="1:28"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Row],[ActualWinner]]=Table2[[#This Row],[AwayTeam]], 2, IF(OR(Table2[[#This Row],[ActualResult]]="OT", Table2[[#This Row],[ActualResult]]="SO"), 1, 0))</f>
        <v>0</v>
      </c>
      <c r="AB392" s="2">
        <f>IF(Table2[[#This Row],[ActualWinner]]=Table2[[#This Row],[HomeTeam]], 2, IF(OR(Table2[[#This Row],[ActualResult]]="OT", Table2[[#This Row],[ActualResult]]="SO"), 1, 0))</f>
        <v>0</v>
      </c>
    </row>
    <row r="393" spans="1:28"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Row],[ActualWinner]]=Table2[[#This Row],[AwayTeam]], 2, IF(OR(Table2[[#This Row],[ActualResult]]="OT", Table2[[#This Row],[ActualResult]]="SO"), 1, 0))</f>
        <v>0</v>
      </c>
      <c r="AB393" s="2">
        <f>IF(Table2[[#This Row],[ActualWinner]]=Table2[[#This Row],[HomeTeam]], 2, IF(OR(Table2[[#This Row],[ActualResult]]="OT", Table2[[#This Row],[ActualResult]]="SO"), 1, 0))</f>
        <v>0</v>
      </c>
    </row>
    <row r="394" spans="1:28"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Row],[ActualWinner]]=Table2[[#This Row],[AwayTeam]], 2, IF(OR(Table2[[#This Row],[ActualResult]]="OT", Table2[[#This Row],[ActualResult]]="SO"), 1, 0))</f>
        <v>0</v>
      </c>
      <c r="AB394" s="2">
        <f>IF(Table2[[#This Row],[ActualWinner]]=Table2[[#This Row],[HomeTeam]], 2, IF(OR(Table2[[#This Row],[ActualResult]]="OT", Table2[[#This Row],[ActualResult]]="SO"), 1, 0))</f>
        <v>0</v>
      </c>
    </row>
    <row r="395" spans="1:28"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Row],[ActualWinner]]=Table2[[#This Row],[AwayTeam]], 2, IF(OR(Table2[[#This Row],[ActualResult]]="OT", Table2[[#This Row],[ActualResult]]="SO"), 1, 0))</f>
        <v>0</v>
      </c>
      <c r="AB395" s="2">
        <f>IF(Table2[[#This Row],[ActualWinner]]=Table2[[#This Row],[HomeTeam]], 2, IF(OR(Table2[[#This Row],[ActualResult]]="OT", Table2[[#This Row],[ActualResult]]="SO"), 1, 0))</f>
        <v>0</v>
      </c>
    </row>
    <row r="396" spans="1:28"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Row],[ActualWinner]]=Table2[[#This Row],[AwayTeam]], 2, IF(OR(Table2[[#This Row],[ActualResult]]="OT", Table2[[#This Row],[ActualResult]]="SO"), 1, 0))</f>
        <v>0</v>
      </c>
      <c r="AB396" s="2">
        <f>IF(Table2[[#This Row],[ActualWinner]]=Table2[[#This Row],[HomeTeam]], 2, IF(OR(Table2[[#This Row],[ActualResult]]="OT", Table2[[#This Row],[ActualResult]]="SO"), 1, 0))</f>
        <v>0</v>
      </c>
    </row>
    <row r="397" spans="1:28"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Row],[ActualWinner]]=Table2[[#This Row],[AwayTeam]], 2, IF(OR(Table2[[#This Row],[ActualResult]]="OT", Table2[[#This Row],[ActualResult]]="SO"), 1, 0))</f>
        <v>0</v>
      </c>
      <c r="AB397" s="2">
        <f>IF(Table2[[#This Row],[ActualWinner]]=Table2[[#This Row],[HomeTeam]], 2, IF(OR(Table2[[#This Row],[ActualResult]]="OT", Table2[[#This Row],[ActualResult]]="SO"), 1, 0))</f>
        <v>0</v>
      </c>
    </row>
    <row r="398" spans="1:28"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Row],[ActualWinner]]=Table2[[#This Row],[AwayTeam]], 2, IF(OR(Table2[[#This Row],[ActualResult]]="OT", Table2[[#This Row],[ActualResult]]="SO"), 1, 0))</f>
        <v>0</v>
      </c>
      <c r="AB398" s="2">
        <f>IF(Table2[[#This Row],[ActualWinner]]=Table2[[#This Row],[HomeTeam]], 2, IF(OR(Table2[[#This Row],[ActualResult]]="OT", Table2[[#This Row],[ActualResult]]="SO"), 1, 0))</f>
        <v>0</v>
      </c>
    </row>
    <row r="399" spans="1:28"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Row],[ActualWinner]]=Table2[[#This Row],[AwayTeam]], 2, IF(OR(Table2[[#This Row],[ActualResult]]="OT", Table2[[#This Row],[ActualResult]]="SO"), 1, 0))</f>
        <v>0</v>
      </c>
      <c r="AB399" s="2">
        <f>IF(Table2[[#This Row],[ActualWinner]]=Table2[[#This Row],[HomeTeam]], 2, IF(OR(Table2[[#This Row],[ActualResult]]="OT", Table2[[#This Row],[ActualResult]]="SO"), 1, 0))</f>
        <v>0</v>
      </c>
    </row>
    <row r="400" spans="1:28"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Row],[ActualWinner]]=Table2[[#This Row],[AwayTeam]], 2, IF(OR(Table2[[#This Row],[ActualResult]]="OT", Table2[[#This Row],[ActualResult]]="SO"), 1, 0))</f>
        <v>0</v>
      </c>
      <c r="AB400" s="2">
        <f>IF(Table2[[#This Row],[ActualWinner]]=Table2[[#This Row],[HomeTeam]], 2, IF(OR(Table2[[#This Row],[ActualResult]]="OT", Table2[[#This Row],[ActualResult]]="SO"), 1, 0))</f>
        <v>0</v>
      </c>
    </row>
    <row r="401" spans="1:28"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Row],[ActualWinner]]=Table2[[#This Row],[AwayTeam]], 2, IF(OR(Table2[[#This Row],[ActualResult]]="OT", Table2[[#This Row],[ActualResult]]="SO"), 1, 0))</f>
        <v>0</v>
      </c>
      <c r="AB401" s="2">
        <f>IF(Table2[[#This Row],[ActualWinner]]=Table2[[#This Row],[HomeTeam]], 2, IF(OR(Table2[[#This Row],[ActualResult]]="OT", Table2[[#This Row],[ActualResult]]="SO"), 1, 0))</f>
        <v>0</v>
      </c>
    </row>
    <row r="402" spans="1:28"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Row],[ActualWinner]]=Table2[[#This Row],[AwayTeam]], 2, IF(OR(Table2[[#This Row],[ActualResult]]="OT", Table2[[#This Row],[ActualResult]]="SO"), 1, 0))</f>
        <v>0</v>
      </c>
      <c r="AB402" s="2">
        <f>IF(Table2[[#This Row],[ActualWinner]]=Table2[[#This Row],[HomeTeam]], 2, IF(OR(Table2[[#This Row],[ActualResult]]="OT", Table2[[#This Row],[ActualResult]]="SO"), 1, 0))</f>
        <v>0</v>
      </c>
    </row>
    <row r="403" spans="1:28"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Row],[ActualWinner]]=Table2[[#This Row],[AwayTeam]], 2, IF(OR(Table2[[#This Row],[ActualResult]]="OT", Table2[[#This Row],[ActualResult]]="SO"), 1, 0))</f>
        <v>0</v>
      </c>
      <c r="AB403" s="2">
        <f>IF(Table2[[#This Row],[ActualWinner]]=Table2[[#This Row],[HomeTeam]], 2, IF(OR(Table2[[#This Row],[ActualResult]]="OT", Table2[[#This Row],[ActualResult]]="SO"), 1, 0))</f>
        <v>0</v>
      </c>
    </row>
    <row r="404" spans="1:28"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Row],[ActualWinner]]=Table2[[#This Row],[AwayTeam]], 2, IF(OR(Table2[[#This Row],[ActualResult]]="OT", Table2[[#This Row],[ActualResult]]="SO"), 1, 0))</f>
        <v>0</v>
      </c>
      <c r="AB404" s="2">
        <f>IF(Table2[[#This Row],[ActualWinner]]=Table2[[#This Row],[HomeTeam]], 2, IF(OR(Table2[[#This Row],[ActualResult]]="OT", Table2[[#This Row],[ActualResult]]="SO"), 1, 0))</f>
        <v>0</v>
      </c>
    </row>
    <row r="405" spans="1:28"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Row],[ActualWinner]]=Table2[[#This Row],[AwayTeam]], 2, IF(OR(Table2[[#This Row],[ActualResult]]="OT", Table2[[#This Row],[ActualResult]]="SO"), 1, 0))</f>
        <v>0</v>
      </c>
      <c r="AB405" s="2">
        <f>IF(Table2[[#This Row],[ActualWinner]]=Table2[[#This Row],[HomeTeam]], 2, IF(OR(Table2[[#This Row],[ActualResult]]="OT", Table2[[#This Row],[ActualResult]]="SO"), 1, 0))</f>
        <v>0</v>
      </c>
    </row>
    <row r="406" spans="1:28"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Row],[ActualWinner]]=Table2[[#This Row],[AwayTeam]], 2, IF(OR(Table2[[#This Row],[ActualResult]]="OT", Table2[[#This Row],[ActualResult]]="SO"), 1, 0))</f>
        <v>0</v>
      </c>
      <c r="AB406" s="2">
        <f>IF(Table2[[#This Row],[ActualWinner]]=Table2[[#This Row],[HomeTeam]], 2, IF(OR(Table2[[#This Row],[ActualResult]]="OT", Table2[[#This Row],[ActualResult]]="SO"), 1, 0))</f>
        <v>0</v>
      </c>
    </row>
    <row r="407" spans="1:28"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Row],[ActualWinner]]=Table2[[#This Row],[AwayTeam]], 2, IF(OR(Table2[[#This Row],[ActualResult]]="OT", Table2[[#This Row],[ActualResult]]="SO"), 1, 0))</f>
        <v>0</v>
      </c>
      <c r="AB407" s="2">
        <f>IF(Table2[[#This Row],[ActualWinner]]=Table2[[#This Row],[HomeTeam]], 2, IF(OR(Table2[[#This Row],[ActualResult]]="OT", Table2[[#This Row],[ActualResult]]="SO"), 1, 0))</f>
        <v>0</v>
      </c>
    </row>
    <row r="408" spans="1:28"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Row],[ActualWinner]]=Table2[[#This Row],[AwayTeam]], 2, IF(OR(Table2[[#This Row],[ActualResult]]="OT", Table2[[#This Row],[ActualResult]]="SO"), 1, 0))</f>
        <v>0</v>
      </c>
      <c r="AB408" s="2">
        <f>IF(Table2[[#This Row],[ActualWinner]]=Table2[[#This Row],[HomeTeam]], 2, IF(OR(Table2[[#This Row],[ActualResult]]="OT", Table2[[#This Row],[ActualResult]]="SO"), 1, 0))</f>
        <v>0</v>
      </c>
    </row>
    <row r="409" spans="1:28"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Row],[ActualWinner]]=Table2[[#This Row],[AwayTeam]], 2, IF(OR(Table2[[#This Row],[ActualResult]]="OT", Table2[[#This Row],[ActualResult]]="SO"), 1, 0))</f>
        <v>0</v>
      </c>
      <c r="AB409" s="2">
        <f>IF(Table2[[#This Row],[ActualWinner]]=Table2[[#This Row],[HomeTeam]], 2, IF(OR(Table2[[#This Row],[ActualResult]]="OT", Table2[[#This Row],[ActualResult]]="SO"), 1, 0))</f>
        <v>0</v>
      </c>
    </row>
    <row r="410" spans="1:28"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Row],[ActualWinner]]=Table2[[#This Row],[AwayTeam]], 2, IF(OR(Table2[[#This Row],[ActualResult]]="OT", Table2[[#This Row],[ActualResult]]="SO"), 1, 0))</f>
        <v>0</v>
      </c>
      <c r="AB410" s="2">
        <f>IF(Table2[[#This Row],[ActualWinner]]=Table2[[#This Row],[HomeTeam]], 2, IF(OR(Table2[[#This Row],[ActualResult]]="OT", Table2[[#This Row],[ActualResult]]="SO"), 1, 0))</f>
        <v>0</v>
      </c>
    </row>
    <row r="411" spans="1:28"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Row],[ActualWinner]]=Table2[[#This Row],[AwayTeam]], 2, IF(OR(Table2[[#This Row],[ActualResult]]="OT", Table2[[#This Row],[ActualResult]]="SO"), 1, 0))</f>
        <v>0</v>
      </c>
      <c r="AB411" s="2">
        <f>IF(Table2[[#This Row],[ActualWinner]]=Table2[[#This Row],[HomeTeam]], 2, IF(OR(Table2[[#This Row],[ActualResult]]="OT", Table2[[#This Row],[ActualResult]]="SO"), 1, 0))</f>
        <v>0</v>
      </c>
    </row>
    <row r="412" spans="1:28"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Row],[ActualWinner]]=Table2[[#This Row],[AwayTeam]], 2, IF(OR(Table2[[#This Row],[ActualResult]]="OT", Table2[[#This Row],[ActualResult]]="SO"), 1, 0))</f>
        <v>0</v>
      </c>
      <c r="AB412" s="2">
        <f>IF(Table2[[#This Row],[ActualWinner]]=Table2[[#This Row],[HomeTeam]], 2, IF(OR(Table2[[#This Row],[ActualResult]]="OT", Table2[[#This Row],[ActualResult]]="SO"), 1, 0))</f>
        <v>0</v>
      </c>
    </row>
    <row r="413" spans="1:28"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Row],[ActualWinner]]=Table2[[#This Row],[AwayTeam]], 2, IF(OR(Table2[[#This Row],[ActualResult]]="OT", Table2[[#This Row],[ActualResult]]="SO"), 1, 0))</f>
        <v>0</v>
      </c>
      <c r="AB413" s="2">
        <f>IF(Table2[[#This Row],[ActualWinner]]=Table2[[#This Row],[HomeTeam]], 2, IF(OR(Table2[[#This Row],[ActualResult]]="OT", Table2[[#This Row],[ActualResult]]="SO"), 1, 0))</f>
        <v>0</v>
      </c>
    </row>
    <row r="414" spans="1:28"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Row],[ActualWinner]]=Table2[[#This Row],[AwayTeam]], 2, IF(OR(Table2[[#This Row],[ActualResult]]="OT", Table2[[#This Row],[ActualResult]]="SO"), 1, 0))</f>
        <v>0</v>
      </c>
      <c r="AB414" s="2">
        <f>IF(Table2[[#This Row],[ActualWinner]]=Table2[[#This Row],[HomeTeam]], 2, IF(OR(Table2[[#This Row],[ActualResult]]="OT", Table2[[#This Row],[ActualResult]]="SO"), 1, 0))</f>
        <v>0</v>
      </c>
    </row>
    <row r="415" spans="1:28"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Row],[ActualWinner]]=Table2[[#This Row],[AwayTeam]], 2, IF(OR(Table2[[#This Row],[ActualResult]]="OT", Table2[[#This Row],[ActualResult]]="SO"), 1, 0))</f>
        <v>0</v>
      </c>
      <c r="AB415" s="2">
        <f>IF(Table2[[#This Row],[ActualWinner]]=Table2[[#This Row],[HomeTeam]], 2, IF(OR(Table2[[#This Row],[ActualResult]]="OT", Table2[[#This Row],[ActualResult]]="SO"), 1, 0))</f>
        <v>0</v>
      </c>
    </row>
    <row r="416" spans="1:28"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Row],[ActualWinner]]=Table2[[#This Row],[AwayTeam]], 2, IF(OR(Table2[[#This Row],[ActualResult]]="OT", Table2[[#This Row],[ActualResult]]="SO"), 1, 0))</f>
        <v>0</v>
      </c>
      <c r="AB416" s="2">
        <f>IF(Table2[[#This Row],[ActualWinner]]=Table2[[#This Row],[HomeTeam]], 2, IF(OR(Table2[[#This Row],[ActualResult]]="OT", Table2[[#This Row],[ActualResult]]="SO"), 1, 0))</f>
        <v>0</v>
      </c>
    </row>
    <row r="417" spans="1:28"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Row],[ActualWinner]]=Table2[[#This Row],[AwayTeam]], 2, IF(OR(Table2[[#This Row],[ActualResult]]="OT", Table2[[#This Row],[ActualResult]]="SO"), 1, 0))</f>
        <v>0</v>
      </c>
      <c r="AB417" s="2">
        <f>IF(Table2[[#This Row],[ActualWinner]]=Table2[[#This Row],[HomeTeam]], 2, IF(OR(Table2[[#This Row],[ActualResult]]="OT", Table2[[#This Row],[ActualResult]]="SO"), 1, 0))</f>
        <v>0</v>
      </c>
    </row>
    <row r="418" spans="1:28"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Row],[ActualWinner]]=Table2[[#This Row],[AwayTeam]], 2, IF(OR(Table2[[#This Row],[ActualResult]]="OT", Table2[[#This Row],[ActualResult]]="SO"), 1, 0))</f>
        <v>0</v>
      </c>
      <c r="AB418" s="2">
        <f>IF(Table2[[#This Row],[ActualWinner]]=Table2[[#This Row],[HomeTeam]], 2, IF(OR(Table2[[#This Row],[ActualResult]]="OT", Table2[[#This Row],[ActualResult]]="SO"), 1, 0))</f>
        <v>0</v>
      </c>
    </row>
    <row r="419" spans="1:28"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Row],[ActualWinner]]=Table2[[#This Row],[AwayTeam]], 2, IF(OR(Table2[[#This Row],[ActualResult]]="OT", Table2[[#This Row],[ActualResult]]="SO"), 1, 0))</f>
        <v>0</v>
      </c>
      <c r="AB419" s="2">
        <f>IF(Table2[[#This Row],[ActualWinner]]=Table2[[#This Row],[HomeTeam]], 2, IF(OR(Table2[[#This Row],[ActualResult]]="OT", Table2[[#This Row],[ActualResult]]="SO"), 1, 0))</f>
        <v>0</v>
      </c>
    </row>
    <row r="420" spans="1:28"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Row],[ActualWinner]]=Table2[[#This Row],[AwayTeam]], 2, IF(OR(Table2[[#This Row],[ActualResult]]="OT", Table2[[#This Row],[ActualResult]]="SO"), 1, 0))</f>
        <v>0</v>
      </c>
      <c r="AB420" s="2">
        <f>IF(Table2[[#This Row],[ActualWinner]]=Table2[[#This Row],[HomeTeam]], 2, IF(OR(Table2[[#This Row],[ActualResult]]="OT", Table2[[#This Row],[ActualResult]]="SO"), 1, 0))</f>
        <v>0</v>
      </c>
    </row>
    <row r="421" spans="1:28"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Row],[ActualWinner]]=Table2[[#This Row],[AwayTeam]], 2, IF(OR(Table2[[#This Row],[ActualResult]]="OT", Table2[[#This Row],[ActualResult]]="SO"), 1, 0))</f>
        <v>0</v>
      </c>
      <c r="AB421" s="2">
        <f>IF(Table2[[#This Row],[ActualWinner]]=Table2[[#This Row],[HomeTeam]], 2, IF(OR(Table2[[#This Row],[ActualResult]]="OT", Table2[[#This Row],[ActualResult]]="SO"), 1, 0))</f>
        <v>0</v>
      </c>
    </row>
    <row r="422" spans="1:28"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Row],[ActualWinner]]=Table2[[#This Row],[AwayTeam]], 2, IF(OR(Table2[[#This Row],[ActualResult]]="OT", Table2[[#This Row],[ActualResult]]="SO"), 1, 0))</f>
        <v>0</v>
      </c>
      <c r="AB422" s="2">
        <f>IF(Table2[[#This Row],[ActualWinner]]=Table2[[#This Row],[HomeTeam]], 2, IF(OR(Table2[[#This Row],[ActualResult]]="OT", Table2[[#This Row],[ActualResult]]="SO"), 1, 0))</f>
        <v>0</v>
      </c>
    </row>
    <row r="423" spans="1:28"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Row],[ActualWinner]]=Table2[[#This Row],[AwayTeam]], 2, IF(OR(Table2[[#This Row],[ActualResult]]="OT", Table2[[#This Row],[ActualResult]]="SO"), 1, 0))</f>
        <v>0</v>
      </c>
      <c r="AB423" s="2">
        <f>IF(Table2[[#This Row],[ActualWinner]]=Table2[[#This Row],[HomeTeam]], 2, IF(OR(Table2[[#This Row],[ActualResult]]="OT", Table2[[#This Row],[ActualResult]]="SO"), 1, 0))</f>
        <v>0</v>
      </c>
    </row>
    <row r="424" spans="1:28"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Row],[ActualWinner]]=Table2[[#This Row],[AwayTeam]], 2, IF(OR(Table2[[#This Row],[ActualResult]]="OT", Table2[[#This Row],[ActualResult]]="SO"), 1, 0))</f>
        <v>0</v>
      </c>
      <c r="AB424" s="2">
        <f>IF(Table2[[#This Row],[ActualWinner]]=Table2[[#This Row],[HomeTeam]], 2, IF(OR(Table2[[#This Row],[ActualResult]]="OT", Table2[[#This Row],[ActualResult]]="SO"), 1, 0))</f>
        <v>0</v>
      </c>
    </row>
    <row r="425" spans="1:28"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Row],[ActualWinner]]=Table2[[#This Row],[AwayTeam]], 2, IF(OR(Table2[[#This Row],[ActualResult]]="OT", Table2[[#This Row],[ActualResult]]="SO"), 1, 0))</f>
        <v>0</v>
      </c>
      <c r="AB425" s="2">
        <f>IF(Table2[[#This Row],[ActualWinner]]=Table2[[#This Row],[HomeTeam]], 2, IF(OR(Table2[[#This Row],[ActualResult]]="OT", Table2[[#This Row],[ActualResult]]="SO"), 1, 0))</f>
        <v>0</v>
      </c>
    </row>
    <row r="426" spans="1:28"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Row],[ActualWinner]]=Table2[[#This Row],[AwayTeam]], 2, IF(OR(Table2[[#This Row],[ActualResult]]="OT", Table2[[#This Row],[ActualResult]]="SO"), 1, 0))</f>
        <v>0</v>
      </c>
      <c r="AB426" s="2">
        <f>IF(Table2[[#This Row],[ActualWinner]]=Table2[[#This Row],[HomeTeam]], 2, IF(OR(Table2[[#This Row],[ActualResult]]="OT", Table2[[#This Row],[ActualResult]]="SO"), 1, 0))</f>
        <v>0</v>
      </c>
    </row>
    <row r="427" spans="1:28"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Row],[ActualWinner]]=Table2[[#This Row],[AwayTeam]], 2, IF(OR(Table2[[#This Row],[ActualResult]]="OT", Table2[[#This Row],[ActualResult]]="SO"), 1, 0))</f>
        <v>0</v>
      </c>
      <c r="AB427" s="2">
        <f>IF(Table2[[#This Row],[ActualWinner]]=Table2[[#This Row],[HomeTeam]], 2, IF(OR(Table2[[#This Row],[ActualResult]]="OT", Table2[[#This Row],[ActualResult]]="SO"), 1, 0))</f>
        <v>0</v>
      </c>
    </row>
    <row r="428" spans="1:28"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Row],[ActualWinner]]=Table2[[#This Row],[AwayTeam]], 2, IF(OR(Table2[[#This Row],[ActualResult]]="OT", Table2[[#This Row],[ActualResult]]="SO"), 1, 0))</f>
        <v>0</v>
      </c>
      <c r="AB428" s="2">
        <f>IF(Table2[[#This Row],[ActualWinner]]=Table2[[#This Row],[HomeTeam]], 2, IF(OR(Table2[[#This Row],[ActualResult]]="OT", Table2[[#This Row],[ActualResult]]="SO"), 1, 0))</f>
        <v>0</v>
      </c>
    </row>
    <row r="429" spans="1:28"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Row],[ActualWinner]]=Table2[[#This Row],[AwayTeam]], 2, IF(OR(Table2[[#This Row],[ActualResult]]="OT", Table2[[#This Row],[ActualResult]]="SO"), 1, 0))</f>
        <v>0</v>
      </c>
      <c r="AB429" s="2">
        <f>IF(Table2[[#This Row],[ActualWinner]]=Table2[[#This Row],[HomeTeam]], 2, IF(OR(Table2[[#This Row],[ActualResult]]="OT", Table2[[#This Row],[ActualResult]]="SO"), 1, 0))</f>
        <v>0</v>
      </c>
    </row>
    <row r="430" spans="1:28"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Row],[ActualWinner]]=Table2[[#This Row],[AwayTeam]], 2, IF(OR(Table2[[#This Row],[ActualResult]]="OT", Table2[[#This Row],[ActualResult]]="SO"), 1, 0))</f>
        <v>0</v>
      </c>
      <c r="AB430" s="2">
        <f>IF(Table2[[#This Row],[ActualWinner]]=Table2[[#This Row],[HomeTeam]], 2, IF(OR(Table2[[#This Row],[ActualResult]]="OT", Table2[[#This Row],[ActualResult]]="SO"), 1, 0))</f>
        <v>0</v>
      </c>
    </row>
    <row r="431" spans="1:28"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Row],[ActualWinner]]=Table2[[#This Row],[AwayTeam]], 2, IF(OR(Table2[[#This Row],[ActualResult]]="OT", Table2[[#This Row],[ActualResult]]="SO"), 1, 0))</f>
        <v>0</v>
      </c>
      <c r="AB431" s="2">
        <f>IF(Table2[[#This Row],[ActualWinner]]=Table2[[#This Row],[HomeTeam]], 2, IF(OR(Table2[[#This Row],[ActualResult]]="OT", Table2[[#This Row],[ActualResult]]="SO"), 1, 0))</f>
        <v>0</v>
      </c>
    </row>
    <row r="432" spans="1:28"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Row],[ActualWinner]]=Table2[[#This Row],[AwayTeam]], 2, IF(OR(Table2[[#This Row],[ActualResult]]="OT", Table2[[#This Row],[ActualResult]]="SO"), 1, 0))</f>
        <v>0</v>
      </c>
      <c r="AB432" s="2">
        <f>IF(Table2[[#This Row],[ActualWinner]]=Table2[[#This Row],[HomeTeam]], 2, IF(OR(Table2[[#This Row],[ActualResult]]="OT", Table2[[#This Row],[ActualResult]]="SO"), 1, 0))</f>
        <v>0</v>
      </c>
    </row>
    <row r="433" spans="1:28"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Row],[ActualWinner]]=Table2[[#This Row],[AwayTeam]], 2, IF(OR(Table2[[#This Row],[ActualResult]]="OT", Table2[[#This Row],[ActualResult]]="SO"), 1, 0))</f>
        <v>0</v>
      </c>
      <c r="AB433" s="2">
        <f>IF(Table2[[#This Row],[ActualWinner]]=Table2[[#This Row],[HomeTeam]], 2, IF(OR(Table2[[#This Row],[ActualResult]]="OT", Table2[[#This Row],[ActualResult]]="SO"), 1, 0))</f>
        <v>0</v>
      </c>
    </row>
    <row r="434" spans="1:28"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Row],[ActualWinner]]=Table2[[#This Row],[AwayTeam]], 2, IF(OR(Table2[[#This Row],[ActualResult]]="OT", Table2[[#This Row],[ActualResult]]="SO"), 1, 0))</f>
        <v>0</v>
      </c>
      <c r="AB434" s="2">
        <f>IF(Table2[[#This Row],[ActualWinner]]=Table2[[#This Row],[HomeTeam]], 2, IF(OR(Table2[[#This Row],[ActualResult]]="OT", Table2[[#This Row],[ActualResult]]="SO"), 1, 0))</f>
        <v>0</v>
      </c>
    </row>
    <row r="435" spans="1:28"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Row],[ActualWinner]]=Table2[[#This Row],[AwayTeam]], 2, IF(OR(Table2[[#This Row],[ActualResult]]="OT", Table2[[#This Row],[ActualResult]]="SO"), 1, 0))</f>
        <v>0</v>
      </c>
      <c r="AB435" s="2">
        <f>IF(Table2[[#This Row],[ActualWinner]]=Table2[[#This Row],[HomeTeam]], 2, IF(OR(Table2[[#This Row],[ActualResult]]="OT", Table2[[#This Row],[ActualResult]]="SO"), 1, 0))</f>
        <v>0</v>
      </c>
    </row>
    <row r="436" spans="1:28"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Row],[ActualWinner]]=Table2[[#This Row],[AwayTeam]], 2, IF(OR(Table2[[#This Row],[ActualResult]]="OT", Table2[[#This Row],[ActualResult]]="SO"), 1, 0))</f>
        <v>0</v>
      </c>
      <c r="AB436" s="2">
        <f>IF(Table2[[#This Row],[ActualWinner]]=Table2[[#This Row],[HomeTeam]], 2, IF(OR(Table2[[#This Row],[ActualResult]]="OT", Table2[[#This Row],[ActualResult]]="SO"), 1, 0))</f>
        <v>0</v>
      </c>
    </row>
    <row r="437" spans="1:28"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Row],[ActualWinner]]=Table2[[#This Row],[AwayTeam]], 2, IF(OR(Table2[[#This Row],[ActualResult]]="OT", Table2[[#This Row],[ActualResult]]="SO"), 1, 0))</f>
        <v>0</v>
      </c>
      <c r="AB437" s="2">
        <f>IF(Table2[[#This Row],[ActualWinner]]=Table2[[#This Row],[HomeTeam]], 2, IF(OR(Table2[[#This Row],[ActualResult]]="OT", Table2[[#This Row],[ActualResult]]="SO"), 1, 0))</f>
        <v>0</v>
      </c>
    </row>
    <row r="438" spans="1:28"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Row],[ActualWinner]]=Table2[[#This Row],[AwayTeam]], 2, IF(OR(Table2[[#This Row],[ActualResult]]="OT", Table2[[#This Row],[ActualResult]]="SO"), 1, 0))</f>
        <v>0</v>
      </c>
      <c r="AB438" s="2">
        <f>IF(Table2[[#This Row],[ActualWinner]]=Table2[[#This Row],[HomeTeam]], 2, IF(OR(Table2[[#This Row],[ActualResult]]="OT", Table2[[#This Row],[ActualResult]]="SO"), 1, 0))</f>
        <v>0</v>
      </c>
    </row>
    <row r="439" spans="1:28"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Row],[ActualWinner]]=Table2[[#This Row],[AwayTeam]], 2, IF(OR(Table2[[#This Row],[ActualResult]]="OT", Table2[[#This Row],[ActualResult]]="SO"), 1, 0))</f>
        <v>0</v>
      </c>
      <c r="AB439" s="2">
        <f>IF(Table2[[#This Row],[ActualWinner]]=Table2[[#This Row],[HomeTeam]], 2, IF(OR(Table2[[#This Row],[ActualResult]]="OT", Table2[[#This Row],[ActualResult]]="SO"), 1, 0))</f>
        <v>0</v>
      </c>
    </row>
    <row r="440" spans="1:28"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Row],[ActualWinner]]=Table2[[#This Row],[AwayTeam]], 2, IF(OR(Table2[[#This Row],[ActualResult]]="OT", Table2[[#This Row],[ActualResult]]="SO"), 1, 0))</f>
        <v>0</v>
      </c>
      <c r="AB440" s="2">
        <f>IF(Table2[[#This Row],[ActualWinner]]=Table2[[#This Row],[HomeTeam]], 2, IF(OR(Table2[[#This Row],[ActualResult]]="OT", Table2[[#This Row],[ActualResult]]="SO"), 1, 0))</f>
        <v>0</v>
      </c>
    </row>
    <row r="441" spans="1:28"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Row],[ActualWinner]]=Table2[[#This Row],[AwayTeam]], 2, IF(OR(Table2[[#This Row],[ActualResult]]="OT", Table2[[#This Row],[ActualResult]]="SO"), 1, 0))</f>
        <v>0</v>
      </c>
      <c r="AB441" s="2">
        <f>IF(Table2[[#This Row],[ActualWinner]]=Table2[[#This Row],[HomeTeam]], 2, IF(OR(Table2[[#This Row],[ActualResult]]="OT", Table2[[#This Row],[ActualResult]]="SO"), 1, 0))</f>
        <v>0</v>
      </c>
    </row>
    <row r="442" spans="1:28"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Row],[ActualWinner]]=Table2[[#This Row],[AwayTeam]], 2, IF(OR(Table2[[#This Row],[ActualResult]]="OT", Table2[[#This Row],[ActualResult]]="SO"), 1, 0))</f>
        <v>0</v>
      </c>
      <c r="AB442" s="2">
        <f>IF(Table2[[#This Row],[ActualWinner]]=Table2[[#This Row],[HomeTeam]], 2, IF(OR(Table2[[#This Row],[ActualResult]]="OT", Table2[[#This Row],[ActualResult]]="SO"), 1, 0))</f>
        <v>0</v>
      </c>
    </row>
    <row r="443" spans="1:28"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Row],[ActualWinner]]=Table2[[#This Row],[AwayTeam]], 2, IF(OR(Table2[[#This Row],[ActualResult]]="OT", Table2[[#This Row],[ActualResult]]="SO"), 1, 0))</f>
        <v>0</v>
      </c>
      <c r="AB443" s="2">
        <f>IF(Table2[[#This Row],[ActualWinner]]=Table2[[#This Row],[HomeTeam]], 2, IF(OR(Table2[[#This Row],[ActualResult]]="OT", Table2[[#This Row],[ActualResult]]="SO"), 1, 0))</f>
        <v>0</v>
      </c>
    </row>
    <row r="444" spans="1:28"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Row],[ActualWinner]]=Table2[[#This Row],[AwayTeam]], 2, IF(OR(Table2[[#This Row],[ActualResult]]="OT", Table2[[#This Row],[ActualResult]]="SO"), 1, 0))</f>
        <v>0</v>
      </c>
      <c r="AB444" s="2">
        <f>IF(Table2[[#This Row],[ActualWinner]]=Table2[[#This Row],[HomeTeam]], 2, IF(OR(Table2[[#This Row],[ActualResult]]="OT", Table2[[#This Row],[ActualResult]]="SO"), 1, 0))</f>
        <v>0</v>
      </c>
    </row>
    <row r="445" spans="1:28"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Row],[ActualWinner]]=Table2[[#This Row],[AwayTeam]], 2, IF(OR(Table2[[#This Row],[ActualResult]]="OT", Table2[[#This Row],[ActualResult]]="SO"), 1, 0))</f>
        <v>0</v>
      </c>
      <c r="AB445" s="2">
        <f>IF(Table2[[#This Row],[ActualWinner]]=Table2[[#This Row],[HomeTeam]], 2, IF(OR(Table2[[#This Row],[ActualResult]]="OT", Table2[[#This Row],[ActualResult]]="SO"), 1, 0))</f>
        <v>0</v>
      </c>
    </row>
    <row r="446" spans="1:28"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Row],[ActualWinner]]=Table2[[#This Row],[AwayTeam]], 2, IF(OR(Table2[[#This Row],[ActualResult]]="OT", Table2[[#This Row],[ActualResult]]="SO"), 1, 0))</f>
        <v>0</v>
      </c>
      <c r="AB446" s="2">
        <f>IF(Table2[[#This Row],[ActualWinner]]=Table2[[#This Row],[HomeTeam]], 2, IF(OR(Table2[[#This Row],[ActualResult]]="OT", Table2[[#This Row],[ActualResult]]="SO"), 1, 0))</f>
        <v>0</v>
      </c>
    </row>
    <row r="447" spans="1:28"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Row],[ActualWinner]]=Table2[[#This Row],[AwayTeam]], 2, IF(OR(Table2[[#This Row],[ActualResult]]="OT", Table2[[#This Row],[ActualResult]]="SO"), 1, 0))</f>
        <v>0</v>
      </c>
      <c r="AB447" s="2">
        <f>IF(Table2[[#This Row],[ActualWinner]]=Table2[[#This Row],[HomeTeam]], 2, IF(OR(Table2[[#This Row],[ActualResult]]="OT", Table2[[#This Row],[ActualResult]]="SO"), 1, 0))</f>
        <v>0</v>
      </c>
    </row>
    <row r="448" spans="1:28"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Row],[ActualWinner]]=Table2[[#This Row],[AwayTeam]], 2, IF(OR(Table2[[#This Row],[ActualResult]]="OT", Table2[[#This Row],[ActualResult]]="SO"), 1, 0))</f>
        <v>0</v>
      </c>
      <c r="AB448" s="2">
        <f>IF(Table2[[#This Row],[ActualWinner]]=Table2[[#This Row],[HomeTeam]], 2, IF(OR(Table2[[#This Row],[ActualResult]]="OT", Table2[[#This Row],[ActualResult]]="SO"), 1, 0))</f>
        <v>0</v>
      </c>
    </row>
    <row r="449" spans="1:28"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Row],[ActualWinner]]=Table2[[#This Row],[AwayTeam]], 2, IF(OR(Table2[[#This Row],[ActualResult]]="OT", Table2[[#This Row],[ActualResult]]="SO"), 1, 0))</f>
        <v>0</v>
      </c>
      <c r="AB449" s="2">
        <f>IF(Table2[[#This Row],[ActualWinner]]=Table2[[#This Row],[HomeTeam]], 2, IF(OR(Table2[[#This Row],[ActualResult]]="OT", Table2[[#This Row],[ActualResult]]="SO"), 1, 0))</f>
        <v>0</v>
      </c>
    </row>
    <row r="450" spans="1:28"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Row],[ActualWinner]]=Table2[[#This Row],[AwayTeam]], 2, IF(OR(Table2[[#This Row],[ActualResult]]="OT", Table2[[#This Row],[ActualResult]]="SO"), 1, 0))</f>
        <v>0</v>
      </c>
      <c r="AB450" s="2">
        <f>IF(Table2[[#This Row],[ActualWinner]]=Table2[[#This Row],[HomeTeam]], 2, IF(OR(Table2[[#This Row],[ActualResult]]="OT", Table2[[#This Row],[ActualResult]]="SO"), 1, 0))</f>
        <v>0</v>
      </c>
    </row>
    <row r="451" spans="1:28"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Row],[ActualWinner]]=Table2[[#This Row],[AwayTeam]], 2, IF(OR(Table2[[#This Row],[ActualResult]]="OT", Table2[[#This Row],[ActualResult]]="SO"), 1, 0))</f>
        <v>0</v>
      </c>
      <c r="AB451" s="2">
        <f>IF(Table2[[#This Row],[ActualWinner]]=Table2[[#This Row],[HomeTeam]], 2, IF(OR(Table2[[#This Row],[ActualResult]]="OT", Table2[[#This Row],[ActualResult]]="SO"), 1, 0))</f>
        <v>0</v>
      </c>
    </row>
    <row r="452" spans="1:28"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Row],[ActualWinner]]=Table2[[#This Row],[AwayTeam]], 2, IF(OR(Table2[[#This Row],[ActualResult]]="OT", Table2[[#This Row],[ActualResult]]="SO"), 1, 0))</f>
        <v>0</v>
      </c>
      <c r="AB452" s="2">
        <f>IF(Table2[[#This Row],[ActualWinner]]=Table2[[#This Row],[HomeTeam]], 2, IF(OR(Table2[[#This Row],[ActualResult]]="OT", Table2[[#This Row],[ActualResult]]="SO"), 1, 0))</f>
        <v>0</v>
      </c>
    </row>
    <row r="453" spans="1:28"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Row],[ActualWinner]]=Table2[[#This Row],[AwayTeam]], 2, IF(OR(Table2[[#This Row],[ActualResult]]="OT", Table2[[#This Row],[ActualResult]]="SO"), 1, 0))</f>
        <v>0</v>
      </c>
      <c r="AB453" s="2">
        <f>IF(Table2[[#This Row],[ActualWinner]]=Table2[[#This Row],[HomeTeam]], 2, IF(OR(Table2[[#This Row],[ActualResult]]="OT", Table2[[#This Row],[ActualResult]]="SO"), 1, 0))</f>
        <v>0</v>
      </c>
    </row>
    <row r="454" spans="1:28"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Row],[ActualWinner]]=Table2[[#This Row],[AwayTeam]], 2, IF(OR(Table2[[#This Row],[ActualResult]]="OT", Table2[[#This Row],[ActualResult]]="SO"), 1, 0))</f>
        <v>0</v>
      </c>
      <c r="AB454" s="2">
        <f>IF(Table2[[#This Row],[ActualWinner]]=Table2[[#This Row],[HomeTeam]], 2, IF(OR(Table2[[#This Row],[ActualResult]]="OT", Table2[[#This Row],[ActualResult]]="SO"), 1, 0))</f>
        <v>0</v>
      </c>
    </row>
    <row r="455" spans="1:28"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Row],[ActualWinner]]=Table2[[#This Row],[AwayTeam]], 2, IF(OR(Table2[[#This Row],[ActualResult]]="OT", Table2[[#This Row],[ActualResult]]="SO"), 1, 0))</f>
        <v>0</v>
      </c>
      <c r="AB455" s="2">
        <f>IF(Table2[[#This Row],[ActualWinner]]=Table2[[#This Row],[HomeTeam]], 2, IF(OR(Table2[[#This Row],[ActualResult]]="OT", Table2[[#This Row],[ActualResult]]="SO"), 1, 0))</f>
        <v>0</v>
      </c>
    </row>
    <row r="456" spans="1:28"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Row],[ActualWinner]]=Table2[[#This Row],[AwayTeam]], 2, IF(OR(Table2[[#This Row],[ActualResult]]="OT", Table2[[#This Row],[ActualResult]]="SO"), 1, 0))</f>
        <v>0</v>
      </c>
      <c r="AB456" s="2">
        <f>IF(Table2[[#This Row],[ActualWinner]]=Table2[[#This Row],[HomeTeam]], 2, IF(OR(Table2[[#This Row],[ActualResult]]="OT", Table2[[#This Row],[ActualResult]]="SO"), 1, 0))</f>
        <v>0</v>
      </c>
    </row>
    <row r="457" spans="1:28"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Row],[ActualWinner]]=Table2[[#This Row],[AwayTeam]], 2, IF(OR(Table2[[#This Row],[ActualResult]]="OT", Table2[[#This Row],[ActualResult]]="SO"), 1, 0))</f>
        <v>0</v>
      </c>
      <c r="AB457" s="2">
        <f>IF(Table2[[#This Row],[ActualWinner]]=Table2[[#This Row],[HomeTeam]], 2, IF(OR(Table2[[#This Row],[ActualResult]]="OT", Table2[[#This Row],[ActualResult]]="SO"), 1, 0))</f>
        <v>0</v>
      </c>
    </row>
    <row r="458" spans="1:28"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Row],[ActualWinner]]=Table2[[#This Row],[AwayTeam]], 2, IF(OR(Table2[[#This Row],[ActualResult]]="OT", Table2[[#This Row],[ActualResult]]="SO"), 1, 0))</f>
        <v>0</v>
      </c>
      <c r="AB458" s="2">
        <f>IF(Table2[[#This Row],[ActualWinner]]=Table2[[#This Row],[HomeTeam]], 2, IF(OR(Table2[[#This Row],[ActualResult]]="OT", Table2[[#This Row],[ActualResult]]="SO"), 1, 0))</f>
        <v>0</v>
      </c>
    </row>
    <row r="459" spans="1:28"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Row],[ActualWinner]]=Table2[[#This Row],[AwayTeam]], 2, IF(OR(Table2[[#This Row],[ActualResult]]="OT", Table2[[#This Row],[ActualResult]]="SO"), 1, 0))</f>
        <v>0</v>
      </c>
      <c r="AB459" s="2">
        <f>IF(Table2[[#This Row],[ActualWinner]]=Table2[[#This Row],[HomeTeam]], 2, IF(OR(Table2[[#This Row],[ActualResult]]="OT", Table2[[#This Row],[ActualResult]]="SO"), 1, 0))</f>
        <v>0</v>
      </c>
    </row>
    <row r="460" spans="1:28"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Row],[ActualWinner]]=Table2[[#This Row],[AwayTeam]], 2, IF(OR(Table2[[#This Row],[ActualResult]]="OT", Table2[[#This Row],[ActualResult]]="SO"), 1, 0))</f>
        <v>0</v>
      </c>
      <c r="AB460" s="2">
        <f>IF(Table2[[#This Row],[ActualWinner]]=Table2[[#This Row],[HomeTeam]], 2, IF(OR(Table2[[#This Row],[ActualResult]]="OT", Table2[[#This Row],[ActualResult]]="SO"), 1, 0))</f>
        <v>0</v>
      </c>
    </row>
    <row r="461" spans="1:28"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Row],[ActualWinner]]=Table2[[#This Row],[AwayTeam]], 2, IF(OR(Table2[[#This Row],[ActualResult]]="OT", Table2[[#This Row],[ActualResult]]="SO"), 1, 0))</f>
        <v>0</v>
      </c>
      <c r="AB461" s="2">
        <f>IF(Table2[[#This Row],[ActualWinner]]=Table2[[#This Row],[HomeTeam]], 2, IF(OR(Table2[[#This Row],[ActualResult]]="OT", Table2[[#This Row],[ActualResult]]="SO"), 1, 0))</f>
        <v>0</v>
      </c>
    </row>
    <row r="462" spans="1:28"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Row],[ActualWinner]]=Table2[[#This Row],[AwayTeam]], 2, IF(OR(Table2[[#This Row],[ActualResult]]="OT", Table2[[#This Row],[ActualResult]]="SO"), 1, 0))</f>
        <v>0</v>
      </c>
      <c r="AB462" s="2">
        <f>IF(Table2[[#This Row],[ActualWinner]]=Table2[[#This Row],[HomeTeam]], 2, IF(OR(Table2[[#This Row],[ActualResult]]="OT", Table2[[#This Row],[ActualResult]]="SO"), 1, 0))</f>
        <v>0</v>
      </c>
    </row>
    <row r="463" spans="1:28"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Row],[ActualWinner]]=Table2[[#This Row],[AwayTeam]], 2, IF(OR(Table2[[#This Row],[ActualResult]]="OT", Table2[[#This Row],[ActualResult]]="SO"), 1, 0))</f>
        <v>0</v>
      </c>
      <c r="AB463" s="2">
        <f>IF(Table2[[#This Row],[ActualWinner]]=Table2[[#This Row],[HomeTeam]], 2, IF(OR(Table2[[#This Row],[ActualResult]]="OT", Table2[[#This Row],[ActualResult]]="SO"), 1, 0))</f>
        <v>0</v>
      </c>
    </row>
    <row r="464" spans="1:28"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Row],[ActualWinner]]=Table2[[#This Row],[AwayTeam]], 2, IF(OR(Table2[[#This Row],[ActualResult]]="OT", Table2[[#This Row],[ActualResult]]="SO"), 1, 0))</f>
        <v>0</v>
      </c>
      <c r="AB464" s="2">
        <f>IF(Table2[[#This Row],[ActualWinner]]=Table2[[#This Row],[HomeTeam]], 2, IF(OR(Table2[[#This Row],[ActualResult]]="OT", Table2[[#This Row],[ActualResult]]="SO"), 1, 0))</f>
        <v>0</v>
      </c>
    </row>
    <row r="465" spans="1:28"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Row],[ActualWinner]]=Table2[[#This Row],[AwayTeam]], 2, IF(OR(Table2[[#This Row],[ActualResult]]="OT", Table2[[#This Row],[ActualResult]]="SO"), 1, 0))</f>
        <v>0</v>
      </c>
      <c r="AB465" s="2">
        <f>IF(Table2[[#This Row],[ActualWinner]]=Table2[[#This Row],[HomeTeam]], 2, IF(OR(Table2[[#This Row],[ActualResult]]="OT", Table2[[#This Row],[ActualResult]]="SO"), 1, 0))</f>
        <v>0</v>
      </c>
    </row>
    <row r="466" spans="1:28"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Row],[ActualWinner]]=Table2[[#This Row],[AwayTeam]], 2, IF(OR(Table2[[#This Row],[ActualResult]]="OT", Table2[[#This Row],[ActualResult]]="SO"), 1, 0))</f>
        <v>0</v>
      </c>
      <c r="AB466" s="2">
        <f>IF(Table2[[#This Row],[ActualWinner]]=Table2[[#This Row],[HomeTeam]], 2, IF(OR(Table2[[#This Row],[ActualResult]]="OT", Table2[[#This Row],[ActualResult]]="SO"), 1, 0))</f>
        <v>0</v>
      </c>
    </row>
    <row r="467" spans="1:28"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Row],[ActualWinner]]=Table2[[#This Row],[AwayTeam]], 2, IF(OR(Table2[[#This Row],[ActualResult]]="OT", Table2[[#This Row],[ActualResult]]="SO"), 1, 0))</f>
        <v>0</v>
      </c>
      <c r="AB467" s="2">
        <f>IF(Table2[[#This Row],[ActualWinner]]=Table2[[#This Row],[HomeTeam]], 2, IF(OR(Table2[[#This Row],[ActualResult]]="OT", Table2[[#This Row],[ActualResult]]="SO"), 1, 0))</f>
        <v>0</v>
      </c>
    </row>
    <row r="468" spans="1:28"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Row],[ActualWinner]]=Table2[[#This Row],[AwayTeam]], 2, IF(OR(Table2[[#This Row],[ActualResult]]="OT", Table2[[#This Row],[ActualResult]]="SO"), 1, 0))</f>
        <v>0</v>
      </c>
      <c r="AB468" s="2">
        <f>IF(Table2[[#This Row],[ActualWinner]]=Table2[[#This Row],[HomeTeam]], 2, IF(OR(Table2[[#This Row],[ActualResult]]="OT", Table2[[#This Row],[ActualResult]]="SO"), 1, 0))</f>
        <v>0</v>
      </c>
    </row>
    <row r="469" spans="1:28"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Row],[ActualWinner]]=Table2[[#This Row],[AwayTeam]], 2, IF(OR(Table2[[#This Row],[ActualResult]]="OT", Table2[[#This Row],[ActualResult]]="SO"), 1, 0))</f>
        <v>0</v>
      </c>
      <c r="AB469" s="2">
        <f>IF(Table2[[#This Row],[ActualWinner]]=Table2[[#This Row],[HomeTeam]], 2, IF(OR(Table2[[#This Row],[ActualResult]]="OT", Table2[[#This Row],[ActualResult]]="SO"), 1, 0))</f>
        <v>0</v>
      </c>
    </row>
    <row r="470" spans="1:28"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Row],[ActualWinner]]=Table2[[#This Row],[AwayTeam]], 2, IF(OR(Table2[[#This Row],[ActualResult]]="OT", Table2[[#This Row],[ActualResult]]="SO"), 1, 0))</f>
        <v>0</v>
      </c>
      <c r="AB470" s="2">
        <f>IF(Table2[[#This Row],[ActualWinner]]=Table2[[#This Row],[HomeTeam]], 2, IF(OR(Table2[[#This Row],[ActualResult]]="OT", Table2[[#This Row],[ActualResult]]="SO"), 1, 0))</f>
        <v>0</v>
      </c>
    </row>
    <row r="471" spans="1:28"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Row],[ActualWinner]]=Table2[[#This Row],[AwayTeam]], 2, IF(OR(Table2[[#This Row],[ActualResult]]="OT", Table2[[#This Row],[ActualResult]]="SO"), 1, 0))</f>
        <v>0</v>
      </c>
      <c r="AB471" s="2">
        <f>IF(Table2[[#This Row],[ActualWinner]]=Table2[[#This Row],[HomeTeam]], 2, IF(OR(Table2[[#This Row],[ActualResult]]="OT", Table2[[#This Row],[ActualResult]]="SO"), 1, 0))</f>
        <v>0</v>
      </c>
    </row>
    <row r="472" spans="1:28"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Row],[ActualWinner]]=Table2[[#This Row],[AwayTeam]], 2, IF(OR(Table2[[#This Row],[ActualResult]]="OT", Table2[[#This Row],[ActualResult]]="SO"), 1, 0))</f>
        <v>0</v>
      </c>
      <c r="AB472" s="2">
        <f>IF(Table2[[#This Row],[ActualWinner]]=Table2[[#This Row],[HomeTeam]], 2, IF(OR(Table2[[#This Row],[ActualResult]]="OT", Table2[[#This Row],[ActualResult]]="SO"), 1, 0))</f>
        <v>0</v>
      </c>
    </row>
    <row r="473" spans="1:28"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Row],[ActualWinner]]=Table2[[#This Row],[AwayTeam]], 2, IF(OR(Table2[[#This Row],[ActualResult]]="OT", Table2[[#This Row],[ActualResult]]="SO"), 1, 0))</f>
        <v>0</v>
      </c>
      <c r="AB473" s="2">
        <f>IF(Table2[[#This Row],[ActualWinner]]=Table2[[#This Row],[HomeTeam]], 2, IF(OR(Table2[[#This Row],[ActualResult]]="OT", Table2[[#This Row],[ActualResult]]="SO"), 1, 0))</f>
        <v>0</v>
      </c>
    </row>
    <row r="474" spans="1:28"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Row],[ActualWinner]]=Table2[[#This Row],[AwayTeam]], 2, IF(OR(Table2[[#This Row],[ActualResult]]="OT", Table2[[#This Row],[ActualResult]]="SO"), 1, 0))</f>
        <v>0</v>
      </c>
      <c r="AB474" s="2">
        <f>IF(Table2[[#This Row],[ActualWinner]]=Table2[[#This Row],[HomeTeam]], 2, IF(OR(Table2[[#This Row],[ActualResult]]="OT", Table2[[#This Row],[ActualResult]]="SO"), 1, 0))</f>
        <v>0</v>
      </c>
    </row>
    <row r="475" spans="1:28"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Row],[ActualWinner]]=Table2[[#This Row],[AwayTeam]], 2, IF(OR(Table2[[#This Row],[ActualResult]]="OT", Table2[[#This Row],[ActualResult]]="SO"), 1, 0))</f>
        <v>0</v>
      </c>
      <c r="AB475" s="2">
        <f>IF(Table2[[#This Row],[ActualWinner]]=Table2[[#This Row],[HomeTeam]], 2, IF(OR(Table2[[#This Row],[ActualResult]]="OT", Table2[[#This Row],[ActualResult]]="SO"), 1, 0))</f>
        <v>0</v>
      </c>
    </row>
    <row r="476" spans="1:28"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Row],[ActualWinner]]=Table2[[#This Row],[AwayTeam]], 2, IF(OR(Table2[[#This Row],[ActualResult]]="OT", Table2[[#This Row],[ActualResult]]="SO"), 1, 0))</f>
        <v>0</v>
      </c>
      <c r="AB476" s="2">
        <f>IF(Table2[[#This Row],[ActualWinner]]=Table2[[#This Row],[HomeTeam]], 2, IF(OR(Table2[[#This Row],[ActualResult]]="OT", Table2[[#This Row],[ActualResult]]="SO"), 1, 0))</f>
        <v>0</v>
      </c>
    </row>
    <row r="477" spans="1:28"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Row],[ActualWinner]]=Table2[[#This Row],[AwayTeam]], 2, IF(OR(Table2[[#This Row],[ActualResult]]="OT", Table2[[#This Row],[ActualResult]]="SO"), 1, 0))</f>
        <v>0</v>
      </c>
      <c r="AB477" s="2">
        <f>IF(Table2[[#This Row],[ActualWinner]]=Table2[[#This Row],[HomeTeam]], 2, IF(OR(Table2[[#This Row],[ActualResult]]="OT", Table2[[#This Row],[ActualResult]]="SO"), 1, 0))</f>
        <v>0</v>
      </c>
    </row>
    <row r="478" spans="1:28"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Row],[ActualWinner]]=Table2[[#This Row],[AwayTeam]], 2, IF(OR(Table2[[#This Row],[ActualResult]]="OT", Table2[[#This Row],[ActualResult]]="SO"), 1, 0))</f>
        <v>0</v>
      </c>
      <c r="AB478" s="2">
        <f>IF(Table2[[#This Row],[ActualWinner]]=Table2[[#This Row],[HomeTeam]], 2, IF(OR(Table2[[#This Row],[ActualResult]]="OT", Table2[[#This Row],[ActualResult]]="SO"), 1, 0))</f>
        <v>0</v>
      </c>
    </row>
    <row r="479" spans="1:28"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Row],[ActualWinner]]=Table2[[#This Row],[AwayTeam]], 2, IF(OR(Table2[[#This Row],[ActualResult]]="OT", Table2[[#This Row],[ActualResult]]="SO"), 1, 0))</f>
        <v>0</v>
      </c>
      <c r="AB479" s="2">
        <f>IF(Table2[[#This Row],[ActualWinner]]=Table2[[#This Row],[HomeTeam]], 2, IF(OR(Table2[[#This Row],[ActualResult]]="OT", Table2[[#This Row],[ActualResult]]="SO"), 1, 0))</f>
        <v>0</v>
      </c>
    </row>
    <row r="480" spans="1:28"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Row],[ActualWinner]]=Table2[[#This Row],[AwayTeam]], 2, IF(OR(Table2[[#This Row],[ActualResult]]="OT", Table2[[#This Row],[ActualResult]]="SO"), 1, 0))</f>
        <v>0</v>
      </c>
      <c r="AB480" s="2">
        <f>IF(Table2[[#This Row],[ActualWinner]]=Table2[[#This Row],[HomeTeam]], 2, IF(OR(Table2[[#This Row],[ActualResult]]="OT", Table2[[#This Row],[ActualResult]]="SO"), 1, 0))</f>
        <v>0</v>
      </c>
    </row>
    <row r="481" spans="1:28"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Row],[ActualWinner]]=Table2[[#This Row],[AwayTeam]], 2, IF(OR(Table2[[#This Row],[ActualResult]]="OT", Table2[[#This Row],[ActualResult]]="SO"), 1, 0))</f>
        <v>0</v>
      </c>
      <c r="AB481" s="2">
        <f>IF(Table2[[#This Row],[ActualWinner]]=Table2[[#This Row],[HomeTeam]], 2, IF(OR(Table2[[#This Row],[ActualResult]]="OT", Table2[[#This Row],[ActualResult]]="SO"), 1, 0))</f>
        <v>0</v>
      </c>
    </row>
    <row r="482" spans="1:28"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Row],[ActualWinner]]=Table2[[#This Row],[AwayTeam]], 2, IF(OR(Table2[[#This Row],[ActualResult]]="OT", Table2[[#This Row],[ActualResult]]="SO"), 1, 0))</f>
        <v>0</v>
      </c>
      <c r="AB482" s="2">
        <f>IF(Table2[[#This Row],[ActualWinner]]=Table2[[#This Row],[HomeTeam]], 2, IF(OR(Table2[[#This Row],[ActualResult]]="OT", Table2[[#This Row],[ActualResult]]="SO"), 1, 0))</f>
        <v>0</v>
      </c>
    </row>
    <row r="483" spans="1:28"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Row],[ActualWinner]]=Table2[[#This Row],[AwayTeam]], 2, IF(OR(Table2[[#This Row],[ActualResult]]="OT", Table2[[#This Row],[ActualResult]]="SO"), 1, 0))</f>
        <v>0</v>
      </c>
      <c r="AB483" s="2">
        <f>IF(Table2[[#This Row],[ActualWinner]]=Table2[[#This Row],[HomeTeam]], 2, IF(OR(Table2[[#This Row],[ActualResult]]="OT", Table2[[#This Row],[ActualResult]]="SO"), 1, 0))</f>
        <v>0</v>
      </c>
    </row>
    <row r="484" spans="1:28"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Row],[ActualWinner]]=Table2[[#This Row],[AwayTeam]], 2, IF(OR(Table2[[#This Row],[ActualResult]]="OT", Table2[[#This Row],[ActualResult]]="SO"), 1, 0))</f>
        <v>0</v>
      </c>
      <c r="AB484" s="2">
        <f>IF(Table2[[#This Row],[ActualWinner]]=Table2[[#This Row],[HomeTeam]], 2, IF(OR(Table2[[#This Row],[ActualResult]]="OT", Table2[[#This Row],[ActualResult]]="SO"), 1, 0))</f>
        <v>0</v>
      </c>
    </row>
    <row r="485" spans="1:28"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Row],[ActualWinner]]=Table2[[#This Row],[AwayTeam]], 2, IF(OR(Table2[[#This Row],[ActualResult]]="OT", Table2[[#This Row],[ActualResult]]="SO"), 1, 0))</f>
        <v>0</v>
      </c>
      <c r="AB485" s="2">
        <f>IF(Table2[[#This Row],[ActualWinner]]=Table2[[#This Row],[HomeTeam]], 2, IF(OR(Table2[[#This Row],[ActualResult]]="OT", Table2[[#This Row],[ActualResult]]="SO"), 1, 0))</f>
        <v>0</v>
      </c>
    </row>
    <row r="486" spans="1:28"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Row],[ActualWinner]]=Table2[[#This Row],[AwayTeam]], 2, IF(OR(Table2[[#This Row],[ActualResult]]="OT", Table2[[#This Row],[ActualResult]]="SO"), 1, 0))</f>
        <v>0</v>
      </c>
      <c r="AB486" s="2">
        <f>IF(Table2[[#This Row],[ActualWinner]]=Table2[[#This Row],[HomeTeam]], 2, IF(OR(Table2[[#This Row],[ActualResult]]="OT", Table2[[#This Row],[ActualResult]]="SO"), 1, 0))</f>
        <v>0</v>
      </c>
    </row>
    <row r="487" spans="1:28"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Row],[ActualWinner]]=Table2[[#This Row],[AwayTeam]], 2, IF(OR(Table2[[#This Row],[ActualResult]]="OT", Table2[[#This Row],[ActualResult]]="SO"), 1, 0))</f>
        <v>0</v>
      </c>
      <c r="AB487" s="2">
        <f>IF(Table2[[#This Row],[ActualWinner]]=Table2[[#This Row],[HomeTeam]], 2, IF(OR(Table2[[#This Row],[ActualResult]]="OT", Table2[[#This Row],[ActualResult]]="SO"), 1, 0))</f>
        <v>0</v>
      </c>
    </row>
    <row r="488" spans="1:28"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Row],[ActualWinner]]=Table2[[#This Row],[AwayTeam]], 2, IF(OR(Table2[[#This Row],[ActualResult]]="OT", Table2[[#This Row],[ActualResult]]="SO"), 1, 0))</f>
        <v>0</v>
      </c>
      <c r="AB488" s="2">
        <f>IF(Table2[[#This Row],[ActualWinner]]=Table2[[#This Row],[HomeTeam]], 2, IF(OR(Table2[[#This Row],[ActualResult]]="OT", Table2[[#This Row],[ActualResult]]="SO"), 1, 0))</f>
        <v>0</v>
      </c>
    </row>
    <row r="489" spans="1:28"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Row],[ActualWinner]]=Table2[[#This Row],[AwayTeam]], 2, IF(OR(Table2[[#This Row],[ActualResult]]="OT", Table2[[#This Row],[ActualResult]]="SO"), 1, 0))</f>
        <v>0</v>
      </c>
      <c r="AB489" s="2">
        <f>IF(Table2[[#This Row],[ActualWinner]]=Table2[[#This Row],[HomeTeam]], 2, IF(OR(Table2[[#This Row],[ActualResult]]="OT", Table2[[#This Row],[ActualResult]]="SO"), 1, 0))</f>
        <v>0</v>
      </c>
    </row>
    <row r="490" spans="1:28"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Row],[ActualWinner]]=Table2[[#This Row],[AwayTeam]], 2, IF(OR(Table2[[#This Row],[ActualResult]]="OT", Table2[[#This Row],[ActualResult]]="SO"), 1, 0))</f>
        <v>0</v>
      </c>
      <c r="AB490" s="2">
        <f>IF(Table2[[#This Row],[ActualWinner]]=Table2[[#This Row],[HomeTeam]], 2, IF(OR(Table2[[#This Row],[ActualResult]]="OT", Table2[[#This Row],[ActualResult]]="SO"), 1, 0))</f>
        <v>0</v>
      </c>
    </row>
    <row r="491" spans="1:28"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Row],[ActualWinner]]=Table2[[#This Row],[AwayTeam]], 2, IF(OR(Table2[[#This Row],[ActualResult]]="OT", Table2[[#This Row],[ActualResult]]="SO"), 1, 0))</f>
        <v>0</v>
      </c>
      <c r="AB491" s="2">
        <f>IF(Table2[[#This Row],[ActualWinner]]=Table2[[#This Row],[HomeTeam]], 2, IF(OR(Table2[[#This Row],[ActualResult]]="OT", Table2[[#This Row],[ActualResult]]="SO"), 1, 0))</f>
        <v>0</v>
      </c>
    </row>
    <row r="492" spans="1:28"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Row],[ActualWinner]]=Table2[[#This Row],[AwayTeam]], 2, IF(OR(Table2[[#This Row],[ActualResult]]="OT", Table2[[#This Row],[ActualResult]]="SO"), 1, 0))</f>
        <v>0</v>
      </c>
      <c r="AB492" s="2">
        <f>IF(Table2[[#This Row],[ActualWinner]]=Table2[[#This Row],[HomeTeam]], 2, IF(OR(Table2[[#This Row],[ActualResult]]="OT", Table2[[#This Row],[ActualResult]]="SO"), 1, 0))</f>
        <v>0</v>
      </c>
    </row>
    <row r="493" spans="1:28"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Row],[ActualWinner]]=Table2[[#This Row],[AwayTeam]], 2, IF(OR(Table2[[#This Row],[ActualResult]]="OT", Table2[[#This Row],[ActualResult]]="SO"), 1, 0))</f>
        <v>0</v>
      </c>
      <c r="AB493" s="2">
        <f>IF(Table2[[#This Row],[ActualWinner]]=Table2[[#This Row],[HomeTeam]], 2, IF(OR(Table2[[#This Row],[ActualResult]]="OT", Table2[[#This Row],[ActualResult]]="SO"), 1, 0))</f>
        <v>0</v>
      </c>
    </row>
    <row r="494" spans="1:28"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Row],[ActualWinner]]=Table2[[#This Row],[AwayTeam]], 2, IF(OR(Table2[[#This Row],[ActualResult]]="OT", Table2[[#This Row],[ActualResult]]="SO"), 1, 0))</f>
        <v>0</v>
      </c>
      <c r="AB494" s="2">
        <f>IF(Table2[[#This Row],[ActualWinner]]=Table2[[#This Row],[HomeTeam]], 2, IF(OR(Table2[[#This Row],[ActualResult]]="OT", Table2[[#This Row],[ActualResult]]="SO"), 1, 0))</f>
        <v>0</v>
      </c>
    </row>
    <row r="495" spans="1:28"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Row],[ActualWinner]]=Table2[[#This Row],[AwayTeam]], 2, IF(OR(Table2[[#This Row],[ActualResult]]="OT", Table2[[#This Row],[ActualResult]]="SO"), 1, 0))</f>
        <v>0</v>
      </c>
      <c r="AB495" s="2">
        <f>IF(Table2[[#This Row],[ActualWinner]]=Table2[[#This Row],[HomeTeam]], 2, IF(OR(Table2[[#This Row],[ActualResult]]="OT", Table2[[#This Row],[ActualResult]]="SO"), 1, 0))</f>
        <v>0</v>
      </c>
    </row>
    <row r="496" spans="1:28"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Row],[ActualWinner]]=Table2[[#This Row],[AwayTeam]], 2, IF(OR(Table2[[#This Row],[ActualResult]]="OT", Table2[[#This Row],[ActualResult]]="SO"), 1, 0))</f>
        <v>0</v>
      </c>
      <c r="AB496" s="2">
        <f>IF(Table2[[#This Row],[ActualWinner]]=Table2[[#This Row],[HomeTeam]], 2, IF(OR(Table2[[#This Row],[ActualResult]]="OT", Table2[[#This Row],[ActualResult]]="SO"), 1, 0))</f>
        <v>0</v>
      </c>
    </row>
    <row r="497" spans="1:28"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Row],[ActualWinner]]=Table2[[#This Row],[AwayTeam]], 2, IF(OR(Table2[[#This Row],[ActualResult]]="OT", Table2[[#This Row],[ActualResult]]="SO"), 1, 0))</f>
        <v>0</v>
      </c>
      <c r="AB497" s="2">
        <f>IF(Table2[[#This Row],[ActualWinner]]=Table2[[#This Row],[HomeTeam]], 2, IF(OR(Table2[[#This Row],[ActualResult]]="OT", Table2[[#This Row],[ActualResult]]="SO"), 1, 0))</f>
        <v>0</v>
      </c>
    </row>
    <row r="498" spans="1:28"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Row],[ActualWinner]]=Table2[[#This Row],[AwayTeam]], 2, IF(OR(Table2[[#This Row],[ActualResult]]="OT", Table2[[#This Row],[ActualResult]]="SO"), 1, 0))</f>
        <v>0</v>
      </c>
      <c r="AB498" s="2">
        <f>IF(Table2[[#This Row],[ActualWinner]]=Table2[[#This Row],[HomeTeam]], 2, IF(OR(Table2[[#This Row],[ActualResult]]="OT", Table2[[#This Row],[ActualResult]]="SO"), 1, 0))</f>
        <v>0</v>
      </c>
    </row>
    <row r="499" spans="1:28"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Row],[ActualWinner]]=Table2[[#This Row],[AwayTeam]], 2, IF(OR(Table2[[#This Row],[ActualResult]]="OT", Table2[[#This Row],[ActualResult]]="SO"), 1, 0))</f>
        <v>0</v>
      </c>
      <c r="AB499" s="2">
        <f>IF(Table2[[#This Row],[ActualWinner]]=Table2[[#This Row],[HomeTeam]], 2, IF(OR(Table2[[#This Row],[ActualResult]]="OT", Table2[[#This Row],[ActualResult]]="SO"), 1, 0))</f>
        <v>0</v>
      </c>
    </row>
    <row r="500" spans="1:28"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Row],[ActualWinner]]=Table2[[#This Row],[AwayTeam]], 2, IF(OR(Table2[[#This Row],[ActualResult]]="OT", Table2[[#This Row],[ActualResult]]="SO"), 1, 0))</f>
        <v>0</v>
      </c>
      <c r="AB500" s="2">
        <f>IF(Table2[[#This Row],[ActualWinner]]=Table2[[#This Row],[HomeTeam]], 2, IF(OR(Table2[[#This Row],[ActualResult]]="OT", Table2[[#This Row],[ActualResult]]="SO"), 1, 0))</f>
        <v>0</v>
      </c>
    </row>
    <row r="501" spans="1:28"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Row],[ActualWinner]]=Table2[[#This Row],[AwayTeam]], 2, IF(OR(Table2[[#This Row],[ActualResult]]="OT", Table2[[#This Row],[ActualResult]]="SO"), 1, 0))</f>
        <v>0</v>
      </c>
      <c r="AB501" s="2">
        <f>IF(Table2[[#This Row],[ActualWinner]]=Table2[[#This Row],[HomeTeam]], 2, IF(OR(Table2[[#This Row],[ActualResult]]="OT", Table2[[#This Row],[ActualResult]]="SO"), 1, 0))</f>
        <v>0</v>
      </c>
    </row>
    <row r="502" spans="1:28"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Row],[ActualWinner]]=Table2[[#This Row],[AwayTeam]], 2, IF(OR(Table2[[#This Row],[ActualResult]]="OT", Table2[[#This Row],[ActualResult]]="SO"), 1, 0))</f>
        <v>0</v>
      </c>
      <c r="AB502" s="2">
        <f>IF(Table2[[#This Row],[ActualWinner]]=Table2[[#This Row],[HomeTeam]], 2, IF(OR(Table2[[#This Row],[ActualResult]]="OT", Table2[[#This Row],[ActualResult]]="SO"), 1, 0))</f>
        <v>0</v>
      </c>
    </row>
    <row r="503" spans="1:28"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Row],[ActualWinner]]=Table2[[#This Row],[AwayTeam]], 2, IF(OR(Table2[[#This Row],[ActualResult]]="OT", Table2[[#This Row],[ActualResult]]="SO"), 1, 0))</f>
        <v>0</v>
      </c>
      <c r="AB503" s="2">
        <f>IF(Table2[[#This Row],[ActualWinner]]=Table2[[#This Row],[HomeTeam]], 2, IF(OR(Table2[[#This Row],[ActualResult]]="OT", Table2[[#This Row],[ActualResult]]="SO"), 1, 0))</f>
        <v>0</v>
      </c>
    </row>
    <row r="504" spans="1:28"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Row],[ActualWinner]]=Table2[[#This Row],[AwayTeam]], 2, IF(OR(Table2[[#This Row],[ActualResult]]="OT", Table2[[#This Row],[ActualResult]]="SO"), 1, 0))</f>
        <v>0</v>
      </c>
      <c r="AB504" s="2">
        <f>IF(Table2[[#This Row],[ActualWinner]]=Table2[[#This Row],[HomeTeam]], 2, IF(OR(Table2[[#This Row],[ActualResult]]="OT", Table2[[#This Row],[ActualResult]]="SO"), 1, 0))</f>
        <v>0</v>
      </c>
    </row>
    <row r="505" spans="1:28"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Row],[ActualWinner]]=Table2[[#This Row],[AwayTeam]], 2, IF(OR(Table2[[#This Row],[ActualResult]]="OT", Table2[[#This Row],[ActualResult]]="SO"), 1, 0))</f>
        <v>0</v>
      </c>
      <c r="AB505" s="2">
        <f>IF(Table2[[#This Row],[ActualWinner]]=Table2[[#This Row],[HomeTeam]], 2, IF(OR(Table2[[#This Row],[ActualResult]]="OT", Table2[[#This Row],[ActualResult]]="SO"), 1, 0))</f>
        <v>0</v>
      </c>
    </row>
    <row r="506" spans="1:28"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Row],[ActualWinner]]=Table2[[#This Row],[AwayTeam]], 2, IF(OR(Table2[[#This Row],[ActualResult]]="OT", Table2[[#This Row],[ActualResult]]="SO"), 1, 0))</f>
        <v>0</v>
      </c>
      <c r="AB506" s="2">
        <f>IF(Table2[[#This Row],[ActualWinner]]=Table2[[#This Row],[HomeTeam]], 2, IF(OR(Table2[[#This Row],[ActualResult]]="OT", Table2[[#This Row],[ActualResult]]="SO"), 1, 0))</f>
        <v>0</v>
      </c>
    </row>
    <row r="507" spans="1:28"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Row],[ActualWinner]]=Table2[[#This Row],[AwayTeam]], 2, IF(OR(Table2[[#This Row],[ActualResult]]="OT", Table2[[#This Row],[ActualResult]]="SO"), 1, 0))</f>
        <v>0</v>
      </c>
      <c r="AB507" s="2">
        <f>IF(Table2[[#This Row],[ActualWinner]]=Table2[[#This Row],[HomeTeam]], 2, IF(OR(Table2[[#This Row],[ActualResult]]="OT", Table2[[#This Row],[ActualResult]]="SO"), 1, 0))</f>
        <v>0</v>
      </c>
    </row>
    <row r="508" spans="1:28"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Row],[ActualWinner]]=Table2[[#This Row],[AwayTeam]], 2, IF(OR(Table2[[#This Row],[ActualResult]]="OT", Table2[[#This Row],[ActualResult]]="SO"), 1, 0))</f>
        <v>0</v>
      </c>
      <c r="AB508" s="2">
        <f>IF(Table2[[#This Row],[ActualWinner]]=Table2[[#This Row],[HomeTeam]], 2, IF(OR(Table2[[#This Row],[ActualResult]]="OT", Table2[[#This Row],[ActualResult]]="SO"), 1, 0))</f>
        <v>0</v>
      </c>
    </row>
    <row r="509" spans="1:28"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Row],[ActualWinner]]=Table2[[#This Row],[AwayTeam]], 2, IF(OR(Table2[[#This Row],[ActualResult]]="OT", Table2[[#This Row],[ActualResult]]="SO"), 1, 0))</f>
        <v>0</v>
      </c>
      <c r="AB509" s="2">
        <f>IF(Table2[[#This Row],[ActualWinner]]=Table2[[#This Row],[HomeTeam]], 2, IF(OR(Table2[[#This Row],[ActualResult]]="OT", Table2[[#This Row],[ActualResult]]="SO"), 1, 0))</f>
        <v>0</v>
      </c>
    </row>
    <row r="510" spans="1:28"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Row],[ActualWinner]]=Table2[[#This Row],[AwayTeam]], 2, IF(OR(Table2[[#This Row],[ActualResult]]="OT", Table2[[#This Row],[ActualResult]]="SO"), 1, 0))</f>
        <v>0</v>
      </c>
      <c r="AB510" s="2">
        <f>IF(Table2[[#This Row],[ActualWinner]]=Table2[[#This Row],[HomeTeam]], 2, IF(OR(Table2[[#This Row],[ActualResult]]="OT", Table2[[#This Row],[ActualResult]]="SO"), 1, 0))</f>
        <v>0</v>
      </c>
    </row>
    <row r="511" spans="1:28"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Row],[ActualWinner]]=Table2[[#This Row],[AwayTeam]], 2, IF(OR(Table2[[#This Row],[ActualResult]]="OT", Table2[[#This Row],[ActualResult]]="SO"), 1, 0))</f>
        <v>0</v>
      </c>
      <c r="AB511" s="2">
        <f>IF(Table2[[#This Row],[ActualWinner]]=Table2[[#This Row],[HomeTeam]], 2, IF(OR(Table2[[#This Row],[ActualResult]]="OT", Table2[[#This Row],[ActualResult]]="SO"), 1, 0))</f>
        <v>0</v>
      </c>
    </row>
    <row r="512" spans="1:28"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Row],[ActualWinner]]=Table2[[#This Row],[AwayTeam]], 2, IF(OR(Table2[[#This Row],[ActualResult]]="OT", Table2[[#This Row],[ActualResult]]="SO"), 1, 0))</f>
        <v>0</v>
      </c>
      <c r="AB512" s="2">
        <f>IF(Table2[[#This Row],[ActualWinner]]=Table2[[#This Row],[HomeTeam]], 2, IF(OR(Table2[[#This Row],[ActualResult]]="OT", Table2[[#This Row],[ActualResult]]="SO"), 1, 0))</f>
        <v>0</v>
      </c>
    </row>
    <row r="513" spans="1:28"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Row],[ActualWinner]]=Table2[[#This Row],[AwayTeam]], 2, IF(OR(Table2[[#This Row],[ActualResult]]="OT", Table2[[#This Row],[ActualResult]]="SO"), 1, 0))</f>
        <v>0</v>
      </c>
      <c r="AB513" s="2">
        <f>IF(Table2[[#This Row],[ActualWinner]]=Table2[[#This Row],[HomeTeam]], 2, IF(OR(Table2[[#This Row],[ActualResult]]="OT", Table2[[#This Row],[ActualResult]]="SO"), 1, 0))</f>
        <v>0</v>
      </c>
    </row>
    <row r="514" spans="1:28"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Row],[ActualWinner]]=Table2[[#This Row],[AwayTeam]], 2, IF(OR(Table2[[#This Row],[ActualResult]]="OT", Table2[[#This Row],[ActualResult]]="SO"), 1, 0))</f>
        <v>0</v>
      </c>
      <c r="AB514" s="2">
        <f>IF(Table2[[#This Row],[ActualWinner]]=Table2[[#This Row],[HomeTeam]], 2, IF(OR(Table2[[#This Row],[ActualResult]]="OT", Table2[[#This Row],[ActualResult]]="SO"), 1, 0))</f>
        <v>0</v>
      </c>
    </row>
    <row r="515" spans="1:28"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Row],[ActualWinner]]=Table2[[#This Row],[AwayTeam]], 2, IF(OR(Table2[[#This Row],[ActualResult]]="OT", Table2[[#This Row],[ActualResult]]="SO"), 1, 0))</f>
        <v>0</v>
      </c>
      <c r="AB515" s="2">
        <f>IF(Table2[[#This Row],[ActualWinner]]=Table2[[#This Row],[HomeTeam]], 2, IF(OR(Table2[[#This Row],[ActualResult]]="OT", Table2[[#This Row],[ActualResult]]="SO"), 1, 0))</f>
        <v>0</v>
      </c>
    </row>
    <row r="516" spans="1:28"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Row],[ActualWinner]]=Table2[[#This Row],[AwayTeam]], 2, IF(OR(Table2[[#This Row],[ActualResult]]="OT", Table2[[#This Row],[ActualResult]]="SO"), 1, 0))</f>
        <v>0</v>
      </c>
      <c r="AB516" s="2">
        <f>IF(Table2[[#This Row],[ActualWinner]]=Table2[[#This Row],[HomeTeam]], 2, IF(OR(Table2[[#This Row],[ActualResult]]="OT", Table2[[#This Row],[ActualResult]]="SO"), 1, 0))</f>
        <v>0</v>
      </c>
    </row>
    <row r="517" spans="1:28"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Row],[ActualWinner]]=Table2[[#This Row],[AwayTeam]], 2, IF(OR(Table2[[#This Row],[ActualResult]]="OT", Table2[[#This Row],[ActualResult]]="SO"), 1, 0))</f>
        <v>0</v>
      </c>
      <c r="AB517" s="2">
        <f>IF(Table2[[#This Row],[ActualWinner]]=Table2[[#This Row],[HomeTeam]], 2, IF(OR(Table2[[#This Row],[ActualResult]]="OT", Table2[[#This Row],[ActualResult]]="SO"), 1, 0))</f>
        <v>0</v>
      </c>
    </row>
    <row r="518" spans="1:28"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Row],[ActualWinner]]=Table2[[#This Row],[AwayTeam]], 2, IF(OR(Table2[[#This Row],[ActualResult]]="OT", Table2[[#This Row],[ActualResult]]="SO"), 1, 0))</f>
        <v>0</v>
      </c>
      <c r="AB518" s="2">
        <f>IF(Table2[[#This Row],[ActualWinner]]=Table2[[#This Row],[HomeTeam]], 2, IF(OR(Table2[[#This Row],[ActualResult]]="OT", Table2[[#This Row],[ActualResult]]="SO"), 1, 0))</f>
        <v>0</v>
      </c>
    </row>
    <row r="519" spans="1:28"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Row],[ActualWinner]]=Table2[[#This Row],[AwayTeam]], 2, IF(OR(Table2[[#This Row],[ActualResult]]="OT", Table2[[#This Row],[ActualResult]]="SO"), 1, 0))</f>
        <v>0</v>
      </c>
      <c r="AB519" s="2">
        <f>IF(Table2[[#This Row],[ActualWinner]]=Table2[[#This Row],[HomeTeam]], 2, IF(OR(Table2[[#This Row],[ActualResult]]="OT", Table2[[#This Row],[ActualResult]]="SO"), 1, 0))</f>
        <v>0</v>
      </c>
    </row>
    <row r="520" spans="1:28"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Row],[ActualWinner]]=Table2[[#This Row],[AwayTeam]], 2, IF(OR(Table2[[#This Row],[ActualResult]]="OT", Table2[[#This Row],[ActualResult]]="SO"), 1, 0))</f>
        <v>0</v>
      </c>
      <c r="AB520" s="2">
        <f>IF(Table2[[#This Row],[ActualWinner]]=Table2[[#This Row],[HomeTeam]], 2, IF(OR(Table2[[#This Row],[ActualResult]]="OT", Table2[[#This Row],[ActualResult]]="SO"), 1, 0))</f>
        <v>0</v>
      </c>
    </row>
    <row r="521" spans="1:28"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Row],[ActualWinner]]=Table2[[#This Row],[AwayTeam]], 2, IF(OR(Table2[[#This Row],[ActualResult]]="OT", Table2[[#This Row],[ActualResult]]="SO"), 1, 0))</f>
        <v>0</v>
      </c>
      <c r="AB521" s="2">
        <f>IF(Table2[[#This Row],[ActualWinner]]=Table2[[#This Row],[HomeTeam]], 2, IF(OR(Table2[[#This Row],[ActualResult]]="OT", Table2[[#This Row],[ActualResult]]="SO"), 1, 0))</f>
        <v>0</v>
      </c>
    </row>
    <row r="522" spans="1:28"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Row],[ActualWinner]]=Table2[[#This Row],[AwayTeam]], 2, IF(OR(Table2[[#This Row],[ActualResult]]="OT", Table2[[#This Row],[ActualResult]]="SO"), 1, 0))</f>
        <v>0</v>
      </c>
      <c r="AB522" s="2">
        <f>IF(Table2[[#This Row],[ActualWinner]]=Table2[[#This Row],[HomeTeam]], 2, IF(OR(Table2[[#This Row],[ActualResult]]="OT", Table2[[#This Row],[ActualResult]]="SO"), 1, 0))</f>
        <v>0</v>
      </c>
    </row>
    <row r="523" spans="1:28"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Row],[ActualWinner]]=Table2[[#This Row],[AwayTeam]], 2, IF(OR(Table2[[#This Row],[ActualResult]]="OT", Table2[[#This Row],[ActualResult]]="SO"), 1, 0))</f>
        <v>0</v>
      </c>
      <c r="AB523" s="2">
        <f>IF(Table2[[#This Row],[ActualWinner]]=Table2[[#This Row],[HomeTeam]], 2, IF(OR(Table2[[#This Row],[ActualResult]]="OT", Table2[[#This Row],[ActualResult]]="SO"), 1, 0))</f>
        <v>0</v>
      </c>
    </row>
    <row r="524" spans="1:28"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Row],[ActualWinner]]=Table2[[#This Row],[AwayTeam]], 2, IF(OR(Table2[[#This Row],[ActualResult]]="OT", Table2[[#This Row],[ActualResult]]="SO"), 1, 0))</f>
        <v>0</v>
      </c>
      <c r="AB524" s="2">
        <f>IF(Table2[[#This Row],[ActualWinner]]=Table2[[#This Row],[HomeTeam]], 2, IF(OR(Table2[[#This Row],[ActualResult]]="OT", Table2[[#This Row],[ActualResult]]="SO"), 1, 0))</f>
        <v>0</v>
      </c>
    </row>
    <row r="525" spans="1:28"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Row],[ActualWinner]]=Table2[[#This Row],[AwayTeam]], 2, IF(OR(Table2[[#This Row],[ActualResult]]="OT", Table2[[#This Row],[ActualResult]]="SO"), 1, 0))</f>
        <v>0</v>
      </c>
      <c r="AB525" s="2">
        <f>IF(Table2[[#This Row],[ActualWinner]]=Table2[[#This Row],[HomeTeam]], 2, IF(OR(Table2[[#This Row],[ActualResult]]="OT", Table2[[#This Row],[ActualResult]]="SO"), 1, 0))</f>
        <v>0</v>
      </c>
    </row>
    <row r="526" spans="1:28"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Row],[ActualWinner]]=Table2[[#This Row],[AwayTeam]], 2, IF(OR(Table2[[#This Row],[ActualResult]]="OT", Table2[[#This Row],[ActualResult]]="SO"), 1, 0))</f>
        <v>0</v>
      </c>
      <c r="AB526" s="2">
        <f>IF(Table2[[#This Row],[ActualWinner]]=Table2[[#This Row],[HomeTeam]], 2, IF(OR(Table2[[#This Row],[ActualResult]]="OT", Table2[[#This Row],[ActualResult]]="SO"), 1, 0))</f>
        <v>0</v>
      </c>
    </row>
    <row r="527" spans="1:28"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Row],[ActualWinner]]=Table2[[#This Row],[AwayTeam]], 2, IF(OR(Table2[[#This Row],[ActualResult]]="OT", Table2[[#This Row],[ActualResult]]="SO"), 1, 0))</f>
        <v>0</v>
      </c>
      <c r="AB527" s="2">
        <f>IF(Table2[[#This Row],[ActualWinner]]=Table2[[#This Row],[HomeTeam]], 2, IF(OR(Table2[[#This Row],[ActualResult]]="OT", Table2[[#This Row],[ActualResult]]="SO"), 1, 0))</f>
        <v>0</v>
      </c>
    </row>
    <row r="528" spans="1:28"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Row],[ActualWinner]]=Table2[[#This Row],[AwayTeam]], 2, IF(OR(Table2[[#This Row],[ActualResult]]="OT", Table2[[#This Row],[ActualResult]]="SO"), 1, 0))</f>
        <v>0</v>
      </c>
      <c r="AB528" s="2">
        <f>IF(Table2[[#This Row],[ActualWinner]]=Table2[[#This Row],[HomeTeam]], 2, IF(OR(Table2[[#This Row],[ActualResult]]="OT", Table2[[#This Row],[ActualResult]]="SO"), 1, 0))</f>
        <v>0</v>
      </c>
    </row>
    <row r="529" spans="1:28"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Row],[ActualWinner]]=Table2[[#This Row],[AwayTeam]], 2, IF(OR(Table2[[#This Row],[ActualResult]]="OT", Table2[[#This Row],[ActualResult]]="SO"), 1, 0))</f>
        <v>0</v>
      </c>
      <c r="AB529" s="2">
        <f>IF(Table2[[#This Row],[ActualWinner]]=Table2[[#This Row],[HomeTeam]], 2, IF(OR(Table2[[#This Row],[ActualResult]]="OT", Table2[[#This Row],[ActualResult]]="SO"), 1, 0))</f>
        <v>0</v>
      </c>
    </row>
    <row r="530" spans="1:28"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Row],[ActualWinner]]=Table2[[#This Row],[AwayTeam]], 2, IF(OR(Table2[[#This Row],[ActualResult]]="OT", Table2[[#This Row],[ActualResult]]="SO"), 1, 0))</f>
        <v>0</v>
      </c>
      <c r="AB530" s="2">
        <f>IF(Table2[[#This Row],[ActualWinner]]=Table2[[#This Row],[HomeTeam]], 2, IF(OR(Table2[[#This Row],[ActualResult]]="OT", Table2[[#This Row],[ActualResult]]="SO"), 1, 0))</f>
        <v>0</v>
      </c>
    </row>
    <row r="531" spans="1:28"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Row],[ActualWinner]]=Table2[[#This Row],[AwayTeam]], 2, IF(OR(Table2[[#This Row],[ActualResult]]="OT", Table2[[#This Row],[ActualResult]]="SO"), 1, 0))</f>
        <v>0</v>
      </c>
      <c r="AB531" s="2">
        <f>IF(Table2[[#This Row],[ActualWinner]]=Table2[[#This Row],[HomeTeam]], 2, IF(OR(Table2[[#This Row],[ActualResult]]="OT", Table2[[#This Row],[ActualResult]]="SO"), 1, 0))</f>
        <v>0</v>
      </c>
    </row>
    <row r="532" spans="1:28"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Row],[ActualWinner]]=Table2[[#This Row],[AwayTeam]], 2, IF(OR(Table2[[#This Row],[ActualResult]]="OT", Table2[[#This Row],[ActualResult]]="SO"), 1, 0))</f>
        <v>0</v>
      </c>
      <c r="AB532" s="2">
        <f>IF(Table2[[#This Row],[ActualWinner]]=Table2[[#This Row],[HomeTeam]], 2, IF(OR(Table2[[#This Row],[ActualResult]]="OT", Table2[[#This Row],[ActualResult]]="SO"), 1, 0))</f>
        <v>0</v>
      </c>
    </row>
    <row r="533" spans="1:28"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Row],[ActualWinner]]=Table2[[#This Row],[AwayTeam]], 2, IF(OR(Table2[[#This Row],[ActualResult]]="OT", Table2[[#This Row],[ActualResult]]="SO"), 1, 0))</f>
        <v>0</v>
      </c>
      <c r="AB533" s="2">
        <f>IF(Table2[[#This Row],[ActualWinner]]=Table2[[#This Row],[HomeTeam]], 2, IF(OR(Table2[[#This Row],[ActualResult]]="OT", Table2[[#This Row],[ActualResult]]="SO"), 1, 0))</f>
        <v>0</v>
      </c>
    </row>
    <row r="534" spans="1:28"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Row],[ActualWinner]]=Table2[[#This Row],[AwayTeam]], 2, IF(OR(Table2[[#This Row],[ActualResult]]="OT", Table2[[#This Row],[ActualResult]]="SO"), 1, 0))</f>
        <v>0</v>
      </c>
      <c r="AB534" s="2">
        <f>IF(Table2[[#This Row],[ActualWinner]]=Table2[[#This Row],[HomeTeam]], 2, IF(OR(Table2[[#This Row],[ActualResult]]="OT", Table2[[#This Row],[ActualResult]]="SO"), 1, 0))</f>
        <v>0</v>
      </c>
    </row>
    <row r="535" spans="1:28"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Row],[ActualWinner]]=Table2[[#This Row],[AwayTeam]], 2, IF(OR(Table2[[#This Row],[ActualResult]]="OT", Table2[[#This Row],[ActualResult]]="SO"), 1, 0))</f>
        <v>0</v>
      </c>
      <c r="AB535" s="2">
        <f>IF(Table2[[#This Row],[ActualWinner]]=Table2[[#This Row],[HomeTeam]], 2, IF(OR(Table2[[#This Row],[ActualResult]]="OT", Table2[[#This Row],[ActualResult]]="SO"), 1, 0))</f>
        <v>0</v>
      </c>
    </row>
    <row r="536" spans="1:28"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Row],[ActualWinner]]=Table2[[#This Row],[AwayTeam]], 2, IF(OR(Table2[[#This Row],[ActualResult]]="OT", Table2[[#This Row],[ActualResult]]="SO"), 1, 0))</f>
        <v>0</v>
      </c>
      <c r="AB536" s="2">
        <f>IF(Table2[[#This Row],[ActualWinner]]=Table2[[#This Row],[HomeTeam]], 2, IF(OR(Table2[[#This Row],[ActualResult]]="OT", Table2[[#This Row],[ActualResult]]="SO"), 1, 0))</f>
        <v>0</v>
      </c>
    </row>
    <row r="537" spans="1:28"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Row],[ActualWinner]]=Table2[[#This Row],[AwayTeam]], 2, IF(OR(Table2[[#This Row],[ActualResult]]="OT", Table2[[#This Row],[ActualResult]]="SO"), 1, 0))</f>
        <v>0</v>
      </c>
      <c r="AB537" s="2">
        <f>IF(Table2[[#This Row],[ActualWinner]]=Table2[[#This Row],[HomeTeam]], 2, IF(OR(Table2[[#This Row],[ActualResult]]="OT", Table2[[#This Row],[ActualResult]]="SO"), 1, 0))</f>
        <v>0</v>
      </c>
    </row>
    <row r="538" spans="1:28"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Row],[ActualWinner]]=Table2[[#This Row],[AwayTeam]], 2, IF(OR(Table2[[#This Row],[ActualResult]]="OT", Table2[[#This Row],[ActualResult]]="SO"), 1, 0))</f>
        <v>0</v>
      </c>
      <c r="AB538" s="2">
        <f>IF(Table2[[#This Row],[ActualWinner]]=Table2[[#This Row],[HomeTeam]], 2, IF(OR(Table2[[#This Row],[ActualResult]]="OT", Table2[[#This Row],[ActualResult]]="SO"), 1, 0))</f>
        <v>0</v>
      </c>
    </row>
    <row r="539" spans="1:28"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Row],[ActualWinner]]=Table2[[#This Row],[AwayTeam]], 2, IF(OR(Table2[[#This Row],[ActualResult]]="OT", Table2[[#This Row],[ActualResult]]="SO"), 1, 0))</f>
        <v>0</v>
      </c>
      <c r="AB539" s="2">
        <f>IF(Table2[[#This Row],[ActualWinner]]=Table2[[#This Row],[HomeTeam]], 2, IF(OR(Table2[[#This Row],[ActualResult]]="OT", Table2[[#This Row],[ActualResult]]="SO"), 1, 0))</f>
        <v>0</v>
      </c>
    </row>
    <row r="540" spans="1:28"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Row],[ActualWinner]]=Table2[[#This Row],[AwayTeam]], 2, IF(OR(Table2[[#This Row],[ActualResult]]="OT", Table2[[#This Row],[ActualResult]]="SO"), 1, 0))</f>
        <v>0</v>
      </c>
      <c r="AB540" s="2">
        <f>IF(Table2[[#This Row],[ActualWinner]]=Table2[[#This Row],[HomeTeam]], 2, IF(OR(Table2[[#This Row],[ActualResult]]="OT", Table2[[#This Row],[ActualResult]]="SO"), 1, 0))</f>
        <v>0</v>
      </c>
    </row>
    <row r="541" spans="1:28"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Row],[ActualWinner]]=Table2[[#This Row],[AwayTeam]], 2, IF(OR(Table2[[#This Row],[ActualResult]]="OT", Table2[[#This Row],[ActualResult]]="SO"), 1, 0))</f>
        <v>0</v>
      </c>
      <c r="AB541" s="2">
        <f>IF(Table2[[#This Row],[ActualWinner]]=Table2[[#This Row],[HomeTeam]], 2, IF(OR(Table2[[#This Row],[ActualResult]]="OT", Table2[[#This Row],[ActualResult]]="SO"), 1, 0))</f>
        <v>0</v>
      </c>
    </row>
    <row r="542" spans="1:28"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Row],[ActualWinner]]=Table2[[#This Row],[AwayTeam]], 2, IF(OR(Table2[[#This Row],[ActualResult]]="OT", Table2[[#This Row],[ActualResult]]="SO"), 1, 0))</f>
        <v>0</v>
      </c>
      <c r="AB542" s="2">
        <f>IF(Table2[[#This Row],[ActualWinner]]=Table2[[#This Row],[HomeTeam]], 2, IF(OR(Table2[[#This Row],[ActualResult]]="OT", Table2[[#This Row],[ActualResult]]="SO"), 1, 0))</f>
        <v>0</v>
      </c>
    </row>
    <row r="543" spans="1:28"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Row],[ActualWinner]]=Table2[[#This Row],[AwayTeam]], 2, IF(OR(Table2[[#This Row],[ActualResult]]="OT", Table2[[#This Row],[ActualResult]]="SO"), 1, 0))</f>
        <v>0</v>
      </c>
      <c r="AB543" s="2">
        <f>IF(Table2[[#This Row],[ActualWinner]]=Table2[[#This Row],[HomeTeam]], 2, IF(OR(Table2[[#This Row],[ActualResult]]="OT", Table2[[#This Row],[ActualResult]]="SO"), 1, 0))</f>
        <v>0</v>
      </c>
    </row>
    <row r="544" spans="1:28"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Row],[ActualWinner]]=Table2[[#This Row],[AwayTeam]], 2, IF(OR(Table2[[#This Row],[ActualResult]]="OT", Table2[[#This Row],[ActualResult]]="SO"), 1, 0))</f>
        <v>0</v>
      </c>
      <c r="AB544" s="2">
        <f>IF(Table2[[#This Row],[ActualWinner]]=Table2[[#This Row],[HomeTeam]], 2, IF(OR(Table2[[#This Row],[ActualResult]]="OT", Table2[[#This Row],[ActualResult]]="SO"), 1, 0))</f>
        <v>0</v>
      </c>
    </row>
    <row r="545" spans="1:28"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Row],[ActualWinner]]=Table2[[#This Row],[AwayTeam]], 2, IF(OR(Table2[[#This Row],[ActualResult]]="OT", Table2[[#This Row],[ActualResult]]="SO"), 1, 0))</f>
        <v>0</v>
      </c>
      <c r="AB545" s="2">
        <f>IF(Table2[[#This Row],[ActualWinner]]=Table2[[#This Row],[HomeTeam]], 2, IF(OR(Table2[[#This Row],[ActualResult]]="OT", Table2[[#This Row],[ActualResult]]="SO"), 1, 0))</f>
        <v>0</v>
      </c>
    </row>
    <row r="546" spans="1:28"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Row],[ActualWinner]]=Table2[[#This Row],[AwayTeam]], 2, IF(OR(Table2[[#This Row],[ActualResult]]="OT", Table2[[#This Row],[ActualResult]]="SO"), 1, 0))</f>
        <v>0</v>
      </c>
      <c r="AB546" s="2">
        <f>IF(Table2[[#This Row],[ActualWinner]]=Table2[[#This Row],[HomeTeam]], 2, IF(OR(Table2[[#This Row],[ActualResult]]="OT", Table2[[#This Row],[ActualResult]]="SO"), 1, 0))</f>
        <v>0</v>
      </c>
    </row>
    <row r="547" spans="1:28"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Row],[ActualWinner]]=Table2[[#This Row],[AwayTeam]], 2, IF(OR(Table2[[#This Row],[ActualResult]]="OT", Table2[[#This Row],[ActualResult]]="SO"), 1, 0))</f>
        <v>0</v>
      </c>
      <c r="AB547" s="2">
        <f>IF(Table2[[#This Row],[ActualWinner]]=Table2[[#This Row],[HomeTeam]], 2, IF(OR(Table2[[#This Row],[ActualResult]]="OT", Table2[[#This Row],[ActualResult]]="SO"), 1, 0))</f>
        <v>0</v>
      </c>
    </row>
    <row r="548" spans="1:28"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Row],[ActualWinner]]=Table2[[#This Row],[AwayTeam]], 2, IF(OR(Table2[[#This Row],[ActualResult]]="OT", Table2[[#This Row],[ActualResult]]="SO"), 1, 0))</f>
        <v>0</v>
      </c>
      <c r="AB548" s="2">
        <f>IF(Table2[[#This Row],[ActualWinner]]=Table2[[#This Row],[HomeTeam]], 2, IF(OR(Table2[[#This Row],[ActualResult]]="OT", Table2[[#This Row],[ActualResult]]="SO"), 1, 0))</f>
        <v>0</v>
      </c>
    </row>
    <row r="549" spans="1:28"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Row],[ActualWinner]]=Table2[[#This Row],[AwayTeam]], 2, IF(OR(Table2[[#This Row],[ActualResult]]="OT", Table2[[#This Row],[ActualResult]]="SO"), 1, 0))</f>
        <v>0</v>
      </c>
      <c r="AB549" s="2">
        <f>IF(Table2[[#This Row],[ActualWinner]]=Table2[[#This Row],[HomeTeam]], 2, IF(OR(Table2[[#This Row],[ActualResult]]="OT", Table2[[#This Row],[ActualResult]]="SO"), 1, 0))</f>
        <v>0</v>
      </c>
    </row>
    <row r="550" spans="1:28"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Row],[ActualWinner]]=Table2[[#This Row],[AwayTeam]], 2, IF(OR(Table2[[#This Row],[ActualResult]]="OT", Table2[[#This Row],[ActualResult]]="SO"), 1, 0))</f>
        <v>0</v>
      </c>
      <c r="AB550" s="2">
        <f>IF(Table2[[#This Row],[ActualWinner]]=Table2[[#This Row],[HomeTeam]], 2, IF(OR(Table2[[#This Row],[ActualResult]]="OT", Table2[[#This Row],[ActualResult]]="SO"), 1, 0))</f>
        <v>0</v>
      </c>
    </row>
    <row r="551" spans="1:28"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Row],[ActualWinner]]=Table2[[#This Row],[AwayTeam]], 2, IF(OR(Table2[[#This Row],[ActualResult]]="OT", Table2[[#This Row],[ActualResult]]="SO"), 1, 0))</f>
        <v>0</v>
      </c>
      <c r="AB551" s="2">
        <f>IF(Table2[[#This Row],[ActualWinner]]=Table2[[#This Row],[HomeTeam]], 2, IF(OR(Table2[[#This Row],[ActualResult]]="OT", Table2[[#This Row],[ActualResult]]="SO"), 1, 0))</f>
        <v>0</v>
      </c>
    </row>
    <row r="552" spans="1:28"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Row],[ActualWinner]]=Table2[[#This Row],[AwayTeam]], 2, IF(OR(Table2[[#This Row],[ActualResult]]="OT", Table2[[#This Row],[ActualResult]]="SO"), 1, 0))</f>
        <v>0</v>
      </c>
      <c r="AB552" s="2">
        <f>IF(Table2[[#This Row],[ActualWinner]]=Table2[[#This Row],[HomeTeam]], 2, IF(OR(Table2[[#This Row],[ActualResult]]="OT", Table2[[#This Row],[ActualResult]]="SO"), 1, 0))</f>
        <v>0</v>
      </c>
    </row>
    <row r="553" spans="1:28"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Row],[ActualWinner]]=Table2[[#This Row],[AwayTeam]], 2, IF(OR(Table2[[#This Row],[ActualResult]]="OT", Table2[[#This Row],[ActualResult]]="SO"), 1, 0))</f>
        <v>0</v>
      </c>
      <c r="AB553" s="2">
        <f>IF(Table2[[#This Row],[ActualWinner]]=Table2[[#This Row],[HomeTeam]], 2, IF(OR(Table2[[#This Row],[ActualResult]]="OT", Table2[[#This Row],[ActualResult]]="SO"), 1, 0))</f>
        <v>0</v>
      </c>
    </row>
    <row r="554" spans="1:28"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Row],[ActualWinner]]=Table2[[#This Row],[AwayTeam]], 2, IF(OR(Table2[[#This Row],[ActualResult]]="OT", Table2[[#This Row],[ActualResult]]="SO"), 1, 0))</f>
        <v>0</v>
      </c>
      <c r="AB554" s="2">
        <f>IF(Table2[[#This Row],[ActualWinner]]=Table2[[#This Row],[HomeTeam]], 2, IF(OR(Table2[[#This Row],[ActualResult]]="OT", Table2[[#This Row],[ActualResult]]="SO"), 1, 0))</f>
        <v>0</v>
      </c>
    </row>
    <row r="555" spans="1:28"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Row],[ActualWinner]]=Table2[[#This Row],[AwayTeam]], 2, IF(OR(Table2[[#This Row],[ActualResult]]="OT", Table2[[#This Row],[ActualResult]]="SO"), 1, 0))</f>
        <v>0</v>
      </c>
      <c r="AB555" s="2">
        <f>IF(Table2[[#This Row],[ActualWinner]]=Table2[[#This Row],[HomeTeam]], 2, IF(OR(Table2[[#This Row],[ActualResult]]="OT", Table2[[#This Row],[ActualResult]]="SO"), 1, 0))</f>
        <v>0</v>
      </c>
    </row>
    <row r="556" spans="1:28"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Row],[ActualWinner]]=Table2[[#This Row],[AwayTeam]], 2, IF(OR(Table2[[#This Row],[ActualResult]]="OT", Table2[[#This Row],[ActualResult]]="SO"), 1, 0))</f>
        <v>0</v>
      </c>
      <c r="AB556" s="2">
        <f>IF(Table2[[#This Row],[ActualWinner]]=Table2[[#This Row],[HomeTeam]], 2, IF(OR(Table2[[#This Row],[ActualResult]]="OT", Table2[[#This Row],[ActualResult]]="SO"), 1, 0))</f>
        <v>0</v>
      </c>
    </row>
    <row r="557" spans="1:28"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Row],[ActualWinner]]=Table2[[#This Row],[AwayTeam]], 2, IF(OR(Table2[[#This Row],[ActualResult]]="OT", Table2[[#This Row],[ActualResult]]="SO"), 1, 0))</f>
        <v>0</v>
      </c>
      <c r="AB557" s="2">
        <f>IF(Table2[[#This Row],[ActualWinner]]=Table2[[#This Row],[HomeTeam]], 2, IF(OR(Table2[[#This Row],[ActualResult]]="OT", Table2[[#This Row],[ActualResult]]="SO"), 1, 0))</f>
        <v>0</v>
      </c>
    </row>
    <row r="558" spans="1:28"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Row],[ActualWinner]]=Table2[[#This Row],[AwayTeam]], 2, IF(OR(Table2[[#This Row],[ActualResult]]="OT", Table2[[#This Row],[ActualResult]]="SO"), 1, 0))</f>
        <v>0</v>
      </c>
      <c r="AB558" s="2">
        <f>IF(Table2[[#This Row],[ActualWinner]]=Table2[[#This Row],[HomeTeam]], 2, IF(OR(Table2[[#This Row],[ActualResult]]="OT", Table2[[#This Row],[ActualResult]]="SO"), 1, 0))</f>
        <v>0</v>
      </c>
    </row>
    <row r="559" spans="1:28"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Row],[ActualWinner]]=Table2[[#This Row],[AwayTeam]], 2, IF(OR(Table2[[#This Row],[ActualResult]]="OT", Table2[[#This Row],[ActualResult]]="SO"), 1, 0))</f>
        <v>0</v>
      </c>
      <c r="AB559" s="2">
        <f>IF(Table2[[#This Row],[ActualWinner]]=Table2[[#This Row],[HomeTeam]], 2, IF(OR(Table2[[#This Row],[ActualResult]]="OT", Table2[[#This Row],[ActualResult]]="SO"), 1, 0))</f>
        <v>0</v>
      </c>
    </row>
    <row r="560" spans="1:28"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Row],[ActualWinner]]=Table2[[#This Row],[AwayTeam]], 2, IF(OR(Table2[[#This Row],[ActualResult]]="OT", Table2[[#This Row],[ActualResult]]="SO"), 1, 0))</f>
        <v>0</v>
      </c>
      <c r="AB560" s="2">
        <f>IF(Table2[[#This Row],[ActualWinner]]=Table2[[#This Row],[HomeTeam]], 2, IF(OR(Table2[[#This Row],[ActualResult]]="OT", Table2[[#This Row],[ActualResult]]="SO"), 1, 0))</f>
        <v>0</v>
      </c>
    </row>
    <row r="561" spans="1:28"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Row],[ActualWinner]]=Table2[[#This Row],[AwayTeam]], 2, IF(OR(Table2[[#This Row],[ActualResult]]="OT", Table2[[#This Row],[ActualResult]]="SO"), 1, 0))</f>
        <v>0</v>
      </c>
      <c r="AB561" s="2">
        <f>IF(Table2[[#This Row],[ActualWinner]]=Table2[[#This Row],[HomeTeam]], 2, IF(OR(Table2[[#This Row],[ActualResult]]="OT", Table2[[#This Row],[ActualResult]]="SO"), 1, 0))</f>
        <v>0</v>
      </c>
    </row>
    <row r="562" spans="1:28"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Row],[ActualWinner]]=Table2[[#This Row],[AwayTeam]], 2, IF(OR(Table2[[#This Row],[ActualResult]]="OT", Table2[[#This Row],[ActualResult]]="SO"), 1, 0))</f>
        <v>0</v>
      </c>
      <c r="AB562" s="2">
        <f>IF(Table2[[#This Row],[ActualWinner]]=Table2[[#This Row],[HomeTeam]], 2, IF(OR(Table2[[#This Row],[ActualResult]]="OT", Table2[[#This Row],[ActualResult]]="SO"), 1, 0))</f>
        <v>0</v>
      </c>
    </row>
    <row r="563" spans="1:28"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Row],[ActualWinner]]=Table2[[#This Row],[AwayTeam]], 2, IF(OR(Table2[[#This Row],[ActualResult]]="OT", Table2[[#This Row],[ActualResult]]="SO"), 1, 0))</f>
        <v>0</v>
      </c>
      <c r="AB563" s="2">
        <f>IF(Table2[[#This Row],[ActualWinner]]=Table2[[#This Row],[HomeTeam]], 2, IF(OR(Table2[[#This Row],[ActualResult]]="OT", Table2[[#This Row],[ActualResult]]="SO"), 1, 0))</f>
        <v>0</v>
      </c>
    </row>
    <row r="564" spans="1:28"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Row],[ActualWinner]]=Table2[[#This Row],[AwayTeam]], 2, IF(OR(Table2[[#This Row],[ActualResult]]="OT", Table2[[#This Row],[ActualResult]]="SO"), 1, 0))</f>
        <v>0</v>
      </c>
      <c r="AB564" s="2">
        <f>IF(Table2[[#This Row],[ActualWinner]]=Table2[[#This Row],[HomeTeam]], 2, IF(OR(Table2[[#This Row],[ActualResult]]="OT", Table2[[#This Row],[ActualResult]]="SO"), 1, 0))</f>
        <v>0</v>
      </c>
    </row>
    <row r="565" spans="1:28"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Row],[ActualWinner]]=Table2[[#This Row],[AwayTeam]], 2, IF(OR(Table2[[#This Row],[ActualResult]]="OT", Table2[[#This Row],[ActualResult]]="SO"), 1, 0))</f>
        <v>0</v>
      </c>
      <c r="AB565" s="2">
        <f>IF(Table2[[#This Row],[ActualWinner]]=Table2[[#This Row],[HomeTeam]], 2, IF(OR(Table2[[#This Row],[ActualResult]]="OT", Table2[[#This Row],[ActualResult]]="SO"), 1, 0))</f>
        <v>0</v>
      </c>
    </row>
    <row r="566" spans="1:28"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Row],[ActualWinner]]=Table2[[#This Row],[AwayTeam]], 2, IF(OR(Table2[[#This Row],[ActualResult]]="OT", Table2[[#This Row],[ActualResult]]="SO"), 1, 0))</f>
        <v>0</v>
      </c>
      <c r="AB566" s="2">
        <f>IF(Table2[[#This Row],[ActualWinner]]=Table2[[#This Row],[HomeTeam]], 2, IF(OR(Table2[[#This Row],[ActualResult]]="OT", Table2[[#This Row],[ActualResult]]="SO"), 1, 0))</f>
        <v>0</v>
      </c>
    </row>
    <row r="567" spans="1:28"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Row],[ActualWinner]]=Table2[[#This Row],[AwayTeam]], 2, IF(OR(Table2[[#This Row],[ActualResult]]="OT", Table2[[#This Row],[ActualResult]]="SO"), 1, 0))</f>
        <v>0</v>
      </c>
      <c r="AB567" s="2">
        <f>IF(Table2[[#This Row],[ActualWinner]]=Table2[[#This Row],[HomeTeam]], 2, IF(OR(Table2[[#This Row],[ActualResult]]="OT", Table2[[#This Row],[ActualResult]]="SO"), 1, 0))</f>
        <v>0</v>
      </c>
    </row>
    <row r="568" spans="1:28"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Row],[ActualWinner]]=Table2[[#This Row],[AwayTeam]], 2, IF(OR(Table2[[#This Row],[ActualResult]]="OT", Table2[[#This Row],[ActualResult]]="SO"), 1, 0))</f>
        <v>0</v>
      </c>
      <c r="AB568" s="2">
        <f>IF(Table2[[#This Row],[ActualWinner]]=Table2[[#This Row],[HomeTeam]], 2, IF(OR(Table2[[#This Row],[ActualResult]]="OT", Table2[[#This Row],[ActualResult]]="SO"), 1, 0))</f>
        <v>0</v>
      </c>
    </row>
    <row r="569" spans="1:28"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Row],[ActualWinner]]=Table2[[#This Row],[AwayTeam]], 2, IF(OR(Table2[[#This Row],[ActualResult]]="OT", Table2[[#This Row],[ActualResult]]="SO"), 1, 0))</f>
        <v>0</v>
      </c>
      <c r="AB569" s="2">
        <f>IF(Table2[[#This Row],[ActualWinner]]=Table2[[#This Row],[HomeTeam]], 2, IF(OR(Table2[[#This Row],[ActualResult]]="OT", Table2[[#This Row],[ActualResult]]="SO"), 1, 0))</f>
        <v>0</v>
      </c>
    </row>
    <row r="570" spans="1:28"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Row],[ActualWinner]]=Table2[[#This Row],[AwayTeam]], 2, IF(OR(Table2[[#This Row],[ActualResult]]="OT", Table2[[#This Row],[ActualResult]]="SO"), 1, 0))</f>
        <v>0</v>
      </c>
      <c r="AB570" s="2">
        <f>IF(Table2[[#This Row],[ActualWinner]]=Table2[[#This Row],[HomeTeam]], 2, IF(OR(Table2[[#This Row],[ActualResult]]="OT", Table2[[#This Row],[ActualResult]]="SO"), 1, 0))</f>
        <v>0</v>
      </c>
    </row>
    <row r="571" spans="1:28"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Row],[ActualWinner]]=Table2[[#This Row],[AwayTeam]], 2, IF(OR(Table2[[#This Row],[ActualResult]]="OT", Table2[[#This Row],[ActualResult]]="SO"), 1, 0))</f>
        <v>0</v>
      </c>
      <c r="AB571" s="2">
        <f>IF(Table2[[#This Row],[ActualWinner]]=Table2[[#This Row],[HomeTeam]], 2, IF(OR(Table2[[#This Row],[ActualResult]]="OT", Table2[[#This Row],[ActualResult]]="SO"), 1, 0))</f>
        <v>0</v>
      </c>
    </row>
    <row r="572" spans="1:28"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Row],[ActualWinner]]=Table2[[#This Row],[AwayTeam]], 2, IF(OR(Table2[[#This Row],[ActualResult]]="OT", Table2[[#This Row],[ActualResult]]="SO"), 1, 0))</f>
        <v>0</v>
      </c>
      <c r="AB572" s="2">
        <f>IF(Table2[[#This Row],[ActualWinner]]=Table2[[#This Row],[HomeTeam]], 2, IF(OR(Table2[[#This Row],[ActualResult]]="OT", Table2[[#This Row],[ActualResult]]="SO"), 1, 0))</f>
        <v>0</v>
      </c>
    </row>
    <row r="573" spans="1:28"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Row],[ActualWinner]]=Table2[[#This Row],[AwayTeam]], 2, IF(OR(Table2[[#This Row],[ActualResult]]="OT", Table2[[#This Row],[ActualResult]]="SO"), 1, 0))</f>
        <v>0</v>
      </c>
      <c r="AB573" s="2">
        <f>IF(Table2[[#This Row],[ActualWinner]]=Table2[[#This Row],[HomeTeam]], 2, IF(OR(Table2[[#This Row],[ActualResult]]="OT", Table2[[#This Row],[ActualResult]]="SO"), 1, 0))</f>
        <v>0</v>
      </c>
    </row>
    <row r="574" spans="1:28"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Row],[ActualWinner]]=Table2[[#This Row],[AwayTeam]], 2, IF(OR(Table2[[#This Row],[ActualResult]]="OT", Table2[[#This Row],[ActualResult]]="SO"), 1, 0))</f>
        <v>0</v>
      </c>
      <c r="AB574" s="2">
        <f>IF(Table2[[#This Row],[ActualWinner]]=Table2[[#This Row],[HomeTeam]], 2, IF(OR(Table2[[#This Row],[ActualResult]]="OT", Table2[[#This Row],[ActualResult]]="SO"), 1, 0))</f>
        <v>0</v>
      </c>
    </row>
    <row r="575" spans="1:28"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Row],[ActualWinner]]=Table2[[#This Row],[AwayTeam]], 2, IF(OR(Table2[[#This Row],[ActualResult]]="OT", Table2[[#This Row],[ActualResult]]="SO"), 1, 0))</f>
        <v>0</v>
      </c>
      <c r="AB575" s="2">
        <f>IF(Table2[[#This Row],[ActualWinner]]=Table2[[#This Row],[HomeTeam]], 2, IF(OR(Table2[[#This Row],[ActualResult]]="OT", Table2[[#This Row],[ActualResult]]="SO"), 1, 0))</f>
        <v>0</v>
      </c>
    </row>
    <row r="576" spans="1:28"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Row],[ActualWinner]]=Table2[[#This Row],[AwayTeam]], 2, IF(OR(Table2[[#This Row],[ActualResult]]="OT", Table2[[#This Row],[ActualResult]]="SO"), 1, 0))</f>
        <v>0</v>
      </c>
      <c r="AB576" s="2">
        <f>IF(Table2[[#This Row],[ActualWinner]]=Table2[[#This Row],[HomeTeam]], 2, IF(OR(Table2[[#This Row],[ActualResult]]="OT", Table2[[#This Row],[ActualResult]]="SO"), 1, 0))</f>
        <v>0</v>
      </c>
    </row>
    <row r="577" spans="1:28"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Row],[ActualWinner]]=Table2[[#This Row],[AwayTeam]], 2, IF(OR(Table2[[#This Row],[ActualResult]]="OT", Table2[[#This Row],[ActualResult]]="SO"), 1, 0))</f>
        <v>0</v>
      </c>
      <c r="AB577" s="2">
        <f>IF(Table2[[#This Row],[ActualWinner]]=Table2[[#This Row],[HomeTeam]], 2, IF(OR(Table2[[#This Row],[ActualResult]]="OT", Table2[[#This Row],[ActualResult]]="SO"), 1, 0))</f>
        <v>0</v>
      </c>
    </row>
    <row r="578" spans="1:28"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Row],[ActualWinner]]=Table2[[#This Row],[AwayTeam]], 2, IF(OR(Table2[[#This Row],[ActualResult]]="OT", Table2[[#This Row],[ActualResult]]="SO"), 1, 0))</f>
        <v>0</v>
      </c>
      <c r="AB578" s="2">
        <f>IF(Table2[[#This Row],[ActualWinner]]=Table2[[#This Row],[HomeTeam]], 2, IF(OR(Table2[[#This Row],[ActualResult]]="OT", Table2[[#This Row],[ActualResult]]="SO"), 1, 0))</f>
        <v>0</v>
      </c>
    </row>
    <row r="579" spans="1:28"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Row],[ActualWinner]]=Table2[[#This Row],[AwayTeam]], 2, IF(OR(Table2[[#This Row],[ActualResult]]="OT", Table2[[#This Row],[ActualResult]]="SO"), 1, 0))</f>
        <v>0</v>
      </c>
      <c r="AB579" s="2">
        <f>IF(Table2[[#This Row],[ActualWinner]]=Table2[[#This Row],[HomeTeam]], 2, IF(OR(Table2[[#This Row],[ActualResult]]="OT", Table2[[#This Row],[ActualResult]]="SO"), 1, 0))</f>
        <v>0</v>
      </c>
    </row>
    <row r="580" spans="1:28"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Row],[ActualWinner]]=Table2[[#This Row],[AwayTeam]], 2, IF(OR(Table2[[#This Row],[ActualResult]]="OT", Table2[[#This Row],[ActualResult]]="SO"), 1, 0))</f>
        <v>0</v>
      </c>
      <c r="AB580" s="2">
        <f>IF(Table2[[#This Row],[ActualWinner]]=Table2[[#This Row],[HomeTeam]], 2, IF(OR(Table2[[#This Row],[ActualResult]]="OT", Table2[[#This Row],[ActualResult]]="SO"), 1, 0))</f>
        <v>0</v>
      </c>
    </row>
    <row r="581" spans="1:28"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Row],[ActualWinner]]=Table2[[#This Row],[AwayTeam]], 2, IF(OR(Table2[[#This Row],[ActualResult]]="OT", Table2[[#This Row],[ActualResult]]="SO"), 1, 0))</f>
        <v>0</v>
      </c>
      <c r="AB581" s="2">
        <f>IF(Table2[[#This Row],[ActualWinner]]=Table2[[#This Row],[HomeTeam]], 2, IF(OR(Table2[[#This Row],[ActualResult]]="OT", Table2[[#This Row],[ActualResult]]="SO"), 1, 0))</f>
        <v>0</v>
      </c>
    </row>
    <row r="582" spans="1:28"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Row],[ActualWinner]]=Table2[[#This Row],[AwayTeam]], 2, IF(OR(Table2[[#This Row],[ActualResult]]="OT", Table2[[#This Row],[ActualResult]]="SO"), 1, 0))</f>
        <v>0</v>
      </c>
      <c r="AB582" s="2">
        <f>IF(Table2[[#This Row],[ActualWinner]]=Table2[[#This Row],[HomeTeam]], 2, IF(OR(Table2[[#This Row],[ActualResult]]="OT", Table2[[#This Row],[ActualResult]]="SO"), 1, 0))</f>
        <v>0</v>
      </c>
    </row>
    <row r="583" spans="1:28"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Row],[ActualWinner]]=Table2[[#This Row],[AwayTeam]], 2, IF(OR(Table2[[#This Row],[ActualResult]]="OT", Table2[[#This Row],[ActualResult]]="SO"), 1, 0))</f>
        <v>0</v>
      </c>
      <c r="AB583" s="2">
        <f>IF(Table2[[#This Row],[ActualWinner]]=Table2[[#This Row],[HomeTeam]], 2, IF(OR(Table2[[#This Row],[ActualResult]]="OT", Table2[[#This Row],[ActualResult]]="SO"), 1, 0))</f>
        <v>0</v>
      </c>
    </row>
    <row r="584" spans="1:28"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Row],[ActualWinner]]=Table2[[#This Row],[AwayTeam]], 2, IF(OR(Table2[[#This Row],[ActualResult]]="OT", Table2[[#This Row],[ActualResult]]="SO"), 1, 0))</f>
        <v>0</v>
      </c>
      <c r="AB584" s="2">
        <f>IF(Table2[[#This Row],[ActualWinner]]=Table2[[#This Row],[HomeTeam]], 2, IF(OR(Table2[[#This Row],[ActualResult]]="OT", Table2[[#This Row],[ActualResult]]="SO"), 1, 0))</f>
        <v>0</v>
      </c>
    </row>
    <row r="585" spans="1:28"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Row],[ActualWinner]]=Table2[[#This Row],[AwayTeam]], 2, IF(OR(Table2[[#This Row],[ActualResult]]="OT", Table2[[#This Row],[ActualResult]]="SO"), 1, 0))</f>
        <v>0</v>
      </c>
      <c r="AB585" s="2">
        <f>IF(Table2[[#This Row],[ActualWinner]]=Table2[[#This Row],[HomeTeam]], 2, IF(OR(Table2[[#This Row],[ActualResult]]="OT", Table2[[#This Row],[ActualResult]]="SO"), 1, 0))</f>
        <v>0</v>
      </c>
    </row>
    <row r="586" spans="1:28"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Row],[ActualWinner]]=Table2[[#This Row],[AwayTeam]], 2, IF(OR(Table2[[#This Row],[ActualResult]]="OT", Table2[[#This Row],[ActualResult]]="SO"), 1, 0))</f>
        <v>0</v>
      </c>
      <c r="AB586" s="2">
        <f>IF(Table2[[#This Row],[ActualWinner]]=Table2[[#This Row],[HomeTeam]], 2, IF(OR(Table2[[#This Row],[ActualResult]]="OT", Table2[[#This Row],[ActualResult]]="SO"), 1, 0))</f>
        <v>0</v>
      </c>
    </row>
    <row r="587" spans="1:28"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Row],[ActualWinner]]=Table2[[#This Row],[AwayTeam]], 2, IF(OR(Table2[[#This Row],[ActualResult]]="OT", Table2[[#This Row],[ActualResult]]="SO"), 1, 0))</f>
        <v>0</v>
      </c>
      <c r="AB587" s="2">
        <f>IF(Table2[[#This Row],[ActualWinner]]=Table2[[#This Row],[HomeTeam]], 2, IF(OR(Table2[[#This Row],[ActualResult]]="OT", Table2[[#This Row],[ActualResult]]="SO"), 1, 0))</f>
        <v>0</v>
      </c>
    </row>
    <row r="588" spans="1:28"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Row],[ActualWinner]]=Table2[[#This Row],[AwayTeam]], 2, IF(OR(Table2[[#This Row],[ActualResult]]="OT", Table2[[#This Row],[ActualResult]]="SO"), 1, 0))</f>
        <v>0</v>
      </c>
      <c r="AB588" s="2">
        <f>IF(Table2[[#This Row],[ActualWinner]]=Table2[[#This Row],[HomeTeam]], 2, IF(OR(Table2[[#This Row],[ActualResult]]="OT", Table2[[#This Row],[ActualResult]]="SO"), 1, 0))</f>
        <v>0</v>
      </c>
    </row>
    <row r="589" spans="1:28"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Row],[ActualWinner]]=Table2[[#This Row],[AwayTeam]], 2, IF(OR(Table2[[#This Row],[ActualResult]]="OT", Table2[[#This Row],[ActualResult]]="SO"), 1, 0))</f>
        <v>0</v>
      </c>
      <c r="AB589" s="2">
        <f>IF(Table2[[#This Row],[ActualWinner]]=Table2[[#This Row],[HomeTeam]], 2, IF(OR(Table2[[#This Row],[ActualResult]]="OT", Table2[[#This Row],[ActualResult]]="SO"), 1, 0))</f>
        <v>0</v>
      </c>
    </row>
    <row r="590" spans="1:28"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Row],[ActualWinner]]=Table2[[#This Row],[AwayTeam]], 2, IF(OR(Table2[[#This Row],[ActualResult]]="OT", Table2[[#This Row],[ActualResult]]="SO"), 1, 0))</f>
        <v>0</v>
      </c>
      <c r="AB590" s="2">
        <f>IF(Table2[[#This Row],[ActualWinner]]=Table2[[#This Row],[HomeTeam]], 2, IF(OR(Table2[[#This Row],[ActualResult]]="OT", Table2[[#This Row],[ActualResult]]="SO"), 1, 0))</f>
        <v>0</v>
      </c>
    </row>
    <row r="591" spans="1:28"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Row],[ActualWinner]]=Table2[[#This Row],[AwayTeam]], 2, IF(OR(Table2[[#This Row],[ActualResult]]="OT", Table2[[#This Row],[ActualResult]]="SO"), 1, 0))</f>
        <v>0</v>
      </c>
      <c r="AB591" s="2">
        <f>IF(Table2[[#This Row],[ActualWinner]]=Table2[[#This Row],[HomeTeam]], 2, IF(OR(Table2[[#This Row],[ActualResult]]="OT", Table2[[#This Row],[ActualResult]]="SO"), 1, 0))</f>
        <v>0</v>
      </c>
    </row>
    <row r="592" spans="1:28"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Row],[ActualWinner]]=Table2[[#This Row],[AwayTeam]], 2, IF(OR(Table2[[#This Row],[ActualResult]]="OT", Table2[[#This Row],[ActualResult]]="SO"), 1, 0))</f>
        <v>0</v>
      </c>
      <c r="AB592" s="2">
        <f>IF(Table2[[#This Row],[ActualWinner]]=Table2[[#This Row],[HomeTeam]], 2, IF(OR(Table2[[#This Row],[ActualResult]]="OT", Table2[[#This Row],[ActualResult]]="SO"), 1, 0))</f>
        <v>0</v>
      </c>
    </row>
    <row r="593" spans="1:28"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Row],[ActualWinner]]=Table2[[#This Row],[AwayTeam]], 2, IF(OR(Table2[[#This Row],[ActualResult]]="OT", Table2[[#This Row],[ActualResult]]="SO"), 1, 0))</f>
        <v>0</v>
      </c>
      <c r="AB593" s="2">
        <f>IF(Table2[[#This Row],[ActualWinner]]=Table2[[#This Row],[HomeTeam]], 2, IF(OR(Table2[[#This Row],[ActualResult]]="OT", Table2[[#This Row],[ActualResult]]="SO"), 1, 0))</f>
        <v>0</v>
      </c>
    </row>
    <row r="594" spans="1:28"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Row],[ActualWinner]]=Table2[[#This Row],[AwayTeam]], 2, IF(OR(Table2[[#This Row],[ActualResult]]="OT", Table2[[#This Row],[ActualResult]]="SO"), 1, 0))</f>
        <v>0</v>
      </c>
      <c r="AB594" s="2">
        <f>IF(Table2[[#This Row],[ActualWinner]]=Table2[[#This Row],[HomeTeam]], 2, IF(OR(Table2[[#This Row],[ActualResult]]="OT", Table2[[#This Row],[ActualResult]]="SO"), 1, 0))</f>
        <v>0</v>
      </c>
    </row>
    <row r="595" spans="1:28"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Row],[ActualWinner]]=Table2[[#This Row],[AwayTeam]], 2, IF(OR(Table2[[#This Row],[ActualResult]]="OT", Table2[[#This Row],[ActualResult]]="SO"), 1, 0))</f>
        <v>0</v>
      </c>
      <c r="AB595" s="2">
        <f>IF(Table2[[#This Row],[ActualWinner]]=Table2[[#This Row],[HomeTeam]], 2, IF(OR(Table2[[#This Row],[ActualResult]]="OT", Table2[[#This Row],[ActualResult]]="SO"), 1, 0))</f>
        <v>0</v>
      </c>
    </row>
    <row r="596" spans="1:28"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Row],[ActualWinner]]=Table2[[#This Row],[AwayTeam]], 2, IF(OR(Table2[[#This Row],[ActualResult]]="OT", Table2[[#This Row],[ActualResult]]="SO"), 1, 0))</f>
        <v>0</v>
      </c>
      <c r="AB596" s="2">
        <f>IF(Table2[[#This Row],[ActualWinner]]=Table2[[#This Row],[HomeTeam]], 2, IF(OR(Table2[[#This Row],[ActualResult]]="OT", Table2[[#This Row],[ActualResult]]="SO"), 1, 0))</f>
        <v>0</v>
      </c>
    </row>
    <row r="597" spans="1:28"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Row],[ActualWinner]]=Table2[[#This Row],[AwayTeam]], 2, IF(OR(Table2[[#This Row],[ActualResult]]="OT", Table2[[#This Row],[ActualResult]]="SO"), 1, 0))</f>
        <v>0</v>
      </c>
      <c r="AB597" s="2">
        <f>IF(Table2[[#This Row],[ActualWinner]]=Table2[[#This Row],[HomeTeam]], 2, IF(OR(Table2[[#This Row],[ActualResult]]="OT", Table2[[#This Row],[ActualResult]]="SO"), 1, 0))</f>
        <v>0</v>
      </c>
    </row>
    <row r="598" spans="1:28"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Row],[ActualWinner]]=Table2[[#This Row],[AwayTeam]], 2, IF(OR(Table2[[#This Row],[ActualResult]]="OT", Table2[[#This Row],[ActualResult]]="SO"), 1, 0))</f>
        <v>0</v>
      </c>
      <c r="AB598" s="2">
        <f>IF(Table2[[#This Row],[ActualWinner]]=Table2[[#This Row],[HomeTeam]], 2, IF(OR(Table2[[#This Row],[ActualResult]]="OT", Table2[[#This Row],[ActualResult]]="SO"), 1, 0))</f>
        <v>0</v>
      </c>
    </row>
    <row r="599" spans="1:28"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Row],[ActualWinner]]=Table2[[#This Row],[AwayTeam]], 2, IF(OR(Table2[[#This Row],[ActualResult]]="OT", Table2[[#This Row],[ActualResult]]="SO"), 1, 0))</f>
        <v>0</v>
      </c>
      <c r="AB599" s="2">
        <f>IF(Table2[[#This Row],[ActualWinner]]=Table2[[#This Row],[HomeTeam]], 2, IF(OR(Table2[[#This Row],[ActualResult]]="OT", Table2[[#This Row],[ActualResult]]="SO"), 1, 0))</f>
        <v>0</v>
      </c>
    </row>
    <row r="600" spans="1:28"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Row],[ActualWinner]]=Table2[[#This Row],[AwayTeam]], 2, IF(OR(Table2[[#This Row],[ActualResult]]="OT", Table2[[#This Row],[ActualResult]]="SO"), 1, 0))</f>
        <v>0</v>
      </c>
      <c r="AB600" s="2">
        <f>IF(Table2[[#This Row],[ActualWinner]]=Table2[[#This Row],[HomeTeam]], 2, IF(OR(Table2[[#This Row],[ActualResult]]="OT", Table2[[#This Row],[ActualResult]]="SO"), 1, 0))</f>
        <v>0</v>
      </c>
    </row>
    <row r="601" spans="1:28"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Row],[ActualWinner]]=Table2[[#This Row],[AwayTeam]], 2, IF(OR(Table2[[#This Row],[ActualResult]]="OT", Table2[[#This Row],[ActualResult]]="SO"), 1, 0))</f>
        <v>0</v>
      </c>
      <c r="AB601" s="2">
        <f>IF(Table2[[#This Row],[ActualWinner]]=Table2[[#This Row],[HomeTeam]], 2, IF(OR(Table2[[#This Row],[ActualResult]]="OT", Table2[[#This Row],[ActualResult]]="SO"), 1, 0))</f>
        <v>0</v>
      </c>
    </row>
    <row r="602" spans="1:28"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Row],[ActualWinner]]=Table2[[#This Row],[AwayTeam]], 2, IF(OR(Table2[[#This Row],[ActualResult]]="OT", Table2[[#This Row],[ActualResult]]="SO"), 1, 0))</f>
        <v>0</v>
      </c>
      <c r="AB602" s="2">
        <f>IF(Table2[[#This Row],[ActualWinner]]=Table2[[#This Row],[HomeTeam]], 2, IF(OR(Table2[[#This Row],[ActualResult]]="OT", Table2[[#This Row],[ActualResult]]="SO"), 1, 0))</f>
        <v>0</v>
      </c>
    </row>
    <row r="603" spans="1:28"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Row],[ActualWinner]]=Table2[[#This Row],[AwayTeam]], 2, IF(OR(Table2[[#This Row],[ActualResult]]="OT", Table2[[#This Row],[ActualResult]]="SO"), 1, 0))</f>
        <v>0</v>
      </c>
      <c r="AB603" s="2">
        <f>IF(Table2[[#This Row],[ActualWinner]]=Table2[[#This Row],[HomeTeam]], 2, IF(OR(Table2[[#This Row],[ActualResult]]="OT", Table2[[#This Row],[ActualResult]]="SO"), 1, 0))</f>
        <v>0</v>
      </c>
    </row>
    <row r="604" spans="1:28"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Row],[ActualWinner]]=Table2[[#This Row],[AwayTeam]], 2, IF(OR(Table2[[#This Row],[ActualResult]]="OT", Table2[[#This Row],[ActualResult]]="SO"), 1, 0))</f>
        <v>0</v>
      </c>
      <c r="AB604" s="2">
        <f>IF(Table2[[#This Row],[ActualWinner]]=Table2[[#This Row],[HomeTeam]], 2, IF(OR(Table2[[#This Row],[ActualResult]]="OT", Table2[[#This Row],[ActualResult]]="SO"), 1, 0))</f>
        <v>0</v>
      </c>
    </row>
    <row r="605" spans="1:28"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Row],[ActualWinner]]=Table2[[#This Row],[AwayTeam]], 2, IF(OR(Table2[[#This Row],[ActualResult]]="OT", Table2[[#This Row],[ActualResult]]="SO"), 1, 0))</f>
        <v>0</v>
      </c>
      <c r="AB605" s="2">
        <f>IF(Table2[[#This Row],[ActualWinner]]=Table2[[#This Row],[HomeTeam]], 2, IF(OR(Table2[[#This Row],[ActualResult]]="OT", Table2[[#This Row],[ActualResult]]="SO"), 1, 0))</f>
        <v>0</v>
      </c>
    </row>
    <row r="606" spans="1:28"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Row],[ActualWinner]]=Table2[[#This Row],[AwayTeam]], 2, IF(OR(Table2[[#This Row],[ActualResult]]="OT", Table2[[#This Row],[ActualResult]]="SO"), 1, 0))</f>
        <v>0</v>
      </c>
      <c r="AB606" s="2">
        <f>IF(Table2[[#This Row],[ActualWinner]]=Table2[[#This Row],[HomeTeam]], 2, IF(OR(Table2[[#This Row],[ActualResult]]="OT", Table2[[#This Row],[ActualResult]]="SO"), 1, 0))</f>
        <v>0</v>
      </c>
    </row>
    <row r="607" spans="1:28"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Row],[ActualWinner]]=Table2[[#This Row],[AwayTeam]], 2, IF(OR(Table2[[#This Row],[ActualResult]]="OT", Table2[[#This Row],[ActualResult]]="SO"), 1, 0))</f>
        <v>0</v>
      </c>
      <c r="AB607" s="2">
        <f>IF(Table2[[#This Row],[ActualWinner]]=Table2[[#This Row],[HomeTeam]], 2, IF(OR(Table2[[#This Row],[ActualResult]]="OT", Table2[[#This Row],[ActualResult]]="SO"), 1, 0))</f>
        <v>0</v>
      </c>
    </row>
    <row r="608" spans="1:28"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Row],[ActualWinner]]=Table2[[#This Row],[AwayTeam]], 2, IF(OR(Table2[[#This Row],[ActualResult]]="OT", Table2[[#This Row],[ActualResult]]="SO"), 1, 0))</f>
        <v>0</v>
      </c>
      <c r="AB608" s="2">
        <f>IF(Table2[[#This Row],[ActualWinner]]=Table2[[#This Row],[HomeTeam]], 2, IF(OR(Table2[[#This Row],[ActualResult]]="OT", Table2[[#This Row],[ActualResult]]="SO"), 1, 0))</f>
        <v>0</v>
      </c>
    </row>
    <row r="609" spans="1:28"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Row],[ActualWinner]]=Table2[[#This Row],[AwayTeam]], 2, IF(OR(Table2[[#This Row],[ActualResult]]="OT", Table2[[#This Row],[ActualResult]]="SO"), 1, 0))</f>
        <v>0</v>
      </c>
      <c r="AB609" s="2">
        <f>IF(Table2[[#This Row],[ActualWinner]]=Table2[[#This Row],[HomeTeam]], 2, IF(OR(Table2[[#This Row],[ActualResult]]="OT", Table2[[#This Row],[ActualResult]]="SO"), 1, 0))</f>
        <v>0</v>
      </c>
    </row>
    <row r="610" spans="1:28"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Row],[ActualWinner]]=Table2[[#This Row],[AwayTeam]], 2, IF(OR(Table2[[#This Row],[ActualResult]]="OT", Table2[[#This Row],[ActualResult]]="SO"), 1, 0))</f>
        <v>0</v>
      </c>
      <c r="AB610" s="2">
        <f>IF(Table2[[#This Row],[ActualWinner]]=Table2[[#This Row],[HomeTeam]], 2, IF(OR(Table2[[#This Row],[ActualResult]]="OT", Table2[[#This Row],[ActualResult]]="SO"), 1, 0))</f>
        <v>0</v>
      </c>
    </row>
    <row r="611" spans="1:28"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Row],[ActualWinner]]=Table2[[#This Row],[AwayTeam]], 2, IF(OR(Table2[[#This Row],[ActualResult]]="OT", Table2[[#This Row],[ActualResult]]="SO"), 1, 0))</f>
        <v>0</v>
      </c>
      <c r="AB611" s="2">
        <f>IF(Table2[[#This Row],[ActualWinner]]=Table2[[#This Row],[HomeTeam]], 2, IF(OR(Table2[[#This Row],[ActualResult]]="OT", Table2[[#This Row],[ActualResult]]="SO"), 1, 0))</f>
        <v>0</v>
      </c>
    </row>
    <row r="612" spans="1:28"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Row],[ActualWinner]]=Table2[[#This Row],[AwayTeam]], 2, IF(OR(Table2[[#This Row],[ActualResult]]="OT", Table2[[#This Row],[ActualResult]]="SO"), 1, 0))</f>
        <v>0</v>
      </c>
      <c r="AB612" s="2">
        <f>IF(Table2[[#This Row],[ActualWinner]]=Table2[[#This Row],[HomeTeam]], 2, IF(OR(Table2[[#This Row],[ActualResult]]="OT", Table2[[#This Row],[ActualResult]]="SO"), 1, 0))</f>
        <v>0</v>
      </c>
    </row>
    <row r="613" spans="1:28"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Row],[ActualWinner]]=Table2[[#This Row],[AwayTeam]], 2, IF(OR(Table2[[#This Row],[ActualResult]]="OT", Table2[[#This Row],[ActualResult]]="SO"), 1, 0))</f>
        <v>0</v>
      </c>
      <c r="AB613" s="2">
        <f>IF(Table2[[#This Row],[ActualWinner]]=Table2[[#This Row],[HomeTeam]], 2, IF(OR(Table2[[#This Row],[ActualResult]]="OT", Table2[[#This Row],[ActualResult]]="SO"), 1, 0))</f>
        <v>0</v>
      </c>
    </row>
    <row r="614" spans="1:28"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Row],[ActualWinner]]=Table2[[#This Row],[AwayTeam]], 2, IF(OR(Table2[[#This Row],[ActualResult]]="OT", Table2[[#This Row],[ActualResult]]="SO"), 1, 0))</f>
        <v>0</v>
      </c>
      <c r="AB614" s="2">
        <f>IF(Table2[[#This Row],[ActualWinner]]=Table2[[#This Row],[HomeTeam]], 2, IF(OR(Table2[[#This Row],[ActualResult]]="OT", Table2[[#This Row],[ActualResult]]="SO"), 1, 0))</f>
        <v>0</v>
      </c>
    </row>
    <row r="615" spans="1:28"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Row],[ActualWinner]]=Table2[[#This Row],[AwayTeam]], 2, IF(OR(Table2[[#This Row],[ActualResult]]="OT", Table2[[#This Row],[ActualResult]]="SO"), 1, 0))</f>
        <v>0</v>
      </c>
      <c r="AB615" s="2">
        <f>IF(Table2[[#This Row],[ActualWinner]]=Table2[[#This Row],[HomeTeam]], 2, IF(OR(Table2[[#This Row],[ActualResult]]="OT", Table2[[#This Row],[ActualResult]]="SO"), 1, 0))</f>
        <v>0</v>
      </c>
    </row>
    <row r="616" spans="1:28"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Row],[ActualWinner]]=Table2[[#This Row],[AwayTeam]], 2, IF(OR(Table2[[#This Row],[ActualResult]]="OT", Table2[[#This Row],[ActualResult]]="SO"), 1, 0))</f>
        <v>0</v>
      </c>
      <c r="AB616" s="2">
        <f>IF(Table2[[#This Row],[ActualWinner]]=Table2[[#This Row],[HomeTeam]], 2, IF(OR(Table2[[#This Row],[ActualResult]]="OT", Table2[[#This Row],[ActualResult]]="SO"), 1, 0))</f>
        <v>0</v>
      </c>
    </row>
    <row r="617" spans="1:28"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Row],[ActualWinner]]=Table2[[#This Row],[AwayTeam]], 2, IF(OR(Table2[[#This Row],[ActualResult]]="OT", Table2[[#This Row],[ActualResult]]="SO"), 1, 0))</f>
        <v>0</v>
      </c>
      <c r="AB617" s="2">
        <f>IF(Table2[[#This Row],[ActualWinner]]=Table2[[#This Row],[HomeTeam]], 2, IF(OR(Table2[[#This Row],[ActualResult]]="OT", Table2[[#This Row],[ActualResult]]="SO"), 1, 0))</f>
        <v>0</v>
      </c>
    </row>
    <row r="618" spans="1:28"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Row],[ActualWinner]]=Table2[[#This Row],[AwayTeam]], 2, IF(OR(Table2[[#This Row],[ActualResult]]="OT", Table2[[#This Row],[ActualResult]]="SO"), 1, 0))</f>
        <v>0</v>
      </c>
      <c r="AB618" s="2">
        <f>IF(Table2[[#This Row],[ActualWinner]]=Table2[[#This Row],[HomeTeam]], 2, IF(OR(Table2[[#This Row],[ActualResult]]="OT", Table2[[#This Row],[ActualResult]]="SO"), 1, 0))</f>
        <v>0</v>
      </c>
    </row>
    <row r="619" spans="1:28"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Row],[ActualWinner]]=Table2[[#This Row],[AwayTeam]], 2, IF(OR(Table2[[#This Row],[ActualResult]]="OT", Table2[[#This Row],[ActualResult]]="SO"), 1, 0))</f>
        <v>0</v>
      </c>
      <c r="AB619" s="2">
        <f>IF(Table2[[#This Row],[ActualWinner]]=Table2[[#This Row],[HomeTeam]], 2, IF(OR(Table2[[#This Row],[ActualResult]]="OT", Table2[[#This Row],[ActualResult]]="SO"), 1, 0))</f>
        <v>0</v>
      </c>
    </row>
    <row r="620" spans="1:28"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Row],[ActualWinner]]=Table2[[#This Row],[AwayTeam]], 2, IF(OR(Table2[[#This Row],[ActualResult]]="OT", Table2[[#This Row],[ActualResult]]="SO"), 1, 0))</f>
        <v>0</v>
      </c>
      <c r="AB620" s="2">
        <f>IF(Table2[[#This Row],[ActualWinner]]=Table2[[#This Row],[HomeTeam]], 2, IF(OR(Table2[[#This Row],[ActualResult]]="OT", Table2[[#This Row],[ActualResult]]="SO"), 1, 0))</f>
        <v>0</v>
      </c>
    </row>
    <row r="621" spans="1:28"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Row],[ActualWinner]]=Table2[[#This Row],[AwayTeam]], 2, IF(OR(Table2[[#This Row],[ActualResult]]="OT", Table2[[#This Row],[ActualResult]]="SO"), 1, 0))</f>
        <v>0</v>
      </c>
      <c r="AB621" s="2">
        <f>IF(Table2[[#This Row],[ActualWinner]]=Table2[[#This Row],[HomeTeam]], 2, IF(OR(Table2[[#This Row],[ActualResult]]="OT", Table2[[#This Row],[ActualResult]]="SO"), 1, 0))</f>
        <v>0</v>
      </c>
    </row>
    <row r="622" spans="1:28"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Row],[ActualWinner]]=Table2[[#This Row],[AwayTeam]], 2, IF(OR(Table2[[#This Row],[ActualResult]]="OT", Table2[[#This Row],[ActualResult]]="SO"), 1, 0))</f>
        <v>0</v>
      </c>
      <c r="AB622" s="2">
        <f>IF(Table2[[#This Row],[ActualWinner]]=Table2[[#This Row],[HomeTeam]], 2, IF(OR(Table2[[#This Row],[ActualResult]]="OT", Table2[[#This Row],[ActualResult]]="SO"), 1, 0))</f>
        <v>0</v>
      </c>
    </row>
    <row r="623" spans="1:28"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Row],[ActualWinner]]=Table2[[#This Row],[AwayTeam]], 2, IF(OR(Table2[[#This Row],[ActualResult]]="OT", Table2[[#This Row],[ActualResult]]="SO"), 1, 0))</f>
        <v>0</v>
      </c>
      <c r="AB623" s="2">
        <f>IF(Table2[[#This Row],[ActualWinner]]=Table2[[#This Row],[HomeTeam]], 2, IF(OR(Table2[[#This Row],[ActualResult]]="OT", Table2[[#This Row],[ActualResult]]="SO"), 1, 0))</f>
        <v>0</v>
      </c>
    </row>
    <row r="624" spans="1:28"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Row],[ActualWinner]]=Table2[[#This Row],[AwayTeam]], 2, IF(OR(Table2[[#This Row],[ActualResult]]="OT", Table2[[#This Row],[ActualResult]]="SO"), 1, 0))</f>
        <v>0</v>
      </c>
      <c r="AB624" s="2">
        <f>IF(Table2[[#This Row],[ActualWinner]]=Table2[[#This Row],[HomeTeam]], 2, IF(OR(Table2[[#This Row],[ActualResult]]="OT", Table2[[#This Row],[ActualResult]]="SO"), 1, 0))</f>
        <v>0</v>
      </c>
    </row>
    <row r="625" spans="1:28"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Row],[ActualWinner]]=Table2[[#This Row],[AwayTeam]], 2, IF(OR(Table2[[#This Row],[ActualResult]]="OT", Table2[[#This Row],[ActualResult]]="SO"), 1, 0))</f>
        <v>0</v>
      </c>
      <c r="AB625" s="2">
        <f>IF(Table2[[#This Row],[ActualWinner]]=Table2[[#This Row],[HomeTeam]], 2, IF(OR(Table2[[#This Row],[ActualResult]]="OT", Table2[[#This Row],[ActualResult]]="SO"), 1, 0))</f>
        <v>0</v>
      </c>
    </row>
    <row r="626" spans="1:28"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Row],[ActualWinner]]=Table2[[#This Row],[AwayTeam]], 2, IF(OR(Table2[[#This Row],[ActualResult]]="OT", Table2[[#This Row],[ActualResult]]="SO"), 1, 0))</f>
        <v>0</v>
      </c>
      <c r="AB626" s="2">
        <f>IF(Table2[[#This Row],[ActualWinner]]=Table2[[#This Row],[HomeTeam]], 2, IF(OR(Table2[[#This Row],[ActualResult]]="OT", Table2[[#This Row],[ActualResult]]="SO"), 1, 0))</f>
        <v>0</v>
      </c>
    </row>
    <row r="627" spans="1:28"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Row],[ActualWinner]]=Table2[[#This Row],[AwayTeam]], 2, IF(OR(Table2[[#This Row],[ActualResult]]="OT", Table2[[#This Row],[ActualResult]]="SO"), 1, 0))</f>
        <v>0</v>
      </c>
      <c r="AB627" s="2">
        <f>IF(Table2[[#This Row],[ActualWinner]]=Table2[[#This Row],[HomeTeam]], 2, IF(OR(Table2[[#This Row],[ActualResult]]="OT", Table2[[#This Row],[ActualResult]]="SO"), 1, 0))</f>
        <v>0</v>
      </c>
    </row>
    <row r="628" spans="1:28"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Row],[ActualWinner]]=Table2[[#This Row],[AwayTeam]], 2, IF(OR(Table2[[#This Row],[ActualResult]]="OT", Table2[[#This Row],[ActualResult]]="SO"), 1, 0))</f>
        <v>0</v>
      </c>
      <c r="AB628" s="2">
        <f>IF(Table2[[#This Row],[ActualWinner]]=Table2[[#This Row],[HomeTeam]], 2, IF(OR(Table2[[#This Row],[ActualResult]]="OT", Table2[[#This Row],[ActualResult]]="SO"), 1, 0))</f>
        <v>0</v>
      </c>
    </row>
    <row r="629" spans="1:28"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Row],[ActualWinner]]=Table2[[#This Row],[AwayTeam]], 2, IF(OR(Table2[[#This Row],[ActualResult]]="OT", Table2[[#This Row],[ActualResult]]="SO"), 1, 0))</f>
        <v>0</v>
      </c>
      <c r="AB629" s="2">
        <f>IF(Table2[[#This Row],[ActualWinner]]=Table2[[#This Row],[HomeTeam]], 2, IF(OR(Table2[[#This Row],[ActualResult]]="OT", Table2[[#This Row],[ActualResult]]="SO"), 1, 0))</f>
        <v>0</v>
      </c>
    </row>
    <row r="630" spans="1:28"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Row],[ActualWinner]]=Table2[[#This Row],[AwayTeam]], 2, IF(OR(Table2[[#This Row],[ActualResult]]="OT", Table2[[#This Row],[ActualResult]]="SO"), 1, 0))</f>
        <v>0</v>
      </c>
      <c r="AB630" s="2">
        <f>IF(Table2[[#This Row],[ActualWinner]]=Table2[[#This Row],[HomeTeam]], 2, IF(OR(Table2[[#This Row],[ActualResult]]="OT", Table2[[#This Row],[ActualResult]]="SO"), 1, 0))</f>
        <v>0</v>
      </c>
    </row>
    <row r="631" spans="1:28"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Row],[ActualWinner]]=Table2[[#This Row],[AwayTeam]], 2, IF(OR(Table2[[#This Row],[ActualResult]]="OT", Table2[[#This Row],[ActualResult]]="SO"), 1, 0))</f>
        <v>0</v>
      </c>
      <c r="AB631" s="2">
        <f>IF(Table2[[#This Row],[ActualWinner]]=Table2[[#This Row],[HomeTeam]], 2, IF(OR(Table2[[#This Row],[ActualResult]]="OT", Table2[[#This Row],[ActualResult]]="SO"), 1, 0))</f>
        <v>0</v>
      </c>
    </row>
    <row r="632" spans="1:28"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Row],[ActualWinner]]=Table2[[#This Row],[AwayTeam]], 2, IF(OR(Table2[[#This Row],[ActualResult]]="OT", Table2[[#This Row],[ActualResult]]="SO"), 1, 0))</f>
        <v>0</v>
      </c>
      <c r="AB632" s="2">
        <f>IF(Table2[[#This Row],[ActualWinner]]=Table2[[#This Row],[HomeTeam]], 2, IF(OR(Table2[[#This Row],[ActualResult]]="OT", Table2[[#This Row],[ActualResult]]="SO"), 1, 0))</f>
        <v>0</v>
      </c>
    </row>
    <row r="633" spans="1:28"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Row],[ActualWinner]]=Table2[[#This Row],[AwayTeam]], 2, IF(OR(Table2[[#This Row],[ActualResult]]="OT", Table2[[#This Row],[ActualResult]]="SO"), 1, 0))</f>
        <v>0</v>
      </c>
      <c r="AB633" s="2">
        <f>IF(Table2[[#This Row],[ActualWinner]]=Table2[[#This Row],[HomeTeam]], 2, IF(OR(Table2[[#This Row],[ActualResult]]="OT", Table2[[#This Row],[ActualResult]]="SO"), 1, 0))</f>
        <v>0</v>
      </c>
    </row>
    <row r="634" spans="1:28"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Row],[ActualWinner]]=Table2[[#This Row],[AwayTeam]], 2, IF(OR(Table2[[#This Row],[ActualResult]]="OT", Table2[[#This Row],[ActualResult]]="SO"), 1, 0))</f>
        <v>0</v>
      </c>
      <c r="AB634" s="2">
        <f>IF(Table2[[#This Row],[ActualWinner]]=Table2[[#This Row],[HomeTeam]], 2, IF(OR(Table2[[#This Row],[ActualResult]]="OT", Table2[[#This Row],[ActualResult]]="SO"), 1, 0))</f>
        <v>0</v>
      </c>
    </row>
    <row r="635" spans="1:28"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Row],[ActualWinner]]=Table2[[#This Row],[AwayTeam]], 2, IF(OR(Table2[[#This Row],[ActualResult]]="OT", Table2[[#This Row],[ActualResult]]="SO"), 1, 0))</f>
        <v>0</v>
      </c>
      <c r="AB635" s="2">
        <f>IF(Table2[[#This Row],[ActualWinner]]=Table2[[#This Row],[HomeTeam]], 2, IF(OR(Table2[[#This Row],[ActualResult]]="OT", Table2[[#This Row],[ActualResult]]="SO"), 1, 0))</f>
        <v>0</v>
      </c>
    </row>
    <row r="636" spans="1:28"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Row],[ActualWinner]]=Table2[[#This Row],[AwayTeam]], 2, IF(OR(Table2[[#This Row],[ActualResult]]="OT", Table2[[#This Row],[ActualResult]]="SO"), 1, 0))</f>
        <v>0</v>
      </c>
      <c r="AB636" s="2">
        <f>IF(Table2[[#This Row],[ActualWinner]]=Table2[[#This Row],[HomeTeam]], 2, IF(OR(Table2[[#This Row],[ActualResult]]="OT", Table2[[#This Row],[ActualResult]]="SO"), 1, 0))</f>
        <v>0</v>
      </c>
    </row>
    <row r="637" spans="1:28"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Row],[ActualWinner]]=Table2[[#This Row],[AwayTeam]], 2, IF(OR(Table2[[#This Row],[ActualResult]]="OT", Table2[[#This Row],[ActualResult]]="SO"), 1, 0))</f>
        <v>0</v>
      </c>
      <c r="AB637" s="2">
        <f>IF(Table2[[#This Row],[ActualWinner]]=Table2[[#This Row],[HomeTeam]], 2, IF(OR(Table2[[#This Row],[ActualResult]]="OT", Table2[[#This Row],[ActualResult]]="SO"), 1, 0))</f>
        <v>0</v>
      </c>
    </row>
    <row r="638" spans="1:28"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Row],[ActualWinner]]=Table2[[#This Row],[AwayTeam]], 2, IF(OR(Table2[[#This Row],[ActualResult]]="OT", Table2[[#This Row],[ActualResult]]="SO"), 1, 0))</f>
        <v>0</v>
      </c>
      <c r="AB638" s="2">
        <f>IF(Table2[[#This Row],[ActualWinner]]=Table2[[#This Row],[HomeTeam]], 2, IF(OR(Table2[[#This Row],[ActualResult]]="OT", Table2[[#This Row],[ActualResult]]="SO"), 1, 0))</f>
        <v>0</v>
      </c>
    </row>
    <row r="639" spans="1:28"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Row],[ActualWinner]]=Table2[[#This Row],[AwayTeam]], 2, IF(OR(Table2[[#This Row],[ActualResult]]="OT", Table2[[#This Row],[ActualResult]]="SO"), 1, 0))</f>
        <v>0</v>
      </c>
      <c r="AB639" s="2">
        <f>IF(Table2[[#This Row],[ActualWinner]]=Table2[[#This Row],[HomeTeam]], 2, IF(OR(Table2[[#This Row],[ActualResult]]="OT", Table2[[#This Row],[ActualResult]]="SO"), 1, 0))</f>
        <v>0</v>
      </c>
    </row>
    <row r="640" spans="1:28"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Row],[ActualWinner]]=Table2[[#This Row],[AwayTeam]], 2, IF(OR(Table2[[#This Row],[ActualResult]]="OT", Table2[[#This Row],[ActualResult]]="SO"), 1, 0))</f>
        <v>0</v>
      </c>
      <c r="AB640" s="2">
        <f>IF(Table2[[#This Row],[ActualWinner]]=Table2[[#This Row],[HomeTeam]], 2, IF(OR(Table2[[#This Row],[ActualResult]]="OT", Table2[[#This Row],[ActualResult]]="SO"), 1, 0))</f>
        <v>0</v>
      </c>
    </row>
    <row r="641" spans="1:28"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Row],[ActualWinner]]=Table2[[#This Row],[AwayTeam]], 2, IF(OR(Table2[[#This Row],[ActualResult]]="OT", Table2[[#This Row],[ActualResult]]="SO"), 1, 0))</f>
        <v>0</v>
      </c>
      <c r="AB641" s="2">
        <f>IF(Table2[[#This Row],[ActualWinner]]=Table2[[#This Row],[HomeTeam]], 2, IF(OR(Table2[[#This Row],[ActualResult]]="OT", Table2[[#This Row],[ActualResult]]="SO"), 1, 0))</f>
        <v>0</v>
      </c>
    </row>
    <row r="642" spans="1:28"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Row],[ActualWinner]]=Table2[[#This Row],[AwayTeam]], 2, IF(OR(Table2[[#This Row],[ActualResult]]="OT", Table2[[#This Row],[ActualResult]]="SO"), 1, 0))</f>
        <v>0</v>
      </c>
      <c r="AB642" s="2">
        <f>IF(Table2[[#This Row],[ActualWinner]]=Table2[[#This Row],[HomeTeam]], 2, IF(OR(Table2[[#This Row],[ActualResult]]="OT", Table2[[#This Row],[ActualResult]]="SO"), 1, 0))</f>
        <v>0</v>
      </c>
    </row>
    <row r="643" spans="1:28"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Row],[ActualWinner]]=Table2[[#This Row],[AwayTeam]], 2, IF(OR(Table2[[#This Row],[ActualResult]]="OT", Table2[[#This Row],[ActualResult]]="SO"), 1, 0))</f>
        <v>0</v>
      </c>
      <c r="AB643" s="2">
        <f>IF(Table2[[#This Row],[ActualWinner]]=Table2[[#This Row],[HomeTeam]], 2, IF(OR(Table2[[#This Row],[ActualResult]]="OT", Table2[[#This Row],[ActualResult]]="SO"), 1, 0))</f>
        <v>0</v>
      </c>
    </row>
    <row r="644" spans="1:28"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Row],[ActualWinner]]=Table2[[#This Row],[AwayTeam]], 2, IF(OR(Table2[[#This Row],[ActualResult]]="OT", Table2[[#This Row],[ActualResult]]="SO"), 1, 0))</f>
        <v>0</v>
      </c>
      <c r="AB644" s="2">
        <f>IF(Table2[[#This Row],[ActualWinner]]=Table2[[#This Row],[HomeTeam]], 2, IF(OR(Table2[[#This Row],[ActualResult]]="OT", Table2[[#This Row],[ActualResult]]="SO"), 1, 0))</f>
        <v>0</v>
      </c>
    </row>
    <row r="645" spans="1:28"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Row],[ActualWinner]]=Table2[[#This Row],[AwayTeam]], 2, IF(OR(Table2[[#This Row],[ActualResult]]="OT", Table2[[#This Row],[ActualResult]]="SO"), 1, 0))</f>
        <v>0</v>
      </c>
      <c r="AB645" s="2">
        <f>IF(Table2[[#This Row],[ActualWinner]]=Table2[[#This Row],[HomeTeam]], 2, IF(OR(Table2[[#This Row],[ActualResult]]="OT", Table2[[#This Row],[ActualResult]]="SO"), 1, 0))</f>
        <v>0</v>
      </c>
    </row>
    <row r="646" spans="1:28"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Row],[ActualWinner]]=Table2[[#This Row],[AwayTeam]], 2, IF(OR(Table2[[#This Row],[ActualResult]]="OT", Table2[[#This Row],[ActualResult]]="SO"), 1, 0))</f>
        <v>0</v>
      </c>
      <c r="AB646" s="2">
        <f>IF(Table2[[#This Row],[ActualWinner]]=Table2[[#This Row],[HomeTeam]], 2, IF(OR(Table2[[#This Row],[ActualResult]]="OT", Table2[[#This Row],[ActualResult]]="SO"), 1, 0))</f>
        <v>0</v>
      </c>
    </row>
    <row r="647" spans="1:28"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Row],[ActualWinner]]=Table2[[#This Row],[AwayTeam]], 2, IF(OR(Table2[[#This Row],[ActualResult]]="OT", Table2[[#This Row],[ActualResult]]="SO"), 1, 0))</f>
        <v>0</v>
      </c>
      <c r="AB647" s="2">
        <f>IF(Table2[[#This Row],[ActualWinner]]=Table2[[#This Row],[HomeTeam]], 2, IF(OR(Table2[[#This Row],[ActualResult]]="OT", Table2[[#This Row],[ActualResult]]="SO"), 1, 0))</f>
        <v>0</v>
      </c>
    </row>
    <row r="648" spans="1:28"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Row],[ActualWinner]]=Table2[[#This Row],[AwayTeam]], 2, IF(OR(Table2[[#This Row],[ActualResult]]="OT", Table2[[#This Row],[ActualResult]]="SO"), 1, 0))</f>
        <v>0</v>
      </c>
      <c r="AB648" s="2">
        <f>IF(Table2[[#This Row],[ActualWinner]]=Table2[[#This Row],[HomeTeam]], 2, IF(OR(Table2[[#This Row],[ActualResult]]="OT", Table2[[#This Row],[ActualResult]]="SO"), 1, 0))</f>
        <v>0</v>
      </c>
    </row>
    <row r="649" spans="1:28"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Row],[ActualWinner]]=Table2[[#This Row],[AwayTeam]], 2, IF(OR(Table2[[#This Row],[ActualResult]]="OT", Table2[[#This Row],[ActualResult]]="SO"), 1, 0))</f>
        <v>0</v>
      </c>
      <c r="AB649" s="2">
        <f>IF(Table2[[#This Row],[ActualWinner]]=Table2[[#This Row],[HomeTeam]], 2, IF(OR(Table2[[#This Row],[ActualResult]]="OT", Table2[[#This Row],[ActualResult]]="SO"), 1, 0))</f>
        <v>0</v>
      </c>
    </row>
    <row r="650" spans="1:28"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Row],[ActualWinner]]=Table2[[#This Row],[AwayTeam]], 2, IF(OR(Table2[[#This Row],[ActualResult]]="OT", Table2[[#This Row],[ActualResult]]="SO"), 1, 0))</f>
        <v>0</v>
      </c>
      <c r="AB650" s="2">
        <f>IF(Table2[[#This Row],[ActualWinner]]=Table2[[#This Row],[HomeTeam]], 2, IF(OR(Table2[[#This Row],[ActualResult]]="OT", Table2[[#This Row],[ActualResult]]="SO"), 1, 0))</f>
        <v>0</v>
      </c>
    </row>
    <row r="651" spans="1:28"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Row],[ActualWinner]]=Table2[[#This Row],[AwayTeam]], 2, IF(OR(Table2[[#This Row],[ActualResult]]="OT", Table2[[#This Row],[ActualResult]]="SO"), 1, 0))</f>
        <v>0</v>
      </c>
      <c r="AB651" s="2">
        <f>IF(Table2[[#This Row],[ActualWinner]]=Table2[[#This Row],[HomeTeam]], 2, IF(OR(Table2[[#This Row],[ActualResult]]="OT", Table2[[#This Row],[ActualResult]]="SO"), 1, 0))</f>
        <v>0</v>
      </c>
    </row>
    <row r="652" spans="1:28"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Row],[ActualWinner]]=Table2[[#This Row],[AwayTeam]], 2, IF(OR(Table2[[#This Row],[ActualResult]]="OT", Table2[[#This Row],[ActualResult]]="SO"), 1, 0))</f>
        <v>0</v>
      </c>
      <c r="AB652" s="2">
        <f>IF(Table2[[#This Row],[ActualWinner]]=Table2[[#This Row],[HomeTeam]], 2, IF(OR(Table2[[#This Row],[ActualResult]]="OT", Table2[[#This Row],[ActualResult]]="SO"), 1, 0))</f>
        <v>0</v>
      </c>
    </row>
    <row r="653" spans="1:28"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Row],[ActualWinner]]=Table2[[#This Row],[AwayTeam]], 2, IF(OR(Table2[[#This Row],[ActualResult]]="OT", Table2[[#This Row],[ActualResult]]="SO"), 1, 0))</f>
        <v>0</v>
      </c>
      <c r="AB653" s="2">
        <f>IF(Table2[[#This Row],[ActualWinner]]=Table2[[#This Row],[HomeTeam]], 2, IF(OR(Table2[[#This Row],[ActualResult]]="OT", Table2[[#This Row],[ActualResult]]="SO"), 1, 0))</f>
        <v>0</v>
      </c>
    </row>
    <row r="654" spans="1:28"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Row],[ActualWinner]]=Table2[[#This Row],[AwayTeam]], 2, IF(OR(Table2[[#This Row],[ActualResult]]="OT", Table2[[#This Row],[ActualResult]]="SO"), 1, 0))</f>
        <v>0</v>
      </c>
      <c r="AB654" s="2">
        <f>IF(Table2[[#This Row],[ActualWinner]]=Table2[[#This Row],[HomeTeam]], 2, IF(OR(Table2[[#This Row],[ActualResult]]="OT", Table2[[#This Row],[ActualResult]]="SO"), 1, 0))</f>
        <v>0</v>
      </c>
    </row>
    <row r="655" spans="1:28"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Row],[ActualWinner]]=Table2[[#This Row],[AwayTeam]], 2, IF(OR(Table2[[#This Row],[ActualResult]]="OT", Table2[[#This Row],[ActualResult]]="SO"), 1, 0))</f>
        <v>0</v>
      </c>
      <c r="AB655" s="2">
        <f>IF(Table2[[#This Row],[ActualWinner]]=Table2[[#This Row],[HomeTeam]], 2, IF(OR(Table2[[#This Row],[ActualResult]]="OT", Table2[[#This Row],[ActualResult]]="SO"), 1, 0))</f>
        <v>0</v>
      </c>
    </row>
    <row r="656" spans="1:28"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Row],[ActualWinner]]=Table2[[#This Row],[AwayTeam]], 2, IF(OR(Table2[[#This Row],[ActualResult]]="OT", Table2[[#This Row],[ActualResult]]="SO"), 1, 0))</f>
        <v>0</v>
      </c>
      <c r="AB656" s="2">
        <f>IF(Table2[[#This Row],[ActualWinner]]=Table2[[#This Row],[HomeTeam]], 2, IF(OR(Table2[[#This Row],[ActualResult]]="OT", Table2[[#This Row],[ActualResult]]="SO"), 1, 0))</f>
        <v>0</v>
      </c>
    </row>
    <row r="657" spans="1:28"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Row],[ActualWinner]]=Table2[[#This Row],[AwayTeam]], 2, IF(OR(Table2[[#This Row],[ActualResult]]="OT", Table2[[#This Row],[ActualResult]]="SO"), 1, 0))</f>
        <v>0</v>
      </c>
      <c r="AB657" s="2">
        <f>IF(Table2[[#This Row],[ActualWinner]]=Table2[[#This Row],[HomeTeam]], 2, IF(OR(Table2[[#This Row],[ActualResult]]="OT", Table2[[#This Row],[ActualResult]]="SO"), 1, 0))</f>
        <v>0</v>
      </c>
    </row>
    <row r="658" spans="1:28"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Row],[ActualWinner]]=Table2[[#This Row],[AwayTeam]], 2, IF(OR(Table2[[#This Row],[ActualResult]]="OT", Table2[[#This Row],[ActualResult]]="SO"), 1, 0))</f>
        <v>0</v>
      </c>
      <c r="AB658" s="2">
        <f>IF(Table2[[#This Row],[ActualWinner]]=Table2[[#This Row],[HomeTeam]], 2, IF(OR(Table2[[#This Row],[ActualResult]]="OT", Table2[[#This Row],[ActualResult]]="SO"), 1, 0))</f>
        <v>0</v>
      </c>
    </row>
    <row r="659" spans="1:28"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Row],[ActualWinner]]=Table2[[#This Row],[AwayTeam]], 2, IF(OR(Table2[[#This Row],[ActualResult]]="OT", Table2[[#This Row],[ActualResult]]="SO"), 1, 0))</f>
        <v>0</v>
      </c>
      <c r="AB659" s="2">
        <f>IF(Table2[[#This Row],[ActualWinner]]=Table2[[#This Row],[HomeTeam]], 2, IF(OR(Table2[[#This Row],[ActualResult]]="OT", Table2[[#This Row],[ActualResult]]="SO"), 1, 0))</f>
        <v>0</v>
      </c>
    </row>
    <row r="660" spans="1:28"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Row],[ActualWinner]]=Table2[[#This Row],[AwayTeam]], 2, IF(OR(Table2[[#This Row],[ActualResult]]="OT", Table2[[#This Row],[ActualResult]]="SO"), 1, 0))</f>
        <v>0</v>
      </c>
      <c r="AB660" s="2">
        <f>IF(Table2[[#This Row],[ActualWinner]]=Table2[[#This Row],[HomeTeam]], 2, IF(OR(Table2[[#This Row],[ActualResult]]="OT", Table2[[#This Row],[ActualResult]]="SO"), 1, 0))</f>
        <v>0</v>
      </c>
    </row>
    <row r="661" spans="1:28"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Row],[ActualWinner]]=Table2[[#This Row],[AwayTeam]], 2, IF(OR(Table2[[#This Row],[ActualResult]]="OT", Table2[[#This Row],[ActualResult]]="SO"), 1, 0))</f>
        <v>0</v>
      </c>
      <c r="AB661" s="2">
        <f>IF(Table2[[#This Row],[ActualWinner]]=Table2[[#This Row],[HomeTeam]], 2, IF(OR(Table2[[#This Row],[ActualResult]]="OT", Table2[[#This Row],[ActualResult]]="SO"), 1, 0))</f>
        <v>0</v>
      </c>
    </row>
    <row r="662" spans="1:28"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Row],[ActualWinner]]=Table2[[#This Row],[AwayTeam]], 2, IF(OR(Table2[[#This Row],[ActualResult]]="OT", Table2[[#This Row],[ActualResult]]="SO"), 1, 0))</f>
        <v>0</v>
      </c>
      <c r="AB662" s="2">
        <f>IF(Table2[[#This Row],[ActualWinner]]=Table2[[#This Row],[HomeTeam]], 2, IF(OR(Table2[[#This Row],[ActualResult]]="OT", Table2[[#This Row],[ActualResult]]="SO"), 1, 0))</f>
        <v>0</v>
      </c>
    </row>
    <row r="663" spans="1:28"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Row],[ActualWinner]]=Table2[[#This Row],[AwayTeam]], 2, IF(OR(Table2[[#This Row],[ActualResult]]="OT", Table2[[#This Row],[ActualResult]]="SO"), 1, 0))</f>
        <v>0</v>
      </c>
      <c r="AB663" s="2">
        <f>IF(Table2[[#This Row],[ActualWinner]]=Table2[[#This Row],[HomeTeam]], 2, IF(OR(Table2[[#This Row],[ActualResult]]="OT", Table2[[#This Row],[ActualResult]]="SO"), 1, 0))</f>
        <v>0</v>
      </c>
    </row>
    <row r="664" spans="1:28"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Row],[ActualWinner]]=Table2[[#This Row],[AwayTeam]], 2, IF(OR(Table2[[#This Row],[ActualResult]]="OT", Table2[[#This Row],[ActualResult]]="SO"), 1, 0))</f>
        <v>0</v>
      </c>
      <c r="AB664" s="2">
        <f>IF(Table2[[#This Row],[ActualWinner]]=Table2[[#This Row],[HomeTeam]], 2, IF(OR(Table2[[#This Row],[ActualResult]]="OT", Table2[[#This Row],[ActualResult]]="SO"), 1, 0))</f>
        <v>0</v>
      </c>
    </row>
    <row r="665" spans="1:28"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Row],[ActualWinner]]=Table2[[#This Row],[AwayTeam]], 2, IF(OR(Table2[[#This Row],[ActualResult]]="OT", Table2[[#This Row],[ActualResult]]="SO"), 1, 0))</f>
        <v>0</v>
      </c>
      <c r="AB665" s="2">
        <f>IF(Table2[[#This Row],[ActualWinner]]=Table2[[#This Row],[HomeTeam]], 2, IF(OR(Table2[[#This Row],[ActualResult]]="OT", Table2[[#This Row],[ActualResult]]="SO"), 1, 0))</f>
        <v>0</v>
      </c>
    </row>
    <row r="666" spans="1:28"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Row],[ActualWinner]]=Table2[[#This Row],[AwayTeam]], 2, IF(OR(Table2[[#This Row],[ActualResult]]="OT", Table2[[#This Row],[ActualResult]]="SO"), 1, 0))</f>
        <v>0</v>
      </c>
      <c r="AB666" s="2">
        <f>IF(Table2[[#This Row],[ActualWinner]]=Table2[[#This Row],[HomeTeam]], 2, IF(OR(Table2[[#This Row],[ActualResult]]="OT", Table2[[#This Row],[ActualResult]]="SO"), 1, 0))</f>
        <v>0</v>
      </c>
    </row>
    <row r="667" spans="1:28"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Row],[ActualWinner]]=Table2[[#This Row],[AwayTeam]], 2, IF(OR(Table2[[#This Row],[ActualResult]]="OT", Table2[[#This Row],[ActualResult]]="SO"), 1, 0))</f>
        <v>0</v>
      </c>
      <c r="AB667" s="2">
        <f>IF(Table2[[#This Row],[ActualWinner]]=Table2[[#This Row],[HomeTeam]], 2, IF(OR(Table2[[#This Row],[ActualResult]]="OT", Table2[[#This Row],[ActualResult]]="SO"), 1, 0))</f>
        <v>0</v>
      </c>
    </row>
    <row r="668" spans="1:28"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Row],[ActualWinner]]=Table2[[#This Row],[AwayTeam]], 2, IF(OR(Table2[[#This Row],[ActualResult]]="OT", Table2[[#This Row],[ActualResult]]="SO"), 1, 0))</f>
        <v>0</v>
      </c>
      <c r="AB668" s="2">
        <f>IF(Table2[[#This Row],[ActualWinner]]=Table2[[#This Row],[HomeTeam]], 2, IF(OR(Table2[[#This Row],[ActualResult]]="OT", Table2[[#This Row],[ActualResult]]="SO"), 1, 0))</f>
        <v>0</v>
      </c>
    </row>
    <row r="669" spans="1:28"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Row],[ActualWinner]]=Table2[[#This Row],[AwayTeam]], 2, IF(OR(Table2[[#This Row],[ActualResult]]="OT", Table2[[#This Row],[ActualResult]]="SO"), 1, 0))</f>
        <v>0</v>
      </c>
      <c r="AB669" s="2">
        <f>IF(Table2[[#This Row],[ActualWinner]]=Table2[[#This Row],[HomeTeam]], 2, IF(OR(Table2[[#This Row],[ActualResult]]="OT", Table2[[#This Row],[ActualResult]]="SO"), 1, 0))</f>
        <v>0</v>
      </c>
    </row>
    <row r="670" spans="1:28"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Row],[ActualWinner]]=Table2[[#This Row],[AwayTeam]], 2, IF(OR(Table2[[#This Row],[ActualResult]]="OT", Table2[[#This Row],[ActualResult]]="SO"), 1, 0))</f>
        <v>0</v>
      </c>
      <c r="AB670" s="2">
        <f>IF(Table2[[#This Row],[ActualWinner]]=Table2[[#This Row],[HomeTeam]], 2, IF(OR(Table2[[#This Row],[ActualResult]]="OT", Table2[[#This Row],[ActualResult]]="SO"), 1, 0))</f>
        <v>0</v>
      </c>
    </row>
    <row r="671" spans="1:28"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Row],[ActualWinner]]=Table2[[#This Row],[AwayTeam]], 2, IF(OR(Table2[[#This Row],[ActualResult]]="OT", Table2[[#This Row],[ActualResult]]="SO"), 1, 0))</f>
        <v>0</v>
      </c>
      <c r="AB671" s="2">
        <f>IF(Table2[[#This Row],[ActualWinner]]=Table2[[#This Row],[HomeTeam]], 2, IF(OR(Table2[[#This Row],[ActualResult]]="OT", Table2[[#This Row],[ActualResult]]="SO"), 1, 0))</f>
        <v>0</v>
      </c>
    </row>
    <row r="672" spans="1:28"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Row],[ActualWinner]]=Table2[[#This Row],[AwayTeam]], 2, IF(OR(Table2[[#This Row],[ActualResult]]="OT", Table2[[#This Row],[ActualResult]]="SO"), 1, 0))</f>
        <v>0</v>
      </c>
      <c r="AB672" s="2">
        <f>IF(Table2[[#This Row],[ActualWinner]]=Table2[[#This Row],[HomeTeam]], 2, IF(OR(Table2[[#This Row],[ActualResult]]="OT", Table2[[#This Row],[ActualResult]]="SO"), 1, 0))</f>
        <v>0</v>
      </c>
    </row>
    <row r="673" spans="1:28"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Row],[ActualWinner]]=Table2[[#This Row],[AwayTeam]], 2, IF(OR(Table2[[#This Row],[ActualResult]]="OT", Table2[[#This Row],[ActualResult]]="SO"), 1, 0))</f>
        <v>0</v>
      </c>
      <c r="AB673" s="2">
        <f>IF(Table2[[#This Row],[ActualWinner]]=Table2[[#This Row],[HomeTeam]], 2, IF(OR(Table2[[#This Row],[ActualResult]]="OT", Table2[[#This Row],[ActualResult]]="SO"), 1, 0))</f>
        <v>0</v>
      </c>
    </row>
    <row r="674" spans="1:28"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Row],[ActualWinner]]=Table2[[#This Row],[AwayTeam]], 2, IF(OR(Table2[[#This Row],[ActualResult]]="OT", Table2[[#This Row],[ActualResult]]="SO"), 1, 0))</f>
        <v>0</v>
      </c>
      <c r="AB674" s="2">
        <f>IF(Table2[[#This Row],[ActualWinner]]=Table2[[#This Row],[HomeTeam]], 2, IF(OR(Table2[[#This Row],[ActualResult]]="OT", Table2[[#This Row],[ActualResult]]="SO"), 1, 0))</f>
        <v>0</v>
      </c>
    </row>
    <row r="675" spans="1:28"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Row],[ActualWinner]]=Table2[[#This Row],[AwayTeam]], 2, IF(OR(Table2[[#This Row],[ActualResult]]="OT", Table2[[#This Row],[ActualResult]]="SO"), 1, 0))</f>
        <v>0</v>
      </c>
      <c r="AB675" s="2">
        <f>IF(Table2[[#This Row],[ActualWinner]]=Table2[[#This Row],[HomeTeam]], 2, IF(OR(Table2[[#This Row],[ActualResult]]="OT", Table2[[#This Row],[ActualResult]]="SO"), 1, 0))</f>
        <v>0</v>
      </c>
    </row>
    <row r="676" spans="1:28"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Row],[ActualWinner]]=Table2[[#This Row],[AwayTeam]], 2, IF(OR(Table2[[#This Row],[ActualResult]]="OT", Table2[[#This Row],[ActualResult]]="SO"), 1, 0))</f>
        <v>0</v>
      </c>
      <c r="AB676" s="2">
        <f>IF(Table2[[#This Row],[ActualWinner]]=Table2[[#This Row],[HomeTeam]], 2, IF(OR(Table2[[#This Row],[ActualResult]]="OT", Table2[[#This Row],[ActualResult]]="SO"), 1, 0))</f>
        <v>0</v>
      </c>
    </row>
    <row r="677" spans="1:28"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Row],[ActualWinner]]=Table2[[#This Row],[AwayTeam]], 2, IF(OR(Table2[[#This Row],[ActualResult]]="OT", Table2[[#This Row],[ActualResult]]="SO"), 1, 0))</f>
        <v>0</v>
      </c>
      <c r="AB677" s="2">
        <f>IF(Table2[[#This Row],[ActualWinner]]=Table2[[#This Row],[HomeTeam]], 2, IF(OR(Table2[[#This Row],[ActualResult]]="OT", Table2[[#This Row],[ActualResult]]="SO"), 1, 0))</f>
        <v>0</v>
      </c>
    </row>
    <row r="678" spans="1:28"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Row],[ActualWinner]]=Table2[[#This Row],[AwayTeam]], 2, IF(OR(Table2[[#This Row],[ActualResult]]="OT", Table2[[#This Row],[ActualResult]]="SO"), 1, 0))</f>
        <v>0</v>
      </c>
      <c r="AB678" s="2">
        <f>IF(Table2[[#This Row],[ActualWinner]]=Table2[[#This Row],[HomeTeam]], 2, IF(OR(Table2[[#This Row],[ActualResult]]="OT", Table2[[#This Row],[ActualResult]]="SO"), 1, 0))</f>
        <v>0</v>
      </c>
    </row>
    <row r="679" spans="1:28"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Row],[ActualWinner]]=Table2[[#This Row],[AwayTeam]], 2, IF(OR(Table2[[#This Row],[ActualResult]]="OT", Table2[[#This Row],[ActualResult]]="SO"), 1, 0))</f>
        <v>0</v>
      </c>
      <c r="AB679" s="2">
        <f>IF(Table2[[#This Row],[ActualWinner]]=Table2[[#This Row],[HomeTeam]], 2, IF(OR(Table2[[#This Row],[ActualResult]]="OT", Table2[[#This Row],[ActualResult]]="SO"), 1, 0))</f>
        <v>0</v>
      </c>
    </row>
    <row r="680" spans="1:28"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Row],[ActualWinner]]=Table2[[#This Row],[AwayTeam]], 2, IF(OR(Table2[[#This Row],[ActualResult]]="OT", Table2[[#This Row],[ActualResult]]="SO"), 1, 0))</f>
        <v>0</v>
      </c>
      <c r="AB680" s="2">
        <f>IF(Table2[[#This Row],[ActualWinner]]=Table2[[#This Row],[HomeTeam]], 2, IF(OR(Table2[[#This Row],[ActualResult]]="OT", Table2[[#This Row],[ActualResult]]="SO"), 1, 0))</f>
        <v>0</v>
      </c>
    </row>
    <row r="681" spans="1:28"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Row],[ActualWinner]]=Table2[[#This Row],[AwayTeam]], 2, IF(OR(Table2[[#This Row],[ActualResult]]="OT", Table2[[#This Row],[ActualResult]]="SO"), 1, 0))</f>
        <v>0</v>
      </c>
      <c r="AB681" s="2">
        <f>IF(Table2[[#This Row],[ActualWinner]]=Table2[[#This Row],[HomeTeam]], 2, IF(OR(Table2[[#This Row],[ActualResult]]="OT", Table2[[#This Row],[ActualResult]]="SO"), 1, 0))</f>
        <v>0</v>
      </c>
    </row>
    <row r="682" spans="1:28"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Row],[ActualWinner]]=Table2[[#This Row],[AwayTeam]], 2, IF(OR(Table2[[#This Row],[ActualResult]]="OT", Table2[[#This Row],[ActualResult]]="SO"), 1, 0))</f>
        <v>0</v>
      </c>
      <c r="AB682" s="2">
        <f>IF(Table2[[#This Row],[ActualWinner]]=Table2[[#This Row],[HomeTeam]], 2, IF(OR(Table2[[#This Row],[ActualResult]]="OT", Table2[[#This Row],[ActualResult]]="SO"), 1, 0))</f>
        <v>0</v>
      </c>
    </row>
    <row r="683" spans="1:28"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Row],[ActualWinner]]=Table2[[#This Row],[AwayTeam]], 2, IF(OR(Table2[[#This Row],[ActualResult]]="OT", Table2[[#This Row],[ActualResult]]="SO"), 1, 0))</f>
        <v>0</v>
      </c>
      <c r="AB683" s="2">
        <f>IF(Table2[[#This Row],[ActualWinner]]=Table2[[#This Row],[HomeTeam]], 2, IF(OR(Table2[[#This Row],[ActualResult]]="OT", Table2[[#This Row],[ActualResult]]="SO"), 1, 0))</f>
        <v>0</v>
      </c>
    </row>
    <row r="684" spans="1:28"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Row],[ActualWinner]]=Table2[[#This Row],[AwayTeam]], 2, IF(OR(Table2[[#This Row],[ActualResult]]="OT", Table2[[#This Row],[ActualResult]]="SO"), 1, 0))</f>
        <v>0</v>
      </c>
      <c r="AB684" s="2">
        <f>IF(Table2[[#This Row],[ActualWinner]]=Table2[[#This Row],[HomeTeam]], 2, IF(OR(Table2[[#This Row],[ActualResult]]="OT", Table2[[#This Row],[ActualResult]]="SO"), 1, 0))</f>
        <v>0</v>
      </c>
    </row>
    <row r="685" spans="1:28"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Row],[ActualWinner]]=Table2[[#This Row],[AwayTeam]], 2, IF(OR(Table2[[#This Row],[ActualResult]]="OT", Table2[[#This Row],[ActualResult]]="SO"), 1, 0))</f>
        <v>0</v>
      </c>
      <c r="AB685" s="2">
        <f>IF(Table2[[#This Row],[ActualWinner]]=Table2[[#This Row],[HomeTeam]], 2, IF(OR(Table2[[#This Row],[ActualResult]]="OT", Table2[[#This Row],[ActualResult]]="SO"), 1, 0))</f>
        <v>0</v>
      </c>
    </row>
    <row r="686" spans="1:28"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Row],[ActualWinner]]=Table2[[#This Row],[AwayTeam]], 2, IF(OR(Table2[[#This Row],[ActualResult]]="OT", Table2[[#This Row],[ActualResult]]="SO"), 1, 0))</f>
        <v>0</v>
      </c>
      <c r="AB686" s="2">
        <f>IF(Table2[[#This Row],[ActualWinner]]=Table2[[#This Row],[HomeTeam]], 2, IF(OR(Table2[[#This Row],[ActualResult]]="OT", Table2[[#This Row],[ActualResult]]="SO"), 1, 0))</f>
        <v>0</v>
      </c>
    </row>
    <row r="687" spans="1:28"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Row],[ActualWinner]]=Table2[[#This Row],[AwayTeam]], 2, IF(OR(Table2[[#This Row],[ActualResult]]="OT", Table2[[#This Row],[ActualResult]]="SO"), 1, 0))</f>
        <v>0</v>
      </c>
      <c r="AB687" s="2">
        <f>IF(Table2[[#This Row],[ActualWinner]]=Table2[[#This Row],[HomeTeam]], 2, IF(OR(Table2[[#This Row],[ActualResult]]="OT", Table2[[#This Row],[ActualResult]]="SO"), 1, 0))</f>
        <v>0</v>
      </c>
    </row>
    <row r="688" spans="1:28"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Row],[ActualWinner]]=Table2[[#This Row],[AwayTeam]], 2, IF(OR(Table2[[#This Row],[ActualResult]]="OT", Table2[[#This Row],[ActualResult]]="SO"), 1, 0))</f>
        <v>0</v>
      </c>
      <c r="AB688" s="2">
        <f>IF(Table2[[#This Row],[ActualWinner]]=Table2[[#This Row],[HomeTeam]], 2, IF(OR(Table2[[#This Row],[ActualResult]]="OT", Table2[[#This Row],[ActualResult]]="SO"), 1, 0))</f>
        <v>0</v>
      </c>
    </row>
    <row r="689" spans="1:28"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Row],[ActualWinner]]=Table2[[#This Row],[AwayTeam]], 2, IF(OR(Table2[[#This Row],[ActualResult]]="OT", Table2[[#This Row],[ActualResult]]="SO"), 1, 0))</f>
        <v>0</v>
      </c>
      <c r="AB689" s="2">
        <f>IF(Table2[[#This Row],[ActualWinner]]=Table2[[#This Row],[HomeTeam]], 2, IF(OR(Table2[[#This Row],[ActualResult]]="OT", Table2[[#This Row],[ActualResult]]="SO"), 1, 0))</f>
        <v>0</v>
      </c>
    </row>
    <row r="690" spans="1:28"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Row],[ActualWinner]]=Table2[[#This Row],[AwayTeam]], 2, IF(OR(Table2[[#This Row],[ActualResult]]="OT", Table2[[#This Row],[ActualResult]]="SO"), 1, 0))</f>
        <v>0</v>
      </c>
      <c r="AB690" s="2">
        <f>IF(Table2[[#This Row],[ActualWinner]]=Table2[[#This Row],[HomeTeam]], 2, IF(OR(Table2[[#This Row],[ActualResult]]="OT", Table2[[#This Row],[ActualResult]]="SO"), 1, 0))</f>
        <v>0</v>
      </c>
    </row>
    <row r="691" spans="1:28"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Row],[ActualWinner]]=Table2[[#This Row],[AwayTeam]], 2, IF(OR(Table2[[#This Row],[ActualResult]]="OT", Table2[[#This Row],[ActualResult]]="SO"), 1, 0))</f>
        <v>0</v>
      </c>
      <c r="AB691" s="2">
        <f>IF(Table2[[#This Row],[ActualWinner]]=Table2[[#This Row],[HomeTeam]], 2, IF(OR(Table2[[#This Row],[ActualResult]]="OT", Table2[[#This Row],[ActualResult]]="SO"), 1, 0))</f>
        <v>0</v>
      </c>
    </row>
    <row r="692" spans="1:28"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Row],[ActualWinner]]=Table2[[#This Row],[AwayTeam]], 2, IF(OR(Table2[[#This Row],[ActualResult]]="OT", Table2[[#This Row],[ActualResult]]="SO"), 1, 0))</f>
        <v>0</v>
      </c>
      <c r="AB692" s="2">
        <f>IF(Table2[[#This Row],[ActualWinner]]=Table2[[#This Row],[HomeTeam]], 2, IF(OR(Table2[[#This Row],[ActualResult]]="OT", Table2[[#This Row],[ActualResult]]="SO"), 1, 0))</f>
        <v>0</v>
      </c>
    </row>
    <row r="693" spans="1:28"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Row],[ActualWinner]]=Table2[[#This Row],[AwayTeam]], 2, IF(OR(Table2[[#This Row],[ActualResult]]="OT", Table2[[#This Row],[ActualResult]]="SO"), 1, 0))</f>
        <v>0</v>
      </c>
      <c r="AB693" s="2">
        <f>IF(Table2[[#This Row],[ActualWinner]]=Table2[[#This Row],[HomeTeam]], 2, IF(OR(Table2[[#This Row],[ActualResult]]="OT", Table2[[#This Row],[ActualResult]]="SO"), 1, 0))</f>
        <v>0</v>
      </c>
    </row>
    <row r="694" spans="1:28"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Row],[ActualWinner]]=Table2[[#This Row],[AwayTeam]], 2, IF(OR(Table2[[#This Row],[ActualResult]]="OT", Table2[[#This Row],[ActualResult]]="SO"), 1, 0))</f>
        <v>0</v>
      </c>
      <c r="AB694" s="2">
        <f>IF(Table2[[#This Row],[ActualWinner]]=Table2[[#This Row],[HomeTeam]], 2, IF(OR(Table2[[#This Row],[ActualResult]]="OT", Table2[[#This Row],[ActualResult]]="SO"), 1, 0))</f>
        <v>0</v>
      </c>
    </row>
    <row r="695" spans="1:28"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Row],[ActualWinner]]=Table2[[#This Row],[AwayTeam]], 2, IF(OR(Table2[[#This Row],[ActualResult]]="OT", Table2[[#This Row],[ActualResult]]="SO"), 1, 0))</f>
        <v>0</v>
      </c>
      <c r="AB695" s="2">
        <f>IF(Table2[[#This Row],[ActualWinner]]=Table2[[#This Row],[HomeTeam]], 2, IF(OR(Table2[[#This Row],[ActualResult]]="OT", Table2[[#This Row],[ActualResult]]="SO"), 1, 0))</f>
        <v>0</v>
      </c>
    </row>
    <row r="696" spans="1:28"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Row],[ActualWinner]]=Table2[[#This Row],[AwayTeam]], 2, IF(OR(Table2[[#This Row],[ActualResult]]="OT", Table2[[#This Row],[ActualResult]]="SO"), 1, 0))</f>
        <v>0</v>
      </c>
      <c r="AB696" s="2">
        <f>IF(Table2[[#This Row],[ActualWinner]]=Table2[[#This Row],[HomeTeam]], 2, IF(OR(Table2[[#This Row],[ActualResult]]="OT", Table2[[#This Row],[ActualResult]]="SO"), 1, 0))</f>
        <v>0</v>
      </c>
    </row>
    <row r="697" spans="1:28"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Row],[ActualWinner]]=Table2[[#This Row],[AwayTeam]], 2, IF(OR(Table2[[#This Row],[ActualResult]]="OT", Table2[[#This Row],[ActualResult]]="SO"), 1, 0))</f>
        <v>0</v>
      </c>
      <c r="AB697" s="2">
        <f>IF(Table2[[#This Row],[ActualWinner]]=Table2[[#This Row],[HomeTeam]], 2, IF(OR(Table2[[#This Row],[ActualResult]]="OT", Table2[[#This Row],[ActualResult]]="SO"), 1, 0))</f>
        <v>0</v>
      </c>
    </row>
    <row r="698" spans="1:28"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Row],[ActualWinner]]=Table2[[#This Row],[AwayTeam]], 2, IF(OR(Table2[[#This Row],[ActualResult]]="OT", Table2[[#This Row],[ActualResult]]="SO"), 1, 0))</f>
        <v>0</v>
      </c>
      <c r="AB698" s="2">
        <f>IF(Table2[[#This Row],[ActualWinner]]=Table2[[#This Row],[HomeTeam]], 2, IF(OR(Table2[[#This Row],[ActualResult]]="OT", Table2[[#This Row],[ActualResult]]="SO"), 1, 0))</f>
        <v>0</v>
      </c>
    </row>
    <row r="699" spans="1:28"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Row],[ActualWinner]]=Table2[[#This Row],[AwayTeam]], 2, IF(OR(Table2[[#This Row],[ActualResult]]="OT", Table2[[#This Row],[ActualResult]]="SO"), 1, 0))</f>
        <v>0</v>
      </c>
      <c r="AB699" s="2">
        <f>IF(Table2[[#This Row],[ActualWinner]]=Table2[[#This Row],[HomeTeam]], 2, IF(OR(Table2[[#This Row],[ActualResult]]="OT", Table2[[#This Row],[ActualResult]]="SO"), 1, 0))</f>
        <v>0</v>
      </c>
    </row>
    <row r="700" spans="1:28"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Row],[ActualWinner]]=Table2[[#This Row],[AwayTeam]], 2, IF(OR(Table2[[#This Row],[ActualResult]]="OT", Table2[[#This Row],[ActualResult]]="SO"), 1, 0))</f>
        <v>0</v>
      </c>
      <c r="AB700" s="2">
        <f>IF(Table2[[#This Row],[ActualWinner]]=Table2[[#This Row],[HomeTeam]], 2, IF(OR(Table2[[#This Row],[ActualResult]]="OT", Table2[[#This Row],[ActualResult]]="SO"), 1, 0))</f>
        <v>0</v>
      </c>
    </row>
    <row r="701" spans="1:28"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Row],[ActualWinner]]=Table2[[#This Row],[AwayTeam]], 2, IF(OR(Table2[[#This Row],[ActualResult]]="OT", Table2[[#This Row],[ActualResult]]="SO"), 1, 0))</f>
        <v>0</v>
      </c>
      <c r="AB701" s="2">
        <f>IF(Table2[[#This Row],[ActualWinner]]=Table2[[#This Row],[HomeTeam]], 2, IF(OR(Table2[[#This Row],[ActualResult]]="OT", Table2[[#This Row],[ActualResult]]="SO"), 1, 0))</f>
        <v>0</v>
      </c>
    </row>
    <row r="702" spans="1:28"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Row],[ActualWinner]]=Table2[[#This Row],[AwayTeam]], 2, IF(OR(Table2[[#This Row],[ActualResult]]="OT", Table2[[#This Row],[ActualResult]]="SO"), 1, 0))</f>
        <v>0</v>
      </c>
      <c r="AB702" s="2">
        <f>IF(Table2[[#This Row],[ActualWinner]]=Table2[[#This Row],[HomeTeam]], 2, IF(OR(Table2[[#This Row],[ActualResult]]="OT", Table2[[#This Row],[ActualResult]]="SO"), 1, 0))</f>
        <v>0</v>
      </c>
    </row>
    <row r="703" spans="1:28"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Row],[ActualWinner]]=Table2[[#This Row],[AwayTeam]], 2, IF(OR(Table2[[#This Row],[ActualResult]]="OT", Table2[[#This Row],[ActualResult]]="SO"), 1, 0))</f>
        <v>0</v>
      </c>
      <c r="AB703" s="2">
        <f>IF(Table2[[#This Row],[ActualWinner]]=Table2[[#This Row],[HomeTeam]], 2, IF(OR(Table2[[#This Row],[ActualResult]]="OT", Table2[[#This Row],[ActualResult]]="SO"), 1, 0))</f>
        <v>0</v>
      </c>
    </row>
    <row r="704" spans="1:28"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Row],[ActualWinner]]=Table2[[#This Row],[AwayTeam]], 2, IF(OR(Table2[[#This Row],[ActualResult]]="OT", Table2[[#This Row],[ActualResult]]="SO"), 1, 0))</f>
        <v>0</v>
      </c>
      <c r="AB704" s="2">
        <f>IF(Table2[[#This Row],[ActualWinner]]=Table2[[#This Row],[HomeTeam]], 2, IF(OR(Table2[[#This Row],[ActualResult]]="OT", Table2[[#This Row],[ActualResult]]="SO"), 1, 0))</f>
        <v>0</v>
      </c>
    </row>
    <row r="705" spans="1:28"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Row],[ActualWinner]]=Table2[[#This Row],[AwayTeam]], 2, IF(OR(Table2[[#This Row],[ActualResult]]="OT", Table2[[#This Row],[ActualResult]]="SO"), 1, 0))</f>
        <v>0</v>
      </c>
      <c r="AB705" s="2">
        <f>IF(Table2[[#This Row],[ActualWinner]]=Table2[[#This Row],[HomeTeam]], 2, IF(OR(Table2[[#This Row],[ActualResult]]="OT", Table2[[#This Row],[ActualResult]]="SO"), 1, 0))</f>
        <v>0</v>
      </c>
    </row>
    <row r="706" spans="1:28"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Row],[ActualWinner]]=Table2[[#This Row],[AwayTeam]], 2, IF(OR(Table2[[#This Row],[ActualResult]]="OT", Table2[[#This Row],[ActualResult]]="SO"), 1, 0))</f>
        <v>0</v>
      </c>
      <c r="AB706" s="2">
        <f>IF(Table2[[#This Row],[ActualWinner]]=Table2[[#This Row],[HomeTeam]], 2, IF(OR(Table2[[#This Row],[ActualResult]]="OT", Table2[[#This Row],[ActualResult]]="SO"), 1, 0))</f>
        <v>0</v>
      </c>
    </row>
    <row r="707" spans="1:28"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Row],[ActualWinner]]=Table2[[#This Row],[AwayTeam]], 2, IF(OR(Table2[[#This Row],[ActualResult]]="OT", Table2[[#This Row],[ActualResult]]="SO"), 1, 0))</f>
        <v>0</v>
      </c>
      <c r="AB707" s="2">
        <f>IF(Table2[[#This Row],[ActualWinner]]=Table2[[#This Row],[HomeTeam]], 2, IF(OR(Table2[[#This Row],[ActualResult]]="OT", Table2[[#This Row],[ActualResult]]="SO"), 1, 0))</f>
        <v>0</v>
      </c>
    </row>
    <row r="708" spans="1:28"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Row],[ActualWinner]]=Table2[[#This Row],[AwayTeam]], 2, IF(OR(Table2[[#This Row],[ActualResult]]="OT", Table2[[#This Row],[ActualResult]]="SO"), 1, 0))</f>
        <v>0</v>
      </c>
      <c r="AB708" s="2">
        <f>IF(Table2[[#This Row],[ActualWinner]]=Table2[[#This Row],[HomeTeam]], 2, IF(OR(Table2[[#This Row],[ActualResult]]="OT", Table2[[#This Row],[ActualResult]]="SO"), 1, 0))</f>
        <v>0</v>
      </c>
    </row>
    <row r="709" spans="1:28"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Row],[ActualWinner]]=Table2[[#This Row],[AwayTeam]], 2, IF(OR(Table2[[#This Row],[ActualResult]]="OT", Table2[[#This Row],[ActualResult]]="SO"), 1, 0))</f>
        <v>0</v>
      </c>
      <c r="AB709" s="2">
        <f>IF(Table2[[#This Row],[ActualWinner]]=Table2[[#This Row],[HomeTeam]], 2, IF(OR(Table2[[#This Row],[ActualResult]]="OT", Table2[[#This Row],[ActualResult]]="SO"), 1, 0))</f>
        <v>0</v>
      </c>
    </row>
    <row r="710" spans="1:28"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Row],[ActualWinner]]=Table2[[#This Row],[AwayTeam]], 2, IF(OR(Table2[[#This Row],[ActualResult]]="OT", Table2[[#This Row],[ActualResult]]="SO"), 1, 0))</f>
        <v>0</v>
      </c>
      <c r="AB710" s="2">
        <f>IF(Table2[[#This Row],[ActualWinner]]=Table2[[#This Row],[HomeTeam]], 2, IF(OR(Table2[[#This Row],[ActualResult]]="OT", Table2[[#This Row],[ActualResult]]="SO"), 1, 0))</f>
        <v>0</v>
      </c>
    </row>
    <row r="711" spans="1:28"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Row],[ActualWinner]]=Table2[[#This Row],[AwayTeam]], 2, IF(OR(Table2[[#This Row],[ActualResult]]="OT", Table2[[#This Row],[ActualResult]]="SO"), 1, 0))</f>
        <v>0</v>
      </c>
      <c r="AB711" s="2">
        <f>IF(Table2[[#This Row],[ActualWinner]]=Table2[[#This Row],[HomeTeam]], 2, IF(OR(Table2[[#This Row],[ActualResult]]="OT", Table2[[#This Row],[ActualResult]]="SO"), 1, 0))</f>
        <v>0</v>
      </c>
    </row>
    <row r="712" spans="1:28"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Row],[ActualWinner]]=Table2[[#This Row],[AwayTeam]], 2, IF(OR(Table2[[#This Row],[ActualResult]]="OT", Table2[[#This Row],[ActualResult]]="SO"), 1, 0))</f>
        <v>0</v>
      </c>
      <c r="AB712" s="2">
        <f>IF(Table2[[#This Row],[ActualWinner]]=Table2[[#This Row],[HomeTeam]], 2, IF(OR(Table2[[#This Row],[ActualResult]]="OT", Table2[[#This Row],[ActualResult]]="SO"), 1, 0))</f>
        <v>0</v>
      </c>
    </row>
    <row r="713" spans="1:28"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Row],[ActualWinner]]=Table2[[#This Row],[AwayTeam]], 2, IF(OR(Table2[[#This Row],[ActualResult]]="OT", Table2[[#This Row],[ActualResult]]="SO"), 1, 0))</f>
        <v>0</v>
      </c>
      <c r="AB713" s="2">
        <f>IF(Table2[[#This Row],[ActualWinner]]=Table2[[#This Row],[HomeTeam]], 2, IF(OR(Table2[[#This Row],[ActualResult]]="OT", Table2[[#This Row],[ActualResult]]="SO"), 1, 0))</f>
        <v>0</v>
      </c>
    </row>
    <row r="714" spans="1:28"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Row],[ActualWinner]]=Table2[[#This Row],[AwayTeam]], 2, IF(OR(Table2[[#This Row],[ActualResult]]="OT", Table2[[#This Row],[ActualResult]]="SO"), 1, 0))</f>
        <v>0</v>
      </c>
      <c r="AB714" s="2">
        <f>IF(Table2[[#This Row],[ActualWinner]]=Table2[[#This Row],[HomeTeam]], 2, IF(OR(Table2[[#This Row],[ActualResult]]="OT", Table2[[#This Row],[ActualResult]]="SO"), 1, 0))</f>
        <v>0</v>
      </c>
    </row>
    <row r="715" spans="1:28"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Row],[ActualWinner]]=Table2[[#This Row],[AwayTeam]], 2, IF(OR(Table2[[#This Row],[ActualResult]]="OT", Table2[[#This Row],[ActualResult]]="SO"), 1, 0))</f>
        <v>0</v>
      </c>
      <c r="AB715" s="2">
        <f>IF(Table2[[#This Row],[ActualWinner]]=Table2[[#This Row],[HomeTeam]], 2, IF(OR(Table2[[#This Row],[ActualResult]]="OT", Table2[[#This Row],[ActualResult]]="SO"), 1, 0))</f>
        <v>0</v>
      </c>
    </row>
    <row r="716" spans="1:28"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Row],[ActualWinner]]=Table2[[#This Row],[AwayTeam]], 2, IF(OR(Table2[[#This Row],[ActualResult]]="OT", Table2[[#This Row],[ActualResult]]="SO"), 1, 0))</f>
        <v>0</v>
      </c>
      <c r="AB716" s="2">
        <f>IF(Table2[[#This Row],[ActualWinner]]=Table2[[#This Row],[HomeTeam]], 2, IF(OR(Table2[[#This Row],[ActualResult]]="OT", Table2[[#This Row],[ActualResult]]="SO"), 1, 0))</f>
        <v>0</v>
      </c>
    </row>
    <row r="717" spans="1:28"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Row],[ActualWinner]]=Table2[[#This Row],[AwayTeam]], 2, IF(OR(Table2[[#This Row],[ActualResult]]="OT", Table2[[#This Row],[ActualResult]]="SO"), 1, 0))</f>
        <v>0</v>
      </c>
      <c r="AB717" s="2">
        <f>IF(Table2[[#This Row],[ActualWinner]]=Table2[[#This Row],[HomeTeam]], 2, IF(OR(Table2[[#This Row],[ActualResult]]="OT", Table2[[#This Row],[ActualResult]]="SO"), 1, 0))</f>
        <v>0</v>
      </c>
    </row>
    <row r="718" spans="1:28"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Row],[ActualWinner]]=Table2[[#This Row],[AwayTeam]], 2, IF(OR(Table2[[#This Row],[ActualResult]]="OT", Table2[[#This Row],[ActualResult]]="SO"), 1, 0))</f>
        <v>0</v>
      </c>
      <c r="AB718" s="2">
        <f>IF(Table2[[#This Row],[ActualWinner]]=Table2[[#This Row],[HomeTeam]], 2, IF(OR(Table2[[#This Row],[ActualResult]]="OT", Table2[[#This Row],[ActualResult]]="SO"), 1, 0))</f>
        <v>0</v>
      </c>
    </row>
    <row r="719" spans="1:28"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Row],[ActualWinner]]=Table2[[#This Row],[AwayTeam]], 2, IF(OR(Table2[[#This Row],[ActualResult]]="OT", Table2[[#This Row],[ActualResult]]="SO"), 1, 0))</f>
        <v>0</v>
      </c>
      <c r="AB719" s="2">
        <f>IF(Table2[[#This Row],[ActualWinner]]=Table2[[#This Row],[HomeTeam]], 2, IF(OR(Table2[[#This Row],[ActualResult]]="OT", Table2[[#This Row],[ActualResult]]="SO"), 1, 0))</f>
        <v>0</v>
      </c>
    </row>
    <row r="720" spans="1:28"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Row],[ActualWinner]]=Table2[[#This Row],[AwayTeam]], 2, IF(OR(Table2[[#This Row],[ActualResult]]="OT", Table2[[#This Row],[ActualResult]]="SO"), 1, 0))</f>
        <v>0</v>
      </c>
      <c r="AB720" s="2">
        <f>IF(Table2[[#This Row],[ActualWinner]]=Table2[[#This Row],[HomeTeam]], 2, IF(OR(Table2[[#This Row],[ActualResult]]="OT", Table2[[#This Row],[ActualResult]]="SO"), 1, 0))</f>
        <v>0</v>
      </c>
    </row>
    <row r="721" spans="1:28"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Row],[ActualWinner]]=Table2[[#This Row],[AwayTeam]], 2, IF(OR(Table2[[#This Row],[ActualResult]]="OT", Table2[[#This Row],[ActualResult]]="SO"), 1, 0))</f>
        <v>0</v>
      </c>
      <c r="AB721" s="2">
        <f>IF(Table2[[#This Row],[ActualWinner]]=Table2[[#This Row],[HomeTeam]], 2, IF(OR(Table2[[#This Row],[ActualResult]]="OT", Table2[[#This Row],[ActualResult]]="SO"), 1, 0))</f>
        <v>0</v>
      </c>
    </row>
    <row r="722" spans="1:28"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Row],[ActualWinner]]=Table2[[#This Row],[AwayTeam]], 2, IF(OR(Table2[[#This Row],[ActualResult]]="OT", Table2[[#This Row],[ActualResult]]="SO"), 1, 0))</f>
        <v>0</v>
      </c>
      <c r="AB722" s="2">
        <f>IF(Table2[[#This Row],[ActualWinner]]=Table2[[#This Row],[HomeTeam]], 2, IF(OR(Table2[[#This Row],[ActualResult]]="OT", Table2[[#This Row],[ActualResult]]="SO"), 1, 0))</f>
        <v>0</v>
      </c>
    </row>
    <row r="723" spans="1:28"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Row],[ActualWinner]]=Table2[[#This Row],[AwayTeam]], 2, IF(OR(Table2[[#This Row],[ActualResult]]="OT", Table2[[#This Row],[ActualResult]]="SO"), 1, 0))</f>
        <v>0</v>
      </c>
      <c r="AB723" s="2">
        <f>IF(Table2[[#This Row],[ActualWinner]]=Table2[[#This Row],[HomeTeam]], 2, IF(OR(Table2[[#This Row],[ActualResult]]="OT", Table2[[#This Row],[ActualResult]]="SO"), 1, 0))</f>
        <v>0</v>
      </c>
    </row>
    <row r="724" spans="1:28"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Row],[ActualWinner]]=Table2[[#This Row],[AwayTeam]], 2, IF(OR(Table2[[#This Row],[ActualResult]]="OT", Table2[[#This Row],[ActualResult]]="SO"), 1, 0))</f>
        <v>0</v>
      </c>
      <c r="AB724" s="2">
        <f>IF(Table2[[#This Row],[ActualWinner]]=Table2[[#This Row],[HomeTeam]], 2, IF(OR(Table2[[#This Row],[ActualResult]]="OT", Table2[[#This Row],[ActualResult]]="SO"), 1, 0))</f>
        <v>0</v>
      </c>
    </row>
    <row r="725" spans="1:28"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Row],[ActualWinner]]=Table2[[#This Row],[AwayTeam]], 2, IF(OR(Table2[[#This Row],[ActualResult]]="OT", Table2[[#This Row],[ActualResult]]="SO"), 1, 0))</f>
        <v>0</v>
      </c>
      <c r="AB725" s="2">
        <f>IF(Table2[[#This Row],[ActualWinner]]=Table2[[#This Row],[HomeTeam]], 2, IF(OR(Table2[[#This Row],[ActualResult]]="OT", Table2[[#This Row],[ActualResult]]="SO"), 1, 0))</f>
        <v>0</v>
      </c>
    </row>
    <row r="726" spans="1:28"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Row],[ActualWinner]]=Table2[[#This Row],[AwayTeam]], 2, IF(OR(Table2[[#This Row],[ActualResult]]="OT", Table2[[#This Row],[ActualResult]]="SO"), 1, 0))</f>
        <v>0</v>
      </c>
      <c r="AB726" s="2">
        <f>IF(Table2[[#This Row],[ActualWinner]]=Table2[[#This Row],[HomeTeam]], 2, IF(OR(Table2[[#This Row],[ActualResult]]="OT", Table2[[#This Row],[ActualResult]]="SO"), 1, 0))</f>
        <v>0</v>
      </c>
    </row>
    <row r="727" spans="1:28"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Row],[ActualWinner]]=Table2[[#This Row],[AwayTeam]], 2, IF(OR(Table2[[#This Row],[ActualResult]]="OT", Table2[[#This Row],[ActualResult]]="SO"), 1, 0))</f>
        <v>0</v>
      </c>
      <c r="AB727" s="2">
        <f>IF(Table2[[#This Row],[ActualWinner]]=Table2[[#This Row],[HomeTeam]], 2, IF(OR(Table2[[#This Row],[ActualResult]]="OT", Table2[[#This Row],[ActualResult]]="SO"), 1, 0))</f>
        <v>0</v>
      </c>
    </row>
    <row r="728" spans="1:28"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Row],[ActualWinner]]=Table2[[#This Row],[AwayTeam]], 2, IF(OR(Table2[[#This Row],[ActualResult]]="OT", Table2[[#This Row],[ActualResult]]="SO"), 1, 0))</f>
        <v>0</v>
      </c>
      <c r="AB728" s="2">
        <f>IF(Table2[[#This Row],[ActualWinner]]=Table2[[#This Row],[HomeTeam]], 2, IF(OR(Table2[[#This Row],[ActualResult]]="OT", Table2[[#This Row],[ActualResult]]="SO"), 1, 0))</f>
        <v>0</v>
      </c>
    </row>
    <row r="729" spans="1:28"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Row],[ActualWinner]]=Table2[[#This Row],[AwayTeam]], 2, IF(OR(Table2[[#This Row],[ActualResult]]="OT", Table2[[#This Row],[ActualResult]]="SO"), 1, 0))</f>
        <v>0</v>
      </c>
      <c r="AB729" s="2">
        <f>IF(Table2[[#This Row],[ActualWinner]]=Table2[[#This Row],[HomeTeam]], 2, IF(OR(Table2[[#This Row],[ActualResult]]="OT", Table2[[#This Row],[ActualResult]]="SO"), 1, 0))</f>
        <v>0</v>
      </c>
    </row>
    <row r="730" spans="1:28"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Row],[ActualWinner]]=Table2[[#This Row],[AwayTeam]], 2, IF(OR(Table2[[#This Row],[ActualResult]]="OT", Table2[[#This Row],[ActualResult]]="SO"), 1, 0))</f>
        <v>0</v>
      </c>
      <c r="AB730" s="2">
        <f>IF(Table2[[#This Row],[ActualWinner]]=Table2[[#This Row],[HomeTeam]], 2, IF(OR(Table2[[#This Row],[ActualResult]]="OT", Table2[[#This Row],[ActualResult]]="SO"), 1, 0))</f>
        <v>0</v>
      </c>
    </row>
    <row r="731" spans="1:28"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Row],[ActualWinner]]=Table2[[#This Row],[AwayTeam]], 2, IF(OR(Table2[[#This Row],[ActualResult]]="OT", Table2[[#This Row],[ActualResult]]="SO"), 1, 0))</f>
        <v>0</v>
      </c>
      <c r="AB731" s="2">
        <f>IF(Table2[[#This Row],[ActualWinner]]=Table2[[#This Row],[HomeTeam]], 2, IF(OR(Table2[[#This Row],[ActualResult]]="OT", Table2[[#This Row],[ActualResult]]="SO"), 1, 0))</f>
        <v>0</v>
      </c>
    </row>
    <row r="732" spans="1:28"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Row],[ActualWinner]]=Table2[[#This Row],[AwayTeam]], 2, IF(OR(Table2[[#This Row],[ActualResult]]="OT", Table2[[#This Row],[ActualResult]]="SO"), 1, 0))</f>
        <v>0</v>
      </c>
      <c r="AB732" s="2">
        <f>IF(Table2[[#This Row],[ActualWinner]]=Table2[[#This Row],[HomeTeam]], 2, IF(OR(Table2[[#This Row],[ActualResult]]="OT", Table2[[#This Row],[ActualResult]]="SO"), 1, 0))</f>
        <v>0</v>
      </c>
    </row>
    <row r="733" spans="1:28"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Row],[ActualWinner]]=Table2[[#This Row],[AwayTeam]], 2, IF(OR(Table2[[#This Row],[ActualResult]]="OT", Table2[[#This Row],[ActualResult]]="SO"), 1, 0))</f>
        <v>0</v>
      </c>
      <c r="AB733" s="2">
        <f>IF(Table2[[#This Row],[ActualWinner]]=Table2[[#This Row],[HomeTeam]], 2, IF(OR(Table2[[#This Row],[ActualResult]]="OT", Table2[[#This Row],[ActualResult]]="SO"), 1, 0))</f>
        <v>0</v>
      </c>
    </row>
    <row r="734" spans="1:28"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Row],[ActualWinner]]=Table2[[#This Row],[AwayTeam]], 2, IF(OR(Table2[[#This Row],[ActualResult]]="OT", Table2[[#This Row],[ActualResult]]="SO"), 1, 0))</f>
        <v>0</v>
      </c>
      <c r="AB734" s="2">
        <f>IF(Table2[[#This Row],[ActualWinner]]=Table2[[#This Row],[HomeTeam]], 2, IF(OR(Table2[[#This Row],[ActualResult]]="OT", Table2[[#This Row],[ActualResult]]="SO"), 1, 0))</f>
        <v>0</v>
      </c>
    </row>
    <row r="735" spans="1:28"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Row],[ActualWinner]]=Table2[[#This Row],[AwayTeam]], 2, IF(OR(Table2[[#This Row],[ActualResult]]="OT", Table2[[#This Row],[ActualResult]]="SO"), 1, 0))</f>
        <v>0</v>
      </c>
      <c r="AB735" s="2">
        <f>IF(Table2[[#This Row],[ActualWinner]]=Table2[[#This Row],[HomeTeam]], 2, IF(OR(Table2[[#This Row],[ActualResult]]="OT", Table2[[#This Row],[ActualResult]]="SO"), 1, 0))</f>
        <v>0</v>
      </c>
    </row>
    <row r="736" spans="1:28"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Row],[ActualWinner]]=Table2[[#This Row],[AwayTeam]], 2, IF(OR(Table2[[#This Row],[ActualResult]]="OT", Table2[[#This Row],[ActualResult]]="SO"), 1, 0))</f>
        <v>0</v>
      </c>
      <c r="AB736" s="2">
        <f>IF(Table2[[#This Row],[ActualWinner]]=Table2[[#This Row],[HomeTeam]], 2, IF(OR(Table2[[#This Row],[ActualResult]]="OT", Table2[[#This Row],[ActualResult]]="SO"), 1, 0))</f>
        <v>0</v>
      </c>
    </row>
    <row r="737" spans="1:28"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Row],[ActualWinner]]=Table2[[#This Row],[AwayTeam]], 2, IF(OR(Table2[[#This Row],[ActualResult]]="OT", Table2[[#This Row],[ActualResult]]="SO"), 1, 0))</f>
        <v>0</v>
      </c>
      <c r="AB737" s="2">
        <f>IF(Table2[[#This Row],[ActualWinner]]=Table2[[#This Row],[HomeTeam]], 2, IF(OR(Table2[[#This Row],[ActualResult]]="OT", Table2[[#This Row],[ActualResult]]="SO"), 1, 0))</f>
        <v>0</v>
      </c>
    </row>
    <row r="738" spans="1:28"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Row],[ActualWinner]]=Table2[[#This Row],[AwayTeam]], 2, IF(OR(Table2[[#This Row],[ActualResult]]="OT", Table2[[#This Row],[ActualResult]]="SO"), 1, 0))</f>
        <v>0</v>
      </c>
      <c r="AB738" s="2">
        <f>IF(Table2[[#This Row],[ActualWinner]]=Table2[[#This Row],[HomeTeam]], 2, IF(OR(Table2[[#This Row],[ActualResult]]="OT", Table2[[#This Row],[ActualResult]]="SO"), 1, 0))</f>
        <v>0</v>
      </c>
    </row>
    <row r="739" spans="1:28"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Row],[ActualWinner]]=Table2[[#This Row],[AwayTeam]], 2, IF(OR(Table2[[#This Row],[ActualResult]]="OT", Table2[[#This Row],[ActualResult]]="SO"), 1, 0))</f>
        <v>0</v>
      </c>
      <c r="AB739" s="2">
        <f>IF(Table2[[#This Row],[ActualWinner]]=Table2[[#This Row],[HomeTeam]], 2, IF(OR(Table2[[#This Row],[ActualResult]]="OT", Table2[[#This Row],[ActualResult]]="SO"), 1, 0))</f>
        <v>0</v>
      </c>
    </row>
    <row r="740" spans="1:28"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Row],[ActualWinner]]=Table2[[#This Row],[AwayTeam]], 2, IF(OR(Table2[[#This Row],[ActualResult]]="OT", Table2[[#This Row],[ActualResult]]="SO"), 1, 0))</f>
        <v>0</v>
      </c>
      <c r="AB740" s="2">
        <f>IF(Table2[[#This Row],[ActualWinner]]=Table2[[#This Row],[HomeTeam]], 2, IF(OR(Table2[[#This Row],[ActualResult]]="OT", Table2[[#This Row],[ActualResult]]="SO"), 1, 0))</f>
        <v>0</v>
      </c>
    </row>
    <row r="741" spans="1:28"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Row],[ActualWinner]]=Table2[[#This Row],[AwayTeam]], 2, IF(OR(Table2[[#This Row],[ActualResult]]="OT", Table2[[#This Row],[ActualResult]]="SO"), 1, 0))</f>
        <v>0</v>
      </c>
      <c r="AB741" s="2">
        <f>IF(Table2[[#This Row],[ActualWinner]]=Table2[[#This Row],[HomeTeam]], 2, IF(OR(Table2[[#This Row],[ActualResult]]="OT", Table2[[#This Row],[ActualResult]]="SO"), 1, 0))</f>
        <v>0</v>
      </c>
    </row>
    <row r="742" spans="1:28"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Row],[ActualWinner]]=Table2[[#This Row],[AwayTeam]], 2, IF(OR(Table2[[#This Row],[ActualResult]]="OT", Table2[[#This Row],[ActualResult]]="SO"), 1, 0))</f>
        <v>0</v>
      </c>
      <c r="AB742" s="2">
        <f>IF(Table2[[#This Row],[ActualWinner]]=Table2[[#This Row],[HomeTeam]], 2, IF(OR(Table2[[#This Row],[ActualResult]]="OT", Table2[[#This Row],[ActualResult]]="SO"), 1, 0))</f>
        <v>0</v>
      </c>
    </row>
    <row r="743" spans="1:28"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Row],[ActualWinner]]=Table2[[#This Row],[AwayTeam]], 2, IF(OR(Table2[[#This Row],[ActualResult]]="OT", Table2[[#This Row],[ActualResult]]="SO"), 1, 0))</f>
        <v>0</v>
      </c>
      <c r="AB743" s="2">
        <f>IF(Table2[[#This Row],[ActualWinner]]=Table2[[#This Row],[HomeTeam]], 2, IF(OR(Table2[[#This Row],[ActualResult]]="OT", Table2[[#This Row],[ActualResult]]="SO"), 1, 0))</f>
        <v>0</v>
      </c>
    </row>
    <row r="744" spans="1:28"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Row],[ActualWinner]]=Table2[[#This Row],[AwayTeam]], 2, IF(OR(Table2[[#This Row],[ActualResult]]="OT", Table2[[#This Row],[ActualResult]]="SO"), 1, 0))</f>
        <v>0</v>
      </c>
      <c r="AB744" s="2">
        <f>IF(Table2[[#This Row],[ActualWinner]]=Table2[[#This Row],[HomeTeam]], 2, IF(OR(Table2[[#This Row],[ActualResult]]="OT", Table2[[#This Row],[ActualResult]]="SO"), 1, 0))</f>
        <v>0</v>
      </c>
    </row>
    <row r="745" spans="1:28"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Row],[ActualWinner]]=Table2[[#This Row],[AwayTeam]], 2, IF(OR(Table2[[#This Row],[ActualResult]]="OT", Table2[[#This Row],[ActualResult]]="SO"), 1, 0))</f>
        <v>0</v>
      </c>
      <c r="AB745" s="2">
        <f>IF(Table2[[#This Row],[ActualWinner]]=Table2[[#This Row],[HomeTeam]], 2, IF(OR(Table2[[#This Row],[ActualResult]]="OT", Table2[[#This Row],[ActualResult]]="SO"), 1, 0))</f>
        <v>0</v>
      </c>
    </row>
    <row r="746" spans="1:28"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Row],[ActualWinner]]=Table2[[#This Row],[AwayTeam]], 2, IF(OR(Table2[[#This Row],[ActualResult]]="OT", Table2[[#This Row],[ActualResult]]="SO"), 1, 0))</f>
        <v>0</v>
      </c>
      <c r="AB746" s="2">
        <f>IF(Table2[[#This Row],[ActualWinner]]=Table2[[#This Row],[HomeTeam]], 2, IF(OR(Table2[[#This Row],[ActualResult]]="OT", Table2[[#This Row],[ActualResult]]="SO"), 1, 0))</f>
        <v>0</v>
      </c>
    </row>
    <row r="747" spans="1:28"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Row],[ActualWinner]]=Table2[[#This Row],[AwayTeam]], 2, IF(OR(Table2[[#This Row],[ActualResult]]="OT", Table2[[#This Row],[ActualResult]]="SO"), 1, 0))</f>
        <v>0</v>
      </c>
      <c r="AB747" s="2">
        <f>IF(Table2[[#This Row],[ActualWinner]]=Table2[[#This Row],[HomeTeam]], 2, IF(OR(Table2[[#This Row],[ActualResult]]="OT", Table2[[#This Row],[ActualResult]]="SO"), 1, 0))</f>
        <v>0</v>
      </c>
    </row>
    <row r="748" spans="1:28"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Row],[ActualWinner]]=Table2[[#This Row],[AwayTeam]], 2, IF(OR(Table2[[#This Row],[ActualResult]]="OT", Table2[[#This Row],[ActualResult]]="SO"), 1, 0))</f>
        <v>0</v>
      </c>
      <c r="AB748" s="2">
        <f>IF(Table2[[#This Row],[ActualWinner]]=Table2[[#This Row],[HomeTeam]], 2, IF(OR(Table2[[#This Row],[ActualResult]]="OT", Table2[[#This Row],[ActualResult]]="SO"), 1, 0))</f>
        <v>0</v>
      </c>
    </row>
    <row r="749" spans="1:28"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Row],[ActualWinner]]=Table2[[#This Row],[AwayTeam]], 2, IF(OR(Table2[[#This Row],[ActualResult]]="OT", Table2[[#This Row],[ActualResult]]="SO"), 1, 0))</f>
        <v>0</v>
      </c>
      <c r="AB749" s="2">
        <f>IF(Table2[[#This Row],[ActualWinner]]=Table2[[#This Row],[HomeTeam]], 2, IF(OR(Table2[[#This Row],[ActualResult]]="OT", Table2[[#This Row],[ActualResult]]="SO"), 1, 0))</f>
        <v>0</v>
      </c>
    </row>
    <row r="750" spans="1:28"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Row],[ActualWinner]]=Table2[[#This Row],[AwayTeam]], 2, IF(OR(Table2[[#This Row],[ActualResult]]="OT", Table2[[#This Row],[ActualResult]]="SO"), 1, 0))</f>
        <v>0</v>
      </c>
      <c r="AB750" s="2">
        <f>IF(Table2[[#This Row],[ActualWinner]]=Table2[[#This Row],[HomeTeam]], 2, IF(OR(Table2[[#This Row],[ActualResult]]="OT", Table2[[#This Row],[ActualResult]]="SO"), 1, 0))</f>
        <v>0</v>
      </c>
    </row>
    <row r="751" spans="1:28"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Row],[ActualWinner]]=Table2[[#This Row],[AwayTeam]], 2, IF(OR(Table2[[#This Row],[ActualResult]]="OT", Table2[[#This Row],[ActualResult]]="SO"), 1, 0))</f>
        <v>0</v>
      </c>
      <c r="AB751" s="2">
        <f>IF(Table2[[#This Row],[ActualWinner]]=Table2[[#This Row],[HomeTeam]], 2, IF(OR(Table2[[#This Row],[ActualResult]]="OT", Table2[[#This Row],[ActualResult]]="SO"), 1, 0))</f>
        <v>0</v>
      </c>
    </row>
    <row r="752" spans="1:28"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Row],[ActualWinner]]=Table2[[#This Row],[AwayTeam]], 2, IF(OR(Table2[[#This Row],[ActualResult]]="OT", Table2[[#This Row],[ActualResult]]="SO"), 1, 0))</f>
        <v>0</v>
      </c>
      <c r="AB752" s="2">
        <f>IF(Table2[[#This Row],[ActualWinner]]=Table2[[#This Row],[HomeTeam]], 2, IF(OR(Table2[[#This Row],[ActualResult]]="OT", Table2[[#This Row],[ActualResult]]="SO"), 1, 0))</f>
        <v>0</v>
      </c>
    </row>
    <row r="753" spans="1:28"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Row],[ActualWinner]]=Table2[[#This Row],[AwayTeam]], 2, IF(OR(Table2[[#This Row],[ActualResult]]="OT", Table2[[#This Row],[ActualResult]]="SO"), 1, 0))</f>
        <v>0</v>
      </c>
      <c r="AB753" s="2">
        <f>IF(Table2[[#This Row],[ActualWinner]]=Table2[[#This Row],[HomeTeam]], 2, IF(OR(Table2[[#This Row],[ActualResult]]="OT", Table2[[#This Row],[ActualResult]]="SO"), 1, 0))</f>
        <v>0</v>
      </c>
    </row>
    <row r="754" spans="1:28"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Row],[ActualWinner]]=Table2[[#This Row],[AwayTeam]], 2, IF(OR(Table2[[#This Row],[ActualResult]]="OT", Table2[[#This Row],[ActualResult]]="SO"), 1, 0))</f>
        <v>0</v>
      </c>
      <c r="AB754" s="2">
        <f>IF(Table2[[#This Row],[ActualWinner]]=Table2[[#This Row],[HomeTeam]], 2, IF(OR(Table2[[#This Row],[ActualResult]]="OT", Table2[[#This Row],[ActualResult]]="SO"), 1, 0))</f>
        <v>0</v>
      </c>
    </row>
    <row r="755" spans="1:28"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Row],[ActualWinner]]=Table2[[#This Row],[AwayTeam]], 2, IF(OR(Table2[[#This Row],[ActualResult]]="OT", Table2[[#This Row],[ActualResult]]="SO"), 1, 0))</f>
        <v>0</v>
      </c>
      <c r="AB755" s="2">
        <f>IF(Table2[[#This Row],[ActualWinner]]=Table2[[#This Row],[HomeTeam]], 2, IF(OR(Table2[[#This Row],[ActualResult]]="OT", Table2[[#This Row],[ActualResult]]="SO"), 1, 0))</f>
        <v>0</v>
      </c>
    </row>
    <row r="756" spans="1:28"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Row],[ActualWinner]]=Table2[[#This Row],[AwayTeam]], 2, IF(OR(Table2[[#This Row],[ActualResult]]="OT", Table2[[#This Row],[ActualResult]]="SO"), 1, 0))</f>
        <v>0</v>
      </c>
      <c r="AB756" s="2">
        <f>IF(Table2[[#This Row],[ActualWinner]]=Table2[[#This Row],[HomeTeam]], 2, IF(OR(Table2[[#This Row],[ActualResult]]="OT", Table2[[#This Row],[ActualResult]]="SO"), 1, 0))</f>
        <v>0</v>
      </c>
    </row>
    <row r="757" spans="1:28"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Row],[ActualWinner]]=Table2[[#This Row],[AwayTeam]], 2, IF(OR(Table2[[#This Row],[ActualResult]]="OT", Table2[[#This Row],[ActualResult]]="SO"), 1, 0))</f>
        <v>0</v>
      </c>
      <c r="AB757" s="2">
        <f>IF(Table2[[#This Row],[ActualWinner]]=Table2[[#This Row],[HomeTeam]], 2, IF(OR(Table2[[#This Row],[ActualResult]]="OT", Table2[[#This Row],[ActualResult]]="SO"), 1, 0))</f>
        <v>0</v>
      </c>
    </row>
    <row r="758" spans="1:28"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Row],[ActualWinner]]=Table2[[#This Row],[AwayTeam]], 2, IF(OR(Table2[[#This Row],[ActualResult]]="OT", Table2[[#This Row],[ActualResult]]="SO"), 1, 0))</f>
        <v>0</v>
      </c>
      <c r="AB758" s="2">
        <f>IF(Table2[[#This Row],[ActualWinner]]=Table2[[#This Row],[HomeTeam]], 2, IF(OR(Table2[[#This Row],[ActualResult]]="OT", Table2[[#This Row],[ActualResult]]="SO"), 1, 0))</f>
        <v>0</v>
      </c>
    </row>
    <row r="759" spans="1:28"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Row],[ActualWinner]]=Table2[[#This Row],[AwayTeam]], 2, IF(OR(Table2[[#This Row],[ActualResult]]="OT", Table2[[#This Row],[ActualResult]]="SO"), 1, 0))</f>
        <v>0</v>
      </c>
      <c r="AB759" s="2">
        <f>IF(Table2[[#This Row],[ActualWinner]]=Table2[[#This Row],[HomeTeam]], 2, IF(OR(Table2[[#This Row],[ActualResult]]="OT", Table2[[#This Row],[ActualResult]]="SO"), 1, 0))</f>
        <v>0</v>
      </c>
    </row>
    <row r="760" spans="1:28"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Row],[ActualWinner]]=Table2[[#This Row],[AwayTeam]], 2, IF(OR(Table2[[#This Row],[ActualResult]]="OT", Table2[[#This Row],[ActualResult]]="SO"), 1, 0))</f>
        <v>0</v>
      </c>
      <c r="AB760" s="2">
        <f>IF(Table2[[#This Row],[ActualWinner]]=Table2[[#This Row],[HomeTeam]], 2, IF(OR(Table2[[#This Row],[ActualResult]]="OT", Table2[[#This Row],[ActualResult]]="SO"), 1, 0))</f>
        <v>0</v>
      </c>
    </row>
    <row r="761" spans="1:28"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Row],[ActualWinner]]=Table2[[#This Row],[AwayTeam]], 2, IF(OR(Table2[[#This Row],[ActualResult]]="OT", Table2[[#This Row],[ActualResult]]="SO"), 1, 0))</f>
        <v>0</v>
      </c>
      <c r="AB761" s="2">
        <f>IF(Table2[[#This Row],[ActualWinner]]=Table2[[#This Row],[HomeTeam]], 2, IF(OR(Table2[[#This Row],[ActualResult]]="OT", Table2[[#This Row],[ActualResult]]="SO"), 1, 0))</f>
        <v>0</v>
      </c>
    </row>
    <row r="762" spans="1:28"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Row],[ActualWinner]]=Table2[[#This Row],[AwayTeam]], 2, IF(OR(Table2[[#This Row],[ActualResult]]="OT", Table2[[#This Row],[ActualResult]]="SO"), 1, 0))</f>
        <v>0</v>
      </c>
      <c r="AB762" s="2">
        <f>IF(Table2[[#This Row],[ActualWinner]]=Table2[[#This Row],[HomeTeam]], 2, IF(OR(Table2[[#This Row],[ActualResult]]="OT", Table2[[#This Row],[ActualResult]]="SO"), 1, 0))</f>
        <v>0</v>
      </c>
    </row>
    <row r="763" spans="1:28"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Row],[ActualWinner]]=Table2[[#This Row],[AwayTeam]], 2, IF(OR(Table2[[#This Row],[ActualResult]]="OT", Table2[[#This Row],[ActualResult]]="SO"), 1, 0))</f>
        <v>0</v>
      </c>
      <c r="AB763" s="2">
        <f>IF(Table2[[#This Row],[ActualWinner]]=Table2[[#This Row],[HomeTeam]], 2, IF(OR(Table2[[#This Row],[ActualResult]]="OT", Table2[[#This Row],[ActualResult]]="SO"), 1, 0))</f>
        <v>0</v>
      </c>
    </row>
    <row r="764" spans="1:28"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Row],[ActualWinner]]=Table2[[#This Row],[AwayTeam]], 2, IF(OR(Table2[[#This Row],[ActualResult]]="OT", Table2[[#This Row],[ActualResult]]="SO"), 1, 0))</f>
        <v>0</v>
      </c>
      <c r="AB764" s="2">
        <f>IF(Table2[[#This Row],[ActualWinner]]=Table2[[#This Row],[HomeTeam]], 2, IF(OR(Table2[[#This Row],[ActualResult]]="OT", Table2[[#This Row],[ActualResult]]="SO"), 1, 0))</f>
        <v>0</v>
      </c>
    </row>
    <row r="765" spans="1:28"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Row],[ActualWinner]]=Table2[[#This Row],[AwayTeam]], 2, IF(OR(Table2[[#This Row],[ActualResult]]="OT", Table2[[#This Row],[ActualResult]]="SO"), 1, 0))</f>
        <v>0</v>
      </c>
      <c r="AB765" s="2">
        <f>IF(Table2[[#This Row],[ActualWinner]]=Table2[[#This Row],[HomeTeam]], 2, IF(OR(Table2[[#This Row],[ActualResult]]="OT", Table2[[#This Row],[ActualResult]]="SO"), 1, 0))</f>
        <v>0</v>
      </c>
    </row>
    <row r="766" spans="1:28"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Row],[ActualWinner]]=Table2[[#This Row],[AwayTeam]], 2, IF(OR(Table2[[#This Row],[ActualResult]]="OT", Table2[[#This Row],[ActualResult]]="SO"), 1, 0))</f>
        <v>0</v>
      </c>
      <c r="AB766" s="2">
        <f>IF(Table2[[#This Row],[ActualWinner]]=Table2[[#This Row],[HomeTeam]], 2, IF(OR(Table2[[#This Row],[ActualResult]]="OT", Table2[[#This Row],[ActualResult]]="SO"), 1, 0))</f>
        <v>0</v>
      </c>
    </row>
    <row r="767" spans="1:28"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Row],[ActualWinner]]=Table2[[#This Row],[AwayTeam]], 2, IF(OR(Table2[[#This Row],[ActualResult]]="OT", Table2[[#This Row],[ActualResult]]="SO"), 1, 0))</f>
        <v>0</v>
      </c>
      <c r="AB767" s="2">
        <f>IF(Table2[[#This Row],[ActualWinner]]=Table2[[#This Row],[HomeTeam]], 2, IF(OR(Table2[[#This Row],[ActualResult]]="OT", Table2[[#This Row],[ActualResult]]="SO"), 1, 0))</f>
        <v>0</v>
      </c>
    </row>
    <row r="768" spans="1:28"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Row],[ActualWinner]]=Table2[[#This Row],[AwayTeam]], 2, IF(OR(Table2[[#This Row],[ActualResult]]="OT", Table2[[#This Row],[ActualResult]]="SO"), 1, 0))</f>
        <v>0</v>
      </c>
      <c r="AB768" s="2">
        <f>IF(Table2[[#This Row],[ActualWinner]]=Table2[[#This Row],[HomeTeam]], 2, IF(OR(Table2[[#This Row],[ActualResult]]="OT", Table2[[#This Row],[ActualResult]]="SO"), 1, 0))</f>
        <v>0</v>
      </c>
    </row>
    <row r="769" spans="1:28"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Row],[ActualWinner]]=Table2[[#This Row],[AwayTeam]], 2, IF(OR(Table2[[#This Row],[ActualResult]]="OT", Table2[[#This Row],[ActualResult]]="SO"), 1, 0))</f>
        <v>0</v>
      </c>
      <c r="AB769" s="2">
        <f>IF(Table2[[#This Row],[ActualWinner]]=Table2[[#This Row],[HomeTeam]], 2, IF(OR(Table2[[#This Row],[ActualResult]]="OT", Table2[[#This Row],[ActualResult]]="SO"), 1, 0))</f>
        <v>0</v>
      </c>
    </row>
    <row r="770" spans="1:28"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Row],[ActualWinner]]=Table2[[#This Row],[AwayTeam]], 2, IF(OR(Table2[[#This Row],[ActualResult]]="OT", Table2[[#This Row],[ActualResult]]="SO"), 1, 0))</f>
        <v>0</v>
      </c>
      <c r="AB770" s="2">
        <f>IF(Table2[[#This Row],[ActualWinner]]=Table2[[#This Row],[HomeTeam]], 2, IF(OR(Table2[[#This Row],[ActualResult]]="OT", Table2[[#This Row],[ActualResult]]="SO"), 1, 0))</f>
        <v>0</v>
      </c>
    </row>
    <row r="771" spans="1:28"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Row],[ActualWinner]]=Table2[[#This Row],[AwayTeam]], 2, IF(OR(Table2[[#This Row],[ActualResult]]="OT", Table2[[#This Row],[ActualResult]]="SO"), 1, 0))</f>
        <v>0</v>
      </c>
      <c r="AB771" s="2">
        <f>IF(Table2[[#This Row],[ActualWinner]]=Table2[[#This Row],[HomeTeam]], 2, IF(OR(Table2[[#This Row],[ActualResult]]="OT", Table2[[#This Row],[ActualResult]]="SO"), 1, 0))</f>
        <v>0</v>
      </c>
    </row>
    <row r="772" spans="1:28"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Row],[ActualWinner]]=Table2[[#This Row],[AwayTeam]], 2, IF(OR(Table2[[#This Row],[ActualResult]]="OT", Table2[[#This Row],[ActualResult]]="SO"), 1, 0))</f>
        <v>0</v>
      </c>
      <c r="AB772" s="2">
        <f>IF(Table2[[#This Row],[ActualWinner]]=Table2[[#This Row],[HomeTeam]], 2, IF(OR(Table2[[#This Row],[ActualResult]]="OT", Table2[[#This Row],[ActualResult]]="SO"), 1, 0))</f>
        <v>0</v>
      </c>
    </row>
    <row r="773" spans="1:28"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Row],[ActualWinner]]=Table2[[#This Row],[AwayTeam]], 2, IF(OR(Table2[[#This Row],[ActualResult]]="OT", Table2[[#This Row],[ActualResult]]="SO"), 1, 0))</f>
        <v>0</v>
      </c>
      <c r="AB773" s="2">
        <f>IF(Table2[[#This Row],[ActualWinner]]=Table2[[#This Row],[HomeTeam]], 2, IF(OR(Table2[[#This Row],[ActualResult]]="OT", Table2[[#This Row],[ActualResult]]="SO"), 1, 0))</f>
        <v>0</v>
      </c>
    </row>
    <row r="774" spans="1:28"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Row],[ActualWinner]]=Table2[[#This Row],[AwayTeam]], 2, IF(OR(Table2[[#This Row],[ActualResult]]="OT", Table2[[#This Row],[ActualResult]]="SO"), 1, 0))</f>
        <v>0</v>
      </c>
      <c r="AB774" s="2">
        <f>IF(Table2[[#This Row],[ActualWinner]]=Table2[[#This Row],[HomeTeam]], 2, IF(OR(Table2[[#This Row],[ActualResult]]="OT", Table2[[#This Row],[ActualResult]]="SO"), 1, 0))</f>
        <v>0</v>
      </c>
    </row>
    <row r="775" spans="1:28"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Row],[ActualWinner]]=Table2[[#This Row],[AwayTeam]], 2, IF(OR(Table2[[#This Row],[ActualResult]]="OT", Table2[[#This Row],[ActualResult]]="SO"), 1, 0))</f>
        <v>0</v>
      </c>
      <c r="AB775" s="2">
        <f>IF(Table2[[#This Row],[ActualWinner]]=Table2[[#This Row],[HomeTeam]], 2, IF(OR(Table2[[#This Row],[ActualResult]]="OT", Table2[[#This Row],[ActualResult]]="SO"), 1, 0))</f>
        <v>0</v>
      </c>
    </row>
    <row r="776" spans="1:28"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Row],[ActualWinner]]=Table2[[#This Row],[AwayTeam]], 2, IF(OR(Table2[[#This Row],[ActualResult]]="OT", Table2[[#This Row],[ActualResult]]="SO"), 1, 0))</f>
        <v>0</v>
      </c>
      <c r="AB776" s="2">
        <f>IF(Table2[[#This Row],[ActualWinner]]=Table2[[#This Row],[HomeTeam]], 2, IF(OR(Table2[[#This Row],[ActualResult]]="OT", Table2[[#This Row],[ActualResult]]="SO"), 1, 0))</f>
        <v>0</v>
      </c>
    </row>
    <row r="777" spans="1:28"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Row],[ActualWinner]]=Table2[[#This Row],[AwayTeam]], 2, IF(OR(Table2[[#This Row],[ActualResult]]="OT", Table2[[#This Row],[ActualResult]]="SO"), 1, 0))</f>
        <v>0</v>
      </c>
      <c r="AB777" s="2">
        <f>IF(Table2[[#This Row],[ActualWinner]]=Table2[[#This Row],[HomeTeam]], 2, IF(OR(Table2[[#This Row],[ActualResult]]="OT", Table2[[#This Row],[ActualResult]]="SO"), 1, 0))</f>
        <v>0</v>
      </c>
    </row>
    <row r="778" spans="1:28"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Row],[ActualWinner]]=Table2[[#This Row],[AwayTeam]], 2, IF(OR(Table2[[#This Row],[ActualResult]]="OT", Table2[[#This Row],[ActualResult]]="SO"), 1, 0))</f>
        <v>0</v>
      </c>
      <c r="AB778" s="2">
        <f>IF(Table2[[#This Row],[ActualWinner]]=Table2[[#This Row],[HomeTeam]], 2, IF(OR(Table2[[#This Row],[ActualResult]]="OT", Table2[[#This Row],[ActualResult]]="SO"), 1, 0))</f>
        <v>0</v>
      </c>
    </row>
    <row r="779" spans="1:28"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Row],[ActualWinner]]=Table2[[#This Row],[AwayTeam]], 2, IF(OR(Table2[[#This Row],[ActualResult]]="OT", Table2[[#This Row],[ActualResult]]="SO"), 1, 0))</f>
        <v>0</v>
      </c>
      <c r="AB779" s="2">
        <f>IF(Table2[[#This Row],[ActualWinner]]=Table2[[#This Row],[HomeTeam]], 2, IF(OR(Table2[[#This Row],[ActualResult]]="OT", Table2[[#This Row],[ActualResult]]="SO"), 1, 0))</f>
        <v>0</v>
      </c>
    </row>
    <row r="780" spans="1:28"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Row],[ActualWinner]]=Table2[[#This Row],[AwayTeam]], 2, IF(OR(Table2[[#This Row],[ActualResult]]="OT", Table2[[#This Row],[ActualResult]]="SO"), 1, 0))</f>
        <v>0</v>
      </c>
      <c r="AB780" s="2">
        <f>IF(Table2[[#This Row],[ActualWinner]]=Table2[[#This Row],[HomeTeam]], 2, IF(OR(Table2[[#This Row],[ActualResult]]="OT", Table2[[#This Row],[ActualResult]]="SO"), 1, 0))</f>
        <v>0</v>
      </c>
    </row>
    <row r="781" spans="1:28"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Row],[ActualWinner]]=Table2[[#This Row],[AwayTeam]], 2, IF(OR(Table2[[#This Row],[ActualResult]]="OT", Table2[[#This Row],[ActualResult]]="SO"), 1, 0))</f>
        <v>0</v>
      </c>
      <c r="AB781" s="2">
        <f>IF(Table2[[#This Row],[ActualWinner]]=Table2[[#This Row],[HomeTeam]], 2, IF(OR(Table2[[#This Row],[ActualResult]]="OT", Table2[[#This Row],[ActualResult]]="SO"), 1, 0))</f>
        <v>0</v>
      </c>
    </row>
    <row r="782" spans="1:28"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Row],[ActualWinner]]=Table2[[#This Row],[AwayTeam]], 2, IF(OR(Table2[[#This Row],[ActualResult]]="OT", Table2[[#This Row],[ActualResult]]="SO"), 1, 0))</f>
        <v>0</v>
      </c>
      <c r="AB782" s="2">
        <f>IF(Table2[[#This Row],[ActualWinner]]=Table2[[#This Row],[HomeTeam]], 2, IF(OR(Table2[[#This Row],[ActualResult]]="OT", Table2[[#This Row],[ActualResult]]="SO"), 1, 0))</f>
        <v>0</v>
      </c>
    </row>
    <row r="783" spans="1:28"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Row],[ActualWinner]]=Table2[[#This Row],[AwayTeam]], 2, IF(OR(Table2[[#This Row],[ActualResult]]="OT", Table2[[#This Row],[ActualResult]]="SO"), 1, 0))</f>
        <v>0</v>
      </c>
      <c r="AB783" s="2">
        <f>IF(Table2[[#This Row],[ActualWinner]]=Table2[[#This Row],[HomeTeam]], 2, IF(OR(Table2[[#This Row],[ActualResult]]="OT", Table2[[#This Row],[ActualResult]]="SO"), 1, 0))</f>
        <v>0</v>
      </c>
    </row>
    <row r="784" spans="1:28"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Row],[ActualWinner]]=Table2[[#This Row],[AwayTeam]], 2, IF(OR(Table2[[#This Row],[ActualResult]]="OT", Table2[[#This Row],[ActualResult]]="SO"), 1, 0))</f>
        <v>0</v>
      </c>
      <c r="AB784" s="2">
        <f>IF(Table2[[#This Row],[ActualWinner]]=Table2[[#This Row],[HomeTeam]], 2, IF(OR(Table2[[#This Row],[ActualResult]]="OT", Table2[[#This Row],[ActualResult]]="SO"), 1, 0))</f>
        <v>0</v>
      </c>
    </row>
    <row r="785" spans="1:28"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Row],[ActualWinner]]=Table2[[#This Row],[AwayTeam]], 2, IF(OR(Table2[[#This Row],[ActualResult]]="OT", Table2[[#This Row],[ActualResult]]="SO"), 1, 0))</f>
        <v>0</v>
      </c>
      <c r="AB785" s="2">
        <f>IF(Table2[[#This Row],[ActualWinner]]=Table2[[#This Row],[HomeTeam]], 2, IF(OR(Table2[[#This Row],[ActualResult]]="OT", Table2[[#This Row],[ActualResult]]="SO"), 1, 0))</f>
        <v>0</v>
      </c>
    </row>
    <row r="786" spans="1:28"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Row],[ActualWinner]]=Table2[[#This Row],[AwayTeam]], 2, IF(OR(Table2[[#This Row],[ActualResult]]="OT", Table2[[#This Row],[ActualResult]]="SO"), 1, 0))</f>
        <v>0</v>
      </c>
      <c r="AB786" s="2">
        <f>IF(Table2[[#This Row],[ActualWinner]]=Table2[[#This Row],[HomeTeam]], 2, IF(OR(Table2[[#This Row],[ActualResult]]="OT", Table2[[#This Row],[ActualResult]]="SO"), 1, 0))</f>
        <v>0</v>
      </c>
    </row>
    <row r="787" spans="1:28"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Row],[ActualWinner]]=Table2[[#This Row],[AwayTeam]], 2, IF(OR(Table2[[#This Row],[ActualResult]]="OT", Table2[[#This Row],[ActualResult]]="SO"), 1, 0))</f>
        <v>0</v>
      </c>
      <c r="AB787" s="2">
        <f>IF(Table2[[#This Row],[ActualWinner]]=Table2[[#This Row],[HomeTeam]], 2, IF(OR(Table2[[#This Row],[ActualResult]]="OT", Table2[[#This Row],[ActualResult]]="SO"), 1, 0))</f>
        <v>0</v>
      </c>
    </row>
    <row r="788" spans="1:28"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Row],[ActualWinner]]=Table2[[#This Row],[AwayTeam]], 2, IF(OR(Table2[[#This Row],[ActualResult]]="OT", Table2[[#This Row],[ActualResult]]="SO"), 1, 0))</f>
        <v>0</v>
      </c>
      <c r="AB788" s="2">
        <f>IF(Table2[[#This Row],[ActualWinner]]=Table2[[#This Row],[HomeTeam]], 2, IF(OR(Table2[[#This Row],[ActualResult]]="OT", Table2[[#This Row],[ActualResult]]="SO"), 1, 0))</f>
        <v>0</v>
      </c>
    </row>
    <row r="789" spans="1:28"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Row],[ActualWinner]]=Table2[[#This Row],[AwayTeam]], 2, IF(OR(Table2[[#This Row],[ActualResult]]="OT", Table2[[#This Row],[ActualResult]]="SO"), 1, 0))</f>
        <v>0</v>
      </c>
      <c r="AB789" s="2">
        <f>IF(Table2[[#This Row],[ActualWinner]]=Table2[[#This Row],[HomeTeam]], 2, IF(OR(Table2[[#This Row],[ActualResult]]="OT", Table2[[#This Row],[ActualResult]]="SO"), 1, 0))</f>
        <v>0</v>
      </c>
    </row>
    <row r="790" spans="1:28"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Row],[ActualWinner]]=Table2[[#This Row],[AwayTeam]], 2, IF(OR(Table2[[#This Row],[ActualResult]]="OT", Table2[[#This Row],[ActualResult]]="SO"), 1, 0))</f>
        <v>0</v>
      </c>
      <c r="AB790" s="2">
        <f>IF(Table2[[#This Row],[ActualWinner]]=Table2[[#This Row],[HomeTeam]], 2, IF(OR(Table2[[#This Row],[ActualResult]]="OT", Table2[[#This Row],[ActualResult]]="SO"), 1, 0))</f>
        <v>0</v>
      </c>
    </row>
    <row r="791" spans="1:28"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Row],[ActualWinner]]=Table2[[#This Row],[AwayTeam]], 2, IF(OR(Table2[[#This Row],[ActualResult]]="OT", Table2[[#This Row],[ActualResult]]="SO"), 1, 0))</f>
        <v>0</v>
      </c>
      <c r="AB791" s="2">
        <f>IF(Table2[[#This Row],[ActualWinner]]=Table2[[#This Row],[HomeTeam]], 2, IF(OR(Table2[[#This Row],[ActualResult]]="OT", Table2[[#This Row],[ActualResult]]="SO"), 1, 0))</f>
        <v>0</v>
      </c>
    </row>
    <row r="792" spans="1:28"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Row],[ActualWinner]]=Table2[[#This Row],[AwayTeam]], 2, IF(OR(Table2[[#This Row],[ActualResult]]="OT", Table2[[#This Row],[ActualResult]]="SO"), 1, 0))</f>
        <v>0</v>
      </c>
      <c r="AB792" s="2">
        <f>IF(Table2[[#This Row],[ActualWinner]]=Table2[[#This Row],[HomeTeam]], 2, IF(OR(Table2[[#This Row],[ActualResult]]="OT", Table2[[#This Row],[ActualResult]]="SO"), 1, 0))</f>
        <v>0</v>
      </c>
    </row>
    <row r="793" spans="1:28"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Row],[ActualWinner]]=Table2[[#This Row],[AwayTeam]], 2, IF(OR(Table2[[#This Row],[ActualResult]]="OT", Table2[[#This Row],[ActualResult]]="SO"), 1, 0))</f>
        <v>0</v>
      </c>
      <c r="AB793" s="2">
        <f>IF(Table2[[#This Row],[ActualWinner]]=Table2[[#This Row],[HomeTeam]], 2, IF(OR(Table2[[#This Row],[ActualResult]]="OT", Table2[[#This Row],[ActualResult]]="SO"), 1, 0))</f>
        <v>0</v>
      </c>
    </row>
    <row r="794" spans="1:28"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Row],[ActualWinner]]=Table2[[#This Row],[AwayTeam]], 2, IF(OR(Table2[[#This Row],[ActualResult]]="OT", Table2[[#This Row],[ActualResult]]="SO"), 1, 0))</f>
        <v>0</v>
      </c>
      <c r="AB794" s="2">
        <f>IF(Table2[[#This Row],[ActualWinner]]=Table2[[#This Row],[HomeTeam]], 2, IF(OR(Table2[[#This Row],[ActualResult]]="OT", Table2[[#This Row],[ActualResult]]="SO"), 1, 0))</f>
        <v>0</v>
      </c>
    </row>
    <row r="795" spans="1:28"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Row],[ActualWinner]]=Table2[[#This Row],[AwayTeam]], 2, IF(OR(Table2[[#This Row],[ActualResult]]="OT", Table2[[#This Row],[ActualResult]]="SO"), 1, 0))</f>
        <v>0</v>
      </c>
      <c r="AB795" s="2">
        <f>IF(Table2[[#This Row],[ActualWinner]]=Table2[[#This Row],[HomeTeam]], 2, IF(OR(Table2[[#This Row],[ActualResult]]="OT", Table2[[#This Row],[ActualResult]]="SO"), 1, 0))</f>
        <v>0</v>
      </c>
    </row>
    <row r="796" spans="1:28"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Row],[ActualWinner]]=Table2[[#This Row],[AwayTeam]], 2, IF(OR(Table2[[#This Row],[ActualResult]]="OT", Table2[[#This Row],[ActualResult]]="SO"), 1, 0))</f>
        <v>0</v>
      </c>
      <c r="AB796" s="2">
        <f>IF(Table2[[#This Row],[ActualWinner]]=Table2[[#This Row],[HomeTeam]], 2, IF(OR(Table2[[#This Row],[ActualResult]]="OT", Table2[[#This Row],[ActualResult]]="SO"), 1, 0))</f>
        <v>0</v>
      </c>
    </row>
    <row r="797" spans="1:28"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Row],[ActualWinner]]=Table2[[#This Row],[AwayTeam]], 2, IF(OR(Table2[[#This Row],[ActualResult]]="OT", Table2[[#This Row],[ActualResult]]="SO"), 1, 0))</f>
        <v>0</v>
      </c>
      <c r="AB797" s="2">
        <f>IF(Table2[[#This Row],[ActualWinner]]=Table2[[#This Row],[HomeTeam]], 2, IF(OR(Table2[[#This Row],[ActualResult]]="OT", Table2[[#This Row],[ActualResult]]="SO"), 1, 0))</f>
        <v>0</v>
      </c>
    </row>
    <row r="798" spans="1:28"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Row],[ActualWinner]]=Table2[[#This Row],[AwayTeam]], 2, IF(OR(Table2[[#This Row],[ActualResult]]="OT", Table2[[#This Row],[ActualResult]]="SO"), 1, 0))</f>
        <v>0</v>
      </c>
      <c r="AB798" s="2">
        <f>IF(Table2[[#This Row],[ActualWinner]]=Table2[[#This Row],[HomeTeam]], 2, IF(OR(Table2[[#This Row],[ActualResult]]="OT", Table2[[#This Row],[ActualResult]]="SO"), 1, 0))</f>
        <v>0</v>
      </c>
    </row>
    <row r="799" spans="1:28"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Row],[ActualWinner]]=Table2[[#This Row],[AwayTeam]], 2, IF(OR(Table2[[#This Row],[ActualResult]]="OT", Table2[[#This Row],[ActualResult]]="SO"), 1, 0))</f>
        <v>0</v>
      </c>
      <c r="AB799" s="2">
        <f>IF(Table2[[#This Row],[ActualWinner]]=Table2[[#This Row],[HomeTeam]], 2, IF(OR(Table2[[#This Row],[ActualResult]]="OT", Table2[[#This Row],[ActualResult]]="SO"), 1, 0))</f>
        <v>0</v>
      </c>
    </row>
    <row r="800" spans="1:28"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Row],[ActualWinner]]=Table2[[#This Row],[AwayTeam]], 2, IF(OR(Table2[[#This Row],[ActualResult]]="OT", Table2[[#This Row],[ActualResult]]="SO"), 1, 0))</f>
        <v>0</v>
      </c>
      <c r="AB800" s="2">
        <f>IF(Table2[[#This Row],[ActualWinner]]=Table2[[#This Row],[HomeTeam]], 2, IF(OR(Table2[[#This Row],[ActualResult]]="OT", Table2[[#This Row],[ActualResult]]="SO"), 1, 0))</f>
        <v>0</v>
      </c>
    </row>
    <row r="801" spans="1:28"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Row],[ActualWinner]]=Table2[[#This Row],[AwayTeam]], 2, IF(OR(Table2[[#This Row],[ActualResult]]="OT", Table2[[#This Row],[ActualResult]]="SO"), 1, 0))</f>
        <v>0</v>
      </c>
      <c r="AB801" s="2">
        <f>IF(Table2[[#This Row],[ActualWinner]]=Table2[[#This Row],[HomeTeam]], 2, IF(OR(Table2[[#This Row],[ActualResult]]="OT", Table2[[#This Row],[ActualResult]]="SO"), 1, 0))</f>
        <v>0</v>
      </c>
    </row>
    <row r="802" spans="1:28"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Row],[ActualWinner]]=Table2[[#This Row],[AwayTeam]], 2, IF(OR(Table2[[#This Row],[ActualResult]]="OT", Table2[[#This Row],[ActualResult]]="SO"), 1, 0))</f>
        <v>0</v>
      </c>
      <c r="AB802" s="2">
        <f>IF(Table2[[#This Row],[ActualWinner]]=Table2[[#This Row],[HomeTeam]], 2, IF(OR(Table2[[#This Row],[ActualResult]]="OT", Table2[[#This Row],[ActualResult]]="SO"), 1, 0))</f>
        <v>0</v>
      </c>
    </row>
    <row r="803" spans="1:28"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Row],[ActualWinner]]=Table2[[#This Row],[AwayTeam]], 2, IF(OR(Table2[[#This Row],[ActualResult]]="OT", Table2[[#This Row],[ActualResult]]="SO"), 1, 0))</f>
        <v>0</v>
      </c>
      <c r="AB803" s="2">
        <f>IF(Table2[[#This Row],[ActualWinner]]=Table2[[#This Row],[HomeTeam]], 2, IF(OR(Table2[[#This Row],[ActualResult]]="OT", Table2[[#This Row],[ActualResult]]="SO"), 1, 0))</f>
        <v>0</v>
      </c>
    </row>
    <row r="804" spans="1:28"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Row],[ActualWinner]]=Table2[[#This Row],[AwayTeam]], 2, IF(OR(Table2[[#This Row],[ActualResult]]="OT", Table2[[#This Row],[ActualResult]]="SO"), 1, 0))</f>
        <v>0</v>
      </c>
      <c r="AB804" s="2">
        <f>IF(Table2[[#This Row],[ActualWinner]]=Table2[[#This Row],[HomeTeam]], 2, IF(OR(Table2[[#This Row],[ActualResult]]="OT", Table2[[#This Row],[ActualResult]]="SO"), 1, 0))</f>
        <v>0</v>
      </c>
    </row>
    <row r="805" spans="1:28"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Row],[ActualWinner]]=Table2[[#This Row],[AwayTeam]], 2, IF(OR(Table2[[#This Row],[ActualResult]]="OT", Table2[[#This Row],[ActualResult]]="SO"), 1, 0))</f>
        <v>0</v>
      </c>
      <c r="AB805" s="2">
        <f>IF(Table2[[#This Row],[ActualWinner]]=Table2[[#This Row],[HomeTeam]], 2, IF(OR(Table2[[#This Row],[ActualResult]]="OT", Table2[[#This Row],[ActualResult]]="SO"), 1, 0))</f>
        <v>0</v>
      </c>
    </row>
    <row r="806" spans="1:28"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Row],[ActualWinner]]=Table2[[#This Row],[AwayTeam]], 2, IF(OR(Table2[[#This Row],[ActualResult]]="OT", Table2[[#This Row],[ActualResult]]="SO"), 1, 0))</f>
        <v>0</v>
      </c>
      <c r="AB806" s="2">
        <f>IF(Table2[[#This Row],[ActualWinner]]=Table2[[#This Row],[HomeTeam]], 2, IF(OR(Table2[[#This Row],[ActualResult]]="OT", Table2[[#This Row],[ActualResult]]="SO"), 1, 0))</f>
        <v>0</v>
      </c>
    </row>
    <row r="807" spans="1:28"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Row],[ActualWinner]]=Table2[[#This Row],[AwayTeam]], 2, IF(OR(Table2[[#This Row],[ActualResult]]="OT", Table2[[#This Row],[ActualResult]]="SO"), 1, 0))</f>
        <v>0</v>
      </c>
      <c r="AB807" s="2">
        <f>IF(Table2[[#This Row],[ActualWinner]]=Table2[[#This Row],[HomeTeam]], 2, IF(OR(Table2[[#This Row],[ActualResult]]="OT", Table2[[#This Row],[ActualResult]]="SO"), 1, 0))</f>
        <v>0</v>
      </c>
    </row>
    <row r="808" spans="1:28"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Row],[ActualWinner]]=Table2[[#This Row],[AwayTeam]], 2, IF(OR(Table2[[#This Row],[ActualResult]]="OT", Table2[[#This Row],[ActualResult]]="SO"), 1, 0))</f>
        <v>0</v>
      </c>
      <c r="AB808" s="2">
        <f>IF(Table2[[#This Row],[ActualWinner]]=Table2[[#This Row],[HomeTeam]], 2, IF(OR(Table2[[#This Row],[ActualResult]]="OT", Table2[[#This Row],[ActualResult]]="SO"), 1, 0))</f>
        <v>0</v>
      </c>
    </row>
    <row r="809" spans="1:28"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Row],[ActualWinner]]=Table2[[#This Row],[AwayTeam]], 2, IF(OR(Table2[[#This Row],[ActualResult]]="OT", Table2[[#This Row],[ActualResult]]="SO"), 1, 0))</f>
        <v>0</v>
      </c>
      <c r="AB809" s="2">
        <f>IF(Table2[[#This Row],[ActualWinner]]=Table2[[#This Row],[HomeTeam]], 2, IF(OR(Table2[[#This Row],[ActualResult]]="OT", Table2[[#This Row],[ActualResult]]="SO"), 1, 0))</f>
        <v>0</v>
      </c>
    </row>
    <row r="810" spans="1:28"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Row],[ActualWinner]]=Table2[[#This Row],[AwayTeam]], 2, IF(OR(Table2[[#This Row],[ActualResult]]="OT", Table2[[#This Row],[ActualResult]]="SO"), 1, 0))</f>
        <v>0</v>
      </c>
      <c r="AB810" s="2">
        <f>IF(Table2[[#This Row],[ActualWinner]]=Table2[[#This Row],[HomeTeam]], 2, IF(OR(Table2[[#This Row],[ActualResult]]="OT", Table2[[#This Row],[ActualResult]]="SO"), 1, 0))</f>
        <v>0</v>
      </c>
    </row>
    <row r="811" spans="1:28"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Row],[ActualWinner]]=Table2[[#This Row],[AwayTeam]], 2, IF(OR(Table2[[#This Row],[ActualResult]]="OT", Table2[[#This Row],[ActualResult]]="SO"), 1, 0))</f>
        <v>0</v>
      </c>
      <c r="AB811" s="2">
        <f>IF(Table2[[#This Row],[ActualWinner]]=Table2[[#This Row],[HomeTeam]], 2, IF(OR(Table2[[#This Row],[ActualResult]]="OT", Table2[[#This Row],[ActualResult]]="SO"), 1, 0))</f>
        <v>0</v>
      </c>
    </row>
    <row r="812" spans="1:28"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Row],[ActualWinner]]=Table2[[#This Row],[AwayTeam]], 2, IF(OR(Table2[[#This Row],[ActualResult]]="OT", Table2[[#This Row],[ActualResult]]="SO"), 1, 0))</f>
        <v>0</v>
      </c>
      <c r="AB812" s="2">
        <f>IF(Table2[[#This Row],[ActualWinner]]=Table2[[#This Row],[HomeTeam]], 2, IF(OR(Table2[[#This Row],[ActualResult]]="OT", Table2[[#This Row],[ActualResult]]="SO"), 1, 0))</f>
        <v>0</v>
      </c>
    </row>
    <row r="813" spans="1:28"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Row],[ActualWinner]]=Table2[[#This Row],[AwayTeam]], 2, IF(OR(Table2[[#This Row],[ActualResult]]="OT", Table2[[#This Row],[ActualResult]]="SO"), 1, 0))</f>
        <v>0</v>
      </c>
      <c r="AB813" s="2">
        <f>IF(Table2[[#This Row],[ActualWinner]]=Table2[[#This Row],[HomeTeam]], 2, IF(OR(Table2[[#This Row],[ActualResult]]="OT", Table2[[#This Row],[ActualResult]]="SO"), 1, 0))</f>
        <v>0</v>
      </c>
    </row>
    <row r="814" spans="1:28"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Row],[ActualWinner]]=Table2[[#This Row],[AwayTeam]], 2, IF(OR(Table2[[#This Row],[ActualResult]]="OT", Table2[[#This Row],[ActualResult]]="SO"), 1, 0))</f>
        <v>0</v>
      </c>
      <c r="AB814" s="2">
        <f>IF(Table2[[#This Row],[ActualWinner]]=Table2[[#This Row],[HomeTeam]], 2, IF(OR(Table2[[#This Row],[ActualResult]]="OT", Table2[[#This Row],[ActualResult]]="SO"), 1, 0))</f>
        <v>0</v>
      </c>
    </row>
    <row r="815" spans="1:28"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Row],[ActualWinner]]=Table2[[#This Row],[AwayTeam]], 2, IF(OR(Table2[[#This Row],[ActualResult]]="OT", Table2[[#This Row],[ActualResult]]="SO"), 1, 0))</f>
        <v>0</v>
      </c>
      <c r="AB815" s="2">
        <f>IF(Table2[[#This Row],[ActualWinner]]=Table2[[#This Row],[HomeTeam]], 2, IF(OR(Table2[[#This Row],[ActualResult]]="OT", Table2[[#This Row],[ActualResult]]="SO"), 1, 0))</f>
        <v>0</v>
      </c>
    </row>
    <row r="816" spans="1:28"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Row],[ActualWinner]]=Table2[[#This Row],[AwayTeam]], 2, IF(OR(Table2[[#This Row],[ActualResult]]="OT", Table2[[#This Row],[ActualResult]]="SO"), 1, 0))</f>
        <v>0</v>
      </c>
      <c r="AB816" s="2">
        <f>IF(Table2[[#This Row],[ActualWinner]]=Table2[[#This Row],[HomeTeam]], 2, IF(OR(Table2[[#This Row],[ActualResult]]="OT", Table2[[#This Row],[ActualResult]]="SO"), 1, 0))</f>
        <v>0</v>
      </c>
    </row>
    <row r="817" spans="1:28"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Row],[ActualWinner]]=Table2[[#This Row],[AwayTeam]], 2, IF(OR(Table2[[#This Row],[ActualResult]]="OT", Table2[[#This Row],[ActualResult]]="SO"), 1, 0))</f>
        <v>0</v>
      </c>
      <c r="AB817" s="2">
        <f>IF(Table2[[#This Row],[ActualWinner]]=Table2[[#This Row],[HomeTeam]], 2, IF(OR(Table2[[#This Row],[ActualResult]]="OT", Table2[[#This Row],[ActualResult]]="SO"), 1, 0))</f>
        <v>0</v>
      </c>
    </row>
    <row r="818" spans="1:28"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Row],[ActualWinner]]=Table2[[#This Row],[AwayTeam]], 2, IF(OR(Table2[[#This Row],[ActualResult]]="OT", Table2[[#This Row],[ActualResult]]="SO"), 1, 0))</f>
        <v>0</v>
      </c>
      <c r="AB818" s="2">
        <f>IF(Table2[[#This Row],[ActualWinner]]=Table2[[#This Row],[HomeTeam]], 2, IF(OR(Table2[[#This Row],[ActualResult]]="OT", Table2[[#This Row],[ActualResult]]="SO"), 1, 0))</f>
        <v>0</v>
      </c>
    </row>
    <row r="819" spans="1:28"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Row],[ActualWinner]]=Table2[[#This Row],[AwayTeam]], 2, IF(OR(Table2[[#This Row],[ActualResult]]="OT", Table2[[#This Row],[ActualResult]]="SO"), 1, 0))</f>
        <v>0</v>
      </c>
      <c r="AB819" s="2">
        <f>IF(Table2[[#This Row],[ActualWinner]]=Table2[[#This Row],[HomeTeam]], 2, IF(OR(Table2[[#This Row],[ActualResult]]="OT", Table2[[#This Row],[ActualResult]]="SO"), 1, 0))</f>
        <v>0</v>
      </c>
    </row>
    <row r="820" spans="1:28"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Row],[ActualWinner]]=Table2[[#This Row],[AwayTeam]], 2, IF(OR(Table2[[#This Row],[ActualResult]]="OT", Table2[[#This Row],[ActualResult]]="SO"), 1, 0))</f>
        <v>0</v>
      </c>
      <c r="AB820" s="2">
        <f>IF(Table2[[#This Row],[ActualWinner]]=Table2[[#This Row],[HomeTeam]], 2, IF(OR(Table2[[#This Row],[ActualResult]]="OT", Table2[[#This Row],[ActualResult]]="SO"), 1, 0))</f>
        <v>0</v>
      </c>
    </row>
    <row r="821" spans="1:28"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Row],[ActualWinner]]=Table2[[#This Row],[AwayTeam]], 2, IF(OR(Table2[[#This Row],[ActualResult]]="OT", Table2[[#This Row],[ActualResult]]="SO"), 1, 0))</f>
        <v>0</v>
      </c>
      <c r="AB821" s="2">
        <f>IF(Table2[[#This Row],[ActualWinner]]=Table2[[#This Row],[HomeTeam]], 2, IF(OR(Table2[[#This Row],[ActualResult]]="OT", Table2[[#This Row],[ActualResult]]="SO"), 1, 0))</f>
        <v>0</v>
      </c>
    </row>
    <row r="822" spans="1:28"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Row],[ActualWinner]]=Table2[[#This Row],[AwayTeam]], 2, IF(OR(Table2[[#This Row],[ActualResult]]="OT", Table2[[#This Row],[ActualResult]]="SO"), 1, 0))</f>
        <v>0</v>
      </c>
      <c r="AB822" s="2">
        <f>IF(Table2[[#This Row],[ActualWinner]]=Table2[[#This Row],[HomeTeam]], 2, IF(OR(Table2[[#This Row],[ActualResult]]="OT", Table2[[#This Row],[ActualResult]]="SO"), 1, 0))</f>
        <v>0</v>
      </c>
    </row>
    <row r="823" spans="1:28"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Row],[ActualWinner]]=Table2[[#This Row],[AwayTeam]], 2, IF(OR(Table2[[#This Row],[ActualResult]]="OT", Table2[[#This Row],[ActualResult]]="SO"), 1, 0))</f>
        <v>0</v>
      </c>
      <c r="AB823" s="2">
        <f>IF(Table2[[#This Row],[ActualWinner]]=Table2[[#This Row],[HomeTeam]], 2, IF(OR(Table2[[#This Row],[ActualResult]]="OT", Table2[[#This Row],[ActualResult]]="SO"), 1, 0))</f>
        <v>0</v>
      </c>
    </row>
    <row r="824" spans="1:28"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Row],[ActualWinner]]=Table2[[#This Row],[AwayTeam]], 2, IF(OR(Table2[[#This Row],[ActualResult]]="OT", Table2[[#This Row],[ActualResult]]="SO"), 1, 0))</f>
        <v>0</v>
      </c>
      <c r="AB824" s="2">
        <f>IF(Table2[[#This Row],[ActualWinner]]=Table2[[#This Row],[HomeTeam]], 2, IF(OR(Table2[[#This Row],[ActualResult]]="OT", Table2[[#This Row],[ActualResult]]="SO"), 1, 0))</f>
        <v>0</v>
      </c>
    </row>
    <row r="825" spans="1:28"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Row],[ActualWinner]]=Table2[[#This Row],[AwayTeam]], 2, IF(OR(Table2[[#This Row],[ActualResult]]="OT", Table2[[#This Row],[ActualResult]]="SO"), 1, 0))</f>
        <v>0</v>
      </c>
      <c r="AB825" s="2">
        <f>IF(Table2[[#This Row],[ActualWinner]]=Table2[[#This Row],[HomeTeam]], 2, IF(OR(Table2[[#This Row],[ActualResult]]="OT", Table2[[#This Row],[ActualResult]]="SO"), 1, 0))</f>
        <v>0</v>
      </c>
    </row>
    <row r="826" spans="1:28"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Row],[ActualWinner]]=Table2[[#This Row],[AwayTeam]], 2, IF(OR(Table2[[#This Row],[ActualResult]]="OT", Table2[[#This Row],[ActualResult]]="SO"), 1, 0))</f>
        <v>0</v>
      </c>
      <c r="AB826" s="2">
        <f>IF(Table2[[#This Row],[ActualWinner]]=Table2[[#This Row],[HomeTeam]], 2, IF(OR(Table2[[#This Row],[ActualResult]]="OT", Table2[[#This Row],[ActualResult]]="SO"), 1, 0))</f>
        <v>0</v>
      </c>
    </row>
    <row r="827" spans="1:28"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Row],[ActualWinner]]=Table2[[#This Row],[AwayTeam]], 2, IF(OR(Table2[[#This Row],[ActualResult]]="OT", Table2[[#This Row],[ActualResult]]="SO"), 1, 0))</f>
        <v>0</v>
      </c>
      <c r="AB827" s="2">
        <f>IF(Table2[[#This Row],[ActualWinner]]=Table2[[#This Row],[HomeTeam]], 2, IF(OR(Table2[[#This Row],[ActualResult]]="OT", Table2[[#This Row],[ActualResult]]="SO"), 1, 0))</f>
        <v>0</v>
      </c>
    </row>
    <row r="828" spans="1:28"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Row],[ActualWinner]]=Table2[[#This Row],[AwayTeam]], 2, IF(OR(Table2[[#This Row],[ActualResult]]="OT", Table2[[#This Row],[ActualResult]]="SO"), 1, 0))</f>
        <v>0</v>
      </c>
      <c r="AB828" s="2">
        <f>IF(Table2[[#This Row],[ActualWinner]]=Table2[[#This Row],[HomeTeam]], 2, IF(OR(Table2[[#This Row],[ActualResult]]="OT", Table2[[#This Row],[ActualResult]]="SO"), 1, 0))</f>
        <v>0</v>
      </c>
    </row>
    <row r="829" spans="1:28"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Row],[ActualWinner]]=Table2[[#This Row],[AwayTeam]], 2, IF(OR(Table2[[#This Row],[ActualResult]]="OT", Table2[[#This Row],[ActualResult]]="SO"), 1, 0))</f>
        <v>0</v>
      </c>
      <c r="AB829" s="2">
        <f>IF(Table2[[#This Row],[ActualWinner]]=Table2[[#This Row],[HomeTeam]], 2, IF(OR(Table2[[#This Row],[ActualResult]]="OT", Table2[[#This Row],[ActualResult]]="SO"), 1, 0))</f>
        <v>0</v>
      </c>
    </row>
    <row r="830" spans="1:28"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Row],[ActualWinner]]=Table2[[#This Row],[AwayTeam]], 2, IF(OR(Table2[[#This Row],[ActualResult]]="OT", Table2[[#This Row],[ActualResult]]="SO"), 1, 0))</f>
        <v>0</v>
      </c>
      <c r="AB830" s="2">
        <f>IF(Table2[[#This Row],[ActualWinner]]=Table2[[#This Row],[HomeTeam]], 2, IF(OR(Table2[[#This Row],[ActualResult]]="OT", Table2[[#This Row],[ActualResult]]="SO"), 1, 0))</f>
        <v>0</v>
      </c>
    </row>
    <row r="831" spans="1:28"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Row],[ActualWinner]]=Table2[[#This Row],[AwayTeam]], 2, IF(OR(Table2[[#This Row],[ActualResult]]="OT", Table2[[#This Row],[ActualResult]]="SO"), 1, 0))</f>
        <v>0</v>
      </c>
      <c r="AB831" s="2">
        <f>IF(Table2[[#This Row],[ActualWinner]]=Table2[[#This Row],[HomeTeam]], 2, IF(OR(Table2[[#This Row],[ActualResult]]="OT", Table2[[#This Row],[ActualResult]]="SO"), 1, 0))</f>
        <v>0</v>
      </c>
    </row>
    <row r="832" spans="1:28"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Row],[ActualWinner]]=Table2[[#This Row],[AwayTeam]], 2, IF(OR(Table2[[#This Row],[ActualResult]]="OT", Table2[[#This Row],[ActualResult]]="SO"), 1, 0))</f>
        <v>0</v>
      </c>
      <c r="AB832" s="2">
        <f>IF(Table2[[#This Row],[ActualWinner]]=Table2[[#This Row],[HomeTeam]], 2, IF(OR(Table2[[#This Row],[ActualResult]]="OT", Table2[[#This Row],[ActualResult]]="SO"), 1, 0))</f>
        <v>0</v>
      </c>
    </row>
    <row r="833" spans="1:28"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Row],[ActualWinner]]=Table2[[#This Row],[AwayTeam]], 2, IF(OR(Table2[[#This Row],[ActualResult]]="OT", Table2[[#This Row],[ActualResult]]="SO"), 1, 0))</f>
        <v>0</v>
      </c>
      <c r="AB833" s="2">
        <f>IF(Table2[[#This Row],[ActualWinner]]=Table2[[#This Row],[HomeTeam]], 2, IF(OR(Table2[[#This Row],[ActualResult]]="OT", Table2[[#This Row],[ActualResult]]="SO"), 1, 0))</f>
        <v>0</v>
      </c>
    </row>
    <row r="834" spans="1:28"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Row],[ActualWinner]]=Table2[[#This Row],[AwayTeam]], 2, IF(OR(Table2[[#This Row],[ActualResult]]="OT", Table2[[#This Row],[ActualResult]]="SO"), 1, 0))</f>
        <v>0</v>
      </c>
      <c r="AB834" s="2">
        <f>IF(Table2[[#This Row],[ActualWinner]]=Table2[[#This Row],[HomeTeam]], 2, IF(OR(Table2[[#This Row],[ActualResult]]="OT", Table2[[#This Row],[ActualResult]]="SO"), 1, 0))</f>
        <v>0</v>
      </c>
    </row>
    <row r="835" spans="1:28"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Row],[ActualWinner]]=Table2[[#This Row],[AwayTeam]], 2, IF(OR(Table2[[#This Row],[ActualResult]]="OT", Table2[[#This Row],[ActualResult]]="SO"), 1, 0))</f>
        <v>0</v>
      </c>
      <c r="AB835" s="2">
        <f>IF(Table2[[#This Row],[ActualWinner]]=Table2[[#This Row],[HomeTeam]], 2, IF(OR(Table2[[#This Row],[ActualResult]]="OT", Table2[[#This Row],[ActualResult]]="SO"), 1, 0))</f>
        <v>0</v>
      </c>
    </row>
    <row r="836" spans="1:28"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Row],[ActualWinner]]=Table2[[#This Row],[AwayTeam]], 2, IF(OR(Table2[[#This Row],[ActualResult]]="OT", Table2[[#This Row],[ActualResult]]="SO"), 1, 0))</f>
        <v>0</v>
      </c>
      <c r="AB836" s="2">
        <f>IF(Table2[[#This Row],[ActualWinner]]=Table2[[#This Row],[HomeTeam]], 2, IF(OR(Table2[[#This Row],[ActualResult]]="OT", Table2[[#This Row],[ActualResult]]="SO"), 1, 0))</f>
        <v>0</v>
      </c>
    </row>
    <row r="837" spans="1:28"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Row],[ActualWinner]]=Table2[[#This Row],[AwayTeam]], 2, IF(OR(Table2[[#This Row],[ActualResult]]="OT", Table2[[#This Row],[ActualResult]]="SO"), 1, 0))</f>
        <v>0</v>
      </c>
      <c r="AB837" s="2">
        <f>IF(Table2[[#This Row],[ActualWinner]]=Table2[[#This Row],[HomeTeam]], 2, IF(OR(Table2[[#This Row],[ActualResult]]="OT", Table2[[#This Row],[ActualResult]]="SO"), 1, 0))</f>
        <v>0</v>
      </c>
    </row>
    <row r="838" spans="1:28"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Row],[ActualWinner]]=Table2[[#This Row],[AwayTeam]], 2, IF(OR(Table2[[#This Row],[ActualResult]]="OT", Table2[[#This Row],[ActualResult]]="SO"), 1, 0))</f>
        <v>0</v>
      </c>
      <c r="AB838" s="2">
        <f>IF(Table2[[#This Row],[ActualWinner]]=Table2[[#This Row],[HomeTeam]], 2, IF(OR(Table2[[#This Row],[ActualResult]]="OT", Table2[[#This Row],[ActualResult]]="SO"), 1, 0))</f>
        <v>0</v>
      </c>
    </row>
    <row r="839" spans="1:28"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Row],[ActualWinner]]=Table2[[#This Row],[AwayTeam]], 2, IF(OR(Table2[[#This Row],[ActualResult]]="OT", Table2[[#This Row],[ActualResult]]="SO"), 1, 0))</f>
        <v>0</v>
      </c>
      <c r="AB839" s="2">
        <f>IF(Table2[[#This Row],[ActualWinner]]=Table2[[#This Row],[HomeTeam]], 2, IF(OR(Table2[[#This Row],[ActualResult]]="OT", Table2[[#This Row],[ActualResult]]="SO"), 1, 0))</f>
        <v>0</v>
      </c>
    </row>
    <row r="840" spans="1:28"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Row],[ActualWinner]]=Table2[[#This Row],[AwayTeam]], 2, IF(OR(Table2[[#This Row],[ActualResult]]="OT", Table2[[#This Row],[ActualResult]]="SO"), 1, 0))</f>
        <v>0</v>
      </c>
      <c r="AB840" s="2">
        <f>IF(Table2[[#This Row],[ActualWinner]]=Table2[[#This Row],[HomeTeam]], 2, IF(OR(Table2[[#This Row],[ActualResult]]="OT", Table2[[#This Row],[ActualResult]]="SO"), 1, 0))</f>
        <v>0</v>
      </c>
    </row>
    <row r="841" spans="1:28"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Row],[ActualWinner]]=Table2[[#This Row],[AwayTeam]], 2, IF(OR(Table2[[#This Row],[ActualResult]]="OT", Table2[[#This Row],[ActualResult]]="SO"), 1, 0))</f>
        <v>0</v>
      </c>
      <c r="AB841" s="2">
        <f>IF(Table2[[#This Row],[ActualWinner]]=Table2[[#This Row],[HomeTeam]], 2, IF(OR(Table2[[#This Row],[ActualResult]]="OT", Table2[[#This Row],[ActualResult]]="SO"), 1, 0))</f>
        <v>0</v>
      </c>
    </row>
    <row r="842" spans="1:28"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Row],[ActualWinner]]=Table2[[#This Row],[AwayTeam]], 2, IF(OR(Table2[[#This Row],[ActualResult]]="OT", Table2[[#This Row],[ActualResult]]="SO"), 1, 0))</f>
        <v>0</v>
      </c>
      <c r="AB842" s="2">
        <f>IF(Table2[[#This Row],[ActualWinner]]=Table2[[#This Row],[HomeTeam]], 2, IF(OR(Table2[[#This Row],[ActualResult]]="OT", Table2[[#This Row],[ActualResult]]="SO"), 1, 0))</f>
        <v>0</v>
      </c>
    </row>
    <row r="843" spans="1:28"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Row],[ActualWinner]]=Table2[[#This Row],[AwayTeam]], 2, IF(OR(Table2[[#This Row],[ActualResult]]="OT", Table2[[#This Row],[ActualResult]]="SO"), 1, 0))</f>
        <v>0</v>
      </c>
      <c r="AB843" s="2">
        <f>IF(Table2[[#This Row],[ActualWinner]]=Table2[[#This Row],[HomeTeam]], 2, IF(OR(Table2[[#This Row],[ActualResult]]="OT", Table2[[#This Row],[ActualResult]]="SO"), 1, 0))</f>
        <v>0</v>
      </c>
    </row>
    <row r="844" spans="1:28"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Row],[ActualWinner]]=Table2[[#This Row],[AwayTeam]], 2, IF(OR(Table2[[#This Row],[ActualResult]]="OT", Table2[[#This Row],[ActualResult]]="SO"), 1, 0))</f>
        <v>0</v>
      </c>
      <c r="AB844" s="2">
        <f>IF(Table2[[#This Row],[ActualWinner]]=Table2[[#This Row],[HomeTeam]], 2, IF(OR(Table2[[#This Row],[ActualResult]]="OT", Table2[[#This Row],[ActualResult]]="SO"), 1, 0))</f>
        <v>0</v>
      </c>
    </row>
    <row r="845" spans="1:28"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Row],[ActualWinner]]=Table2[[#This Row],[AwayTeam]], 2, IF(OR(Table2[[#This Row],[ActualResult]]="OT", Table2[[#This Row],[ActualResult]]="SO"), 1, 0))</f>
        <v>0</v>
      </c>
      <c r="AB845" s="2">
        <f>IF(Table2[[#This Row],[ActualWinner]]=Table2[[#This Row],[HomeTeam]], 2, IF(OR(Table2[[#This Row],[ActualResult]]="OT", Table2[[#This Row],[ActualResult]]="SO"), 1, 0))</f>
        <v>0</v>
      </c>
    </row>
    <row r="846" spans="1:28"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Row],[ActualWinner]]=Table2[[#This Row],[AwayTeam]], 2, IF(OR(Table2[[#This Row],[ActualResult]]="OT", Table2[[#This Row],[ActualResult]]="SO"), 1, 0))</f>
        <v>0</v>
      </c>
      <c r="AB846" s="2">
        <f>IF(Table2[[#This Row],[ActualWinner]]=Table2[[#This Row],[HomeTeam]], 2, IF(OR(Table2[[#This Row],[ActualResult]]="OT", Table2[[#This Row],[ActualResult]]="SO"), 1, 0))</f>
        <v>0</v>
      </c>
    </row>
    <row r="847" spans="1:28"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Row],[ActualWinner]]=Table2[[#This Row],[AwayTeam]], 2, IF(OR(Table2[[#This Row],[ActualResult]]="OT", Table2[[#This Row],[ActualResult]]="SO"), 1, 0))</f>
        <v>0</v>
      </c>
      <c r="AB847" s="2">
        <f>IF(Table2[[#This Row],[ActualWinner]]=Table2[[#This Row],[HomeTeam]], 2, IF(OR(Table2[[#This Row],[ActualResult]]="OT", Table2[[#This Row],[ActualResult]]="SO"), 1, 0))</f>
        <v>0</v>
      </c>
    </row>
    <row r="848" spans="1:28"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Row],[ActualWinner]]=Table2[[#This Row],[AwayTeam]], 2, IF(OR(Table2[[#This Row],[ActualResult]]="OT", Table2[[#This Row],[ActualResult]]="SO"), 1, 0))</f>
        <v>0</v>
      </c>
      <c r="AB848" s="2">
        <f>IF(Table2[[#This Row],[ActualWinner]]=Table2[[#This Row],[HomeTeam]], 2, IF(OR(Table2[[#This Row],[ActualResult]]="OT", Table2[[#This Row],[ActualResult]]="SO"), 1, 0))</f>
        <v>0</v>
      </c>
    </row>
    <row r="849" spans="1:28"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Row],[ActualWinner]]=Table2[[#This Row],[AwayTeam]], 2, IF(OR(Table2[[#This Row],[ActualResult]]="OT", Table2[[#This Row],[ActualResult]]="SO"), 1, 0))</f>
        <v>0</v>
      </c>
      <c r="AB849" s="2">
        <f>IF(Table2[[#This Row],[ActualWinner]]=Table2[[#This Row],[HomeTeam]], 2, IF(OR(Table2[[#This Row],[ActualResult]]="OT", Table2[[#This Row],[ActualResult]]="SO"), 1, 0))</f>
        <v>0</v>
      </c>
    </row>
    <row r="850" spans="1:28"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Row],[ActualWinner]]=Table2[[#This Row],[AwayTeam]], 2, IF(OR(Table2[[#This Row],[ActualResult]]="OT", Table2[[#This Row],[ActualResult]]="SO"), 1, 0))</f>
        <v>0</v>
      </c>
      <c r="AB850" s="2">
        <f>IF(Table2[[#This Row],[ActualWinner]]=Table2[[#This Row],[HomeTeam]], 2, IF(OR(Table2[[#This Row],[ActualResult]]="OT", Table2[[#This Row],[ActualResult]]="SO"), 1, 0))</f>
        <v>0</v>
      </c>
    </row>
    <row r="851" spans="1:28"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Row],[ActualWinner]]=Table2[[#This Row],[AwayTeam]], 2, IF(OR(Table2[[#This Row],[ActualResult]]="OT", Table2[[#This Row],[ActualResult]]="SO"), 1, 0))</f>
        <v>0</v>
      </c>
      <c r="AB851" s="2">
        <f>IF(Table2[[#This Row],[ActualWinner]]=Table2[[#This Row],[HomeTeam]], 2, IF(OR(Table2[[#This Row],[ActualResult]]="OT", Table2[[#This Row],[ActualResult]]="SO"), 1, 0))</f>
        <v>0</v>
      </c>
    </row>
    <row r="852" spans="1:28"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Row],[ActualWinner]]=Table2[[#This Row],[AwayTeam]], 2, IF(OR(Table2[[#This Row],[ActualResult]]="OT", Table2[[#This Row],[ActualResult]]="SO"), 1, 0))</f>
        <v>0</v>
      </c>
      <c r="AB852" s="2">
        <f>IF(Table2[[#This Row],[ActualWinner]]=Table2[[#This Row],[HomeTeam]], 2, IF(OR(Table2[[#This Row],[ActualResult]]="OT", Table2[[#This Row],[ActualResult]]="SO"), 1, 0))</f>
        <v>0</v>
      </c>
    </row>
    <row r="853" spans="1:28"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Row],[ActualWinner]]=Table2[[#This Row],[AwayTeam]], 2, IF(OR(Table2[[#This Row],[ActualResult]]="OT", Table2[[#This Row],[ActualResult]]="SO"), 1, 0))</f>
        <v>0</v>
      </c>
      <c r="AB853" s="2">
        <f>IF(Table2[[#This Row],[ActualWinner]]=Table2[[#This Row],[HomeTeam]], 2, IF(OR(Table2[[#This Row],[ActualResult]]="OT", Table2[[#This Row],[ActualResult]]="SO"), 1, 0))</f>
        <v>0</v>
      </c>
    </row>
    <row r="854" spans="1:28"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Row],[ActualWinner]]=Table2[[#This Row],[AwayTeam]], 2, IF(OR(Table2[[#This Row],[ActualResult]]="OT", Table2[[#This Row],[ActualResult]]="SO"), 1, 0))</f>
        <v>0</v>
      </c>
      <c r="AB854" s="2">
        <f>IF(Table2[[#This Row],[ActualWinner]]=Table2[[#This Row],[HomeTeam]], 2, IF(OR(Table2[[#This Row],[ActualResult]]="OT", Table2[[#This Row],[ActualResult]]="SO"), 1, 0))</f>
        <v>0</v>
      </c>
    </row>
    <row r="855" spans="1:28"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Row],[ActualWinner]]=Table2[[#This Row],[AwayTeam]], 2, IF(OR(Table2[[#This Row],[ActualResult]]="OT", Table2[[#This Row],[ActualResult]]="SO"), 1, 0))</f>
        <v>0</v>
      </c>
      <c r="AB855" s="2">
        <f>IF(Table2[[#This Row],[ActualWinner]]=Table2[[#This Row],[HomeTeam]], 2, IF(OR(Table2[[#This Row],[ActualResult]]="OT", Table2[[#This Row],[ActualResult]]="SO"), 1, 0))</f>
        <v>0</v>
      </c>
    </row>
    <row r="856" spans="1:28"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Row],[ActualWinner]]=Table2[[#This Row],[AwayTeam]], 2, IF(OR(Table2[[#This Row],[ActualResult]]="OT", Table2[[#This Row],[ActualResult]]="SO"), 1, 0))</f>
        <v>0</v>
      </c>
      <c r="AB856" s="2">
        <f>IF(Table2[[#This Row],[ActualWinner]]=Table2[[#This Row],[HomeTeam]], 2, IF(OR(Table2[[#This Row],[ActualResult]]="OT", Table2[[#This Row],[ActualResult]]="SO"), 1, 0))</f>
        <v>0</v>
      </c>
    </row>
    <row r="857" spans="1:28"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Row],[ActualWinner]]=Table2[[#This Row],[AwayTeam]], 2, IF(OR(Table2[[#This Row],[ActualResult]]="OT", Table2[[#This Row],[ActualResult]]="SO"), 1, 0))</f>
        <v>0</v>
      </c>
      <c r="AB857" s="2">
        <f>IF(Table2[[#This Row],[ActualWinner]]=Table2[[#This Row],[HomeTeam]], 2, IF(OR(Table2[[#This Row],[ActualResult]]="OT", Table2[[#This Row],[ActualResult]]="SO"), 1, 0))</f>
        <v>0</v>
      </c>
    </row>
    <row r="858" spans="1:28"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Row],[ActualWinner]]=Table2[[#This Row],[AwayTeam]], 2, IF(OR(Table2[[#This Row],[ActualResult]]="OT", Table2[[#This Row],[ActualResult]]="SO"), 1, 0))</f>
        <v>0</v>
      </c>
      <c r="AB858" s="2">
        <f>IF(Table2[[#This Row],[ActualWinner]]=Table2[[#This Row],[HomeTeam]], 2, IF(OR(Table2[[#This Row],[ActualResult]]="OT", Table2[[#This Row],[ActualResult]]="SO"), 1, 0))</f>
        <v>0</v>
      </c>
    </row>
    <row r="859" spans="1:28"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Row],[ActualWinner]]=Table2[[#This Row],[AwayTeam]], 2, IF(OR(Table2[[#This Row],[ActualResult]]="OT", Table2[[#This Row],[ActualResult]]="SO"), 1, 0))</f>
        <v>0</v>
      </c>
      <c r="AB859" s="2">
        <f>IF(Table2[[#This Row],[ActualWinner]]=Table2[[#This Row],[HomeTeam]], 2, IF(OR(Table2[[#This Row],[ActualResult]]="OT", Table2[[#This Row],[ActualResult]]="SO"), 1, 0))</f>
        <v>0</v>
      </c>
    </row>
    <row r="860" spans="1:28"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Row],[ActualWinner]]=Table2[[#This Row],[AwayTeam]], 2, IF(OR(Table2[[#This Row],[ActualResult]]="OT", Table2[[#This Row],[ActualResult]]="SO"), 1, 0))</f>
        <v>0</v>
      </c>
      <c r="AB860" s="2">
        <f>IF(Table2[[#This Row],[ActualWinner]]=Table2[[#This Row],[HomeTeam]], 2, IF(OR(Table2[[#This Row],[ActualResult]]="OT", Table2[[#This Row],[ActualResult]]="SO"), 1, 0))</f>
        <v>0</v>
      </c>
    </row>
    <row r="861" spans="1:28"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Row],[ActualWinner]]=Table2[[#This Row],[AwayTeam]], 2, IF(OR(Table2[[#This Row],[ActualResult]]="OT", Table2[[#This Row],[ActualResult]]="SO"), 1, 0))</f>
        <v>0</v>
      </c>
      <c r="AB861" s="2">
        <f>IF(Table2[[#This Row],[ActualWinner]]=Table2[[#This Row],[HomeTeam]], 2, IF(OR(Table2[[#This Row],[ActualResult]]="OT", Table2[[#This Row],[ActualResult]]="SO"), 1, 0))</f>
        <v>0</v>
      </c>
    </row>
    <row r="862" spans="1:28"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Row],[ActualWinner]]=Table2[[#This Row],[AwayTeam]], 2, IF(OR(Table2[[#This Row],[ActualResult]]="OT", Table2[[#This Row],[ActualResult]]="SO"), 1, 0))</f>
        <v>0</v>
      </c>
      <c r="AB862" s="2">
        <f>IF(Table2[[#This Row],[ActualWinner]]=Table2[[#This Row],[HomeTeam]], 2, IF(OR(Table2[[#This Row],[ActualResult]]="OT", Table2[[#This Row],[ActualResult]]="SO"), 1, 0))</f>
        <v>0</v>
      </c>
    </row>
    <row r="863" spans="1:28"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Row],[ActualWinner]]=Table2[[#This Row],[AwayTeam]], 2, IF(OR(Table2[[#This Row],[ActualResult]]="OT", Table2[[#This Row],[ActualResult]]="SO"), 1, 0))</f>
        <v>0</v>
      </c>
      <c r="AB863" s="2">
        <f>IF(Table2[[#This Row],[ActualWinner]]=Table2[[#This Row],[HomeTeam]], 2, IF(OR(Table2[[#This Row],[ActualResult]]="OT", Table2[[#This Row],[ActualResult]]="SO"), 1, 0))</f>
        <v>0</v>
      </c>
    </row>
    <row r="864" spans="1:28"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Row],[ActualWinner]]=Table2[[#This Row],[AwayTeam]], 2, IF(OR(Table2[[#This Row],[ActualResult]]="OT", Table2[[#This Row],[ActualResult]]="SO"), 1, 0))</f>
        <v>0</v>
      </c>
      <c r="AB864" s="2">
        <f>IF(Table2[[#This Row],[ActualWinner]]=Table2[[#This Row],[HomeTeam]], 2, IF(OR(Table2[[#This Row],[ActualResult]]="OT", Table2[[#This Row],[ActualResult]]="SO"), 1, 0))</f>
        <v>0</v>
      </c>
    </row>
    <row r="865" spans="1:28"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Row],[ActualWinner]]=Table2[[#This Row],[AwayTeam]], 2, IF(OR(Table2[[#This Row],[ActualResult]]="OT", Table2[[#This Row],[ActualResult]]="SO"), 1, 0))</f>
        <v>0</v>
      </c>
      <c r="AB865" s="2">
        <f>IF(Table2[[#This Row],[ActualWinner]]=Table2[[#This Row],[HomeTeam]], 2, IF(OR(Table2[[#This Row],[ActualResult]]="OT", Table2[[#This Row],[ActualResult]]="SO"), 1, 0))</f>
        <v>0</v>
      </c>
    </row>
    <row r="866" spans="1:28"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Row],[ActualWinner]]=Table2[[#This Row],[AwayTeam]], 2, IF(OR(Table2[[#This Row],[ActualResult]]="OT", Table2[[#This Row],[ActualResult]]="SO"), 1, 0))</f>
        <v>0</v>
      </c>
      <c r="AB866" s="2">
        <f>IF(Table2[[#This Row],[ActualWinner]]=Table2[[#This Row],[HomeTeam]], 2, IF(OR(Table2[[#This Row],[ActualResult]]="OT", Table2[[#This Row],[ActualResult]]="SO"), 1, 0))</f>
        <v>0</v>
      </c>
    </row>
    <row r="867" spans="1:28"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Row],[ActualWinner]]=Table2[[#This Row],[AwayTeam]], 2, IF(OR(Table2[[#This Row],[ActualResult]]="OT", Table2[[#This Row],[ActualResult]]="SO"), 1, 0))</f>
        <v>0</v>
      </c>
      <c r="AB867" s="2">
        <f>IF(Table2[[#This Row],[ActualWinner]]=Table2[[#This Row],[HomeTeam]], 2, IF(OR(Table2[[#This Row],[ActualResult]]="OT", Table2[[#This Row],[ActualResult]]="SO"), 1, 0))</f>
        <v>0</v>
      </c>
    </row>
    <row r="868" spans="1:28"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Row],[ActualWinner]]=Table2[[#This Row],[AwayTeam]], 2, IF(OR(Table2[[#This Row],[ActualResult]]="OT", Table2[[#This Row],[ActualResult]]="SO"), 1, 0))</f>
        <v>0</v>
      </c>
      <c r="AB868" s="2">
        <f>IF(Table2[[#This Row],[ActualWinner]]=Table2[[#This Row],[HomeTeam]], 2, IF(OR(Table2[[#This Row],[ActualResult]]="OT", Table2[[#This Row],[ActualResult]]="SO"), 1, 0))</f>
        <v>0</v>
      </c>
    </row>
    <row r="869" spans="1:28"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Row],[ActualWinner]]=Table2[[#This Row],[AwayTeam]], 2, IF(OR(Table2[[#This Row],[ActualResult]]="OT", Table2[[#This Row],[ActualResult]]="SO"), 1, 0))</f>
        <v>0</v>
      </c>
      <c r="AB869" s="2">
        <f>IF(Table2[[#This Row],[ActualWinner]]=Table2[[#This Row],[HomeTeam]], 2, IF(OR(Table2[[#This Row],[ActualResult]]="OT", Table2[[#This Row],[ActualResult]]="SO"), 1, 0))</f>
        <v>0</v>
      </c>
    </row>
    <row r="870" spans="1:28"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Row],[ActualWinner]]=Table2[[#This Row],[AwayTeam]], 2, IF(OR(Table2[[#This Row],[ActualResult]]="OT", Table2[[#This Row],[ActualResult]]="SO"), 1, 0))</f>
        <v>0</v>
      </c>
      <c r="AB870" s="2">
        <f>IF(Table2[[#This Row],[ActualWinner]]=Table2[[#This Row],[HomeTeam]], 2, IF(OR(Table2[[#This Row],[ActualResult]]="OT", Table2[[#This Row],[ActualResult]]="SO"), 1, 0))</f>
        <v>0</v>
      </c>
    </row>
    <row r="871" spans="1:28"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Row],[ActualWinner]]=Table2[[#This Row],[AwayTeam]], 2, IF(OR(Table2[[#This Row],[ActualResult]]="OT", Table2[[#This Row],[ActualResult]]="SO"), 1, 0))</f>
        <v>0</v>
      </c>
      <c r="AB871" s="2">
        <f>IF(Table2[[#This Row],[ActualWinner]]=Table2[[#This Row],[HomeTeam]], 2, IF(OR(Table2[[#This Row],[ActualResult]]="OT", Table2[[#This Row],[ActualResult]]="SO"), 1, 0))</f>
        <v>0</v>
      </c>
    </row>
    <row r="872" spans="1:28"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Row],[ActualWinner]]=Table2[[#This Row],[AwayTeam]], 2, IF(OR(Table2[[#This Row],[ActualResult]]="OT", Table2[[#This Row],[ActualResult]]="SO"), 1, 0))</f>
        <v>0</v>
      </c>
      <c r="AB872" s="2">
        <f>IF(Table2[[#This Row],[ActualWinner]]=Table2[[#This Row],[HomeTeam]], 2, IF(OR(Table2[[#This Row],[ActualResult]]="OT", Table2[[#This Row],[ActualResult]]="SO"), 1, 0))</f>
        <v>0</v>
      </c>
    </row>
    <row r="873" spans="1:28"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Row],[ActualWinner]]=Table2[[#This Row],[AwayTeam]], 2, IF(OR(Table2[[#This Row],[ActualResult]]="OT", Table2[[#This Row],[ActualResult]]="SO"), 1, 0))</f>
        <v>0</v>
      </c>
      <c r="AB873" s="2">
        <f>IF(Table2[[#This Row],[ActualWinner]]=Table2[[#This Row],[HomeTeam]], 2, IF(OR(Table2[[#This Row],[ActualResult]]="OT", Table2[[#This Row],[ActualResult]]="SO"), 1, 0))</f>
        <v>0</v>
      </c>
    </row>
    <row r="874" spans="1:28"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Row],[ActualWinner]]=Table2[[#This Row],[AwayTeam]], 2, IF(OR(Table2[[#This Row],[ActualResult]]="OT", Table2[[#This Row],[ActualResult]]="SO"), 1, 0))</f>
        <v>0</v>
      </c>
      <c r="AB874" s="2">
        <f>IF(Table2[[#This Row],[ActualWinner]]=Table2[[#This Row],[HomeTeam]], 2, IF(OR(Table2[[#This Row],[ActualResult]]="OT", Table2[[#This Row],[ActualResult]]="SO"), 1, 0))</f>
        <v>0</v>
      </c>
    </row>
    <row r="875" spans="1:28"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Row],[ActualWinner]]=Table2[[#This Row],[AwayTeam]], 2, IF(OR(Table2[[#This Row],[ActualResult]]="OT", Table2[[#This Row],[ActualResult]]="SO"), 1, 0))</f>
        <v>0</v>
      </c>
      <c r="AB875" s="2">
        <f>IF(Table2[[#This Row],[ActualWinner]]=Table2[[#This Row],[HomeTeam]], 2, IF(OR(Table2[[#This Row],[ActualResult]]="OT", Table2[[#This Row],[ActualResult]]="SO"), 1, 0))</f>
        <v>0</v>
      </c>
    </row>
    <row r="876" spans="1:28"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Row],[ActualWinner]]=Table2[[#This Row],[AwayTeam]], 2, IF(OR(Table2[[#This Row],[ActualResult]]="OT", Table2[[#This Row],[ActualResult]]="SO"), 1, 0))</f>
        <v>0</v>
      </c>
      <c r="AB876" s="2">
        <f>IF(Table2[[#This Row],[ActualWinner]]=Table2[[#This Row],[HomeTeam]], 2, IF(OR(Table2[[#This Row],[ActualResult]]="OT", Table2[[#This Row],[ActualResult]]="SO"), 1, 0))</f>
        <v>0</v>
      </c>
    </row>
    <row r="877" spans="1:28"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Row],[ActualWinner]]=Table2[[#This Row],[AwayTeam]], 2, IF(OR(Table2[[#This Row],[ActualResult]]="OT", Table2[[#This Row],[ActualResult]]="SO"), 1, 0))</f>
        <v>0</v>
      </c>
      <c r="AB877" s="2">
        <f>IF(Table2[[#This Row],[ActualWinner]]=Table2[[#This Row],[HomeTeam]], 2, IF(OR(Table2[[#This Row],[ActualResult]]="OT", Table2[[#This Row],[ActualResult]]="SO"), 1, 0))</f>
        <v>0</v>
      </c>
    </row>
    <row r="878" spans="1:28"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Row],[ActualWinner]]=Table2[[#This Row],[AwayTeam]], 2, IF(OR(Table2[[#This Row],[ActualResult]]="OT", Table2[[#This Row],[ActualResult]]="SO"), 1, 0))</f>
        <v>0</v>
      </c>
      <c r="AB878" s="2">
        <f>IF(Table2[[#This Row],[ActualWinner]]=Table2[[#This Row],[HomeTeam]], 2, IF(OR(Table2[[#This Row],[ActualResult]]="OT", Table2[[#This Row],[ActualResult]]="SO"), 1, 0))</f>
        <v>0</v>
      </c>
    </row>
    <row r="879" spans="1:28"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Row],[ActualWinner]]=Table2[[#This Row],[AwayTeam]], 2, IF(OR(Table2[[#This Row],[ActualResult]]="OT", Table2[[#This Row],[ActualResult]]="SO"), 1, 0))</f>
        <v>0</v>
      </c>
      <c r="AB879" s="2">
        <f>IF(Table2[[#This Row],[ActualWinner]]=Table2[[#This Row],[HomeTeam]], 2, IF(OR(Table2[[#This Row],[ActualResult]]="OT", Table2[[#This Row],[ActualResult]]="SO"), 1, 0))</f>
        <v>0</v>
      </c>
    </row>
    <row r="880" spans="1:28"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Row],[ActualWinner]]=Table2[[#This Row],[AwayTeam]], 2, IF(OR(Table2[[#This Row],[ActualResult]]="OT", Table2[[#This Row],[ActualResult]]="SO"), 1, 0))</f>
        <v>0</v>
      </c>
      <c r="AB880" s="2">
        <f>IF(Table2[[#This Row],[ActualWinner]]=Table2[[#This Row],[HomeTeam]], 2, IF(OR(Table2[[#This Row],[ActualResult]]="OT", Table2[[#This Row],[ActualResult]]="SO"), 1, 0))</f>
        <v>0</v>
      </c>
    </row>
    <row r="881" spans="1:28"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Row],[ActualWinner]]=Table2[[#This Row],[AwayTeam]], 2, IF(OR(Table2[[#This Row],[ActualResult]]="OT", Table2[[#This Row],[ActualResult]]="SO"), 1, 0))</f>
        <v>0</v>
      </c>
      <c r="AB881" s="2">
        <f>IF(Table2[[#This Row],[ActualWinner]]=Table2[[#This Row],[HomeTeam]], 2, IF(OR(Table2[[#This Row],[ActualResult]]="OT", Table2[[#This Row],[ActualResult]]="SO"), 1, 0))</f>
        <v>0</v>
      </c>
    </row>
    <row r="882" spans="1:28"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Row],[ActualWinner]]=Table2[[#This Row],[AwayTeam]], 2, IF(OR(Table2[[#This Row],[ActualResult]]="OT", Table2[[#This Row],[ActualResult]]="SO"), 1, 0))</f>
        <v>0</v>
      </c>
      <c r="AB882" s="2">
        <f>IF(Table2[[#This Row],[ActualWinner]]=Table2[[#This Row],[HomeTeam]], 2, IF(OR(Table2[[#This Row],[ActualResult]]="OT", Table2[[#This Row],[ActualResult]]="SO"), 1, 0))</f>
        <v>0</v>
      </c>
    </row>
    <row r="883" spans="1:28"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Row],[ActualWinner]]=Table2[[#This Row],[AwayTeam]], 2, IF(OR(Table2[[#This Row],[ActualResult]]="OT", Table2[[#This Row],[ActualResult]]="SO"), 1, 0))</f>
        <v>0</v>
      </c>
      <c r="AB883" s="2">
        <f>IF(Table2[[#This Row],[ActualWinner]]=Table2[[#This Row],[HomeTeam]], 2, IF(OR(Table2[[#This Row],[ActualResult]]="OT", Table2[[#This Row],[ActualResult]]="SO"), 1, 0))</f>
        <v>0</v>
      </c>
    </row>
    <row r="884" spans="1:28"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Row],[ActualWinner]]=Table2[[#This Row],[AwayTeam]], 2, IF(OR(Table2[[#This Row],[ActualResult]]="OT", Table2[[#This Row],[ActualResult]]="SO"), 1, 0))</f>
        <v>0</v>
      </c>
      <c r="AB884" s="2">
        <f>IF(Table2[[#This Row],[ActualWinner]]=Table2[[#This Row],[HomeTeam]], 2, IF(OR(Table2[[#This Row],[ActualResult]]="OT", Table2[[#This Row],[ActualResult]]="SO"), 1, 0))</f>
        <v>0</v>
      </c>
    </row>
    <row r="885" spans="1:28"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Row],[ActualWinner]]=Table2[[#This Row],[AwayTeam]], 2, IF(OR(Table2[[#This Row],[ActualResult]]="OT", Table2[[#This Row],[ActualResult]]="SO"), 1, 0))</f>
        <v>0</v>
      </c>
      <c r="AB885" s="2">
        <f>IF(Table2[[#This Row],[ActualWinner]]=Table2[[#This Row],[HomeTeam]], 2, IF(OR(Table2[[#This Row],[ActualResult]]="OT", Table2[[#This Row],[ActualResult]]="SO"), 1, 0))</f>
        <v>0</v>
      </c>
    </row>
    <row r="886" spans="1:28"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Row],[ActualWinner]]=Table2[[#This Row],[AwayTeam]], 2, IF(OR(Table2[[#This Row],[ActualResult]]="OT", Table2[[#This Row],[ActualResult]]="SO"), 1, 0))</f>
        <v>0</v>
      </c>
      <c r="AB886" s="2">
        <f>IF(Table2[[#This Row],[ActualWinner]]=Table2[[#This Row],[HomeTeam]], 2, IF(OR(Table2[[#This Row],[ActualResult]]="OT", Table2[[#This Row],[ActualResult]]="SO"), 1, 0))</f>
        <v>0</v>
      </c>
    </row>
    <row r="887" spans="1:28"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Row],[ActualWinner]]=Table2[[#This Row],[AwayTeam]], 2, IF(OR(Table2[[#This Row],[ActualResult]]="OT", Table2[[#This Row],[ActualResult]]="SO"), 1, 0))</f>
        <v>0</v>
      </c>
      <c r="AB887" s="2">
        <f>IF(Table2[[#This Row],[ActualWinner]]=Table2[[#This Row],[HomeTeam]], 2, IF(OR(Table2[[#This Row],[ActualResult]]="OT", Table2[[#This Row],[ActualResult]]="SO"), 1, 0))</f>
        <v>0</v>
      </c>
    </row>
    <row r="888" spans="1:28"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Row],[ActualWinner]]=Table2[[#This Row],[AwayTeam]], 2, IF(OR(Table2[[#This Row],[ActualResult]]="OT", Table2[[#This Row],[ActualResult]]="SO"), 1, 0))</f>
        <v>0</v>
      </c>
      <c r="AB888" s="2">
        <f>IF(Table2[[#This Row],[ActualWinner]]=Table2[[#This Row],[HomeTeam]], 2, IF(OR(Table2[[#This Row],[ActualResult]]="OT", Table2[[#This Row],[ActualResult]]="SO"), 1, 0))</f>
        <v>0</v>
      </c>
    </row>
    <row r="889" spans="1:28"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Row],[ActualWinner]]=Table2[[#This Row],[AwayTeam]], 2, IF(OR(Table2[[#This Row],[ActualResult]]="OT", Table2[[#This Row],[ActualResult]]="SO"), 1, 0))</f>
        <v>0</v>
      </c>
      <c r="AB889" s="2">
        <f>IF(Table2[[#This Row],[ActualWinner]]=Table2[[#This Row],[HomeTeam]], 2, IF(OR(Table2[[#This Row],[ActualResult]]="OT", Table2[[#This Row],[ActualResult]]="SO"), 1, 0))</f>
        <v>0</v>
      </c>
    </row>
    <row r="890" spans="1:28"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Row],[ActualWinner]]=Table2[[#This Row],[AwayTeam]], 2, IF(OR(Table2[[#This Row],[ActualResult]]="OT", Table2[[#This Row],[ActualResult]]="SO"), 1, 0))</f>
        <v>0</v>
      </c>
      <c r="AB890" s="2">
        <f>IF(Table2[[#This Row],[ActualWinner]]=Table2[[#This Row],[HomeTeam]], 2, IF(OR(Table2[[#This Row],[ActualResult]]="OT", Table2[[#This Row],[ActualResult]]="SO"), 1, 0))</f>
        <v>0</v>
      </c>
    </row>
    <row r="891" spans="1:28"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Row],[ActualWinner]]=Table2[[#This Row],[AwayTeam]], 2, IF(OR(Table2[[#This Row],[ActualResult]]="OT", Table2[[#This Row],[ActualResult]]="SO"), 1, 0))</f>
        <v>0</v>
      </c>
      <c r="AB891" s="2">
        <f>IF(Table2[[#This Row],[ActualWinner]]=Table2[[#This Row],[HomeTeam]], 2, IF(OR(Table2[[#This Row],[ActualResult]]="OT", Table2[[#This Row],[ActualResult]]="SO"), 1, 0))</f>
        <v>0</v>
      </c>
    </row>
    <row r="892" spans="1:28"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Row],[ActualWinner]]=Table2[[#This Row],[AwayTeam]], 2, IF(OR(Table2[[#This Row],[ActualResult]]="OT", Table2[[#This Row],[ActualResult]]="SO"), 1, 0))</f>
        <v>0</v>
      </c>
      <c r="AB892" s="2">
        <f>IF(Table2[[#This Row],[ActualWinner]]=Table2[[#This Row],[HomeTeam]], 2, IF(OR(Table2[[#This Row],[ActualResult]]="OT", Table2[[#This Row],[ActualResult]]="SO"), 1, 0))</f>
        <v>0</v>
      </c>
    </row>
    <row r="893" spans="1:28"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Row],[ActualWinner]]=Table2[[#This Row],[AwayTeam]], 2, IF(OR(Table2[[#This Row],[ActualResult]]="OT", Table2[[#This Row],[ActualResult]]="SO"), 1, 0))</f>
        <v>0</v>
      </c>
      <c r="AB893" s="2">
        <f>IF(Table2[[#This Row],[ActualWinner]]=Table2[[#This Row],[HomeTeam]], 2, IF(OR(Table2[[#This Row],[ActualResult]]="OT", Table2[[#This Row],[ActualResult]]="SO"), 1, 0))</f>
        <v>0</v>
      </c>
    </row>
    <row r="894" spans="1:28"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Row],[ActualWinner]]=Table2[[#This Row],[AwayTeam]], 2, IF(OR(Table2[[#This Row],[ActualResult]]="OT", Table2[[#This Row],[ActualResult]]="SO"), 1, 0))</f>
        <v>0</v>
      </c>
      <c r="AB894" s="2">
        <f>IF(Table2[[#This Row],[ActualWinner]]=Table2[[#This Row],[HomeTeam]], 2, IF(OR(Table2[[#This Row],[ActualResult]]="OT", Table2[[#This Row],[ActualResult]]="SO"), 1, 0))</f>
        <v>0</v>
      </c>
    </row>
    <row r="895" spans="1:28"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Row],[ActualWinner]]=Table2[[#This Row],[AwayTeam]], 2, IF(OR(Table2[[#This Row],[ActualResult]]="OT", Table2[[#This Row],[ActualResult]]="SO"), 1, 0))</f>
        <v>0</v>
      </c>
      <c r="AB895" s="2">
        <f>IF(Table2[[#This Row],[ActualWinner]]=Table2[[#This Row],[HomeTeam]], 2, IF(OR(Table2[[#This Row],[ActualResult]]="OT", Table2[[#This Row],[ActualResult]]="SO"), 1, 0))</f>
        <v>0</v>
      </c>
    </row>
    <row r="896" spans="1:28"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Row],[ActualWinner]]=Table2[[#This Row],[AwayTeam]], 2, IF(OR(Table2[[#This Row],[ActualResult]]="OT", Table2[[#This Row],[ActualResult]]="SO"), 1, 0))</f>
        <v>0</v>
      </c>
      <c r="AB896" s="2">
        <f>IF(Table2[[#This Row],[ActualWinner]]=Table2[[#This Row],[HomeTeam]], 2, IF(OR(Table2[[#This Row],[ActualResult]]="OT", Table2[[#This Row],[ActualResult]]="SO"), 1, 0))</f>
        <v>0</v>
      </c>
    </row>
    <row r="897" spans="1:28"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Row],[ActualWinner]]=Table2[[#This Row],[AwayTeam]], 2, IF(OR(Table2[[#This Row],[ActualResult]]="OT", Table2[[#This Row],[ActualResult]]="SO"), 1, 0))</f>
        <v>0</v>
      </c>
      <c r="AB897" s="2">
        <f>IF(Table2[[#This Row],[ActualWinner]]=Table2[[#This Row],[HomeTeam]], 2, IF(OR(Table2[[#This Row],[ActualResult]]="OT", Table2[[#This Row],[ActualResult]]="SO"), 1, 0))</f>
        <v>0</v>
      </c>
    </row>
    <row r="898" spans="1:28"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Row],[ActualWinner]]=Table2[[#This Row],[AwayTeam]], 2, IF(OR(Table2[[#This Row],[ActualResult]]="OT", Table2[[#This Row],[ActualResult]]="SO"), 1, 0))</f>
        <v>0</v>
      </c>
      <c r="AB898" s="2">
        <f>IF(Table2[[#This Row],[ActualWinner]]=Table2[[#This Row],[HomeTeam]], 2, IF(OR(Table2[[#This Row],[ActualResult]]="OT", Table2[[#This Row],[ActualResult]]="SO"), 1, 0))</f>
        <v>0</v>
      </c>
    </row>
    <row r="899" spans="1:28"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Row],[ActualWinner]]=Table2[[#This Row],[AwayTeam]], 2, IF(OR(Table2[[#This Row],[ActualResult]]="OT", Table2[[#This Row],[ActualResult]]="SO"), 1, 0))</f>
        <v>0</v>
      </c>
      <c r="AB899" s="2">
        <f>IF(Table2[[#This Row],[ActualWinner]]=Table2[[#This Row],[HomeTeam]], 2, IF(OR(Table2[[#This Row],[ActualResult]]="OT", Table2[[#This Row],[ActualResult]]="SO"), 1, 0))</f>
        <v>0</v>
      </c>
    </row>
    <row r="900" spans="1:28"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Row],[ActualWinner]]=Table2[[#This Row],[AwayTeam]], 2, IF(OR(Table2[[#This Row],[ActualResult]]="OT", Table2[[#This Row],[ActualResult]]="SO"), 1, 0))</f>
        <v>0</v>
      </c>
      <c r="AB900" s="2">
        <f>IF(Table2[[#This Row],[ActualWinner]]=Table2[[#This Row],[HomeTeam]], 2, IF(OR(Table2[[#This Row],[ActualResult]]="OT", Table2[[#This Row],[ActualResult]]="SO"), 1, 0))</f>
        <v>0</v>
      </c>
    </row>
    <row r="901" spans="1:28"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Row],[ActualWinner]]=Table2[[#This Row],[AwayTeam]], 2, IF(OR(Table2[[#This Row],[ActualResult]]="OT", Table2[[#This Row],[ActualResult]]="SO"), 1, 0))</f>
        <v>0</v>
      </c>
      <c r="AB901" s="2">
        <f>IF(Table2[[#This Row],[ActualWinner]]=Table2[[#This Row],[HomeTeam]], 2, IF(OR(Table2[[#This Row],[ActualResult]]="OT", Table2[[#This Row],[ActualResult]]="SO"), 1, 0))</f>
        <v>0</v>
      </c>
    </row>
    <row r="902" spans="1:28"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Row],[ActualWinner]]=Table2[[#This Row],[AwayTeam]], 2, IF(OR(Table2[[#This Row],[ActualResult]]="OT", Table2[[#This Row],[ActualResult]]="SO"), 1, 0))</f>
        <v>0</v>
      </c>
      <c r="AB902" s="2">
        <f>IF(Table2[[#This Row],[ActualWinner]]=Table2[[#This Row],[HomeTeam]], 2, IF(OR(Table2[[#This Row],[ActualResult]]="OT", Table2[[#This Row],[ActualResult]]="SO"), 1, 0))</f>
        <v>0</v>
      </c>
    </row>
    <row r="903" spans="1:28"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Row],[ActualWinner]]=Table2[[#This Row],[AwayTeam]], 2, IF(OR(Table2[[#This Row],[ActualResult]]="OT", Table2[[#This Row],[ActualResult]]="SO"), 1, 0))</f>
        <v>0</v>
      </c>
      <c r="AB903" s="2">
        <f>IF(Table2[[#This Row],[ActualWinner]]=Table2[[#This Row],[HomeTeam]], 2, IF(OR(Table2[[#This Row],[ActualResult]]="OT", Table2[[#This Row],[ActualResult]]="SO"), 1, 0))</f>
        <v>0</v>
      </c>
    </row>
    <row r="904" spans="1:28"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Row],[ActualWinner]]=Table2[[#This Row],[AwayTeam]], 2, IF(OR(Table2[[#This Row],[ActualResult]]="OT", Table2[[#This Row],[ActualResult]]="SO"), 1, 0))</f>
        <v>0</v>
      </c>
      <c r="AB904" s="2">
        <f>IF(Table2[[#This Row],[ActualWinner]]=Table2[[#This Row],[HomeTeam]], 2, IF(OR(Table2[[#This Row],[ActualResult]]="OT", Table2[[#This Row],[ActualResult]]="SO"), 1, 0))</f>
        <v>0</v>
      </c>
    </row>
    <row r="905" spans="1:28"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Row],[ActualWinner]]=Table2[[#This Row],[AwayTeam]], 2, IF(OR(Table2[[#This Row],[ActualResult]]="OT", Table2[[#This Row],[ActualResult]]="SO"), 1, 0))</f>
        <v>0</v>
      </c>
      <c r="AB905" s="2">
        <f>IF(Table2[[#This Row],[ActualWinner]]=Table2[[#This Row],[HomeTeam]], 2, IF(OR(Table2[[#This Row],[ActualResult]]="OT", Table2[[#This Row],[ActualResult]]="SO"), 1, 0))</f>
        <v>0</v>
      </c>
    </row>
    <row r="906" spans="1:28"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Row],[ActualWinner]]=Table2[[#This Row],[AwayTeam]], 2, IF(OR(Table2[[#This Row],[ActualResult]]="OT", Table2[[#This Row],[ActualResult]]="SO"), 1, 0))</f>
        <v>0</v>
      </c>
      <c r="AB906" s="2">
        <f>IF(Table2[[#This Row],[ActualWinner]]=Table2[[#This Row],[HomeTeam]], 2, IF(OR(Table2[[#This Row],[ActualResult]]="OT", Table2[[#This Row],[ActualResult]]="SO"), 1, 0))</f>
        <v>0</v>
      </c>
    </row>
    <row r="907" spans="1:28"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Row],[ActualWinner]]=Table2[[#This Row],[AwayTeam]], 2, IF(OR(Table2[[#This Row],[ActualResult]]="OT", Table2[[#This Row],[ActualResult]]="SO"), 1, 0))</f>
        <v>0</v>
      </c>
      <c r="AB907" s="2">
        <f>IF(Table2[[#This Row],[ActualWinner]]=Table2[[#This Row],[HomeTeam]], 2, IF(OR(Table2[[#This Row],[ActualResult]]="OT", Table2[[#This Row],[ActualResult]]="SO"), 1, 0))</f>
        <v>0</v>
      </c>
    </row>
    <row r="908" spans="1:28"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Row],[ActualWinner]]=Table2[[#This Row],[AwayTeam]], 2, IF(OR(Table2[[#This Row],[ActualResult]]="OT", Table2[[#This Row],[ActualResult]]="SO"), 1, 0))</f>
        <v>0</v>
      </c>
      <c r="AB908" s="2">
        <f>IF(Table2[[#This Row],[ActualWinner]]=Table2[[#This Row],[HomeTeam]], 2, IF(OR(Table2[[#This Row],[ActualResult]]="OT", Table2[[#This Row],[ActualResult]]="SO"), 1, 0))</f>
        <v>0</v>
      </c>
    </row>
    <row r="909" spans="1:28"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Row],[ActualWinner]]=Table2[[#This Row],[AwayTeam]], 2, IF(OR(Table2[[#This Row],[ActualResult]]="OT", Table2[[#This Row],[ActualResult]]="SO"), 1, 0))</f>
        <v>0</v>
      </c>
      <c r="AB909" s="2">
        <f>IF(Table2[[#This Row],[ActualWinner]]=Table2[[#This Row],[HomeTeam]], 2, IF(OR(Table2[[#This Row],[ActualResult]]="OT", Table2[[#This Row],[ActualResult]]="SO"), 1, 0))</f>
        <v>0</v>
      </c>
    </row>
    <row r="910" spans="1:28"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Row],[ActualWinner]]=Table2[[#This Row],[AwayTeam]], 2, IF(OR(Table2[[#This Row],[ActualResult]]="OT", Table2[[#This Row],[ActualResult]]="SO"), 1, 0))</f>
        <v>0</v>
      </c>
      <c r="AB910" s="2">
        <f>IF(Table2[[#This Row],[ActualWinner]]=Table2[[#This Row],[HomeTeam]], 2, IF(OR(Table2[[#This Row],[ActualResult]]="OT", Table2[[#This Row],[ActualResult]]="SO"), 1, 0))</f>
        <v>0</v>
      </c>
    </row>
    <row r="911" spans="1:28"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Row],[ActualWinner]]=Table2[[#This Row],[AwayTeam]], 2, IF(OR(Table2[[#This Row],[ActualResult]]="OT", Table2[[#This Row],[ActualResult]]="SO"), 1, 0))</f>
        <v>0</v>
      </c>
      <c r="AB911" s="2">
        <f>IF(Table2[[#This Row],[ActualWinner]]=Table2[[#This Row],[HomeTeam]], 2, IF(OR(Table2[[#This Row],[ActualResult]]="OT", Table2[[#This Row],[ActualResult]]="SO"), 1, 0))</f>
        <v>0</v>
      </c>
    </row>
    <row r="912" spans="1:28"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Row],[ActualWinner]]=Table2[[#This Row],[AwayTeam]], 2, IF(OR(Table2[[#This Row],[ActualResult]]="OT", Table2[[#This Row],[ActualResult]]="SO"), 1, 0))</f>
        <v>0</v>
      </c>
      <c r="AB912" s="2">
        <f>IF(Table2[[#This Row],[ActualWinner]]=Table2[[#This Row],[HomeTeam]], 2, IF(OR(Table2[[#This Row],[ActualResult]]="OT", Table2[[#This Row],[ActualResult]]="SO"), 1, 0))</f>
        <v>0</v>
      </c>
    </row>
    <row r="913" spans="1:28"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Row],[ActualWinner]]=Table2[[#This Row],[AwayTeam]], 2, IF(OR(Table2[[#This Row],[ActualResult]]="OT", Table2[[#This Row],[ActualResult]]="SO"), 1, 0))</f>
        <v>0</v>
      </c>
      <c r="AB913" s="2">
        <f>IF(Table2[[#This Row],[ActualWinner]]=Table2[[#This Row],[HomeTeam]], 2, IF(OR(Table2[[#This Row],[ActualResult]]="OT", Table2[[#This Row],[ActualResult]]="SO"), 1, 0))</f>
        <v>0</v>
      </c>
    </row>
    <row r="914" spans="1:28"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Row],[ActualWinner]]=Table2[[#This Row],[AwayTeam]], 2, IF(OR(Table2[[#This Row],[ActualResult]]="OT", Table2[[#This Row],[ActualResult]]="SO"), 1, 0))</f>
        <v>0</v>
      </c>
      <c r="AB914" s="2">
        <f>IF(Table2[[#This Row],[ActualWinner]]=Table2[[#This Row],[HomeTeam]], 2, IF(OR(Table2[[#This Row],[ActualResult]]="OT", Table2[[#This Row],[ActualResult]]="SO"), 1, 0))</f>
        <v>0</v>
      </c>
    </row>
    <row r="915" spans="1:28"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Row],[ActualWinner]]=Table2[[#This Row],[AwayTeam]], 2, IF(OR(Table2[[#This Row],[ActualResult]]="OT", Table2[[#This Row],[ActualResult]]="SO"), 1, 0))</f>
        <v>0</v>
      </c>
      <c r="AB915" s="2">
        <f>IF(Table2[[#This Row],[ActualWinner]]=Table2[[#This Row],[HomeTeam]], 2, IF(OR(Table2[[#This Row],[ActualResult]]="OT", Table2[[#This Row],[ActualResult]]="SO"), 1, 0))</f>
        <v>0</v>
      </c>
    </row>
    <row r="916" spans="1:28"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Row],[ActualWinner]]=Table2[[#This Row],[AwayTeam]], 2, IF(OR(Table2[[#This Row],[ActualResult]]="OT", Table2[[#This Row],[ActualResult]]="SO"), 1, 0))</f>
        <v>0</v>
      </c>
      <c r="AB916" s="2">
        <f>IF(Table2[[#This Row],[ActualWinner]]=Table2[[#This Row],[HomeTeam]], 2, IF(OR(Table2[[#This Row],[ActualResult]]="OT", Table2[[#This Row],[ActualResult]]="SO"), 1, 0))</f>
        <v>0</v>
      </c>
    </row>
    <row r="917" spans="1:28"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Row],[ActualWinner]]=Table2[[#This Row],[AwayTeam]], 2, IF(OR(Table2[[#This Row],[ActualResult]]="OT", Table2[[#This Row],[ActualResult]]="SO"), 1, 0))</f>
        <v>0</v>
      </c>
      <c r="AB917" s="2">
        <f>IF(Table2[[#This Row],[ActualWinner]]=Table2[[#This Row],[HomeTeam]], 2, IF(OR(Table2[[#This Row],[ActualResult]]="OT", Table2[[#This Row],[ActualResult]]="SO"), 1, 0))</f>
        <v>0</v>
      </c>
    </row>
    <row r="918" spans="1:28"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Row],[ActualWinner]]=Table2[[#This Row],[AwayTeam]], 2, IF(OR(Table2[[#This Row],[ActualResult]]="OT", Table2[[#This Row],[ActualResult]]="SO"), 1, 0))</f>
        <v>0</v>
      </c>
      <c r="AB918" s="2">
        <f>IF(Table2[[#This Row],[ActualWinner]]=Table2[[#This Row],[HomeTeam]], 2, IF(OR(Table2[[#This Row],[ActualResult]]="OT", Table2[[#This Row],[ActualResult]]="SO"), 1, 0))</f>
        <v>0</v>
      </c>
    </row>
    <row r="919" spans="1:28"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Row],[ActualWinner]]=Table2[[#This Row],[AwayTeam]], 2, IF(OR(Table2[[#This Row],[ActualResult]]="OT", Table2[[#This Row],[ActualResult]]="SO"), 1, 0))</f>
        <v>0</v>
      </c>
      <c r="AB919" s="2">
        <f>IF(Table2[[#This Row],[ActualWinner]]=Table2[[#This Row],[HomeTeam]], 2, IF(OR(Table2[[#This Row],[ActualResult]]="OT", Table2[[#This Row],[ActualResult]]="SO"), 1, 0))</f>
        <v>0</v>
      </c>
    </row>
    <row r="920" spans="1:28"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Row],[ActualWinner]]=Table2[[#This Row],[AwayTeam]], 2, IF(OR(Table2[[#This Row],[ActualResult]]="OT", Table2[[#This Row],[ActualResult]]="SO"), 1, 0))</f>
        <v>0</v>
      </c>
      <c r="AB920" s="2">
        <f>IF(Table2[[#This Row],[ActualWinner]]=Table2[[#This Row],[HomeTeam]], 2, IF(OR(Table2[[#This Row],[ActualResult]]="OT", Table2[[#This Row],[ActualResult]]="SO"), 1, 0))</f>
        <v>0</v>
      </c>
    </row>
    <row r="921" spans="1:28"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Row],[ActualWinner]]=Table2[[#This Row],[AwayTeam]], 2, IF(OR(Table2[[#This Row],[ActualResult]]="OT", Table2[[#This Row],[ActualResult]]="SO"), 1, 0))</f>
        <v>0</v>
      </c>
      <c r="AB921" s="2">
        <f>IF(Table2[[#This Row],[ActualWinner]]=Table2[[#This Row],[HomeTeam]], 2, IF(OR(Table2[[#This Row],[ActualResult]]="OT", Table2[[#This Row],[ActualResult]]="SO"), 1, 0))</f>
        <v>0</v>
      </c>
    </row>
    <row r="922" spans="1:28"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Row],[ActualWinner]]=Table2[[#This Row],[AwayTeam]], 2, IF(OR(Table2[[#This Row],[ActualResult]]="OT", Table2[[#This Row],[ActualResult]]="SO"), 1, 0))</f>
        <v>0</v>
      </c>
      <c r="AB922" s="2">
        <f>IF(Table2[[#This Row],[ActualWinner]]=Table2[[#This Row],[HomeTeam]], 2, IF(OR(Table2[[#This Row],[ActualResult]]="OT", Table2[[#This Row],[ActualResult]]="SO"), 1, 0))</f>
        <v>0</v>
      </c>
    </row>
    <row r="923" spans="1:28"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Row],[ActualWinner]]=Table2[[#This Row],[AwayTeam]], 2, IF(OR(Table2[[#This Row],[ActualResult]]="OT", Table2[[#This Row],[ActualResult]]="SO"), 1, 0))</f>
        <v>0</v>
      </c>
      <c r="AB923" s="2">
        <f>IF(Table2[[#This Row],[ActualWinner]]=Table2[[#This Row],[HomeTeam]], 2, IF(OR(Table2[[#This Row],[ActualResult]]="OT", Table2[[#This Row],[ActualResult]]="SO"), 1, 0))</f>
        <v>0</v>
      </c>
    </row>
    <row r="924" spans="1:28"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Row],[ActualWinner]]=Table2[[#This Row],[AwayTeam]], 2, IF(OR(Table2[[#This Row],[ActualResult]]="OT", Table2[[#This Row],[ActualResult]]="SO"), 1, 0))</f>
        <v>0</v>
      </c>
      <c r="AB924" s="2">
        <f>IF(Table2[[#This Row],[ActualWinner]]=Table2[[#This Row],[HomeTeam]], 2, IF(OR(Table2[[#This Row],[ActualResult]]="OT", Table2[[#This Row],[ActualResult]]="SO"), 1, 0))</f>
        <v>0</v>
      </c>
    </row>
    <row r="925" spans="1:28"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Row],[ActualWinner]]=Table2[[#This Row],[AwayTeam]], 2, IF(OR(Table2[[#This Row],[ActualResult]]="OT", Table2[[#This Row],[ActualResult]]="SO"), 1, 0))</f>
        <v>0</v>
      </c>
      <c r="AB925" s="2">
        <f>IF(Table2[[#This Row],[ActualWinner]]=Table2[[#This Row],[HomeTeam]], 2, IF(OR(Table2[[#This Row],[ActualResult]]="OT", Table2[[#This Row],[ActualResult]]="SO"), 1, 0))</f>
        <v>0</v>
      </c>
    </row>
    <row r="926" spans="1:28"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Row],[ActualWinner]]=Table2[[#This Row],[AwayTeam]], 2, IF(OR(Table2[[#This Row],[ActualResult]]="OT", Table2[[#This Row],[ActualResult]]="SO"), 1, 0))</f>
        <v>0</v>
      </c>
      <c r="AB926" s="2">
        <f>IF(Table2[[#This Row],[ActualWinner]]=Table2[[#This Row],[HomeTeam]], 2, IF(OR(Table2[[#This Row],[ActualResult]]="OT", Table2[[#This Row],[ActualResult]]="SO"), 1, 0))</f>
        <v>0</v>
      </c>
    </row>
    <row r="927" spans="1:28"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Row],[ActualWinner]]=Table2[[#This Row],[AwayTeam]], 2, IF(OR(Table2[[#This Row],[ActualResult]]="OT", Table2[[#This Row],[ActualResult]]="SO"), 1, 0))</f>
        <v>0</v>
      </c>
      <c r="AB927" s="2">
        <f>IF(Table2[[#This Row],[ActualWinner]]=Table2[[#This Row],[HomeTeam]], 2, IF(OR(Table2[[#This Row],[ActualResult]]="OT", Table2[[#This Row],[ActualResult]]="SO"), 1, 0))</f>
        <v>0</v>
      </c>
    </row>
    <row r="928" spans="1:28"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Row],[ActualWinner]]=Table2[[#This Row],[AwayTeam]], 2, IF(OR(Table2[[#This Row],[ActualResult]]="OT", Table2[[#This Row],[ActualResult]]="SO"), 1, 0))</f>
        <v>0</v>
      </c>
      <c r="AB928" s="2">
        <f>IF(Table2[[#This Row],[ActualWinner]]=Table2[[#This Row],[HomeTeam]], 2, IF(OR(Table2[[#This Row],[ActualResult]]="OT", Table2[[#This Row],[ActualResult]]="SO"), 1, 0))</f>
        <v>0</v>
      </c>
    </row>
    <row r="929" spans="1:28"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Row],[ActualWinner]]=Table2[[#This Row],[AwayTeam]], 2, IF(OR(Table2[[#This Row],[ActualResult]]="OT", Table2[[#This Row],[ActualResult]]="SO"), 1, 0))</f>
        <v>0</v>
      </c>
      <c r="AB929" s="2">
        <f>IF(Table2[[#This Row],[ActualWinner]]=Table2[[#This Row],[HomeTeam]], 2, IF(OR(Table2[[#This Row],[ActualResult]]="OT", Table2[[#This Row],[ActualResult]]="SO"), 1, 0))</f>
        <v>0</v>
      </c>
    </row>
    <row r="930" spans="1:28"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Row],[ActualWinner]]=Table2[[#This Row],[AwayTeam]], 2, IF(OR(Table2[[#This Row],[ActualResult]]="OT", Table2[[#This Row],[ActualResult]]="SO"), 1, 0))</f>
        <v>0</v>
      </c>
      <c r="AB930" s="2">
        <f>IF(Table2[[#This Row],[ActualWinner]]=Table2[[#This Row],[HomeTeam]], 2, IF(OR(Table2[[#This Row],[ActualResult]]="OT", Table2[[#This Row],[ActualResult]]="SO"), 1, 0))</f>
        <v>0</v>
      </c>
    </row>
    <row r="931" spans="1:28"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Row],[ActualWinner]]=Table2[[#This Row],[AwayTeam]], 2, IF(OR(Table2[[#This Row],[ActualResult]]="OT", Table2[[#This Row],[ActualResult]]="SO"), 1, 0))</f>
        <v>0</v>
      </c>
      <c r="AB931" s="2">
        <f>IF(Table2[[#This Row],[ActualWinner]]=Table2[[#This Row],[HomeTeam]], 2, IF(OR(Table2[[#This Row],[ActualResult]]="OT", Table2[[#This Row],[ActualResult]]="SO"), 1, 0))</f>
        <v>0</v>
      </c>
    </row>
    <row r="932" spans="1:28"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Row],[ActualWinner]]=Table2[[#This Row],[AwayTeam]], 2, IF(OR(Table2[[#This Row],[ActualResult]]="OT", Table2[[#This Row],[ActualResult]]="SO"), 1, 0))</f>
        <v>0</v>
      </c>
      <c r="AB932" s="2">
        <f>IF(Table2[[#This Row],[ActualWinner]]=Table2[[#This Row],[HomeTeam]], 2, IF(OR(Table2[[#This Row],[ActualResult]]="OT", Table2[[#This Row],[ActualResult]]="SO"), 1, 0))</f>
        <v>0</v>
      </c>
    </row>
    <row r="933" spans="1:28"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Row],[ActualWinner]]=Table2[[#This Row],[AwayTeam]], 2, IF(OR(Table2[[#This Row],[ActualResult]]="OT", Table2[[#This Row],[ActualResult]]="SO"), 1, 0))</f>
        <v>0</v>
      </c>
      <c r="AB933" s="2">
        <f>IF(Table2[[#This Row],[ActualWinner]]=Table2[[#This Row],[HomeTeam]], 2, IF(OR(Table2[[#This Row],[ActualResult]]="OT", Table2[[#This Row],[ActualResult]]="SO"), 1, 0))</f>
        <v>0</v>
      </c>
    </row>
    <row r="934" spans="1:28"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Row],[ActualWinner]]=Table2[[#This Row],[AwayTeam]], 2, IF(OR(Table2[[#This Row],[ActualResult]]="OT", Table2[[#This Row],[ActualResult]]="SO"), 1, 0))</f>
        <v>0</v>
      </c>
      <c r="AB934" s="2">
        <f>IF(Table2[[#This Row],[ActualWinner]]=Table2[[#This Row],[HomeTeam]], 2, IF(OR(Table2[[#This Row],[ActualResult]]="OT", Table2[[#This Row],[ActualResult]]="SO"), 1, 0))</f>
        <v>0</v>
      </c>
    </row>
    <row r="935" spans="1:28"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Row],[ActualWinner]]=Table2[[#This Row],[AwayTeam]], 2, IF(OR(Table2[[#This Row],[ActualResult]]="OT", Table2[[#This Row],[ActualResult]]="SO"), 1, 0))</f>
        <v>0</v>
      </c>
      <c r="AB935" s="2">
        <f>IF(Table2[[#This Row],[ActualWinner]]=Table2[[#This Row],[HomeTeam]], 2, IF(OR(Table2[[#This Row],[ActualResult]]="OT", Table2[[#This Row],[ActualResult]]="SO"), 1, 0))</f>
        <v>0</v>
      </c>
    </row>
    <row r="936" spans="1:28"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Row],[ActualWinner]]=Table2[[#This Row],[AwayTeam]], 2, IF(OR(Table2[[#This Row],[ActualResult]]="OT", Table2[[#This Row],[ActualResult]]="SO"), 1, 0))</f>
        <v>0</v>
      </c>
      <c r="AB936" s="2">
        <f>IF(Table2[[#This Row],[ActualWinner]]=Table2[[#This Row],[HomeTeam]], 2, IF(OR(Table2[[#This Row],[ActualResult]]="OT", Table2[[#This Row],[ActualResult]]="SO"), 1, 0))</f>
        <v>0</v>
      </c>
    </row>
    <row r="937" spans="1:28"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Row],[ActualWinner]]=Table2[[#This Row],[AwayTeam]], 2, IF(OR(Table2[[#This Row],[ActualResult]]="OT", Table2[[#This Row],[ActualResult]]="SO"), 1, 0))</f>
        <v>0</v>
      </c>
      <c r="AB937" s="2">
        <f>IF(Table2[[#This Row],[ActualWinner]]=Table2[[#This Row],[HomeTeam]], 2, IF(OR(Table2[[#This Row],[ActualResult]]="OT", Table2[[#This Row],[ActualResult]]="SO"), 1, 0))</f>
        <v>0</v>
      </c>
    </row>
    <row r="938" spans="1:28"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Row],[ActualWinner]]=Table2[[#This Row],[AwayTeam]], 2, IF(OR(Table2[[#This Row],[ActualResult]]="OT", Table2[[#This Row],[ActualResult]]="SO"), 1, 0))</f>
        <v>0</v>
      </c>
      <c r="AB938" s="2">
        <f>IF(Table2[[#This Row],[ActualWinner]]=Table2[[#This Row],[HomeTeam]], 2, IF(OR(Table2[[#This Row],[ActualResult]]="OT", Table2[[#This Row],[ActualResult]]="SO"), 1, 0))</f>
        <v>0</v>
      </c>
    </row>
    <row r="939" spans="1:28"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Row],[ActualWinner]]=Table2[[#This Row],[AwayTeam]], 2, IF(OR(Table2[[#This Row],[ActualResult]]="OT", Table2[[#This Row],[ActualResult]]="SO"), 1, 0))</f>
        <v>0</v>
      </c>
      <c r="AB939" s="2">
        <f>IF(Table2[[#This Row],[ActualWinner]]=Table2[[#This Row],[HomeTeam]], 2, IF(OR(Table2[[#This Row],[ActualResult]]="OT", Table2[[#This Row],[ActualResult]]="SO"), 1, 0))</f>
        <v>0</v>
      </c>
    </row>
    <row r="940" spans="1:28"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Row],[ActualWinner]]=Table2[[#This Row],[AwayTeam]], 2, IF(OR(Table2[[#This Row],[ActualResult]]="OT", Table2[[#This Row],[ActualResult]]="SO"), 1, 0))</f>
        <v>0</v>
      </c>
      <c r="AB940" s="2">
        <f>IF(Table2[[#This Row],[ActualWinner]]=Table2[[#This Row],[HomeTeam]], 2, IF(OR(Table2[[#This Row],[ActualResult]]="OT", Table2[[#This Row],[ActualResult]]="SO"), 1, 0))</f>
        <v>0</v>
      </c>
    </row>
    <row r="941" spans="1:28"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Row],[ActualWinner]]=Table2[[#This Row],[AwayTeam]], 2, IF(OR(Table2[[#This Row],[ActualResult]]="OT", Table2[[#This Row],[ActualResult]]="SO"), 1, 0))</f>
        <v>0</v>
      </c>
      <c r="AB941" s="2">
        <f>IF(Table2[[#This Row],[ActualWinner]]=Table2[[#This Row],[HomeTeam]], 2, IF(OR(Table2[[#This Row],[ActualResult]]="OT", Table2[[#This Row],[ActualResult]]="SO"), 1, 0))</f>
        <v>0</v>
      </c>
    </row>
    <row r="942" spans="1:28"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Row],[ActualWinner]]=Table2[[#This Row],[AwayTeam]], 2, IF(OR(Table2[[#This Row],[ActualResult]]="OT", Table2[[#This Row],[ActualResult]]="SO"), 1, 0))</f>
        <v>0</v>
      </c>
      <c r="AB942" s="2">
        <f>IF(Table2[[#This Row],[ActualWinner]]=Table2[[#This Row],[HomeTeam]], 2, IF(OR(Table2[[#This Row],[ActualResult]]="OT", Table2[[#This Row],[ActualResult]]="SO"), 1, 0))</f>
        <v>0</v>
      </c>
    </row>
    <row r="943" spans="1:28"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Row],[ActualWinner]]=Table2[[#This Row],[AwayTeam]], 2, IF(OR(Table2[[#This Row],[ActualResult]]="OT", Table2[[#This Row],[ActualResult]]="SO"), 1, 0))</f>
        <v>0</v>
      </c>
      <c r="AB943" s="2">
        <f>IF(Table2[[#This Row],[ActualWinner]]=Table2[[#This Row],[HomeTeam]], 2, IF(OR(Table2[[#This Row],[ActualResult]]="OT", Table2[[#This Row],[ActualResult]]="SO"), 1, 0))</f>
        <v>0</v>
      </c>
    </row>
    <row r="944" spans="1:28"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Row],[ActualWinner]]=Table2[[#This Row],[AwayTeam]], 2, IF(OR(Table2[[#This Row],[ActualResult]]="OT", Table2[[#This Row],[ActualResult]]="SO"), 1, 0))</f>
        <v>0</v>
      </c>
      <c r="AB944" s="2">
        <f>IF(Table2[[#This Row],[ActualWinner]]=Table2[[#This Row],[HomeTeam]], 2, IF(OR(Table2[[#This Row],[ActualResult]]="OT", Table2[[#This Row],[ActualResult]]="SO"), 1, 0))</f>
        <v>0</v>
      </c>
    </row>
    <row r="945" spans="1:28"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Row],[ActualWinner]]=Table2[[#This Row],[AwayTeam]], 2, IF(OR(Table2[[#This Row],[ActualResult]]="OT", Table2[[#This Row],[ActualResult]]="SO"), 1, 0))</f>
        <v>0</v>
      </c>
      <c r="AB945" s="2">
        <f>IF(Table2[[#This Row],[ActualWinner]]=Table2[[#This Row],[HomeTeam]], 2, IF(OR(Table2[[#This Row],[ActualResult]]="OT", Table2[[#This Row],[ActualResult]]="SO"), 1, 0))</f>
        <v>0</v>
      </c>
    </row>
    <row r="946" spans="1:28"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Row],[ActualWinner]]=Table2[[#This Row],[AwayTeam]], 2, IF(OR(Table2[[#This Row],[ActualResult]]="OT", Table2[[#This Row],[ActualResult]]="SO"), 1, 0))</f>
        <v>0</v>
      </c>
      <c r="AB946" s="2">
        <f>IF(Table2[[#This Row],[ActualWinner]]=Table2[[#This Row],[HomeTeam]], 2, IF(OR(Table2[[#This Row],[ActualResult]]="OT", Table2[[#This Row],[ActualResult]]="SO"), 1, 0))</f>
        <v>0</v>
      </c>
    </row>
    <row r="947" spans="1:28"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Row],[ActualWinner]]=Table2[[#This Row],[AwayTeam]], 2, IF(OR(Table2[[#This Row],[ActualResult]]="OT", Table2[[#This Row],[ActualResult]]="SO"), 1, 0))</f>
        <v>0</v>
      </c>
      <c r="AB947" s="2">
        <f>IF(Table2[[#This Row],[ActualWinner]]=Table2[[#This Row],[HomeTeam]], 2, IF(OR(Table2[[#This Row],[ActualResult]]="OT", Table2[[#This Row],[ActualResult]]="SO"), 1, 0))</f>
        <v>0</v>
      </c>
    </row>
    <row r="948" spans="1:28"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Row],[ActualWinner]]=Table2[[#This Row],[AwayTeam]], 2, IF(OR(Table2[[#This Row],[ActualResult]]="OT", Table2[[#This Row],[ActualResult]]="SO"), 1, 0))</f>
        <v>0</v>
      </c>
      <c r="AB948" s="2">
        <f>IF(Table2[[#This Row],[ActualWinner]]=Table2[[#This Row],[HomeTeam]], 2, IF(OR(Table2[[#This Row],[ActualResult]]="OT", Table2[[#This Row],[ActualResult]]="SO"), 1, 0))</f>
        <v>0</v>
      </c>
    </row>
    <row r="949" spans="1:28"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Row],[ActualWinner]]=Table2[[#This Row],[AwayTeam]], 2, IF(OR(Table2[[#This Row],[ActualResult]]="OT", Table2[[#This Row],[ActualResult]]="SO"), 1, 0))</f>
        <v>0</v>
      </c>
      <c r="AB949" s="2">
        <f>IF(Table2[[#This Row],[ActualWinner]]=Table2[[#This Row],[HomeTeam]], 2, IF(OR(Table2[[#This Row],[ActualResult]]="OT", Table2[[#This Row],[ActualResult]]="SO"), 1, 0))</f>
        <v>0</v>
      </c>
    </row>
    <row r="950" spans="1:28"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Row],[ActualWinner]]=Table2[[#This Row],[AwayTeam]], 2, IF(OR(Table2[[#This Row],[ActualResult]]="OT", Table2[[#This Row],[ActualResult]]="SO"), 1, 0))</f>
        <v>0</v>
      </c>
      <c r="AB950" s="2">
        <f>IF(Table2[[#This Row],[ActualWinner]]=Table2[[#This Row],[HomeTeam]], 2, IF(OR(Table2[[#This Row],[ActualResult]]="OT", Table2[[#This Row],[ActualResult]]="SO"), 1, 0))</f>
        <v>0</v>
      </c>
    </row>
    <row r="951" spans="1:28"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Row],[ActualWinner]]=Table2[[#This Row],[AwayTeam]], 2, IF(OR(Table2[[#This Row],[ActualResult]]="OT", Table2[[#This Row],[ActualResult]]="SO"), 1, 0))</f>
        <v>0</v>
      </c>
      <c r="AB951" s="2">
        <f>IF(Table2[[#This Row],[ActualWinner]]=Table2[[#This Row],[HomeTeam]], 2, IF(OR(Table2[[#This Row],[ActualResult]]="OT", Table2[[#This Row],[ActualResult]]="SO"), 1, 0))</f>
        <v>0</v>
      </c>
    </row>
    <row r="952" spans="1:28"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Row],[ActualWinner]]=Table2[[#This Row],[AwayTeam]], 2, IF(OR(Table2[[#This Row],[ActualResult]]="OT", Table2[[#This Row],[ActualResult]]="SO"), 1, 0))</f>
        <v>0</v>
      </c>
      <c r="AB952" s="2">
        <f>IF(Table2[[#This Row],[ActualWinner]]=Table2[[#This Row],[HomeTeam]], 2, IF(OR(Table2[[#This Row],[ActualResult]]="OT", Table2[[#This Row],[ActualResult]]="SO"), 1, 0))</f>
        <v>0</v>
      </c>
    </row>
    <row r="953" spans="1:28"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Row],[ActualWinner]]=Table2[[#This Row],[AwayTeam]], 2, IF(OR(Table2[[#This Row],[ActualResult]]="OT", Table2[[#This Row],[ActualResult]]="SO"), 1, 0))</f>
        <v>0</v>
      </c>
      <c r="AB953" s="2">
        <f>IF(Table2[[#This Row],[ActualWinner]]=Table2[[#This Row],[HomeTeam]], 2, IF(OR(Table2[[#This Row],[ActualResult]]="OT", Table2[[#This Row],[ActualResult]]="SO"), 1, 0))</f>
        <v>0</v>
      </c>
    </row>
    <row r="954" spans="1:28"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Row],[ActualWinner]]=Table2[[#This Row],[AwayTeam]], 2, IF(OR(Table2[[#This Row],[ActualResult]]="OT", Table2[[#This Row],[ActualResult]]="SO"), 1, 0))</f>
        <v>0</v>
      </c>
      <c r="AB954" s="2">
        <f>IF(Table2[[#This Row],[ActualWinner]]=Table2[[#This Row],[HomeTeam]], 2, IF(OR(Table2[[#This Row],[ActualResult]]="OT", Table2[[#This Row],[ActualResult]]="SO"), 1, 0))</f>
        <v>0</v>
      </c>
    </row>
    <row r="955" spans="1:28"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Row],[ActualWinner]]=Table2[[#This Row],[AwayTeam]], 2, IF(OR(Table2[[#This Row],[ActualResult]]="OT", Table2[[#This Row],[ActualResult]]="SO"), 1, 0))</f>
        <v>0</v>
      </c>
      <c r="AB955" s="2">
        <f>IF(Table2[[#This Row],[ActualWinner]]=Table2[[#This Row],[HomeTeam]], 2, IF(OR(Table2[[#This Row],[ActualResult]]="OT", Table2[[#This Row],[ActualResult]]="SO"), 1, 0))</f>
        <v>0</v>
      </c>
    </row>
    <row r="956" spans="1:28"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Row],[ActualWinner]]=Table2[[#This Row],[AwayTeam]], 2, IF(OR(Table2[[#This Row],[ActualResult]]="OT", Table2[[#This Row],[ActualResult]]="SO"), 1, 0))</f>
        <v>0</v>
      </c>
      <c r="AB956" s="2">
        <f>IF(Table2[[#This Row],[ActualWinner]]=Table2[[#This Row],[HomeTeam]], 2, IF(OR(Table2[[#This Row],[ActualResult]]="OT", Table2[[#This Row],[ActualResult]]="SO"), 1, 0))</f>
        <v>0</v>
      </c>
    </row>
    <row r="957" spans="1:28"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Row],[ActualWinner]]=Table2[[#This Row],[AwayTeam]], 2, IF(OR(Table2[[#This Row],[ActualResult]]="OT", Table2[[#This Row],[ActualResult]]="SO"), 1, 0))</f>
        <v>0</v>
      </c>
      <c r="AB957" s="2">
        <f>IF(Table2[[#This Row],[ActualWinner]]=Table2[[#This Row],[HomeTeam]], 2, IF(OR(Table2[[#This Row],[ActualResult]]="OT", Table2[[#This Row],[ActualResult]]="SO"), 1, 0))</f>
        <v>0</v>
      </c>
    </row>
    <row r="958" spans="1:28"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Row],[ActualWinner]]=Table2[[#This Row],[AwayTeam]], 2, IF(OR(Table2[[#This Row],[ActualResult]]="OT", Table2[[#This Row],[ActualResult]]="SO"), 1, 0))</f>
        <v>0</v>
      </c>
      <c r="AB958" s="2">
        <f>IF(Table2[[#This Row],[ActualWinner]]=Table2[[#This Row],[HomeTeam]], 2, IF(OR(Table2[[#This Row],[ActualResult]]="OT", Table2[[#This Row],[ActualResult]]="SO"), 1, 0))</f>
        <v>0</v>
      </c>
    </row>
    <row r="959" spans="1:28"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Row],[ActualWinner]]=Table2[[#This Row],[AwayTeam]], 2, IF(OR(Table2[[#This Row],[ActualResult]]="OT", Table2[[#This Row],[ActualResult]]="SO"), 1, 0))</f>
        <v>0</v>
      </c>
      <c r="AB959" s="2">
        <f>IF(Table2[[#This Row],[ActualWinner]]=Table2[[#This Row],[HomeTeam]], 2, IF(OR(Table2[[#This Row],[ActualResult]]="OT", Table2[[#This Row],[ActualResult]]="SO"), 1, 0))</f>
        <v>0</v>
      </c>
    </row>
    <row r="960" spans="1:28"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Row],[ActualWinner]]=Table2[[#This Row],[AwayTeam]], 2, IF(OR(Table2[[#This Row],[ActualResult]]="OT", Table2[[#This Row],[ActualResult]]="SO"), 1, 0))</f>
        <v>0</v>
      </c>
      <c r="AB960" s="2">
        <f>IF(Table2[[#This Row],[ActualWinner]]=Table2[[#This Row],[HomeTeam]], 2, IF(OR(Table2[[#This Row],[ActualResult]]="OT", Table2[[#This Row],[ActualResult]]="SO"), 1, 0))</f>
        <v>0</v>
      </c>
    </row>
    <row r="961" spans="1:28"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Row],[ActualWinner]]=Table2[[#This Row],[AwayTeam]], 2, IF(OR(Table2[[#This Row],[ActualResult]]="OT", Table2[[#This Row],[ActualResult]]="SO"), 1, 0))</f>
        <v>0</v>
      </c>
      <c r="AB961" s="2">
        <f>IF(Table2[[#This Row],[ActualWinner]]=Table2[[#This Row],[HomeTeam]], 2, IF(OR(Table2[[#This Row],[ActualResult]]="OT", Table2[[#This Row],[ActualResult]]="SO"), 1, 0))</f>
        <v>0</v>
      </c>
    </row>
    <row r="962" spans="1:28"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Row],[ActualWinner]]=Table2[[#This Row],[AwayTeam]], 2, IF(OR(Table2[[#This Row],[ActualResult]]="OT", Table2[[#This Row],[ActualResult]]="SO"), 1, 0))</f>
        <v>0</v>
      </c>
      <c r="AB962" s="2">
        <f>IF(Table2[[#This Row],[ActualWinner]]=Table2[[#This Row],[HomeTeam]], 2, IF(OR(Table2[[#This Row],[ActualResult]]="OT", Table2[[#This Row],[ActualResult]]="SO"), 1, 0))</f>
        <v>0</v>
      </c>
    </row>
    <row r="963" spans="1:28"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Row],[ActualWinner]]=Table2[[#This Row],[AwayTeam]], 2, IF(OR(Table2[[#This Row],[ActualResult]]="OT", Table2[[#This Row],[ActualResult]]="SO"), 1, 0))</f>
        <v>0</v>
      </c>
      <c r="AB963" s="2">
        <f>IF(Table2[[#This Row],[ActualWinner]]=Table2[[#This Row],[HomeTeam]], 2, IF(OR(Table2[[#This Row],[ActualResult]]="OT", Table2[[#This Row],[ActualResult]]="SO"), 1, 0))</f>
        <v>0</v>
      </c>
    </row>
    <row r="964" spans="1:28"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Row],[ActualWinner]]=Table2[[#This Row],[AwayTeam]], 2, IF(OR(Table2[[#This Row],[ActualResult]]="OT", Table2[[#This Row],[ActualResult]]="SO"), 1, 0))</f>
        <v>0</v>
      </c>
      <c r="AB964" s="2">
        <f>IF(Table2[[#This Row],[ActualWinner]]=Table2[[#This Row],[HomeTeam]], 2, IF(OR(Table2[[#This Row],[ActualResult]]="OT", Table2[[#This Row],[ActualResult]]="SO"), 1, 0))</f>
        <v>0</v>
      </c>
    </row>
    <row r="965" spans="1:28"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Row],[ActualWinner]]=Table2[[#This Row],[AwayTeam]], 2, IF(OR(Table2[[#This Row],[ActualResult]]="OT", Table2[[#This Row],[ActualResult]]="SO"), 1, 0))</f>
        <v>0</v>
      </c>
      <c r="AB965" s="2">
        <f>IF(Table2[[#This Row],[ActualWinner]]=Table2[[#This Row],[HomeTeam]], 2, IF(OR(Table2[[#This Row],[ActualResult]]="OT", Table2[[#This Row],[ActualResult]]="SO"), 1, 0))</f>
        <v>0</v>
      </c>
    </row>
    <row r="966" spans="1:28"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Row],[ActualWinner]]=Table2[[#This Row],[AwayTeam]], 2, IF(OR(Table2[[#This Row],[ActualResult]]="OT", Table2[[#This Row],[ActualResult]]="SO"), 1, 0))</f>
        <v>0</v>
      </c>
      <c r="AB966" s="2">
        <f>IF(Table2[[#This Row],[ActualWinner]]=Table2[[#This Row],[HomeTeam]], 2, IF(OR(Table2[[#This Row],[ActualResult]]="OT", Table2[[#This Row],[ActualResult]]="SO"), 1, 0))</f>
        <v>0</v>
      </c>
    </row>
    <row r="967" spans="1:28"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Row],[ActualWinner]]=Table2[[#This Row],[AwayTeam]], 2, IF(OR(Table2[[#This Row],[ActualResult]]="OT", Table2[[#This Row],[ActualResult]]="SO"), 1, 0))</f>
        <v>0</v>
      </c>
      <c r="AB967" s="2">
        <f>IF(Table2[[#This Row],[ActualWinner]]=Table2[[#This Row],[HomeTeam]], 2, IF(OR(Table2[[#This Row],[ActualResult]]="OT", Table2[[#This Row],[ActualResult]]="SO"), 1, 0))</f>
        <v>0</v>
      </c>
    </row>
    <row r="968" spans="1:28"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Row],[ActualWinner]]=Table2[[#This Row],[AwayTeam]], 2, IF(OR(Table2[[#This Row],[ActualResult]]="OT", Table2[[#This Row],[ActualResult]]="SO"), 1, 0))</f>
        <v>0</v>
      </c>
      <c r="AB968" s="2">
        <f>IF(Table2[[#This Row],[ActualWinner]]=Table2[[#This Row],[HomeTeam]], 2, IF(OR(Table2[[#This Row],[ActualResult]]="OT", Table2[[#This Row],[ActualResult]]="SO"), 1, 0))</f>
        <v>0</v>
      </c>
    </row>
    <row r="969" spans="1:28"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Row],[ActualWinner]]=Table2[[#This Row],[AwayTeam]], 2, IF(OR(Table2[[#This Row],[ActualResult]]="OT", Table2[[#This Row],[ActualResult]]="SO"), 1, 0))</f>
        <v>0</v>
      </c>
      <c r="AB969" s="2">
        <f>IF(Table2[[#This Row],[ActualWinner]]=Table2[[#This Row],[HomeTeam]], 2, IF(OR(Table2[[#This Row],[ActualResult]]="OT", Table2[[#This Row],[ActualResult]]="SO"), 1, 0))</f>
        <v>0</v>
      </c>
    </row>
    <row r="970" spans="1:28"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Row],[ActualWinner]]=Table2[[#This Row],[AwayTeam]], 2, IF(OR(Table2[[#This Row],[ActualResult]]="OT", Table2[[#This Row],[ActualResult]]="SO"), 1, 0))</f>
        <v>0</v>
      </c>
      <c r="AB970" s="2">
        <f>IF(Table2[[#This Row],[ActualWinner]]=Table2[[#This Row],[HomeTeam]], 2, IF(OR(Table2[[#This Row],[ActualResult]]="OT", Table2[[#This Row],[ActualResult]]="SO"), 1, 0))</f>
        <v>0</v>
      </c>
    </row>
    <row r="971" spans="1:28"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Row],[ActualWinner]]=Table2[[#This Row],[AwayTeam]], 2, IF(OR(Table2[[#This Row],[ActualResult]]="OT", Table2[[#This Row],[ActualResult]]="SO"), 1, 0))</f>
        <v>0</v>
      </c>
      <c r="AB971" s="2">
        <f>IF(Table2[[#This Row],[ActualWinner]]=Table2[[#This Row],[HomeTeam]], 2, IF(OR(Table2[[#This Row],[ActualResult]]="OT", Table2[[#This Row],[ActualResult]]="SO"), 1, 0))</f>
        <v>0</v>
      </c>
    </row>
    <row r="972" spans="1:28"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Row],[ActualWinner]]=Table2[[#This Row],[AwayTeam]], 2, IF(OR(Table2[[#This Row],[ActualResult]]="OT", Table2[[#This Row],[ActualResult]]="SO"), 1, 0))</f>
        <v>0</v>
      </c>
      <c r="AB972" s="2">
        <f>IF(Table2[[#This Row],[ActualWinner]]=Table2[[#This Row],[HomeTeam]], 2, IF(OR(Table2[[#This Row],[ActualResult]]="OT", Table2[[#This Row],[ActualResult]]="SO"), 1, 0))</f>
        <v>0</v>
      </c>
    </row>
    <row r="973" spans="1:28"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Row],[ActualWinner]]=Table2[[#This Row],[AwayTeam]], 2, IF(OR(Table2[[#This Row],[ActualResult]]="OT", Table2[[#This Row],[ActualResult]]="SO"), 1, 0))</f>
        <v>0</v>
      </c>
      <c r="AB973" s="2">
        <f>IF(Table2[[#This Row],[ActualWinner]]=Table2[[#This Row],[HomeTeam]], 2, IF(OR(Table2[[#This Row],[ActualResult]]="OT", Table2[[#This Row],[ActualResult]]="SO"), 1, 0))</f>
        <v>0</v>
      </c>
    </row>
    <row r="974" spans="1:28"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Row],[ActualWinner]]=Table2[[#This Row],[AwayTeam]], 2, IF(OR(Table2[[#This Row],[ActualResult]]="OT", Table2[[#This Row],[ActualResult]]="SO"), 1, 0))</f>
        <v>0</v>
      </c>
      <c r="AB974" s="2">
        <f>IF(Table2[[#This Row],[ActualWinner]]=Table2[[#This Row],[HomeTeam]], 2, IF(OR(Table2[[#This Row],[ActualResult]]="OT", Table2[[#This Row],[ActualResult]]="SO"), 1, 0))</f>
        <v>0</v>
      </c>
    </row>
    <row r="975" spans="1:28"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Row],[ActualWinner]]=Table2[[#This Row],[AwayTeam]], 2, IF(OR(Table2[[#This Row],[ActualResult]]="OT", Table2[[#This Row],[ActualResult]]="SO"), 1, 0))</f>
        <v>0</v>
      </c>
      <c r="AB975" s="2">
        <f>IF(Table2[[#This Row],[ActualWinner]]=Table2[[#This Row],[HomeTeam]], 2, IF(OR(Table2[[#This Row],[ActualResult]]="OT", Table2[[#This Row],[ActualResult]]="SO"), 1, 0))</f>
        <v>0</v>
      </c>
    </row>
    <row r="976" spans="1:28"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Row],[ActualWinner]]=Table2[[#This Row],[AwayTeam]], 2, IF(OR(Table2[[#This Row],[ActualResult]]="OT", Table2[[#This Row],[ActualResult]]="SO"), 1, 0))</f>
        <v>0</v>
      </c>
      <c r="AB976" s="2">
        <f>IF(Table2[[#This Row],[ActualWinner]]=Table2[[#This Row],[HomeTeam]], 2, IF(OR(Table2[[#This Row],[ActualResult]]="OT", Table2[[#This Row],[ActualResult]]="SO"), 1, 0))</f>
        <v>0</v>
      </c>
    </row>
    <row r="977" spans="1:28"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Row],[ActualWinner]]=Table2[[#This Row],[AwayTeam]], 2, IF(OR(Table2[[#This Row],[ActualResult]]="OT", Table2[[#This Row],[ActualResult]]="SO"), 1, 0))</f>
        <v>0</v>
      </c>
      <c r="AB977" s="2">
        <f>IF(Table2[[#This Row],[ActualWinner]]=Table2[[#This Row],[HomeTeam]], 2, IF(OR(Table2[[#This Row],[ActualResult]]="OT", Table2[[#This Row],[ActualResult]]="SO"), 1, 0))</f>
        <v>0</v>
      </c>
    </row>
    <row r="978" spans="1:28"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Row],[ActualWinner]]=Table2[[#This Row],[AwayTeam]], 2, IF(OR(Table2[[#This Row],[ActualResult]]="OT", Table2[[#This Row],[ActualResult]]="SO"), 1, 0))</f>
        <v>0</v>
      </c>
      <c r="AB978" s="2">
        <f>IF(Table2[[#This Row],[ActualWinner]]=Table2[[#This Row],[HomeTeam]], 2, IF(OR(Table2[[#This Row],[ActualResult]]="OT", Table2[[#This Row],[ActualResult]]="SO"), 1, 0))</f>
        <v>0</v>
      </c>
    </row>
    <row r="979" spans="1:28"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Row],[ActualWinner]]=Table2[[#This Row],[AwayTeam]], 2, IF(OR(Table2[[#This Row],[ActualResult]]="OT", Table2[[#This Row],[ActualResult]]="SO"), 1, 0))</f>
        <v>0</v>
      </c>
      <c r="AB979" s="2">
        <f>IF(Table2[[#This Row],[ActualWinner]]=Table2[[#This Row],[HomeTeam]], 2, IF(OR(Table2[[#This Row],[ActualResult]]="OT", Table2[[#This Row],[ActualResult]]="SO"), 1, 0))</f>
        <v>0</v>
      </c>
    </row>
    <row r="980" spans="1:28"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Row],[ActualWinner]]=Table2[[#This Row],[AwayTeam]], 2, IF(OR(Table2[[#This Row],[ActualResult]]="OT", Table2[[#This Row],[ActualResult]]="SO"), 1, 0))</f>
        <v>0</v>
      </c>
      <c r="AB980" s="2">
        <f>IF(Table2[[#This Row],[ActualWinner]]=Table2[[#This Row],[HomeTeam]], 2, IF(OR(Table2[[#This Row],[ActualResult]]="OT", Table2[[#This Row],[ActualResult]]="SO"), 1, 0))</f>
        <v>0</v>
      </c>
    </row>
    <row r="981" spans="1:28"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Row],[ActualWinner]]=Table2[[#This Row],[AwayTeam]], 2, IF(OR(Table2[[#This Row],[ActualResult]]="OT", Table2[[#This Row],[ActualResult]]="SO"), 1, 0))</f>
        <v>0</v>
      </c>
      <c r="AB981" s="2">
        <f>IF(Table2[[#This Row],[ActualWinner]]=Table2[[#This Row],[HomeTeam]], 2, IF(OR(Table2[[#This Row],[ActualResult]]="OT", Table2[[#This Row],[ActualResult]]="SO"), 1, 0))</f>
        <v>0</v>
      </c>
    </row>
    <row r="982" spans="1:28"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Row],[ActualWinner]]=Table2[[#This Row],[AwayTeam]], 2, IF(OR(Table2[[#This Row],[ActualResult]]="OT", Table2[[#This Row],[ActualResult]]="SO"), 1, 0))</f>
        <v>0</v>
      </c>
      <c r="AB982" s="2">
        <f>IF(Table2[[#This Row],[ActualWinner]]=Table2[[#This Row],[HomeTeam]], 2, IF(OR(Table2[[#This Row],[ActualResult]]="OT", Table2[[#This Row],[ActualResult]]="SO"), 1, 0))</f>
        <v>0</v>
      </c>
    </row>
    <row r="983" spans="1:28"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Row],[ActualWinner]]=Table2[[#This Row],[AwayTeam]], 2, IF(OR(Table2[[#This Row],[ActualResult]]="OT", Table2[[#This Row],[ActualResult]]="SO"), 1, 0))</f>
        <v>0</v>
      </c>
      <c r="AB983" s="2">
        <f>IF(Table2[[#This Row],[ActualWinner]]=Table2[[#This Row],[HomeTeam]], 2, IF(OR(Table2[[#This Row],[ActualResult]]="OT", Table2[[#This Row],[ActualResult]]="SO"), 1, 0))</f>
        <v>0</v>
      </c>
    </row>
    <row r="984" spans="1:28"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Row],[ActualWinner]]=Table2[[#This Row],[AwayTeam]], 2, IF(OR(Table2[[#This Row],[ActualResult]]="OT", Table2[[#This Row],[ActualResult]]="SO"), 1, 0))</f>
        <v>0</v>
      </c>
      <c r="AB984" s="2">
        <f>IF(Table2[[#This Row],[ActualWinner]]=Table2[[#This Row],[HomeTeam]], 2, IF(OR(Table2[[#This Row],[ActualResult]]="OT", Table2[[#This Row],[ActualResult]]="SO"), 1, 0))</f>
        <v>0</v>
      </c>
    </row>
    <row r="985" spans="1:28"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Row],[ActualWinner]]=Table2[[#This Row],[AwayTeam]], 2, IF(OR(Table2[[#This Row],[ActualResult]]="OT", Table2[[#This Row],[ActualResult]]="SO"), 1, 0))</f>
        <v>0</v>
      </c>
      <c r="AB985" s="2">
        <f>IF(Table2[[#This Row],[ActualWinner]]=Table2[[#This Row],[HomeTeam]], 2, IF(OR(Table2[[#This Row],[ActualResult]]="OT", Table2[[#This Row],[ActualResult]]="SO"), 1, 0))</f>
        <v>0</v>
      </c>
    </row>
    <row r="986" spans="1:28"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Row],[ActualWinner]]=Table2[[#This Row],[AwayTeam]], 2, IF(OR(Table2[[#This Row],[ActualResult]]="OT", Table2[[#This Row],[ActualResult]]="SO"), 1, 0))</f>
        <v>0</v>
      </c>
      <c r="AB986" s="2">
        <f>IF(Table2[[#This Row],[ActualWinner]]=Table2[[#This Row],[HomeTeam]], 2, IF(OR(Table2[[#This Row],[ActualResult]]="OT", Table2[[#This Row],[ActualResult]]="SO"), 1, 0))</f>
        <v>0</v>
      </c>
    </row>
    <row r="987" spans="1:28"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Row],[ActualWinner]]=Table2[[#This Row],[AwayTeam]], 2, IF(OR(Table2[[#This Row],[ActualResult]]="OT", Table2[[#This Row],[ActualResult]]="SO"), 1, 0))</f>
        <v>0</v>
      </c>
      <c r="AB987" s="2">
        <f>IF(Table2[[#This Row],[ActualWinner]]=Table2[[#This Row],[HomeTeam]], 2, IF(OR(Table2[[#This Row],[ActualResult]]="OT", Table2[[#This Row],[ActualResult]]="SO"), 1, 0))</f>
        <v>0</v>
      </c>
    </row>
    <row r="988" spans="1:28"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Row],[ActualWinner]]=Table2[[#This Row],[AwayTeam]], 2, IF(OR(Table2[[#This Row],[ActualResult]]="OT", Table2[[#This Row],[ActualResult]]="SO"), 1, 0))</f>
        <v>0</v>
      </c>
      <c r="AB988" s="2">
        <f>IF(Table2[[#This Row],[ActualWinner]]=Table2[[#This Row],[HomeTeam]], 2, IF(OR(Table2[[#This Row],[ActualResult]]="OT", Table2[[#This Row],[ActualResult]]="SO"), 1, 0))</f>
        <v>0</v>
      </c>
    </row>
    <row r="989" spans="1:28"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Row],[ActualWinner]]=Table2[[#This Row],[AwayTeam]], 2, IF(OR(Table2[[#This Row],[ActualResult]]="OT", Table2[[#This Row],[ActualResult]]="SO"), 1, 0))</f>
        <v>0</v>
      </c>
      <c r="AB989" s="2">
        <f>IF(Table2[[#This Row],[ActualWinner]]=Table2[[#This Row],[HomeTeam]], 2, IF(OR(Table2[[#This Row],[ActualResult]]="OT", Table2[[#This Row],[ActualResult]]="SO"), 1, 0))</f>
        <v>0</v>
      </c>
    </row>
    <row r="990" spans="1:28"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Row],[ActualWinner]]=Table2[[#This Row],[AwayTeam]], 2, IF(OR(Table2[[#This Row],[ActualResult]]="OT", Table2[[#This Row],[ActualResult]]="SO"), 1, 0))</f>
        <v>0</v>
      </c>
      <c r="AB990" s="2">
        <f>IF(Table2[[#This Row],[ActualWinner]]=Table2[[#This Row],[HomeTeam]], 2, IF(OR(Table2[[#This Row],[ActualResult]]="OT", Table2[[#This Row],[ActualResult]]="SO"), 1, 0))</f>
        <v>0</v>
      </c>
    </row>
    <row r="991" spans="1:28"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Row],[ActualWinner]]=Table2[[#This Row],[AwayTeam]], 2, IF(OR(Table2[[#This Row],[ActualResult]]="OT", Table2[[#This Row],[ActualResult]]="SO"), 1, 0))</f>
        <v>0</v>
      </c>
      <c r="AB991" s="2">
        <f>IF(Table2[[#This Row],[ActualWinner]]=Table2[[#This Row],[HomeTeam]], 2, IF(OR(Table2[[#This Row],[ActualResult]]="OT", Table2[[#This Row],[ActualResult]]="SO"), 1, 0))</f>
        <v>0</v>
      </c>
    </row>
    <row r="992" spans="1:28"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Row],[ActualWinner]]=Table2[[#This Row],[AwayTeam]], 2, IF(OR(Table2[[#This Row],[ActualResult]]="OT", Table2[[#This Row],[ActualResult]]="SO"), 1, 0))</f>
        <v>0</v>
      </c>
      <c r="AB992" s="2">
        <f>IF(Table2[[#This Row],[ActualWinner]]=Table2[[#This Row],[HomeTeam]], 2, IF(OR(Table2[[#This Row],[ActualResult]]="OT", Table2[[#This Row],[ActualResult]]="SO"), 1, 0))</f>
        <v>0</v>
      </c>
    </row>
    <row r="993" spans="1:28"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Row],[ActualWinner]]=Table2[[#This Row],[AwayTeam]], 2, IF(OR(Table2[[#This Row],[ActualResult]]="OT", Table2[[#This Row],[ActualResult]]="SO"), 1, 0))</f>
        <v>0</v>
      </c>
      <c r="AB993" s="2">
        <f>IF(Table2[[#This Row],[ActualWinner]]=Table2[[#This Row],[HomeTeam]], 2, IF(OR(Table2[[#This Row],[ActualResult]]="OT", Table2[[#This Row],[ActualResult]]="SO"), 1, 0))</f>
        <v>0</v>
      </c>
    </row>
    <row r="994" spans="1:28"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Row],[ActualWinner]]=Table2[[#This Row],[AwayTeam]], 2, IF(OR(Table2[[#This Row],[ActualResult]]="OT", Table2[[#This Row],[ActualResult]]="SO"), 1, 0))</f>
        <v>0</v>
      </c>
      <c r="AB994" s="2">
        <f>IF(Table2[[#This Row],[ActualWinner]]=Table2[[#This Row],[HomeTeam]], 2, IF(OR(Table2[[#This Row],[ActualResult]]="OT", Table2[[#This Row],[ActualResult]]="SO"), 1, 0))</f>
        <v>0</v>
      </c>
    </row>
    <row r="995" spans="1:28"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Row],[ActualWinner]]=Table2[[#This Row],[AwayTeam]], 2, IF(OR(Table2[[#This Row],[ActualResult]]="OT", Table2[[#This Row],[ActualResult]]="SO"), 1, 0))</f>
        <v>0</v>
      </c>
      <c r="AB995" s="2">
        <f>IF(Table2[[#This Row],[ActualWinner]]=Table2[[#This Row],[HomeTeam]], 2, IF(OR(Table2[[#This Row],[ActualResult]]="OT", Table2[[#This Row],[ActualResult]]="SO"), 1, 0))</f>
        <v>0</v>
      </c>
    </row>
    <row r="996" spans="1:28"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Row],[ActualWinner]]=Table2[[#This Row],[AwayTeam]], 2, IF(OR(Table2[[#This Row],[ActualResult]]="OT", Table2[[#This Row],[ActualResult]]="SO"), 1, 0))</f>
        <v>0</v>
      </c>
      <c r="AB996" s="2">
        <f>IF(Table2[[#This Row],[ActualWinner]]=Table2[[#This Row],[HomeTeam]], 2, IF(OR(Table2[[#This Row],[ActualResult]]="OT", Table2[[#This Row],[ActualResult]]="SO"), 1, 0))</f>
        <v>0</v>
      </c>
    </row>
    <row r="997" spans="1:28"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Row],[ActualWinner]]=Table2[[#This Row],[AwayTeam]], 2, IF(OR(Table2[[#This Row],[ActualResult]]="OT", Table2[[#This Row],[ActualResult]]="SO"), 1, 0))</f>
        <v>0</v>
      </c>
      <c r="AB997" s="2">
        <f>IF(Table2[[#This Row],[ActualWinner]]=Table2[[#This Row],[HomeTeam]], 2, IF(OR(Table2[[#This Row],[ActualResult]]="OT", Table2[[#This Row],[ActualResult]]="SO"), 1, 0))</f>
        <v>0</v>
      </c>
    </row>
    <row r="998" spans="1:28"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Row],[ActualWinner]]=Table2[[#This Row],[AwayTeam]], 2, IF(OR(Table2[[#This Row],[ActualResult]]="OT", Table2[[#This Row],[ActualResult]]="SO"), 1, 0))</f>
        <v>0</v>
      </c>
      <c r="AB998" s="2">
        <f>IF(Table2[[#This Row],[ActualWinner]]=Table2[[#This Row],[HomeTeam]], 2, IF(OR(Table2[[#This Row],[ActualResult]]="OT", Table2[[#This Row],[ActualResult]]="SO"), 1, 0))</f>
        <v>0</v>
      </c>
    </row>
    <row r="999" spans="1:28"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Row],[ActualWinner]]=Table2[[#This Row],[AwayTeam]], 2, IF(OR(Table2[[#This Row],[ActualResult]]="OT", Table2[[#This Row],[ActualResult]]="SO"), 1, 0))</f>
        <v>0</v>
      </c>
      <c r="AB999" s="2">
        <f>IF(Table2[[#This Row],[ActualWinner]]=Table2[[#This Row],[HomeTeam]], 2, IF(OR(Table2[[#This Row],[ActualResult]]="OT", Table2[[#This Row],[ActualResult]]="SO"), 1, 0))</f>
        <v>0</v>
      </c>
    </row>
    <row r="1000" spans="1:28"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Row],[ActualWinner]]=Table2[[#This Row],[AwayTeam]], 2, IF(OR(Table2[[#This Row],[ActualResult]]="OT", Table2[[#This Row],[ActualResult]]="SO"), 1, 0))</f>
        <v>0</v>
      </c>
      <c r="AB1000" s="2">
        <f>IF(Table2[[#This Row],[ActualWinner]]=Table2[[#This Row],[HomeTeam]], 2, IF(OR(Table2[[#This Row],[ActualResult]]="OT", Table2[[#This Row],[ActualResult]]="SO"), 1, 0))</f>
        <v>0</v>
      </c>
    </row>
    <row r="1001" spans="1:28"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Row],[ActualWinner]]=Table2[[#This Row],[AwayTeam]], 2, IF(OR(Table2[[#This Row],[ActualResult]]="OT", Table2[[#This Row],[ActualResult]]="SO"), 1, 0))</f>
        <v>0</v>
      </c>
      <c r="AB1001" s="2">
        <f>IF(Table2[[#This Row],[ActualWinner]]=Table2[[#This Row],[HomeTeam]], 2, IF(OR(Table2[[#This Row],[ActualResult]]="OT", Table2[[#This Row],[ActualResult]]="SO"), 1, 0))</f>
        <v>0</v>
      </c>
    </row>
    <row r="1002" spans="1:28"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Row],[ActualWinner]]=Table2[[#This Row],[AwayTeam]], 2, IF(OR(Table2[[#This Row],[ActualResult]]="OT", Table2[[#This Row],[ActualResult]]="SO"), 1, 0))</f>
        <v>0</v>
      </c>
      <c r="AB1002" s="2">
        <f>IF(Table2[[#This Row],[ActualWinner]]=Table2[[#This Row],[HomeTeam]], 2, IF(OR(Table2[[#This Row],[ActualResult]]="OT", Table2[[#This Row],[ActualResult]]="SO"), 1, 0))</f>
        <v>0</v>
      </c>
    </row>
    <row r="1003" spans="1:28"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Row],[ActualWinner]]=Table2[[#This Row],[AwayTeam]], 2, IF(OR(Table2[[#This Row],[ActualResult]]="OT", Table2[[#This Row],[ActualResult]]="SO"), 1, 0))</f>
        <v>0</v>
      </c>
      <c r="AB1003" s="2">
        <f>IF(Table2[[#This Row],[ActualWinner]]=Table2[[#This Row],[HomeTeam]], 2, IF(OR(Table2[[#This Row],[ActualResult]]="OT", Table2[[#This Row],[ActualResult]]="SO"), 1, 0))</f>
        <v>0</v>
      </c>
    </row>
    <row r="1004" spans="1:28"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Row],[ActualWinner]]=Table2[[#This Row],[AwayTeam]], 2, IF(OR(Table2[[#This Row],[ActualResult]]="OT", Table2[[#This Row],[ActualResult]]="SO"), 1, 0))</f>
        <v>0</v>
      </c>
      <c r="AB1004" s="2">
        <f>IF(Table2[[#This Row],[ActualWinner]]=Table2[[#This Row],[HomeTeam]], 2, IF(OR(Table2[[#This Row],[ActualResult]]="OT", Table2[[#This Row],[ActualResult]]="SO"), 1, 0))</f>
        <v>0</v>
      </c>
    </row>
    <row r="1005" spans="1:28"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Row],[ActualWinner]]=Table2[[#This Row],[AwayTeam]], 2, IF(OR(Table2[[#This Row],[ActualResult]]="OT", Table2[[#This Row],[ActualResult]]="SO"), 1, 0))</f>
        <v>0</v>
      </c>
      <c r="AB1005" s="2">
        <f>IF(Table2[[#This Row],[ActualWinner]]=Table2[[#This Row],[HomeTeam]], 2, IF(OR(Table2[[#This Row],[ActualResult]]="OT", Table2[[#This Row],[ActualResult]]="SO"), 1, 0))</f>
        <v>0</v>
      </c>
    </row>
    <row r="1006" spans="1:28"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Row],[ActualWinner]]=Table2[[#This Row],[AwayTeam]], 2, IF(OR(Table2[[#This Row],[ActualResult]]="OT", Table2[[#This Row],[ActualResult]]="SO"), 1, 0))</f>
        <v>0</v>
      </c>
      <c r="AB1006" s="2">
        <f>IF(Table2[[#This Row],[ActualWinner]]=Table2[[#This Row],[HomeTeam]], 2, IF(OR(Table2[[#This Row],[ActualResult]]="OT", Table2[[#This Row],[ActualResult]]="SO"), 1, 0))</f>
        <v>0</v>
      </c>
    </row>
    <row r="1007" spans="1:28"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Row],[ActualWinner]]=Table2[[#This Row],[AwayTeam]], 2, IF(OR(Table2[[#This Row],[ActualResult]]="OT", Table2[[#This Row],[ActualResult]]="SO"), 1, 0))</f>
        <v>0</v>
      </c>
      <c r="AB1007" s="2">
        <f>IF(Table2[[#This Row],[ActualWinner]]=Table2[[#This Row],[HomeTeam]], 2, IF(OR(Table2[[#This Row],[ActualResult]]="OT", Table2[[#This Row],[ActualResult]]="SO"), 1, 0))</f>
        <v>0</v>
      </c>
    </row>
    <row r="1008" spans="1:28"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Row],[ActualWinner]]=Table2[[#This Row],[AwayTeam]], 2, IF(OR(Table2[[#This Row],[ActualResult]]="OT", Table2[[#This Row],[ActualResult]]="SO"), 1, 0))</f>
        <v>0</v>
      </c>
      <c r="AB1008" s="2">
        <f>IF(Table2[[#This Row],[ActualWinner]]=Table2[[#This Row],[HomeTeam]], 2, IF(OR(Table2[[#This Row],[ActualResult]]="OT", Table2[[#This Row],[ActualResult]]="SO"), 1, 0))</f>
        <v>0</v>
      </c>
    </row>
    <row r="1009" spans="1:28"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Row],[ActualWinner]]=Table2[[#This Row],[AwayTeam]], 2, IF(OR(Table2[[#This Row],[ActualResult]]="OT", Table2[[#This Row],[ActualResult]]="SO"), 1, 0))</f>
        <v>0</v>
      </c>
      <c r="AB1009" s="2">
        <f>IF(Table2[[#This Row],[ActualWinner]]=Table2[[#This Row],[HomeTeam]], 2, IF(OR(Table2[[#This Row],[ActualResult]]="OT", Table2[[#This Row],[ActualResult]]="SO"), 1, 0))</f>
        <v>0</v>
      </c>
    </row>
    <row r="1010" spans="1:28"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Row],[ActualWinner]]=Table2[[#This Row],[AwayTeam]], 2, IF(OR(Table2[[#This Row],[ActualResult]]="OT", Table2[[#This Row],[ActualResult]]="SO"), 1, 0))</f>
        <v>0</v>
      </c>
      <c r="AB1010" s="2">
        <f>IF(Table2[[#This Row],[ActualWinner]]=Table2[[#This Row],[HomeTeam]], 2, IF(OR(Table2[[#This Row],[ActualResult]]="OT", Table2[[#This Row],[ActualResult]]="SO"), 1, 0))</f>
        <v>0</v>
      </c>
    </row>
    <row r="1011" spans="1:28"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Row],[ActualWinner]]=Table2[[#This Row],[AwayTeam]], 2, IF(OR(Table2[[#This Row],[ActualResult]]="OT", Table2[[#This Row],[ActualResult]]="SO"), 1, 0))</f>
        <v>0</v>
      </c>
      <c r="AB1011" s="2">
        <f>IF(Table2[[#This Row],[ActualWinner]]=Table2[[#This Row],[HomeTeam]], 2, IF(OR(Table2[[#This Row],[ActualResult]]="OT", Table2[[#This Row],[ActualResult]]="SO"), 1, 0))</f>
        <v>0</v>
      </c>
    </row>
    <row r="1012" spans="1:28"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Row],[ActualWinner]]=Table2[[#This Row],[AwayTeam]], 2, IF(OR(Table2[[#This Row],[ActualResult]]="OT", Table2[[#This Row],[ActualResult]]="SO"), 1, 0))</f>
        <v>0</v>
      </c>
      <c r="AB1012" s="2">
        <f>IF(Table2[[#This Row],[ActualWinner]]=Table2[[#This Row],[HomeTeam]], 2, IF(OR(Table2[[#This Row],[ActualResult]]="OT", Table2[[#This Row],[ActualResult]]="SO"), 1, 0))</f>
        <v>0</v>
      </c>
    </row>
    <row r="1013" spans="1:28"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Row],[ActualWinner]]=Table2[[#This Row],[AwayTeam]], 2, IF(OR(Table2[[#This Row],[ActualResult]]="OT", Table2[[#This Row],[ActualResult]]="SO"), 1, 0))</f>
        <v>0</v>
      </c>
      <c r="AB1013" s="2">
        <f>IF(Table2[[#This Row],[ActualWinner]]=Table2[[#This Row],[HomeTeam]], 2, IF(OR(Table2[[#This Row],[ActualResult]]="OT", Table2[[#This Row],[ActualResult]]="SO"), 1, 0))</f>
        <v>0</v>
      </c>
    </row>
    <row r="1014" spans="1:28"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Row],[ActualWinner]]=Table2[[#This Row],[AwayTeam]], 2, IF(OR(Table2[[#This Row],[ActualResult]]="OT", Table2[[#This Row],[ActualResult]]="SO"), 1, 0))</f>
        <v>0</v>
      </c>
      <c r="AB1014" s="2">
        <f>IF(Table2[[#This Row],[ActualWinner]]=Table2[[#This Row],[HomeTeam]], 2, IF(OR(Table2[[#This Row],[ActualResult]]="OT", Table2[[#This Row],[ActualResult]]="SO"), 1, 0))</f>
        <v>0</v>
      </c>
    </row>
    <row r="1015" spans="1:28"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Row],[ActualWinner]]=Table2[[#This Row],[AwayTeam]], 2, IF(OR(Table2[[#This Row],[ActualResult]]="OT", Table2[[#This Row],[ActualResult]]="SO"), 1, 0))</f>
        <v>0</v>
      </c>
      <c r="AB1015" s="2">
        <f>IF(Table2[[#This Row],[ActualWinner]]=Table2[[#This Row],[HomeTeam]], 2, IF(OR(Table2[[#This Row],[ActualResult]]="OT", Table2[[#This Row],[ActualResult]]="SO"), 1, 0))</f>
        <v>0</v>
      </c>
    </row>
    <row r="1016" spans="1:28"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Row],[ActualWinner]]=Table2[[#This Row],[AwayTeam]], 2, IF(OR(Table2[[#This Row],[ActualResult]]="OT", Table2[[#This Row],[ActualResult]]="SO"), 1, 0))</f>
        <v>0</v>
      </c>
      <c r="AB1016" s="2">
        <f>IF(Table2[[#This Row],[ActualWinner]]=Table2[[#This Row],[HomeTeam]], 2, IF(OR(Table2[[#This Row],[ActualResult]]="OT", Table2[[#This Row],[ActualResult]]="SO"), 1, 0))</f>
        <v>0</v>
      </c>
    </row>
    <row r="1017" spans="1:28"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Row],[ActualWinner]]=Table2[[#This Row],[AwayTeam]], 2, IF(OR(Table2[[#This Row],[ActualResult]]="OT", Table2[[#This Row],[ActualResult]]="SO"), 1, 0))</f>
        <v>0</v>
      </c>
      <c r="AB1017" s="2">
        <f>IF(Table2[[#This Row],[ActualWinner]]=Table2[[#This Row],[HomeTeam]], 2, IF(OR(Table2[[#This Row],[ActualResult]]="OT", Table2[[#This Row],[ActualResult]]="SO"), 1, 0))</f>
        <v>0</v>
      </c>
    </row>
    <row r="1018" spans="1:28"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Row],[ActualWinner]]=Table2[[#This Row],[AwayTeam]], 2, IF(OR(Table2[[#This Row],[ActualResult]]="OT", Table2[[#This Row],[ActualResult]]="SO"), 1, 0))</f>
        <v>0</v>
      </c>
      <c r="AB1018" s="2">
        <f>IF(Table2[[#This Row],[ActualWinner]]=Table2[[#This Row],[HomeTeam]], 2, IF(OR(Table2[[#This Row],[ActualResult]]="OT", Table2[[#This Row],[ActualResult]]="SO"), 1, 0))</f>
        <v>0</v>
      </c>
    </row>
    <row r="1019" spans="1:28"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Row],[ActualWinner]]=Table2[[#This Row],[AwayTeam]], 2, IF(OR(Table2[[#This Row],[ActualResult]]="OT", Table2[[#This Row],[ActualResult]]="SO"), 1, 0))</f>
        <v>0</v>
      </c>
      <c r="AB1019" s="2">
        <f>IF(Table2[[#This Row],[ActualWinner]]=Table2[[#This Row],[HomeTeam]], 2, IF(OR(Table2[[#This Row],[ActualResult]]="OT", Table2[[#This Row],[ActualResult]]="SO"), 1, 0))</f>
        <v>0</v>
      </c>
    </row>
    <row r="1020" spans="1:28"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Row],[ActualWinner]]=Table2[[#This Row],[AwayTeam]], 2, IF(OR(Table2[[#This Row],[ActualResult]]="OT", Table2[[#This Row],[ActualResult]]="SO"), 1, 0))</f>
        <v>0</v>
      </c>
      <c r="AB1020" s="2">
        <f>IF(Table2[[#This Row],[ActualWinner]]=Table2[[#This Row],[HomeTeam]], 2, IF(OR(Table2[[#This Row],[ActualResult]]="OT", Table2[[#This Row],[ActualResult]]="SO"), 1, 0))</f>
        <v>0</v>
      </c>
    </row>
    <row r="1021" spans="1:28"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Row],[ActualWinner]]=Table2[[#This Row],[AwayTeam]], 2, IF(OR(Table2[[#This Row],[ActualResult]]="OT", Table2[[#This Row],[ActualResult]]="SO"), 1, 0))</f>
        <v>0</v>
      </c>
      <c r="AB1021" s="2">
        <f>IF(Table2[[#This Row],[ActualWinner]]=Table2[[#This Row],[HomeTeam]], 2, IF(OR(Table2[[#This Row],[ActualResult]]="OT", Table2[[#This Row],[ActualResult]]="SO"), 1, 0))</f>
        <v>0</v>
      </c>
    </row>
    <row r="1022" spans="1:28"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Row],[ActualWinner]]=Table2[[#This Row],[AwayTeam]], 2, IF(OR(Table2[[#This Row],[ActualResult]]="OT", Table2[[#This Row],[ActualResult]]="SO"), 1, 0))</f>
        <v>0</v>
      </c>
      <c r="AB1022" s="2">
        <f>IF(Table2[[#This Row],[ActualWinner]]=Table2[[#This Row],[HomeTeam]], 2, IF(OR(Table2[[#This Row],[ActualResult]]="OT", Table2[[#This Row],[ActualResult]]="SO"), 1, 0))</f>
        <v>0</v>
      </c>
    </row>
    <row r="1023" spans="1:28"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Row],[ActualWinner]]=Table2[[#This Row],[AwayTeam]], 2, IF(OR(Table2[[#This Row],[ActualResult]]="OT", Table2[[#This Row],[ActualResult]]="SO"), 1, 0))</f>
        <v>0</v>
      </c>
      <c r="AB1023" s="2">
        <f>IF(Table2[[#This Row],[ActualWinner]]=Table2[[#This Row],[HomeTeam]], 2, IF(OR(Table2[[#This Row],[ActualResult]]="OT", Table2[[#This Row],[ActualResult]]="SO"), 1, 0))</f>
        <v>0</v>
      </c>
    </row>
    <row r="1024" spans="1:28"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Row],[ActualWinner]]=Table2[[#This Row],[AwayTeam]], 2, IF(OR(Table2[[#This Row],[ActualResult]]="OT", Table2[[#This Row],[ActualResult]]="SO"), 1, 0))</f>
        <v>0</v>
      </c>
      <c r="AB1024" s="2">
        <f>IF(Table2[[#This Row],[ActualWinner]]=Table2[[#This Row],[HomeTeam]], 2, IF(OR(Table2[[#This Row],[ActualResult]]="OT", Table2[[#This Row],[ActualResult]]="SO"), 1, 0))</f>
        <v>0</v>
      </c>
    </row>
    <row r="1025" spans="1:28"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Row],[ActualWinner]]=Table2[[#This Row],[AwayTeam]], 2, IF(OR(Table2[[#This Row],[ActualResult]]="OT", Table2[[#This Row],[ActualResult]]="SO"), 1, 0))</f>
        <v>0</v>
      </c>
      <c r="AB1025" s="2">
        <f>IF(Table2[[#This Row],[ActualWinner]]=Table2[[#This Row],[HomeTeam]], 2, IF(OR(Table2[[#This Row],[ActualResult]]="OT", Table2[[#This Row],[ActualResult]]="SO"), 1, 0))</f>
        <v>0</v>
      </c>
    </row>
    <row r="1026" spans="1:28"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Row],[ActualWinner]]=Table2[[#This Row],[AwayTeam]], 2, IF(OR(Table2[[#This Row],[ActualResult]]="OT", Table2[[#This Row],[ActualResult]]="SO"), 1, 0))</f>
        <v>0</v>
      </c>
      <c r="AB1026" s="2">
        <f>IF(Table2[[#This Row],[ActualWinner]]=Table2[[#This Row],[HomeTeam]], 2, IF(OR(Table2[[#This Row],[ActualResult]]="OT", Table2[[#This Row],[ActualResult]]="SO"), 1, 0))</f>
        <v>0</v>
      </c>
    </row>
    <row r="1027" spans="1:28"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Row],[ActualWinner]]=Table2[[#This Row],[AwayTeam]], 2, IF(OR(Table2[[#This Row],[ActualResult]]="OT", Table2[[#This Row],[ActualResult]]="SO"), 1, 0))</f>
        <v>0</v>
      </c>
      <c r="AB1027" s="2">
        <f>IF(Table2[[#This Row],[ActualWinner]]=Table2[[#This Row],[HomeTeam]], 2, IF(OR(Table2[[#This Row],[ActualResult]]="OT", Table2[[#This Row],[ActualResult]]="SO"), 1, 0))</f>
        <v>0</v>
      </c>
    </row>
    <row r="1028" spans="1:28"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Row],[ActualWinner]]=Table2[[#This Row],[AwayTeam]], 2, IF(OR(Table2[[#This Row],[ActualResult]]="OT", Table2[[#This Row],[ActualResult]]="SO"), 1, 0))</f>
        <v>0</v>
      </c>
      <c r="AB1028" s="2">
        <f>IF(Table2[[#This Row],[ActualWinner]]=Table2[[#This Row],[HomeTeam]], 2, IF(OR(Table2[[#This Row],[ActualResult]]="OT", Table2[[#This Row],[ActualResult]]="SO"), 1, 0))</f>
        <v>0</v>
      </c>
    </row>
    <row r="1029" spans="1:28"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Row],[ActualWinner]]=Table2[[#This Row],[AwayTeam]], 2, IF(OR(Table2[[#This Row],[ActualResult]]="OT", Table2[[#This Row],[ActualResult]]="SO"), 1, 0))</f>
        <v>0</v>
      </c>
      <c r="AB1029" s="2">
        <f>IF(Table2[[#This Row],[ActualWinner]]=Table2[[#This Row],[HomeTeam]], 2, IF(OR(Table2[[#This Row],[ActualResult]]="OT", Table2[[#This Row],[ActualResult]]="SO"), 1, 0))</f>
        <v>0</v>
      </c>
    </row>
    <row r="1030" spans="1:28"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Row],[ActualWinner]]=Table2[[#This Row],[AwayTeam]], 2, IF(OR(Table2[[#This Row],[ActualResult]]="OT", Table2[[#This Row],[ActualResult]]="SO"), 1, 0))</f>
        <v>0</v>
      </c>
      <c r="AB1030" s="2">
        <f>IF(Table2[[#This Row],[ActualWinner]]=Table2[[#This Row],[HomeTeam]], 2, IF(OR(Table2[[#This Row],[ActualResult]]="OT", Table2[[#This Row],[ActualResult]]="SO"), 1, 0))</f>
        <v>0</v>
      </c>
    </row>
    <row r="1031" spans="1:28"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Row],[ActualWinner]]=Table2[[#This Row],[AwayTeam]], 2, IF(OR(Table2[[#This Row],[ActualResult]]="OT", Table2[[#This Row],[ActualResult]]="SO"), 1, 0))</f>
        <v>0</v>
      </c>
      <c r="AB1031" s="2">
        <f>IF(Table2[[#This Row],[ActualWinner]]=Table2[[#This Row],[HomeTeam]], 2, IF(OR(Table2[[#This Row],[ActualResult]]="OT", Table2[[#This Row],[ActualResult]]="SO"), 1, 0))</f>
        <v>0</v>
      </c>
    </row>
    <row r="1032" spans="1:28"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Row],[ActualWinner]]=Table2[[#This Row],[AwayTeam]], 2, IF(OR(Table2[[#This Row],[ActualResult]]="OT", Table2[[#This Row],[ActualResult]]="SO"), 1, 0))</f>
        <v>0</v>
      </c>
      <c r="AB1032" s="2">
        <f>IF(Table2[[#This Row],[ActualWinner]]=Table2[[#This Row],[HomeTeam]], 2, IF(OR(Table2[[#This Row],[ActualResult]]="OT", Table2[[#This Row],[ActualResult]]="SO"), 1, 0))</f>
        <v>0</v>
      </c>
    </row>
    <row r="1033" spans="1:28"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Row],[ActualWinner]]=Table2[[#This Row],[AwayTeam]], 2, IF(OR(Table2[[#This Row],[ActualResult]]="OT", Table2[[#This Row],[ActualResult]]="SO"), 1, 0))</f>
        <v>0</v>
      </c>
      <c r="AB1033" s="2">
        <f>IF(Table2[[#This Row],[ActualWinner]]=Table2[[#This Row],[HomeTeam]], 2, IF(OR(Table2[[#This Row],[ActualResult]]="OT", Table2[[#This Row],[ActualResult]]="SO"), 1, 0))</f>
        <v>0</v>
      </c>
    </row>
    <row r="1034" spans="1:28"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Row],[ActualWinner]]=Table2[[#This Row],[AwayTeam]], 2, IF(OR(Table2[[#This Row],[ActualResult]]="OT", Table2[[#This Row],[ActualResult]]="SO"), 1, 0))</f>
        <v>0</v>
      </c>
      <c r="AB1034" s="2">
        <f>IF(Table2[[#This Row],[ActualWinner]]=Table2[[#This Row],[HomeTeam]], 2, IF(OR(Table2[[#This Row],[ActualResult]]="OT", Table2[[#This Row],[ActualResult]]="SO"), 1, 0))</f>
        <v>0</v>
      </c>
    </row>
    <row r="1035" spans="1:28"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Row],[ActualWinner]]=Table2[[#This Row],[AwayTeam]], 2, IF(OR(Table2[[#This Row],[ActualResult]]="OT", Table2[[#This Row],[ActualResult]]="SO"), 1, 0))</f>
        <v>0</v>
      </c>
      <c r="AB1035" s="2">
        <f>IF(Table2[[#This Row],[ActualWinner]]=Table2[[#This Row],[HomeTeam]], 2, IF(OR(Table2[[#This Row],[ActualResult]]="OT", Table2[[#This Row],[ActualResult]]="SO"), 1, 0))</f>
        <v>0</v>
      </c>
    </row>
    <row r="1036" spans="1:28"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Row],[ActualWinner]]=Table2[[#This Row],[AwayTeam]], 2, IF(OR(Table2[[#This Row],[ActualResult]]="OT", Table2[[#This Row],[ActualResult]]="SO"), 1, 0))</f>
        <v>0</v>
      </c>
      <c r="AB1036" s="2">
        <f>IF(Table2[[#This Row],[ActualWinner]]=Table2[[#This Row],[HomeTeam]], 2, IF(OR(Table2[[#This Row],[ActualResult]]="OT", Table2[[#This Row],[ActualResult]]="SO"), 1, 0))</f>
        <v>0</v>
      </c>
    </row>
    <row r="1037" spans="1:28"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Row],[ActualWinner]]=Table2[[#This Row],[AwayTeam]], 2, IF(OR(Table2[[#This Row],[ActualResult]]="OT", Table2[[#This Row],[ActualResult]]="SO"), 1, 0))</f>
        <v>0</v>
      </c>
      <c r="AB1037" s="2">
        <f>IF(Table2[[#This Row],[ActualWinner]]=Table2[[#This Row],[HomeTeam]], 2, IF(OR(Table2[[#This Row],[ActualResult]]="OT", Table2[[#This Row],[ActualResult]]="SO"), 1, 0))</f>
        <v>0</v>
      </c>
    </row>
    <row r="1038" spans="1:28"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Row],[ActualWinner]]=Table2[[#This Row],[AwayTeam]], 2, IF(OR(Table2[[#This Row],[ActualResult]]="OT", Table2[[#This Row],[ActualResult]]="SO"), 1, 0))</f>
        <v>0</v>
      </c>
      <c r="AB1038" s="2">
        <f>IF(Table2[[#This Row],[ActualWinner]]=Table2[[#This Row],[HomeTeam]], 2, IF(OR(Table2[[#This Row],[ActualResult]]="OT", Table2[[#This Row],[ActualResult]]="SO"), 1, 0))</f>
        <v>0</v>
      </c>
    </row>
    <row r="1039" spans="1:28"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Row],[ActualWinner]]=Table2[[#This Row],[AwayTeam]], 2, IF(OR(Table2[[#This Row],[ActualResult]]="OT", Table2[[#This Row],[ActualResult]]="SO"), 1, 0))</f>
        <v>0</v>
      </c>
      <c r="AB1039" s="2">
        <f>IF(Table2[[#This Row],[ActualWinner]]=Table2[[#This Row],[HomeTeam]], 2, IF(OR(Table2[[#This Row],[ActualResult]]="OT", Table2[[#This Row],[ActualResult]]="SO"), 1, 0))</f>
        <v>0</v>
      </c>
    </row>
    <row r="1040" spans="1:28"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Row],[ActualWinner]]=Table2[[#This Row],[AwayTeam]], 2, IF(OR(Table2[[#This Row],[ActualResult]]="OT", Table2[[#This Row],[ActualResult]]="SO"), 1, 0))</f>
        <v>0</v>
      </c>
      <c r="AB1040" s="2">
        <f>IF(Table2[[#This Row],[ActualWinner]]=Table2[[#This Row],[HomeTeam]], 2, IF(OR(Table2[[#This Row],[ActualResult]]="OT", Table2[[#This Row],[ActualResult]]="SO"), 1, 0))</f>
        <v>0</v>
      </c>
    </row>
    <row r="1041" spans="1:28"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Row],[ActualWinner]]=Table2[[#This Row],[AwayTeam]], 2, IF(OR(Table2[[#This Row],[ActualResult]]="OT", Table2[[#This Row],[ActualResult]]="SO"), 1, 0))</f>
        <v>0</v>
      </c>
      <c r="AB1041" s="2">
        <f>IF(Table2[[#This Row],[ActualWinner]]=Table2[[#This Row],[HomeTeam]], 2, IF(OR(Table2[[#This Row],[ActualResult]]="OT", Table2[[#This Row],[ActualResult]]="SO"), 1, 0))</f>
        <v>0</v>
      </c>
    </row>
    <row r="1042" spans="1:28"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Row],[ActualWinner]]=Table2[[#This Row],[AwayTeam]], 2, IF(OR(Table2[[#This Row],[ActualResult]]="OT", Table2[[#This Row],[ActualResult]]="SO"), 1, 0))</f>
        <v>0</v>
      </c>
      <c r="AB1042" s="2">
        <f>IF(Table2[[#This Row],[ActualWinner]]=Table2[[#This Row],[HomeTeam]], 2, IF(OR(Table2[[#This Row],[ActualResult]]="OT", Table2[[#This Row],[ActualResult]]="SO"), 1, 0))</f>
        <v>0</v>
      </c>
    </row>
    <row r="1043" spans="1:28"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Row],[ActualWinner]]=Table2[[#This Row],[AwayTeam]], 2, IF(OR(Table2[[#This Row],[ActualResult]]="OT", Table2[[#This Row],[ActualResult]]="SO"), 1, 0))</f>
        <v>0</v>
      </c>
      <c r="AB1043" s="2">
        <f>IF(Table2[[#This Row],[ActualWinner]]=Table2[[#This Row],[HomeTeam]], 2, IF(OR(Table2[[#This Row],[ActualResult]]="OT", Table2[[#This Row],[ActualResult]]="SO"), 1, 0))</f>
        <v>0</v>
      </c>
    </row>
    <row r="1044" spans="1:28"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Row],[ActualWinner]]=Table2[[#This Row],[AwayTeam]], 2, IF(OR(Table2[[#This Row],[ActualResult]]="OT", Table2[[#This Row],[ActualResult]]="SO"), 1, 0))</f>
        <v>0</v>
      </c>
      <c r="AB1044" s="2">
        <f>IF(Table2[[#This Row],[ActualWinner]]=Table2[[#This Row],[HomeTeam]], 2, IF(OR(Table2[[#This Row],[ActualResult]]="OT", Table2[[#This Row],[ActualResult]]="SO"), 1, 0))</f>
        <v>0</v>
      </c>
    </row>
    <row r="1045" spans="1:28"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Row],[ActualWinner]]=Table2[[#This Row],[AwayTeam]], 2, IF(OR(Table2[[#This Row],[ActualResult]]="OT", Table2[[#This Row],[ActualResult]]="SO"), 1, 0))</f>
        <v>0</v>
      </c>
      <c r="AB1045" s="2">
        <f>IF(Table2[[#This Row],[ActualWinner]]=Table2[[#This Row],[HomeTeam]], 2, IF(OR(Table2[[#This Row],[ActualResult]]="OT", Table2[[#This Row],[ActualResult]]="SO"), 1, 0))</f>
        <v>0</v>
      </c>
    </row>
    <row r="1046" spans="1:28"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Row],[ActualWinner]]=Table2[[#This Row],[AwayTeam]], 2, IF(OR(Table2[[#This Row],[ActualResult]]="OT", Table2[[#This Row],[ActualResult]]="SO"), 1, 0))</f>
        <v>0</v>
      </c>
      <c r="AB1046" s="2">
        <f>IF(Table2[[#This Row],[ActualWinner]]=Table2[[#This Row],[HomeTeam]], 2, IF(OR(Table2[[#This Row],[ActualResult]]="OT", Table2[[#This Row],[ActualResult]]="SO"), 1, 0))</f>
        <v>0</v>
      </c>
    </row>
    <row r="1047" spans="1:28"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Row],[ActualWinner]]=Table2[[#This Row],[AwayTeam]], 2, IF(OR(Table2[[#This Row],[ActualResult]]="OT", Table2[[#This Row],[ActualResult]]="SO"), 1, 0))</f>
        <v>0</v>
      </c>
      <c r="AB1047" s="2">
        <f>IF(Table2[[#This Row],[ActualWinner]]=Table2[[#This Row],[HomeTeam]], 2, IF(OR(Table2[[#This Row],[ActualResult]]="OT", Table2[[#This Row],[ActualResult]]="SO"), 1, 0))</f>
        <v>0</v>
      </c>
    </row>
    <row r="1048" spans="1:28"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Row],[ActualWinner]]=Table2[[#This Row],[AwayTeam]], 2, IF(OR(Table2[[#This Row],[ActualResult]]="OT", Table2[[#This Row],[ActualResult]]="SO"), 1, 0))</f>
        <v>0</v>
      </c>
      <c r="AB1048" s="2">
        <f>IF(Table2[[#This Row],[ActualWinner]]=Table2[[#This Row],[HomeTeam]], 2, IF(OR(Table2[[#This Row],[ActualResult]]="OT", Table2[[#This Row],[ActualResult]]="SO"), 1, 0))</f>
        <v>0</v>
      </c>
    </row>
    <row r="1049" spans="1:28"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Row],[ActualWinner]]=Table2[[#This Row],[AwayTeam]], 2, IF(OR(Table2[[#This Row],[ActualResult]]="OT", Table2[[#This Row],[ActualResult]]="SO"), 1, 0))</f>
        <v>0</v>
      </c>
      <c r="AB1049" s="2">
        <f>IF(Table2[[#This Row],[ActualWinner]]=Table2[[#This Row],[HomeTeam]], 2, IF(OR(Table2[[#This Row],[ActualResult]]="OT", Table2[[#This Row],[ActualResult]]="SO"), 1, 0))</f>
        <v>0</v>
      </c>
    </row>
    <row r="1050" spans="1:28"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Row],[ActualWinner]]=Table2[[#This Row],[AwayTeam]], 2, IF(OR(Table2[[#This Row],[ActualResult]]="OT", Table2[[#This Row],[ActualResult]]="SO"), 1, 0))</f>
        <v>0</v>
      </c>
      <c r="AB1050" s="2">
        <f>IF(Table2[[#This Row],[ActualWinner]]=Table2[[#This Row],[HomeTeam]], 2, IF(OR(Table2[[#This Row],[ActualResult]]="OT", Table2[[#This Row],[ActualResult]]="SO"), 1, 0))</f>
        <v>0</v>
      </c>
    </row>
    <row r="1051" spans="1:28"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Row],[ActualWinner]]=Table2[[#This Row],[AwayTeam]], 2, IF(OR(Table2[[#This Row],[ActualResult]]="OT", Table2[[#This Row],[ActualResult]]="SO"), 1, 0))</f>
        <v>0</v>
      </c>
      <c r="AB1051" s="2">
        <f>IF(Table2[[#This Row],[ActualWinner]]=Table2[[#This Row],[HomeTeam]], 2, IF(OR(Table2[[#This Row],[ActualResult]]="OT", Table2[[#This Row],[ActualResult]]="SO"), 1, 0))</f>
        <v>0</v>
      </c>
    </row>
    <row r="1052" spans="1:28"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Row],[ActualWinner]]=Table2[[#This Row],[AwayTeam]], 2, IF(OR(Table2[[#This Row],[ActualResult]]="OT", Table2[[#This Row],[ActualResult]]="SO"), 1, 0))</f>
        <v>0</v>
      </c>
      <c r="AB1052" s="2">
        <f>IF(Table2[[#This Row],[ActualWinner]]=Table2[[#This Row],[HomeTeam]], 2, IF(OR(Table2[[#This Row],[ActualResult]]="OT", Table2[[#This Row],[ActualResult]]="SO"), 1, 0))</f>
        <v>0</v>
      </c>
    </row>
    <row r="1053" spans="1:28"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Row],[ActualWinner]]=Table2[[#This Row],[AwayTeam]], 2, IF(OR(Table2[[#This Row],[ActualResult]]="OT", Table2[[#This Row],[ActualResult]]="SO"), 1, 0))</f>
        <v>0</v>
      </c>
      <c r="AB1053" s="2">
        <f>IF(Table2[[#This Row],[ActualWinner]]=Table2[[#This Row],[HomeTeam]], 2, IF(OR(Table2[[#This Row],[ActualResult]]="OT", Table2[[#This Row],[ActualResult]]="SO"), 1, 0))</f>
        <v>0</v>
      </c>
    </row>
    <row r="1054" spans="1:28"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Row],[ActualWinner]]=Table2[[#This Row],[AwayTeam]], 2, IF(OR(Table2[[#This Row],[ActualResult]]="OT", Table2[[#This Row],[ActualResult]]="SO"), 1, 0))</f>
        <v>0</v>
      </c>
      <c r="AB1054" s="2">
        <f>IF(Table2[[#This Row],[ActualWinner]]=Table2[[#This Row],[HomeTeam]], 2, IF(OR(Table2[[#This Row],[ActualResult]]="OT", Table2[[#This Row],[ActualResult]]="SO"), 1, 0))</f>
        <v>0</v>
      </c>
    </row>
    <row r="1055" spans="1:28"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Row],[ActualWinner]]=Table2[[#This Row],[AwayTeam]], 2, IF(OR(Table2[[#This Row],[ActualResult]]="OT", Table2[[#This Row],[ActualResult]]="SO"), 1, 0))</f>
        <v>0</v>
      </c>
      <c r="AB1055" s="2">
        <f>IF(Table2[[#This Row],[ActualWinner]]=Table2[[#This Row],[HomeTeam]], 2, IF(OR(Table2[[#This Row],[ActualResult]]="OT", Table2[[#This Row],[ActualResult]]="SO"), 1, 0))</f>
        <v>0</v>
      </c>
    </row>
    <row r="1056" spans="1:28"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Row],[ActualWinner]]=Table2[[#This Row],[AwayTeam]], 2, IF(OR(Table2[[#This Row],[ActualResult]]="OT", Table2[[#This Row],[ActualResult]]="SO"), 1, 0))</f>
        <v>0</v>
      </c>
      <c r="AB1056" s="2">
        <f>IF(Table2[[#This Row],[ActualWinner]]=Table2[[#This Row],[HomeTeam]], 2, IF(OR(Table2[[#This Row],[ActualResult]]="OT", Table2[[#This Row],[ActualResult]]="SO"), 1, 0))</f>
        <v>0</v>
      </c>
    </row>
    <row r="1057" spans="1:28"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Row],[ActualWinner]]=Table2[[#This Row],[AwayTeam]], 2, IF(OR(Table2[[#This Row],[ActualResult]]="OT", Table2[[#This Row],[ActualResult]]="SO"), 1, 0))</f>
        <v>0</v>
      </c>
      <c r="AB1057" s="2">
        <f>IF(Table2[[#This Row],[ActualWinner]]=Table2[[#This Row],[HomeTeam]], 2, IF(OR(Table2[[#This Row],[ActualResult]]="OT", Table2[[#This Row],[ActualResult]]="SO"), 1, 0))</f>
        <v>0</v>
      </c>
    </row>
    <row r="1058" spans="1:28"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Row],[ActualWinner]]=Table2[[#This Row],[AwayTeam]], 2, IF(OR(Table2[[#This Row],[ActualResult]]="OT", Table2[[#This Row],[ActualResult]]="SO"), 1, 0))</f>
        <v>0</v>
      </c>
      <c r="AB1058" s="2">
        <f>IF(Table2[[#This Row],[ActualWinner]]=Table2[[#This Row],[HomeTeam]], 2, IF(OR(Table2[[#This Row],[ActualResult]]="OT", Table2[[#This Row],[ActualResult]]="SO"), 1, 0))</f>
        <v>0</v>
      </c>
    </row>
    <row r="1059" spans="1:28"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Row],[ActualWinner]]=Table2[[#This Row],[AwayTeam]], 2, IF(OR(Table2[[#This Row],[ActualResult]]="OT", Table2[[#This Row],[ActualResult]]="SO"), 1, 0))</f>
        <v>0</v>
      </c>
      <c r="AB1059" s="2">
        <f>IF(Table2[[#This Row],[ActualWinner]]=Table2[[#This Row],[HomeTeam]], 2, IF(OR(Table2[[#This Row],[ActualResult]]="OT", Table2[[#This Row],[ActualResult]]="SO"), 1, 0))</f>
        <v>0</v>
      </c>
    </row>
    <row r="1060" spans="1:28"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Row],[ActualWinner]]=Table2[[#This Row],[AwayTeam]], 2, IF(OR(Table2[[#This Row],[ActualResult]]="OT", Table2[[#This Row],[ActualResult]]="SO"), 1, 0))</f>
        <v>0</v>
      </c>
      <c r="AB1060" s="2">
        <f>IF(Table2[[#This Row],[ActualWinner]]=Table2[[#This Row],[HomeTeam]], 2, IF(OR(Table2[[#This Row],[ActualResult]]="OT", Table2[[#This Row],[ActualResult]]="SO"), 1, 0))</f>
        <v>0</v>
      </c>
    </row>
    <row r="1061" spans="1:28"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Row],[ActualWinner]]=Table2[[#This Row],[AwayTeam]], 2, IF(OR(Table2[[#This Row],[ActualResult]]="OT", Table2[[#This Row],[ActualResult]]="SO"), 1, 0))</f>
        <v>0</v>
      </c>
      <c r="AB1061" s="2">
        <f>IF(Table2[[#This Row],[ActualWinner]]=Table2[[#This Row],[HomeTeam]], 2, IF(OR(Table2[[#This Row],[ActualResult]]="OT", Table2[[#This Row],[ActualResult]]="SO"), 1, 0))</f>
        <v>0</v>
      </c>
    </row>
    <row r="1062" spans="1:28"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Row],[ActualWinner]]=Table2[[#This Row],[AwayTeam]], 2, IF(OR(Table2[[#This Row],[ActualResult]]="OT", Table2[[#This Row],[ActualResult]]="SO"), 1, 0))</f>
        <v>0</v>
      </c>
      <c r="AB1062" s="2">
        <f>IF(Table2[[#This Row],[ActualWinner]]=Table2[[#This Row],[HomeTeam]], 2, IF(OR(Table2[[#This Row],[ActualResult]]="OT", Table2[[#This Row],[ActualResult]]="SO"), 1, 0))</f>
        <v>0</v>
      </c>
    </row>
    <row r="1063" spans="1:28"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Row],[ActualWinner]]=Table2[[#This Row],[AwayTeam]], 2, IF(OR(Table2[[#This Row],[ActualResult]]="OT", Table2[[#This Row],[ActualResult]]="SO"), 1, 0))</f>
        <v>0</v>
      </c>
      <c r="AB1063" s="2">
        <f>IF(Table2[[#This Row],[ActualWinner]]=Table2[[#This Row],[HomeTeam]], 2, IF(OR(Table2[[#This Row],[ActualResult]]="OT", Table2[[#This Row],[ActualResult]]="SO"), 1, 0))</f>
        <v>0</v>
      </c>
    </row>
    <row r="1064" spans="1:28"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Row],[ActualWinner]]=Table2[[#This Row],[AwayTeam]], 2, IF(OR(Table2[[#This Row],[ActualResult]]="OT", Table2[[#This Row],[ActualResult]]="SO"), 1, 0))</f>
        <v>0</v>
      </c>
      <c r="AB1064" s="2">
        <f>IF(Table2[[#This Row],[ActualWinner]]=Table2[[#This Row],[HomeTeam]], 2, IF(OR(Table2[[#This Row],[ActualResult]]="OT", Table2[[#This Row],[ActualResult]]="SO"), 1, 0))</f>
        <v>0</v>
      </c>
    </row>
    <row r="1065" spans="1:28"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Row],[ActualWinner]]=Table2[[#This Row],[AwayTeam]], 2, IF(OR(Table2[[#This Row],[ActualResult]]="OT", Table2[[#This Row],[ActualResult]]="SO"), 1, 0))</f>
        <v>0</v>
      </c>
      <c r="AB1065" s="2">
        <f>IF(Table2[[#This Row],[ActualWinner]]=Table2[[#This Row],[HomeTeam]], 2, IF(OR(Table2[[#This Row],[ActualResult]]="OT", Table2[[#This Row],[ActualResult]]="SO"), 1, 0))</f>
        <v>0</v>
      </c>
    </row>
    <row r="1066" spans="1:28"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Row],[ActualWinner]]=Table2[[#This Row],[AwayTeam]], 2, IF(OR(Table2[[#This Row],[ActualResult]]="OT", Table2[[#This Row],[ActualResult]]="SO"), 1, 0))</f>
        <v>0</v>
      </c>
      <c r="AB1066" s="2">
        <f>IF(Table2[[#This Row],[ActualWinner]]=Table2[[#This Row],[HomeTeam]], 2, IF(OR(Table2[[#This Row],[ActualResult]]="OT", Table2[[#This Row],[ActualResult]]="SO"), 1, 0))</f>
        <v>0</v>
      </c>
    </row>
    <row r="1067" spans="1:28"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Row],[ActualWinner]]=Table2[[#This Row],[AwayTeam]], 2, IF(OR(Table2[[#This Row],[ActualResult]]="OT", Table2[[#This Row],[ActualResult]]="SO"), 1, 0))</f>
        <v>0</v>
      </c>
      <c r="AB1067" s="2">
        <f>IF(Table2[[#This Row],[ActualWinner]]=Table2[[#This Row],[HomeTeam]], 2, IF(OR(Table2[[#This Row],[ActualResult]]="OT", Table2[[#This Row],[ActualResult]]="SO"), 1, 0))</f>
        <v>0</v>
      </c>
    </row>
    <row r="1068" spans="1:28"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Row],[ActualWinner]]=Table2[[#This Row],[AwayTeam]], 2, IF(OR(Table2[[#This Row],[ActualResult]]="OT", Table2[[#This Row],[ActualResult]]="SO"), 1, 0))</f>
        <v>0</v>
      </c>
      <c r="AB1068" s="2">
        <f>IF(Table2[[#This Row],[ActualWinner]]=Table2[[#This Row],[HomeTeam]], 2, IF(OR(Table2[[#This Row],[ActualResult]]="OT", Table2[[#This Row],[ActualResult]]="SO"), 1, 0))</f>
        <v>0</v>
      </c>
    </row>
    <row r="1069" spans="1:28"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Row],[ActualWinner]]=Table2[[#This Row],[AwayTeam]], 2, IF(OR(Table2[[#This Row],[ActualResult]]="OT", Table2[[#This Row],[ActualResult]]="SO"), 1, 0))</f>
        <v>0</v>
      </c>
      <c r="AB1069" s="2">
        <f>IF(Table2[[#This Row],[ActualWinner]]=Table2[[#This Row],[HomeTeam]], 2, IF(OR(Table2[[#This Row],[ActualResult]]="OT", Table2[[#This Row],[ActualResult]]="SO"), 1, 0))</f>
        <v>0</v>
      </c>
    </row>
    <row r="1070" spans="1:28"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Row],[ActualWinner]]=Table2[[#This Row],[AwayTeam]], 2, IF(OR(Table2[[#This Row],[ActualResult]]="OT", Table2[[#This Row],[ActualResult]]="SO"), 1, 0))</f>
        <v>0</v>
      </c>
      <c r="AB1070" s="2">
        <f>IF(Table2[[#This Row],[ActualWinner]]=Table2[[#This Row],[HomeTeam]], 2, IF(OR(Table2[[#This Row],[ActualResult]]="OT", Table2[[#This Row],[ActualResult]]="SO"), 1, 0))</f>
        <v>0</v>
      </c>
    </row>
    <row r="1071" spans="1:28"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Row],[ActualWinner]]=Table2[[#This Row],[AwayTeam]], 2, IF(OR(Table2[[#This Row],[ActualResult]]="OT", Table2[[#This Row],[ActualResult]]="SO"), 1, 0))</f>
        <v>0</v>
      </c>
      <c r="AB1071" s="2">
        <f>IF(Table2[[#This Row],[ActualWinner]]=Table2[[#This Row],[HomeTeam]], 2, IF(OR(Table2[[#This Row],[ActualResult]]="OT", Table2[[#This Row],[ActualResult]]="SO"), 1, 0))</f>
        <v>0</v>
      </c>
    </row>
    <row r="1072" spans="1:28"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Row],[ActualWinner]]=Table2[[#This Row],[AwayTeam]], 2, IF(OR(Table2[[#This Row],[ActualResult]]="OT", Table2[[#This Row],[ActualResult]]="SO"), 1, 0))</f>
        <v>0</v>
      </c>
      <c r="AB1072" s="2">
        <f>IF(Table2[[#This Row],[ActualWinner]]=Table2[[#This Row],[HomeTeam]], 2, IF(OR(Table2[[#This Row],[ActualResult]]="OT", Table2[[#This Row],[ActualResult]]="SO"), 1, 0))</f>
        <v>0</v>
      </c>
    </row>
    <row r="1073" spans="1:28"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Row],[ActualWinner]]=Table2[[#This Row],[AwayTeam]], 2, IF(OR(Table2[[#This Row],[ActualResult]]="OT", Table2[[#This Row],[ActualResult]]="SO"), 1, 0))</f>
        <v>0</v>
      </c>
      <c r="AB1073" s="2">
        <f>IF(Table2[[#This Row],[ActualWinner]]=Table2[[#This Row],[HomeTeam]], 2, IF(OR(Table2[[#This Row],[ActualResult]]="OT", Table2[[#This Row],[ActualResult]]="SO"), 1, 0))</f>
        <v>0</v>
      </c>
    </row>
    <row r="1074" spans="1:28"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Row],[ActualWinner]]=Table2[[#This Row],[AwayTeam]], 2, IF(OR(Table2[[#This Row],[ActualResult]]="OT", Table2[[#This Row],[ActualResult]]="SO"), 1, 0))</f>
        <v>0</v>
      </c>
      <c r="AB1074" s="2">
        <f>IF(Table2[[#This Row],[ActualWinner]]=Table2[[#This Row],[HomeTeam]], 2, IF(OR(Table2[[#This Row],[ActualResult]]="OT", Table2[[#This Row],[ActualResult]]="SO"), 1, 0))</f>
        <v>0</v>
      </c>
    </row>
    <row r="1075" spans="1:28"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Row],[ActualWinner]]=Table2[[#This Row],[AwayTeam]], 2, IF(OR(Table2[[#This Row],[ActualResult]]="OT", Table2[[#This Row],[ActualResult]]="SO"), 1, 0))</f>
        <v>0</v>
      </c>
      <c r="AB1075" s="2">
        <f>IF(Table2[[#This Row],[ActualWinner]]=Table2[[#This Row],[HomeTeam]], 2, IF(OR(Table2[[#This Row],[ActualResult]]="OT", Table2[[#This Row],[ActualResult]]="SO"), 1, 0))</f>
        <v>0</v>
      </c>
    </row>
    <row r="1076" spans="1:28"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Row],[ActualWinner]]=Table2[[#This Row],[AwayTeam]], 2, IF(OR(Table2[[#This Row],[ActualResult]]="OT", Table2[[#This Row],[ActualResult]]="SO"), 1, 0))</f>
        <v>0</v>
      </c>
      <c r="AB1076" s="2">
        <f>IF(Table2[[#This Row],[ActualWinner]]=Table2[[#This Row],[HomeTeam]], 2, IF(OR(Table2[[#This Row],[ActualResult]]="OT", Table2[[#This Row],[ActualResult]]="SO"), 1, 0))</f>
        <v>0</v>
      </c>
    </row>
    <row r="1077" spans="1:28"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Row],[ActualWinner]]=Table2[[#This Row],[AwayTeam]], 2, IF(OR(Table2[[#This Row],[ActualResult]]="OT", Table2[[#This Row],[ActualResult]]="SO"), 1, 0))</f>
        <v>0</v>
      </c>
      <c r="AB1077" s="2">
        <f>IF(Table2[[#This Row],[ActualWinner]]=Table2[[#This Row],[HomeTeam]], 2, IF(OR(Table2[[#This Row],[ActualResult]]="OT", Table2[[#This Row],[ActualResult]]="SO"), 1, 0))</f>
        <v>0</v>
      </c>
    </row>
    <row r="1078" spans="1:28"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Row],[ActualWinner]]=Table2[[#This Row],[AwayTeam]], 2, IF(OR(Table2[[#This Row],[ActualResult]]="OT", Table2[[#This Row],[ActualResult]]="SO"), 1, 0))</f>
        <v>0</v>
      </c>
      <c r="AB1078" s="2">
        <f>IF(Table2[[#This Row],[ActualWinner]]=Table2[[#This Row],[HomeTeam]], 2, IF(OR(Table2[[#This Row],[ActualResult]]="OT", Table2[[#This Row],[ActualResult]]="SO"), 1, 0))</f>
        <v>0</v>
      </c>
    </row>
    <row r="1079" spans="1:28"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Row],[ActualWinner]]=Table2[[#This Row],[AwayTeam]], 2, IF(OR(Table2[[#This Row],[ActualResult]]="OT", Table2[[#This Row],[ActualResult]]="SO"), 1, 0))</f>
        <v>0</v>
      </c>
      <c r="AB1079" s="2">
        <f>IF(Table2[[#This Row],[ActualWinner]]=Table2[[#This Row],[HomeTeam]], 2, IF(OR(Table2[[#This Row],[ActualResult]]="OT", Table2[[#This Row],[ActualResult]]="SO"), 1, 0))</f>
        <v>0</v>
      </c>
    </row>
    <row r="1080" spans="1:28"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Row],[ActualWinner]]=Table2[[#This Row],[AwayTeam]], 2, IF(OR(Table2[[#This Row],[ActualResult]]="OT", Table2[[#This Row],[ActualResult]]="SO"), 1, 0))</f>
        <v>0</v>
      </c>
      <c r="AB1080" s="2">
        <f>IF(Table2[[#This Row],[ActualWinner]]=Table2[[#This Row],[HomeTeam]], 2, IF(OR(Table2[[#This Row],[ActualResult]]="OT", Table2[[#This Row],[ActualResult]]="SO"), 1, 0))</f>
        <v>0</v>
      </c>
    </row>
    <row r="1081" spans="1:28"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Row],[ActualWinner]]=Table2[[#This Row],[AwayTeam]], 2, IF(OR(Table2[[#This Row],[ActualResult]]="OT", Table2[[#This Row],[ActualResult]]="SO"), 1, 0))</f>
        <v>0</v>
      </c>
      <c r="AB1081" s="2">
        <f>IF(Table2[[#This Row],[ActualWinner]]=Table2[[#This Row],[HomeTeam]], 2, IF(OR(Table2[[#This Row],[ActualResult]]="OT", Table2[[#This Row],[ActualResult]]="SO"), 1, 0))</f>
        <v>0</v>
      </c>
    </row>
    <row r="1082" spans="1:28"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Row],[ActualWinner]]=Table2[[#This Row],[AwayTeam]], 2, IF(OR(Table2[[#This Row],[ActualResult]]="OT", Table2[[#This Row],[ActualResult]]="SO"), 1, 0))</f>
        <v>0</v>
      </c>
      <c r="AB1082" s="2">
        <f>IF(Table2[[#This Row],[ActualWinner]]=Table2[[#This Row],[HomeTeam]], 2, IF(OR(Table2[[#This Row],[ActualResult]]="OT", Table2[[#This Row],[ActualResult]]="SO"), 1, 0))</f>
        <v>0</v>
      </c>
    </row>
    <row r="1083" spans="1:28"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Row],[ActualWinner]]=Table2[[#This Row],[AwayTeam]], 2, IF(OR(Table2[[#This Row],[ActualResult]]="OT", Table2[[#This Row],[ActualResult]]="SO"), 1, 0))</f>
        <v>0</v>
      </c>
      <c r="AB1083" s="2">
        <f>IF(Table2[[#This Row],[ActualWinner]]=Table2[[#This Row],[HomeTeam]], 2, IF(OR(Table2[[#This Row],[ActualResult]]="OT", Table2[[#This Row],[ActualResult]]="SO"), 1, 0))</f>
        <v>0</v>
      </c>
    </row>
    <row r="1084" spans="1:28"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Row],[ActualWinner]]=Table2[[#This Row],[AwayTeam]], 2, IF(OR(Table2[[#This Row],[ActualResult]]="OT", Table2[[#This Row],[ActualResult]]="SO"), 1, 0))</f>
        <v>0</v>
      </c>
      <c r="AB1084" s="2">
        <f>IF(Table2[[#This Row],[ActualWinner]]=Table2[[#This Row],[HomeTeam]], 2, IF(OR(Table2[[#This Row],[ActualResult]]="OT", Table2[[#This Row],[ActualResult]]="SO"), 1, 0))</f>
        <v>0</v>
      </c>
    </row>
    <row r="1085" spans="1:28"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Row],[ActualWinner]]=Table2[[#This Row],[AwayTeam]], 2, IF(OR(Table2[[#This Row],[ActualResult]]="OT", Table2[[#This Row],[ActualResult]]="SO"), 1, 0))</f>
        <v>0</v>
      </c>
      <c r="AB1085" s="2">
        <f>IF(Table2[[#This Row],[ActualWinner]]=Table2[[#This Row],[HomeTeam]], 2, IF(OR(Table2[[#This Row],[ActualResult]]="OT", Table2[[#This Row],[ActualResult]]="SO"), 1, 0))</f>
        <v>0</v>
      </c>
    </row>
    <row r="1086" spans="1:28"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Row],[ActualWinner]]=Table2[[#This Row],[AwayTeam]], 2, IF(OR(Table2[[#This Row],[ActualResult]]="OT", Table2[[#This Row],[ActualResult]]="SO"), 1, 0))</f>
        <v>0</v>
      </c>
      <c r="AB1086" s="2">
        <f>IF(Table2[[#This Row],[ActualWinner]]=Table2[[#This Row],[HomeTeam]], 2, IF(OR(Table2[[#This Row],[ActualResult]]="OT", Table2[[#This Row],[ActualResult]]="SO"), 1, 0))</f>
        <v>0</v>
      </c>
    </row>
    <row r="1087" spans="1:28"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Row],[ActualWinner]]=Table2[[#This Row],[AwayTeam]], 2, IF(OR(Table2[[#This Row],[ActualResult]]="OT", Table2[[#This Row],[ActualResult]]="SO"), 1, 0))</f>
        <v>0</v>
      </c>
      <c r="AB1087" s="2">
        <f>IF(Table2[[#This Row],[ActualWinner]]=Table2[[#This Row],[HomeTeam]], 2, IF(OR(Table2[[#This Row],[ActualResult]]="OT", Table2[[#This Row],[ActualResult]]="SO"), 1, 0))</f>
        <v>0</v>
      </c>
    </row>
    <row r="1088" spans="1:28"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Row],[ActualWinner]]=Table2[[#This Row],[AwayTeam]], 2, IF(OR(Table2[[#This Row],[ActualResult]]="OT", Table2[[#This Row],[ActualResult]]="SO"), 1, 0))</f>
        <v>0</v>
      </c>
      <c r="AB1088" s="2">
        <f>IF(Table2[[#This Row],[ActualWinner]]=Table2[[#This Row],[HomeTeam]], 2, IF(OR(Table2[[#This Row],[ActualResult]]="OT", Table2[[#This Row],[ActualResult]]="SO"), 1, 0))</f>
        <v>0</v>
      </c>
    </row>
    <row r="1089" spans="1:28"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Row],[ActualWinner]]=Table2[[#This Row],[AwayTeam]], 2, IF(OR(Table2[[#This Row],[ActualResult]]="OT", Table2[[#This Row],[ActualResult]]="SO"), 1, 0))</f>
        <v>0</v>
      </c>
      <c r="AB1089" s="2">
        <f>IF(Table2[[#This Row],[ActualWinner]]=Table2[[#This Row],[HomeTeam]], 2, IF(OR(Table2[[#This Row],[ActualResult]]="OT", Table2[[#This Row],[ActualResult]]="SO"), 1, 0))</f>
        <v>0</v>
      </c>
    </row>
    <row r="1090" spans="1:28"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Row],[ActualWinner]]=Table2[[#This Row],[AwayTeam]], 2, IF(OR(Table2[[#This Row],[ActualResult]]="OT", Table2[[#This Row],[ActualResult]]="SO"), 1, 0))</f>
        <v>0</v>
      </c>
      <c r="AB1090" s="2">
        <f>IF(Table2[[#This Row],[ActualWinner]]=Table2[[#This Row],[HomeTeam]], 2, IF(OR(Table2[[#This Row],[ActualResult]]="OT", Table2[[#This Row],[ActualResult]]="SO"), 1, 0))</f>
        <v>0</v>
      </c>
    </row>
    <row r="1091" spans="1:28"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Row],[ActualWinner]]=Table2[[#This Row],[AwayTeam]], 2, IF(OR(Table2[[#This Row],[ActualResult]]="OT", Table2[[#This Row],[ActualResult]]="SO"), 1, 0))</f>
        <v>0</v>
      </c>
      <c r="AB1091" s="2">
        <f>IF(Table2[[#This Row],[ActualWinner]]=Table2[[#This Row],[HomeTeam]], 2, IF(OR(Table2[[#This Row],[ActualResult]]="OT", Table2[[#This Row],[ActualResult]]="SO"), 1, 0))</f>
        <v>0</v>
      </c>
    </row>
    <row r="1092" spans="1:28"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Row],[ActualWinner]]=Table2[[#This Row],[AwayTeam]], 2, IF(OR(Table2[[#This Row],[ActualResult]]="OT", Table2[[#This Row],[ActualResult]]="SO"), 1, 0))</f>
        <v>0</v>
      </c>
      <c r="AB1092" s="2">
        <f>IF(Table2[[#This Row],[ActualWinner]]=Table2[[#This Row],[HomeTeam]], 2, IF(OR(Table2[[#This Row],[ActualResult]]="OT", Table2[[#This Row],[ActualResult]]="SO"), 1, 0))</f>
        <v>0</v>
      </c>
    </row>
    <row r="1093" spans="1:28"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Row],[ActualWinner]]=Table2[[#This Row],[AwayTeam]], 2, IF(OR(Table2[[#This Row],[ActualResult]]="OT", Table2[[#This Row],[ActualResult]]="SO"), 1, 0))</f>
        <v>0</v>
      </c>
      <c r="AB1093" s="2">
        <f>IF(Table2[[#This Row],[ActualWinner]]=Table2[[#This Row],[HomeTeam]], 2, IF(OR(Table2[[#This Row],[ActualResult]]="OT", Table2[[#This Row],[ActualResult]]="SO"), 1, 0))</f>
        <v>0</v>
      </c>
    </row>
    <row r="1094" spans="1:28"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Row],[ActualWinner]]=Table2[[#This Row],[AwayTeam]], 2, IF(OR(Table2[[#This Row],[ActualResult]]="OT", Table2[[#This Row],[ActualResult]]="SO"), 1, 0))</f>
        <v>0</v>
      </c>
      <c r="AB1094" s="2">
        <f>IF(Table2[[#This Row],[ActualWinner]]=Table2[[#This Row],[HomeTeam]], 2, IF(OR(Table2[[#This Row],[ActualResult]]="OT", Table2[[#This Row],[ActualResult]]="SO"), 1, 0))</f>
        <v>0</v>
      </c>
    </row>
    <row r="1095" spans="1:28"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Row],[ActualWinner]]=Table2[[#This Row],[AwayTeam]], 2, IF(OR(Table2[[#This Row],[ActualResult]]="OT", Table2[[#This Row],[ActualResult]]="SO"), 1, 0))</f>
        <v>0</v>
      </c>
      <c r="AB1095" s="2">
        <f>IF(Table2[[#This Row],[ActualWinner]]=Table2[[#This Row],[HomeTeam]], 2, IF(OR(Table2[[#This Row],[ActualResult]]="OT", Table2[[#This Row],[ActualResult]]="SO"), 1, 0))</f>
        <v>0</v>
      </c>
    </row>
    <row r="1096" spans="1:28"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Row],[ActualWinner]]=Table2[[#This Row],[AwayTeam]], 2, IF(OR(Table2[[#This Row],[ActualResult]]="OT", Table2[[#This Row],[ActualResult]]="SO"), 1, 0))</f>
        <v>0</v>
      </c>
      <c r="AB1096" s="2">
        <f>IF(Table2[[#This Row],[ActualWinner]]=Table2[[#This Row],[HomeTeam]], 2, IF(OR(Table2[[#This Row],[ActualResult]]="OT", Table2[[#This Row],[ActualResult]]="SO"), 1, 0))</f>
        <v>0</v>
      </c>
    </row>
    <row r="1097" spans="1:28"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Row],[ActualWinner]]=Table2[[#This Row],[AwayTeam]], 2, IF(OR(Table2[[#This Row],[ActualResult]]="OT", Table2[[#This Row],[ActualResult]]="SO"), 1, 0))</f>
        <v>0</v>
      </c>
      <c r="AB1097" s="2">
        <f>IF(Table2[[#This Row],[ActualWinner]]=Table2[[#This Row],[HomeTeam]], 2, IF(OR(Table2[[#This Row],[ActualResult]]="OT", Table2[[#This Row],[ActualResult]]="SO"), 1, 0))</f>
        <v>0</v>
      </c>
    </row>
    <row r="1098" spans="1:28"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Row],[ActualWinner]]=Table2[[#This Row],[AwayTeam]], 2, IF(OR(Table2[[#This Row],[ActualResult]]="OT", Table2[[#This Row],[ActualResult]]="SO"), 1, 0))</f>
        <v>0</v>
      </c>
      <c r="AB1098" s="2">
        <f>IF(Table2[[#This Row],[ActualWinner]]=Table2[[#This Row],[HomeTeam]], 2, IF(OR(Table2[[#This Row],[ActualResult]]="OT", Table2[[#This Row],[ActualResult]]="SO"), 1, 0))</f>
        <v>0</v>
      </c>
    </row>
    <row r="1099" spans="1:28"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Row],[ActualWinner]]=Table2[[#This Row],[AwayTeam]], 2, IF(OR(Table2[[#This Row],[ActualResult]]="OT", Table2[[#This Row],[ActualResult]]="SO"), 1, 0))</f>
        <v>0</v>
      </c>
      <c r="AB1099" s="2">
        <f>IF(Table2[[#This Row],[ActualWinner]]=Table2[[#This Row],[HomeTeam]], 2, IF(OR(Table2[[#This Row],[ActualResult]]="OT", Table2[[#This Row],[ActualResult]]="SO"), 1, 0))</f>
        <v>0</v>
      </c>
    </row>
    <row r="1100" spans="1:28"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Row],[ActualWinner]]=Table2[[#This Row],[AwayTeam]], 2, IF(OR(Table2[[#This Row],[ActualResult]]="OT", Table2[[#This Row],[ActualResult]]="SO"), 1, 0))</f>
        <v>0</v>
      </c>
      <c r="AB1100" s="2">
        <f>IF(Table2[[#This Row],[ActualWinner]]=Table2[[#This Row],[HomeTeam]], 2, IF(OR(Table2[[#This Row],[ActualResult]]="OT", Table2[[#This Row],[ActualResult]]="SO"), 1, 0))</f>
        <v>0</v>
      </c>
    </row>
    <row r="1101" spans="1:28"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Row],[ActualWinner]]=Table2[[#This Row],[AwayTeam]], 2, IF(OR(Table2[[#This Row],[ActualResult]]="OT", Table2[[#This Row],[ActualResult]]="SO"), 1, 0))</f>
        <v>0</v>
      </c>
      <c r="AB1101" s="2">
        <f>IF(Table2[[#This Row],[ActualWinner]]=Table2[[#This Row],[HomeTeam]], 2, IF(OR(Table2[[#This Row],[ActualResult]]="OT", Table2[[#This Row],[ActualResult]]="SO"), 1, 0))</f>
        <v>0</v>
      </c>
    </row>
    <row r="1102" spans="1:28"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Row],[ActualWinner]]=Table2[[#This Row],[AwayTeam]], 2, IF(OR(Table2[[#This Row],[ActualResult]]="OT", Table2[[#This Row],[ActualResult]]="SO"), 1, 0))</f>
        <v>0</v>
      </c>
      <c r="AB1102" s="2">
        <f>IF(Table2[[#This Row],[ActualWinner]]=Table2[[#This Row],[HomeTeam]], 2, IF(OR(Table2[[#This Row],[ActualResult]]="OT", Table2[[#This Row],[ActualResult]]="SO"), 1, 0))</f>
        <v>0</v>
      </c>
    </row>
    <row r="1103" spans="1:28"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Row],[ActualWinner]]=Table2[[#This Row],[AwayTeam]], 2, IF(OR(Table2[[#This Row],[ActualResult]]="OT", Table2[[#This Row],[ActualResult]]="SO"), 1, 0))</f>
        <v>0</v>
      </c>
      <c r="AB1103" s="2">
        <f>IF(Table2[[#This Row],[ActualWinner]]=Table2[[#This Row],[HomeTeam]], 2, IF(OR(Table2[[#This Row],[ActualResult]]="OT", Table2[[#This Row],[ActualResult]]="SO"), 1, 0))</f>
        <v>0</v>
      </c>
    </row>
    <row r="1104" spans="1:28"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Row],[ActualWinner]]=Table2[[#This Row],[AwayTeam]], 2, IF(OR(Table2[[#This Row],[ActualResult]]="OT", Table2[[#This Row],[ActualResult]]="SO"), 1, 0))</f>
        <v>0</v>
      </c>
      <c r="AB1104" s="2">
        <f>IF(Table2[[#This Row],[ActualWinner]]=Table2[[#This Row],[HomeTeam]], 2, IF(OR(Table2[[#This Row],[ActualResult]]="OT", Table2[[#This Row],[ActualResult]]="SO"), 1, 0))</f>
        <v>0</v>
      </c>
    </row>
    <row r="1105" spans="1:28"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Row],[ActualWinner]]=Table2[[#This Row],[AwayTeam]], 2, IF(OR(Table2[[#This Row],[ActualResult]]="OT", Table2[[#This Row],[ActualResult]]="SO"), 1, 0))</f>
        <v>0</v>
      </c>
      <c r="AB1105" s="2">
        <f>IF(Table2[[#This Row],[ActualWinner]]=Table2[[#This Row],[HomeTeam]], 2, IF(OR(Table2[[#This Row],[ActualResult]]="OT", Table2[[#This Row],[ActualResult]]="SO"), 1, 0))</f>
        <v>0</v>
      </c>
    </row>
    <row r="1106" spans="1:28"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Row],[ActualWinner]]=Table2[[#This Row],[AwayTeam]], 2, IF(OR(Table2[[#This Row],[ActualResult]]="OT", Table2[[#This Row],[ActualResult]]="SO"), 1, 0))</f>
        <v>0</v>
      </c>
      <c r="AB1106" s="2">
        <f>IF(Table2[[#This Row],[ActualWinner]]=Table2[[#This Row],[HomeTeam]], 2, IF(OR(Table2[[#This Row],[ActualResult]]="OT", Table2[[#This Row],[ActualResult]]="SO"), 1, 0))</f>
        <v>0</v>
      </c>
    </row>
    <row r="1107" spans="1:28"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Row],[ActualWinner]]=Table2[[#This Row],[AwayTeam]], 2, IF(OR(Table2[[#This Row],[ActualResult]]="OT", Table2[[#This Row],[ActualResult]]="SO"), 1, 0))</f>
        <v>0</v>
      </c>
      <c r="AB1107" s="2">
        <f>IF(Table2[[#This Row],[ActualWinner]]=Table2[[#This Row],[HomeTeam]], 2, IF(OR(Table2[[#This Row],[ActualResult]]="OT", Table2[[#This Row],[ActualResult]]="SO"), 1, 0))</f>
        <v>0</v>
      </c>
    </row>
    <row r="1108" spans="1:28"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Row],[ActualWinner]]=Table2[[#This Row],[AwayTeam]], 2, IF(OR(Table2[[#This Row],[ActualResult]]="OT", Table2[[#This Row],[ActualResult]]="SO"), 1, 0))</f>
        <v>0</v>
      </c>
      <c r="AB1108" s="2">
        <f>IF(Table2[[#This Row],[ActualWinner]]=Table2[[#This Row],[HomeTeam]], 2, IF(OR(Table2[[#This Row],[ActualResult]]="OT", Table2[[#This Row],[ActualResult]]="SO"), 1, 0))</f>
        <v>0</v>
      </c>
    </row>
    <row r="1109" spans="1:28"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Row],[ActualWinner]]=Table2[[#This Row],[AwayTeam]], 2, IF(OR(Table2[[#This Row],[ActualResult]]="OT", Table2[[#This Row],[ActualResult]]="SO"), 1, 0))</f>
        <v>0</v>
      </c>
      <c r="AB1109" s="2">
        <f>IF(Table2[[#This Row],[ActualWinner]]=Table2[[#This Row],[HomeTeam]], 2, IF(OR(Table2[[#This Row],[ActualResult]]="OT", Table2[[#This Row],[ActualResult]]="SO"), 1, 0))</f>
        <v>0</v>
      </c>
    </row>
    <row r="1110" spans="1:28"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Row],[ActualWinner]]=Table2[[#This Row],[AwayTeam]], 2, IF(OR(Table2[[#This Row],[ActualResult]]="OT", Table2[[#This Row],[ActualResult]]="SO"), 1, 0))</f>
        <v>0</v>
      </c>
      <c r="AB1110" s="2">
        <f>IF(Table2[[#This Row],[ActualWinner]]=Table2[[#This Row],[HomeTeam]], 2, IF(OR(Table2[[#This Row],[ActualResult]]="OT", Table2[[#This Row],[ActualResult]]="SO"), 1, 0))</f>
        <v>0</v>
      </c>
    </row>
    <row r="1111" spans="1:28"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Row],[ActualWinner]]=Table2[[#This Row],[AwayTeam]], 2, IF(OR(Table2[[#This Row],[ActualResult]]="OT", Table2[[#This Row],[ActualResult]]="SO"), 1, 0))</f>
        <v>0</v>
      </c>
      <c r="AB1111" s="2">
        <f>IF(Table2[[#This Row],[ActualWinner]]=Table2[[#This Row],[HomeTeam]], 2, IF(OR(Table2[[#This Row],[ActualResult]]="OT", Table2[[#This Row],[ActualResult]]="SO"), 1, 0))</f>
        <v>0</v>
      </c>
    </row>
    <row r="1112" spans="1:28"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Row],[ActualWinner]]=Table2[[#This Row],[AwayTeam]], 2, IF(OR(Table2[[#This Row],[ActualResult]]="OT", Table2[[#This Row],[ActualResult]]="SO"), 1, 0))</f>
        <v>0</v>
      </c>
      <c r="AB1112" s="2">
        <f>IF(Table2[[#This Row],[ActualWinner]]=Table2[[#This Row],[HomeTeam]], 2, IF(OR(Table2[[#This Row],[ActualResult]]="OT", Table2[[#This Row],[ActualResult]]="SO"), 1, 0))</f>
        <v>0</v>
      </c>
    </row>
    <row r="1113" spans="1:28"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Row],[ActualWinner]]=Table2[[#This Row],[AwayTeam]], 2, IF(OR(Table2[[#This Row],[ActualResult]]="OT", Table2[[#This Row],[ActualResult]]="SO"), 1, 0))</f>
        <v>0</v>
      </c>
      <c r="AB1113" s="2">
        <f>IF(Table2[[#This Row],[ActualWinner]]=Table2[[#This Row],[HomeTeam]], 2, IF(OR(Table2[[#This Row],[ActualResult]]="OT", Table2[[#This Row],[ActualResult]]="SO"), 1, 0))</f>
        <v>0</v>
      </c>
    </row>
    <row r="1114" spans="1:28"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Row],[ActualWinner]]=Table2[[#This Row],[AwayTeam]], 2, IF(OR(Table2[[#This Row],[ActualResult]]="OT", Table2[[#This Row],[ActualResult]]="SO"), 1, 0))</f>
        <v>0</v>
      </c>
      <c r="AB1114" s="2">
        <f>IF(Table2[[#This Row],[ActualWinner]]=Table2[[#This Row],[HomeTeam]], 2, IF(OR(Table2[[#This Row],[ActualResult]]="OT", Table2[[#This Row],[ActualResult]]="SO"), 1, 0))</f>
        <v>0</v>
      </c>
    </row>
    <row r="1115" spans="1:28"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Row],[ActualWinner]]=Table2[[#This Row],[AwayTeam]], 2, IF(OR(Table2[[#This Row],[ActualResult]]="OT", Table2[[#This Row],[ActualResult]]="SO"), 1, 0))</f>
        <v>0</v>
      </c>
      <c r="AB1115" s="2">
        <f>IF(Table2[[#This Row],[ActualWinner]]=Table2[[#This Row],[HomeTeam]], 2, IF(OR(Table2[[#This Row],[ActualResult]]="OT", Table2[[#This Row],[ActualResult]]="SO"), 1, 0))</f>
        <v>0</v>
      </c>
    </row>
    <row r="1116" spans="1:28"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Row],[ActualWinner]]=Table2[[#This Row],[AwayTeam]], 2, IF(OR(Table2[[#This Row],[ActualResult]]="OT", Table2[[#This Row],[ActualResult]]="SO"), 1, 0))</f>
        <v>0</v>
      </c>
      <c r="AB1116" s="2">
        <f>IF(Table2[[#This Row],[ActualWinner]]=Table2[[#This Row],[HomeTeam]], 2, IF(OR(Table2[[#This Row],[ActualResult]]="OT", Table2[[#This Row],[ActualResult]]="SO"), 1, 0))</f>
        <v>0</v>
      </c>
    </row>
    <row r="1117" spans="1:28"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Row],[ActualWinner]]=Table2[[#This Row],[AwayTeam]], 2, IF(OR(Table2[[#This Row],[ActualResult]]="OT", Table2[[#This Row],[ActualResult]]="SO"), 1, 0))</f>
        <v>0</v>
      </c>
      <c r="AB1117" s="2">
        <f>IF(Table2[[#This Row],[ActualWinner]]=Table2[[#This Row],[HomeTeam]], 2, IF(OR(Table2[[#This Row],[ActualResult]]="OT", Table2[[#This Row],[ActualResult]]="SO"), 1, 0))</f>
        <v>0</v>
      </c>
    </row>
    <row r="1118" spans="1:28"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Row],[ActualWinner]]=Table2[[#This Row],[AwayTeam]], 2, IF(OR(Table2[[#This Row],[ActualResult]]="OT", Table2[[#This Row],[ActualResult]]="SO"), 1, 0))</f>
        <v>0</v>
      </c>
      <c r="AB1118" s="2">
        <f>IF(Table2[[#This Row],[ActualWinner]]=Table2[[#This Row],[HomeTeam]], 2, IF(OR(Table2[[#This Row],[ActualResult]]="OT", Table2[[#This Row],[ActualResult]]="SO"), 1, 0))</f>
        <v>0</v>
      </c>
    </row>
    <row r="1119" spans="1:28"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Row],[ActualWinner]]=Table2[[#This Row],[AwayTeam]], 2, IF(OR(Table2[[#This Row],[ActualResult]]="OT", Table2[[#This Row],[ActualResult]]="SO"), 1, 0))</f>
        <v>0</v>
      </c>
      <c r="AB1119" s="2">
        <f>IF(Table2[[#This Row],[ActualWinner]]=Table2[[#This Row],[HomeTeam]], 2, IF(OR(Table2[[#This Row],[ActualResult]]="OT", Table2[[#This Row],[ActualResult]]="SO"), 1, 0))</f>
        <v>0</v>
      </c>
    </row>
    <row r="1120" spans="1:28"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Row],[ActualWinner]]=Table2[[#This Row],[AwayTeam]], 2, IF(OR(Table2[[#This Row],[ActualResult]]="OT", Table2[[#This Row],[ActualResult]]="SO"), 1, 0))</f>
        <v>0</v>
      </c>
      <c r="AB1120" s="2">
        <f>IF(Table2[[#This Row],[ActualWinner]]=Table2[[#This Row],[HomeTeam]], 2, IF(OR(Table2[[#This Row],[ActualResult]]="OT", Table2[[#This Row],[ActualResult]]="SO"), 1, 0))</f>
        <v>0</v>
      </c>
    </row>
    <row r="1121" spans="1:28"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Row],[ActualWinner]]=Table2[[#This Row],[AwayTeam]], 2, IF(OR(Table2[[#This Row],[ActualResult]]="OT", Table2[[#This Row],[ActualResult]]="SO"), 1, 0))</f>
        <v>0</v>
      </c>
      <c r="AB1121" s="2">
        <f>IF(Table2[[#This Row],[ActualWinner]]=Table2[[#This Row],[HomeTeam]], 2, IF(OR(Table2[[#This Row],[ActualResult]]="OT", Table2[[#This Row],[ActualResult]]="SO"), 1, 0))</f>
        <v>0</v>
      </c>
    </row>
    <row r="1122" spans="1:28"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Row],[ActualWinner]]=Table2[[#This Row],[AwayTeam]], 2, IF(OR(Table2[[#This Row],[ActualResult]]="OT", Table2[[#This Row],[ActualResult]]="SO"), 1, 0))</f>
        <v>0</v>
      </c>
      <c r="AB1122" s="2">
        <f>IF(Table2[[#This Row],[ActualWinner]]=Table2[[#This Row],[HomeTeam]], 2, IF(OR(Table2[[#This Row],[ActualResult]]="OT", Table2[[#This Row],[ActualResult]]="SO"), 1, 0))</f>
        <v>0</v>
      </c>
    </row>
    <row r="1123" spans="1:28"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Row],[ActualWinner]]=Table2[[#This Row],[AwayTeam]], 2, IF(OR(Table2[[#This Row],[ActualResult]]="OT", Table2[[#This Row],[ActualResult]]="SO"), 1, 0))</f>
        <v>0</v>
      </c>
      <c r="AB1123" s="2">
        <f>IF(Table2[[#This Row],[ActualWinner]]=Table2[[#This Row],[HomeTeam]], 2, IF(OR(Table2[[#This Row],[ActualResult]]="OT", Table2[[#This Row],[ActualResult]]="SO"), 1, 0))</f>
        <v>0</v>
      </c>
    </row>
    <row r="1124" spans="1:28"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Row],[ActualWinner]]=Table2[[#This Row],[AwayTeam]], 2, IF(OR(Table2[[#This Row],[ActualResult]]="OT", Table2[[#This Row],[ActualResult]]="SO"), 1, 0))</f>
        <v>0</v>
      </c>
      <c r="AB1124" s="2">
        <f>IF(Table2[[#This Row],[ActualWinner]]=Table2[[#This Row],[HomeTeam]], 2, IF(OR(Table2[[#This Row],[ActualResult]]="OT", Table2[[#This Row],[ActualResult]]="SO"), 1, 0))</f>
        <v>0</v>
      </c>
    </row>
    <row r="1125" spans="1:28"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Row],[ActualWinner]]=Table2[[#This Row],[AwayTeam]], 2, IF(OR(Table2[[#This Row],[ActualResult]]="OT", Table2[[#This Row],[ActualResult]]="SO"), 1, 0))</f>
        <v>0</v>
      </c>
      <c r="AB1125" s="2">
        <f>IF(Table2[[#This Row],[ActualWinner]]=Table2[[#This Row],[HomeTeam]], 2, IF(OR(Table2[[#This Row],[ActualResult]]="OT", Table2[[#This Row],[ActualResult]]="SO"), 1, 0))</f>
        <v>0</v>
      </c>
    </row>
    <row r="1126" spans="1:28"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Row],[ActualWinner]]=Table2[[#This Row],[AwayTeam]], 2, IF(OR(Table2[[#This Row],[ActualResult]]="OT", Table2[[#This Row],[ActualResult]]="SO"), 1, 0))</f>
        <v>0</v>
      </c>
      <c r="AB1126" s="2">
        <f>IF(Table2[[#This Row],[ActualWinner]]=Table2[[#This Row],[HomeTeam]], 2, IF(OR(Table2[[#This Row],[ActualResult]]="OT", Table2[[#This Row],[ActualResult]]="SO"), 1, 0))</f>
        <v>0</v>
      </c>
    </row>
    <row r="1127" spans="1:28"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Row],[ActualWinner]]=Table2[[#This Row],[AwayTeam]], 2, IF(OR(Table2[[#This Row],[ActualResult]]="OT", Table2[[#This Row],[ActualResult]]="SO"), 1, 0))</f>
        <v>0</v>
      </c>
      <c r="AB1127" s="2">
        <f>IF(Table2[[#This Row],[ActualWinner]]=Table2[[#This Row],[HomeTeam]], 2, IF(OR(Table2[[#This Row],[ActualResult]]="OT", Table2[[#This Row],[ActualResult]]="SO"), 1, 0))</f>
        <v>0</v>
      </c>
    </row>
    <row r="1128" spans="1:28"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Row],[ActualWinner]]=Table2[[#This Row],[AwayTeam]], 2, IF(OR(Table2[[#This Row],[ActualResult]]="OT", Table2[[#This Row],[ActualResult]]="SO"), 1, 0))</f>
        <v>0</v>
      </c>
      <c r="AB1128" s="2">
        <f>IF(Table2[[#This Row],[ActualWinner]]=Table2[[#This Row],[HomeTeam]], 2, IF(OR(Table2[[#This Row],[ActualResult]]="OT", Table2[[#This Row],[ActualResult]]="SO"), 1, 0))</f>
        <v>0</v>
      </c>
    </row>
    <row r="1129" spans="1:28"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Row],[ActualWinner]]=Table2[[#This Row],[AwayTeam]], 2, IF(OR(Table2[[#This Row],[ActualResult]]="OT", Table2[[#This Row],[ActualResult]]="SO"), 1, 0))</f>
        <v>0</v>
      </c>
      <c r="AB1129" s="2">
        <f>IF(Table2[[#This Row],[ActualWinner]]=Table2[[#This Row],[HomeTeam]], 2, IF(OR(Table2[[#This Row],[ActualResult]]="OT", Table2[[#This Row],[ActualResult]]="SO"), 1, 0))</f>
        <v>0</v>
      </c>
    </row>
    <row r="1130" spans="1:28"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Row],[ActualWinner]]=Table2[[#This Row],[AwayTeam]], 2, IF(OR(Table2[[#This Row],[ActualResult]]="OT", Table2[[#This Row],[ActualResult]]="SO"), 1, 0))</f>
        <v>0</v>
      </c>
      <c r="AB1130" s="2">
        <f>IF(Table2[[#This Row],[ActualWinner]]=Table2[[#This Row],[HomeTeam]], 2, IF(OR(Table2[[#This Row],[ActualResult]]="OT", Table2[[#This Row],[ActualResult]]="SO"), 1, 0))</f>
        <v>0</v>
      </c>
    </row>
    <row r="1131" spans="1:28"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Row],[ActualWinner]]=Table2[[#This Row],[AwayTeam]], 2, IF(OR(Table2[[#This Row],[ActualResult]]="OT", Table2[[#This Row],[ActualResult]]="SO"), 1, 0))</f>
        <v>0</v>
      </c>
      <c r="AB1131" s="2">
        <f>IF(Table2[[#This Row],[ActualWinner]]=Table2[[#This Row],[HomeTeam]], 2, IF(OR(Table2[[#This Row],[ActualResult]]="OT", Table2[[#This Row],[ActualResult]]="SO"), 1, 0))</f>
        <v>0</v>
      </c>
    </row>
    <row r="1132" spans="1:28"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Row],[ActualWinner]]=Table2[[#This Row],[AwayTeam]], 2, IF(OR(Table2[[#This Row],[ActualResult]]="OT", Table2[[#This Row],[ActualResult]]="SO"), 1, 0))</f>
        <v>0</v>
      </c>
      <c r="AB1132" s="2">
        <f>IF(Table2[[#This Row],[ActualWinner]]=Table2[[#This Row],[HomeTeam]], 2, IF(OR(Table2[[#This Row],[ActualResult]]="OT", Table2[[#This Row],[ActualResult]]="SO"), 1, 0))</f>
        <v>0</v>
      </c>
    </row>
    <row r="1133" spans="1:28"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Row],[ActualWinner]]=Table2[[#This Row],[AwayTeam]], 2, IF(OR(Table2[[#This Row],[ActualResult]]="OT", Table2[[#This Row],[ActualResult]]="SO"), 1, 0))</f>
        <v>0</v>
      </c>
      <c r="AB1133" s="2">
        <f>IF(Table2[[#This Row],[ActualWinner]]=Table2[[#This Row],[HomeTeam]], 2, IF(OR(Table2[[#This Row],[ActualResult]]="OT", Table2[[#This Row],[ActualResult]]="SO"), 1, 0))</f>
        <v>0</v>
      </c>
    </row>
    <row r="1134" spans="1:28"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Row],[ActualWinner]]=Table2[[#This Row],[AwayTeam]], 2, IF(OR(Table2[[#This Row],[ActualResult]]="OT", Table2[[#This Row],[ActualResult]]="SO"), 1, 0))</f>
        <v>0</v>
      </c>
      <c r="AB1134" s="2">
        <f>IF(Table2[[#This Row],[ActualWinner]]=Table2[[#This Row],[HomeTeam]], 2, IF(OR(Table2[[#This Row],[ActualResult]]="OT", Table2[[#This Row],[ActualResult]]="SO"), 1, 0))</f>
        <v>0</v>
      </c>
    </row>
    <row r="1135" spans="1:28"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Row],[ActualWinner]]=Table2[[#This Row],[AwayTeam]], 2, IF(OR(Table2[[#This Row],[ActualResult]]="OT", Table2[[#This Row],[ActualResult]]="SO"), 1, 0))</f>
        <v>0</v>
      </c>
      <c r="AB1135" s="2">
        <f>IF(Table2[[#This Row],[ActualWinner]]=Table2[[#This Row],[HomeTeam]], 2, IF(OR(Table2[[#This Row],[ActualResult]]="OT", Table2[[#This Row],[ActualResult]]="SO"), 1, 0))</f>
        <v>0</v>
      </c>
    </row>
    <row r="1136" spans="1:28"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Row],[ActualWinner]]=Table2[[#This Row],[AwayTeam]], 2, IF(OR(Table2[[#This Row],[ActualResult]]="OT", Table2[[#This Row],[ActualResult]]="SO"), 1, 0))</f>
        <v>0</v>
      </c>
      <c r="AB1136" s="2">
        <f>IF(Table2[[#This Row],[ActualWinner]]=Table2[[#This Row],[HomeTeam]], 2, IF(OR(Table2[[#This Row],[ActualResult]]="OT", Table2[[#This Row],[ActualResult]]="SO"), 1, 0))</f>
        <v>0</v>
      </c>
    </row>
    <row r="1137" spans="1:28"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Row],[ActualWinner]]=Table2[[#This Row],[AwayTeam]], 2, IF(OR(Table2[[#This Row],[ActualResult]]="OT", Table2[[#This Row],[ActualResult]]="SO"), 1, 0))</f>
        <v>0</v>
      </c>
      <c r="AB1137" s="2">
        <f>IF(Table2[[#This Row],[ActualWinner]]=Table2[[#This Row],[HomeTeam]], 2, IF(OR(Table2[[#This Row],[ActualResult]]="OT", Table2[[#This Row],[ActualResult]]="SO"), 1, 0))</f>
        <v>0</v>
      </c>
    </row>
    <row r="1138" spans="1:28"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Row],[ActualWinner]]=Table2[[#This Row],[AwayTeam]], 2, IF(OR(Table2[[#This Row],[ActualResult]]="OT", Table2[[#This Row],[ActualResult]]="SO"), 1, 0))</f>
        <v>0</v>
      </c>
      <c r="AB1138" s="2">
        <f>IF(Table2[[#This Row],[ActualWinner]]=Table2[[#This Row],[HomeTeam]], 2, IF(OR(Table2[[#This Row],[ActualResult]]="OT", Table2[[#This Row],[ActualResult]]="SO"), 1, 0))</f>
        <v>0</v>
      </c>
    </row>
    <row r="1139" spans="1:28"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Row],[ActualWinner]]=Table2[[#This Row],[AwayTeam]], 2, IF(OR(Table2[[#This Row],[ActualResult]]="OT", Table2[[#This Row],[ActualResult]]="SO"), 1, 0))</f>
        <v>0</v>
      </c>
      <c r="AB1139" s="2">
        <f>IF(Table2[[#This Row],[ActualWinner]]=Table2[[#This Row],[HomeTeam]], 2, IF(OR(Table2[[#This Row],[ActualResult]]="OT", Table2[[#This Row],[ActualResult]]="SO"), 1, 0))</f>
        <v>0</v>
      </c>
    </row>
    <row r="1140" spans="1:28"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Row],[ActualWinner]]=Table2[[#This Row],[AwayTeam]], 2, IF(OR(Table2[[#This Row],[ActualResult]]="OT", Table2[[#This Row],[ActualResult]]="SO"), 1, 0))</f>
        <v>0</v>
      </c>
      <c r="AB1140" s="2">
        <f>IF(Table2[[#This Row],[ActualWinner]]=Table2[[#This Row],[HomeTeam]], 2, IF(OR(Table2[[#This Row],[ActualResult]]="OT", Table2[[#This Row],[ActualResult]]="SO"), 1, 0))</f>
        <v>0</v>
      </c>
    </row>
    <row r="1141" spans="1:28"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Row],[ActualWinner]]=Table2[[#This Row],[AwayTeam]], 2, IF(OR(Table2[[#This Row],[ActualResult]]="OT", Table2[[#This Row],[ActualResult]]="SO"), 1, 0))</f>
        <v>0</v>
      </c>
      <c r="AB1141" s="2">
        <f>IF(Table2[[#This Row],[ActualWinner]]=Table2[[#This Row],[HomeTeam]], 2, IF(OR(Table2[[#This Row],[ActualResult]]="OT", Table2[[#This Row],[ActualResult]]="SO"), 1, 0))</f>
        <v>0</v>
      </c>
    </row>
    <row r="1142" spans="1:28"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Row],[ActualWinner]]=Table2[[#This Row],[AwayTeam]], 2, IF(OR(Table2[[#This Row],[ActualResult]]="OT", Table2[[#This Row],[ActualResult]]="SO"), 1, 0))</f>
        <v>0</v>
      </c>
      <c r="AB1142" s="2">
        <f>IF(Table2[[#This Row],[ActualWinner]]=Table2[[#This Row],[HomeTeam]], 2, IF(OR(Table2[[#This Row],[ActualResult]]="OT", Table2[[#This Row],[ActualResult]]="SO"), 1, 0))</f>
        <v>0</v>
      </c>
    </row>
    <row r="1143" spans="1:28"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Row],[ActualWinner]]=Table2[[#This Row],[AwayTeam]], 2, IF(OR(Table2[[#This Row],[ActualResult]]="OT", Table2[[#This Row],[ActualResult]]="SO"), 1, 0))</f>
        <v>0</v>
      </c>
      <c r="AB1143" s="2">
        <f>IF(Table2[[#This Row],[ActualWinner]]=Table2[[#This Row],[HomeTeam]], 2, IF(OR(Table2[[#This Row],[ActualResult]]="OT", Table2[[#This Row],[ActualResult]]="SO"), 1, 0))</f>
        <v>0</v>
      </c>
    </row>
    <row r="1144" spans="1:28"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Row],[ActualWinner]]=Table2[[#This Row],[AwayTeam]], 2, IF(OR(Table2[[#This Row],[ActualResult]]="OT", Table2[[#This Row],[ActualResult]]="SO"), 1, 0))</f>
        <v>0</v>
      </c>
      <c r="AB1144" s="2">
        <f>IF(Table2[[#This Row],[ActualWinner]]=Table2[[#This Row],[HomeTeam]], 2, IF(OR(Table2[[#This Row],[ActualResult]]="OT", Table2[[#This Row],[ActualResult]]="SO"), 1, 0))</f>
        <v>0</v>
      </c>
    </row>
    <row r="1145" spans="1:28"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Row],[ActualWinner]]=Table2[[#This Row],[AwayTeam]], 2, IF(OR(Table2[[#This Row],[ActualResult]]="OT", Table2[[#This Row],[ActualResult]]="SO"), 1, 0))</f>
        <v>0</v>
      </c>
      <c r="AB1145" s="2">
        <f>IF(Table2[[#This Row],[ActualWinner]]=Table2[[#This Row],[HomeTeam]], 2, IF(OR(Table2[[#This Row],[ActualResult]]="OT", Table2[[#This Row],[ActualResult]]="SO"), 1, 0))</f>
        <v>0</v>
      </c>
    </row>
    <row r="1146" spans="1:28"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Row],[ActualWinner]]=Table2[[#This Row],[AwayTeam]], 2, IF(OR(Table2[[#This Row],[ActualResult]]="OT", Table2[[#This Row],[ActualResult]]="SO"), 1, 0))</f>
        <v>0</v>
      </c>
      <c r="AB1146" s="2">
        <f>IF(Table2[[#This Row],[ActualWinner]]=Table2[[#This Row],[HomeTeam]], 2, IF(OR(Table2[[#This Row],[ActualResult]]="OT", Table2[[#This Row],[ActualResult]]="SO"), 1, 0))</f>
        <v>0</v>
      </c>
    </row>
    <row r="1147" spans="1:28"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Row],[ActualWinner]]=Table2[[#This Row],[AwayTeam]], 2, IF(OR(Table2[[#This Row],[ActualResult]]="OT", Table2[[#This Row],[ActualResult]]="SO"), 1, 0))</f>
        <v>0</v>
      </c>
      <c r="AB1147" s="2">
        <f>IF(Table2[[#This Row],[ActualWinner]]=Table2[[#This Row],[HomeTeam]], 2, IF(OR(Table2[[#This Row],[ActualResult]]="OT", Table2[[#This Row],[ActualResult]]="SO"), 1, 0))</f>
        <v>0</v>
      </c>
    </row>
    <row r="1148" spans="1:28"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Row],[ActualWinner]]=Table2[[#This Row],[AwayTeam]], 2, IF(OR(Table2[[#This Row],[ActualResult]]="OT", Table2[[#This Row],[ActualResult]]="SO"), 1, 0))</f>
        <v>0</v>
      </c>
      <c r="AB1148" s="2">
        <f>IF(Table2[[#This Row],[ActualWinner]]=Table2[[#This Row],[HomeTeam]], 2, IF(OR(Table2[[#This Row],[ActualResult]]="OT", Table2[[#This Row],[ActualResult]]="SO"), 1, 0))</f>
        <v>0</v>
      </c>
    </row>
    <row r="1149" spans="1:28"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Row],[ActualWinner]]=Table2[[#This Row],[AwayTeam]], 2, IF(OR(Table2[[#This Row],[ActualResult]]="OT", Table2[[#This Row],[ActualResult]]="SO"), 1, 0))</f>
        <v>0</v>
      </c>
      <c r="AB1149" s="2">
        <f>IF(Table2[[#This Row],[ActualWinner]]=Table2[[#This Row],[HomeTeam]], 2, IF(OR(Table2[[#This Row],[ActualResult]]="OT", Table2[[#This Row],[ActualResult]]="SO"), 1, 0))</f>
        <v>0</v>
      </c>
    </row>
    <row r="1150" spans="1:28"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Row],[ActualWinner]]=Table2[[#This Row],[AwayTeam]], 2, IF(OR(Table2[[#This Row],[ActualResult]]="OT", Table2[[#This Row],[ActualResult]]="SO"), 1, 0))</f>
        <v>0</v>
      </c>
      <c r="AB1150" s="2">
        <f>IF(Table2[[#This Row],[ActualWinner]]=Table2[[#This Row],[HomeTeam]], 2, IF(OR(Table2[[#This Row],[ActualResult]]="OT", Table2[[#This Row],[ActualResult]]="SO"), 1, 0))</f>
        <v>0</v>
      </c>
    </row>
    <row r="1151" spans="1:28"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Row],[ActualWinner]]=Table2[[#This Row],[AwayTeam]], 2, IF(OR(Table2[[#This Row],[ActualResult]]="OT", Table2[[#This Row],[ActualResult]]="SO"), 1, 0))</f>
        <v>0</v>
      </c>
      <c r="AB1151" s="2">
        <f>IF(Table2[[#This Row],[ActualWinner]]=Table2[[#This Row],[HomeTeam]], 2, IF(OR(Table2[[#This Row],[ActualResult]]="OT", Table2[[#This Row],[ActualResult]]="SO"), 1, 0))</f>
        <v>0</v>
      </c>
    </row>
    <row r="1152" spans="1:28"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Row],[ActualWinner]]=Table2[[#This Row],[AwayTeam]], 2, IF(OR(Table2[[#This Row],[ActualResult]]="OT", Table2[[#This Row],[ActualResult]]="SO"), 1, 0))</f>
        <v>0</v>
      </c>
      <c r="AB1152" s="2">
        <f>IF(Table2[[#This Row],[ActualWinner]]=Table2[[#This Row],[HomeTeam]], 2, IF(OR(Table2[[#This Row],[ActualResult]]="OT", Table2[[#This Row],[ActualResult]]="SO"), 1, 0))</f>
        <v>0</v>
      </c>
    </row>
    <row r="1153" spans="1:28"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Row],[ActualWinner]]=Table2[[#This Row],[AwayTeam]], 2, IF(OR(Table2[[#This Row],[ActualResult]]="OT", Table2[[#This Row],[ActualResult]]="SO"), 1, 0))</f>
        <v>0</v>
      </c>
      <c r="AB1153" s="2">
        <f>IF(Table2[[#This Row],[ActualWinner]]=Table2[[#This Row],[HomeTeam]], 2, IF(OR(Table2[[#This Row],[ActualResult]]="OT", Table2[[#This Row],[ActualResult]]="SO"), 1, 0))</f>
        <v>0</v>
      </c>
    </row>
    <row r="1154" spans="1:28"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Row],[ActualWinner]]=Table2[[#This Row],[AwayTeam]], 2, IF(OR(Table2[[#This Row],[ActualResult]]="OT", Table2[[#This Row],[ActualResult]]="SO"), 1, 0))</f>
        <v>0</v>
      </c>
      <c r="AB1154" s="2">
        <f>IF(Table2[[#This Row],[ActualWinner]]=Table2[[#This Row],[HomeTeam]], 2, IF(OR(Table2[[#This Row],[ActualResult]]="OT", Table2[[#This Row],[ActualResult]]="SO"), 1, 0))</f>
        <v>0</v>
      </c>
    </row>
    <row r="1155" spans="1:28"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Row],[ActualWinner]]=Table2[[#This Row],[AwayTeam]], 2, IF(OR(Table2[[#This Row],[ActualResult]]="OT", Table2[[#This Row],[ActualResult]]="SO"), 1, 0))</f>
        <v>0</v>
      </c>
      <c r="AB1155" s="2">
        <f>IF(Table2[[#This Row],[ActualWinner]]=Table2[[#This Row],[HomeTeam]], 2, IF(OR(Table2[[#This Row],[ActualResult]]="OT", Table2[[#This Row],[ActualResult]]="SO"), 1, 0))</f>
        <v>0</v>
      </c>
    </row>
    <row r="1156" spans="1:28"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Row],[ActualWinner]]=Table2[[#This Row],[AwayTeam]], 2, IF(OR(Table2[[#This Row],[ActualResult]]="OT", Table2[[#This Row],[ActualResult]]="SO"), 1, 0))</f>
        <v>0</v>
      </c>
      <c r="AB1156" s="2">
        <f>IF(Table2[[#This Row],[ActualWinner]]=Table2[[#This Row],[HomeTeam]], 2, IF(OR(Table2[[#This Row],[ActualResult]]="OT", Table2[[#This Row],[ActualResult]]="SO"), 1, 0))</f>
        <v>0</v>
      </c>
    </row>
    <row r="1157" spans="1:28"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Row],[ActualWinner]]=Table2[[#This Row],[AwayTeam]], 2, IF(OR(Table2[[#This Row],[ActualResult]]="OT", Table2[[#This Row],[ActualResult]]="SO"), 1, 0))</f>
        <v>0</v>
      </c>
      <c r="AB1157" s="2">
        <f>IF(Table2[[#This Row],[ActualWinner]]=Table2[[#This Row],[HomeTeam]], 2, IF(OR(Table2[[#This Row],[ActualResult]]="OT", Table2[[#This Row],[ActualResult]]="SO"), 1, 0))</f>
        <v>0</v>
      </c>
    </row>
    <row r="1158" spans="1:28"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Row],[ActualWinner]]=Table2[[#This Row],[AwayTeam]], 2, IF(OR(Table2[[#This Row],[ActualResult]]="OT", Table2[[#This Row],[ActualResult]]="SO"), 1, 0))</f>
        <v>0</v>
      </c>
      <c r="AB1158" s="2">
        <f>IF(Table2[[#This Row],[ActualWinner]]=Table2[[#This Row],[HomeTeam]], 2, IF(OR(Table2[[#This Row],[ActualResult]]="OT", Table2[[#This Row],[ActualResult]]="SO"), 1, 0))</f>
        <v>0</v>
      </c>
    </row>
    <row r="1159" spans="1:28"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Row],[ActualWinner]]=Table2[[#This Row],[AwayTeam]], 2, IF(OR(Table2[[#This Row],[ActualResult]]="OT", Table2[[#This Row],[ActualResult]]="SO"), 1, 0))</f>
        <v>0</v>
      </c>
      <c r="AB1159" s="2">
        <f>IF(Table2[[#This Row],[ActualWinner]]=Table2[[#This Row],[HomeTeam]], 2, IF(OR(Table2[[#This Row],[ActualResult]]="OT", Table2[[#This Row],[ActualResult]]="SO"), 1, 0))</f>
        <v>0</v>
      </c>
    </row>
    <row r="1160" spans="1:28"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Row],[ActualWinner]]=Table2[[#This Row],[AwayTeam]], 2, IF(OR(Table2[[#This Row],[ActualResult]]="OT", Table2[[#This Row],[ActualResult]]="SO"), 1, 0))</f>
        <v>0</v>
      </c>
      <c r="AB1160" s="2">
        <f>IF(Table2[[#This Row],[ActualWinner]]=Table2[[#This Row],[HomeTeam]], 2, IF(OR(Table2[[#This Row],[ActualResult]]="OT", Table2[[#This Row],[ActualResult]]="SO"), 1, 0))</f>
        <v>0</v>
      </c>
    </row>
    <row r="1161" spans="1:28"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Row],[ActualWinner]]=Table2[[#This Row],[AwayTeam]], 2, IF(OR(Table2[[#This Row],[ActualResult]]="OT", Table2[[#This Row],[ActualResult]]="SO"), 1, 0))</f>
        <v>0</v>
      </c>
      <c r="AB1161" s="2">
        <f>IF(Table2[[#This Row],[ActualWinner]]=Table2[[#This Row],[HomeTeam]], 2, IF(OR(Table2[[#This Row],[ActualResult]]="OT", Table2[[#This Row],[ActualResult]]="SO"), 1, 0))</f>
        <v>0</v>
      </c>
    </row>
    <row r="1162" spans="1:28"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Row],[ActualWinner]]=Table2[[#This Row],[AwayTeam]], 2, IF(OR(Table2[[#This Row],[ActualResult]]="OT", Table2[[#This Row],[ActualResult]]="SO"), 1, 0))</f>
        <v>0</v>
      </c>
      <c r="AB1162" s="2">
        <f>IF(Table2[[#This Row],[ActualWinner]]=Table2[[#This Row],[HomeTeam]], 2, IF(OR(Table2[[#This Row],[ActualResult]]="OT", Table2[[#This Row],[ActualResult]]="SO"), 1, 0))</f>
        <v>0</v>
      </c>
    </row>
    <row r="1163" spans="1:28"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Row],[ActualWinner]]=Table2[[#This Row],[AwayTeam]], 2, IF(OR(Table2[[#This Row],[ActualResult]]="OT", Table2[[#This Row],[ActualResult]]="SO"), 1, 0))</f>
        <v>0</v>
      </c>
      <c r="AB1163" s="2">
        <f>IF(Table2[[#This Row],[ActualWinner]]=Table2[[#This Row],[HomeTeam]], 2, IF(OR(Table2[[#This Row],[ActualResult]]="OT", Table2[[#This Row],[ActualResult]]="SO"), 1, 0))</f>
        <v>0</v>
      </c>
    </row>
    <row r="1164" spans="1:28"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Row],[ActualWinner]]=Table2[[#This Row],[AwayTeam]], 2, IF(OR(Table2[[#This Row],[ActualResult]]="OT", Table2[[#This Row],[ActualResult]]="SO"), 1, 0))</f>
        <v>0</v>
      </c>
      <c r="AB1164" s="2">
        <f>IF(Table2[[#This Row],[ActualWinner]]=Table2[[#This Row],[HomeTeam]], 2, IF(OR(Table2[[#This Row],[ActualResult]]="OT", Table2[[#This Row],[ActualResult]]="SO"), 1, 0))</f>
        <v>0</v>
      </c>
    </row>
    <row r="1165" spans="1:28"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Row],[ActualWinner]]=Table2[[#This Row],[AwayTeam]], 2, IF(OR(Table2[[#This Row],[ActualResult]]="OT", Table2[[#This Row],[ActualResult]]="SO"), 1, 0))</f>
        <v>0</v>
      </c>
      <c r="AB1165" s="2">
        <f>IF(Table2[[#This Row],[ActualWinner]]=Table2[[#This Row],[HomeTeam]], 2, IF(OR(Table2[[#This Row],[ActualResult]]="OT", Table2[[#This Row],[ActualResult]]="SO"), 1, 0))</f>
        <v>0</v>
      </c>
    </row>
    <row r="1166" spans="1:28"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Row],[ActualWinner]]=Table2[[#This Row],[AwayTeam]], 2, IF(OR(Table2[[#This Row],[ActualResult]]="OT", Table2[[#This Row],[ActualResult]]="SO"), 1, 0))</f>
        <v>0</v>
      </c>
      <c r="AB1166" s="2">
        <f>IF(Table2[[#This Row],[ActualWinner]]=Table2[[#This Row],[HomeTeam]], 2, IF(OR(Table2[[#This Row],[ActualResult]]="OT", Table2[[#This Row],[ActualResult]]="SO"), 1, 0))</f>
        <v>0</v>
      </c>
    </row>
    <row r="1167" spans="1:28"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Row],[ActualWinner]]=Table2[[#This Row],[AwayTeam]], 2, IF(OR(Table2[[#This Row],[ActualResult]]="OT", Table2[[#This Row],[ActualResult]]="SO"), 1, 0))</f>
        <v>0</v>
      </c>
      <c r="AB1167" s="2">
        <f>IF(Table2[[#This Row],[ActualWinner]]=Table2[[#This Row],[HomeTeam]], 2, IF(OR(Table2[[#This Row],[ActualResult]]="OT", Table2[[#This Row],[ActualResult]]="SO"), 1, 0))</f>
        <v>0</v>
      </c>
    </row>
    <row r="1168" spans="1:28"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Row],[ActualWinner]]=Table2[[#This Row],[AwayTeam]], 2, IF(OR(Table2[[#This Row],[ActualResult]]="OT", Table2[[#This Row],[ActualResult]]="SO"), 1, 0))</f>
        <v>0</v>
      </c>
      <c r="AB1168" s="2">
        <f>IF(Table2[[#This Row],[ActualWinner]]=Table2[[#This Row],[HomeTeam]], 2, IF(OR(Table2[[#This Row],[ActualResult]]="OT", Table2[[#This Row],[ActualResult]]="SO"), 1, 0))</f>
        <v>0</v>
      </c>
    </row>
    <row r="1169" spans="1:28"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Row],[ActualWinner]]=Table2[[#This Row],[AwayTeam]], 2, IF(OR(Table2[[#This Row],[ActualResult]]="OT", Table2[[#This Row],[ActualResult]]="SO"), 1, 0))</f>
        <v>0</v>
      </c>
      <c r="AB1169" s="2">
        <f>IF(Table2[[#This Row],[ActualWinner]]=Table2[[#This Row],[HomeTeam]], 2, IF(OR(Table2[[#This Row],[ActualResult]]="OT", Table2[[#This Row],[ActualResult]]="SO"), 1, 0))</f>
        <v>0</v>
      </c>
    </row>
    <row r="1170" spans="1:28"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Row],[ActualWinner]]=Table2[[#This Row],[AwayTeam]], 2, IF(OR(Table2[[#This Row],[ActualResult]]="OT", Table2[[#This Row],[ActualResult]]="SO"), 1, 0))</f>
        <v>0</v>
      </c>
      <c r="AB1170" s="2">
        <f>IF(Table2[[#This Row],[ActualWinner]]=Table2[[#This Row],[HomeTeam]], 2, IF(OR(Table2[[#This Row],[ActualResult]]="OT", Table2[[#This Row],[ActualResult]]="SO"), 1, 0))</f>
        <v>0</v>
      </c>
    </row>
    <row r="1171" spans="1:28"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Row],[ActualWinner]]=Table2[[#This Row],[AwayTeam]], 2, IF(OR(Table2[[#This Row],[ActualResult]]="OT", Table2[[#This Row],[ActualResult]]="SO"), 1, 0))</f>
        <v>0</v>
      </c>
      <c r="AB1171" s="2">
        <f>IF(Table2[[#This Row],[ActualWinner]]=Table2[[#This Row],[HomeTeam]], 2, IF(OR(Table2[[#This Row],[ActualResult]]="OT", Table2[[#This Row],[ActualResult]]="SO"), 1, 0))</f>
        <v>0</v>
      </c>
    </row>
    <row r="1172" spans="1:28"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Row],[ActualWinner]]=Table2[[#This Row],[AwayTeam]], 2, IF(OR(Table2[[#This Row],[ActualResult]]="OT", Table2[[#This Row],[ActualResult]]="SO"), 1, 0))</f>
        <v>0</v>
      </c>
      <c r="AB1172" s="2">
        <f>IF(Table2[[#This Row],[ActualWinner]]=Table2[[#This Row],[HomeTeam]], 2, IF(OR(Table2[[#This Row],[ActualResult]]="OT", Table2[[#This Row],[ActualResult]]="SO"), 1, 0))</f>
        <v>0</v>
      </c>
    </row>
    <row r="1173" spans="1:28"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Row],[ActualWinner]]=Table2[[#This Row],[AwayTeam]], 2, IF(OR(Table2[[#This Row],[ActualResult]]="OT", Table2[[#This Row],[ActualResult]]="SO"), 1, 0))</f>
        <v>0</v>
      </c>
      <c r="AB1173" s="2">
        <f>IF(Table2[[#This Row],[ActualWinner]]=Table2[[#This Row],[HomeTeam]], 2, IF(OR(Table2[[#This Row],[ActualResult]]="OT", Table2[[#This Row],[ActualResult]]="SO"), 1, 0))</f>
        <v>0</v>
      </c>
    </row>
    <row r="1174" spans="1:28"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Row],[ActualWinner]]=Table2[[#This Row],[AwayTeam]], 2, IF(OR(Table2[[#This Row],[ActualResult]]="OT", Table2[[#This Row],[ActualResult]]="SO"), 1, 0))</f>
        <v>0</v>
      </c>
      <c r="AB1174" s="2">
        <f>IF(Table2[[#This Row],[ActualWinner]]=Table2[[#This Row],[HomeTeam]], 2, IF(OR(Table2[[#This Row],[ActualResult]]="OT", Table2[[#This Row],[ActualResult]]="SO"), 1, 0))</f>
        <v>0</v>
      </c>
    </row>
    <row r="1175" spans="1:28"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Row],[ActualWinner]]=Table2[[#This Row],[AwayTeam]], 2, IF(OR(Table2[[#This Row],[ActualResult]]="OT", Table2[[#This Row],[ActualResult]]="SO"), 1, 0))</f>
        <v>0</v>
      </c>
      <c r="AB1175" s="2">
        <f>IF(Table2[[#This Row],[ActualWinner]]=Table2[[#This Row],[HomeTeam]], 2, IF(OR(Table2[[#This Row],[ActualResult]]="OT", Table2[[#This Row],[ActualResult]]="SO"), 1, 0))</f>
        <v>0</v>
      </c>
    </row>
    <row r="1176" spans="1:28"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Row],[ActualWinner]]=Table2[[#This Row],[AwayTeam]], 2, IF(OR(Table2[[#This Row],[ActualResult]]="OT", Table2[[#This Row],[ActualResult]]="SO"), 1, 0))</f>
        <v>0</v>
      </c>
      <c r="AB1176" s="2">
        <f>IF(Table2[[#This Row],[ActualWinner]]=Table2[[#This Row],[HomeTeam]], 2, IF(OR(Table2[[#This Row],[ActualResult]]="OT", Table2[[#This Row],[ActualResult]]="SO"), 1, 0))</f>
        <v>0</v>
      </c>
    </row>
    <row r="1177" spans="1:28"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Row],[ActualWinner]]=Table2[[#This Row],[AwayTeam]], 2, IF(OR(Table2[[#This Row],[ActualResult]]="OT", Table2[[#This Row],[ActualResult]]="SO"), 1, 0))</f>
        <v>0</v>
      </c>
      <c r="AB1177" s="2">
        <f>IF(Table2[[#This Row],[ActualWinner]]=Table2[[#This Row],[HomeTeam]], 2, IF(OR(Table2[[#This Row],[ActualResult]]="OT", Table2[[#This Row],[ActualResult]]="SO"), 1, 0))</f>
        <v>0</v>
      </c>
    </row>
    <row r="1178" spans="1:28"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Row],[ActualWinner]]=Table2[[#This Row],[AwayTeam]], 2, IF(OR(Table2[[#This Row],[ActualResult]]="OT", Table2[[#This Row],[ActualResult]]="SO"), 1, 0))</f>
        <v>0</v>
      </c>
      <c r="AB1178" s="2">
        <f>IF(Table2[[#This Row],[ActualWinner]]=Table2[[#This Row],[HomeTeam]], 2, IF(OR(Table2[[#This Row],[ActualResult]]="OT", Table2[[#This Row],[ActualResult]]="SO"), 1, 0))</f>
        <v>0</v>
      </c>
    </row>
    <row r="1179" spans="1:28"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Row],[ActualWinner]]=Table2[[#This Row],[AwayTeam]], 2, IF(OR(Table2[[#This Row],[ActualResult]]="OT", Table2[[#This Row],[ActualResult]]="SO"), 1, 0))</f>
        <v>0</v>
      </c>
      <c r="AB1179" s="2">
        <f>IF(Table2[[#This Row],[ActualWinner]]=Table2[[#This Row],[HomeTeam]], 2, IF(OR(Table2[[#This Row],[ActualResult]]="OT", Table2[[#This Row],[ActualResult]]="SO"), 1, 0))</f>
        <v>0</v>
      </c>
    </row>
    <row r="1180" spans="1:28"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Row],[ActualWinner]]=Table2[[#This Row],[AwayTeam]], 2, IF(OR(Table2[[#This Row],[ActualResult]]="OT", Table2[[#This Row],[ActualResult]]="SO"), 1, 0))</f>
        <v>0</v>
      </c>
      <c r="AB1180" s="2">
        <f>IF(Table2[[#This Row],[ActualWinner]]=Table2[[#This Row],[HomeTeam]], 2, IF(OR(Table2[[#This Row],[ActualResult]]="OT", Table2[[#This Row],[ActualResult]]="SO"), 1, 0))</f>
        <v>0</v>
      </c>
    </row>
    <row r="1181" spans="1:28"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Row],[ActualWinner]]=Table2[[#This Row],[AwayTeam]], 2, IF(OR(Table2[[#This Row],[ActualResult]]="OT", Table2[[#This Row],[ActualResult]]="SO"), 1, 0))</f>
        <v>0</v>
      </c>
      <c r="AB1181" s="2">
        <f>IF(Table2[[#This Row],[ActualWinner]]=Table2[[#This Row],[HomeTeam]], 2, IF(OR(Table2[[#This Row],[ActualResult]]="OT", Table2[[#This Row],[ActualResult]]="SO"), 1, 0))</f>
        <v>0</v>
      </c>
    </row>
    <row r="1182" spans="1:28"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Row],[ActualWinner]]=Table2[[#This Row],[AwayTeam]], 2, IF(OR(Table2[[#This Row],[ActualResult]]="OT", Table2[[#This Row],[ActualResult]]="SO"), 1, 0))</f>
        <v>0</v>
      </c>
      <c r="AB1182" s="2">
        <f>IF(Table2[[#This Row],[ActualWinner]]=Table2[[#This Row],[HomeTeam]], 2, IF(OR(Table2[[#This Row],[ActualResult]]="OT", Table2[[#This Row],[ActualResult]]="SO"), 1, 0))</f>
        <v>0</v>
      </c>
    </row>
    <row r="1183" spans="1:28"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Row],[ActualWinner]]=Table2[[#This Row],[AwayTeam]], 2, IF(OR(Table2[[#This Row],[ActualResult]]="OT", Table2[[#This Row],[ActualResult]]="SO"), 1, 0))</f>
        <v>0</v>
      </c>
      <c r="AB1183" s="2">
        <f>IF(Table2[[#This Row],[ActualWinner]]=Table2[[#This Row],[HomeTeam]], 2, IF(OR(Table2[[#This Row],[ActualResult]]="OT", Table2[[#This Row],[ActualResult]]="SO"), 1, 0))</f>
        <v>0</v>
      </c>
    </row>
    <row r="1184" spans="1:28"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Row],[ActualWinner]]=Table2[[#This Row],[AwayTeam]], 2, IF(OR(Table2[[#This Row],[ActualResult]]="OT", Table2[[#This Row],[ActualResult]]="SO"), 1, 0))</f>
        <v>0</v>
      </c>
      <c r="AB1184" s="2">
        <f>IF(Table2[[#This Row],[ActualWinner]]=Table2[[#This Row],[HomeTeam]], 2, IF(OR(Table2[[#This Row],[ActualResult]]="OT", Table2[[#This Row],[ActualResult]]="SO"), 1, 0))</f>
        <v>0</v>
      </c>
    </row>
    <row r="1185" spans="1:28"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Row],[ActualWinner]]=Table2[[#This Row],[AwayTeam]], 2, IF(OR(Table2[[#This Row],[ActualResult]]="OT", Table2[[#This Row],[ActualResult]]="SO"), 1, 0))</f>
        <v>0</v>
      </c>
      <c r="AB1185" s="2">
        <f>IF(Table2[[#This Row],[ActualWinner]]=Table2[[#This Row],[HomeTeam]], 2, IF(OR(Table2[[#This Row],[ActualResult]]="OT", Table2[[#This Row],[ActualResult]]="SO"), 1, 0))</f>
        <v>0</v>
      </c>
    </row>
    <row r="1186" spans="1:28"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Row],[ActualWinner]]=Table2[[#This Row],[AwayTeam]], 2, IF(OR(Table2[[#This Row],[ActualResult]]="OT", Table2[[#This Row],[ActualResult]]="SO"), 1, 0))</f>
        <v>0</v>
      </c>
      <c r="AB1186" s="2">
        <f>IF(Table2[[#This Row],[ActualWinner]]=Table2[[#This Row],[HomeTeam]], 2, IF(OR(Table2[[#This Row],[ActualResult]]="OT", Table2[[#This Row],[ActualResult]]="SO"), 1, 0))</f>
        <v>0</v>
      </c>
    </row>
    <row r="1187" spans="1:28"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Row],[ActualWinner]]=Table2[[#This Row],[AwayTeam]], 2, IF(OR(Table2[[#This Row],[ActualResult]]="OT", Table2[[#This Row],[ActualResult]]="SO"), 1, 0))</f>
        <v>0</v>
      </c>
      <c r="AB1187" s="2">
        <f>IF(Table2[[#This Row],[ActualWinner]]=Table2[[#This Row],[HomeTeam]], 2, IF(OR(Table2[[#This Row],[ActualResult]]="OT", Table2[[#This Row],[ActualResult]]="SO"), 1, 0))</f>
        <v>0</v>
      </c>
    </row>
    <row r="1188" spans="1:28"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Row],[ActualWinner]]=Table2[[#This Row],[AwayTeam]], 2, IF(OR(Table2[[#This Row],[ActualResult]]="OT", Table2[[#This Row],[ActualResult]]="SO"), 1, 0))</f>
        <v>0</v>
      </c>
      <c r="AB1188" s="2">
        <f>IF(Table2[[#This Row],[ActualWinner]]=Table2[[#This Row],[HomeTeam]], 2, IF(OR(Table2[[#This Row],[ActualResult]]="OT", Table2[[#This Row],[ActualResult]]="SO"), 1, 0))</f>
        <v>0</v>
      </c>
    </row>
    <row r="1189" spans="1:28"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Row],[ActualWinner]]=Table2[[#This Row],[AwayTeam]], 2, IF(OR(Table2[[#This Row],[ActualResult]]="OT", Table2[[#This Row],[ActualResult]]="SO"), 1, 0))</f>
        <v>0</v>
      </c>
      <c r="AB1189" s="2">
        <f>IF(Table2[[#This Row],[ActualWinner]]=Table2[[#This Row],[HomeTeam]], 2, IF(OR(Table2[[#This Row],[ActualResult]]="OT", Table2[[#This Row],[ActualResult]]="SO"), 1, 0))</f>
        <v>0</v>
      </c>
    </row>
    <row r="1190" spans="1:28"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Row],[ActualWinner]]=Table2[[#This Row],[AwayTeam]], 2, IF(OR(Table2[[#This Row],[ActualResult]]="OT", Table2[[#This Row],[ActualResult]]="SO"), 1, 0))</f>
        <v>0</v>
      </c>
      <c r="AB1190" s="2">
        <f>IF(Table2[[#This Row],[ActualWinner]]=Table2[[#This Row],[HomeTeam]], 2, IF(OR(Table2[[#This Row],[ActualResult]]="OT", Table2[[#This Row],[ActualResult]]="SO"), 1, 0))</f>
        <v>0</v>
      </c>
    </row>
    <row r="1191" spans="1:28"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Row],[ActualWinner]]=Table2[[#This Row],[AwayTeam]], 2, IF(OR(Table2[[#This Row],[ActualResult]]="OT", Table2[[#This Row],[ActualResult]]="SO"), 1, 0))</f>
        <v>0</v>
      </c>
      <c r="AB1191" s="2">
        <f>IF(Table2[[#This Row],[ActualWinner]]=Table2[[#This Row],[HomeTeam]], 2, IF(OR(Table2[[#This Row],[ActualResult]]="OT", Table2[[#This Row],[ActualResult]]="SO"), 1, 0))</f>
        <v>0</v>
      </c>
    </row>
    <row r="1192" spans="1:28"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Row],[ActualWinner]]=Table2[[#This Row],[AwayTeam]], 2, IF(OR(Table2[[#This Row],[ActualResult]]="OT", Table2[[#This Row],[ActualResult]]="SO"), 1, 0))</f>
        <v>0</v>
      </c>
      <c r="AB1192" s="2">
        <f>IF(Table2[[#This Row],[ActualWinner]]=Table2[[#This Row],[HomeTeam]], 2, IF(OR(Table2[[#This Row],[ActualResult]]="OT", Table2[[#This Row],[ActualResult]]="SO"), 1, 0))</f>
        <v>0</v>
      </c>
    </row>
    <row r="1193" spans="1:28"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Row],[ActualWinner]]=Table2[[#This Row],[AwayTeam]], 2, IF(OR(Table2[[#This Row],[ActualResult]]="OT", Table2[[#This Row],[ActualResult]]="SO"), 1, 0))</f>
        <v>0</v>
      </c>
      <c r="AB1193" s="2">
        <f>IF(Table2[[#This Row],[ActualWinner]]=Table2[[#This Row],[HomeTeam]], 2, IF(OR(Table2[[#This Row],[ActualResult]]="OT", Table2[[#This Row],[ActualResult]]="SO"), 1, 0))</f>
        <v>0</v>
      </c>
    </row>
    <row r="1194" spans="1:28"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Row],[ActualWinner]]=Table2[[#This Row],[AwayTeam]], 2, IF(OR(Table2[[#This Row],[ActualResult]]="OT", Table2[[#This Row],[ActualResult]]="SO"), 1, 0))</f>
        <v>0</v>
      </c>
      <c r="AB1194" s="2">
        <f>IF(Table2[[#This Row],[ActualWinner]]=Table2[[#This Row],[HomeTeam]], 2, IF(OR(Table2[[#This Row],[ActualResult]]="OT", Table2[[#This Row],[ActualResult]]="SO"), 1, 0))</f>
        <v>0</v>
      </c>
    </row>
    <row r="1195" spans="1:28"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Row],[ActualWinner]]=Table2[[#This Row],[AwayTeam]], 2, IF(OR(Table2[[#This Row],[ActualResult]]="OT", Table2[[#This Row],[ActualResult]]="SO"), 1, 0))</f>
        <v>0</v>
      </c>
      <c r="AB1195" s="2">
        <f>IF(Table2[[#This Row],[ActualWinner]]=Table2[[#This Row],[HomeTeam]], 2, IF(OR(Table2[[#This Row],[ActualResult]]="OT", Table2[[#This Row],[ActualResult]]="SO"), 1, 0))</f>
        <v>0</v>
      </c>
    </row>
    <row r="1196" spans="1:28"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Row],[ActualWinner]]=Table2[[#This Row],[AwayTeam]], 2, IF(OR(Table2[[#This Row],[ActualResult]]="OT", Table2[[#This Row],[ActualResult]]="SO"), 1, 0))</f>
        <v>0</v>
      </c>
      <c r="AB1196" s="2">
        <f>IF(Table2[[#This Row],[ActualWinner]]=Table2[[#This Row],[HomeTeam]], 2, IF(OR(Table2[[#This Row],[ActualResult]]="OT", Table2[[#This Row],[ActualResult]]="SO"), 1, 0))</f>
        <v>0</v>
      </c>
    </row>
    <row r="1197" spans="1:28"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Row],[ActualWinner]]=Table2[[#This Row],[AwayTeam]], 2, IF(OR(Table2[[#This Row],[ActualResult]]="OT", Table2[[#This Row],[ActualResult]]="SO"), 1, 0))</f>
        <v>0</v>
      </c>
      <c r="AB1197" s="2">
        <f>IF(Table2[[#This Row],[ActualWinner]]=Table2[[#This Row],[HomeTeam]], 2, IF(OR(Table2[[#This Row],[ActualResult]]="OT", Table2[[#This Row],[ActualResult]]="SO"), 1, 0))</f>
        <v>0</v>
      </c>
    </row>
    <row r="1198" spans="1:28"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Row],[ActualWinner]]=Table2[[#This Row],[AwayTeam]], 2, IF(OR(Table2[[#This Row],[ActualResult]]="OT", Table2[[#This Row],[ActualResult]]="SO"), 1, 0))</f>
        <v>0</v>
      </c>
      <c r="AB1198" s="2">
        <f>IF(Table2[[#This Row],[ActualWinner]]=Table2[[#This Row],[HomeTeam]], 2, IF(OR(Table2[[#This Row],[ActualResult]]="OT", Table2[[#This Row],[ActualResult]]="SO"), 1, 0))</f>
        <v>0</v>
      </c>
    </row>
    <row r="1199" spans="1:28"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Row],[ActualWinner]]=Table2[[#This Row],[AwayTeam]], 2, IF(OR(Table2[[#This Row],[ActualResult]]="OT", Table2[[#This Row],[ActualResult]]="SO"), 1, 0))</f>
        <v>0</v>
      </c>
      <c r="AB1199" s="2">
        <f>IF(Table2[[#This Row],[ActualWinner]]=Table2[[#This Row],[HomeTeam]], 2, IF(OR(Table2[[#This Row],[ActualResult]]="OT", Table2[[#This Row],[ActualResult]]="SO"), 1, 0))</f>
        <v>0</v>
      </c>
    </row>
    <row r="1200" spans="1:28"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Row],[ActualWinner]]=Table2[[#This Row],[AwayTeam]], 2, IF(OR(Table2[[#This Row],[ActualResult]]="OT", Table2[[#This Row],[ActualResult]]="SO"), 1, 0))</f>
        <v>0</v>
      </c>
      <c r="AB1200" s="2">
        <f>IF(Table2[[#This Row],[ActualWinner]]=Table2[[#This Row],[HomeTeam]], 2, IF(OR(Table2[[#This Row],[ActualResult]]="OT", Table2[[#This Row],[ActualResult]]="SO"), 1, 0))</f>
        <v>0</v>
      </c>
    </row>
    <row r="1201" spans="1:28"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Row],[ActualWinner]]=Table2[[#This Row],[AwayTeam]], 2, IF(OR(Table2[[#This Row],[ActualResult]]="OT", Table2[[#This Row],[ActualResult]]="SO"), 1, 0))</f>
        <v>0</v>
      </c>
      <c r="AB1201" s="2">
        <f>IF(Table2[[#This Row],[ActualWinner]]=Table2[[#This Row],[HomeTeam]], 2, IF(OR(Table2[[#This Row],[ActualResult]]="OT", Table2[[#This Row],[ActualResult]]="SO"), 1, 0))</f>
        <v>0</v>
      </c>
    </row>
    <row r="1202" spans="1:28"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Row],[ActualWinner]]=Table2[[#This Row],[AwayTeam]], 2, IF(OR(Table2[[#This Row],[ActualResult]]="OT", Table2[[#This Row],[ActualResult]]="SO"), 1, 0))</f>
        <v>0</v>
      </c>
      <c r="AB1202" s="2">
        <f>IF(Table2[[#This Row],[ActualWinner]]=Table2[[#This Row],[HomeTeam]], 2, IF(OR(Table2[[#This Row],[ActualResult]]="OT", Table2[[#This Row],[ActualResult]]="SO"), 1, 0))</f>
        <v>0</v>
      </c>
    </row>
    <row r="1203" spans="1:28"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Row],[ActualWinner]]=Table2[[#This Row],[AwayTeam]], 2, IF(OR(Table2[[#This Row],[ActualResult]]="OT", Table2[[#This Row],[ActualResult]]="SO"), 1, 0))</f>
        <v>0</v>
      </c>
      <c r="AB1203" s="2">
        <f>IF(Table2[[#This Row],[ActualWinner]]=Table2[[#This Row],[HomeTeam]], 2, IF(OR(Table2[[#This Row],[ActualResult]]="OT", Table2[[#This Row],[ActualResult]]="SO"), 1, 0))</f>
        <v>0</v>
      </c>
    </row>
    <row r="1204" spans="1:28"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Row],[ActualWinner]]=Table2[[#This Row],[AwayTeam]], 2, IF(OR(Table2[[#This Row],[ActualResult]]="OT", Table2[[#This Row],[ActualResult]]="SO"), 1, 0))</f>
        <v>0</v>
      </c>
      <c r="AB1204" s="2">
        <f>IF(Table2[[#This Row],[ActualWinner]]=Table2[[#This Row],[HomeTeam]], 2, IF(OR(Table2[[#This Row],[ActualResult]]="OT", Table2[[#This Row],[ActualResult]]="SO"), 1, 0))</f>
        <v>0</v>
      </c>
    </row>
    <row r="1205" spans="1:28"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Row],[ActualWinner]]=Table2[[#This Row],[AwayTeam]], 2, IF(OR(Table2[[#This Row],[ActualResult]]="OT", Table2[[#This Row],[ActualResult]]="SO"), 1, 0))</f>
        <v>0</v>
      </c>
      <c r="AB1205" s="2">
        <f>IF(Table2[[#This Row],[ActualWinner]]=Table2[[#This Row],[HomeTeam]], 2, IF(OR(Table2[[#This Row],[ActualResult]]="OT", Table2[[#This Row],[ActualResult]]="SO"), 1, 0))</f>
        <v>0</v>
      </c>
    </row>
    <row r="1206" spans="1:28"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Row],[ActualWinner]]=Table2[[#This Row],[AwayTeam]], 2, IF(OR(Table2[[#This Row],[ActualResult]]="OT", Table2[[#This Row],[ActualResult]]="SO"), 1, 0))</f>
        <v>0</v>
      </c>
      <c r="AB1206" s="2">
        <f>IF(Table2[[#This Row],[ActualWinner]]=Table2[[#This Row],[HomeTeam]], 2, IF(OR(Table2[[#This Row],[ActualResult]]="OT", Table2[[#This Row],[ActualResult]]="SO"), 1, 0))</f>
        <v>0</v>
      </c>
    </row>
    <row r="1207" spans="1:28"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Row],[ActualWinner]]=Table2[[#This Row],[AwayTeam]], 2, IF(OR(Table2[[#This Row],[ActualResult]]="OT", Table2[[#This Row],[ActualResult]]="SO"), 1, 0))</f>
        <v>0</v>
      </c>
      <c r="AB1207" s="2">
        <f>IF(Table2[[#This Row],[ActualWinner]]=Table2[[#This Row],[HomeTeam]], 2, IF(OR(Table2[[#This Row],[ActualResult]]="OT", Table2[[#This Row],[ActualResult]]="SO"), 1, 0))</f>
        <v>0</v>
      </c>
    </row>
    <row r="1208" spans="1:28"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Row],[ActualWinner]]=Table2[[#This Row],[AwayTeam]], 2, IF(OR(Table2[[#This Row],[ActualResult]]="OT", Table2[[#This Row],[ActualResult]]="SO"), 1, 0))</f>
        <v>0</v>
      </c>
      <c r="AB1208" s="2">
        <f>IF(Table2[[#This Row],[ActualWinner]]=Table2[[#This Row],[HomeTeam]], 2, IF(OR(Table2[[#This Row],[ActualResult]]="OT", Table2[[#This Row],[ActualResult]]="SO"), 1, 0))</f>
        <v>0</v>
      </c>
    </row>
    <row r="1209" spans="1:28"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Row],[ActualWinner]]=Table2[[#This Row],[AwayTeam]], 2, IF(OR(Table2[[#This Row],[ActualResult]]="OT", Table2[[#This Row],[ActualResult]]="SO"), 1, 0))</f>
        <v>0</v>
      </c>
      <c r="AB1209" s="2">
        <f>IF(Table2[[#This Row],[ActualWinner]]=Table2[[#This Row],[HomeTeam]], 2, IF(OR(Table2[[#This Row],[ActualResult]]="OT", Table2[[#This Row],[ActualResult]]="SO"), 1, 0))</f>
        <v>0</v>
      </c>
    </row>
    <row r="1210" spans="1:28"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Row],[ActualWinner]]=Table2[[#This Row],[AwayTeam]], 2, IF(OR(Table2[[#This Row],[ActualResult]]="OT", Table2[[#This Row],[ActualResult]]="SO"), 1, 0))</f>
        <v>0</v>
      </c>
      <c r="AB1210" s="2">
        <f>IF(Table2[[#This Row],[ActualWinner]]=Table2[[#This Row],[HomeTeam]], 2, IF(OR(Table2[[#This Row],[ActualResult]]="OT", Table2[[#This Row],[ActualResult]]="SO"), 1, 0))</f>
        <v>0</v>
      </c>
    </row>
    <row r="1211" spans="1:28"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Row],[ActualWinner]]=Table2[[#This Row],[AwayTeam]], 2, IF(OR(Table2[[#This Row],[ActualResult]]="OT", Table2[[#This Row],[ActualResult]]="SO"), 1, 0))</f>
        <v>0</v>
      </c>
      <c r="AB1211" s="2">
        <f>IF(Table2[[#This Row],[ActualWinner]]=Table2[[#This Row],[HomeTeam]], 2, IF(OR(Table2[[#This Row],[ActualResult]]="OT", Table2[[#This Row],[ActualResult]]="SO"), 1, 0))</f>
        <v>0</v>
      </c>
    </row>
    <row r="1212" spans="1:28"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Row],[ActualWinner]]=Table2[[#This Row],[AwayTeam]], 2, IF(OR(Table2[[#This Row],[ActualResult]]="OT", Table2[[#This Row],[ActualResult]]="SO"), 1, 0))</f>
        <v>0</v>
      </c>
      <c r="AB1212" s="2">
        <f>IF(Table2[[#This Row],[ActualWinner]]=Table2[[#This Row],[HomeTeam]], 2, IF(OR(Table2[[#This Row],[ActualResult]]="OT", Table2[[#This Row],[ActualResult]]="SO"), 1, 0))</f>
        <v>0</v>
      </c>
    </row>
    <row r="1213" spans="1:28"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Row],[ActualWinner]]=Table2[[#This Row],[AwayTeam]], 2, IF(OR(Table2[[#This Row],[ActualResult]]="OT", Table2[[#This Row],[ActualResult]]="SO"), 1, 0))</f>
        <v>0</v>
      </c>
      <c r="AB1213" s="2">
        <f>IF(Table2[[#This Row],[ActualWinner]]=Table2[[#This Row],[HomeTeam]], 2, IF(OR(Table2[[#This Row],[ActualResult]]="OT", Table2[[#This Row],[ActualResult]]="SO"), 1, 0))</f>
        <v>0</v>
      </c>
    </row>
    <row r="1214" spans="1:28"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Row],[ActualWinner]]=Table2[[#This Row],[AwayTeam]], 2, IF(OR(Table2[[#This Row],[ActualResult]]="OT", Table2[[#This Row],[ActualResult]]="SO"), 1, 0))</f>
        <v>0</v>
      </c>
      <c r="AB1214" s="2">
        <f>IF(Table2[[#This Row],[ActualWinner]]=Table2[[#This Row],[HomeTeam]], 2, IF(OR(Table2[[#This Row],[ActualResult]]="OT", Table2[[#This Row],[ActualResult]]="SO"), 1, 0))</f>
        <v>0</v>
      </c>
    </row>
    <row r="1215" spans="1:28"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Row],[ActualWinner]]=Table2[[#This Row],[AwayTeam]], 2, IF(OR(Table2[[#This Row],[ActualResult]]="OT", Table2[[#This Row],[ActualResult]]="SO"), 1, 0))</f>
        <v>0</v>
      </c>
      <c r="AB1215" s="2">
        <f>IF(Table2[[#This Row],[ActualWinner]]=Table2[[#This Row],[HomeTeam]], 2, IF(OR(Table2[[#This Row],[ActualResult]]="OT", Table2[[#This Row],[ActualResult]]="SO"), 1, 0))</f>
        <v>0</v>
      </c>
    </row>
    <row r="1216" spans="1:28"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Row],[ActualWinner]]=Table2[[#This Row],[AwayTeam]], 2, IF(OR(Table2[[#This Row],[ActualResult]]="OT", Table2[[#This Row],[ActualResult]]="SO"), 1, 0))</f>
        <v>0</v>
      </c>
      <c r="AB1216" s="2">
        <f>IF(Table2[[#This Row],[ActualWinner]]=Table2[[#This Row],[HomeTeam]], 2, IF(OR(Table2[[#This Row],[ActualResult]]="OT", Table2[[#This Row],[ActualResult]]="SO"), 1, 0))</f>
        <v>0</v>
      </c>
    </row>
    <row r="1217" spans="1:28"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Row],[ActualWinner]]=Table2[[#This Row],[AwayTeam]], 2, IF(OR(Table2[[#This Row],[ActualResult]]="OT", Table2[[#This Row],[ActualResult]]="SO"), 1, 0))</f>
        <v>0</v>
      </c>
      <c r="AB1217" s="2">
        <f>IF(Table2[[#This Row],[ActualWinner]]=Table2[[#This Row],[HomeTeam]], 2, IF(OR(Table2[[#This Row],[ActualResult]]="OT", Table2[[#This Row],[ActualResult]]="SO"), 1, 0))</f>
        <v>0</v>
      </c>
    </row>
    <row r="1218" spans="1:28"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Row],[ActualWinner]]=Table2[[#This Row],[AwayTeam]], 2, IF(OR(Table2[[#This Row],[ActualResult]]="OT", Table2[[#This Row],[ActualResult]]="SO"), 1, 0))</f>
        <v>0</v>
      </c>
      <c r="AB1218" s="2">
        <f>IF(Table2[[#This Row],[ActualWinner]]=Table2[[#This Row],[HomeTeam]], 2, IF(OR(Table2[[#This Row],[ActualResult]]="OT", Table2[[#This Row],[ActualResult]]="SO"), 1, 0))</f>
        <v>0</v>
      </c>
    </row>
    <row r="1219" spans="1:28"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Row],[ActualWinner]]=Table2[[#This Row],[AwayTeam]], 2, IF(OR(Table2[[#This Row],[ActualResult]]="OT", Table2[[#This Row],[ActualResult]]="SO"), 1, 0))</f>
        <v>0</v>
      </c>
      <c r="AB1219" s="2">
        <f>IF(Table2[[#This Row],[ActualWinner]]=Table2[[#This Row],[HomeTeam]], 2, IF(OR(Table2[[#This Row],[ActualResult]]="OT", Table2[[#This Row],[ActualResult]]="SO"), 1, 0))</f>
        <v>0</v>
      </c>
    </row>
    <row r="1220" spans="1:28"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Row],[ActualWinner]]=Table2[[#This Row],[AwayTeam]], 2, IF(OR(Table2[[#This Row],[ActualResult]]="OT", Table2[[#This Row],[ActualResult]]="SO"), 1, 0))</f>
        <v>0</v>
      </c>
      <c r="AB1220" s="2">
        <f>IF(Table2[[#This Row],[ActualWinner]]=Table2[[#This Row],[HomeTeam]], 2, IF(OR(Table2[[#This Row],[ActualResult]]="OT", Table2[[#This Row],[ActualResult]]="SO"), 1, 0))</f>
        <v>0</v>
      </c>
    </row>
    <row r="1221" spans="1:28"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Row],[ActualWinner]]=Table2[[#This Row],[AwayTeam]], 2, IF(OR(Table2[[#This Row],[ActualResult]]="OT", Table2[[#This Row],[ActualResult]]="SO"), 1, 0))</f>
        <v>0</v>
      </c>
      <c r="AB1221" s="2">
        <f>IF(Table2[[#This Row],[ActualWinner]]=Table2[[#This Row],[HomeTeam]], 2, IF(OR(Table2[[#This Row],[ActualResult]]="OT", Table2[[#This Row],[ActualResult]]="SO"), 1, 0))</f>
        <v>0</v>
      </c>
    </row>
    <row r="1222" spans="1:28"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Row],[ActualWinner]]=Table2[[#This Row],[AwayTeam]], 2, IF(OR(Table2[[#This Row],[ActualResult]]="OT", Table2[[#This Row],[ActualResult]]="SO"), 1, 0))</f>
        <v>0</v>
      </c>
      <c r="AB1222" s="2">
        <f>IF(Table2[[#This Row],[ActualWinner]]=Table2[[#This Row],[HomeTeam]], 2, IF(OR(Table2[[#This Row],[ActualResult]]="OT", Table2[[#This Row],[ActualResult]]="SO"), 1, 0))</f>
        <v>0</v>
      </c>
    </row>
    <row r="1223" spans="1:28"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Row],[ActualWinner]]=Table2[[#This Row],[AwayTeam]], 2, IF(OR(Table2[[#This Row],[ActualResult]]="OT", Table2[[#This Row],[ActualResult]]="SO"), 1, 0))</f>
        <v>0</v>
      </c>
      <c r="AB1223" s="2">
        <f>IF(Table2[[#This Row],[ActualWinner]]=Table2[[#This Row],[HomeTeam]], 2, IF(OR(Table2[[#This Row],[ActualResult]]="OT", Table2[[#This Row],[ActualResult]]="SO"), 1, 0))</f>
        <v>0</v>
      </c>
    </row>
    <row r="1224" spans="1:28"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Row],[ActualWinner]]=Table2[[#This Row],[AwayTeam]], 2, IF(OR(Table2[[#This Row],[ActualResult]]="OT", Table2[[#This Row],[ActualResult]]="SO"), 1, 0))</f>
        <v>0</v>
      </c>
      <c r="AB1224" s="2">
        <f>IF(Table2[[#This Row],[ActualWinner]]=Table2[[#This Row],[HomeTeam]], 2, IF(OR(Table2[[#This Row],[ActualResult]]="OT", Table2[[#This Row],[ActualResult]]="SO"), 1, 0))</f>
        <v>0</v>
      </c>
    </row>
    <row r="1225" spans="1:28"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Row],[ActualWinner]]=Table2[[#This Row],[AwayTeam]], 2, IF(OR(Table2[[#This Row],[ActualResult]]="OT", Table2[[#This Row],[ActualResult]]="SO"), 1, 0))</f>
        <v>0</v>
      </c>
      <c r="AB1225" s="2">
        <f>IF(Table2[[#This Row],[ActualWinner]]=Table2[[#This Row],[HomeTeam]], 2, IF(OR(Table2[[#This Row],[ActualResult]]="OT", Table2[[#This Row],[ActualResult]]="SO"), 1, 0))</f>
        <v>0</v>
      </c>
    </row>
    <row r="1226" spans="1:28"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Row],[ActualWinner]]=Table2[[#This Row],[AwayTeam]], 2, IF(OR(Table2[[#This Row],[ActualResult]]="OT", Table2[[#This Row],[ActualResult]]="SO"), 1, 0))</f>
        <v>0</v>
      </c>
      <c r="AB1226" s="2">
        <f>IF(Table2[[#This Row],[ActualWinner]]=Table2[[#This Row],[HomeTeam]], 2, IF(OR(Table2[[#This Row],[ActualResult]]="OT", Table2[[#This Row],[ActualResult]]="SO"), 1, 0))</f>
        <v>0</v>
      </c>
    </row>
    <row r="1227" spans="1:28"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Row],[ActualWinner]]=Table2[[#This Row],[AwayTeam]], 2, IF(OR(Table2[[#This Row],[ActualResult]]="OT", Table2[[#This Row],[ActualResult]]="SO"), 1, 0))</f>
        <v>0</v>
      </c>
      <c r="AB1227" s="2">
        <f>IF(Table2[[#This Row],[ActualWinner]]=Table2[[#This Row],[HomeTeam]], 2, IF(OR(Table2[[#This Row],[ActualResult]]="OT", Table2[[#This Row],[ActualResult]]="SO"), 1, 0))</f>
        <v>0</v>
      </c>
    </row>
    <row r="1228" spans="1:28"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Row],[ActualWinner]]=Table2[[#This Row],[AwayTeam]], 2, IF(OR(Table2[[#This Row],[ActualResult]]="OT", Table2[[#This Row],[ActualResult]]="SO"), 1, 0))</f>
        <v>0</v>
      </c>
      <c r="AB1228" s="2">
        <f>IF(Table2[[#This Row],[ActualWinner]]=Table2[[#This Row],[HomeTeam]], 2, IF(OR(Table2[[#This Row],[ActualResult]]="OT", Table2[[#This Row],[ActualResult]]="SO"), 1, 0))</f>
        <v>0</v>
      </c>
    </row>
    <row r="1229" spans="1:28"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Row],[ActualWinner]]=Table2[[#This Row],[AwayTeam]], 2, IF(OR(Table2[[#This Row],[ActualResult]]="OT", Table2[[#This Row],[ActualResult]]="SO"), 1, 0))</f>
        <v>0</v>
      </c>
      <c r="AB1229" s="2">
        <f>IF(Table2[[#This Row],[ActualWinner]]=Table2[[#This Row],[HomeTeam]], 2, IF(OR(Table2[[#This Row],[ActualResult]]="OT", Table2[[#This Row],[ActualResult]]="SO"), 1, 0))</f>
        <v>0</v>
      </c>
    </row>
    <row r="1230" spans="1:28"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Row],[ActualWinner]]=Table2[[#This Row],[AwayTeam]], 2, IF(OR(Table2[[#This Row],[ActualResult]]="OT", Table2[[#This Row],[ActualResult]]="SO"), 1, 0))</f>
        <v>0</v>
      </c>
      <c r="AB1230" s="2">
        <f>IF(Table2[[#This Row],[ActualWinner]]=Table2[[#This Row],[HomeTeam]], 2, IF(OR(Table2[[#This Row],[ActualResult]]="OT", Table2[[#This Row],[ActualResult]]="SO"), 1, 0))</f>
        <v>0</v>
      </c>
    </row>
    <row r="1231" spans="1:28"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Row],[ActualWinner]]=Table2[[#This Row],[AwayTeam]], 2, IF(OR(Table2[[#This Row],[ActualResult]]="OT", Table2[[#This Row],[ActualResult]]="SO"), 1, 0))</f>
        <v>0</v>
      </c>
      <c r="AB1231" s="2">
        <f>IF(Table2[[#This Row],[ActualWinner]]=Table2[[#This Row],[HomeTeam]], 2, IF(OR(Table2[[#This Row],[ActualResult]]="OT", Table2[[#This Row],[ActualResult]]="SO"), 1, 0))</f>
        <v>0</v>
      </c>
    </row>
    <row r="1232" spans="1:28"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Row],[ActualWinner]]=Table2[[#This Row],[AwayTeam]], 2, IF(OR(Table2[[#This Row],[ActualResult]]="OT", Table2[[#This Row],[ActualResult]]="SO"), 1, 0))</f>
        <v>0</v>
      </c>
      <c r="AB1232" s="2">
        <f>IF(Table2[[#This Row],[ActualWinner]]=Table2[[#This Row],[HomeTeam]], 2, IF(OR(Table2[[#This Row],[ActualResult]]="OT", Table2[[#This Row],[ActualResult]]="SO"), 1, 0))</f>
        <v>0</v>
      </c>
    </row>
    <row r="1233" spans="1:28"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Row],[ActualWinner]]=Table2[[#This Row],[AwayTeam]], 2, IF(OR(Table2[[#This Row],[ActualResult]]="OT", Table2[[#This Row],[ActualResult]]="SO"), 1, 0))</f>
        <v>0</v>
      </c>
      <c r="AB1233" s="2">
        <f>IF(Table2[[#This Row],[ActualWinner]]=Table2[[#This Row],[HomeTeam]], 2, IF(OR(Table2[[#This Row],[ActualResult]]="OT", Table2[[#This Row],[ActualResult]]="SO"), 1, 0))</f>
        <v>0</v>
      </c>
    </row>
    <row r="1234" spans="1:28"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Row],[ActualWinner]]=Table2[[#This Row],[AwayTeam]], 2, IF(OR(Table2[[#This Row],[ActualResult]]="OT", Table2[[#This Row],[ActualResult]]="SO"), 1, 0))</f>
        <v>0</v>
      </c>
      <c r="AB1234" s="2">
        <f>IF(Table2[[#This Row],[ActualWinner]]=Table2[[#This Row],[HomeTeam]], 2, IF(OR(Table2[[#This Row],[ActualResult]]="OT", Table2[[#This Row],[ActualResult]]="SO"), 1, 0))</f>
        <v>0</v>
      </c>
    </row>
    <row r="1235" spans="1:28"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Row],[ActualWinner]]=Table2[[#This Row],[AwayTeam]], 2, IF(OR(Table2[[#This Row],[ActualResult]]="OT", Table2[[#This Row],[ActualResult]]="SO"), 1, 0))</f>
        <v>0</v>
      </c>
      <c r="AB1235" s="2">
        <f>IF(Table2[[#This Row],[ActualWinner]]=Table2[[#This Row],[HomeTeam]], 2, IF(OR(Table2[[#This Row],[ActualResult]]="OT", Table2[[#This Row],[ActualResult]]="SO"), 1, 0))</f>
        <v>0</v>
      </c>
    </row>
    <row r="1236" spans="1:28"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Row],[ActualWinner]]=Table2[[#This Row],[AwayTeam]], 2, IF(OR(Table2[[#This Row],[ActualResult]]="OT", Table2[[#This Row],[ActualResult]]="SO"), 1, 0))</f>
        <v>0</v>
      </c>
      <c r="AB1236" s="2">
        <f>IF(Table2[[#This Row],[ActualWinner]]=Table2[[#This Row],[HomeTeam]], 2, IF(OR(Table2[[#This Row],[ActualResult]]="OT", Table2[[#This Row],[ActualResult]]="SO"), 1, 0))</f>
        <v>0</v>
      </c>
    </row>
    <row r="1237" spans="1:28"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Row],[ActualWinner]]=Table2[[#This Row],[AwayTeam]], 2, IF(OR(Table2[[#This Row],[ActualResult]]="OT", Table2[[#This Row],[ActualResult]]="SO"), 1, 0))</f>
        <v>0</v>
      </c>
      <c r="AB1237" s="2">
        <f>IF(Table2[[#This Row],[ActualWinner]]=Table2[[#This Row],[HomeTeam]], 2, IF(OR(Table2[[#This Row],[ActualResult]]="OT", Table2[[#This Row],[ActualResult]]="SO"), 1, 0))</f>
        <v>0</v>
      </c>
    </row>
    <row r="1238" spans="1:28"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Row],[ActualWinner]]=Table2[[#This Row],[AwayTeam]], 2, IF(OR(Table2[[#This Row],[ActualResult]]="OT", Table2[[#This Row],[ActualResult]]="SO"), 1, 0))</f>
        <v>0</v>
      </c>
      <c r="AB1238" s="2">
        <f>IF(Table2[[#This Row],[ActualWinner]]=Table2[[#This Row],[HomeTeam]], 2, IF(OR(Table2[[#This Row],[ActualResult]]="OT", Table2[[#This Row],[ActualResult]]="SO"), 1, 0))</f>
        <v>0</v>
      </c>
    </row>
    <row r="1239" spans="1:28"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Row],[ActualWinner]]=Table2[[#This Row],[AwayTeam]], 2, IF(OR(Table2[[#This Row],[ActualResult]]="OT", Table2[[#This Row],[ActualResult]]="SO"), 1, 0))</f>
        <v>0</v>
      </c>
      <c r="AB1239" s="2">
        <f>IF(Table2[[#This Row],[ActualWinner]]=Table2[[#This Row],[HomeTeam]], 2, IF(OR(Table2[[#This Row],[ActualResult]]="OT", Table2[[#This Row],[ActualResult]]="SO"), 1, 0))</f>
        <v>0</v>
      </c>
    </row>
    <row r="1240" spans="1:28"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Row],[ActualWinner]]=Table2[[#This Row],[AwayTeam]], 2, IF(OR(Table2[[#This Row],[ActualResult]]="OT", Table2[[#This Row],[ActualResult]]="SO"), 1, 0))</f>
        <v>0</v>
      </c>
      <c r="AB1240" s="2">
        <f>IF(Table2[[#This Row],[ActualWinner]]=Table2[[#This Row],[HomeTeam]], 2, IF(OR(Table2[[#This Row],[ActualResult]]="OT", Table2[[#This Row],[ActualResult]]="SO"), 1, 0))</f>
        <v>0</v>
      </c>
    </row>
    <row r="1241" spans="1:28"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Row],[ActualWinner]]=Table2[[#This Row],[AwayTeam]], 2, IF(OR(Table2[[#This Row],[ActualResult]]="OT", Table2[[#This Row],[ActualResult]]="SO"), 1, 0))</f>
        <v>0</v>
      </c>
      <c r="AB1241" s="2">
        <f>IF(Table2[[#This Row],[ActualWinner]]=Table2[[#This Row],[HomeTeam]], 2, IF(OR(Table2[[#This Row],[ActualResult]]="OT", Table2[[#This Row],[ActualResult]]="SO"), 1, 0))</f>
        <v>0</v>
      </c>
    </row>
    <row r="1242" spans="1:28"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Row],[ActualWinner]]=Table2[[#This Row],[AwayTeam]], 2, IF(OR(Table2[[#This Row],[ActualResult]]="OT", Table2[[#This Row],[ActualResult]]="SO"), 1, 0))</f>
        <v>0</v>
      </c>
      <c r="AB1242" s="2">
        <f>IF(Table2[[#This Row],[ActualWinner]]=Table2[[#This Row],[HomeTeam]], 2, IF(OR(Table2[[#This Row],[ActualResult]]="OT", Table2[[#This Row],[ActualResult]]="SO"), 1, 0))</f>
        <v>0</v>
      </c>
    </row>
    <row r="1243" spans="1:28"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Row],[ActualWinner]]=Table2[[#This Row],[AwayTeam]], 2, IF(OR(Table2[[#This Row],[ActualResult]]="OT", Table2[[#This Row],[ActualResult]]="SO"), 1, 0))</f>
        <v>0</v>
      </c>
      <c r="AB1243" s="2">
        <f>IF(Table2[[#This Row],[ActualWinner]]=Table2[[#This Row],[HomeTeam]], 2, IF(OR(Table2[[#This Row],[ActualResult]]="OT", Table2[[#This Row],[ActualResult]]="SO"), 1, 0))</f>
        <v>0</v>
      </c>
    </row>
    <row r="1244" spans="1:28"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Row],[ActualWinner]]=Table2[[#This Row],[AwayTeam]], 2, IF(OR(Table2[[#This Row],[ActualResult]]="OT", Table2[[#This Row],[ActualResult]]="SO"), 1, 0))</f>
        <v>0</v>
      </c>
      <c r="AB1244" s="2">
        <f>IF(Table2[[#This Row],[ActualWinner]]=Table2[[#This Row],[HomeTeam]], 2, IF(OR(Table2[[#This Row],[ActualResult]]="OT", Table2[[#This Row],[ActualResult]]="SO"), 1, 0))</f>
        <v>0</v>
      </c>
    </row>
    <row r="1245" spans="1:28"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Row],[ActualWinner]]=Table2[[#This Row],[AwayTeam]], 2, IF(OR(Table2[[#This Row],[ActualResult]]="OT", Table2[[#This Row],[ActualResult]]="SO"), 1, 0))</f>
        <v>0</v>
      </c>
      <c r="AB1245" s="2">
        <f>IF(Table2[[#This Row],[ActualWinner]]=Table2[[#This Row],[HomeTeam]], 2, IF(OR(Table2[[#This Row],[ActualResult]]="OT", Table2[[#This Row],[ActualResult]]="SO"), 1, 0))</f>
        <v>0</v>
      </c>
    </row>
    <row r="1246" spans="1:28"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Row],[ActualWinner]]=Table2[[#This Row],[AwayTeam]], 2, IF(OR(Table2[[#This Row],[ActualResult]]="OT", Table2[[#This Row],[ActualResult]]="SO"), 1, 0))</f>
        <v>0</v>
      </c>
      <c r="AB1246" s="2">
        <f>IF(Table2[[#This Row],[ActualWinner]]=Table2[[#This Row],[HomeTeam]], 2, IF(OR(Table2[[#This Row],[ActualResult]]="OT", Table2[[#This Row],[ActualResult]]="SO"), 1, 0))</f>
        <v>0</v>
      </c>
    </row>
    <row r="1247" spans="1:28"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Row],[ActualWinner]]=Table2[[#This Row],[AwayTeam]], 2, IF(OR(Table2[[#This Row],[ActualResult]]="OT", Table2[[#This Row],[ActualResult]]="SO"), 1, 0))</f>
        <v>0</v>
      </c>
      <c r="AB1247" s="2">
        <f>IF(Table2[[#This Row],[ActualWinner]]=Table2[[#This Row],[HomeTeam]], 2, IF(OR(Table2[[#This Row],[ActualResult]]="OT", Table2[[#This Row],[ActualResult]]="SO"), 1, 0))</f>
        <v>0</v>
      </c>
    </row>
    <row r="1248" spans="1:28"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Row],[ActualWinner]]=Table2[[#This Row],[AwayTeam]], 2, IF(OR(Table2[[#This Row],[ActualResult]]="OT", Table2[[#This Row],[ActualResult]]="SO"), 1, 0))</f>
        <v>0</v>
      </c>
      <c r="AB1248" s="2">
        <f>IF(Table2[[#This Row],[ActualWinner]]=Table2[[#This Row],[HomeTeam]], 2, IF(OR(Table2[[#This Row],[ActualResult]]="OT", Table2[[#This Row],[ActualResult]]="SO"), 1, 0))</f>
        <v>0</v>
      </c>
    </row>
    <row r="1249" spans="1:28"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Row],[ActualWinner]]=Table2[[#This Row],[AwayTeam]], 2, IF(OR(Table2[[#This Row],[ActualResult]]="OT", Table2[[#This Row],[ActualResult]]="SO"), 1, 0))</f>
        <v>0</v>
      </c>
      <c r="AB1249" s="2">
        <f>IF(Table2[[#This Row],[ActualWinner]]=Table2[[#This Row],[HomeTeam]], 2, IF(OR(Table2[[#This Row],[ActualResult]]="OT", Table2[[#This Row],[ActualResult]]="SO"), 1, 0))</f>
        <v>0</v>
      </c>
    </row>
    <row r="1250" spans="1:28"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Row],[ActualWinner]]=Table2[[#This Row],[AwayTeam]], 2, IF(OR(Table2[[#This Row],[ActualResult]]="OT", Table2[[#This Row],[ActualResult]]="SO"), 1, 0))</f>
        <v>0</v>
      </c>
      <c r="AB1250" s="2">
        <f>IF(Table2[[#This Row],[ActualWinner]]=Table2[[#This Row],[HomeTeam]], 2, IF(OR(Table2[[#This Row],[ActualResult]]="OT", Table2[[#This Row],[ActualResult]]="SO"), 1, 0))</f>
        <v>0</v>
      </c>
    </row>
    <row r="1251" spans="1:28"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Row],[ActualWinner]]=Table2[[#This Row],[AwayTeam]], 2, IF(OR(Table2[[#This Row],[ActualResult]]="OT", Table2[[#This Row],[ActualResult]]="SO"), 1, 0))</f>
        <v>0</v>
      </c>
      <c r="AB1251" s="2">
        <f>IF(Table2[[#This Row],[ActualWinner]]=Table2[[#This Row],[HomeTeam]], 2, IF(OR(Table2[[#This Row],[ActualResult]]="OT", Table2[[#This Row],[ActualResult]]="SO"), 1, 0))</f>
        <v>0</v>
      </c>
    </row>
    <row r="1252" spans="1:28"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Row],[ActualWinner]]=Table2[[#This Row],[AwayTeam]], 2, IF(OR(Table2[[#This Row],[ActualResult]]="OT", Table2[[#This Row],[ActualResult]]="SO"), 1, 0))</f>
        <v>0</v>
      </c>
      <c r="AB1252" s="2">
        <f>IF(Table2[[#This Row],[ActualWinner]]=Table2[[#This Row],[HomeTeam]], 2, IF(OR(Table2[[#This Row],[ActualResult]]="OT", Table2[[#This Row],[ActualResult]]="SO"), 1, 0))</f>
        <v>0</v>
      </c>
    </row>
    <row r="1253" spans="1:28"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Row],[ActualWinner]]=Table2[[#This Row],[AwayTeam]], 2, IF(OR(Table2[[#This Row],[ActualResult]]="OT", Table2[[#This Row],[ActualResult]]="SO"), 1, 0))</f>
        <v>0</v>
      </c>
      <c r="AB1253" s="2">
        <f>IF(Table2[[#This Row],[ActualWinner]]=Table2[[#This Row],[HomeTeam]], 2, IF(OR(Table2[[#This Row],[ActualResult]]="OT", Table2[[#This Row],[ActualResult]]="SO"), 1, 0))</f>
        <v>0</v>
      </c>
    </row>
    <row r="1254" spans="1:28"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Row],[ActualWinner]]=Table2[[#This Row],[AwayTeam]], 2, IF(OR(Table2[[#This Row],[ActualResult]]="OT", Table2[[#This Row],[ActualResult]]="SO"), 1, 0))</f>
        <v>0</v>
      </c>
      <c r="AB1254" s="2">
        <f>IF(Table2[[#This Row],[ActualWinner]]=Table2[[#This Row],[HomeTeam]], 2, IF(OR(Table2[[#This Row],[ActualResult]]="OT", Table2[[#This Row],[ActualResult]]="SO"), 1, 0))</f>
        <v>0</v>
      </c>
    </row>
    <row r="1255" spans="1:28"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Row],[ActualWinner]]=Table2[[#This Row],[AwayTeam]], 2, IF(OR(Table2[[#This Row],[ActualResult]]="OT", Table2[[#This Row],[ActualResult]]="SO"), 1, 0))</f>
        <v>0</v>
      </c>
      <c r="AB1255" s="2">
        <f>IF(Table2[[#This Row],[ActualWinner]]=Table2[[#This Row],[HomeTeam]], 2, IF(OR(Table2[[#This Row],[ActualResult]]="OT", Table2[[#This Row],[ActualResult]]="SO"), 1, 0))</f>
        <v>0</v>
      </c>
    </row>
    <row r="1256" spans="1:28"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Row],[ActualWinner]]=Table2[[#This Row],[AwayTeam]], 2, IF(OR(Table2[[#This Row],[ActualResult]]="OT", Table2[[#This Row],[ActualResult]]="SO"), 1, 0))</f>
        <v>0</v>
      </c>
      <c r="AB1256" s="2">
        <f>IF(Table2[[#This Row],[ActualWinner]]=Table2[[#This Row],[HomeTeam]], 2, IF(OR(Table2[[#This Row],[ActualResult]]="OT", Table2[[#This Row],[ActualResult]]="SO"), 1, 0))</f>
        <v>0</v>
      </c>
    </row>
    <row r="1257" spans="1:28"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Row],[ActualWinner]]=Table2[[#This Row],[AwayTeam]], 2, IF(OR(Table2[[#This Row],[ActualResult]]="OT", Table2[[#This Row],[ActualResult]]="SO"), 1, 0))</f>
        <v>0</v>
      </c>
      <c r="AB1257" s="2">
        <f>IF(Table2[[#This Row],[ActualWinner]]=Table2[[#This Row],[HomeTeam]], 2, IF(OR(Table2[[#This Row],[ActualResult]]="OT", Table2[[#This Row],[ActualResult]]="SO"), 1, 0))</f>
        <v>0</v>
      </c>
    </row>
    <row r="1258" spans="1:28"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Row],[ActualWinner]]=Table2[[#This Row],[AwayTeam]], 2, IF(OR(Table2[[#This Row],[ActualResult]]="OT", Table2[[#This Row],[ActualResult]]="SO"), 1, 0))</f>
        <v>0</v>
      </c>
      <c r="AB1258" s="2">
        <f>IF(Table2[[#This Row],[ActualWinner]]=Table2[[#This Row],[HomeTeam]], 2, IF(OR(Table2[[#This Row],[ActualResult]]="OT", Table2[[#This Row],[ActualResult]]="SO"), 1, 0))</f>
        <v>0</v>
      </c>
    </row>
    <row r="1259" spans="1:28"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Row],[ActualWinner]]=Table2[[#This Row],[AwayTeam]], 2, IF(OR(Table2[[#This Row],[ActualResult]]="OT", Table2[[#This Row],[ActualResult]]="SO"), 1, 0))</f>
        <v>0</v>
      </c>
      <c r="AB1259" s="2">
        <f>IF(Table2[[#This Row],[ActualWinner]]=Table2[[#This Row],[HomeTeam]], 2, IF(OR(Table2[[#This Row],[ActualResult]]="OT", Table2[[#This Row],[ActualResult]]="SO"), 1, 0))</f>
        <v>0</v>
      </c>
    </row>
    <row r="1260" spans="1:28"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Row],[ActualWinner]]=Table2[[#This Row],[AwayTeam]], 2, IF(OR(Table2[[#This Row],[ActualResult]]="OT", Table2[[#This Row],[ActualResult]]="SO"), 1, 0))</f>
        <v>0</v>
      </c>
      <c r="AB1260" s="2">
        <f>IF(Table2[[#This Row],[ActualWinner]]=Table2[[#This Row],[HomeTeam]], 2, IF(OR(Table2[[#This Row],[ActualResult]]="OT", Table2[[#This Row],[ActualResult]]="SO"), 1, 0))</f>
        <v>0</v>
      </c>
    </row>
    <row r="1261" spans="1:28"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Row],[ActualWinner]]=Table2[[#This Row],[AwayTeam]], 2, IF(OR(Table2[[#This Row],[ActualResult]]="OT", Table2[[#This Row],[ActualResult]]="SO"), 1, 0))</f>
        <v>0</v>
      </c>
      <c r="AB1261" s="2">
        <f>IF(Table2[[#This Row],[ActualWinner]]=Table2[[#This Row],[HomeTeam]], 2, IF(OR(Table2[[#This Row],[ActualResult]]="OT", Table2[[#This Row],[ActualResult]]="SO"), 1, 0))</f>
        <v>0</v>
      </c>
    </row>
    <row r="1262" spans="1:28"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Row],[ActualWinner]]=Table2[[#This Row],[AwayTeam]], 2, IF(OR(Table2[[#This Row],[ActualResult]]="OT", Table2[[#This Row],[ActualResult]]="SO"), 1, 0))</f>
        <v>0</v>
      </c>
      <c r="AB1262" s="2">
        <f>IF(Table2[[#This Row],[ActualWinner]]=Table2[[#This Row],[HomeTeam]], 2, IF(OR(Table2[[#This Row],[ActualResult]]="OT", Table2[[#This Row],[ActualResult]]="SO"), 1, 0))</f>
        <v>0</v>
      </c>
    </row>
    <row r="1263" spans="1:28"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Row],[ActualWinner]]=Table2[[#This Row],[AwayTeam]], 2, IF(OR(Table2[[#This Row],[ActualResult]]="OT", Table2[[#This Row],[ActualResult]]="SO"), 1, 0))</f>
        <v>0</v>
      </c>
      <c r="AB1263" s="2">
        <f>IF(Table2[[#This Row],[ActualWinner]]=Table2[[#This Row],[HomeTeam]], 2, IF(OR(Table2[[#This Row],[ActualResult]]="OT", Table2[[#This Row],[ActualResult]]="SO"), 1, 0))</f>
        <v>0</v>
      </c>
    </row>
    <row r="1264" spans="1:28"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Row],[ActualWinner]]=Table2[[#This Row],[AwayTeam]], 2, IF(OR(Table2[[#This Row],[ActualResult]]="OT", Table2[[#This Row],[ActualResult]]="SO"), 1, 0))</f>
        <v>0</v>
      </c>
      <c r="AB1264" s="2">
        <f>IF(Table2[[#This Row],[ActualWinner]]=Table2[[#This Row],[HomeTeam]], 2, IF(OR(Table2[[#This Row],[ActualResult]]="OT", Table2[[#This Row],[ActualResult]]="SO"), 1, 0))</f>
        <v>0</v>
      </c>
    </row>
    <row r="1265" spans="1:28"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Row],[ActualWinner]]=Table2[[#This Row],[AwayTeam]], 2, IF(OR(Table2[[#This Row],[ActualResult]]="OT", Table2[[#This Row],[ActualResult]]="SO"), 1, 0))</f>
        <v>0</v>
      </c>
      <c r="AB1265" s="2">
        <f>IF(Table2[[#This Row],[ActualWinner]]=Table2[[#This Row],[HomeTeam]], 2, IF(OR(Table2[[#This Row],[ActualResult]]="OT", Table2[[#This Row],[ActualResult]]="SO"), 1, 0))</f>
        <v>0</v>
      </c>
    </row>
    <row r="1266" spans="1:28"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Row],[ActualWinner]]=Table2[[#This Row],[AwayTeam]], 2, IF(OR(Table2[[#This Row],[ActualResult]]="OT", Table2[[#This Row],[ActualResult]]="SO"), 1, 0))</f>
        <v>0</v>
      </c>
      <c r="AB1266" s="2">
        <f>IF(Table2[[#This Row],[ActualWinner]]=Table2[[#This Row],[HomeTeam]], 2, IF(OR(Table2[[#This Row],[ActualResult]]="OT", Table2[[#This Row],[ActualResult]]="SO"), 1, 0))</f>
        <v>0</v>
      </c>
    </row>
    <row r="1267" spans="1:28"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Row],[ActualWinner]]=Table2[[#This Row],[AwayTeam]], 2, IF(OR(Table2[[#This Row],[ActualResult]]="OT", Table2[[#This Row],[ActualResult]]="SO"), 1, 0))</f>
        <v>0</v>
      </c>
      <c r="AB1267" s="2">
        <f>IF(Table2[[#This Row],[ActualWinner]]=Table2[[#This Row],[HomeTeam]], 2, IF(OR(Table2[[#This Row],[ActualResult]]="OT", Table2[[#This Row],[ActualResult]]="SO"), 1, 0))</f>
        <v>0</v>
      </c>
    </row>
    <row r="1268" spans="1:28"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Row],[ActualWinner]]=Table2[[#This Row],[AwayTeam]], 2, IF(OR(Table2[[#This Row],[ActualResult]]="OT", Table2[[#This Row],[ActualResult]]="SO"), 1, 0))</f>
        <v>0</v>
      </c>
      <c r="AB1268" s="2">
        <f>IF(Table2[[#This Row],[ActualWinner]]=Table2[[#This Row],[HomeTeam]], 2, IF(OR(Table2[[#This Row],[ActualResult]]="OT", Table2[[#This Row],[ActualResult]]="SO"), 1, 0))</f>
        <v>0</v>
      </c>
    </row>
    <row r="1269" spans="1:28"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Row],[ActualWinner]]=Table2[[#This Row],[AwayTeam]], 2, IF(OR(Table2[[#This Row],[ActualResult]]="OT", Table2[[#This Row],[ActualResult]]="SO"), 1, 0))</f>
        <v>0</v>
      </c>
      <c r="AB1269" s="2">
        <f>IF(Table2[[#This Row],[ActualWinner]]=Table2[[#This Row],[HomeTeam]], 2, IF(OR(Table2[[#This Row],[ActualResult]]="OT", Table2[[#This Row],[ActualResult]]="SO"), 1, 0))</f>
        <v>0</v>
      </c>
    </row>
    <row r="1270" spans="1:28"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Row],[ActualWinner]]=Table2[[#This Row],[AwayTeam]], 2, IF(OR(Table2[[#This Row],[ActualResult]]="OT", Table2[[#This Row],[ActualResult]]="SO"), 1, 0))</f>
        <v>0</v>
      </c>
      <c r="AB1270" s="2">
        <f>IF(Table2[[#This Row],[ActualWinner]]=Table2[[#This Row],[HomeTeam]], 2, IF(OR(Table2[[#This Row],[ActualResult]]="OT", Table2[[#This Row],[ActualResult]]="SO"), 1, 0))</f>
        <v>0</v>
      </c>
    </row>
    <row r="1271" spans="1:28"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Row],[ActualWinner]]=Table2[[#This Row],[AwayTeam]], 2, IF(OR(Table2[[#This Row],[ActualResult]]="OT", Table2[[#This Row],[ActualResult]]="SO"), 1, 0))</f>
        <v>0</v>
      </c>
      <c r="AB1271" s="2">
        <f>IF(Table2[[#This Row],[ActualWinner]]=Table2[[#This Row],[HomeTeam]], 2, IF(OR(Table2[[#This Row],[ActualResult]]="OT", Table2[[#This Row],[ActualResult]]="SO"), 1, 0))</f>
        <v>0</v>
      </c>
    </row>
    <row r="1272" spans="1:28"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Row],[ActualWinner]]=Table2[[#This Row],[AwayTeam]], 2, IF(OR(Table2[[#This Row],[ActualResult]]="OT", Table2[[#This Row],[ActualResult]]="SO"), 1, 0))</f>
        <v>0</v>
      </c>
      <c r="AB1272" s="2">
        <f>IF(Table2[[#This Row],[ActualWinner]]=Table2[[#This Row],[HomeTeam]], 2, IF(OR(Table2[[#This Row],[ActualResult]]="OT", Table2[[#This Row],[ActualResult]]="SO"), 1, 0))</f>
        <v>0</v>
      </c>
    </row>
    <row r="1273" spans="1:28"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Row],[ActualWinner]]=Table2[[#This Row],[AwayTeam]], 2, IF(OR(Table2[[#This Row],[ActualResult]]="OT", Table2[[#This Row],[ActualResult]]="SO"), 1, 0))</f>
        <v>0</v>
      </c>
      <c r="AB1273" s="2">
        <f>IF(Table2[[#This Row],[ActualWinner]]=Table2[[#This Row],[HomeTeam]], 2, IF(OR(Table2[[#This Row],[ActualResult]]="OT", Table2[[#This Row],[ActualResult]]="SO"), 1, 0))</f>
        <v>0</v>
      </c>
    </row>
    <row r="1274" spans="1:28"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Row],[ActualWinner]]=Table2[[#This Row],[AwayTeam]], 2, IF(OR(Table2[[#This Row],[ActualResult]]="OT", Table2[[#This Row],[ActualResult]]="SO"), 1, 0))</f>
        <v>0</v>
      </c>
      <c r="AB1274" s="2">
        <f>IF(Table2[[#This Row],[ActualWinner]]=Table2[[#This Row],[HomeTeam]], 2, IF(OR(Table2[[#This Row],[ActualResult]]="OT", Table2[[#This Row],[ActualResult]]="SO"), 1, 0))</f>
        <v>0</v>
      </c>
    </row>
    <row r="1275" spans="1:28"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Row],[ActualWinner]]=Table2[[#This Row],[AwayTeam]], 2, IF(OR(Table2[[#This Row],[ActualResult]]="OT", Table2[[#This Row],[ActualResult]]="SO"), 1, 0))</f>
        <v>0</v>
      </c>
      <c r="AB1275" s="2">
        <f>IF(Table2[[#This Row],[ActualWinner]]=Table2[[#This Row],[HomeTeam]], 2, IF(OR(Table2[[#This Row],[ActualResult]]="OT", Table2[[#This Row],[ActualResult]]="SO"), 1, 0))</f>
        <v>0</v>
      </c>
    </row>
    <row r="1276" spans="1:28"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Row],[ActualWinner]]=Table2[[#This Row],[AwayTeam]], 2, IF(OR(Table2[[#This Row],[ActualResult]]="OT", Table2[[#This Row],[ActualResult]]="SO"), 1, 0))</f>
        <v>0</v>
      </c>
      <c r="AB1276" s="2">
        <f>IF(Table2[[#This Row],[ActualWinner]]=Table2[[#This Row],[HomeTeam]], 2, IF(OR(Table2[[#This Row],[ActualResult]]="OT", Table2[[#This Row],[ActualResult]]="SO"), 1, 0))</f>
        <v>0</v>
      </c>
    </row>
    <row r="1277" spans="1:28"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Row],[ActualWinner]]=Table2[[#This Row],[AwayTeam]], 2, IF(OR(Table2[[#This Row],[ActualResult]]="OT", Table2[[#This Row],[ActualResult]]="SO"), 1, 0))</f>
        <v>0</v>
      </c>
      <c r="AB1277" s="2">
        <f>IF(Table2[[#This Row],[ActualWinner]]=Table2[[#This Row],[HomeTeam]], 2, IF(OR(Table2[[#This Row],[ActualResult]]="OT", Table2[[#This Row],[ActualResult]]="SO"), 1, 0))</f>
        <v>0</v>
      </c>
    </row>
    <row r="1278" spans="1:28"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Row],[ActualWinner]]=Table2[[#This Row],[AwayTeam]], 2, IF(OR(Table2[[#This Row],[ActualResult]]="OT", Table2[[#This Row],[ActualResult]]="SO"), 1, 0))</f>
        <v>0</v>
      </c>
      <c r="AB1278" s="2">
        <f>IF(Table2[[#This Row],[ActualWinner]]=Table2[[#This Row],[HomeTeam]], 2, IF(OR(Table2[[#This Row],[ActualResult]]="OT", Table2[[#This Row],[ActualResult]]="SO"), 1, 0))</f>
        <v>0</v>
      </c>
    </row>
    <row r="1279" spans="1:28"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Row],[ActualWinner]]=Table2[[#This Row],[AwayTeam]], 2, IF(OR(Table2[[#This Row],[ActualResult]]="OT", Table2[[#This Row],[ActualResult]]="SO"), 1, 0))</f>
        <v>0</v>
      </c>
      <c r="AB1279" s="2">
        <f>IF(Table2[[#This Row],[ActualWinner]]=Table2[[#This Row],[HomeTeam]], 2, IF(OR(Table2[[#This Row],[ActualResult]]="OT", Table2[[#This Row],[ActualResult]]="SO"), 1, 0))</f>
        <v>0</v>
      </c>
    </row>
    <row r="1280" spans="1:28"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Row],[ActualWinner]]=Table2[[#This Row],[AwayTeam]], 2, IF(OR(Table2[[#This Row],[ActualResult]]="OT", Table2[[#This Row],[ActualResult]]="SO"), 1, 0))</f>
        <v>0</v>
      </c>
      <c r="AB1280" s="2">
        <f>IF(Table2[[#This Row],[ActualWinner]]=Table2[[#This Row],[HomeTeam]], 2, IF(OR(Table2[[#This Row],[ActualResult]]="OT", Table2[[#This Row],[ActualResult]]="SO"), 1, 0))</f>
        <v>0</v>
      </c>
    </row>
    <row r="1281" spans="1:28"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Row],[ActualWinner]]=Table2[[#This Row],[AwayTeam]], 2, IF(OR(Table2[[#This Row],[ActualResult]]="OT", Table2[[#This Row],[ActualResult]]="SO"), 1, 0))</f>
        <v>0</v>
      </c>
      <c r="AB1281" s="2">
        <f>IF(Table2[[#This Row],[ActualWinner]]=Table2[[#This Row],[HomeTeam]], 2, IF(OR(Table2[[#This Row],[ActualResult]]="OT", Table2[[#This Row],[ActualResult]]="SO"), 1, 0))</f>
        <v>0</v>
      </c>
    </row>
    <row r="1282" spans="1:28"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Row],[ActualWinner]]=Table2[[#This Row],[AwayTeam]], 2, IF(OR(Table2[[#This Row],[ActualResult]]="OT", Table2[[#This Row],[ActualResult]]="SO"), 1, 0))</f>
        <v>0</v>
      </c>
      <c r="AB1282" s="2">
        <f>IF(Table2[[#This Row],[ActualWinner]]=Table2[[#This Row],[HomeTeam]], 2, IF(OR(Table2[[#This Row],[ActualResult]]="OT", Table2[[#This Row],[ActualResult]]="SO"), 1, 0))</f>
        <v>0</v>
      </c>
    </row>
    <row r="1283" spans="1:28"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Row],[ActualWinner]]=Table2[[#This Row],[AwayTeam]], 2, IF(OR(Table2[[#This Row],[ActualResult]]="OT", Table2[[#This Row],[ActualResult]]="SO"), 1, 0))</f>
        <v>0</v>
      </c>
      <c r="AB1283" s="2">
        <f>IF(Table2[[#This Row],[ActualWinner]]=Table2[[#This Row],[HomeTeam]], 2, IF(OR(Table2[[#This Row],[ActualResult]]="OT", Table2[[#This Row],[ActualResult]]="SO"), 1, 0))</f>
        <v>0</v>
      </c>
    </row>
    <row r="1284" spans="1:28"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Row],[ActualWinner]]=Table2[[#This Row],[AwayTeam]], 2, IF(OR(Table2[[#This Row],[ActualResult]]="OT", Table2[[#This Row],[ActualResult]]="SO"), 1, 0))</f>
        <v>0</v>
      </c>
      <c r="AB1284" s="2">
        <f>IF(Table2[[#This Row],[ActualWinner]]=Table2[[#This Row],[HomeTeam]], 2, IF(OR(Table2[[#This Row],[ActualResult]]="OT", Table2[[#This Row],[ActualResult]]="SO"), 1, 0))</f>
        <v>0</v>
      </c>
    </row>
    <row r="1285" spans="1:28"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Row],[ActualWinner]]=Table2[[#This Row],[AwayTeam]], 2, IF(OR(Table2[[#This Row],[ActualResult]]="OT", Table2[[#This Row],[ActualResult]]="SO"), 1, 0))</f>
        <v>0</v>
      </c>
      <c r="AB1285" s="2">
        <f>IF(Table2[[#This Row],[ActualWinner]]=Table2[[#This Row],[HomeTeam]], 2, IF(OR(Table2[[#This Row],[ActualResult]]="OT", Table2[[#This Row],[ActualResult]]="SO"), 1, 0))</f>
        <v>0</v>
      </c>
    </row>
    <row r="1286" spans="1:28"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Row],[ActualWinner]]=Table2[[#This Row],[AwayTeam]], 2, IF(OR(Table2[[#This Row],[ActualResult]]="OT", Table2[[#This Row],[ActualResult]]="SO"), 1, 0))</f>
        <v>0</v>
      </c>
      <c r="AB1286" s="2">
        <f>IF(Table2[[#This Row],[ActualWinner]]=Table2[[#This Row],[HomeTeam]], 2, IF(OR(Table2[[#This Row],[ActualResult]]="OT", Table2[[#This Row],[ActualResult]]="SO"), 1, 0))</f>
        <v>0</v>
      </c>
    </row>
    <row r="1287" spans="1:28"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Row],[ActualWinner]]=Table2[[#This Row],[AwayTeam]], 2, IF(OR(Table2[[#This Row],[ActualResult]]="OT", Table2[[#This Row],[ActualResult]]="SO"), 1, 0))</f>
        <v>0</v>
      </c>
      <c r="AB1287" s="2">
        <f>IF(Table2[[#This Row],[ActualWinner]]=Table2[[#This Row],[HomeTeam]], 2, IF(OR(Table2[[#This Row],[ActualResult]]="OT", Table2[[#This Row],[ActualResult]]="SO"), 1, 0))</f>
        <v>0</v>
      </c>
    </row>
    <row r="1288" spans="1:28"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Row],[ActualWinner]]=Table2[[#This Row],[AwayTeam]], 2, IF(OR(Table2[[#This Row],[ActualResult]]="OT", Table2[[#This Row],[ActualResult]]="SO"), 1, 0))</f>
        <v>0</v>
      </c>
      <c r="AB1288" s="2">
        <f>IF(Table2[[#This Row],[ActualWinner]]=Table2[[#This Row],[HomeTeam]], 2, IF(OR(Table2[[#This Row],[ActualResult]]="OT", Table2[[#This Row],[ActualResult]]="SO"), 1, 0))</f>
        <v>0</v>
      </c>
    </row>
    <row r="1289" spans="1:28"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Row],[ActualWinner]]=Table2[[#This Row],[AwayTeam]], 2, IF(OR(Table2[[#This Row],[ActualResult]]="OT", Table2[[#This Row],[ActualResult]]="SO"), 1, 0))</f>
        <v>0</v>
      </c>
      <c r="AB1289" s="2">
        <f>IF(Table2[[#This Row],[ActualWinner]]=Table2[[#This Row],[HomeTeam]], 2, IF(OR(Table2[[#This Row],[ActualResult]]="OT", Table2[[#This Row],[ActualResult]]="SO"), 1, 0))</f>
        <v>0</v>
      </c>
    </row>
    <row r="1290" spans="1:28"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Row],[ActualWinner]]=Table2[[#This Row],[AwayTeam]], 2, IF(OR(Table2[[#This Row],[ActualResult]]="OT", Table2[[#This Row],[ActualResult]]="SO"), 1, 0))</f>
        <v>0</v>
      </c>
      <c r="AB1290" s="2">
        <f>IF(Table2[[#This Row],[ActualWinner]]=Table2[[#This Row],[HomeTeam]], 2, IF(OR(Table2[[#This Row],[ActualResult]]="OT", Table2[[#This Row],[ActualResult]]="SO"), 1, 0))</f>
        <v>0</v>
      </c>
    </row>
    <row r="1291" spans="1:28"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Row],[ActualWinner]]=Table2[[#This Row],[AwayTeam]], 2, IF(OR(Table2[[#This Row],[ActualResult]]="OT", Table2[[#This Row],[ActualResult]]="SO"), 1, 0))</f>
        <v>0</v>
      </c>
      <c r="AB1291" s="2">
        <f>IF(Table2[[#This Row],[ActualWinner]]=Table2[[#This Row],[HomeTeam]], 2, IF(OR(Table2[[#This Row],[ActualResult]]="OT", Table2[[#This Row],[ActualResult]]="SO"), 1, 0))</f>
        <v>0</v>
      </c>
    </row>
    <row r="1292" spans="1:28"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Row],[ActualWinner]]=Table2[[#This Row],[AwayTeam]], 2, IF(OR(Table2[[#This Row],[ActualResult]]="OT", Table2[[#This Row],[ActualResult]]="SO"), 1, 0))</f>
        <v>0</v>
      </c>
      <c r="AB1292" s="2">
        <f>IF(Table2[[#This Row],[ActualWinner]]=Table2[[#This Row],[HomeTeam]], 2, IF(OR(Table2[[#This Row],[ActualResult]]="OT", Table2[[#This Row],[ActualResult]]="SO"), 1, 0))</f>
        <v>0</v>
      </c>
    </row>
    <row r="1293" spans="1:28"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Row],[ActualWinner]]=Table2[[#This Row],[AwayTeam]], 2, IF(OR(Table2[[#This Row],[ActualResult]]="OT", Table2[[#This Row],[ActualResult]]="SO"), 1, 0))</f>
        <v>0</v>
      </c>
      <c r="AB1293" s="2">
        <f>IF(Table2[[#This Row],[ActualWinner]]=Table2[[#This Row],[HomeTeam]], 2, IF(OR(Table2[[#This Row],[ActualResult]]="OT", Table2[[#This Row],[ActualResult]]="SO"), 1, 0))</f>
        <v>0</v>
      </c>
    </row>
    <row r="1294" spans="1:28"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Row],[ActualWinner]]=Table2[[#This Row],[AwayTeam]], 2, IF(OR(Table2[[#This Row],[ActualResult]]="OT", Table2[[#This Row],[ActualResult]]="SO"), 1, 0))</f>
        <v>0</v>
      </c>
      <c r="AB1294" s="2">
        <f>IF(Table2[[#This Row],[ActualWinner]]=Table2[[#This Row],[HomeTeam]], 2, IF(OR(Table2[[#This Row],[ActualResult]]="OT", Table2[[#This Row],[ActualResult]]="SO"), 1, 0))</f>
        <v>0</v>
      </c>
    </row>
    <row r="1295" spans="1:28"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Row],[ActualWinner]]=Table2[[#This Row],[AwayTeam]], 2, IF(OR(Table2[[#This Row],[ActualResult]]="OT", Table2[[#This Row],[ActualResult]]="SO"), 1, 0))</f>
        <v>0</v>
      </c>
      <c r="AB1295" s="2">
        <f>IF(Table2[[#This Row],[ActualWinner]]=Table2[[#This Row],[HomeTeam]], 2, IF(OR(Table2[[#This Row],[ActualResult]]="OT", Table2[[#This Row],[ActualResult]]="SO"), 1, 0))</f>
        <v>0</v>
      </c>
    </row>
    <row r="1296" spans="1:28"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Row],[ActualWinner]]=Table2[[#This Row],[AwayTeam]], 2, IF(OR(Table2[[#This Row],[ActualResult]]="OT", Table2[[#This Row],[ActualResult]]="SO"), 1, 0))</f>
        <v>0</v>
      </c>
      <c r="AB1296" s="2">
        <f>IF(Table2[[#This Row],[ActualWinner]]=Table2[[#This Row],[HomeTeam]], 2, IF(OR(Table2[[#This Row],[ActualResult]]="OT", Table2[[#This Row],[ActualResult]]="SO"), 1, 0))</f>
        <v>0</v>
      </c>
    </row>
    <row r="1297" spans="1:28"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Row],[ActualWinner]]=Table2[[#This Row],[AwayTeam]], 2, IF(OR(Table2[[#This Row],[ActualResult]]="OT", Table2[[#This Row],[ActualResult]]="SO"), 1, 0))</f>
        <v>0</v>
      </c>
      <c r="AB1297" s="2">
        <f>IF(Table2[[#This Row],[ActualWinner]]=Table2[[#This Row],[HomeTeam]], 2, IF(OR(Table2[[#This Row],[ActualResult]]="OT", Table2[[#This Row],[ActualResult]]="SO"), 1, 0))</f>
        <v>0</v>
      </c>
    </row>
    <row r="1298" spans="1:28"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Row],[ActualWinner]]=Table2[[#This Row],[AwayTeam]], 2, IF(OR(Table2[[#This Row],[ActualResult]]="OT", Table2[[#This Row],[ActualResult]]="SO"), 1, 0))</f>
        <v>0</v>
      </c>
      <c r="AB1298" s="2">
        <f>IF(Table2[[#This Row],[ActualWinner]]=Table2[[#This Row],[HomeTeam]], 2, IF(OR(Table2[[#This Row],[ActualResult]]="OT", Table2[[#This Row],[ActualResult]]="SO"), 1, 0))</f>
        <v>0</v>
      </c>
    </row>
    <row r="1299" spans="1:28"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Row],[ActualWinner]]=Table2[[#This Row],[AwayTeam]], 2, IF(OR(Table2[[#This Row],[ActualResult]]="OT", Table2[[#This Row],[ActualResult]]="SO"), 1, 0))</f>
        <v>0</v>
      </c>
      <c r="AB1299" s="2">
        <f>IF(Table2[[#This Row],[ActualWinner]]=Table2[[#This Row],[HomeTeam]], 2, IF(OR(Table2[[#This Row],[ActualResult]]="OT", Table2[[#This Row],[ActualResult]]="SO"), 1, 0))</f>
        <v>0</v>
      </c>
    </row>
    <row r="1300" spans="1:28"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Row],[ActualWinner]]=Table2[[#This Row],[AwayTeam]], 2, IF(OR(Table2[[#This Row],[ActualResult]]="OT", Table2[[#This Row],[ActualResult]]="SO"), 1, 0))</f>
        <v>0</v>
      </c>
      <c r="AB1300" s="2">
        <f>IF(Table2[[#This Row],[ActualWinner]]=Table2[[#This Row],[HomeTeam]], 2, IF(OR(Table2[[#This Row],[ActualResult]]="OT", Table2[[#This Row],[ActualResult]]="SO"), 1, 0))</f>
        <v>0</v>
      </c>
    </row>
    <row r="1301" spans="1:28"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Row],[ActualWinner]]=Table2[[#This Row],[AwayTeam]], 2, IF(OR(Table2[[#This Row],[ActualResult]]="OT", Table2[[#This Row],[ActualResult]]="SO"), 1, 0))</f>
        <v>0</v>
      </c>
      <c r="AB1301" s="2">
        <f>IF(Table2[[#This Row],[ActualWinner]]=Table2[[#This Row],[HomeTeam]], 2, IF(OR(Table2[[#This Row],[ActualResult]]="OT", Table2[[#This Row],[ActualResult]]="SO"), 1, 0))</f>
        <v>0</v>
      </c>
    </row>
    <row r="1302" spans="1:28"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Row],[ActualWinner]]=Table2[[#This Row],[AwayTeam]], 2, IF(OR(Table2[[#This Row],[ActualResult]]="OT", Table2[[#This Row],[ActualResult]]="SO"), 1, 0))</f>
        <v>0</v>
      </c>
      <c r="AB1302" s="2">
        <f>IF(Table2[[#This Row],[ActualWinner]]=Table2[[#This Row],[HomeTeam]], 2, IF(OR(Table2[[#This Row],[ActualResult]]="OT", Table2[[#This Row],[ActualResult]]="SO"), 1, 0))</f>
        <v>0</v>
      </c>
    </row>
    <row r="1303" spans="1:28"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Row],[ActualWinner]]=Table2[[#This Row],[AwayTeam]], 2, IF(OR(Table2[[#This Row],[ActualResult]]="OT", Table2[[#This Row],[ActualResult]]="SO"), 1, 0))</f>
        <v>0</v>
      </c>
      <c r="AB1303" s="2">
        <f>IF(Table2[[#This Row],[ActualWinner]]=Table2[[#This Row],[HomeTeam]], 2, IF(OR(Table2[[#This Row],[ActualResult]]="OT", Table2[[#This Row],[ActualResult]]="SO"), 1, 0))</f>
        <v>0</v>
      </c>
    </row>
    <row r="1304" spans="1:28"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Row],[ActualWinner]]=Table2[[#This Row],[AwayTeam]], 2, IF(OR(Table2[[#This Row],[ActualResult]]="OT", Table2[[#This Row],[ActualResult]]="SO"), 1, 0))</f>
        <v>0</v>
      </c>
      <c r="AB1304" s="2">
        <f>IF(Table2[[#This Row],[ActualWinner]]=Table2[[#This Row],[HomeTeam]], 2, IF(OR(Table2[[#This Row],[ActualResult]]="OT", Table2[[#This Row],[ActualResult]]="SO"), 1, 0))</f>
        <v>0</v>
      </c>
    </row>
    <row r="1305" spans="1:28"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Row],[ActualWinner]]=Table2[[#This Row],[AwayTeam]], 2, IF(OR(Table2[[#This Row],[ActualResult]]="OT", Table2[[#This Row],[ActualResult]]="SO"), 1, 0))</f>
        <v>0</v>
      </c>
      <c r="AB1305" s="2">
        <f>IF(Table2[[#This Row],[ActualWinner]]=Table2[[#This Row],[HomeTeam]], 2, IF(OR(Table2[[#This Row],[ActualResult]]="OT", Table2[[#This Row],[ActualResult]]="SO"), 1, 0))</f>
        <v>0</v>
      </c>
    </row>
    <row r="1306" spans="1:28"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Row],[ActualWinner]]=Table2[[#This Row],[AwayTeam]], 2, IF(OR(Table2[[#This Row],[ActualResult]]="OT", Table2[[#This Row],[ActualResult]]="SO"), 1, 0))</f>
        <v>0</v>
      </c>
      <c r="AB1306" s="2">
        <f>IF(Table2[[#This Row],[ActualWinner]]=Table2[[#This Row],[HomeTeam]], 2, IF(OR(Table2[[#This Row],[ActualResult]]="OT", Table2[[#This Row],[ActualResult]]="SO"), 1, 0))</f>
        <v>0</v>
      </c>
    </row>
    <row r="1307" spans="1:28"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Row],[ActualWinner]]=Table2[[#This Row],[AwayTeam]], 2, IF(OR(Table2[[#This Row],[ActualResult]]="OT", Table2[[#This Row],[ActualResult]]="SO"), 1, 0))</f>
        <v>0</v>
      </c>
      <c r="AB1307" s="2">
        <f>IF(Table2[[#This Row],[ActualWinner]]=Table2[[#This Row],[HomeTeam]], 2, IF(OR(Table2[[#This Row],[ActualResult]]="OT", Table2[[#This Row],[ActualResult]]="SO"), 1, 0))</f>
        <v>0</v>
      </c>
    </row>
    <row r="1308" spans="1:28"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Row],[ActualWinner]]=Table2[[#This Row],[AwayTeam]], 2, IF(OR(Table2[[#This Row],[ActualResult]]="OT", Table2[[#This Row],[ActualResult]]="SO"), 1, 0))</f>
        <v>0</v>
      </c>
      <c r="AB1308" s="2">
        <f>IF(Table2[[#This Row],[ActualWinner]]=Table2[[#This Row],[HomeTeam]], 2, IF(OR(Table2[[#This Row],[ActualResult]]="OT", Table2[[#This Row],[ActualResult]]="SO"), 1, 0))</f>
        <v>0</v>
      </c>
    </row>
    <row r="1309" spans="1:28"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Row],[ActualWinner]]=Table2[[#This Row],[AwayTeam]], 2, IF(OR(Table2[[#This Row],[ActualResult]]="OT", Table2[[#This Row],[ActualResult]]="SO"), 1, 0))</f>
        <v>0</v>
      </c>
      <c r="AB1309" s="2">
        <f>IF(Table2[[#This Row],[ActualWinner]]=Table2[[#This Row],[HomeTeam]], 2, IF(OR(Table2[[#This Row],[ActualResult]]="OT", Table2[[#This Row],[ActualResult]]="SO"), 1, 0))</f>
        <v>0</v>
      </c>
    </row>
    <row r="1310" spans="1:28"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Row],[ActualWinner]]=Table2[[#This Row],[AwayTeam]], 2, IF(OR(Table2[[#This Row],[ActualResult]]="OT", Table2[[#This Row],[ActualResult]]="SO"), 1, 0))</f>
        <v>0</v>
      </c>
      <c r="AB1310" s="2">
        <f>IF(Table2[[#This Row],[ActualWinner]]=Table2[[#This Row],[HomeTeam]], 2, IF(OR(Table2[[#This Row],[ActualResult]]="OT", Table2[[#This Row],[ActualResult]]="SO"), 1, 0))</f>
        <v>0</v>
      </c>
    </row>
    <row r="1311" spans="1:28"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Row],[ActualWinner]]=Table2[[#This Row],[AwayTeam]], 2, IF(OR(Table2[[#This Row],[ActualResult]]="OT", Table2[[#This Row],[ActualResult]]="SO"), 1, 0))</f>
        <v>0</v>
      </c>
      <c r="AB1311" s="2">
        <f>IF(Table2[[#This Row],[ActualWinner]]=Table2[[#This Row],[HomeTeam]], 2, IF(OR(Table2[[#This Row],[ActualResult]]="OT", Table2[[#This Row],[ActualResult]]="SO"), 1, 0))</f>
        <v>0</v>
      </c>
    </row>
    <row r="1312" spans="1:28"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Row],[ActualWinner]]=Table2[[#This Row],[AwayTeam]], 2, IF(OR(Table2[[#This Row],[ActualResult]]="OT", Table2[[#This Row],[ActualResult]]="SO"), 1, 0))</f>
        <v>0</v>
      </c>
      <c r="AB1312" s="2">
        <f>IF(Table2[[#This Row],[ActualWinner]]=Table2[[#This Row],[HomeTeam]], 2, IF(OR(Table2[[#This Row],[ActualResult]]="OT", Table2[[#This Row],[ActualResult]]="SO"), 1, 0))</f>
        <v>0</v>
      </c>
    </row>
    <row r="1313" spans="2:28"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Row],[ActualWinner]]=Table2[[#This Row],[AwayTeam]], 2, IF(OR(Table2[[#This Row],[ActualResult]]="OT", Table2[[#This Row],[ActualResult]]="SO"), 1, 0))</f>
        <v>0</v>
      </c>
      <c r="AB1313" s="2">
        <f>IF(Table2[[#This Row],[ActualWinner]]=Table2[[#This Row],[HomeTeam]], 2, IF(OR(Table2[[#This Row],[ActualResult]]="OT", Table2[[#This Row],[ActualResult]]="SO"), 1, 0))</f>
        <v>0</v>
      </c>
    </row>
    <row r="1314" spans="2:28"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Row],[ActualWinner]]=Table2[[#This Row],[AwayTeam]], 2, IF(OR(Table2[[#This Row],[ActualResult]]="OT", Table2[[#This Row],[ActualResult]]="SO"), 1, 0))</f>
        <v>0</v>
      </c>
      <c r="AB1314" s="2">
        <f>IF(Table2[[#This Row],[ActualWinner]]=Table2[[#This Row],[HomeTeam]], 2, IF(OR(Table2[[#This Row],[ActualResult]]="OT", Table2[[#This Row],[ActualResult]]="SO"), 1, 0))</f>
        <v>0</v>
      </c>
    </row>
    <row r="1315" spans="2:28" x14ac:dyDescent="0.25">
      <c r="F1315" s="2"/>
      <c r="G1315" s="2"/>
      <c r="H1315" s="2"/>
      <c r="I1315" s="2"/>
      <c r="J1315" s="2"/>
      <c r="K1315" s="2"/>
      <c r="L1315" s="2"/>
      <c r="M1315" s="2"/>
      <c r="N1315" s="2"/>
      <c r="O1315" s="2"/>
      <c r="P1315" s="2"/>
      <c r="Q1315" s="2"/>
    </row>
    <row r="1316" spans="2:28"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3:Y3 A4:T7 T4:T1314 A8:Y11 AH3:AS5 X4:Y7 AH6:AM11 AO6:AS11 AN6:AN12 A663:B663 A1:AR1 A2:AS2 D663:AS663 A664:AS1314 A1315:AR1048576 A12:AS662">
    <cfRule type="cellIs" dxfId="309" priority="4" operator="equal">
      <formula>"WSH"</formula>
    </cfRule>
    <cfRule type="cellIs" dxfId="308" priority="5" operator="equal">
      <formula>"UTA"</formula>
    </cfRule>
    <cfRule type="cellIs" dxfId="307" priority="6" operator="equal">
      <formula>"TBL"</formula>
    </cfRule>
    <cfRule type="cellIs" dxfId="306" priority="7" operator="equal">
      <formula>"TOR"</formula>
    </cfRule>
    <cfRule type="cellIs" dxfId="305" priority="8" operator="equal">
      <formula>"WPG"</formula>
    </cfRule>
    <cfRule type="cellIs" dxfId="304" priority="9" operator="equal">
      <formula>"VAN"</formula>
    </cfRule>
    <cfRule type="cellIs" dxfId="303" priority="10" operator="equal">
      <formula>"VGK"</formula>
    </cfRule>
    <cfRule type="cellIs" dxfId="302" priority="11" operator="equal">
      <formula>"SEA"</formula>
    </cfRule>
    <cfRule type="cellIs" dxfId="301" priority="12" operator="equal">
      <formula>"STL"</formula>
    </cfRule>
    <cfRule type="cellIs" dxfId="300" priority="13" operator="equal">
      <formula>"SJS"</formula>
    </cfRule>
    <cfRule type="cellIs" dxfId="299" priority="14" operator="equal">
      <formula>"PHI"</formula>
    </cfRule>
    <cfRule type="cellIs" dxfId="298" priority="15" operator="equal">
      <formula>"LAK"</formula>
    </cfRule>
    <cfRule type="cellIs" dxfId="297" priority="16" operator="equal">
      <formula>"PIT"</formula>
    </cfRule>
    <cfRule type="cellIs" dxfId="296" priority="17" operator="equal">
      <formula>"OTT"</formula>
    </cfRule>
    <cfRule type="cellIs" dxfId="295" priority="18" operator="equal">
      <formula>"NSH"</formula>
    </cfRule>
    <cfRule type="cellIs" dxfId="294" priority="19" operator="equal">
      <formula>"MIN"</formula>
    </cfRule>
    <cfRule type="cellIs" dxfId="293" priority="20" operator="equal">
      <formula>"MTL"</formula>
    </cfRule>
    <cfRule type="cellIs" dxfId="292" priority="21" operator="equal">
      <formula>"NYR"</formula>
    </cfRule>
    <cfRule type="cellIs" dxfId="291" priority="22" operator="equal">
      <formula>"NJD"</formula>
    </cfRule>
    <cfRule type="cellIs" dxfId="290" priority="23" operator="equal">
      <formula>"NYI"</formula>
    </cfRule>
    <cfRule type="cellIs" dxfId="289" priority="24" operator="equal">
      <formula>"BOS"</formula>
    </cfRule>
    <cfRule type="cellIs" dxfId="288" priority="25" operator="equal">
      <formula>"FLA"</formula>
    </cfRule>
    <cfRule type="cellIs" dxfId="287" priority="26" operator="equal">
      <formula>"EDM"</formula>
    </cfRule>
    <cfRule type="cellIs" dxfId="286" priority="27" operator="equal">
      <formula>"DAL"</formula>
    </cfRule>
    <cfRule type="cellIs" dxfId="285" priority="28" operator="equal">
      <formula>"DET"</formula>
    </cfRule>
    <cfRule type="cellIs" dxfId="284" priority="29" operator="equal">
      <formula>"CBJ"</formula>
    </cfRule>
    <cfRule type="cellIs" dxfId="283" priority="30" operator="equal">
      <formula>"CGY"</formula>
    </cfRule>
    <cfRule type="cellIs" dxfId="282" priority="31" operator="equal">
      <formula>"COL"</formula>
    </cfRule>
    <cfRule type="cellIs" dxfId="281" priority="32" operator="equal">
      <formula>"CHI"</formula>
    </cfRule>
    <cfRule type="cellIs" dxfId="280" priority="33" operator="equal">
      <formula>"CAR"</formula>
    </cfRule>
    <cfRule type="cellIs" dxfId="279" priority="34" operator="equal">
      <formula>"BUF"</formula>
    </cfRule>
    <cfRule type="cellIs" dxfId="278" priority="35" operator="equal">
      <formula>"ANA"</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24" workbookViewId="0">
      <selection activeCell="Y24" sqref="Y24"/>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s="48" t="s">
        <v>47</v>
      </c>
      <c r="C1" s="48" t="s">
        <v>16</v>
      </c>
      <c r="D1" s="48" t="s">
        <v>29</v>
      </c>
      <c r="E1" s="48" t="s">
        <v>44</v>
      </c>
      <c r="F1" s="48" t="s">
        <v>36</v>
      </c>
      <c r="G1" s="48" t="s">
        <v>24</v>
      </c>
      <c r="H1" s="48" t="s">
        <v>17</v>
      </c>
      <c r="I1" s="48" t="s">
        <v>26</v>
      </c>
      <c r="J1" s="48" t="s">
        <v>34</v>
      </c>
      <c r="K1" s="48" t="s">
        <v>31</v>
      </c>
      <c r="L1" s="48" t="s">
        <v>23</v>
      </c>
      <c r="M1" s="48" t="s">
        <v>14</v>
      </c>
      <c r="N1" s="48" t="s">
        <v>28</v>
      </c>
      <c r="O1" s="48" t="s">
        <v>37</v>
      </c>
      <c r="P1" s="48" t="s">
        <v>19</v>
      </c>
      <c r="Q1" s="48" t="s">
        <v>32</v>
      </c>
      <c r="R1" s="48" t="s">
        <v>35</v>
      </c>
      <c r="S1" s="48" t="s">
        <v>33</v>
      </c>
      <c r="T1" s="48" t="s">
        <v>20</v>
      </c>
      <c r="U1" s="48" t="s">
        <v>30</v>
      </c>
      <c r="V1" s="48" t="s">
        <v>45</v>
      </c>
      <c r="W1" s="48" t="s">
        <v>21</v>
      </c>
      <c r="X1" s="48" t="s">
        <v>12</v>
      </c>
      <c r="Y1" s="48" t="s">
        <v>38</v>
      </c>
      <c r="Z1" s="48" t="s">
        <v>13</v>
      </c>
      <c r="AA1" s="48" t="s">
        <v>43</v>
      </c>
      <c r="AB1" s="48" t="s">
        <v>18</v>
      </c>
      <c r="AC1" s="48" t="s">
        <v>15</v>
      </c>
      <c r="AD1" s="48" t="s">
        <v>25</v>
      </c>
      <c r="AE1" s="48" t="s">
        <v>27</v>
      </c>
      <c r="AF1" s="48" t="s">
        <v>22</v>
      </c>
      <c r="AG1" s="48"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5</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11</v>
      </c>
      <c r="R24" s="2">
        <f>SUMIFS(DataRegularSeason20242025!$AA$3:$AA$1315,DataRegularSeason20242025!$B$3:$B$1315, "&lt;=" &amp; $A24, DataRegularSeason20242025!$D$3:$D$1315, R$1)+SUMIFS(DataRegularSeason20242025!$AB$3:$AB$1315,DataRegularSeason20242025!$B$3:$B$1315, "&lt;=" &amp; $A24, DataRegularSeason20242025!$E$3:$E$1315, R$1)</f>
        <v>2</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9</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7</v>
      </c>
      <c r="D25" s="2">
        <f>SUMIFS(DataRegularSeason20242025!$AA$3:$AA$1315,DataRegularSeason20242025!$B$3:$B$1315, "&lt;=" &amp; $A25, DataRegularSeason20242025!$D$3:$D$1315, D$1)+SUMIFS(DataRegularSeason20242025!$AB$3:$AB$1315,DataRegularSeason20242025!$B$3:$B$1315, "&lt;=" &amp; $A25, DataRegularSeason20242025!$E$3:$E$1315, D$1)</f>
        <v>7</v>
      </c>
      <c r="E25" s="2">
        <f>SUMIFS(DataRegularSeason20242025!$AA$3:$AA$1315,DataRegularSeason20242025!$B$3:$B$1315, "&lt;=" &amp; $A25, DataRegularSeason20242025!$D$3:$D$1315, E$1)+SUMIFS(DataRegularSeason20242025!$AB$3:$AB$1315,DataRegularSeason20242025!$B$3:$B$1315, "&lt;=" &amp; $A25, DataRegularSeason20242025!$E$3:$E$1315, E$1)</f>
        <v>8</v>
      </c>
      <c r="F25" s="2">
        <f>SUMIFS(DataRegularSeason20242025!$AA$3:$AA$1315,DataRegularSeason20242025!$B$3:$B$1315, "&lt;=" &amp; $A25, DataRegularSeason20242025!$D$3:$D$1315, F$1)+SUMIFS(DataRegularSeason20242025!$AB$3:$AB$1315,DataRegularSeason20242025!$B$3:$B$1315, "&lt;=" &amp; $A25, DataRegularSeason20242025!$E$3:$E$1315, F$1)</f>
        <v>6</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12</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5</v>
      </c>
      <c r="M25" s="2">
        <f>SUMIFS(DataRegularSeason20242025!$AA$3:$AA$1315,DataRegularSeason20242025!$B$3:$B$1315, "&lt;=" &amp; $A25, DataRegularSeason20242025!$D$3:$D$1315, M$1)+SUMIFS(DataRegularSeason20242025!$AB$3:$AB$1315,DataRegularSeason20242025!$B$3:$B$1315, "&lt;=" &amp; $A25, DataRegularSeason20242025!$E$3:$E$1315, M$1)</f>
        <v>11</v>
      </c>
      <c r="N25" s="2">
        <f>SUMIFS(DataRegularSeason20242025!$AA$3:$AA$1315,DataRegularSeason20242025!$B$3:$B$1315, "&lt;=" &amp; $A25, DataRegularSeason20242025!$D$3:$D$1315, N$1)+SUMIFS(DataRegularSeason20242025!$AB$3:$AB$1315,DataRegularSeason20242025!$B$3:$B$1315, "&lt;=" &amp; $A25, DataRegularSeason20242025!$E$3:$E$1315, N$1)</f>
        <v>10</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5</v>
      </c>
      <c r="Q25" s="2">
        <f>SUMIFS(DataRegularSeason20242025!$AA$3:$AA$1315,DataRegularSeason20242025!$B$3:$B$1315, "&lt;=" &amp; $A25, DataRegularSeason20242025!$D$3:$D$1315, Q$1)+SUMIFS(DataRegularSeason20242025!$AB$3:$AB$1315,DataRegularSeason20242025!$B$3:$B$1315, "&lt;=" &amp; $A25, DataRegularSeason20242025!$E$3:$E$1315, Q$1)</f>
        <v>11</v>
      </c>
      <c r="R25" s="2">
        <f>SUMIFS(DataRegularSeason20242025!$AA$3:$AA$1315,DataRegularSeason20242025!$B$3:$B$1315, "&lt;=" &amp; $A25, DataRegularSeason20242025!$D$3:$D$1315, R$1)+SUMIFS(DataRegularSeason20242025!$AB$3:$AB$1315,DataRegularSeason20242025!$B$3:$B$1315, "&lt;=" &amp; $A25, DataRegularSeason20242025!$E$3:$E$1315, R$1)</f>
        <v>2</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11</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3</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8</v>
      </c>
      <c r="AB25" s="2">
        <f>SUMIFS(DataRegularSeason20242025!$AA$3:$AA$1315,DataRegularSeason20242025!$B$3:$B$1315, "&lt;=" &amp; $A25, DataRegularSeason20242025!$D$3:$D$1315, AB$1)+SUMIFS(DataRegularSeason20242025!$AB$3:$AB$1315,DataRegularSeason20242025!$B$3:$B$1315, "&lt;=" &amp; $A25, DataRegularSeason20242025!$E$3:$E$1315, AB$1)</f>
        <v>8</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8</v>
      </c>
      <c r="AE25" s="2">
        <f>SUMIFS(DataRegularSeason20242025!$AA$3:$AA$1315,DataRegularSeason20242025!$B$3:$B$1315, "&lt;=" &amp; $A25, DataRegularSeason20242025!$D$3:$D$1315, AE$1)+SUMIFS(DataRegularSeason20242025!$AB$3:$AB$1315,DataRegularSeason20242025!$B$3:$B$1315, "&lt;=" &amp; $A25, DataRegularSeason20242025!$E$3:$E$1315, AE$1)</f>
        <v>9</v>
      </c>
      <c r="AF25" s="2">
        <f>SUMIFS(DataRegularSeason20242025!$AA$3:$AA$1315,DataRegularSeason20242025!$B$3:$B$1315, "&lt;=" &amp; $A25, DataRegularSeason20242025!$D$3:$D$1315, AF$1)+SUMIFS(DataRegularSeason20242025!$AB$3:$AB$1315,DataRegularSeason20242025!$B$3:$B$1315, "&lt;=" &amp; $A25, DataRegularSeason20242025!$E$3:$E$1315, AF$1)</f>
        <v>14</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7</v>
      </c>
      <c r="D26" s="2">
        <f>SUMIFS(DataRegularSeason20242025!$AA$3:$AA$1315,DataRegularSeason20242025!$B$3:$B$1315, "&lt;=" &amp; $A26, DataRegularSeason20242025!$D$3:$D$1315, D$1)+SUMIFS(DataRegularSeason20242025!$AB$3:$AB$1315,DataRegularSeason20242025!$B$3:$B$1315, "&lt;=" &amp; $A26, DataRegularSeason20242025!$E$3:$E$1315, D$1)</f>
        <v>7</v>
      </c>
      <c r="E26" s="2">
        <f>SUMIFS(DataRegularSeason20242025!$AA$3:$AA$1315,DataRegularSeason20242025!$B$3:$B$1315, "&lt;=" &amp; $A26, DataRegularSeason20242025!$D$3:$D$1315, E$1)+SUMIFS(DataRegularSeason20242025!$AB$3:$AB$1315,DataRegularSeason20242025!$B$3:$B$1315, "&lt;=" &amp; $A26, DataRegularSeason20242025!$E$3:$E$1315, E$1)</f>
        <v>8</v>
      </c>
      <c r="F26" s="2">
        <f>SUMIFS(DataRegularSeason20242025!$AA$3:$AA$1315,DataRegularSeason20242025!$B$3:$B$1315, "&lt;=" &amp; $A26, DataRegularSeason20242025!$D$3:$D$1315, F$1)+SUMIFS(DataRegularSeason20242025!$AB$3:$AB$1315,DataRegularSeason20242025!$B$3:$B$1315, "&lt;=" &amp; $A26, DataRegularSeason20242025!$E$3:$E$1315, F$1)</f>
        <v>6</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8</v>
      </c>
      <c r="J26" s="2">
        <f>SUMIFS(DataRegularSeason20242025!$AA$3:$AA$1315,DataRegularSeason20242025!$B$3:$B$1315, "&lt;=" &amp; $A26, DataRegularSeason20242025!$D$3:$D$1315, J$1)+SUMIFS(DataRegularSeason20242025!$AB$3:$AB$1315,DataRegularSeason20242025!$B$3:$B$1315, "&lt;=" &amp; $A26, DataRegularSeason20242025!$E$3:$E$1315, J$1)</f>
        <v>12</v>
      </c>
      <c r="K26" s="2">
        <f>SUMIFS(DataRegularSeason20242025!$AA$3:$AA$1315,DataRegularSeason20242025!$B$3:$B$1315, "&lt;=" &amp; $A26, DataRegularSeason20242025!$D$3:$D$1315, K$1)+SUMIFS(DataRegularSeason20242025!$AB$3:$AB$1315,DataRegularSeason20242025!$B$3:$B$1315, "&lt;=" &amp; $A26, DataRegularSeason20242025!$E$3:$E$1315, K$1)</f>
        <v>8</v>
      </c>
      <c r="L26" s="2">
        <f>SUMIFS(DataRegularSeason20242025!$AA$3:$AA$1315,DataRegularSeason20242025!$B$3:$B$1315, "&lt;=" &amp; $A26, DataRegularSeason20242025!$D$3:$D$1315, L$1)+SUMIFS(DataRegularSeason20242025!$AB$3:$AB$1315,DataRegularSeason20242025!$B$3:$B$1315, "&lt;=" &amp; $A26, DataRegularSeason20242025!$E$3:$E$1315, L$1)</f>
        <v>5</v>
      </c>
      <c r="M26" s="2">
        <f>SUMIFS(DataRegularSeason20242025!$AA$3:$AA$1315,DataRegularSeason20242025!$B$3:$B$1315, "&lt;=" &amp; $A26, DataRegularSeason20242025!$D$3:$D$1315, M$1)+SUMIFS(DataRegularSeason20242025!$AB$3:$AB$1315,DataRegularSeason20242025!$B$3:$B$1315, "&lt;=" &amp; $A26, DataRegularSeason20242025!$E$3:$E$1315, M$1)</f>
        <v>11</v>
      </c>
      <c r="N26" s="2">
        <f>SUMIFS(DataRegularSeason20242025!$AA$3:$AA$1315,DataRegularSeason20242025!$B$3:$B$1315, "&lt;=" &amp; $A26, DataRegularSeason20242025!$D$3:$D$1315, N$1)+SUMIFS(DataRegularSeason20242025!$AB$3:$AB$1315,DataRegularSeason20242025!$B$3:$B$1315, "&lt;=" &amp; $A26, DataRegularSeason20242025!$E$3:$E$1315, N$1)</f>
        <v>10</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5</v>
      </c>
      <c r="Q26" s="2">
        <f>SUMIFS(DataRegularSeason20242025!$AA$3:$AA$1315,DataRegularSeason20242025!$B$3:$B$1315, "&lt;=" &amp; $A26, DataRegularSeason20242025!$D$3:$D$1315, Q$1)+SUMIFS(DataRegularSeason20242025!$AB$3:$AB$1315,DataRegularSeason20242025!$B$3:$B$1315, "&lt;=" &amp; $A26, DataRegularSeason20242025!$E$3:$E$1315, Q$1)</f>
        <v>11</v>
      </c>
      <c r="R26" s="2">
        <f>SUMIFS(DataRegularSeason20242025!$AA$3:$AA$1315,DataRegularSeason20242025!$B$3:$B$1315, "&lt;=" &amp; $A26, DataRegularSeason20242025!$D$3:$D$1315, R$1)+SUMIFS(DataRegularSeason20242025!$AB$3:$AB$1315,DataRegularSeason20242025!$B$3:$B$1315, "&lt;=" &amp; $A26, DataRegularSeason20242025!$E$3:$E$1315, R$1)</f>
        <v>2</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11</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3</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8</v>
      </c>
      <c r="AB26" s="2">
        <f>SUMIFS(DataRegularSeason20242025!$AA$3:$AA$1315,DataRegularSeason20242025!$B$3:$B$1315, "&lt;=" &amp; $A26, DataRegularSeason20242025!$D$3:$D$1315, AB$1)+SUMIFS(DataRegularSeason20242025!$AB$3:$AB$1315,DataRegularSeason20242025!$B$3:$B$1315, "&lt;=" &amp; $A26, DataRegularSeason20242025!$E$3:$E$1315, AB$1)</f>
        <v>8</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8</v>
      </c>
      <c r="AE26" s="2">
        <f>SUMIFS(DataRegularSeason20242025!$AA$3:$AA$1315,DataRegularSeason20242025!$B$3:$B$1315, "&lt;=" &amp; $A26, DataRegularSeason20242025!$D$3:$D$1315, AE$1)+SUMIFS(DataRegularSeason20242025!$AB$3:$AB$1315,DataRegularSeason20242025!$B$3:$B$1315, "&lt;=" &amp; $A26, DataRegularSeason20242025!$E$3:$E$1315, AE$1)</f>
        <v>9</v>
      </c>
      <c r="AF26" s="2">
        <f>SUMIFS(DataRegularSeason20242025!$AA$3:$AA$1315,DataRegularSeason20242025!$B$3:$B$1315, "&lt;=" &amp; $A26, DataRegularSeason20242025!$D$3:$D$1315, AF$1)+SUMIFS(DataRegularSeason20242025!$AB$3:$AB$1315,DataRegularSeason20242025!$B$3:$B$1315, "&lt;=" &amp; $A26, DataRegularSeason20242025!$E$3:$E$1315, AF$1)</f>
        <v>14</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7</v>
      </c>
      <c r="D27" s="2">
        <f>SUMIFS(DataRegularSeason20242025!$AA$3:$AA$1315,DataRegularSeason20242025!$B$3:$B$1315, "&lt;=" &amp; $A27, DataRegularSeason20242025!$D$3:$D$1315, D$1)+SUMIFS(DataRegularSeason20242025!$AB$3:$AB$1315,DataRegularSeason20242025!$B$3:$B$1315, "&lt;=" &amp; $A27, DataRegularSeason20242025!$E$3:$E$1315, D$1)</f>
        <v>7</v>
      </c>
      <c r="E27" s="2">
        <f>SUMIFS(DataRegularSeason20242025!$AA$3:$AA$1315,DataRegularSeason20242025!$B$3:$B$1315, "&lt;=" &amp; $A27, DataRegularSeason20242025!$D$3:$D$1315, E$1)+SUMIFS(DataRegularSeason20242025!$AB$3:$AB$1315,DataRegularSeason20242025!$B$3:$B$1315, "&lt;=" &amp; $A27, DataRegularSeason20242025!$E$3:$E$1315, E$1)</f>
        <v>8</v>
      </c>
      <c r="F27" s="2">
        <f>SUMIFS(DataRegularSeason20242025!$AA$3:$AA$1315,DataRegularSeason20242025!$B$3:$B$1315, "&lt;=" &amp; $A27, DataRegularSeason20242025!$D$3:$D$1315, F$1)+SUMIFS(DataRegularSeason20242025!$AB$3:$AB$1315,DataRegularSeason20242025!$B$3:$B$1315, "&lt;=" &amp; $A27, DataRegularSeason20242025!$E$3:$E$1315, F$1)</f>
        <v>6</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5</v>
      </c>
      <c r="I27" s="2">
        <f>SUMIFS(DataRegularSeason20242025!$AA$3:$AA$1315,DataRegularSeason20242025!$B$3:$B$1315, "&lt;=" &amp; $A27, DataRegularSeason20242025!$D$3:$D$1315, I$1)+SUMIFS(DataRegularSeason20242025!$AB$3:$AB$1315,DataRegularSeason20242025!$B$3:$B$1315, "&lt;=" &amp; $A27, DataRegularSeason20242025!$E$3:$E$1315, I$1)</f>
        <v>8</v>
      </c>
      <c r="J27" s="2">
        <f>SUMIFS(DataRegularSeason20242025!$AA$3:$AA$1315,DataRegularSeason20242025!$B$3:$B$1315, "&lt;=" &amp; $A27, DataRegularSeason20242025!$D$3:$D$1315, J$1)+SUMIFS(DataRegularSeason20242025!$AB$3:$AB$1315,DataRegularSeason20242025!$B$3:$B$1315, "&lt;=" &amp; $A27, DataRegularSeason20242025!$E$3:$E$1315, J$1)</f>
        <v>12</v>
      </c>
      <c r="K27" s="2">
        <f>SUMIFS(DataRegularSeason20242025!$AA$3:$AA$1315,DataRegularSeason20242025!$B$3:$B$1315, "&lt;=" &amp; $A27, DataRegularSeason20242025!$D$3:$D$1315, K$1)+SUMIFS(DataRegularSeason20242025!$AB$3:$AB$1315,DataRegularSeason20242025!$B$3:$B$1315, "&lt;=" &amp; $A27, DataRegularSeason20242025!$E$3:$E$1315, K$1)</f>
        <v>8</v>
      </c>
      <c r="L27" s="2">
        <f>SUMIFS(DataRegularSeason20242025!$AA$3:$AA$1315,DataRegularSeason20242025!$B$3:$B$1315, "&lt;=" &amp; $A27, DataRegularSeason20242025!$D$3:$D$1315, L$1)+SUMIFS(DataRegularSeason20242025!$AB$3:$AB$1315,DataRegularSeason20242025!$B$3:$B$1315, "&lt;=" &amp; $A27, DataRegularSeason20242025!$E$3:$E$1315, L$1)</f>
        <v>5</v>
      </c>
      <c r="M27" s="2">
        <f>SUMIFS(DataRegularSeason20242025!$AA$3:$AA$1315,DataRegularSeason20242025!$B$3:$B$1315, "&lt;=" &amp; $A27, DataRegularSeason20242025!$D$3:$D$1315, M$1)+SUMIFS(DataRegularSeason20242025!$AB$3:$AB$1315,DataRegularSeason20242025!$B$3:$B$1315, "&lt;=" &amp; $A27, DataRegularSeason20242025!$E$3:$E$1315, M$1)</f>
        <v>11</v>
      </c>
      <c r="N27" s="2">
        <f>SUMIFS(DataRegularSeason20242025!$AA$3:$AA$1315,DataRegularSeason20242025!$B$3:$B$1315, "&lt;=" &amp; $A27, DataRegularSeason20242025!$D$3:$D$1315, N$1)+SUMIFS(DataRegularSeason20242025!$AB$3:$AB$1315,DataRegularSeason20242025!$B$3:$B$1315, "&lt;=" &amp; $A27, DataRegularSeason20242025!$E$3:$E$1315, N$1)</f>
        <v>10</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5</v>
      </c>
      <c r="Q27" s="2">
        <f>SUMIFS(DataRegularSeason20242025!$AA$3:$AA$1315,DataRegularSeason20242025!$B$3:$B$1315, "&lt;=" &amp; $A27, DataRegularSeason20242025!$D$3:$D$1315, Q$1)+SUMIFS(DataRegularSeason20242025!$AB$3:$AB$1315,DataRegularSeason20242025!$B$3:$B$1315, "&lt;=" &amp; $A27, DataRegularSeason20242025!$E$3:$E$1315, Q$1)</f>
        <v>11</v>
      </c>
      <c r="R27" s="2">
        <f>SUMIFS(DataRegularSeason20242025!$AA$3:$AA$1315,DataRegularSeason20242025!$B$3:$B$1315, "&lt;=" &amp; $A27, DataRegularSeason20242025!$D$3:$D$1315, R$1)+SUMIFS(DataRegularSeason20242025!$AB$3:$AB$1315,DataRegularSeason20242025!$B$3:$B$1315, "&lt;=" &amp; $A27, DataRegularSeason20242025!$E$3:$E$1315, R$1)</f>
        <v>2</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11</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3</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2</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8</v>
      </c>
      <c r="AB27" s="2">
        <f>SUMIFS(DataRegularSeason20242025!$AA$3:$AA$1315,DataRegularSeason20242025!$B$3:$B$1315, "&lt;=" &amp; $A27, DataRegularSeason20242025!$D$3:$D$1315, AB$1)+SUMIFS(DataRegularSeason20242025!$AB$3:$AB$1315,DataRegularSeason20242025!$B$3:$B$1315, "&lt;=" &amp; $A27, DataRegularSeason20242025!$E$3:$E$1315, AB$1)</f>
        <v>8</v>
      </c>
      <c r="AC27" s="2">
        <f>SUMIFS(DataRegularSeason20242025!$AA$3:$AA$1315,DataRegularSeason20242025!$B$3:$B$1315, "&lt;=" &amp; $A27, DataRegularSeason20242025!$D$3:$D$1315, AC$1)+SUMIFS(DataRegularSeason20242025!$AB$3:$AB$1315,DataRegularSeason20242025!$B$3:$B$1315, "&lt;=" &amp; $A27, DataRegularSeason20242025!$E$3:$E$1315, AC$1)</f>
        <v>9</v>
      </c>
      <c r="AD27" s="2">
        <f>SUMIFS(DataRegularSeason20242025!$AA$3:$AA$1315,DataRegularSeason20242025!$B$3:$B$1315, "&lt;=" &amp; $A27, DataRegularSeason20242025!$D$3:$D$1315, AD$1)+SUMIFS(DataRegularSeason20242025!$AB$3:$AB$1315,DataRegularSeason20242025!$B$3:$B$1315, "&lt;=" &amp; $A27, DataRegularSeason20242025!$E$3:$E$1315, AD$1)</f>
        <v>8</v>
      </c>
      <c r="AE27" s="2">
        <f>SUMIFS(DataRegularSeason20242025!$AA$3:$AA$1315,DataRegularSeason20242025!$B$3:$B$1315, "&lt;=" &amp; $A27, DataRegularSeason20242025!$D$3:$D$1315, AE$1)+SUMIFS(DataRegularSeason20242025!$AB$3:$AB$1315,DataRegularSeason20242025!$B$3:$B$1315, "&lt;=" &amp; $A27, DataRegularSeason20242025!$E$3:$E$1315, AE$1)</f>
        <v>9</v>
      </c>
      <c r="AF27" s="2">
        <f>SUMIFS(DataRegularSeason20242025!$AA$3:$AA$1315,DataRegularSeason20242025!$B$3:$B$1315, "&lt;=" &amp; $A27, DataRegularSeason20242025!$D$3:$D$1315, AF$1)+SUMIFS(DataRegularSeason20242025!$AB$3:$AB$1315,DataRegularSeason20242025!$B$3:$B$1315, "&lt;=" &amp; $A27, DataRegularSeason20242025!$E$3:$E$1315, AF$1)</f>
        <v>14</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7</v>
      </c>
      <c r="D28" s="2">
        <f>SUMIFS(DataRegularSeason20242025!$AA$3:$AA$1315,DataRegularSeason20242025!$B$3:$B$1315, "&lt;=" &amp; $A28, DataRegularSeason20242025!$D$3:$D$1315, D$1)+SUMIFS(DataRegularSeason20242025!$AB$3:$AB$1315,DataRegularSeason20242025!$B$3:$B$1315, "&lt;=" &amp; $A28, DataRegularSeason20242025!$E$3:$E$1315, D$1)</f>
        <v>7</v>
      </c>
      <c r="E28" s="2">
        <f>SUMIFS(DataRegularSeason20242025!$AA$3:$AA$1315,DataRegularSeason20242025!$B$3:$B$1315, "&lt;=" &amp; $A28, DataRegularSeason20242025!$D$3:$D$1315, E$1)+SUMIFS(DataRegularSeason20242025!$AB$3:$AB$1315,DataRegularSeason20242025!$B$3:$B$1315, "&lt;=" &amp; $A28, DataRegularSeason20242025!$E$3:$E$1315, E$1)</f>
        <v>8</v>
      </c>
      <c r="F28" s="2">
        <f>SUMIFS(DataRegularSeason20242025!$AA$3:$AA$1315,DataRegularSeason20242025!$B$3:$B$1315, "&lt;=" &amp; $A28, DataRegularSeason20242025!$D$3:$D$1315, F$1)+SUMIFS(DataRegularSeason20242025!$AB$3:$AB$1315,DataRegularSeason20242025!$B$3:$B$1315, "&lt;=" &amp; $A28, DataRegularSeason20242025!$E$3:$E$1315, F$1)</f>
        <v>6</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5</v>
      </c>
      <c r="I28" s="2">
        <f>SUMIFS(DataRegularSeason20242025!$AA$3:$AA$1315,DataRegularSeason20242025!$B$3:$B$1315, "&lt;=" &amp; $A28, DataRegularSeason20242025!$D$3:$D$1315, I$1)+SUMIFS(DataRegularSeason20242025!$AB$3:$AB$1315,DataRegularSeason20242025!$B$3:$B$1315, "&lt;=" &amp; $A28, DataRegularSeason20242025!$E$3:$E$1315, I$1)</f>
        <v>8</v>
      </c>
      <c r="J28" s="2">
        <f>SUMIFS(DataRegularSeason20242025!$AA$3:$AA$1315,DataRegularSeason20242025!$B$3:$B$1315, "&lt;=" &amp; $A28, DataRegularSeason20242025!$D$3:$D$1315, J$1)+SUMIFS(DataRegularSeason20242025!$AB$3:$AB$1315,DataRegularSeason20242025!$B$3:$B$1315, "&lt;=" &amp; $A28, DataRegularSeason20242025!$E$3:$E$1315, J$1)</f>
        <v>12</v>
      </c>
      <c r="K28" s="2">
        <f>SUMIFS(DataRegularSeason20242025!$AA$3:$AA$1315,DataRegularSeason20242025!$B$3:$B$1315, "&lt;=" &amp; $A28, DataRegularSeason20242025!$D$3:$D$1315, K$1)+SUMIFS(DataRegularSeason20242025!$AB$3:$AB$1315,DataRegularSeason20242025!$B$3:$B$1315, "&lt;=" &amp; $A28, DataRegularSeason20242025!$E$3:$E$1315, K$1)</f>
        <v>8</v>
      </c>
      <c r="L28" s="2">
        <f>SUMIFS(DataRegularSeason20242025!$AA$3:$AA$1315,DataRegularSeason20242025!$B$3:$B$1315, "&lt;=" &amp; $A28, DataRegularSeason20242025!$D$3:$D$1315, L$1)+SUMIFS(DataRegularSeason20242025!$AB$3:$AB$1315,DataRegularSeason20242025!$B$3:$B$1315, "&lt;=" &amp; $A28, DataRegularSeason20242025!$E$3:$E$1315, L$1)</f>
        <v>5</v>
      </c>
      <c r="M28" s="2">
        <f>SUMIFS(DataRegularSeason20242025!$AA$3:$AA$1315,DataRegularSeason20242025!$B$3:$B$1315, "&lt;=" &amp; $A28, DataRegularSeason20242025!$D$3:$D$1315, M$1)+SUMIFS(DataRegularSeason20242025!$AB$3:$AB$1315,DataRegularSeason20242025!$B$3:$B$1315, "&lt;=" &amp; $A28, DataRegularSeason20242025!$E$3:$E$1315, M$1)</f>
        <v>11</v>
      </c>
      <c r="N28" s="2">
        <f>SUMIFS(DataRegularSeason20242025!$AA$3:$AA$1315,DataRegularSeason20242025!$B$3:$B$1315, "&lt;=" &amp; $A28, DataRegularSeason20242025!$D$3:$D$1315, N$1)+SUMIFS(DataRegularSeason20242025!$AB$3:$AB$1315,DataRegularSeason20242025!$B$3:$B$1315, "&lt;=" &amp; $A28, DataRegularSeason20242025!$E$3:$E$1315, N$1)</f>
        <v>10</v>
      </c>
      <c r="O28" s="2">
        <f>SUMIFS(DataRegularSeason20242025!$AA$3:$AA$1315,DataRegularSeason20242025!$B$3:$B$1315, "&lt;=" &amp; $A28, DataRegularSeason20242025!$D$3:$D$1315, O$1)+SUMIFS(DataRegularSeason20242025!$AB$3:$AB$1315,DataRegularSeason20242025!$B$3:$B$1315, "&lt;=" &amp; $A28, DataRegularSeason20242025!$E$3:$E$1315, O$1)</f>
        <v>12</v>
      </c>
      <c r="P28" s="2">
        <f>SUMIFS(DataRegularSeason20242025!$AA$3:$AA$1315,DataRegularSeason20242025!$B$3:$B$1315, "&lt;=" &amp; $A28, DataRegularSeason20242025!$D$3:$D$1315, P$1)+SUMIFS(DataRegularSeason20242025!$AB$3:$AB$1315,DataRegularSeason20242025!$B$3:$B$1315, "&lt;=" &amp; $A28, DataRegularSeason20242025!$E$3:$E$1315, P$1)</f>
        <v>5</v>
      </c>
      <c r="Q28" s="2">
        <f>SUMIFS(DataRegularSeason20242025!$AA$3:$AA$1315,DataRegularSeason20242025!$B$3:$B$1315, "&lt;=" &amp; $A28, DataRegularSeason20242025!$D$3:$D$1315, Q$1)+SUMIFS(DataRegularSeason20242025!$AB$3:$AB$1315,DataRegularSeason20242025!$B$3:$B$1315, "&lt;=" &amp; $A28, DataRegularSeason20242025!$E$3:$E$1315, Q$1)</f>
        <v>11</v>
      </c>
      <c r="R28" s="2">
        <f>SUMIFS(DataRegularSeason20242025!$AA$3:$AA$1315,DataRegularSeason20242025!$B$3:$B$1315, "&lt;=" &amp; $A28, DataRegularSeason20242025!$D$3:$D$1315, R$1)+SUMIFS(DataRegularSeason20242025!$AB$3:$AB$1315,DataRegularSeason20242025!$B$3:$B$1315, "&lt;=" &amp; $A28, DataRegularSeason20242025!$E$3:$E$1315, R$1)</f>
        <v>2</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11</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3</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2</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8</v>
      </c>
      <c r="AB28" s="2">
        <f>SUMIFS(DataRegularSeason20242025!$AA$3:$AA$1315,DataRegularSeason20242025!$B$3:$B$1315, "&lt;=" &amp; $A28, DataRegularSeason20242025!$D$3:$D$1315, AB$1)+SUMIFS(DataRegularSeason20242025!$AB$3:$AB$1315,DataRegularSeason20242025!$B$3:$B$1315, "&lt;=" &amp; $A28, DataRegularSeason20242025!$E$3:$E$1315, AB$1)</f>
        <v>8</v>
      </c>
      <c r="AC28" s="2">
        <f>SUMIFS(DataRegularSeason20242025!$AA$3:$AA$1315,DataRegularSeason20242025!$B$3:$B$1315, "&lt;=" &amp; $A28, DataRegularSeason20242025!$D$3:$D$1315, AC$1)+SUMIFS(DataRegularSeason20242025!$AB$3:$AB$1315,DataRegularSeason20242025!$B$3:$B$1315, "&lt;=" &amp; $A28, DataRegularSeason20242025!$E$3:$E$1315, AC$1)</f>
        <v>9</v>
      </c>
      <c r="AD28" s="2">
        <f>SUMIFS(DataRegularSeason20242025!$AA$3:$AA$1315,DataRegularSeason20242025!$B$3:$B$1315, "&lt;=" &amp; $A28, DataRegularSeason20242025!$D$3:$D$1315, AD$1)+SUMIFS(DataRegularSeason20242025!$AB$3:$AB$1315,DataRegularSeason20242025!$B$3:$B$1315, "&lt;=" &amp; $A28, DataRegularSeason20242025!$E$3:$E$1315, AD$1)</f>
        <v>8</v>
      </c>
      <c r="AE28" s="2">
        <f>SUMIFS(DataRegularSeason20242025!$AA$3:$AA$1315,DataRegularSeason20242025!$B$3:$B$1315, "&lt;=" &amp; $A28, DataRegularSeason20242025!$D$3:$D$1315, AE$1)+SUMIFS(DataRegularSeason20242025!$AB$3:$AB$1315,DataRegularSeason20242025!$B$3:$B$1315, "&lt;=" &amp; $A28, DataRegularSeason20242025!$E$3:$E$1315, AE$1)</f>
        <v>9</v>
      </c>
      <c r="AF28" s="2">
        <f>SUMIFS(DataRegularSeason20242025!$AA$3:$AA$1315,DataRegularSeason20242025!$B$3:$B$1315, "&lt;=" &amp; $A28, DataRegularSeason20242025!$D$3:$D$1315, AF$1)+SUMIFS(DataRegularSeason20242025!$AB$3:$AB$1315,DataRegularSeason20242025!$B$3:$B$1315, "&lt;=" &amp; $A28, DataRegularSeason20242025!$E$3:$E$1315, AF$1)</f>
        <v>14</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7</v>
      </c>
      <c r="D29" s="2">
        <f>SUMIFS(DataRegularSeason20242025!$AA$3:$AA$1315,DataRegularSeason20242025!$B$3:$B$1315, "&lt;=" &amp; $A29, DataRegularSeason20242025!$D$3:$D$1315, D$1)+SUMIFS(DataRegularSeason20242025!$AB$3:$AB$1315,DataRegularSeason20242025!$B$3:$B$1315, "&lt;=" &amp; $A29, DataRegularSeason20242025!$E$3:$E$1315, D$1)</f>
        <v>7</v>
      </c>
      <c r="E29" s="2">
        <f>SUMIFS(DataRegularSeason20242025!$AA$3:$AA$1315,DataRegularSeason20242025!$B$3:$B$1315, "&lt;=" &amp; $A29, DataRegularSeason20242025!$D$3:$D$1315, E$1)+SUMIFS(DataRegularSeason20242025!$AB$3:$AB$1315,DataRegularSeason20242025!$B$3:$B$1315, "&lt;=" &amp; $A29, DataRegularSeason20242025!$E$3:$E$1315, E$1)</f>
        <v>8</v>
      </c>
      <c r="F29" s="2">
        <f>SUMIFS(DataRegularSeason20242025!$AA$3:$AA$1315,DataRegularSeason20242025!$B$3:$B$1315, "&lt;=" &amp; $A29, DataRegularSeason20242025!$D$3:$D$1315, F$1)+SUMIFS(DataRegularSeason20242025!$AB$3:$AB$1315,DataRegularSeason20242025!$B$3:$B$1315, "&lt;=" &amp; $A29, DataRegularSeason20242025!$E$3:$E$1315, F$1)</f>
        <v>6</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5</v>
      </c>
      <c r="I29" s="2">
        <f>SUMIFS(DataRegularSeason20242025!$AA$3:$AA$1315,DataRegularSeason20242025!$B$3:$B$1315, "&lt;=" &amp; $A29, DataRegularSeason20242025!$D$3:$D$1315, I$1)+SUMIFS(DataRegularSeason20242025!$AB$3:$AB$1315,DataRegularSeason20242025!$B$3:$B$1315, "&lt;=" &amp; $A29, DataRegularSeason20242025!$E$3:$E$1315, I$1)</f>
        <v>8</v>
      </c>
      <c r="J29" s="2">
        <f>SUMIFS(DataRegularSeason20242025!$AA$3:$AA$1315,DataRegularSeason20242025!$B$3:$B$1315, "&lt;=" &amp; $A29, DataRegularSeason20242025!$D$3:$D$1315, J$1)+SUMIFS(DataRegularSeason20242025!$AB$3:$AB$1315,DataRegularSeason20242025!$B$3:$B$1315, "&lt;=" &amp; $A29, DataRegularSeason20242025!$E$3:$E$1315, J$1)</f>
        <v>12</v>
      </c>
      <c r="K29" s="2">
        <f>SUMIFS(DataRegularSeason20242025!$AA$3:$AA$1315,DataRegularSeason20242025!$B$3:$B$1315, "&lt;=" &amp; $A29, DataRegularSeason20242025!$D$3:$D$1315, K$1)+SUMIFS(DataRegularSeason20242025!$AB$3:$AB$1315,DataRegularSeason20242025!$B$3:$B$1315, "&lt;=" &amp; $A29, DataRegularSeason20242025!$E$3:$E$1315, K$1)</f>
        <v>8</v>
      </c>
      <c r="L29" s="2">
        <f>SUMIFS(DataRegularSeason20242025!$AA$3:$AA$1315,DataRegularSeason20242025!$B$3:$B$1315, "&lt;=" &amp; $A29, DataRegularSeason20242025!$D$3:$D$1315, L$1)+SUMIFS(DataRegularSeason20242025!$AB$3:$AB$1315,DataRegularSeason20242025!$B$3:$B$1315, "&lt;=" &amp; $A29, DataRegularSeason20242025!$E$3:$E$1315, L$1)</f>
        <v>5</v>
      </c>
      <c r="M29" s="2">
        <f>SUMIFS(DataRegularSeason20242025!$AA$3:$AA$1315,DataRegularSeason20242025!$B$3:$B$1315, "&lt;=" &amp; $A29, DataRegularSeason20242025!$D$3:$D$1315, M$1)+SUMIFS(DataRegularSeason20242025!$AB$3:$AB$1315,DataRegularSeason20242025!$B$3:$B$1315, "&lt;=" &amp; $A29, DataRegularSeason20242025!$E$3:$E$1315, M$1)</f>
        <v>11</v>
      </c>
      <c r="N29" s="2">
        <f>SUMIFS(DataRegularSeason20242025!$AA$3:$AA$1315,DataRegularSeason20242025!$B$3:$B$1315, "&lt;=" &amp; $A29, DataRegularSeason20242025!$D$3:$D$1315, N$1)+SUMIFS(DataRegularSeason20242025!$AB$3:$AB$1315,DataRegularSeason20242025!$B$3:$B$1315, "&lt;=" &amp; $A29, DataRegularSeason20242025!$E$3:$E$1315, N$1)</f>
        <v>10</v>
      </c>
      <c r="O29" s="2">
        <f>SUMIFS(DataRegularSeason20242025!$AA$3:$AA$1315,DataRegularSeason20242025!$B$3:$B$1315, "&lt;=" &amp; $A29, DataRegularSeason20242025!$D$3:$D$1315, O$1)+SUMIFS(DataRegularSeason20242025!$AB$3:$AB$1315,DataRegularSeason20242025!$B$3:$B$1315, "&lt;=" &amp; $A29, DataRegularSeason20242025!$E$3:$E$1315, O$1)</f>
        <v>12</v>
      </c>
      <c r="P29" s="2">
        <f>SUMIFS(DataRegularSeason20242025!$AA$3:$AA$1315,DataRegularSeason20242025!$B$3:$B$1315, "&lt;=" &amp; $A29, DataRegularSeason20242025!$D$3:$D$1315, P$1)+SUMIFS(DataRegularSeason20242025!$AB$3:$AB$1315,DataRegularSeason20242025!$B$3:$B$1315, "&lt;=" &amp; $A29, DataRegularSeason20242025!$E$3:$E$1315, P$1)</f>
        <v>5</v>
      </c>
      <c r="Q29" s="2">
        <f>SUMIFS(DataRegularSeason20242025!$AA$3:$AA$1315,DataRegularSeason20242025!$B$3:$B$1315, "&lt;=" &amp; $A29, DataRegularSeason20242025!$D$3:$D$1315, Q$1)+SUMIFS(DataRegularSeason20242025!$AB$3:$AB$1315,DataRegularSeason20242025!$B$3:$B$1315, "&lt;=" &amp; $A29, DataRegularSeason20242025!$E$3:$E$1315, Q$1)</f>
        <v>11</v>
      </c>
      <c r="R29" s="2">
        <f>SUMIFS(DataRegularSeason20242025!$AA$3:$AA$1315,DataRegularSeason20242025!$B$3:$B$1315, "&lt;=" &amp; $A29, DataRegularSeason20242025!$D$3:$D$1315, R$1)+SUMIFS(DataRegularSeason20242025!$AB$3:$AB$1315,DataRegularSeason20242025!$B$3:$B$1315, "&lt;=" &amp; $A29, DataRegularSeason20242025!$E$3:$E$1315, R$1)</f>
        <v>2</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11</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3</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2</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8</v>
      </c>
      <c r="AB29" s="2">
        <f>SUMIFS(DataRegularSeason20242025!$AA$3:$AA$1315,DataRegularSeason20242025!$B$3:$B$1315, "&lt;=" &amp; $A29, DataRegularSeason20242025!$D$3:$D$1315, AB$1)+SUMIFS(DataRegularSeason20242025!$AB$3:$AB$1315,DataRegularSeason20242025!$B$3:$B$1315, "&lt;=" &amp; $A29, DataRegularSeason20242025!$E$3:$E$1315, AB$1)</f>
        <v>8</v>
      </c>
      <c r="AC29" s="2">
        <f>SUMIFS(DataRegularSeason20242025!$AA$3:$AA$1315,DataRegularSeason20242025!$B$3:$B$1315, "&lt;=" &amp; $A29, DataRegularSeason20242025!$D$3:$D$1315, AC$1)+SUMIFS(DataRegularSeason20242025!$AB$3:$AB$1315,DataRegularSeason20242025!$B$3:$B$1315, "&lt;=" &amp; $A29, DataRegularSeason20242025!$E$3:$E$1315, AC$1)</f>
        <v>9</v>
      </c>
      <c r="AD29" s="2">
        <f>SUMIFS(DataRegularSeason20242025!$AA$3:$AA$1315,DataRegularSeason20242025!$B$3:$B$1315, "&lt;=" &amp; $A29, DataRegularSeason20242025!$D$3:$D$1315, AD$1)+SUMIFS(DataRegularSeason20242025!$AB$3:$AB$1315,DataRegularSeason20242025!$B$3:$B$1315, "&lt;=" &amp; $A29, DataRegularSeason20242025!$E$3:$E$1315, AD$1)</f>
        <v>8</v>
      </c>
      <c r="AE29" s="2">
        <f>SUMIFS(DataRegularSeason20242025!$AA$3:$AA$1315,DataRegularSeason20242025!$B$3:$B$1315, "&lt;=" &amp; $A29, DataRegularSeason20242025!$D$3:$D$1315, AE$1)+SUMIFS(DataRegularSeason20242025!$AB$3:$AB$1315,DataRegularSeason20242025!$B$3:$B$1315, "&lt;=" &amp; $A29, DataRegularSeason20242025!$E$3:$E$1315, AE$1)</f>
        <v>9</v>
      </c>
      <c r="AF29" s="2">
        <f>SUMIFS(DataRegularSeason20242025!$AA$3:$AA$1315,DataRegularSeason20242025!$B$3:$B$1315, "&lt;=" &amp; $A29, DataRegularSeason20242025!$D$3:$D$1315, AF$1)+SUMIFS(DataRegularSeason20242025!$AB$3:$AB$1315,DataRegularSeason20242025!$B$3:$B$1315, "&lt;=" &amp; $A29, DataRegularSeason20242025!$E$3:$E$1315, AF$1)</f>
        <v>14</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7</v>
      </c>
      <c r="D30" s="2">
        <f>SUMIFS(DataRegularSeason20242025!$AA$3:$AA$1315,DataRegularSeason20242025!$B$3:$B$1315, "&lt;=" &amp; $A30, DataRegularSeason20242025!$D$3:$D$1315, D$1)+SUMIFS(DataRegularSeason20242025!$AB$3:$AB$1315,DataRegularSeason20242025!$B$3:$B$1315, "&lt;=" &amp; $A30, DataRegularSeason20242025!$E$3:$E$1315, D$1)</f>
        <v>7</v>
      </c>
      <c r="E30" s="2">
        <f>SUMIFS(DataRegularSeason20242025!$AA$3:$AA$1315,DataRegularSeason20242025!$B$3:$B$1315, "&lt;=" &amp; $A30, DataRegularSeason20242025!$D$3:$D$1315, E$1)+SUMIFS(DataRegularSeason20242025!$AB$3:$AB$1315,DataRegularSeason20242025!$B$3:$B$1315, "&lt;=" &amp; $A30, DataRegularSeason20242025!$E$3:$E$1315, E$1)</f>
        <v>8</v>
      </c>
      <c r="F30" s="2">
        <f>SUMIFS(DataRegularSeason20242025!$AA$3:$AA$1315,DataRegularSeason20242025!$B$3:$B$1315, "&lt;=" &amp; $A30, DataRegularSeason20242025!$D$3:$D$1315, F$1)+SUMIFS(DataRegularSeason20242025!$AB$3:$AB$1315,DataRegularSeason20242025!$B$3:$B$1315, "&lt;=" &amp; $A30, DataRegularSeason20242025!$E$3:$E$1315, F$1)</f>
        <v>6</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5</v>
      </c>
      <c r="I30" s="2">
        <f>SUMIFS(DataRegularSeason20242025!$AA$3:$AA$1315,DataRegularSeason20242025!$B$3:$B$1315, "&lt;=" &amp; $A30, DataRegularSeason20242025!$D$3:$D$1315, I$1)+SUMIFS(DataRegularSeason20242025!$AB$3:$AB$1315,DataRegularSeason20242025!$B$3:$B$1315, "&lt;=" &amp; $A30, DataRegularSeason20242025!$E$3:$E$1315, I$1)</f>
        <v>8</v>
      </c>
      <c r="J30" s="2">
        <f>SUMIFS(DataRegularSeason20242025!$AA$3:$AA$1315,DataRegularSeason20242025!$B$3:$B$1315, "&lt;=" &amp; $A30, DataRegularSeason20242025!$D$3:$D$1315, J$1)+SUMIFS(DataRegularSeason20242025!$AB$3:$AB$1315,DataRegularSeason20242025!$B$3:$B$1315, "&lt;=" &amp; $A30, DataRegularSeason20242025!$E$3:$E$1315, J$1)</f>
        <v>12</v>
      </c>
      <c r="K30" s="2">
        <f>SUMIFS(DataRegularSeason20242025!$AA$3:$AA$1315,DataRegularSeason20242025!$B$3:$B$1315, "&lt;=" &amp; $A30, DataRegularSeason20242025!$D$3:$D$1315, K$1)+SUMIFS(DataRegularSeason20242025!$AB$3:$AB$1315,DataRegularSeason20242025!$B$3:$B$1315, "&lt;=" &amp; $A30, DataRegularSeason20242025!$E$3:$E$1315, K$1)</f>
        <v>8</v>
      </c>
      <c r="L30" s="2">
        <f>SUMIFS(DataRegularSeason20242025!$AA$3:$AA$1315,DataRegularSeason20242025!$B$3:$B$1315, "&lt;=" &amp; $A30, DataRegularSeason20242025!$D$3:$D$1315, L$1)+SUMIFS(DataRegularSeason20242025!$AB$3:$AB$1315,DataRegularSeason20242025!$B$3:$B$1315, "&lt;=" &amp; $A30, DataRegularSeason20242025!$E$3:$E$1315, L$1)</f>
        <v>5</v>
      </c>
      <c r="M30" s="2">
        <f>SUMIFS(DataRegularSeason20242025!$AA$3:$AA$1315,DataRegularSeason20242025!$B$3:$B$1315, "&lt;=" &amp; $A30, DataRegularSeason20242025!$D$3:$D$1315, M$1)+SUMIFS(DataRegularSeason20242025!$AB$3:$AB$1315,DataRegularSeason20242025!$B$3:$B$1315, "&lt;=" &amp; $A30, DataRegularSeason20242025!$E$3:$E$1315, M$1)</f>
        <v>11</v>
      </c>
      <c r="N30" s="2">
        <f>SUMIFS(DataRegularSeason20242025!$AA$3:$AA$1315,DataRegularSeason20242025!$B$3:$B$1315, "&lt;=" &amp; $A30, DataRegularSeason20242025!$D$3:$D$1315, N$1)+SUMIFS(DataRegularSeason20242025!$AB$3:$AB$1315,DataRegularSeason20242025!$B$3:$B$1315, "&lt;=" &amp; $A30, DataRegularSeason20242025!$E$3:$E$1315, N$1)</f>
        <v>10</v>
      </c>
      <c r="O30" s="2">
        <f>SUMIFS(DataRegularSeason20242025!$AA$3:$AA$1315,DataRegularSeason20242025!$B$3:$B$1315, "&lt;=" &amp; $A30, DataRegularSeason20242025!$D$3:$D$1315, O$1)+SUMIFS(DataRegularSeason20242025!$AB$3:$AB$1315,DataRegularSeason20242025!$B$3:$B$1315, "&lt;=" &amp; $A30, DataRegularSeason20242025!$E$3:$E$1315, O$1)</f>
        <v>12</v>
      </c>
      <c r="P30" s="2">
        <f>SUMIFS(DataRegularSeason20242025!$AA$3:$AA$1315,DataRegularSeason20242025!$B$3:$B$1315, "&lt;=" &amp; $A30, DataRegularSeason20242025!$D$3:$D$1315, P$1)+SUMIFS(DataRegularSeason20242025!$AB$3:$AB$1315,DataRegularSeason20242025!$B$3:$B$1315, "&lt;=" &amp; $A30, DataRegularSeason20242025!$E$3:$E$1315, P$1)</f>
        <v>5</v>
      </c>
      <c r="Q30" s="2">
        <f>SUMIFS(DataRegularSeason20242025!$AA$3:$AA$1315,DataRegularSeason20242025!$B$3:$B$1315, "&lt;=" &amp; $A30, DataRegularSeason20242025!$D$3:$D$1315, Q$1)+SUMIFS(DataRegularSeason20242025!$AB$3:$AB$1315,DataRegularSeason20242025!$B$3:$B$1315, "&lt;=" &amp; $A30, DataRegularSeason20242025!$E$3:$E$1315, Q$1)</f>
        <v>11</v>
      </c>
      <c r="R30" s="2">
        <f>SUMIFS(DataRegularSeason20242025!$AA$3:$AA$1315,DataRegularSeason20242025!$B$3:$B$1315, "&lt;=" &amp; $A30, DataRegularSeason20242025!$D$3:$D$1315, R$1)+SUMIFS(DataRegularSeason20242025!$AB$3:$AB$1315,DataRegularSeason20242025!$B$3:$B$1315, "&lt;=" &amp; $A30, DataRegularSeason20242025!$E$3:$E$1315, R$1)</f>
        <v>2</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11</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3</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2</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8</v>
      </c>
      <c r="AB30" s="2">
        <f>SUMIFS(DataRegularSeason20242025!$AA$3:$AA$1315,DataRegularSeason20242025!$B$3:$B$1315, "&lt;=" &amp; $A30, DataRegularSeason20242025!$D$3:$D$1315, AB$1)+SUMIFS(DataRegularSeason20242025!$AB$3:$AB$1315,DataRegularSeason20242025!$B$3:$B$1315, "&lt;=" &amp; $A30, DataRegularSeason20242025!$E$3:$E$1315, AB$1)</f>
        <v>8</v>
      </c>
      <c r="AC30" s="2">
        <f>SUMIFS(DataRegularSeason20242025!$AA$3:$AA$1315,DataRegularSeason20242025!$B$3:$B$1315, "&lt;=" &amp; $A30, DataRegularSeason20242025!$D$3:$D$1315, AC$1)+SUMIFS(DataRegularSeason20242025!$AB$3:$AB$1315,DataRegularSeason20242025!$B$3:$B$1315, "&lt;=" &amp; $A30, DataRegularSeason20242025!$E$3:$E$1315, AC$1)</f>
        <v>9</v>
      </c>
      <c r="AD30" s="2">
        <f>SUMIFS(DataRegularSeason20242025!$AA$3:$AA$1315,DataRegularSeason20242025!$B$3:$B$1315, "&lt;=" &amp; $A30, DataRegularSeason20242025!$D$3:$D$1315, AD$1)+SUMIFS(DataRegularSeason20242025!$AB$3:$AB$1315,DataRegularSeason20242025!$B$3:$B$1315, "&lt;=" &amp; $A30, DataRegularSeason20242025!$E$3:$E$1315, AD$1)</f>
        <v>8</v>
      </c>
      <c r="AE30" s="2">
        <f>SUMIFS(DataRegularSeason20242025!$AA$3:$AA$1315,DataRegularSeason20242025!$B$3:$B$1315, "&lt;=" &amp; $A30, DataRegularSeason20242025!$D$3:$D$1315, AE$1)+SUMIFS(DataRegularSeason20242025!$AB$3:$AB$1315,DataRegularSeason20242025!$B$3:$B$1315, "&lt;=" &amp; $A30, DataRegularSeason20242025!$E$3:$E$1315, AE$1)</f>
        <v>9</v>
      </c>
      <c r="AF30" s="2">
        <f>SUMIFS(DataRegularSeason20242025!$AA$3:$AA$1315,DataRegularSeason20242025!$B$3:$B$1315, "&lt;=" &amp; $A30, DataRegularSeason20242025!$D$3:$D$1315, AF$1)+SUMIFS(DataRegularSeason20242025!$AB$3:$AB$1315,DataRegularSeason20242025!$B$3:$B$1315, "&lt;=" &amp; $A30, DataRegularSeason20242025!$E$3:$E$1315, AF$1)</f>
        <v>14</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7</v>
      </c>
      <c r="D31" s="2">
        <f>SUMIFS(DataRegularSeason20242025!$AA$3:$AA$1315,DataRegularSeason20242025!$B$3:$B$1315, "&lt;=" &amp; $A31, DataRegularSeason20242025!$D$3:$D$1315, D$1)+SUMIFS(DataRegularSeason20242025!$AB$3:$AB$1315,DataRegularSeason20242025!$B$3:$B$1315, "&lt;=" &amp; $A31, DataRegularSeason20242025!$E$3:$E$1315, D$1)</f>
        <v>7</v>
      </c>
      <c r="E31" s="2">
        <f>SUMIFS(DataRegularSeason20242025!$AA$3:$AA$1315,DataRegularSeason20242025!$B$3:$B$1315, "&lt;=" &amp; $A31, DataRegularSeason20242025!$D$3:$D$1315, E$1)+SUMIFS(DataRegularSeason20242025!$AB$3:$AB$1315,DataRegularSeason20242025!$B$3:$B$1315, "&lt;=" &amp; $A31, DataRegularSeason20242025!$E$3:$E$1315, E$1)</f>
        <v>8</v>
      </c>
      <c r="F31" s="2">
        <f>SUMIFS(DataRegularSeason20242025!$AA$3:$AA$1315,DataRegularSeason20242025!$B$3:$B$1315, "&lt;=" &amp; $A31, DataRegularSeason20242025!$D$3:$D$1315, F$1)+SUMIFS(DataRegularSeason20242025!$AB$3:$AB$1315,DataRegularSeason20242025!$B$3:$B$1315, "&lt;=" &amp; $A31, DataRegularSeason20242025!$E$3:$E$1315, F$1)</f>
        <v>6</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5</v>
      </c>
      <c r="I31" s="2">
        <f>SUMIFS(DataRegularSeason20242025!$AA$3:$AA$1315,DataRegularSeason20242025!$B$3:$B$1315, "&lt;=" &amp; $A31, DataRegularSeason20242025!$D$3:$D$1315, I$1)+SUMIFS(DataRegularSeason20242025!$AB$3:$AB$1315,DataRegularSeason20242025!$B$3:$B$1315, "&lt;=" &amp; $A31, DataRegularSeason20242025!$E$3:$E$1315, I$1)</f>
        <v>8</v>
      </c>
      <c r="J31" s="2">
        <f>SUMIFS(DataRegularSeason20242025!$AA$3:$AA$1315,DataRegularSeason20242025!$B$3:$B$1315, "&lt;=" &amp; $A31, DataRegularSeason20242025!$D$3:$D$1315, J$1)+SUMIFS(DataRegularSeason20242025!$AB$3:$AB$1315,DataRegularSeason20242025!$B$3:$B$1315, "&lt;=" &amp; $A31, DataRegularSeason20242025!$E$3:$E$1315, J$1)</f>
        <v>12</v>
      </c>
      <c r="K31" s="2">
        <f>SUMIFS(DataRegularSeason20242025!$AA$3:$AA$1315,DataRegularSeason20242025!$B$3:$B$1315, "&lt;=" &amp; $A31, DataRegularSeason20242025!$D$3:$D$1315, K$1)+SUMIFS(DataRegularSeason20242025!$AB$3:$AB$1315,DataRegularSeason20242025!$B$3:$B$1315, "&lt;=" &amp; $A31, DataRegularSeason20242025!$E$3:$E$1315, K$1)</f>
        <v>8</v>
      </c>
      <c r="L31" s="2">
        <f>SUMIFS(DataRegularSeason20242025!$AA$3:$AA$1315,DataRegularSeason20242025!$B$3:$B$1315, "&lt;=" &amp; $A31, DataRegularSeason20242025!$D$3:$D$1315, L$1)+SUMIFS(DataRegularSeason20242025!$AB$3:$AB$1315,DataRegularSeason20242025!$B$3:$B$1315, "&lt;=" &amp; $A31, DataRegularSeason20242025!$E$3:$E$1315, L$1)</f>
        <v>5</v>
      </c>
      <c r="M31" s="2">
        <f>SUMIFS(DataRegularSeason20242025!$AA$3:$AA$1315,DataRegularSeason20242025!$B$3:$B$1315, "&lt;=" &amp; $A31, DataRegularSeason20242025!$D$3:$D$1315, M$1)+SUMIFS(DataRegularSeason20242025!$AB$3:$AB$1315,DataRegularSeason20242025!$B$3:$B$1315, "&lt;=" &amp; $A31, DataRegularSeason20242025!$E$3:$E$1315, M$1)</f>
        <v>11</v>
      </c>
      <c r="N31" s="2">
        <f>SUMIFS(DataRegularSeason20242025!$AA$3:$AA$1315,DataRegularSeason20242025!$B$3:$B$1315, "&lt;=" &amp; $A31, DataRegularSeason20242025!$D$3:$D$1315, N$1)+SUMIFS(DataRegularSeason20242025!$AB$3:$AB$1315,DataRegularSeason20242025!$B$3:$B$1315, "&lt;=" &amp; $A31, DataRegularSeason20242025!$E$3:$E$1315, N$1)</f>
        <v>10</v>
      </c>
      <c r="O31" s="2">
        <f>SUMIFS(DataRegularSeason20242025!$AA$3:$AA$1315,DataRegularSeason20242025!$B$3:$B$1315, "&lt;=" &amp; $A31, DataRegularSeason20242025!$D$3:$D$1315, O$1)+SUMIFS(DataRegularSeason20242025!$AB$3:$AB$1315,DataRegularSeason20242025!$B$3:$B$1315, "&lt;=" &amp; $A31, DataRegularSeason20242025!$E$3:$E$1315, O$1)</f>
        <v>12</v>
      </c>
      <c r="P31" s="2">
        <f>SUMIFS(DataRegularSeason20242025!$AA$3:$AA$1315,DataRegularSeason20242025!$B$3:$B$1315, "&lt;=" &amp; $A31, DataRegularSeason20242025!$D$3:$D$1315, P$1)+SUMIFS(DataRegularSeason20242025!$AB$3:$AB$1315,DataRegularSeason20242025!$B$3:$B$1315, "&lt;=" &amp; $A31, DataRegularSeason20242025!$E$3:$E$1315, P$1)</f>
        <v>5</v>
      </c>
      <c r="Q31" s="2">
        <f>SUMIFS(DataRegularSeason20242025!$AA$3:$AA$1315,DataRegularSeason20242025!$B$3:$B$1315, "&lt;=" &amp; $A31, DataRegularSeason20242025!$D$3:$D$1315, Q$1)+SUMIFS(DataRegularSeason20242025!$AB$3:$AB$1315,DataRegularSeason20242025!$B$3:$B$1315, "&lt;=" &amp; $A31, DataRegularSeason20242025!$E$3:$E$1315, Q$1)</f>
        <v>11</v>
      </c>
      <c r="R31" s="2">
        <f>SUMIFS(DataRegularSeason20242025!$AA$3:$AA$1315,DataRegularSeason20242025!$B$3:$B$1315, "&lt;=" &amp; $A31, DataRegularSeason20242025!$D$3:$D$1315, R$1)+SUMIFS(DataRegularSeason20242025!$AB$3:$AB$1315,DataRegularSeason20242025!$B$3:$B$1315, "&lt;=" &amp; $A31, DataRegularSeason20242025!$E$3:$E$1315, R$1)</f>
        <v>2</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11</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3</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2</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8</v>
      </c>
      <c r="AB31" s="2">
        <f>SUMIFS(DataRegularSeason20242025!$AA$3:$AA$1315,DataRegularSeason20242025!$B$3:$B$1315, "&lt;=" &amp; $A31, DataRegularSeason20242025!$D$3:$D$1315, AB$1)+SUMIFS(DataRegularSeason20242025!$AB$3:$AB$1315,DataRegularSeason20242025!$B$3:$B$1315, "&lt;=" &amp; $A31, DataRegularSeason20242025!$E$3:$E$1315, AB$1)</f>
        <v>8</v>
      </c>
      <c r="AC31" s="2">
        <f>SUMIFS(DataRegularSeason20242025!$AA$3:$AA$1315,DataRegularSeason20242025!$B$3:$B$1315, "&lt;=" &amp; $A31, DataRegularSeason20242025!$D$3:$D$1315, AC$1)+SUMIFS(DataRegularSeason20242025!$AB$3:$AB$1315,DataRegularSeason20242025!$B$3:$B$1315, "&lt;=" &amp; $A31, DataRegularSeason20242025!$E$3:$E$1315, AC$1)</f>
        <v>9</v>
      </c>
      <c r="AD31" s="2">
        <f>SUMIFS(DataRegularSeason20242025!$AA$3:$AA$1315,DataRegularSeason20242025!$B$3:$B$1315, "&lt;=" &amp; $A31, DataRegularSeason20242025!$D$3:$D$1315, AD$1)+SUMIFS(DataRegularSeason20242025!$AB$3:$AB$1315,DataRegularSeason20242025!$B$3:$B$1315, "&lt;=" &amp; $A31, DataRegularSeason20242025!$E$3:$E$1315, AD$1)</f>
        <v>8</v>
      </c>
      <c r="AE31" s="2">
        <f>SUMIFS(DataRegularSeason20242025!$AA$3:$AA$1315,DataRegularSeason20242025!$B$3:$B$1315, "&lt;=" &amp; $A31, DataRegularSeason20242025!$D$3:$D$1315, AE$1)+SUMIFS(DataRegularSeason20242025!$AB$3:$AB$1315,DataRegularSeason20242025!$B$3:$B$1315, "&lt;=" &amp; $A31, DataRegularSeason20242025!$E$3:$E$1315, AE$1)</f>
        <v>9</v>
      </c>
      <c r="AF31" s="2">
        <f>SUMIFS(DataRegularSeason20242025!$AA$3:$AA$1315,DataRegularSeason20242025!$B$3:$B$1315, "&lt;=" &amp; $A31, DataRegularSeason20242025!$D$3:$D$1315, AF$1)+SUMIFS(DataRegularSeason20242025!$AB$3:$AB$1315,DataRegularSeason20242025!$B$3:$B$1315, "&lt;=" &amp; $A31, DataRegularSeason20242025!$E$3:$E$1315, AF$1)</f>
        <v>14</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7</v>
      </c>
      <c r="D32" s="2">
        <f>SUMIFS(DataRegularSeason20242025!$AA$3:$AA$1315,DataRegularSeason20242025!$B$3:$B$1315, "&lt;=" &amp; $A32, DataRegularSeason20242025!$D$3:$D$1315, D$1)+SUMIFS(DataRegularSeason20242025!$AB$3:$AB$1315,DataRegularSeason20242025!$B$3:$B$1315, "&lt;=" &amp; $A32, DataRegularSeason20242025!$E$3:$E$1315, D$1)</f>
        <v>7</v>
      </c>
      <c r="E32" s="2">
        <f>SUMIFS(DataRegularSeason20242025!$AA$3:$AA$1315,DataRegularSeason20242025!$B$3:$B$1315, "&lt;=" &amp; $A32, DataRegularSeason20242025!$D$3:$D$1315, E$1)+SUMIFS(DataRegularSeason20242025!$AB$3:$AB$1315,DataRegularSeason20242025!$B$3:$B$1315, "&lt;=" &amp; $A32, DataRegularSeason20242025!$E$3:$E$1315, E$1)</f>
        <v>8</v>
      </c>
      <c r="F32" s="2">
        <f>SUMIFS(DataRegularSeason20242025!$AA$3:$AA$1315,DataRegularSeason20242025!$B$3:$B$1315, "&lt;=" &amp; $A32, DataRegularSeason20242025!$D$3:$D$1315, F$1)+SUMIFS(DataRegularSeason20242025!$AB$3:$AB$1315,DataRegularSeason20242025!$B$3:$B$1315, "&lt;=" &amp; $A32, DataRegularSeason20242025!$E$3:$E$1315, F$1)</f>
        <v>6</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5</v>
      </c>
      <c r="I32" s="2">
        <f>SUMIFS(DataRegularSeason20242025!$AA$3:$AA$1315,DataRegularSeason20242025!$B$3:$B$1315, "&lt;=" &amp; $A32, DataRegularSeason20242025!$D$3:$D$1315, I$1)+SUMIFS(DataRegularSeason20242025!$AB$3:$AB$1315,DataRegularSeason20242025!$B$3:$B$1315, "&lt;=" &amp; $A32, DataRegularSeason20242025!$E$3:$E$1315, I$1)</f>
        <v>8</v>
      </c>
      <c r="J32" s="2">
        <f>SUMIFS(DataRegularSeason20242025!$AA$3:$AA$1315,DataRegularSeason20242025!$B$3:$B$1315, "&lt;=" &amp; $A32, DataRegularSeason20242025!$D$3:$D$1315, J$1)+SUMIFS(DataRegularSeason20242025!$AB$3:$AB$1315,DataRegularSeason20242025!$B$3:$B$1315, "&lt;=" &amp; $A32, DataRegularSeason20242025!$E$3:$E$1315, J$1)</f>
        <v>12</v>
      </c>
      <c r="K32" s="2">
        <f>SUMIFS(DataRegularSeason20242025!$AA$3:$AA$1315,DataRegularSeason20242025!$B$3:$B$1315, "&lt;=" &amp; $A32, DataRegularSeason20242025!$D$3:$D$1315, K$1)+SUMIFS(DataRegularSeason20242025!$AB$3:$AB$1315,DataRegularSeason20242025!$B$3:$B$1315, "&lt;=" &amp; $A32, DataRegularSeason20242025!$E$3:$E$1315, K$1)</f>
        <v>8</v>
      </c>
      <c r="L32" s="2">
        <f>SUMIFS(DataRegularSeason20242025!$AA$3:$AA$1315,DataRegularSeason20242025!$B$3:$B$1315, "&lt;=" &amp; $A32, DataRegularSeason20242025!$D$3:$D$1315, L$1)+SUMIFS(DataRegularSeason20242025!$AB$3:$AB$1315,DataRegularSeason20242025!$B$3:$B$1315, "&lt;=" &amp; $A32, DataRegularSeason20242025!$E$3:$E$1315, L$1)</f>
        <v>5</v>
      </c>
      <c r="M32" s="2">
        <f>SUMIFS(DataRegularSeason20242025!$AA$3:$AA$1315,DataRegularSeason20242025!$B$3:$B$1315, "&lt;=" &amp; $A32, DataRegularSeason20242025!$D$3:$D$1315, M$1)+SUMIFS(DataRegularSeason20242025!$AB$3:$AB$1315,DataRegularSeason20242025!$B$3:$B$1315, "&lt;=" &amp; $A32, DataRegularSeason20242025!$E$3:$E$1315, M$1)</f>
        <v>11</v>
      </c>
      <c r="N32" s="2">
        <f>SUMIFS(DataRegularSeason20242025!$AA$3:$AA$1315,DataRegularSeason20242025!$B$3:$B$1315, "&lt;=" &amp; $A32, DataRegularSeason20242025!$D$3:$D$1315, N$1)+SUMIFS(DataRegularSeason20242025!$AB$3:$AB$1315,DataRegularSeason20242025!$B$3:$B$1315, "&lt;=" &amp; $A32, DataRegularSeason20242025!$E$3:$E$1315, N$1)</f>
        <v>10</v>
      </c>
      <c r="O32" s="2">
        <f>SUMIFS(DataRegularSeason20242025!$AA$3:$AA$1315,DataRegularSeason20242025!$B$3:$B$1315, "&lt;=" &amp; $A32, DataRegularSeason20242025!$D$3:$D$1315, O$1)+SUMIFS(DataRegularSeason20242025!$AB$3:$AB$1315,DataRegularSeason20242025!$B$3:$B$1315, "&lt;=" &amp; $A32, DataRegularSeason20242025!$E$3:$E$1315, O$1)</f>
        <v>12</v>
      </c>
      <c r="P32" s="2">
        <f>SUMIFS(DataRegularSeason20242025!$AA$3:$AA$1315,DataRegularSeason20242025!$B$3:$B$1315, "&lt;=" &amp; $A32, DataRegularSeason20242025!$D$3:$D$1315, P$1)+SUMIFS(DataRegularSeason20242025!$AB$3:$AB$1315,DataRegularSeason20242025!$B$3:$B$1315, "&lt;=" &amp; $A32, DataRegularSeason20242025!$E$3:$E$1315, P$1)</f>
        <v>5</v>
      </c>
      <c r="Q32" s="2">
        <f>SUMIFS(DataRegularSeason20242025!$AA$3:$AA$1315,DataRegularSeason20242025!$B$3:$B$1315, "&lt;=" &amp; $A32, DataRegularSeason20242025!$D$3:$D$1315, Q$1)+SUMIFS(DataRegularSeason20242025!$AB$3:$AB$1315,DataRegularSeason20242025!$B$3:$B$1315, "&lt;=" &amp; $A32, DataRegularSeason20242025!$E$3:$E$1315, Q$1)</f>
        <v>11</v>
      </c>
      <c r="R32" s="2">
        <f>SUMIFS(DataRegularSeason20242025!$AA$3:$AA$1315,DataRegularSeason20242025!$B$3:$B$1315, "&lt;=" &amp; $A32, DataRegularSeason20242025!$D$3:$D$1315, R$1)+SUMIFS(DataRegularSeason20242025!$AB$3:$AB$1315,DataRegularSeason20242025!$B$3:$B$1315, "&lt;=" &amp; $A32, DataRegularSeason20242025!$E$3:$E$1315, R$1)</f>
        <v>2</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11</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3</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2</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8</v>
      </c>
      <c r="AB32" s="2">
        <f>SUMIFS(DataRegularSeason20242025!$AA$3:$AA$1315,DataRegularSeason20242025!$B$3:$B$1315, "&lt;=" &amp; $A32, DataRegularSeason20242025!$D$3:$D$1315, AB$1)+SUMIFS(DataRegularSeason20242025!$AB$3:$AB$1315,DataRegularSeason20242025!$B$3:$B$1315, "&lt;=" &amp; $A32, DataRegularSeason20242025!$E$3:$E$1315, AB$1)</f>
        <v>8</v>
      </c>
      <c r="AC32" s="2">
        <f>SUMIFS(DataRegularSeason20242025!$AA$3:$AA$1315,DataRegularSeason20242025!$B$3:$B$1315, "&lt;=" &amp; $A32, DataRegularSeason20242025!$D$3:$D$1315, AC$1)+SUMIFS(DataRegularSeason20242025!$AB$3:$AB$1315,DataRegularSeason20242025!$B$3:$B$1315, "&lt;=" &amp; $A32, DataRegularSeason20242025!$E$3:$E$1315, AC$1)</f>
        <v>9</v>
      </c>
      <c r="AD32" s="2">
        <f>SUMIFS(DataRegularSeason20242025!$AA$3:$AA$1315,DataRegularSeason20242025!$B$3:$B$1315, "&lt;=" &amp; $A32, DataRegularSeason20242025!$D$3:$D$1315, AD$1)+SUMIFS(DataRegularSeason20242025!$AB$3:$AB$1315,DataRegularSeason20242025!$B$3:$B$1315, "&lt;=" &amp; $A32, DataRegularSeason20242025!$E$3:$E$1315, AD$1)</f>
        <v>8</v>
      </c>
      <c r="AE32" s="2">
        <f>SUMIFS(DataRegularSeason20242025!$AA$3:$AA$1315,DataRegularSeason20242025!$B$3:$B$1315, "&lt;=" &amp; $A32, DataRegularSeason20242025!$D$3:$D$1315, AE$1)+SUMIFS(DataRegularSeason20242025!$AB$3:$AB$1315,DataRegularSeason20242025!$B$3:$B$1315, "&lt;=" &amp; $A32, DataRegularSeason20242025!$E$3:$E$1315, AE$1)</f>
        <v>9</v>
      </c>
      <c r="AF32" s="2">
        <f>SUMIFS(DataRegularSeason20242025!$AA$3:$AA$1315,DataRegularSeason20242025!$B$3:$B$1315, "&lt;=" &amp; $A32, DataRegularSeason20242025!$D$3:$D$1315, AF$1)+SUMIFS(DataRegularSeason20242025!$AB$3:$AB$1315,DataRegularSeason20242025!$B$3:$B$1315, "&lt;=" &amp; $A32, DataRegularSeason20242025!$E$3:$E$1315, AF$1)</f>
        <v>14</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7</v>
      </c>
      <c r="D33" s="2">
        <f>SUMIFS(DataRegularSeason20242025!$AA$3:$AA$1315,DataRegularSeason20242025!$B$3:$B$1315, "&lt;=" &amp; $A33, DataRegularSeason20242025!$D$3:$D$1315, D$1)+SUMIFS(DataRegularSeason20242025!$AB$3:$AB$1315,DataRegularSeason20242025!$B$3:$B$1315, "&lt;=" &amp; $A33, DataRegularSeason20242025!$E$3:$E$1315, D$1)</f>
        <v>7</v>
      </c>
      <c r="E33" s="2">
        <f>SUMIFS(DataRegularSeason20242025!$AA$3:$AA$1315,DataRegularSeason20242025!$B$3:$B$1315, "&lt;=" &amp; $A33, DataRegularSeason20242025!$D$3:$D$1315, E$1)+SUMIFS(DataRegularSeason20242025!$AB$3:$AB$1315,DataRegularSeason20242025!$B$3:$B$1315, "&lt;=" &amp; $A33, DataRegularSeason20242025!$E$3:$E$1315, E$1)</f>
        <v>8</v>
      </c>
      <c r="F33" s="2">
        <f>SUMIFS(DataRegularSeason20242025!$AA$3:$AA$1315,DataRegularSeason20242025!$B$3:$B$1315, "&lt;=" &amp; $A33, DataRegularSeason20242025!$D$3:$D$1315, F$1)+SUMIFS(DataRegularSeason20242025!$AB$3:$AB$1315,DataRegularSeason20242025!$B$3:$B$1315, "&lt;=" &amp; $A33, DataRegularSeason20242025!$E$3:$E$1315, F$1)</f>
        <v>6</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5</v>
      </c>
      <c r="I33" s="2">
        <f>SUMIFS(DataRegularSeason20242025!$AA$3:$AA$1315,DataRegularSeason20242025!$B$3:$B$1315, "&lt;=" &amp; $A33, DataRegularSeason20242025!$D$3:$D$1315, I$1)+SUMIFS(DataRegularSeason20242025!$AB$3:$AB$1315,DataRegularSeason20242025!$B$3:$B$1315, "&lt;=" &amp; $A33, DataRegularSeason20242025!$E$3:$E$1315, I$1)</f>
        <v>8</v>
      </c>
      <c r="J33" s="2">
        <f>SUMIFS(DataRegularSeason20242025!$AA$3:$AA$1315,DataRegularSeason20242025!$B$3:$B$1315, "&lt;=" &amp; $A33, DataRegularSeason20242025!$D$3:$D$1315, J$1)+SUMIFS(DataRegularSeason20242025!$AB$3:$AB$1315,DataRegularSeason20242025!$B$3:$B$1315, "&lt;=" &amp; $A33, DataRegularSeason20242025!$E$3:$E$1315, J$1)</f>
        <v>12</v>
      </c>
      <c r="K33" s="2">
        <f>SUMIFS(DataRegularSeason20242025!$AA$3:$AA$1315,DataRegularSeason20242025!$B$3:$B$1315, "&lt;=" &amp; $A33, DataRegularSeason20242025!$D$3:$D$1315, K$1)+SUMIFS(DataRegularSeason20242025!$AB$3:$AB$1315,DataRegularSeason20242025!$B$3:$B$1315, "&lt;=" &amp; $A33, DataRegularSeason20242025!$E$3:$E$1315, K$1)</f>
        <v>8</v>
      </c>
      <c r="L33" s="2">
        <f>SUMIFS(DataRegularSeason20242025!$AA$3:$AA$1315,DataRegularSeason20242025!$B$3:$B$1315, "&lt;=" &amp; $A33, DataRegularSeason20242025!$D$3:$D$1315, L$1)+SUMIFS(DataRegularSeason20242025!$AB$3:$AB$1315,DataRegularSeason20242025!$B$3:$B$1315, "&lt;=" &amp; $A33, DataRegularSeason20242025!$E$3:$E$1315, L$1)</f>
        <v>5</v>
      </c>
      <c r="M33" s="2">
        <f>SUMIFS(DataRegularSeason20242025!$AA$3:$AA$1315,DataRegularSeason20242025!$B$3:$B$1315, "&lt;=" &amp; $A33, DataRegularSeason20242025!$D$3:$D$1315, M$1)+SUMIFS(DataRegularSeason20242025!$AB$3:$AB$1315,DataRegularSeason20242025!$B$3:$B$1315, "&lt;=" &amp; $A33, DataRegularSeason20242025!$E$3:$E$1315, M$1)</f>
        <v>11</v>
      </c>
      <c r="N33" s="2">
        <f>SUMIFS(DataRegularSeason20242025!$AA$3:$AA$1315,DataRegularSeason20242025!$B$3:$B$1315, "&lt;=" &amp; $A33, DataRegularSeason20242025!$D$3:$D$1315, N$1)+SUMIFS(DataRegularSeason20242025!$AB$3:$AB$1315,DataRegularSeason20242025!$B$3:$B$1315, "&lt;=" &amp; $A33, DataRegularSeason20242025!$E$3:$E$1315, N$1)</f>
        <v>10</v>
      </c>
      <c r="O33" s="2">
        <f>SUMIFS(DataRegularSeason20242025!$AA$3:$AA$1315,DataRegularSeason20242025!$B$3:$B$1315, "&lt;=" &amp; $A33, DataRegularSeason20242025!$D$3:$D$1315, O$1)+SUMIFS(DataRegularSeason20242025!$AB$3:$AB$1315,DataRegularSeason20242025!$B$3:$B$1315, "&lt;=" &amp; $A33, DataRegularSeason20242025!$E$3:$E$1315, O$1)</f>
        <v>12</v>
      </c>
      <c r="P33" s="2">
        <f>SUMIFS(DataRegularSeason20242025!$AA$3:$AA$1315,DataRegularSeason20242025!$B$3:$B$1315, "&lt;=" &amp; $A33, DataRegularSeason20242025!$D$3:$D$1315, P$1)+SUMIFS(DataRegularSeason20242025!$AB$3:$AB$1315,DataRegularSeason20242025!$B$3:$B$1315, "&lt;=" &amp; $A33, DataRegularSeason20242025!$E$3:$E$1315, P$1)</f>
        <v>5</v>
      </c>
      <c r="Q33" s="2">
        <f>SUMIFS(DataRegularSeason20242025!$AA$3:$AA$1315,DataRegularSeason20242025!$B$3:$B$1315, "&lt;=" &amp; $A33, DataRegularSeason20242025!$D$3:$D$1315, Q$1)+SUMIFS(DataRegularSeason20242025!$AB$3:$AB$1315,DataRegularSeason20242025!$B$3:$B$1315, "&lt;=" &amp; $A33, DataRegularSeason20242025!$E$3:$E$1315, Q$1)</f>
        <v>11</v>
      </c>
      <c r="R33" s="2">
        <f>SUMIFS(DataRegularSeason20242025!$AA$3:$AA$1315,DataRegularSeason20242025!$B$3:$B$1315, "&lt;=" &amp; $A33, DataRegularSeason20242025!$D$3:$D$1315, R$1)+SUMIFS(DataRegularSeason20242025!$AB$3:$AB$1315,DataRegularSeason20242025!$B$3:$B$1315, "&lt;=" &amp; $A33, DataRegularSeason20242025!$E$3:$E$1315, R$1)</f>
        <v>2</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11</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3</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2</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8</v>
      </c>
      <c r="AB33" s="2">
        <f>SUMIFS(DataRegularSeason20242025!$AA$3:$AA$1315,DataRegularSeason20242025!$B$3:$B$1315, "&lt;=" &amp; $A33, DataRegularSeason20242025!$D$3:$D$1315, AB$1)+SUMIFS(DataRegularSeason20242025!$AB$3:$AB$1315,DataRegularSeason20242025!$B$3:$B$1315, "&lt;=" &amp; $A33, DataRegularSeason20242025!$E$3:$E$1315, AB$1)</f>
        <v>8</v>
      </c>
      <c r="AC33" s="2">
        <f>SUMIFS(DataRegularSeason20242025!$AA$3:$AA$1315,DataRegularSeason20242025!$B$3:$B$1315, "&lt;=" &amp; $A33, DataRegularSeason20242025!$D$3:$D$1315, AC$1)+SUMIFS(DataRegularSeason20242025!$AB$3:$AB$1315,DataRegularSeason20242025!$B$3:$B$1315, "&lt;=" &amp; $A33, DataRegularSeason20242025!$E$3:$E$1315, AC$1)</f>
        <v>9</v>
      </c>
      <c r="AD33" s="2">
        <f>SUMIFS(DataRegularSeason20242025!$AA$3:$AA$1315,DataRegularSeason20242025!$B$3:$B$1315, "&lt;=" &amp; $A33, DataRegularSeason20242025!$D$3:$D$1315, AD$1)+SUMIFS(DataRegularSeason20242025!$AB$3:$AB$1315,DataRegularSeason20242025!$B$3:$B$1315, "&lt;=" &amp; $A33, DataRegularSeason20242025!$E$3:$E$1315, AD$1)</f>
        <v>8</v>
      </c>
      <c r="AE33" s="2">
        <f>SUMIFS(DataRegularSeason20242025!$AA$3:$AA$1315,DataRegularSeason20242025!$B$3:$B$1315, "&lt;=" &amp; $A33, DataRegularSeason20242025!$D$3:$D$1315, AE$1)+SUMIFS(DataRegularSeason20242025!$AB$3:$AB$1315,DataRegularSeason20242025!$B$3:$B$1315, "&lt;=" &amp; $A33, DataRegularSeason20242025!$E$3:$E$1315, AE$1)</f>
        <v>9</v>
      </c>
      <c r="AF33" s="2">
        <f>SUMIFS(DataRegularSeason20242025!$AA$3:$AA$1315,DataRegularSeason20242025!$B$3:$B$1315, "&lt;=" &amp; $A33, DataRegularSeason20242025!$D$3:$D$1315, AF$1)+SUMIFS(DataRegularSeason20242025!$AB$3:$AB$1315,DataRegularSeason20242025!$B$3:$B$1315, "&lt;=" &amp; $A33, DataRegularSeason20242025!$E$3:$E$1315, AF$1)</f>
        <v>14</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7</v>
      </c>
      <c r="D34" s="2">
        <f>SUMIFS(DataRegularSeason20242025!$AA$3:$AA$1315,DataRegularSeason20242025!$B$3:$B$1315, "&lt;=" &amp; $A34, DataRegularSeason20242025!$D$3:$D$1315, D$1)+SUMIFS(DataRegularSeason20242025!$AB$3:$AB$1315,DataRegularSeason20242025!$B$3:$B$1315, "&lt;=" &amp; $A34, DataRegularSeason20242025!$E$3:$E$1315, D$1)</f>
        <v>7</v>
      </c>
      <c r="E34" s="2">
        <f>SUMIFS(DataRegularSeason20242025!$AA$3:$AA$1315,DataRegularSeason20242025!$B$3:$B$1315, "&lt;=" &amp; $A34, DataRegularSeason20242025!$D$3:$D$1315, E$1)+SUMIFS(DataRegularSeason20242025!$AB$3:$AB$1315,DataRegularSeason20242025!$B$3:$B$1315, "&lt;=" &amp; $A34, DataRegularSeason20242025!$E$3:$E$1315, E$1)</f>
        <v>8</v>
      </c>
      <c r="F34" s="2">
        <f>SUMIFS(DataRegularSeason20242025!$AA$3:$AA$1315,DataRegularSeason20242025!$B$3:$B$1315, "&lt;=" &amp; $A34, DataRegularSeason20242025!$D$3:$D$1315, F$1)+SUMIFS(DataRegularSeason20242025!$AB$3:$AB$1315,DataRegularSeason20242025!$B$3:$B$1315, "&lt;=" &amp; $A34, DataRegularSeason20242025!$E$3:$E$1315, F$1)</f>
        <v>6</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5</v>
      </c>
      <c r="I34" s="2">
        <f>SUMIFS(DataRegularSeason20242025!$AA$3:$AA$1315,DataRegularSeason20242025!$B$3:$B$1315, "&lt;=" &amp; $A34, DataRegularSeason20242025!$D$3:$D$1315, I$1)+SUMIFS(DataRegularSeason20242025!$AB$3:$AB$1315,DataRegularSeason20242025!$B$3:$B$1315, "&lt;=" &amp; $A34, DataRegularSeason20242025!$E$3:$E$1315, I$1)</f>
        <v>8</v>
      </c>
      <c r="J34" s="2">
        <f>SUMIFS(DataRegularSeason20242025!$AA$3:$AA$1315,DataRegularSeason20242025!$B$3:$B$1315, "&lt;=" &amp; $A34, DataRegularSeason20242025!$D$3:$D$1315, J$1)+SUMIFS(DataRegularSeason20242025!$AB$3:$AB$1315,DataRegularSeason20242025!$B$3:$B$1315, "&lt;=" &amp; $A34, DataRegularSeason20242025!$E$3:$E$1315, J$1)</f>
        <v>12</v>
      </c>
      <c r="K34" s="2">
        <f>SUMIFS(DataRegularSeason20242025!$AA$3:$AA$1315,DataRegularSeason20242025!$B$3:$B$1315, "&lt;=" &amp; $A34, DataRegularSeason20242025!$D$3:$D$1315, K$1)+SUMIFS(DataRegularSeason20242025!$AB$3:$AB$1315,DataRegularSeason20242025!$B$3:$B$1315, "&lt;=" &amp; $A34, DataRegularSeason20242025!$E$3:$E$1315, K$1)</f>
        <v>8</v>
      </c>
      <c r="L34" s="2">
        <f>SUMIFS(DataRegularSeason20242025!$AA$3:$AA$1315,DataRegularSeason20242025!$B$3:$B$1315, "&lt;=" &amp; $A34, DataRegularSeason20242025!$D$3:$D$1315, L$1)+SUMIFS(DataRegularSeason20242025!$AB$3:$AB$1315,DataRegularSeason20242025!$B$3:$B$1315, "&lt;=" &amp; $A34, DataRegularSeason20242025!$E$3:$E$1315, L$1)</f>
        <v>5</v>
      </c>
      <c r="M34" s="2">
        <f>SUMIFS(DataRegularSeason20242025!$AA$3:$AA$1315,DataRegularSeason20242025!$B$3:$B$1315, "&lt;=" &amp; $A34, DataRegularSeason20242025!$D$3:$D$1315, M$1)+SUMIFS(DataRegularSeason20242025!$AB$3:$AB$1315,DataRegularSeason20242025!$B$3:$B$1315, "&lt;=" &amp; $A34, DataRegularSeason20242025!$E$3:$E$1315, M$1)</f>
        <v>11</v>
      </c>
      <c r="N34" s="2">
        <f>SUMIFS(DataRegularSeason20242025!$AA$3:$AA$1315,DataRegularSeason20242025!$B$3:$B$1315, "&lt;=" &amp; $A34, DataRegularSeason20242025!$D$3:$D$1315, N$1)+SUMIFS(DataRegularSeason20242025!$AB$3:$AB$1315,DataRegularSeason20242025!$B$3:$B$1315, "&lt;=" &amp; $A34, DataRegularSeason20242025!$E$3:$E$1315, N$1)</f>
        <v>10</v>
      </c>
      <c r="O34" s="2">
        <f>SUMIFS(DataRegularSeason20242025!$AA$3:$AA$1315,DataRegularSeason20242025!$B$3:$B$1315, "&lt;=" &amp; $A34, DataRegularSeason20242025!$D$3:$D$1315, O$1)+SUMIFS(DataRegularSeason20242025!$AB$3:$AB$1315,DataRegularSeason20242025!$B$3:$B$1315, "&lt;=" &amp; $A34, DataRegularSeason20242025!$E$3:$E$1315, O$1)</f>
        <v>12</v>
      </c>
      <c r="P34" s="2">
        <f>SUMIFS(DataRegularSeason20242025!$AA$3:$AA$1315,DataRegularSeason20242025!$B$3:$B$1315, "&lt;=" &amp; $A34, DataRegularSeason20242025!$D$3:$D$1315, P$1)+SUMIFS(DataRegularSeason20242025!$AB$3:$AB$1315,DataRegularSeason20242025!$B$3:$B$1315, "&lt;=" &amp; $A34, DataRegularSeason20242025!$E$3:$E$1315, P$1)</f>
        <v>5</v>
      </c>
      <c r="Q34" s="2">
        <f>SUMIFS(DataRegularSeason20242025!$AA$3:$AA$1315,DataRegularSeason20242025!$B$3:$B$1315, "&lt;=" &amp; $A34, DataRegularSeason20242025!$D$3:$D$1315, Q$1)+SUMIFS(DataRegularSeason20242025!$AB$3:$AB$1315,DataRegularSeason20242025!$B$3:$B$1315, "&lt;=" &amp; $A34, DataRegularSeason20242025!$E$3:$E$1315, Q$1)</f>
        <v>11</v>
      </c>
      <c r="R34" s="2">
        <f>SUMIFS(DataRegularSeason20242025!$AA$3:$AA$1315,DataRegularSeason20242025!$B$3:$B$1315, "&lt;=" &amp; $A34, DataRegularSeason20242025!$D$3:$D$1315, R$1)+SUMIFS(DataRegularSeason20242025!$AB$3:$AB$1315,DataRegularSeason20242025!$B$3:$B$1315, "&lt;=" &amp; $A34, DataRegularSeason20242025!$E$3:$E$1315, R$1)</f>
        <v>2</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11</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3</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2</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8</v>
      </c>
      <c r="AB34" s="2">
        <f>SUMIFS(DataRegularSeason20242025!$AA$3:$AA$1315,DataRegularSeason20242025!$B$3:$B$1315, "&lt;=" &amp; $A34, DataRegularSeason20242025!$D$3:$D$1315, AB$1)+SUMIFS(DataRegularSeason20242025!$AB$3:$AB$1315,DataRegularSeason20242025!$B$3:$B$1315, "&lt;=" &amp; $A34, DataRegularSeason20242025!$E$3:$E$1315, AB$1)</f>
        <v>8</v>
      </c>
      <c r="AC34" s="2">
        <f>SUMIFS(DataRegularSeason20242025!$AA$3:$AA$1315,DataRegularSeason20242025!$B$3:$B$1315, "&lt;=" &amp; $A34, DataRegularSeason20242025!$D$3:$D$1315, AC$1)+SUMIFS(DataRegularSeason20242025!$AB$3:$AB$1315,DataRegularSeason20242025!$B$3:$B$1315, "&lt;=" &amp; $A34, DataRegularSeason20242025!$E$3:$E$1315, AC$1)</f>
        <v>9</v>
      </c>
      <c r="AD34" s="2">
        <f>SUMIFS(DataRegularSeason20242025!$AA$3:$AA$1315,DataRegularSeason20242025!$B$3:$B$1315, "&lt;=" &amp; $A34, DataRegularSeason20242025!$D$3:$D$1315, AD$1)+SUMIFS(DataRegularSeason20242025!$AB$3:$AB$1315,DataRegularSeason20242025!$B$3:$B$1315, "&lt;=" &amp; $A34, DataRegularSeason20242025!$E$3:$E$1315, AD$1)</f>
        <v>8</v>
      </c>
      <c r="AE34" s="2">
        <f>SUMIFS(DataRegularSeason20242025!$AA$3:$AA$1315,DataRegularSeason20242025!$B$3:$B$1315, "&lt;=" &amp; $A34, DataRegularSeason20242025!$D$3:$D$1315, AE$1)+SUMIFS(DataRegularSeason20242025!$AB$3:$AB$1315,DataRegularSeason20242025!$B$3:$B$1315, "&lt;=" &amp; $A34, DataRegularSeason20242025!$E$3:$E$1315, AE$1)</f>
        <v>9</v>
      </c>
      <c r="AF34" s="2">
        <f>SUMIFS(DataRegularSeason20242025!$AA$3:$AA$1315,DataRegularSeason20242025!$B$3:$B$1315, "&lt;=" &amp; $A34, DataRegularSeason20242025!$D$3:$D$1315, AF$1)+SUMIFS(DataRegularSeason20242025!$AB$3:$AB$1315,DataRegularSeason20242025!$B$3:$B$1315, "&lt;=" &amp; $A34, DataRegularSeason20242025!$E$3:$E$1315, AF$1)</f>
        <v>14</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7</v>
      </c>
      <c r="D35" s="2">
        <f>SUMIFS(DataRegularSeason20242025!$AA$3:$AA$1315,DataRegularSeason20242025!$B$3:$B$1315, "&lt;=" &amp; $A35, DataRegularSeason20242025!$D$3:$D$1315, D$1)+SUMIFS(DataRegularSeason20242025!$AB$3:$AB$1315,DataRegularSeason20242025!$B$3:$B$1315, "&lt;=" &amp; $A35, DataRegularSeason20242025!$E$3:$E$1315, D$1)</f>
        <v>7</v>
      </c>
      <c r="E35" s="2">
        <f>SUMIFS(DataRegularSeason20242025!$AA$3:$AA$1315,DataRegularSeason20242025!$B$3:$B$1315, "&lt;=" &amp; $A35, DataRegularSeason20242025!$D$3:$D$1315, E$1)+SUMIFS(DataRegularSeason20242025!$AB$3:$AB$1315,DataRegularSeason20242025!$B$3:$B$1315, "&lt;=" &amp; $A35, DataRegularSeason20242025!$E$3:$E$1315, E$1)</f>
        <v>8</v>
      </c>
      <c r="F35" s="2">
        <f>SUMIFS(DataRegularSeason20242025!$AA$3:$AA$1315,DataRegularSeason20242025!$B$3:$B$1315, "&lt;=" &amp; $A35, DataRegularSeason20242025!$D$3:$D$1315, F$1)+SUMIFS(DataRegularSeason20242025!$AB$3:$AB$1315,DataRegularSeason20242025!$B$3:$B$1315, "&lt;=" &amp; $A35, DataRegularSeason20242025!$E$3:$E$1315, F$1)</f>
        <v>6</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5</v>
      </c>
      <c r="I35" s="2">
        <f>SUMIFS(DataRegularSeason20242025!$AA$3:$AA$1315,DataRegularSeason20242025!$B$3:$B$1315, "&lt;=" &amp; $A35, DataRegularSeason20242025!$D$3:$D$1315, I$1)+SUMIFS(DataRegularSeason20242025!$AB$3:$AB$1315,DataRegularSeason20242025!$B$3:$B$1315, "&lt;=" &amp; $A35, DataRegularSeason20242025!$E$3:$E$1315, I$1)</f>
        <v>8</v>
      </c>
      <c r="J35" s="2">
        <f>SUMIFS(DataRegularSeason20242025!$AA$3:$AA$1315,DataRegularSeason20242025!$B$3:$B$1315, "&lt;=" &amp; $A35, DataRegularSeason20242025!$D$3:$D$1315, J$1)+SUMIFS(DataRegularSeason20242025!$AB$3:$AB$1315,DataRegularSeason20242025!$B$3:$B$1315, "&lt;=" &amp; $A35, DataRegularSeason20242025!$E$3:$E$1315, J$1)</f>
        <v>12</v>
      </c>
      <c r="K35" s="2">
        <f>SUMIFS(DataRegularSeason20242025!$AA$3:$AA$1315,DataRegularSeason20242025!$B$3:$B$1315, "&lt;=" &amp; $A35, DataRegularSeason20242025!$D$3:$D$1315, K$1)+SUMIFS(DataRegularSeason20242025!$AB$3:$AB$1315,DataRegularSeason20242025!$B$3:$B$1315, "&lt;=" &amp; $A35, DataRegularSeason20242025!$E$3:$E$1315, K$1)</f>
        <v>8</v>
      </c>
      <c r="L35" s="2">
        <f>SUMIFS(DataRegularSeason20242025!$AA$3:$AA$1315,DataRegularSeason20242025!$B$3:$B$1315, "&lt;=" &amp; $A35, DataRegularSeason20242025!$D$3:$D$1315, L$1)+SUMIFS(DataRegularSeason20242025!$AB$3:$AB$1315,DataRegularSeason20242025!$B$3:$B$1315, "&lt;=" &amp; $A35, DataRegularSeason20242025!$E$3:$E$1315, L$1)</f>
        <v>5</v>
      </c>
      <c r="M35" s="2">
        <f>SUMIFS(DataRegularSeason20242025!$AA$3:$AA$1315,DataRegularSeason20242025!$B$3:$B$1315, "&lt;=" &amp; $A35, DataRegularSeason20242025!$D$3:$D$1315, M$1)+SUMIFS(DataRegularSeason20242025!$AB$3:$AB$1315,DataRegularSeason20242025!$B$3:$B$1315, "&lt;=" &amp; $A35, DataRegularSeason20242025!$E$3:$E$1315, M$1)</f>
        <v>11</v>
      </c>
      <c r="N35" s="2">
        <f>SUMIFS(DataRegularSeason20242025!$AA$3:$AA$1315,DataRegularSeason20242025!$B$3:$B$1315, "&lt;=" &amp; $A35, DataRegularSeason20242025!$D$3:$D$1315, N$1)+SUMIFS(DataRegularSeason20242025!$AB$3:$AB$1315,DataRegularSeason20242025!$B$3:$B$1315, "&lt;=" &amp; $A35, DataRegularSeason20242025!$E$3:$E$1315, N$1)</f>
        <v>10</v>
      </c>
      <c r="O35" s="2">
        <f>SUMIFS(DataRegularSeason20242025!$AA$3:$AA$1315,DataRegularSeason20242025!$B$3:$B$1315, "&lt;=" &amp; $A35, DataRegularSeason20242025!$D$3:$D$1315, O$1)+SUMIFS(DataRegularSeason20242025!$AB$3:$AB$1315,DataRegularSeason20242025!$B$3:$B$1315, "&lt;=" &amp; $A35, DataRegularSeason20242025!$E$3:$E$1315, O$1)</f>
        <v>12</v>
      </c>
      <c r="P35" s="2">
        <f>SUMIFS(DataRegularSeason20242025!$AA$3:$AA$1315,DataRegularSeason20242025!$B$3:$B$1315, "&lt;=" &amp; $A35, DataRegularSeason20242025!$D$3:$D$1315, P$1)+SUMIFS(DataRegularSeason20242025!$AB$3:$AB$1315,DataRegularSeason20242025!$B$3:$B$1315, "&lt;=" &amp; $A35, DataRegularSeason20242025!$E$3:$E$1315, P$1)</f>
        <v>5</v>
      </c>
      <c r="Q35" s="2">
        <f>SUMIFS(DataRegularSeason20242025!$AA$3:$AA$1315,DataRegularSeason20242025!$B$3:$B$1315, "&lt;=" &amp; $A35, DataRegularSeason20242025!$D$3:$D$1315, Q$1)+SUMIFS(DataRegularSeason20242025!$AB$3:$AB$1315,DataRegularSeason20242025!$B$3:$B$1315, "&lt;=" &amp; $A35, DataRegularSeason20242025!$E$3:$E$1315, Q$1)</f>
        <v>11</v>
      </c>
      <c r="R35" s="2">
        <f>SUMIFS(DataRegularSeason20242025!$AA$3:$AA$1315,DataRegularSeason20242025!$B$3:$B$1315, "&lt;=" &amp; $A35, DataRegularSeason20242025!$D$3:$D$1315, R$1)+SUMIFS(DataRegularSeason20242025!$AB$3:$AB$1315,DataRegularSeason20242025!$B$3:$B$1315, "&lt;=" &amp; $A35, DataRegularSeason20242025!$E$3:$E$1315, R$1)</f>
        <v>2</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11</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3</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2</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8</v>
      </c>
      <c r="AB35" s="2">
        <f>SUMIFS(DataRegularSeason20242025!$AA$3:$AA$1315,DataRegularSeason20242025!$B$3:$B$1315, "&lt;=" &amp; $A35, DataRegularSeason20242025!$D$3:$D$1315, AB$1)+SUMIFS(DataRegularSeason20242025!$AB$3:$AB$1315,DataRegularSeason20242025!$B$3:$B$1315, "&lt;=" &amp; $A35, DataRegularSeason20242025!$E$3:$E$1315, AB$1)</f>
        <v>8</v>
      </c>
      <c r="AC35" s="2">
        <f>SUMIFS(DataRegularSeason20242025!$AA$3:$AA$1315,DataRegularSeason20242025!$B$3:$B$1315, "&lt;=" &amp; $A35, DataRegularSeason20242025!$D$3:$D$1315, AC$1)+SUMIFS(DataRegularSeason20242025!$AB$3:$AB$1315,DataRegularSeason20242025!$B$3:$B$1315, "&lt;=" &amp; $A35, DataRegularSeason20242025!$E$3:$E$1315, AC$1)</f>
        <v>9</v>
      </c>
      <c r="AD35" s="2">
        <f>SUMIFS(DataRegularSeason20242025!$AA$3:$AA$1315,DataRegularSeason20242025!$B$3:$B$1315, "&lt;=" &amp; $A35, DataRegularSeason20242025!$D$3:$D$1315, AD$1)+SUMIFS(DataRegularSeason20242025!$AB$3:$AB$1315,DataRegularSeason20242025!$B$3:$B$1315, "&lt;=" &amp; $A35, DataRegularSeason20242025!$E$3:$E$1315, AD$1)</f>
        <v>8</v>
      </c>
      <c r="AE35" s="2">
        <f>SUMIFS(DataRegularSeason20242025!$AA$3:$AA$1315,DataRegularSeason20242025!$B$3:$B$1315, "&lt;=" &amp; $A35, DataRegularSeason20242025!$D$3:$D$1315, AE$1)+SUMIFS(DataRegularSeason20242025!$AB$3:$AB$1315,DataRegularSeason20242025!$B$3:$B$1315, "&lt;=" &amp; $A35, DataRegularSeason20242025!$E$3:$E$1315, AE$1)</f>
        <v>9</v>
      </c>
      <c r="AF35" s="2">
        <f>SUMIFS(DataRegularSeason20242025!$AA$3:$AA$1315,DataRegularSeason20242025!$B$3:$B$1315, "&lt;=" &amp; $A35, DataRegularSeason20242025!$D$3:$D$1315, AF$1)+SUMIFS(DataRegularSeason20242025!$AB$3:$AB$1315,DataRegularSeason20242025!$B$3:$B$1315, "&lt;=" &amp; $A35, DataRegularSeason20242025!$E$3:$E$1315, AF$1)</f>
        <v>14</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7</v>
      </c>
      <c r="D36" s="2">
        <f>SUMIFS(DataRegularSeason20242025!$AA$3:$AA$1315,DataRegularSeason20242025!$B$3:$B$1315, "&lt;=" &amp; $A36, DataRegularSeason20242025!$D$3:$D$1315, D$1)+SUMIFS(DataRegularSeason20242025!$AB$3:$AB$1315,DataRegularSeason20242025!$B$3:$B$1315, "&lt;=" &amp; $A36, DataRegularSeason20242025!$E$3:$E$1315, D$1)</f>
        <v>7</v>
      </c>
      <c r="E36" s="2">
        <f>SUMIFS(DataRegularSeason20242025!$AA$3:$AA$1315,DataRegularSeason20242025!$B$3:$B$1315, "&lt;=" &amp; $A36, DataRegularSeason20242025!$D$3:$D$1315, E$1)+SUMIFS(DataRegularSeason20242025!$AB$3:$AB$1315,DataRegularSeason20242025!$B$3:$B$1315, "&lt;=" &amp; $A36, DataRegularSeason20242025!$E$3:$E$1315, E$1)</f>
        <v>8</v>
      </c>
      <c r="F36" s="2">
        <f>SUMIFS(DataRegularSeason20242025!$AA$3:$AA$1315,DataRegularSeason20242025!$B$3:$B$1315, "&lt;=" &amp; $A36, DataRegularSeason20242025!$D$3:$D$1315, F$1)+SUMIFS(DataRegularSeason20242025!$AB$3:$AB$1315,DataRegularSeason20242025!$B$3:$B$1315, "&lt;=" &amp; $A36, DataRegularSeason20242025!$E$3:$E$1315, F$1)</f>
        <v>6</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5</v>
      </c>
      <c r="I36" s="2">
        <f>SUMIFS(DataRegularSeason20242025!$AA$3:$AA$1315,DataRegularSeason20242025!$B$3:$B$1315, "&lt;=" &amp; $A36, DataRegularSeason20242025!$D$3:$D$1315, I$1)+SUMIFS(DataRegularSeason20242025!$AB$3:$AB$1315,DataRegularSeason20242025!$B$3:$B$1315, "&lt;=" &amp; $A36, DataRegularSeason20242025!$E$3:$E$1315, I$1)</f>
        <v>8</v>
      </c>
      <c r="J36" s="2">
        <f>SUMIFS(DataRegularSeason20242025!$AA$3:$AA$1315,DataRegularSeason20242025!$B$3:$B$1315, "&lt;=" &amp; $A36, DataRegularSeason20242025!$D$3:$D$1315, J$1)+SUMIFS(DataRegularSeason20242025!$AB$3:$AB$1315,DataRegularSeason20242025!$B$3:$B$1315, "&lt;=" &amp; $A36, DataRegularSeason20242025!$E$3:$E$1315, J$1)</f>
        <v>12</v>
      </c>
      <c r="K36" s="2">
        <f>SUMIFS(DataRegularSeason20242025!$AA$3:$AA$1315,DataRegularSeason20242025!$B$3:$B$1315, "&lt;=" &amp; $A36, DataRegularSeason20242025!$D$3:$D$1315, K$1)+SUMIFS(DataRegularSeason20242025!$AB$3:$AB$1315,DataRegularSeason20242025!$B$3:$B$1315, "&lt;=" &amp; $A36, DataRegularSeason20242025!$E$3:$E$1315, K$1)</f>
        <v>8</v>
      </c>
      <c r="L36" s="2">
        <f>SUMIFS(DataRegularSeason20242025!$AA$3:$AA$1315,DataRegularSeason20242025!$B$3:$B$1315, "&lt;=" &amp; $A36, DataRegularSeason20242025!$D$3:$D$1315, L$1)+SUMIFS(DataRegularSeason20242025!$AB$3:$AB$1315,DataRegularSeason20242025!$B$3:$B$1315, "&lt;=" &amp; $A36, DataRegularSeason20242025!$E$3:$E$1315, L$1)</f>
        <v>5</v>
      </c>
      <c r="M36" s="2">
        <f>SUMIFS(DataRegularSeason20242025!$AA$3:$AA$1315,DataRegularSeason20242025!$B$3:$B$1315, "&lt;=" &amp; $A36, DataRegularSeason20242025!$D$3:$D$1315, M$1)+SUMIFS(DataRegularSeason20242025!$AB$3:$AB$1315,DataRegularSeason20242025!$B$3:$B$1315, "&lt;=" &amp; $A36, DataRegularSeason20242025!$E$3:$E$1315, M$1)</f>
        <v>11</v>
      </c>
      <c r="N36" s="2">
        <f>SUMIFS(DataRegularSeason20242025!$AA$3:$AA$1315,DataRegularSeason20242025!$B$3:$B$1315, "&lt;=" &amp; $A36, DataRegularSeason20242025!$D$3:$D$1315, N$1)+SUMIFS(DataRegularSeason20242025!$AB$3:$AB$1315,DataRegularSeason20242025!$B$3:$B$1315, "&lt;=" &amp; $A36, DataRegularSeason20242025!$E$3:$E$1315, N$1)</f>
        <v>10</v>
      </c>
      <c r="O36" s="2">
        <f>SUMIFS(DataRegularSeason20242025!$AA$3:$AA$1315,DataRegularSeason20242025!$B$3:$B$1315, "&lt;=" &amp; $A36, DataRegularSeason20242025!$D$3:$D$1315, O$1)+SUMIFS(DataRegularSeason20242025!$AB$3:$AB$1315,DataRegularSeason20242025!$B$3:$B$1315, "&lt;=" &amp; $A36, DataRegularSeason20242025!$E$3:$E$1315, O$1)</f>
        <v>12</v>
      </c>
      <c r="P36" s="2">
        <f>SUMIFS(DataRegularSeason20242025!$AA$3:$AA$1315,DataRegularSeason20242025!$B$3:$B$1315, "&lt;=" &amp; $A36, DataRegularSeason20242025!$D$3:$D$1315, P$1)+SUMIFS(DataRegularSeason20242025!$AB$3:$AB$1315,DataRegularSeason20242025!$B$3:$B$1315, "&lt;=" &amp; $A36, DataRegularSeason20242025!$E$3:$E$1315, P$1)</f>
        <v>5</v>
      </c>
      <c r="Q36" s="2">
        <f>SUMIFS(DataRegularSeason20242025!$AA$3:$AA$1315,DataRegularSeason20242025!$B$3:$B$1315, "&lt;=" &amp; $A36, DataRegularSeason20242025!$D$3:$D$1315, Q$1)+SUMIFS(DataRegularSeason20242025!$AB$3:$AB$1315,DataRegularSeason20242025!$B$3:$B$1315, "&lt;=" &amp; $A36, DataRegularSeason20242025!$E$3:$E$1315, Q$1)</f>
        <v>11</v>
      </c>
      <c r="R36" s="2">
        <f>SUMIFS(DataRegularSeason20242025!$AA$3:$AA$1315,DataRegularSeason20242025!$B$3:$B$1315, "&lt;=" &amp; $A36, DataRegularSeason20242025!$D$3:$D$1315, R$1)+SUMIFS(DataRegularSeason20242025!$AB$3:$AB$1315,DataRegularSeason20242025!$B$3:$B$1315, "&lt;=" &amp; $A36, DataRegularSeason20242025!$E$3:$E$1315, R$1)</f>
        <v>2</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11</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3</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2</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8</v>
      </c>
      <c r="AB36" s="2">
        <f>SUMIFS(DataRegularSeason20242025!$AA$3:$AA$1315,DataRegularSeason20242025!$B$3:$B$1315, "&lt;=" &amp; $A36, DataRegularSeason20242025!$D$3:$D$1315, AB$1)+SUMIFS(DataRegularSeason20242025!$AB$3:$AB$1315,DataRegularSeason20242025!$B$3:$B$1315, "&lt;=" &amp; $A36, DataRegularSeason20242025!$E$3:$E$1315, AB$1)</f>
        <v>8</v>
      </c>
      <c r="AC36" s="2">
        <f>SUMIFS(DataRegularSeason20242025!$AA$3:$AA$1315,DataRegularSeason20242025!$B$3:$B$1315, "&lt;=" &amp; $A36, DataRegularSeason20242025!$D$3:$D$1315, AC$1)+SUMIFS(DataRegularSeason20242025!$AB$3:$AB$1315,DataRegularSeason20242025!$B$3:$B$1315, "&lt;=" &amp; $A36, DataRegularSeason20242025!$E$3:$E$1315, AC$1)</f>
        <v>9</v>
      </c>
      <c r="AD36" s="2">
        <f>SUMIFS(DataRegularSeason20242025!$AA$3:$AA$1315,DataRegularSeason20242025!$B$3:$B$1315, "&lt;=" &amp; $A36, DataRegularSeason20242025!$D$3:$D$1315, AD$1)+SUMIFS(DataRegularSeason20242025!$AB$3:$AB$1315,DataRegularSeason20242025!$B$3:$B$1315, "&lt;=" &amp; $A36, DataRegularSeason20242025!$E$3:$E$1315, AD$1)</f>
        <v>8</v>
      </c>
      <c r="AE36" s="2">
        <f>SUMIFS(DataRegularSeason20242025!$AA$3:$AA$1315,DataRegularSeason20242025!$B$3:$B$1315, "&lt;=" &amp; $A36, DataRegularSeason20242025!$D$3:$D$1315, AE$1)+SUMIFS(DataRegularSeason20242025!$AB$3:$AB$1315,DataRegularSeason20242025!$B$3:$B$1315, "&lt;=" &amp; $A36, DataRegularSeason20242025!$E$3:$E$1315, AE$1)</f>
        <v>9</v>
      </c>
      <c r="AF36" s="2">
        <f>SUMIFS(DataRegularSeason20242025!$AA$3:$AA$1315,DataRegularSeason20242025!$B$3:$B$1315, "&lt;=" &amp; $A36, DataRegularSeason20242025!$D$3:$D$1315, AF$1)+SUMIFS(DataRegularSeason20242025!$AB$3:$AB$1315,DataRegularSeason20242025!$B$3:$B$1315, "&lt;=" &amp; $A36, DataRegularSeason20242025!$E$3:$E$1315, AF$1)</f>
        <v>14</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7</v>
      </c>
      <c r="D37" s="2">
        <f>SUMIFS(DataRegularSeason20242025!$AA$3:$AA$1315,DataRegularSeason20242025!$B$3:$B$1315, "&lt;=" &amp; $A37, DataRegularSeason20242025!$D$3:$D$1315, D$1)+SUMIFS(DataRegularSeason20242025!$AB$3:$AB$1315,DataRegularSeason20242025!$B$3:$B$1315, "&lt;=" &amp; $A37, DataRegularSeason20242025!$E$3:$E$1315, D$1)</f>
        <v>7</v>
      </c>
      <c r="E37" s="2">
        <f>SUMIFS(DataRegularSeason20242025!$AA$3:$AA$1315,DataRegularSeason20242025!$B$3:$B$1315, "&lt;=" &amp; $A37, DataRegularSeason20242025!$D$3:$D$1315, E$1)+SUMIFS(DataRegularSeason20242025!$AB$3:$AB$1315,DataRegularSeason20242025!$B$3:$B$1315, "&lt;=" &amp; $A37, DataRegularSeason20242025!$E$3:$E$1315, E$1)</f>
        <v>8</v>
      </c>
      <c r="F37" s="2">
        <f>SUMIFS(DataRegularSeason20242025!$AA$3:$AA$1315,DataRegularSeason20242025!$B$3:$B$1315, "&lt;=" &amp; $A37, DataRegularSeason20242025!$D$3:$D$1315, F$1)+SUMIFS(DataRegularSeason20242025!$AB$3:$AB$1315,DataRegularSeason20242025!$B$3:$B$1315, "&lt;=" &amp; $A37, DataRegularSeason20242025!$E$3:$E$1315, F$1)</f>
        <v>6</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5</v>
      </c>
      <c r="I37" s="2">
        <f>SUMIFS(DataRegularSeason20242025!$AA$3:$AA$1315,DataRegularSeason20242025!$B$3:$B$1315, "&lt;=" &amp; $A37, DataRegularSeason20242025!$D$3:$D$1315, I$1)+SUMIFS(DataRegularSeason20242025!$AB$3:$AB$1315,DataRegularSeason20242025!$B$3:$B$1315, "&lt;=" &amp; $A37, DataRegularSeason20242025!$E$3:$E$1315, I$1)</f>
        <v>8</v>
      </c>
      <c r="J37" s="2">
        <f>SUMIFS(DataRegularSeason20242025!$AA$3:$AA$1315,DataRegularSeason20242025!$B$3:$B$1315, "&lt;=" &amp; $A37, DataRegularSeason20242025!$D$3:$D$1315, J$1)+SUMIFS(DataRegularSeason20242025!$AB$3:$AB$1315,DataRegularSeason20242025!$B$3:$B$1315, "&lt;=" &amp; $A37, DataRegularSeason20242025!$E$3:$E$1315, J$1)</f>
        <v>12</v>
      </c>
      <c r="K37" s="2">
        <f>SUMIFS(DataRegularSeason20242025!$AA$3:$AA$1315,DataRegularSeason20242025!$B$3:$B$1315, "&lt;=" &amp; $A37, DataRegularSeason20242025!$D$3:$D$1315, K$1)+SUMIFS(DataRegularSeason20242025!$AB$3:$AB$1315,DataRegularSeason20242025!$B$3:$B$1315, "&lt;=" &amp; $A37, DataRegularSeason20242025!$E$3:$E$1315, K$1)</f>
        <v>8</v>
      </c>
      <c r="L37" s="2">
        <f>SUMIFS(DataRegularSeason20242025!$AA$3:$AA$1315,DataRegularSeason20242025!$B$3:$B$1315, "&lt;=" &amp; $A37, DataRegularSeason20242025!$D$3:$D$1315, L$1)+SUMIFS(DataRegularSeason20242025!$AB$3:$AB$1315,DataRegularSeason20242025!$B$3:$B$1315, "&lt;=" &amp; $A37, DataRegularSeason20242025!$E$3:$E$1315, L$1)</f>
        <v>5</v>
      </c>
      <c r="M37" s="2">
        <f>SUMIFS(DataRegularSeason20242025!$AA$3:$AA$1315,DataRegularSeason20242025!$B$3:$B$1315, "&lt;=" &amp; $A37, DataRegularSeason20242025!$D$3:$D$1315, M$1)+SUMIFS(DataRegularSeason20242025!$AB$3:$AB$1315,DataRegularSeason20242025!$B$3:$B$1315, "&lt;=" &amp; $A37, DataRegularSeason20242025!$E$3:$E$1315, M$1)</f>
        <v>11</v>
      </c>
      <c r="N37" s="2">
        <f>SUMIFS(DataRegularSeason20242025!$AA$3:$AA$1315,DataRegularSeason20242025!$B$3:$B$1315, "&lt;=" &amp; $A37, DataRegularSeason20242025!$D$3:$D$1315, N$1)+SUMIFS(DataRegularSeason20242025!$AB$3:$AB$1315,DataRegularSeason20242025!$B$3:$B$1315, "&lt;=" &amp; $A37, DataRegularSeason20242025!$E$3:$E$1315, N$1)</f>
        <v>10</v>
      </c>
      <c r="O37" s="2">
        <f>SUMIFS(DataRegularSeason20242025!$AA$3:$AA$1315,DataRegularSeason20242025!$B$3:$B$1315, "&lt;=" &amp; $A37, DataRegularSeason20242025!$D$3:$D$1315, O$1)+SUMIFS(DataRegularSeason20242025!$AB$3:$AB$1315,DataRegularSeason20242025!$B$3:$B$1315, "&lt;=" &amp; $A37, DataRegularSeason20242025!$E$3:$E$1315, O$1)</f>
        <v>12</v>
      </c>
      <c r="P37" s="2">
        <f>SUMIFS(DataRegularSeason20242025!$AA$3:$AA$1315,DataRegularSeason20242025!$B$3:$B$1315, "&lt;=" &amp; $A37, DataRegularSeason20242025!$D$3:$D$1315, P$1)+SUMIFS(DataRegularSeason20242025!$AB$3:$AB$1315,DataRegularSeason20242025!$B$3:$B$1315, "&lt;=" &amp; $A37, DataRegularSeason20242025!$E$3:$E$1315, P$1)</f>
        <v>5</v>
      </c>
      <c r="Q37" s="2">
        <f>SUMIFS(DataRegularSeason20242025!$AA$3:$AA$1315,DataRegularSeason20242025!$B$3:$B$1315, "&lt;=" &amp; $A37, DataRegularSeason20242025!$D$3:$D$1315, Q$1)+SUMIFS(DataRegularSeason20242025!$AB$3:$AB$1315,DataRegularSeason20242025!$B$3:$B$1315, "&lt;=" &amp; $A37, DataRegularSeason20242025!$E$3:$E$1315, Q$1)</f>
        <v>11</v>
      </c>
      <c r="R37" s="2">
        <f>SUMIFS(DataRegularSeason20242025!$AA$3:$AA$1315,DataRegularSeason20242025!$B$3:$B$1315, "&lt;=" &amp; $A37, DataRegularSeason20242025!$D$3:$D$1315, R$1)+SUMIFS(DataRegularSeason20242025!$AB$3:$AB$1315,DataRegularSeason20242025!$B$3:$B$1315, "&lt;=" &amp; $A37, DataRegularSeason20242025!$E$3:$E$1315, R$1)</f>
        <v>2</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11</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3</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2</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8</v>
      </c>
      <c r="AB37" s="2">
        <f>SUMIFS(DataRegularSeason20242025!$AA$3:$AA$1315,DataRegularSeason20242025!$B$3:$B$1315, "&lt;=" &amp; $A37, DataRegularSeason20242025!$D$3:$D$1315, AB$1)+SUMIFS(DataRegularSeason20242025!$AB$3:$AB$1315,DataRegularSeason20242025!$B$3:$B$1315, "&lt;=" &amp; $A37, DataRegularSeason20242025!$E$3:$E$1315, AB$1)</f>
        <v>8</v>
      </c>
      <c r="AC37" s="2">
        <f>SUMIFS(DataRegularSeason20242025!$AA$3:$AA$1315,DataRegularSeason20242025!$B$3:$B$1315, "&lt;=" &amp; $A37, DataRegularSeason20242025!$D$3:$D$1315, AC$1)+SUMIFS(DataRegularSeason20242025!$AB$3:$AB$1315,DataRegularSeason20242025!$B$3:$B$1315, "&lt;=" &amp; $A37, DataRegularSeason20242025!$E$3:$E$1315, AC$1)</f>
        <v>9</v>
      </c>
      <c r="AD37" s="2">
        <f>SUMIFS(DataRegularSeason20242025!$AA$3:$AA$1315,DataRegularSeason20242025!$B$3:$B$1315, "&lt;=" &amp; $A37, DataRegularSeason20242025!$D$3:$D$1315, AD$1)+SUMIFS(DataRegularSeason20242025!$AB$3:$AB$1315,DataRegularSeason20242025!$B$3:$B$1315, "&lt;=" &amp; $A37, DataRegularSeason20242025!$E$3:$E$1315, AD$1)</f>
        <v>8</v>
      </c>
      <c r="AE37" s="2">
        <f>SUMIFS(DataRegularSeason20242025!$AA$3:$AA$1315,DataRegularSeason20242025!$B$3:$B$1315, "&lt;=" &amp; $A37, DataRegularSeason20242025!$D$3:$D$1315, AE$1)+SUMIFS(DataRegularSeason20242025!$AB$3:$AB$1315,DataRegularSeason20242025!$B$3:$B$1315, "&lt;=" &amp; $A37, DataRegularSeason20242025!$E$3:$E$1315, AE$1)</f>
        <v>9</v>
      </c>
      <c r="AF37" s="2">
        <f>SUMIFS(DataRegularSeason20242025!$AA$3:$AA$1315,DataRegularSeason20242025!$B$3:$B$1315, "&lt;=" &amp; $A37, DataRegularSeason20242025!$D$3:$D$1315, AF$1)+SUMIFS(DataRegularSeason20242025!$AB$3:$AB$1315,DataRegularSeason20242025!$B$3:$B$1315, "&lt;=" &amp; $A37, DataRegularSeason20242025!$E$3:$E$1315, AF$1)</f>
        <v>14</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7</v>
      </c>
      <c r="D38" s="2">
        <f>SUMIFS(DataRegularSeason20242025!$AA$3:$AA$1315,DataRegularSeason20242025!$B$3:$B$1315, "&lt;=" &amp; $A38, DataRegularSeason20242025!$D$3:$D$1315, D$1)+SUMIFS(DataRegularSeason20242025!$AB$3:$AB$1315,DataRegularSeason20242025!$B$3:$B$1315, "&lt;=" &amp; $A38, DataRegularSeason20242025!$E$3:$E$1315, D$1)</f>
        <v>7</v>
      </c>
      <c r="E38" s="2">
        <f>SUMIFS(DataRegularSeason20242025!$AA$3:$AA$1315,DataRegularSeason20242025!$B$3:$B$1315, "&lt;=" &amp; $A38, DataRegularSeason20242025!$D$3:$D$1315, E$1)+SUMIFS(DataRegularSeason20242025!$AB$3:$AB$1315,DataRegularSeason20242025!$B$3:$B$1315, "&lt;=" &amp; $A38, DataRegularSeason20242025!$E$3:$E$1315, E$1)</f>
        <v>8</v>
      </c>
      <c r="F38" s="2">
        <f>SUMIFS(DataRegularSeason20242025!$AA$3:$AA$1315,DataRegularSeason20242025!$B$3:$B$1315, "&lt;=" &amp; $A38, DataRegularSeason20242025!$D$3:$D$1315, F$1)+SUMIFS(DataRegularSeason20242025!$AB$3:$AB$1315,DataRegularSeason20242025!$B$3:$B$1315, "&lt;=" &amp; $A38, DataRegularSeason20242025!$E$3:$E$1315, F$1)</f>
        <v>6</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5</v>
      </c>
      <c r="I38" s="2">
        <f>SUMIFS(DataRegularSeason20242025!$AA$3:$AA$1315,DataRegularSeason20242025!$B$3:$B$1315, "&lt;=" &amp; $A38, DataRegularSeason20242025!$D$3:$D$1315, I$1)+SUMIFS(DataRegularSeason20242025!$AB$3:$AB$1315,DataRegularSeason20242025!$B$3:$B$1315, "&lt;=" &amp; $A38, DataRegularSeason20242025!$E$3:$E$1315, I$1)</f>
        <v>8</v>
      </c>
      <c r="J38" s="2">
        <f>SUMIFS(DataRegularSeason20242025!$AA$3:$AA$1315,DataRegularSeason20242025!$B$3:$B$1315, "&lt;=" &amp; $A38, DataRegularSeason20242025!$D$3:$D$1315, J$1)+SUMIFS(DataRegularSeason20242025!$AB$3:$AB$1315,DataRegularSeason20242025!$B$3:$B$1315, "&lt;=" &amp; $A38, DataRegularSeason20242025!$E$3:$E$1315, J$1)</f>
        <v>12</v>
      </c>
      <c r="K38" s="2">
        <f>SUMIFS(DataRegularSeason20242025!$AA$3:$AA$1315,DataRegularSeason20242025!$B$3:$B$1315, "&lt;=" &amp; $A38, DataRegularSeason20242025!$D$3:$D$1315, K$1)+SUMIFS(DataRegularSeason20242025!$AB$3:$AB$1315,DataRegularSeason20242025!$B$3:$B$1315, "&lt;=" &amp; $A38, DataRegularSeason20242025!$E$3:$E$1315, K$1)</f>
        <v>8</v>
      </c>
      <c r="L38" s="2">
        <f>SUMIFS(DataRegularSeason20242025!$AA$3:$AA$1315,DataRegularSeason20242025!$B$3:$B$1315, "&lt;=" &amp; $A38, DataRegularSeason20242025!$D$3:$D$1315, L$1)+SUMIFS(DataRegularSeason20242025!$AB$3:$AB$1315,DataRegularSeason20242025!$B$3:$B$1315, "&lt;=" &amp; $A38, DataRegularSeason20242025!$E$3:$E$1315, L$1)</f>
        <v>5</v>
      </c>
      <c r="M38" s="2">
        <f>SUMIFS(DataRegularSeason20242025!$AA$3:$AA$1315,DataRegularSeason20242025!$B$3:$B$1315, "&lt;=" &amp; $A38, DataRegularSeason20242025!$D$3:$D$1315, M$1)+SUMIFS(DataRegularSeason20242025!$AB$3:$AB$1315,DataRegularSeason20242025!$B$3:$B$1315, "&lt;=" &amp; $A38, DataRegularSeason20242025!$E$3:$E$1315, M$1)</f>
        <v>11</v>
      </c>
      <c r="N38" s="2">
        <f>SUMIFS(DataRegularSeason20242025!$AA$3:$AA$1315,DataRegularSeason20242025!$B$3:$B$1315, "&lt;=" &amp; $A38, DataRegularSeason20242025!$D$3:$D$1315, N$1)+SUMIFS(DataRegularSeason20242025!$AB$3:$AB$1315,DataRegularSeason20242025!$B$3:$B$1315, "&lt;=" &amp; $A38, DataRegularSeason20242025!$E$3:$E$1315, N$1)</f>
        <v>10</v>
      </c>
      <c r="O38" s="2">
        <f>SUMIFS(DataRegularSeason20242025!$AA$3:$AA$1315,DataRegularSeason20242025!$B$3:$B$1315, "&lt;=" &amp; $A38, DataRegularSeason20242025!$D$3:$D$1315, O$1)+SUMIFS(DataRegularSeason20242025!$AB$3:$AB$1315,DataRegularSeason20242025!$B$3:$B$1315, "&lt;=" &amp; $A38, DataRegularSeason20242025!$E$3:$E$1315, O$1)</f>
        <v>12</v>
      </c>
      <c r="P38" s="2">
        <f>SUMIFS(DataRegularSeason20242025!$AA$3:$AA$1315,DataRegularSeason20242025!$B$3:$B$1315, "&lt;=" &amp; $A38, DataRegularSeason20242025!$D$3:$D$1315, P$1)+SUMIFS(DataRegularSeason20242025!$AB$3:$AB$1315,DataRegularSeason20242025!$B$3:$B$1315, "&lt;=" &amp; $A38, DataRegularSeason20242025!$E$3:$E$1315, P$1)</f>
        <v>5</v>
      </c>
      <c r="Q38" s="2">
        <f>SUMIFS(DataRegularSeason20242025!$AA$3:$AA$1315,DataRegularSeason20242025!$B$3:$B$1315, "&lt;=" &amp; $A38, DataRegularSeason20242025!$D$3:$D$1315, Q$1)+SUMIFS(DataRegularSeason20242025!$AB$3:$AB$1315,DataRegularSeason20242025!$B$3:$B$1315, "&lt;=" &amp; $A38, DataRegularSeason20242025!$E$3:$E$1315, Q$1)</f>
        <v>11</v>
      </c>
      <c r="R38" s="2">
        <f>SUMIFS(DataRegularSeason20242025!$AA$3:$AA$1315,DataRegularSeason20242025!$B$3:$B$1315, "&lt;=" &amp; $A38, DataRegularSeason20242025!$D$3:$D$1315, R$1)+SUMIFS(DataRegularSeason20242025!$AB$3:$AB$1315,DataRegularSeason20242025!$B$3:$B$1315, "&lt;=" &amp; $A38, DataRegularSeason20242025!$E$3:$E$1315, R$1)</f>
        <v>2</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11</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3</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2</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8</v>
      </c>
      <c r="AB38" s="2">
        <f>SUMIFS(DataRegularSeason20242025!$AA$3:$AA$1315,DataRegularSeason20242025!$B$3:$B$1315, "&lt;=" &amp; $A38, DataRegularSeason20242025!$D$3:$D$1315, AB$1)+SUMIFS(DataRegularSeason20242025!$AB$3:$AB$1315,DataRegularSeason20242025!$B$3:$B$1315, "&lt;=" &amp; $A38, DataRegularSeason20242025!$E$3:$E$1315, AB$1)</f>
        <v>8</v>
      </c>
      <c r="AC38" s="2">
        <f>SUMIFS(DataRegularSeason20242025!$AA$3:$AA$1315,DataRegularSeason20242025!$B$3:$B$1315, "&lt;=" &amp; $A38, DataRegularSeason20242025!$D$3:$D$1315, AC$1)+SUMIFS(DataRegularSeason20242025!$AB$3:$AB$1315,DataRegularSeason20242025!$B$3:$B$1315, "&lt;=" &amp; $A38, DataRegularSeason20242025!$E$3:$E$1315, AC$1)</f>
        <v>9</v>
      </c>
      <c r="AD38" s="2">
        <f>SUMIFS(DataRegularSeason20242025!$AA$3:$AA$1315,DataRegularSeason20242025!$B$3:$B$1315, "&lt;=" &amp; $A38, DataRegularSeason20242025!$D$3:$D$1315, AD$1)+SUMIFS(DataRegularSeason20242025!$AB$3:$AB$1315,DataRegularSeason20242025!$B$3:$B$1315, "&lt;=" &amp; $A38, DataRegularSeason20242025!$E$3:$E$1315, AD$1)</f>
        <v>8</v>
      </c>
      <c r="AE38" s="2">
        <f>SUMIFS(DataRegularSeason20242025!$AA$3:$AA$1315,DataRegularSeason20242025!$B$3:$B$1315, "&lt;=" &amp; $A38, DataRegularSeason20242025!$D$3:$D$1315, AE$1)+SUMIFS(DataRegularSeason20242025!$AB$3:$AB$1315,DataRegularSeason20242025!$B$3:$B$1315, "&lt;=" &amp; $A38, DataRegularSeason20242025!$E$3:$E$1315, AE$1)</f>
        <v>9</v>
      </c>
      <c r="AF38" s="2">
        <f>SUMIFS(DataRegularSeason20242025!$AA$3:$AA$1315,DataRegularSeason20242025!$B$3:$B$1315, "&lt;=" &amp; $A38, DataRegularSeason20242025!$D$3:$D$1315, AF$1)+SUMIFS(DataRegularSeason20242025!$AB$3:$AB$1315,DataRegularSeason20242025!$B$3:$B$1315, "&lt;=" &amp; $A38, DataRegularSeason20242025!$E$3:$E$1315, AF$1)</f>
        <v>14</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7</v>
      </c>
      <c r="D39" s="2">
        <f>SUMIFS(DataRegularSeason20242025!$AA$3:$AA$1315,DataRegularSeason20242025!$B$3:$B$1315, "&lt;=" &amp; $A39, DataRegularSeason20242025!$D$3:$D$1315, D$1)+SUMIFS(DataRegularSeason20242025!$AB$3:$AB$1315,DataRegularSeason20242025!$B$3:$B$1315, "&lt;=" &amp; $A39, DataRegularSeason20242025!$E$3:$E$1315, D$1)</f>
        <v>7</v>
      </c>
      <c r="E39" s="2">
        <f>SUMIFS(DataRegularSeason20242025!$AA$3:$AA$1315,DataRegularSeason20242025!$B$3:$B$1315, "&lt;=" &amp; $A39, DataRegularSeason20242025!$D$3:$D$1315, E$1)+SUMIFS(DataRegularSeason20242025!$AB$3:$AB$1315,DataRegularSeason20242025!$B$3:$B$1315, "&lt;=" &amp; $A39, DataRegularSeason20242025!$E$3:$E$1315, E$1)</f>
        <v>8</v>
      </c>
      <c r="F39" s="2">
        <f>SUMIFS(DataRegularSeason20242025!$AA$3:$AA$1315,DataRegularSeason20242025!$B$3:$B$1315, "&lt;=" &amp; $A39, DataRegularSeason20242025!$D$3:$D$1315, F$1)+SUMIFS(DataRegularSeason20242025!$AB$3:$AB$1315,DataRegularSeason20242025!$B$3:$B$1315, "&lt;=" &amp; $A39, DataRegularSeason20242025!$E$3:$E$1315, F$1)</f>
        <v>6</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5</v>
      </c>
      <c r="I39" s="2">
        <f>SUMIFS(DataRegularSeason20242025!$AA$3:$AA$1315,DataRegularSeason20242025!$B$3:$B$1315, "&lt;=" &amp; $A39, DataRegularSeason20242025!$D$3:$D$1315, I$1)+SUMIFS(DataRegularSeason20242025!$AB$3:$AB$1315,DataRegularSeason20242025!$B$3:$B$1315, "&lt;=" &amp; $A39, DataRegularSeason20242025!$E$3:$E$1315, I$1)</f>
        <v>8</v>
      </c>
      <c r="J39" s="2">
        <f>SUMIFS(DataRegularSeason20242025!$AA$3:$AA$1315,DataRegularSeason20242025!$B$3:$B$1315, "&lt;=" &amp; $A39, DataRegularSeason20242025!$D$3:$D$1315, J$1)+SUMIFS(DataRegularSeason20242025!$AB$3:$AB$1315,DataRegularSeason20242025!$B$3:$B$1315, "&lt;=" &amp; $A39, DataRegularSeason20242025!$E$3:$E$1315, J$1)</f>
        <v>12</v>
      </c>
      <c r="K39" s="2">
        <f>SUMIFS(DataRegularSeason20242025!$AA$3:$AA$1315,DataRegularSeason20242025!$B$3:$B$1315, "&lt;=" &amp; $A39, DataRegularSeason20242025!$D$3:$D$1315, K$1)+SUMIFS(DataRegularSeason20242025!$AB$3:$AB$1315,DataRegularSeason20242025!$B$3:$B$1315, "&lt;=" &amp; $A39, DataRegularSeason20242025!$E$3:$E$1315, K$1)</f>
        <v>8</v>
      </c>
      <c r="L39" s="2">
        <f>SUMIFS(DataRegularSeason20242025!$AA$3:$AA$1315,DataRegularSeason20242025!$B$3:$B$1315, "&lt;=" &amp; $A39, DataRegularSeason20242025!$D$3:$D$1315, L$1)+SUMIFS(DataRegularSeason20242025!$AB$3:$AB$1315,DataRegularSeason20242025!$B$3:$B$1315, "&lt;=" &amp; $A39, DataRegularSeason20242025!$E$3:$E$1315, L$1)</f>
        <v>5</v>
      </c>
      <c r="M39" s="2">
        <f>SUMIFS(DataRegularSeason20242025!$AA$3:$AA$1315,DataRegularSeason20242025!$B$3:$B$1315, "&lt;=" &amp; $A39, DataRegularSeason20242025!$D$3:$D$1315, M$1)+SUMIFS(DataRegularSeason20242025!$AB$3:$AB$1315,DataRegularSeason20242025!$B$3:$B$1315, "&lt;=" &amp; $A39, DataRegularSeason20242025!$E$3:$E$1315, M$1)</f>
        <v>11</v>
      </c>
      <c r="N39" s="2">
        <f>SUMIFS(DataRegularSeason20242025!$AA$3:$AA$1315,DataRegularSeason20242025!$B$3:$B$1315, "&lt;=" &amp; $A39, DataRegularSeason20242025!$D$3:$D$1315, N$1)+SUMIFS(DataRegularSeason20242025!$AB$3:$AB$1315,DataRegularSeason20242025!$B$3:$B$1315, "&lt;=" &amp; $A39, DataRegularSeason20242025!$E$3:$E$1315, N$1)</f>
        <v>10</v>
      </c>
      <c r="O39" s="2">
        <f>SUMIFS(DataRegularSeason20242025!$AA$3:$AA$1315,DataRegularSeason20242025!$B$3:$B$1315, "&lt;=" &amp; $A39, DataRegularSeason20242025!$D$3:$D$1315, O$1)+SUMIFS(DataRegularSeason20242025!$AB$3:$AB$1315,DataRegularSeason20242025!$B$3:$B$1315, "&lt;=" &amp; $A39, DataRegularSeason20242025!$E$3:$E$1315, O$1)</f>
        <v>12</v>
      </c>
      <c r="P39" s="2">
        <f>SUMIFS(DataRegularSeason20242025!$AA$3:$AA$1315,DataRegularSeason20242025!$B$3:$B$1315, "&lt;=" &amp; $A39, DataRegularSeason20242025!$D$3:$D$1315, P$1)+SUMIFS(DataRegularSeason20242025!$AB$3:$AB$1315,DataRegularSeason20242025!$B$3:$B$1315, "&lt;=" &amp; $A39, DataRegularSeason20242025!$E$3:$E$1315, P$1)</f>
        <v>5</v>
      </c>
      <c r="Q39" s="2">
        <f>SUMIFS(DataRegularSeason20242025!$AA$3:$AA$1315,DataRegularSeason20242025!$B$3:$B$1315, "&lt;=" &amp; $A39, DataRegularSeason20242025!$D$3:$D$1315, Q$1)+SUMIFS(DataRegularSeason20242025!$AB$3:$AB$1315,DataRegularSeason20242025!$B$3:$B$1315, "&lt;=" &amp; $A39, DataRegularSeason20242025!$E$3:$E$1315, Q$1)</f>
        <v>11</v>
      </c>
      <c r="R39" s="2">
        <f>SUMIFS(DataRegularSeason20242025!$AA$3:$AA$1315,DataRegularSeason20242025!$B$3:$B$1315, "&lt;=" &amp; $A39, DataRegularSeason20242025!$D$3:$D$1315, R$1)+SUMIFS(DataRegularSeason20242025!$AB$3:$AB$1315,DataRegularSeason20242025!$B$3:$B$1315, "&lt;=" &amp; $A39, DataRegularSeason20242025!$E$3:$E$1315, R$1)</f>
        <v>2</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11</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3</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2</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8</v>
      </c>
      <c r="AB39" s="2">
        <f>SUMIFS(DataRegularSeason20242025!$AA$3:$AA$1315,DataRegularSeason20242025!$B$3:$B$1315, "&lt;=" &amp; $A39, DataRegularSeason20242025!$D$3:$D$1315, AB$1)+SUMIFS(DataRegularSeason20242025!$AB$3:$AB$1315,DataRegularSeason20242025!$B$3:$B$1315, "&lt;=" &amp; $A39, DataRegularSeason20242025!$E$3:$E$1315, AB$1)</f>
        <v>8</v>
      </c>
      <c r="AC39" s="2">
        <f>SUMIFS(DataRegularSeason20242025!$AA$3:$AA$1315,DataRegularSeason20242025!$B$3:$B$1315, "&lt;=" &amp; $A39, DataRegularSeason20242025!$D$3:$D$1315, AC$1)+SUMIFS(DataRegularSeason20242025!$AB$3:$AB$1315,DataRegularSeason20242025!$B$3:$B$1315, "&lt;=" &amp; $A39, DataRegularSeason20242025!$E$3:$E$1315, AC$1)</f>
        <v>9</v>
      </c>
      <c r="AD39" s="2">
        <f>SUMIFS(DataRegularSeason20242025!$AA$3:$AA$1315,DataRegularSeason20242025!$B$3:$B$1315, "&lt;=" &amp; $A39, DataRegularSeason20242025!$D$3:$D$1315, AD$1)+SUMIFS(DataRegularSeason20242025!$AB$3:$AB$1315,DataRegularSeason20242025!$B$3:$B$1315, "&lt;=" &amp; $A39, DataRegularSeason20242025!$E$3:$E$1315, AD$1)</f>
        <v>8</v>
      </c>
      <c r="AE39" s="2">
        <f>SUMIFS(DataRegularSeason20242025!$AA$3:$AA$1315,DataRegularSeason20242025!$B$3:$B$1315, "&lt;=" &amp; $A39, DataRegularSeason20242025!$D$3:$D$1315, AE$1)+SUMIFS(DataRegularSeason20242025!$AB$3:$AB$1315,DataRegularSeason20242025!$B$3:$B$1315, "&lt;=" &amp; $A39, DataRegularSeason20242025!$E$3:$E$1315, AE$1)</f>
        <v>9</v>
      </c>
      <c r="AF39" s="2">
        <f>SUMIFS(DataRegularSeason20242025!$AA$3:$AA$1315,DataRegularSeason20242025!$B$3:$B$1315, "&lt;=" &amp; $A39, DataRegularSeason20242025!$D$3:$D$1315, AF$1)+SUMIFS(DataRegularSeason20242025!$AB$3:$AB$1315,DataRegularSeason20242025!$B$3:$B$1315, "&lt;=" &amp; $A39, DataRegularSeason20242025!$E$3:$E$1315, AF$1)</f>
        <v>14</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7</v>
      </c>
      <c r="D40" s="2">
        <f>SUMIFS(DataRegularSeason20242025!$AA$3:$AA$1315,DataRegularSeason20242025!$B$3:$B$1315, "&lt;=" &amp; $A40, DataRegularSeason20242025!$D$3:$D$1315, D$1)+SUMIFS(DataRegularSeason20242025!$AB$3:$AB$1315,DataRegularSeason20242025!$B$3:$B$1315, "&lt;=" &amp; $A40, DataRegularSeason20242025!$E$3:$E$1315, D$1)</f>
        <v>7</v>
      </c>
      <c r="E40" s="2">
        <f>SUMIFS(DataRegularSeason20242025!$AA$3:$AA$1315,DataRegularSeason20242025!$B$3:$B$1315, "&lt;=" &amp; $A40, DataRegularSeason20242025!$D$3:$D$1315, E$1)+SUMIFS(DataRegularSeason20242025!$AB$3:$AB$1315,DataRegularSeason20242025!$B$3:$B$1315, "&lt;=" &amp; $A40, DataRegularSeason20242025!$E$3:$E$1315, E$1)</f>
        <v>8</v>
      </c>
      <c r="F40" s="2">
        <f>SUMIFS(DataRegularSeason20242025!$AA$3:$AA$1315,DataRegularSeason20242025!$B$3:$B$1315, "&lt;=" &amp; $A40, DataRegularSeason20242025!$D$3:$D$1315, F$1)+SUMIFS(DataRegularSeason20242025!$AB$3:$AB$1315,DataRegularSeason20242025!$B$3:$B$1315, "&lt;=" &amp; $A40, DataRegularSeason20242025!$E$3:$E$1315, F$1)</f>
        <v>6</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5</v>
      </c>
      <c r="I40" s="2">
        <f>SUMIFS(DataRegularSeason20242025!$AA$3:$AA$1315,DataRegularSeason20242025!$B$3:$B$1315, "&lt;=" &amp; $A40, DataRegularSeason20242025!$D$3:$D$1315, I$1)+SUMIFS(DataRegularSeason20242025!$AB$3:$AB$1315,DataRegularSeason20242025!$B$3:$B$1315, "&lt;=" &amp; $A40, DataRegularSeason20242025!$E$3:$E$1315, I$1)</f>
        <v>8</v>
      </c>
      <c r="J40" s="2">
        <f>SUMIFS(DataRegularSeason20242025!$AA$3:$AA$1315,DataRegularSeason20242025!$B$3:$B$1315, "&lt;=" &amp; $A40, DataRegularSeason20242025!$D$3:$D$1315, J$1)+SUMIFS(DataRegularSeason20242025!$AB$3:$AB$1315,DataRegularSeason20242025!$B$3:$B$1315, "&lt;=" &amp; $A40, DataRegularSeason20242025!$E$3:$E$1315, J$1)</f>
        <v>12</v>
      </c>
      <c r="K40" s="2">
        <f>SUMIFS(DataRegularSeason20242025!$AA$3:$AA$1315,DataRegularSeason20242025!$B$3:$B$1315, "&lt;=" &amp; $A40, DataRegularSeason20242025!$D$3:$D$1315, K$1)+SUMIFS(DataRegularSeason20242025!$AB$3:$AB$1315,DataRegularSeason20242025!$B$3:$B$1315, "&lt;=" &amp; $A40, DataRegularSeason20242025!$E$3:$E$1315, K$1)</f>
        <v>8</v>
      </c>
      <c r="L40" s="2">
        <f>SUMIFS(DataRegularSeason20242025!$AA$3:$AA$1315,DataRegularSeason20242025!$B$3:$B$1315, "&lt;=" &amp; $A40, DataRegularSeason20242025!$D$3:$D$1315, L$1)+SUMIFS(DataRegularSeason20242025!$AB$3:$AB$1315,DataRegularSeason20242025!$B$3:$B$1315, "&lt;=" &amp; $A40, DataRegularSeason20242025!$E$3:$E$1315, L$1)</f>
        <v>5</v>
      </c>
      <c r="M40" s="2">
        <f>SUMIFS(DataRegularSeason20242025!$AA$3:$AA$1315,DataRegularSeason20242025!$B$3:$B$1315, "&lt;=" &amp; $A40, DataRegularSeason20242025!$D$3:$D$1315, M$1)+SUMIFS(DataRegularSeason20242025!$AB$3:$AB$1315,DataRegularSeason20242025!$B$3:$B$1315, "&lt;=" &amp; $A40, DataRegularSeason20242025!$E$3:$E$1315, M$1)</f>
        <v>11</v>
      </c>
      <c r="N40" s="2">
        <f>SUMIFS(DataRegularSeason20242025!$AA$3:$AA$1315,DataRegularSeason20242025!$B$3:$B$1315, "&lt;=" &amp; $A40, DataRegularSeason20242025!$D$3:$D$1315, N$1)+SUMIFS(DataRegularSeason20242025!$AB$3:$AB$1315,DataRegularSeason20242025!$B$3:$B$1315, "&lt;=" &amp; $A40, DataRegularSeason20242025!$E$3:$E$1315, N$1)</f>
        <v>10</v>
      </c>
      <c r="O40" s="2">
        <f>SUMIFS(DataRegularSeason20242025!$AA$3:$AA$1315,DataRegularSeason20242025!$B$3:$B$1315, "&lt;=" &amp; $A40, DataRegularSeason20242025!$D$3:$D$1315, O$1)+SUMIFS(DataRegularSeason20242025!$AB$3:$AB$1315,DataRegularSeason20242025!$B$3:$B$1315, "&lt;=" &amp; $A40, DataRegularSeason20242025!$E$3:$E$1315, O$1)</f>
        <v>12</v>
      </c>
      <c r="P40" s="2">
        <f>SUMIFS(DataRegularSeason20242025!$AA$3:$AA$1315,DataRegularSeason20242025!$B$3:$B$1315, "&lt;=" &amp; $A40, DataRegularSeason20242025!$D$3:$D$1315, P$1)+SUMIFS(DataRegularSeason20242025!$AB$3:$AB$1315,DataRegularSeason20242025!$B$3:$B$1315, "&lt;=" &amp; $A40, DataRegularSeason20242025!$E$3:$E$1315, P$1)</f>
        <v>5</v>
      </c>
      <c r="Q40" s="2">
        <f>SUMIFS(DataRegularSeason20242025!$AA$3:$AA$1315,DataRegularSeason20242025!$B$3:$B$1315, "&lt;=" &amp; $A40, DataRegularSeason20242025!$D$3:$D$1315, Q$1)+SUMIFS(DataRegularSeason20242025!$AB$3:$AB$1315,DataRegularSeason20242025!$B$3:$B$1315, "&lt;=" &amp; $A40, DataRegularSeason20242025!$E$3:$E$1315, Q$1)</f>
        <v>11</v>
      </c>
      <c r="R40" s="2">
        <f>SUMIFS(DataRegularSeason20242025!$AA$3:$AA$1315,DataRegularSeason20242025!$B$3:$B$1315, "&lt;=" &amp; $A40, DataRegularSeason20242025!$D$3:$D$1315, R$1)+SUMIFS(DataRegularSeason20242025!$AB$3:$AB$1315,DataRegularSeason20242025!$B$3:$B$1315, "&lt;=" &amp; $A40, DataRegularSeason20242025!$E$3:$E$1315, R$1)</f>
        <v>2</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11</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3</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2</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8</v>
      </c>
      <c r="AB40" s="2">
        <f>SUMIFS(DataRegularSeason20242025!$AA$3:$AA$1315,DataRegularSeason20242025!$B$3:$B$1315, "&lt;=" &amp; $A40, DataRegularSeason20242025!$D$3:$D$1315, AB$1)+SUMIFS(DataRegularSeason20242025!$AB$3:$AB$1315,DataRegularSeason20242025!$B$3:$B$1315, "&lt;=" &amp; $A40, DataRegularSeason20242025!$E$3:$E$1315, AB$1)</f>
        <v>8</v>
      </c>
      <c r="AC40" s="2">
        <f>SUMIFS(DataRegularSeason20242025!$AA$3:$AA$1315,DataRegularSeason20242025!$B$3:$B$1315, "&lt;=" &amp; $A40, DataRegularSeason20242025!$D$3:$D$1315, AC$1)+SUMIFS(DataRegularSeason20242025!$AB$3:$AB$1315,DataRegularSeason20242025!$B$3:$B$1315, "&lt;=" &amp; $A40, DataRegularSeason20242025!$E$3:$E$1315, AC$1)</f>
        <v>9</v>
      </c>
      <c r="AD40" s="2">
        <f>SUMIFS(DataRegularSeason20242025!$AA$3:$AA$1315,DataRegularSeason20242025!$B$3:$B$1315, "&lt;=" &amp; $A40, DataRegularSeason20242025!$D$3:$D$1315, AD$1)+SUMIFS(DataRegularSeason20242025!$AB$3:$AB$1315,DataRegularSeason20242025!$B$3:$B$1315, "&lt;=" &amp; $A40, DataRegularSeason20242025!$E$3:$E$1315, AD$1)</f>
        <v>8</v>
      </c>
      <c r="AE40" s="2">
        <f>SUMIFS(DataRegularSeason20242025!$AA$3:$AA$1315,DataRegularSeason20242025!$B$3:$B$1315, "&lt;=" &amp; $A40, DataRegularSeason20242025!$D$3:$D$1315, AE$1)+SUMIFS(DataRegularSeason20242025!$AB$3:$AB$1315,DataRegularSeason20242025!$B$3:$B$1315, "&lt;=" &amp; $A40, DataRegularSeason20242025!$E$3:$E$1315, AE$1)</f>
        <v>9</v>
      </c>
      <c r="AF40" s="2">
        <f>SUMIFS(DataRegularSeason20242025!$AA$3:$AA$1315,DataRegularSeason20242025!$B$3:$B$1315, "&lt;=" &amp; $A40, DataRegularSeason20242025!$D$3:$D$1315, AF$1)+SUMIFS(DataRegularSeason20242025!$AB$3:$AB$1315,DataRegularSeason20242025!$B$3:$B$1315, "&lt;=" &amp; $A40, DataRegularSeason20242025!$E$3:$E$1315, AF$1)</f>
        <v>14</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7</v>
      </c>
      <c r="D41" s="2">
        <f>SUMIFS(DataRegularSeason20242025!$AA$3:$AA$1315,DataRegularSeason20242025!$B$3:$B$1315, "&lt;=" &amp; $A41, DataRegularSeason20242025!$D$3:$D$1315, D$1)+SUMIFS(DataRegularSeason20242025!$AB$3:$AB$1315,DataRegularSeason20242025!$B$3:$B$1315, "&lt;=" &amp; $A41, DataRegularSeason20242025!$E$3:$E$1315, D$1)</f>
        <v>7</v>
      </c>
      <c r="E41" s="2">
        <f>SUMIFS(DataRegularSeason20242025!$AA$3:$AA$1315,DataRegularSeason20242025!$B$3:$B$1315, "&lt;=" &amp; $A41, DataRegularSeason20242025!$D$3:$D$1315, E$1)+SUMIFS(DataRegularSeason20242025!$AB$3:$AB$1315,DataRegularSeason20242025!$B$3:$B$1315, "&lt;=" &amp; $A41, DataRegularSeason20242025!$E$3:$E$1315, E$1)</f>
        <v>8</v>
      </c>
      <c r="F41" s="2">
        <f>SUMIFS(DataRegularSeason20242025!$AA$3:$AA$1315,DataRegularSeason20242025!$B$3:$B$1315, "&lt;=" &amp; $A41, DataRegularSeason20242025!$D$3:$D$1315, F$1)+SUMIFS(DataRegularSeason20242025!$AB$3:$AB$1315,DataRegularSeason20242025!$B$3:$B$1315, "&lt;=" &amp; $A41, DataRegularSeason20242025!$E$3:$E$1315, F$1)</f>
        <v>6</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5</v>
      </c>
      <c r="I41" s="2">
        <f>SUMIFS(DataRegularSeason20242025!$AA$3:$AA$1315,DataRegularSeason20242025!$B$3:$B$1315, "&lt;=" &amp; $A41, DataRegularSeason20242025!$D$3:$D$1315, I$1)+SUMIFS(DataRegularSeason20242025!$AB$3:$AB$1315,DataRegularSeason20242025!$B$3:$B$1315, "&lt;=" &amp; $A41, DataRegularSeason20242025!$E$3:$E$1315, I$1)</f>
        <v>8</v>
      </c>
      <c r="J41" s="2">
        <f>SUMIFS(DataRegularSeason20242025!$AA$3:$AA$1315,DataRegularSeason20242025!$B$3:$B$1315, "&lt;=" &amp; $A41, DataRegularSeason20242025!$D$3:$D$1315, J$1)+SUMIFS(DataRegularSeason20242025!$AB$3:$AB$1315,DataRegularSeason20242025!$B$3:$B$1315, "&lt;=" &amp; $A41, DataRegularSeason20242025!$E$3:$E$1315, J$1)</f>
        <v>12</v>
      </c>
      <c r="K41" s="2">
        <f>SUMIFS(DataRegularSeason20242025!$AA$3:$AA$1315,DataRegularSeason20242025!$B$3:$B$1315, "&lt;=" &amp; $A41, DataRegularSeason20242025!$D$3:$D$1315, K$1)+SUMIFS(DataRegularSeason20242025!$AB$3:$AB$1315,DataRegularSeason20242025!$B$3:$B$1315, "&lt;=" &amp; $A41, DataRegularSeason20242025!$E$3:$E$1315, K$1)</f>
        <v>8</v>
      </c>
      <c r="L41" s="2">
        <f>SUMIFS(DataRegularSeason20242025!$AA$3:$AA$1315,DataRegularSeason20242025!$B$3:$B$1315, "&lt;=" &amp; $A41, DataRegularSeason20242025!$D$3:$D$1315, L$1)+SUMIFS(DataRegularSeason20242025!$AB$3:$AB$1315,DataRegularSeason20242025!$B$3:$B$1315, "&lt;=" &amp; $A41, DataRegularSeason20242025!$E$3:$E$1315, L$1)</f>
        <v>5</v>
      </c>
      <c r="M41" s="2">
        <f>SUMIFS(DataRegularSeason20242025!$AA$3:$AA$1315,DataRegularSeason20242025!$B$3:$B$1315, "&lt;=" &amp; $A41, DataRegularSeason20242025!$D$3:$D$1315, M$1)+SUMIFS(DataRegularSeason20242025!$AB$3:$AB$1315,DataRegularSeason20242025!$B$3:$B$1315, "&lt;=" &amp; $A41, DataRegularSeason20242025!$E$3:$E$1315, M$1)</f>
        <v>11</v>
      </c>
      <c r="N41" s="2">
        <f>SUMIFS(DataRegularSeason20242025!$AA$3:$AA$1315,DataRegularSeason20242025!$B$3:$B$1315, "&lt;=" &amp; $A41, DataRegularSeason20242025!$D$3:$D$1315, N$1)+SUMIFS(DataRegularSeason20242025!$AB$3:$AB$1315,DataRegularSeason20242025!$B$3:$B$1315, "&lt;=" &amp; $A41, DataRegularSeason20242025!$E$3:$E$1315, N$1)</f>
        <v>10</v>
      </c>
      <c r="O41" s="2">
        <f>SUMIFS(DataRegularSeason20242025!$AA$3:$AA$1315,DataRegularSeason20242025!$B$3:$B$1315, "&lt;=" &amp; $A41, DataRegularSeason20242025!$D$3:$D$1315, O$1)+SUMIFS(DataRegularSeason20242025!$AB$3:$AB$1315,DataRegularSeason20242025!$B$3:$B$1315, "&lt;=" &amp; $A41, DataRegularSeason20242025!$E$3:$E$1315, O$1)</f>
        <v>12</v>
      </c>
      <c r="P41" s="2">
        <f>SUMIFS(DataRegularSeason20242025!$AA$3:$AA$1315,DataRegularSeason20242025!$B$3:$B$1315, "&lt;=" &amp; $A41, DataRegularSeason20242025!$D$3:$D$1315, P$1)+SUMIFS(DataRegularSeason20242025!$AB$3:$AB$1315,DataRegularSeason20242025!$B$3:$B$1315, "&lt;=" &amp; $A41, DataRegularSeason20242025!$E$3:$E$1315, P$1)</f>
        <v>5</v>
      </c>
      <c r="Q41" s="2">
        <f>SUMIFS(DataRegularSeason20242025!$AA$3:$AA$1315,DataRegularSeason20242025!$B$3:$B$1315, "&lt;=" &amp; $A41, DataRegularSeason20242025!$D$3:$D$1315, Q$1)+SUMIFS(DataRegularSeason20242025!$AB$3:$AB$1315,DataRegularSeason20242025!$B$3:$B$1315, "&lt;=" &amp; $A41, DataRegularSeason20242025!$E$3:$E$1315, Q$1)</f>
        <v>11</v>
      </c>
      <c r="R41" s="2">
        <f>SUMIFS(DataRegularSeason20242025!$AA$3:$AA$1315,DataRegularSeason20242025!$B$3:$B$1315, "&lt;=" &amp; $A41, DataRegularSeason20242025!$D$3:$D$1315, R$1)+SUMIFS(DataRegularSeason20242025!$AB$3:$AB$1315,DataRegularSeason20242025!$B$3:$B$1315, "&lt;=" &amp; $A41, DataRegularSeason20242025!$E$3:$E$1315, R$1)</f>
        <v>2</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11</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3</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2</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8</v>
      </c>
      <c r="AB41" s="2">
        <f>SUMIFS(DataRegularSeason20242025!$AA$3:$AA$1315,DataRegularSeason20242025!$B$3:$B$1315, "&lt;=" &amp; $A41, DataRegularSeason20242025!$D$3:$D$1315, AB$1)+SUMIFS(DataRegularSeason20242025!$AB$3:$AB$1315,DataRegularSeason20242025!$B$3:$B$1315, "&lt;=" &amp; $A41, DataRegularSeason20242025!$E$3:$E$1315, AB$1)</f>
        <v>8</v>
      </c>
      <c r="AC41" s="2">
        <f>SUMIFS(DataRegularSeason20242025!$AA$3:$AA$1315,DataRegularSeason20242025!$B$3:$B$1315, "&lt;=" &amp; $A41, DataRegularSeason20242025!$D$3:$D$1315, AC$1)+SUMIFS(DataRegularSeason20242025!$AB$3:$AB$1315,DataRegularSeason20242025!$B$3:$B$1315, "&lt;=" &amp; $A41, DataRegularSeason20242025!$E$3:$E$1315, AC$1)</f>
        <v>9</v>
      </c>
      <c r="AD41" s="2">
        <f>SUMIFS(DataRegularSeason20242025!$AA$3:$AA$1315,DataRegularSeason20242025!$B$3:$B$1315, "&lt;=" &amp; $A41, DataRegularSeason20242025!$D$3:$D$1315, AD$1)+SUMIFS(DataRegularSeason20242025!$AB$3:$AB$1315,DataRegularSeason20242025!$B$3:$B$1315, "&lt;=" &amp; $A41, DataRegularSeason20242025!$E$3:$E$1315, AD$1)</f>
        <v>8</v>
      </c>
      <c r="AE41" s="2">
        <f>SUMIFS(DataRegularSeason20242025!$AA$3:$AA$1315,DataRegularSeason20242025!$B$3:$B$1315, "&lt;=" &amp; $A41, DataRegularSeason20242025!$D$3:$D$1315, AE$1)+SUMIFS(DataRegularSeason20242025!$AB$3:$AB$1315,DataRegularSeason20242025!$B$3:$B$1315, "&lt;=" &amp; $A41, DataRegularSeason20242025!$E$3:$E$1315, AE$1)</f>
        <v>9</v>
      </c>
      <c r="AF41" s="2">
        <f>SUMIFS(DataRegularSeason20242025!$AA$3:$AA$1315,DataRegularSeason20242025!$B$3:$B$1315, "&lt;=" &amp; $A41, DataRegularSeason20242025!$D$3:$D$1315, AF$1)+SUMIFS(DataRegularSeason20242025!$AB$3:$AB$1315,DataRegularSeason20242025!$B$3:$B$1315, "&lt;=" &amp; $A41, DataRegularSeason20242025!$E$3:$E$1315, AF$1)</f>
        <v>14</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7</v>
      </c>
      <c r="D42" s="2">
        <f>SUMIFS(DataRegularSeason20242025!$AA$3:$AA$1315,DataRegularSeason20242025!$B$3:$B$1315, "&lt;=" &amp; $A42, DataRegularSeason20242025!$D$3:$D$1315, D$1)+SUMIFS(DataRegularSeason20242025!$AB$3:$AB$1315,DataRegularSeason20242025!$B$3:$B$1315, "&lt;=" &amp; $A42, DataRegularSeason20242025!$E$3:$E$1315, D$1)</f>
        <v>7</v>
      </c>
      <c r="E42" s="2">
        <f>SUMIFS(DataRegularSeason20242025!$AA$3:$AA$1315,DataRegularSeason20242025!$B$3:$B$1315, "&lt;=" &amp; $A42, DataRegularSeason20242025!$D$3:$D$1315, E$1)+SUMIFS(DataRegularSeason20242025!$AB$3:$AB$1315,DataRegularSeason20242025!$B$3:$B$1315, "&lt;=" &amp; $A42, DataRegularSeason20242025!$E$3:$E$1315, E$1)</f>
        <v>8</v>
      </c>
      <c r="F42" s="2">
        <f>SUMIFS(DataRegularSeason20242025!$AA$3:$AA$1315,DataRegularSeason20242025!$B$3:$B$1315, "&lt;=" &amp; $A42, DataRegularSeason20242025!$D$3:$D$1315, F$1)+SUMIFS(DataRegularSeason20242025!$AB$3:$AB$1315,DataRegularSeason20242025!$B$3:$B$1315, "&lt;=" &amp; $A42, DataRegularSeason20242025!$E$3:$E$1315, F$1)</f>
        <v>6</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5</v>
      </c>
      <c r="I42" s="2">
        <f>SUMIFS(DataRegularSeason20242025!$AA$3:$AA$1315,DataRegularSeason20242025!$B$3:$B$1315, "&lt;=" &amp; $A42, DataRegularSeason20242025!$D$3:$D$1315, I$1)+SUMIFS(DataRegularSeason20242025!$AB$3:$AB$1315,DataRegularSeason20242025!$B$3:$B$1315, "&lt;=" &amp; $A42, DataRegularSeason20242025!$E$3:$E$1315, I$1)</f>
        <v>8</v>
      </c>
      <c r="J42" s="2">
        <f>SUMIFS(DataRegularSeason20242025!$AA$3:$AA$1315,DataRegularSeason20242025!$B$3:$B$1315, "&lt;=" &amp; $A42, DataRegularSeason20242025!$D$3:$D$1315, J$1)+SUMIFS(DataRegularSeason20242025!$AB$3:$AB$1315,DataRegularSeason20242025!$B$3:$B$1315, "&lt;=" &amp; $A42, DataRegularSeason20242025!$E$3:$E$1315, J$1)</f>
        <v>12</v>
      </c>
      <c r="K42" s="2">
        <f>SUMIFS(DataRegularSeason20242025!$AA$3:$AA$1315,DataRegularSeason20242025!$B$3:$B$1315, "&lt;=" &amp; $A42, DataRegularSeason20242025!$D$3:$D$1315, K$1)+SUMIFS(DataRegularSeason20242025!$AB$3:$AB$1315,DataRegularSeason20242025!$B$3:$B$1315, "&lt;=" &amp; $A42, DataRegularSeason20242025!$E$3:$E$1315, K$1)</f>
        <v>8</v>
      </c>
      <c r="L42" s="2">
        <f>SUMIFS(DataRegularSeason20242025!$AA$3:$AA$1315,DataRegularSeason20242025!$B$3:$B$1315, "&lt;=" &amp; $A42, DataRegularSeason20242025!$D$3:$D$1315, L$1)+SUMIFS(DataRegularSeason20242025!$AB$3:$AB$1315,DataRegularSeason20242025!$B$3:$B$1315, "&lt;=" &amp; $A42, DataRegularSeason20242025!$E$3:$E$1315, L$1)</f>
        <v>5</v>
      </c>
      <c r="M42" s="2">
        <f>SUMIFS(DataRegularSeason20242025!$AA$3:$AA$1315,DataRegularSeason20242025!$B$3:$B$1315, "&lt;=" &amp; $A42, DataRegularSeason20242025!$D$3:$D$1315, M$1)+SUMIFS(DataRegularSeason20242025!$AB$3:$AB$1315,DataRegularSeason20242025!$B$3:$B$1315, "&lt;=" &amp; $A42, DataRegularSeason20242025!$E$3:$E$1315, M$1)</f>
        <v>11</v>
      </c>
      <c r="N42" s="2">
        <f>SUMIFS(DataRegularSeason20242025!$AA$3:$AA$1315,DataRegularSeason20242025!$B$3:$B$1315, "&lt;=" &amp; $A42, DataRegularSeason20242025!$D$3:$D$1315, N$1)+SUMIFS(DataRegularSeason20242025!$AB$3:$AB$1315,DataRegularSeason20242025!$B$3:$B$1315, "&lt;=" &amp; $A42, DataRegularSeason20242025!$E$3:$E$1315, N$1)</f>
        <v>10</v>
      </c>
      <c r="O42" s="2">
        <f>SUMIFS(DataRegularSeason20242025!$AA$3:$AA$1315,DataRegularSeason20242025!$B$3:$B$1315, "&lt;=" &amp; $A42, DataRegularSeason20242025!$D$3:$D$1315, O$1)+SUMIFS(DataRegularSeason20242025!$AB$3:$AB$1315,DataRegularSeason20242025!$B$3:$B$1315, "&lt;=" &amp; $A42, DataRegularSeason20242025!$E$3:$E$1315, O$1)</f>
        <v>12</v>
      </c>
      <c r="P42" s="2">
        <f>SUMIFS(DataRegularSeason20242025!$AA$3:$AA$1315,DataRegularSeason20242025!$B$3:$B$1315, "&lt;=" &amp; $A42, DataRegularSeason20242025!$D$3:$D$1315, P$1)+SUMIFS(DataRegularSeason20242025!$AB$3:$AB$1315,DataRegularSeason20242025!$B$3:$B$1315, "&lt;=" &amp; $A42, DataRegularSeason20242025!$E$3:$E$1315, P$1)</f>
        <v>5</v>
      </c>
      <c r="Q42" s="2">
        <f>SUMIFS(DataRegularSeason20242025!$AA$3:$AA$1315,DataRegularSeason20242025!$B$3:$B$1315, "&lt;=" &amp; $A42, DataRegularSeason20242025!$D$3:$D$1315, Q$1)+SUMIFS(DataRegularSeason20242025!$AB$3:$AB$1315,DataRegularSeason20242025!$B$3:$B$1315, "&lt;=" &amp; $A42, DataRegularSeason20242025!$E$3:$E$1315, Q$1)</f>
        <v>11</v>
      </c>
      <c r="R42" s="2">
        <f>SUMIFS(DataRegularSeason20242025!$AA$3:$AA$1315,DataRegularSeason20242025!$B$3:$B$1315, "&lt;=" &amp; $A42, DataRegularSeason20242025!$D$3:$D$1315, R$1)+SUMIFS(DataRegularSeason20242025!$AB$3:$AB$1315,DataRegularSeason20242025!$B$3:$B$1315, "&lt;=" &amp; $A42, DataRegularSeason20242025!$E$3:$E$1315, R$1)</f>
        <v>2</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11</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3</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2</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8</v>
      </c>
      <c r="AB42" s="2">
        <f>SUMIFS(DataRegularSeason20242025!$AA$3:$AA$1315,DataRegularSeason20242025!$B$3:$B$1315, "&lt;=" &amp; $A42, DataRegularSeason20242025!$D$3:$D$1315, AB$1)+SUMIFS(DataRegularSeason20242025!$AB$3:$AB$1315,DataRegularSeason20242025!$B$3:$B$1315, "&lt;=" &amp; $A42, DataRegularSeason20242025!$E$3:$E$1315, AB$1)</f>
        <v>8</v>
      </c>
      <c r="AC42" s="2">
        <f>SUMIFS(DataRegularSeason20242025!$AA$3:$AA$1315,DataRegularSeason20242025!$B$3:$B$1315, "&lt;=" &amp; $A42, DataRegularSeason20242025!$D$3:$D$1315, AC$1)+SUMIFS(DataRegularSeason20242025!$AB$3:$AB$1315,DataRegularSeason20242025!$B$3:$B$1315, "&lt;=" &amp; $A42, DataRegularSeason20242025!$E$3:$E$1315, AC$1)</f>
        <v>9</v>
      </c>
      <c r="AD42" s="2">
        <f>SUMIFS(DataRegularSeason20242025!$AA$3:$AA$1315,DataRegularSeason20242025!$B$3:$B$1315, "&lt;=" &amp; $A42, DataRegularSeason20242025!$D$3:$D$1315, AD$1)+SUMIFS(DataRegularSeason20242025!$AB$3:$AB$1315,DataRegularSeason20242025!$B$3:$B$1315, "&lt;=" &amp; $A42, DataRegularSeason20242025!$E$3:$E$1315, AD$1)</f>
        <v>8</v>
      </c>
      <c r="AE42" s="2">
        <f>SUMIFS(DataRegularSeason20242025!$AA$3:$AA$1315,DataRegularSeason20242025!$B$3:$B$1315, "&lt;=" &amp; $A42, DataRegularSeason20242025!$D$3:$D$1315, AE$1)+SUMIFS(DataRegularSeason20242025!$AB$3:$AB$1315,DataRegularSeason20242025!$B$3:$B$1315, "&lt;=" &amp; $A42, DataRegularSeason20242025!$E$3:$E$1315, AE$1)</f>
        <v>9</v>
      </c>
      <c r="AF42" s="2">
        <f>SUMIFS(DataRegularSeason20242025!$AA$3:$AA$1315,DataRegularSeason20242025!$B$3:$B$1315, "&lt;=" &amp; $A42, DataRegularSeason20242025!$D$3:$D$1315, AF$1)+SUMIFS(DataRegularSeason20242025!$AB$3:$AB$1315,DataRegularSeason20242025!$B$3:$B$1315, "&lt;=" &amp; $A42, DataRegularSeason20242025!$E$3:$E$1315, AF$1)</f>
        <v>14</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7</v>
      </c>
      <c r="D43" s="2">
        <f>SUMIFS(DataRegularSeason20242025!$AA$3:$AA$1315,DataRegularSeason20242025!$B$3:$B$1315, "&lt;=" &amp; $A43, DataRegularSeason20242025!$D$3:$D$1315, D$1)+SUMIFS(DataRegularSeason20242025!$AB$3:$AB$1315,DataRegularSeason20242025!$B$3:$B$1315, "&lt;=" &amp; $A43, DataRegularSeason20242025!$E$3:$E$1315, D$1)</f>
        <v>7</v>
      </c>
      <c r="E43" s="2">
        <f>SUMIFS(DataRegularSeason20242025!$AA$3:$AA$1315,DataRegularSeason20242025!$B$3:$B$1315, "&lt;=" &amp; $A43, DataRegularSeason20242025!$D$3:$D$1315, E$1)+SUMIFS(DataRegularSeason20242025!$AB$3:$AB$1315,DataRegularSeason20242025!$B$3:$B$1315, "&lt;=" &amp; $A43, DataRegularSeason20242025!$E$3:$E$1315, E$1)</f>
        <v>8</v>
      </c>
      <c r="F43" s="2">
        <f>SUMIFS(DataRegularSeason20242025!$AA$3:$AA$1315,DataRegularSeason20242025!$B$3:$B$1315, "&lt;=" &amp; $A43, DataRegularSeason20242025!$D$3:$D$1315, F$1)+SUMIFS(DataRegularSeason20242025!$AB$3:$AB$1315,DataRegularSeason20242025!$B$3:$B$1315, "&lt;=" &amp; $A43, DataRegularSeason20242025!$E$3:$E$1315, F$1)</f>
        <v>6</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5</v>
      </c>
      <c r="I43" s="2">
        <f>SUMIFS(DataRegularSeason20242025!$AA$3:$AA$1315,DataRegularSeason20242025!$B$3:$B$1315, "&lt;=" &amp; $A43, DataRegularSeason20242025!$D$3:$D$1315, I$1)+SUMIFS(DataRegularSeason20242025!$AB$3:$AB$1315,DataRegularSeason20242025!$B$3:$B$1315, "&lt;=" &amp; $A43, DataRegularSeason20242025!$E$3:$E$1315, I$1)</f>
        <v>8</v>
      </c>
      <c r="J43" s="2">
        <f>SUMIFS(DataRegularSeason20242025!$AA$3:$AA$1315,DataRegularSeason20242025!$B$3:$B$1315, "&lt;=" &amp; $A43, DataRegularSeason20242025!$D$3:$D$1315, J$1)+SUMIFS(DataRegularSeason20242025!$AB$3:$AB$1315,DataRegularSeason20242025!$B$3:$B$1315, "&lt;=" &amp; $A43, DataRegularSeason20242025!$E$3:$E$1315, J$1)</f>
        <v>12</v>
      </c>
      <c r="K43" s="2">
        <f>SUMIFS(DataRegularSeason20242025!$AA$3:$AA$1315,DataRegularSeason20242025!$B$3:$B$1315, "&lt;=" &amp; $A43, DataRegularSeason20242025!$D$3:$D$1315, K$1)+SUMIFS(DataRegularSeason20242025!$AB$3:$AB$1315,DataRegularSeason20242025!$B$3:$B$1315, "&lt;=" &amp; $A43, DataRegularSeason20242025!$E$3:$E$1315, K$1)</f>
        <v>8</v>
      </c>
      <c r="L43" s="2">
        <f>SUMIFS(DataRegularSeason20242025!$AA$3:$AA$1315,DataRegularSeason20242025!$B$3:$B$1315, "&lt;=" &amp; $A43, DataRegularSeason20242025!$D$3:$D$1315, L$1)+SUMIFS(DataRegularSeason20242025!$AB$3:$AB$1315,DataRegularSeason20242025!$B$3:$B$1315, "&lt;=" &amp; $A43, DataRegularSeason20242025!$E$3:$E$1315, L$1)</f>
        <v>5</v>
      </c>
      <c r="M43" s="2">
        <f>SUMIFS(DataRegularSeason20242025!$AA$3:$AA$1315,DataRegularSeason20242025!$B$3:$B$1315, "&lt;=" &amp; $A43, DataRegularSeason20242025!$D$3:$D$1315, M$1)+SUMIFS(DataRegularSeason20242025!$AB$3:$AB$1315,DataRegularSeason20242025!$B$3:$B$1315, "&lt;=" &amp; $A43, DataRegularSeason20242025!$E$3:$E$1315, M$1)</f>
        <v>11</v>
      </c>
      <c r="N43" s="2">
        <f>SUMIFS(DataRegularSeason20242025!$AA$3:$AA$1315,DataRegularSeason20242025!$B$3:$B$1315, "&lt;=" &amp; $A43, DataRegularSeason20242025!$D$3:$D$1315, N$1)+SUMIFS(DataRegularSeason20242025!$AB$3:$AB$1315,DataRegularSeason20242025!$B$3:$B$1315, "&lt;=" &amp; $A43, DataRegularSeason20242025!$E$3:$E$1315, N$1)</f>
        <v>10</v>
      </c>
      <c r="O43" s="2">
        <f>SUMIFS(DataRegularSeason20242025!$AA$3:$AA$1315,DataRegularSeason20242025!$B$3:$B$1315, "&lt;=" &amp; $A43, DataRegularSeason20242025!$D$3:$D$1315, O$1)+SUMIFS(DataRegularSeason20242025!$AB$3:$AB$1315,DataRegularSeason20242025!$B$3:$B$1315, "&lt;=" &amp; $A43, DataRegularSeason20242025!$E$3:$E$1315, O$1)</f>
        <v>12</v>
      </c>
      <c r="P43" s="2">
        <f>SUMIFS(DataRegularSeason20242025!$AA$3:$AA$1315,DataRegularSeason20242025!$B$3:$B$1315, "&lt;=" &amp; $A43, DataRegularSeason20242025!$D$3:$D$1315, P$1)+SUMIFS(DataRegularSeason20242025!$AB$3:$AB$1315,DataRegularSeason20242025!$B$3:$B$1315, "&lt;=" &amp; $A43, DataRegularSeason20242025!$E$3:$E$1315, P$1)</f>
        <v>5</v>
      </c>
      <c r="Q43" s="2">
        <f>SUMIFS(DataRegularSeason20242025!$AA$3:$AA$1315,DataRegularSeason20242025!$B$3:$B$1315, "&lt;=" &amp; $A43, DataRegularSeason20242025!$D$3:$D$1315, Q$1)+SUMIFS(DataRegularSeason20242025!$AB$3:$AB$1315,DataRegularSeason20242025!$B$3:$B$1315, "&lt;=" &amp; $A43, DataRegularSeason20242025!$E$3:$E$1315, Q$1)</f>
        <v>11</v>
      </c>
      <c r="R43" s="2">
        <f>SUMIFS(DataRegularSeason20242025!$AA$3:$AA$1315,DataRegularSeason20242025!$B$3:$B$1315, "&lt;=" &amp; $A43, DataRegularSeason20242025!$D$3:$D$1315, R$1)+SUMIFS(DataRegularSeason20242025!$AB$3:$AB$1315,DataRegularSeason20242025!$B$3:$B$1315, "&lt;=" &amp; $A43, DataRegularSeason20242025!$E$3:$E$1315, R$1)</f>
        <v>2</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11</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3</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2</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8</v>
      </c>
      <c r="AB43" s="2">
        <f>SUMIFS(DataRegularSeason20242025!$AA$3:$AA$1315,DataRegularSeason20242025!$B$3:$B$1315, "&lt;=" &amp; $A43, DataRegularSeason20242025!$D$3:$D$1315, AB$1)+SUMIFS(DataRegularSeason20242025!$AB$3:$AB$1315,DataRegularSeason20242025!$B$3:$B$1315, "&lt;=" &amp; $A43, DataRegularSeason20242025!$E$3:$E$1315, AB$1)</f>
        <v>8</v>
      </c>
      <c r="AC43" s="2">
        <f>SUMIFS(DataRegularSeason20242025!$AA$3:$AA$1315,DataRegularSeason20242025!$B$3:$B$1315, "&lt;=" &amp; $A43, DataRegularSeason20242025!$D$3:$D$1315, AC$1)+SUMIFS(DataRegularSeason20242025!$AB$3:$AB$1315,DataRegularSeason20242025!$B$3:$B$1315, "&lt;=" &amp; $A43, DataRegularSeason20242025!$E$3:$E$1315, AC$1)</f>
        <v>9</v>
      </c>
      <c r="AD43" s="2">
        <f>SUMIFS(DataRegularSeason20242025!$AA$3:$AA$1315,DataRegularSeason20242025!$B$3:$B$1315, "&lt;=" &amp; $A43, DataRegularSeason20242025!$D$3:$D$1315, AD$1)+SUMIFS(DataRegularSeason20242025!$AB$3:$AB$1315,DataRegularSeason20242025!$B$3:$B$1315, "&lt;=" &amp; $A43, DataRegularSeason20242025!$E$3:$E$1315, AD$1)</f>
        <v>8</v>
      </c>
      <c r="AE43" s="2">
        <f>SUMIFS(DataRegularSeason20242025!$AA$3:$AA$1315,DataRegularSeason20242025!$B$3:$B$1315, "&lt;=" &amp; $A43, DataRegularSeason20242025!$D$3:$D$1315, AE$1)+SUMIFS(DataRegularSeason20242025!$AB$3:$AB$1315,DataRegularSeason20242025!$B$3:$B$1315, "&lt;=" &amp; $A43, DataRegularSeason20242025!$E$3:$E$1315, AE$1)</f>
        <v>9</v>
      </c>
      <c r="AF43" s="2">
        <f>SUMIFS(DataRegularSeason20242025!$AA$3:$AA$1315,DataRegularSeason20242025!$B$3:$B$1315, "&lt;=" &amp; $A43, DataRegularSeason20242025!$D$3:$D$1315, AF$1)+SUMIFS(DataRegularSeason20242025!$AB$3:$AB$1315,DataRegularSeason20242025!$B$3:$B$1315, "&lt;=" &amp; $A43, DataRegularSeason20242025!$E$3:$E$1315, AF$1)</f>
        <v>14</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7</v>
      </c>
      <c r="D44" s="2">
        <f>SUMIFS(DataRegularSeason20242025!$AA$3:$AA$1315,DataRegularSeason20242025!$B$3:$B$1315, "&lt;=" &amp; $A44, DataRegularSeason20242025!$D$3:$D$1315, D$1)+SUMIFS(DataRegularSeason20242025!$AB$3:$AB$1315,DataRegularSeason20242025!$B$3:$B$1315, "&lt;=" &amp; $A44, DataRegularSeason20242025!$E$3:$E$1315, D$1)</f>
        <v>7</v>
      </c>
      <c r="E44" s="2">
        <f>SUMIFS(DataRegularSeason20242025!$AA$3:$AA$1315,DataRegularSeason20242025!$B$3:$B$1315, "&lt;=" &amp; $A44, DataRegularSeason20242025!$D$3:$D$1315, E$1)+SUMIFS(DataRegularSeason20242025!$AB$3:$AB$1315,DataRegularSeason20242025!$B$3:$B$1315, "&lt;=" &amp; $A44, DataRegularSeason20242025!$E$3:$E$1315, E$1)</f>
        <v>8</v>
      </c>
      <c r="F44" s="2">
        <f>SUMIFS(DataRegularSeason20242025!$AA$3:$AA$1315,DataRegularSeason20242025!$B$3:$B$1315, "&lt;=" &amp; $A44, DataRegularSeason20242025!$D$3:$D$1315, F$1)+SUMIFS(DataRegularSeason20242025!$AB$3:$AB$1315,DataRegularSeason20242025!$B$3:$B$1315, "&lt;=" &amp; $A44, DataRegularSeason20242025!$E$3:$E$1315, F$1)</f>
        <v>6</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5</v>
      </c>
      <c r="I44" s="2">
        <f>SUMIFS(DataRegularSeason20242025!$AA$3:$AA$1315,DataRegularSeason20242025!$B$3:$B$1315, "&lt;=" &amp; $A44, DataRegularSeason20242025!$D$3:$D$1315, I$1)+SUMIFS(DataRegularSeason20242025!$AB$3:$AB$1315,DataRegularSeason20242025!$B$3:$B$1315, "&lt;=" &amp; $A44, DataRegularSeason20242025!$E$3:$E$1315, I$1)</f>
        <v>8</v>
      </c>
      <c r="J44" s="2">
        <f>SUMIFS(DataRegularSeason20242025!$AA$3:$AA$1315,DataRegularSeason20242025!$B$3:$B$1315, "&lt;=" &amp; $A44, DataRegularSeason20242025!$D$3:$D$1315, J$1)+SUMIFS(DataRegularSeason20242025!$AB$3:$AB$1315,DataRegularSeason20242025!$B$3:$B$1315, "&lt;=" &amp; $A44, DataRegularSeason20242025!$E$3:$E$1315, J$1)</f>
        <v>12</v>
      </c>
      <c r="K44" s="2">
        <f>SUMIFS(DataRegularSeason20242025!$AA$3:$AA$1315,DataRegularSeason20242025!$B$3:$B$1315, "&lt;=" &amp; $A44, DataRegularSeason20242025!$D$3:$D$1315, K$1)+SUMIFS(DataRegularSeason20242025!$AB$3:$AB$1315,DataRegularSeason20242025!$B$3:$B$1315, "&lt;=" &amp; $A44, DataRegularSeason20242025!$E$3:$E$1315, K$1)</f>
        <v>8</v>
      </c>
      <c r="L44" s="2">
        <f>SUMIFS(DataRegularSeason20242025!$AA$3:$AA$1315,DataRegularSeason20242025!$B$3:$B$1315, "&lt;=" &amp; $A44, DataRegularSeason20242025!$D$3:$D$1315, L$1)+SUMIFS(DataRegularSeason20242025!$AB$3:$AB$1315,DataRegularSeason20242025!$B$3:$B$1315, "&lt;=" &amp; $A44, DataRegularSeason20242025!$E$3:$E$1315, L$1)</f>
        <v>5</v>
      </c>
      <c r="M44" s="2">
        <f>SUMIFS(DataRegularSeason20242025!$AA$3:$AA$1315,DataRegularSeason20242025!$B$3:$B$1315, "&lt;=" &amp; $A44, DataRegularSeason20242025!$D$3:$D$1315, M$1)+SUMIFS(DataRegularSeason20242025!$AB$3:$AB$1315,DataRegularSeason20242025!$B$3:$B$1315, "&lt;=" &amp; $A44, DataRegularSeason20242025!$E$3:$E$1315, M$1)</f>
        <v>11</v>
      </c>
      <c r="N44" s="2">
        <f>SUMIFS(DataRegularSeason20242025!$AA$3:$AA$1315,DataRegularSeason20242025!$B$3:$B$1315, "&lt;=" &amp; $A44, DataRegularSeason20242025!$D$3:$D$1315, N$1)+SUMIFS(DataRegularSeason20242025!$AB$3:$AB$1315,DataRegularSeason20242025!$B$3:$B$1315, "&lt;=" &amp; $A44, DataRegularSeason20242025!$E$3:$E$1315, N$1)</f>
        <v>10</v>
      </c>
      <c r="O44" s="2">
        <f>SUMIFS(DataRegularSeason20242025!$AA$3:$AA$1315,DataRegularSeason20242025!$B$3:$B$1315, "&lt;=" &amp; $A44, DataRegularSeason20242025!$D$3:$D$1315, O$1)+SUMIFS(DataRegularSeason20242025!$AB$3:$AB$1315,DataRegularSeason20242025!$B$3:$B$1315, "&lt;=" &amp; $A44, DataRegularSeason20242025!$E$3:$E$1315, O$1)</f>
        <v>12</v>
      </c>
      <c r="P44" s="2">
        <f>SUMIFS(DataRegularSeason20242025!$AA$3:$AA$1315,DataRegularSeason20242025!$B$3:$B$1315, "&lt;=" &amp; $A44, DataRegularSeason20242025!$D$3:$D$1315, P$1)+SUMIFS(DataRegularSeason20242025!$AB$3:$AB$1315,DataRegularSeason20242025!$B$3:$B$1315, "&lt;=" &amp; $A44, DataRegularSeason20242025!$E$3:$E$1315, P$1)</f>
        <v>5</v>
      </c>
      <c r="Q44" s="2">
        <f>SUMIFS(DataRegularSeason20242025!$AA$3:$AA$1315,DataRegularSeason20242025!$B$3:$B$1315, "&lt;=" &amp; $A44, DataRegularSeason20242025!$D$3:$D$1315, Q$1)+SUMIFS(DataRegularSeason20242025!$AB$3:$AB$1315,DataRegularSeason20242025!$B$3:$B$1315, "&lt;=" &amp; $A44, DataRegularSeason20242025!$E$3:$E$1315, Q$1)</f>
        <v>11</v>
      </c>
      <c r="R44" s="2">
        <f>SUMIFS(DataRegularSeason20242025!$AA$3:$AA$1315,DataRegularSeason20242025!$B$3:$B$1315, "&lt;=" &amp; $A44, DataRegularSeason20242025!$D$3:$D$1315, R$1)+SUMIFS(DataRegularSeason20242025!$AB$3:$AB$1315,DataRegularSeason20242025!$B$3:$B$1315, "&lt;=" &amp; $A44, DataRegularSeason20242025!$E$3:$E$1315, R$1)</f>
        <v>2</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11</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3</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2</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8</v>
      </c>
      <c r="AB44" s="2">
        <f>SUMIFS(DataRegularSeason20242025!$AA$3:$AA$1315,DataRegularSeason20242025!$B$3:$B$1315, "&lt;=" &amp; $A44, DataRegularSeason20242025!$D$3:$D$1315, AB$1)+SUMIFS(DataRegularSeason20242025!$AB$3:$AB$1315,DataRegularSeason20242025!$B$3:$B$1315, "&lt;=" &amp; $A44, DataRegularSeason20242025!$E$3:$E$1315, AB$1)</f>
        <v>8</v>
      </c>
      <c r="AC44" s="2">
        <f>SUMIFS(DataRegularSeason20242025!$AA$3:$AA$1315,DataRegularSeason20242025!$B$3:$B$1315, "&lt;=" &amp; $A44, DataRegularSeason20242025!$D$3:$D$1315, AC$1)+SUMIFS(DataRegularSeason20242025!$AB$3:$AB$1315,DataRegularSeason20242025!$B$3:$B$1315, "&lt;=" &amp; $A44, DataRegularSeason20242025!$E$3:$E$1315, AC$1)</f>
        <v>9</v>
      </c>
      <c r="AD44" s="2">
        <f>SUMIFS(DataRegularSeason20242025!$AA$3:$AA$1315,DataRegularSeason20242025!$B$3:$B$1315, "&lt;=" &amp; $A44, DataRegularSeason20242025!$D$3:$D$1315, AD$1)+SUMIFS(DataRegularSeason20242025!$AB$3:$AB$1315,DataRegularSeason20242025!$B$3:$B$1315, "&lt;=" &amp; $A44, DataRegularSeason20242025!$E$3:$E$1315, AD$1)</f>
        <v>8</v>
      </c>
      <c r="AE44" s="2">
        <f>SUMIFS(DataRegularSeason20242025!$AA$3:$AA$1315,DataRegularSeason20242025!$B$3:$B$1315, "&lt;=" &amp; $A44, DataRegularSeason20242025!$D$3:$D$1315, AE$1)+SUMIFS(DataRegularSeason20242025!$AB$3:$AB$1315,DataRegularSeason20242025!$B$3:$B$1315, "&lt;=" &amp; $A44, DataRegularSeason20242025!$E$3:$E$1315, AE$1)</f>
        <v>9</v>
      </c>
      <c r="AF44" s="2">
        <f>SUMIFS(DataRegularSeason20242025!$AA$3:$AA$1315,DataRegularSeason20242025!$B$3:$B$1315, "&lt;=" &amp; $A44, DataRegularSeason20242025!$D$3:$D$1315, AF$1)+SUMIFS(DataRegularSeason20242025!$AB$3:$AB$1315,DataRegularSeason20242025!$B$3:$B$1315, "&lt;=" &amp; $A44, DataRegularSeason20242025!$E$3:$E$1315, AF$1)</f>
        <v>14</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7</v>
      </c>
      <c r="D45" s="2">
        <f>SUMIFS(DataRegularSeason20242025!$AA$3:$AA$1315,DataRegularSeason20242025!$B$3:$B$1315, "&lt;=" &amp; $A45, DataRegularSeason20242025!$D$3:$D$1315, D$1)+SUMIFS(DataRegularSeason20242025!$AB$3:$AB$1315,DataRegularSeason20242025!$B$3:$B$1315, "&lt;=" &amp; $A45, DataRegularSeason20242025!$E$3:$E$1315, D$1)</f>
        <v>7</v>
      </c>
      <c r="E45" s="2">
        <f>SUMIFS(DataRegularSeason20242025!$AA$3:$AA$1315,DataRegularSeason20242025!$B$3:$B$1315, "&lt;=" &amp; $A45, DataRegularSeason20242025!$D$3:$D$1315, E$1)+SUMIFS(DataRegularSeason20242025!$AB$3:$AB$1315,DataRegularSeason20242025!$B$3:$B$1315, "&lt;=" &amp; $A45, DataRegularSeason20242025!$E$3:$E$1315, E$1)</f>
        <v>8</v>
      </c>
      <c r="F45" s="2">
        <f>SUMIFS(DataRegularSeason20242025!$AA$3:$AA$1315,DataRegularSeason20242025!$B$3:$B$1315, "&lt;=" &amp; $A45, DataRegularSeason20242025!$D$3:$D$1315, F$1)+SUMIFS(DataRegularSeason20242025!$AB$3:$AB$1315,DataRegularSeason20242025!$B$3:$B$1315, "&lt;=" &amp; $A45, DataRegularSeason20242025!$E$3:$E$1315, F$1)</f>
        <v>6</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5</v>
      </c>
      <c r="I45" s="2">
        <f>SUMIFS(DataRegularSeason20242025!$AA$3:$AA$1315,DataRegularSeason20242025!$B$3:$B$1315, "&lt;=" &amp; $A45, DataRegularSeason20242025!$D$3:$D$1315, I$1)+SUMIFS(DataRegularSeason20242025!$AB$3:$AB$1315,DataRegularSeason20242025!$B$3:$B$1315, "&lt;=" &amp; $A45, DataRegularSeason20242025!$E$3:$E$1315, I$1)</f>
        <v>8</v>
      </c>
      <c r="J45" s="2">
        <f>SUMIFS(DataRegularSeason20242025!$AA$3:$AA$1315,DataRegularSeason20242025!$B$3:$B$1315, "&lt;=" &amp; $A45, DataRegularSeason20242025!$D$3:$D$1315, J$1)+SUMIFS(DataRegularSeason20242025!$AB$3:$AB$1315,DataRegularSeason20242025!$B$3:$B$1315, "&lt;=" &amp; $A45, DataRegularSeason20242025!$E$3:$E$1315, J$1)</f>
        <v>12</v>
      </c>
      <c r="K45" s="2">
        <f>SUMIFS(DataRegularSeason20242025!$AA$3:$AA$1315,DataRegularSeason20242025!$B$3:$B$1315, "&lt;=" &amp; $A45, DataRegularSeason20242025!$D$3:$D$1315, K$1)+SUMIFS(DataRegularSeason20242025!$AB$3:$AB$1315,DataRegularSeason20242025!$B$3:$B$1315, "&lt;=" &amp; $A45, DataRegularSeason20242025!$E$3:$E$1315, K$1)</f>
        <v>8</v>
      </c>
      <c r="L45" s="2">
        <f>SUMIFS(DataRegularSeason20242025!$AA$3:$AA$1315,DataRegularSeason20242025!$B$3:$B$1315, "&lt;=" &amp; $A45, DataRegularSeason20242025!$D$3:$D$1315, L$1)+SUMIFS(DataRegularSeason20242025!$AB$3:$AB$1315,DataRegularSeason20242025!$B$3:$B$1315, "&lt;=" &amp; $A45, DataRegularSeason20242025!$E$3:$E$1315, L$1)</f>
        <v>5</v>
      </c>
      <c r="M45" s="2">
        <f>SUMIFS(DataRegularSeason20242025!$AA$3:$AA$1315,DataRegularSeason20242025!$B$3:$B$1315, "&lt;=" &amp; $A45, DataRegularSeason20242025!$D$3:$D$1315, M$1)+SUMIFS(DataRegularSeason20242025!$AB$3:$AB$1315,DataRegularSeason20242025!$B$3:$B$1315, "&lt;=" &amp; $A45, DataRegularSeason20242025!$E$3:$E$1315, M$1)</f>
        <v>11</v>
      </c>
      <c r="N45" s="2">
        <f>SUMIFS(DataRegularSeason20242025!$AA$3:$AA$1315,DataRegularSeason20242025!$B$3:$B$1315, "&lt;=" &amp; $A45, DataRegularSeason20242025!$D$3:$D$1315, N$1)+SUMIFS(DataRegularSeason20242025!$AB$3:$AB$1315,DataRegularSeason20242025!$B$3:$B$1315, "&lt;=" &amp; $A45, DataRegularSeason20242025!$E$3:$E$1315, N$1)</f>
        <v>10</v>
      </c>
      <c r="O45" s="2">
        <f>SUMIFS(DataRegularSeason20242025!$AA$3:$AA$1315,DataRegularSeason20242025!$B$3:$B$1315, "&lt;=" &amp; $A45, DataRegularSeason20242025!$D$3:$D$1315, O$1)+SUMIFS(DataRegularSeason20242025!$AB$3:$AB$1315,DataRegularSeason20242025!$B$3:$B$1315, "&lt;=" &amp; $A45, DataRegularSeason20242025!$E$3:$E$1315, O$1)</f>
        <v>12</v>
      </c>
      <c r="P45" s="2">
        <f>SUMIFS(DataRegularSeason20242025!$AA$3:$AA$1315,DataRegularSeason20242025!$B$3:$B$1315, "&lt;=" &amp; $A45, DataRegularSeason20242025!$D$3:$D$1315, P$1)+SUMIFS(DataRegularSeason20242025!$AB$3:$AB$1315,DataRegularSeason20242025!$B$3:$B$1315, "&lt;=" &amp; $A45, DataRegularSeason20242025!$E$3:$E$1315, P$1)</f>
        <v>5</v>
      </c>
      <c r="Q45" s="2">
        <f>SUMIFS(DataRegularSeason20242025!$AA$3:$AA$1315,DataRegularSeason20242025!$B$3:$B$1315, "&lt;=" &amp; $A45, DataRegularSeason20242025!$D$3:$D$1315, Q$1)+SUMIFS(DataRegularSeason20242025!$AB$3:$AB$1315,DataRegularSeason20242025!$B$3:$B$1315, "&lt;=" &amp; $A45, DataRegularSeason20242025!$E$3:$E$1315, Q$1)</f>
        <v>11</v>
      </c>
      <c r="R45" s="2">
        <f>SUMIFS(DataRegularSeason20242025!$AA$3:$AA$1315,DataRegularSeason20242025!$B$3:$B$1315, "&lt;=" &amp; $A45, DataRegularSeason20242025!$D$3:$D$1315, R$1)+SUMIFS(DataRegularSeason20242025!$AB$3:$AB$1315,DataRegularSeason20242025!$B$3:$B$1315, "&lt;=" &amp; $A45, DataRegularSeason20242025!$E$3:$E$1315, R$1)</f>
        <v>2</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11</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3</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2</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8</v>
      </c>
      <c r="AB45" s="2">
        <f>SUMIFS(DataRegularSeason20242025!$AA$3:$AA$1315,DataRegularSeason20242025!$B$3:$B$1315, "&lt;=" &amp; $A45, DataRegularSeason20242025!$D$3:$D$1315, AB$1)+SUMIFS(DataRegularSeason20242025!$AB$3:$AB$1315,DataRegularSeason20242025!$B$3:$B$1315, "&lt;=" &amp; $A45, DataRegularSeason20242025!$E$3:$E$1315, AB$1)</f>
        <v>8</v>
      </c>
      <c r="AC45" s="2">
        <f>SUMIFS(DataRegularSeason20242025!$AA$3:$AA$1315,DataRegularSeason20242025!$B$3:$B$1315, "&lt;=" &amp; $A45, DataRegularSeason20242025!$D$3:$D$1315, AC$1)+SUMIFS(DataRegularSeason20242025!$AB$3:$AB$1315,DataRegularSeason20242025!$B$3:$B$1315, "&lt;=" &amp; $A45, DataRegularSeason20242025!$E$3:$E$1315, AC$1)</f>
        <v>9</v>
      </c>
      <c r="AD45" s="2">
        <f>SUMIFS(DataRegularSeason20242025!$AA$3:$AA$1315,DataRegularSeason20242025!$B$3:$B$1315, "&lt;=" &amp; $A45, DataRegularSeason20242025!$D$3:$D$1315, AD$1)+SUMIFS(DataRegularSeason20242025!$AB$3:$AB$1315,DataRegularSeason20242025!$B$3:$B$1315, "&lt;=" &amp; $A45, DataRegularSeason20242025!$E$3:$E$1315, AD$1)</f>
        <v>8</v>
      </c>
      <c r="AE45" s="2">
        <f>SUMIFS(DataRegularSeason20242025!$AA$3:$AA$1315,DataRegularSeason20242025!$B$3:$B$1315, "&lt;=" &amp; $A45, DataRegularSeason20242025!$D$3:$D$1315, AE$1)+SUMIFS(DataRegularSeason20242025!$AB$3:$AB$1315,DataRegularSeason20242025!$B$3:$B$1315, "&lt;=" &amp; $A45, DataRegularSeason20242025!$E$3:$E$1315, AE$1)</f>
        <v>9</v>
      </c>
      <c r="AF45" s="2">
        <f>SUMIFS(DataRegularSeason20242025!$AA$3:$AA$1315,DataRegularSeason20242025!$B$3:$B$1315, "&lt;=" &amp; $A45, DataRegularSeason20242025!$D$3:$D$1315, AF$1)+SUMIFS(DataRegularSeason20242025!$AB$3:$AB$1315,DataRegularSeason20242025!$B$3:$B$1315, "&lt;=" &amp; $A45, DataRegularSeason20242025!$E$3:$E$1315, AF$1)</f>
        <v>14</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7</v>
      </c>
      <c r="D46" s="2">
        <f>SUMIFS(DataRegularSeason20242025!$AA$3:$AA$1315,DataRegularSeason20242025!$B$3:$B$1315, "&lt;=" &amp; $A46, DataRegularSeason20242025!$D$3:$D$1315, D$1)+SUMIFS(DataRegularSeason20242025!$AB$3:$AB$1315,DataRegularSeason20242025!$B$3:$B$1315, "&lt;=" &amp; $A46, DataRegularSeason20242025!$E$3:$E$1315, D$1)</f>
        <v>7</v>
      </c>
      <c r="E46" s="2">
        <f>SUMIFS(DataRegularSeason20242025!$AA$3:$AA$1315,DataRegularSeason20242025!$B$3:$B$1315, "&lt;=" &amp; $A46, DataRegularSeason20242025!$D$3:$D$1315, E$1)+SUMIFS(DataRegularSeason20242025!$AB$3:$AB$1315,DataRegularSeason20242025!$B$3:$B$1315, "&lt;=" &amp; $A46, DataRegularSeason20242025!$E$3:$E$1315, E$1)</f>
        <v>8</v>
      </c>
      <c r="F46" s="2">
        <f>SUMIFS(DataRegularSeason20242025!$AA$3:$AA$1315,DataRegularSeason20242025!$B$3:$B$1315, "&lt;=" &amp; $A46, DataRegularSeason20242025!$D$3:$D$1315, F$1)+SUMIFS(DataRegularSeason20242025!$AB$3:$AB$1315,DataRegularSeason20242025!$B$3:$B$1315, "&lt;=" &amp; $A46, DataRegularSeason20242025!$E$3:$E$1315, F$1)</f>
        <v>6</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5</v>
      </c>
      <c r="I46" s="2">
        <f>SUMIFS(DataRegularSeason20242025!$AA$3:$AA$1315,DataRegularSeason20242025!$B$3:$B$1315, "&lt;=" &amp; $A46, DataRegularSeason20242025!$D$3:$D$1315, I$1)+SUMIFS(DataRegularSeason20242025!$AB$3:$AB$1315,DataRegularSeason20242025!$B$3:$B$1315, "&lt;=" &amp; $A46, DataRegularSeason20242025!$E$3:$E$1315, I$1)</f>
        <v>8</v>
      </c>
      <c r="J46" s="2">
        <f>SUMIFS(DataRegularSeason20242025!$AA$3:$AA$1315,DataRegularSeason20242025!$B$3:$B$1315, "&lt;=" &amp; $A46, DataRegularSeason20242025!$D$3:$D$1315, J$1)+SUMIFS(DataRegularSeason20242025!$AB$3:$AB$1315,DataRegularSeason20242025!$B$3:$B$1315, "&lt;=" &amp; $A46, DataRegularSeason20242025!$E$3:$E$1315, J$1)</f>
        <v>12</v>
      </c>
      <c r="K46" s="2">
        <f>SUMIFS(DataRegularSeason20242025!$AA$3:$AA$1315,DataRegularSeason20242025!$B$3:$B$1315, "&lt;=" &amp; $A46, DataRegularSeason20242025!$D$3:$D$1315, K$1)+SUMIFS(DataRegularSeason20242025!$AB$3:$AB$1315,DataRegularSeason20242025!$B$3:$B$1315, "&lt;=" &amp; $A46, DataRegularSeason20242025!$E$3:$E$1315, K$1)</f>
        <v>8</v>
      </c>
      <c r="L46" s="2">
        <f>SUMIFS(DataRegularSeason20242025!$AA$3:$AA$1315,DataRegularSeason20242025!$B$3:$B$1315, "&lt;=" &amp; $A46, DataRegularSeason20242025!$D$3:$D$1315, L$1)+SUMIFS(DataRegularSeason20242025!$AB$3:$AB$1315,DataRegularSeason20242025!$B$3:$B$1315, "&lt;=" &amp; $A46, DataRegularSeason20242025!$E$3:$E$1315, L$1)</f>
        <v>5</v>
      </c>
      <c r="M46" s="2">
        <f>SUMIFS(DataRegularSeason20242025!$AA$3:$AA$1315,DataRegularSeason20242025!$B$3:$B$1315, "&lt;=" &amp; $A46, DataRegularSeason20242025!$D$3:$D$1315, M$1)+SUMIFS(DataRegularSeason20242025!$AB$3:$AB$1315,DataRegularSeason20242025!$B$3:$B$1315, "&lt;=" &amp; $A46, DataRegularSeason20242025!$E$3:$E$1315, M$1)</f>
        <v>11</v>
      </c>
      <c r="N46" s="2">
        <f>SUMIFS(DataRegularSeason20242025!$AA$3:$AA$1315,DataRegularSeason20242025!$B$3:$B$1315, "&lt;=" &amp; $A46, DataRegularSeason20242025!$D$3:$D$1315, N$1)+SUMIFS(DataRegularSeason20242025!$AB$3:$AB$1315,DataRegularSeason20242025!$B$3:$B$1315, "&lt;=" &amp; $A46, DataRegularSeason20242025!$E$3:$E$1315, N$1)</f>
        <v>10</v>
      </c>
      <c r="O46" s="2">
        <f>SUMIFS(DataRegularSeason20242025!$AA$3:$AA$1315,DataRegularSeason20242025!$B$3:$B$1315, "&lt;=" &amp; $A46, DataRegularSeason20242025!$D$3:$D$1315, O$1)+SUMIFS(DataRegularSeason20242025!$AB$3:$AB$1315,DataRegularSeason20242025!$B$3:$B$1315, "&lt;=" &amp; $A46, DataRegularSeason20242025!$E$3:$E$1315, O$1)</f>
        <v>12</v>
      </c>
      <c r="P46" s="2">
        <f>SUMIFS(DataRegularSeason20242025!$AA$3:$AA$1315,DataRegularSeason20242025!$B$3:$B$1315, "&lt;=" &amp; $A46, DataRegularSeason20242025!$D$3:$D$1315, P$1)+SUMIFS(DataRegularSeason20242025!$AB$3:$AB$1315,DataRegularSeason20242025!$B$3:$B$1315, "&lt;=" &amp; $A46, DataRegularSeason20242025!$E$3:$E$1315, P$1)</f>
        <v>5</v>
      </c>
      <c r="Q46" s="2">
        <f>SUMIFS(DataRegularSeason20242025!$AA$3:$AA$1315,DataRegularSeason20242025!$B$3:$B$1315, "&lt;=" &amp; $A46, DataRegularSeason20242025!$D$3:$D$1315, Q$1)+SUMIFS(DataRegularSeason20242025!$AB$3:$AB$1315,DataRegularSeason20242025!$B$3:$B$1315, "&lt;=" &amp; $A46, DataRegularSeason20242025!$E$3:$E$1315, Q$1)</f>
        <v>11</v>
      </c>
      <c r="R46" s="2">
        <f>SUMIFS(DataRegularSeason20242025!$AA$3:$AA$1315,DataRegularSeason20242025!$B$3:$B$1315, "&lt;=" &amp; $A46, DataRegularSeason20242025!$D$3:$D$1315, R$1)+SUMIFS(DataRegularSeason20242025!$AB$3:$AB$1315,DataRegularSeason20242025!$B$3:$B$1315, "&lt;=" &amp; $A46, DataRegularSeason20242025!$E$3:$E$1315, R$1)</f>
        <v>2</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11</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3</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2</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8</v>
      </c>
      <c r="AB46" s="2">
        <f>SUMIFS(DataRegularSeason20242025!$AA$3:$AA$1315,DataRegularSeason20242025!$B$3:$B$1315, "&lt;=" &amp; $A46, DataRegularSeason20242025!$D$3:$D$1315, AB$1)+SUMIFS(DataRegularSeason20242025!$AB$3:$AB$1315,DataRegularSeason20242025!$B$3:$B$1315, "&lt;=" &amp; $A46, DataRegularSeason20242025!$E$3:$E$1315, AB$1)</f>
        <v>8</v>
      </c>
      <c r="AC46" s="2">
        <f>SUMIFS(DataRegularSeason20242025!$AA$3:$AA$1315,DataRegularSeason20242025!$B$3:$B$1315, "&lt;=" &amp; $A46, DataRegularSeason20242025!$D$3:$D$1315, AC$1)+SUMIFS(DataRegularSeason20242025!$AB$3:$AB$1315,DataRegularSeason20242025!$B$3:$B$1315, "&lt;=" &amp; $A46, DataRegularSeason20242025!$E$3:$E$1315, AC$1)</f>
        <v>9</v>
      </c>
      <c r="AD46" s="2">
        <f>SUMIFS(DataRegularSeason20242025!$AA$3:$AA$1315,DataRegularSeason20242025!$B$3:$B$1315, "&lt;=" &amp; $A46, DataRegularSeason20242025!$D$3:$D$1315, AD$1)+SUMIFS(DataRegularSeason20242025!$AB$3:$AB$1315,DataRegularSeason20242025!$B$3:$B$1315, "&lt;=" &amp; $A46, DataRegularSeason20242025!$E$3:$E$1315, AD$1)</f>
        <v>8</v>
      </c>
      <c r="AE46" s="2">
        <f>SUMIFS(DataRegularSeason20242025!$AA$3:$AA$1315,DataRegularSeason20242025!$B$3:$B$1315, "&lt;=" &amp; $A46, DataRegularSeason20242025!$D$3:$D$1315, AE$1)+SUMIFS(DataRegularSeason20242025!$AB$3:$AB$1315,DataRegularSeason20242025!$B$3:$B$1315, "&lt;=" &amp; $A46, DataRegularSeason20242025!$E$3:$E$1315, AE$1)</f>
        <v>9</v>
      </c>
      <c r="AF46" s="2">
        <f>SUMIFS(DataRegularSeason20242025!$AA$3:$AA$1315,DataRegularSeason20242025!$B$3:$B$1315, "&lt;=" &amp; $A46, DataRegularSeason20242025!$D$3:$D$1315, AF$1)+SUMIFS(DataRegularSeason20242025!$AB$3:$AB$1315,DataRegularSeason20242025!$B$3:$B$1315, "&lt;=" &amp; $A46, DataRegularSeason20242025!$E$3:$E$1315, AF$1)</f>
        <v>14</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7</v>
      </c>
      <c r="D47" s="2">
        <f>SUMIFS(DataRegularSeason20242025!$AA$3:$AA$1315,DataRegularSeason20242025!$B$3:$B$1315, "&lt;=" &amp; $A47, DataRegularSeason20242025!$D$3:$D$1315, D$1)+SUMIFS(DataRegularSeason20242025!$AB$3:$AB$1315,DataRegularSeason20242025!$B$3:$B$1315, "&lt;=" &amp; $A47, DataRegularSeason20242025!$E$3:$E$1315, D$1)</f>
        <v>7</v>
      </c>
      <c r="E47" s="2">
        <f>SUMIFS(DataRegularSeason20242025!$AA$3:$AA$1315,DataRegularSeason20242025!$B$3:$B$1315, "&lt;=" &amp; $A47, DataRegularSeason20242025!$D$3:$D$1315, E$1)+SUMIFS(DataRegularSeason20242025!$AB$3:$AB$1315,DataRegularSeason20242025!$B$3:$B$1315, "&lt;=" &amp; $A47, DataRegularSeason20242025!$E$3:$E$1315, E$1)</f>
        <v>8</v>
      </c>
      <c r="F47" s="2">
        <f>SUMIFS(DataRegularSeason20242025!$AA$3:$AA$1315,DataRegularSeason20242025!$B$3:$B$1315, "&lt;=" &amp; $A47, DataRegularSeason20242025!$D$3:$D$1315, F$1)+SUMIFS(DataRegularSeason20242025!$AB$3:$AB$1315,DataRegularSeason20242025!$B$3:$B$1315, "&lt;=" &amp; $A47, DataRegularSeason20242025!$E$3:$E$1315, F$1)</f>
        <v>6</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5</v>
      </c>
      <c r="I47" s="2">
        <f>SUMIFS(DataRegularSeason20242025!$AA$3:$AA$1315,DataRegularSeason20242025!$B$3:$B$1315, "&lt;=" &amp; $A47, DataRegularSeason20242025!$D$3:$D$1315, I$1)+SUMIFS(DataRegularSeason20242025!$AB$3:$AB$1315,DataRegularSeason20242025!$B$3:$B$1315, "&lt;=" &amp; $A47, DataRegularSeason20242025!$E$3:$E$1315, I$1)</f>
        <v>8</v>
      </c>
      <c r="J47" s="2">
        <f>SUMIFS(DataRegularSeason20242025!$AA$3:$AA$1315,DataRegularSeason20242025!$B$3:$B$1315, "&lt;=" &amp; $A47, DataRegularSeason20242025!$D$3:$D$1315, J$1)+SUMIFS(DataRegularSeason20242025!$AB$3:$AB$1315,DataRegularSeason20242025!$B$3:$B$1315, "&lt;=" &amp; $A47, DataRegularSeason20242025!$E$3:$E$1315, J$1)</f>
        <v>12</v>
      </c>
      <c r="K47" s="2">
        <f>SUMIFS(DataRegularSeason20242025!$AA$3:$AA$1315,DataRegularSeason20242025!$B$3:$B$1315, "&lt;=" &amp; $A47, DataRegularSeason20242025!$D$3:$D$1315, K$1)+SUMIFS(DataRegularSeason20242025!$AB$3:$AB$1315,DataRegularSeason20242025!$B$3:$B$1315, "&lt;=" &amp; $A47, DataRegularSeason20242025!$E$3:$E$1315, K$1)</f>
        <v>8</v>
      </c>
      <c r="L47" s="2">
        <f>SUMIFS(DataRegularSeason20242025!$AA$3:$AA$1315,DataRegularSeason20242025!$B$3:$B$1315, "&lt;=" &amp; $A47, DataRegularSeason20242025!$D$3:$D$1315, L$1)+SUMIFS(DataRegularSeason20242025!$AB$3:$AB$1315,DataRegularSeason20242025!$B$3:$B$1315, "&lt;=" &amp; $A47, DataRegularSeason20242025!$E$3:$E$1315, L$1)</f>
        <v>5</v>
      </c>
      <c r="M47" s="2">
        <f>SUMIFS(DataRegularSeason20242025!$AA$3:$AA$1315,DataRegularSeason20242025!$B$3:$B$1315, "&lt;=" &amp; $A47, DataRegularSeason20242025!$D$3:$D$1315, M$1)+SUMIFS(DataRegularSeason20242025!$AB$3:$AB$1315,DataRegularSeason20242025!$B$3:$B$1315, "&lt;=" &amp; $A47, DataRegularSeason20242025!$E$3:$E$1315, M$1)</f>
        <v>11</v>
      </c>
      <c r="N47" s="2">
        <f>SUMIFS(DataRegularSeason20242025!$AA$3:$AA$1315,DataRegularSeason20242025!$B$3:$B$1315, "&lt;=" &amp; $A47, DataRegularSeason20242025!$D$3:$D$1315, N$1)+SUMIFS(DataRegularSeason20242025!$AB$3:$AB$1315,DataRegularSeason20242025!$B$3:$B$1315, "&lt;=" &amp; $A47, DataRegularSeason20242025!$E$3:$E$1315, N$1)</f>
        <v>10</v>
      </c>
      <c r="O47" s="2">
        <f>SUMIFS(DataRegularSeason20242025!$AA$3:$AA$1315,DataRegularSeason20242025!$B$3:$B$1315, "&lt;=" &amp; $A47, DataRegularSeason20242025!$D$3:$D$1315, O$1)+SUMIFS(DataRegularSeason20242025!$AB$3:$AB$1315,DataRegularSeason20242025!$B$3:$B$1315, "&lt;=" &amp; $A47, DataRegularSeason20242025!$E$3:$E$1315, O$1)</f>
        <v>12</v>
      </c>
      <c r="P47" s="2">
        <f>SUMIFS(DataRegularSeason20242025!$AA$3:$AA$1315,DataRegularSeason20242025!$B$3:$B$1315, "&lt;=" &amp; $A47, DataRegularSeason20242025!$D$3:$D$1315, P$1)+SUMIFS(DataRegularSeason20242025!$AB$3:$AB$1315,DataRegularSeason20242025!$B$3:$B$1315, "&lt;=" &amp; $A47, DataRegularSeason20242025!$E$3:$E$1315, P$1)</f>
        <v>5</v>
      </c>
      <c r="Q47" s="2">
        <f>SUMIFS(DataRegularSeason20242025!$AA$3:$AA$1315,DataRegularSeason20242025!$B$3:$B$1315, "&lt;=" &amp; $A47, DataRegularSeason20242025!$D$3:$D$1315, Q$1)+SUMIFS(DataRegularSeason20242025!$AB$3:$AB$1315,DataRegularSeason20242025!$B$3:$B$1315, "&lt;=" &amp; $A47, DataRegularSeason20242025!$E$3:$E$1315, Q$1)</f>
        <v>11</v>
      </c>
      <c r="R47" s="2">
        <f>SUMIFS(DataRegularSeason20242025!$AA$3:$AA$1315,DataRegularSeason20242025!$B$3:$B$1315, "&lt;=" &amp; $A47, DataRegularSeason20242025!$D$3:$D$1315, R$1)+SUMIFS(DataRegularSeason20242025!$AB$3:$AB$1315,DataRegularSeason20242025!$B$3:$B$1315, "&lt;=" &amp; $A47, DataRegularSeason20242025!$E$3:$E$1315, R$1)</f>
        <v>2</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11</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3</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2</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8</v>
      </c>
      <c r="AB47" s="2">
        <f>SUMIFS(DataRegularSeason20242025!$AA$3:$AA$1315,DataRegularSeason20242025!$B$3:$B$1315, "&lt;=" &amp; $A47, DataRegularSeason20242025!$D$3:$D$1315, AB$1)+SUMIFS(DataRegularSeason20242025!$AB$3:$AB$1315,DataRegularSeason20242025!$B$3:$B$1315, "&lt;=" &amp; $A47, DataRegularSeason20242025!$E$3:$E$1315, AB$1)</f>
        <v>8</v>
      </c>
      <c r="AC47" s="2">
        <f>SUMIFS(DataRegularSeason20242025!$AA$3:$AA$1315,DataRegularSeason20242025!$B$3:$B$1315, "&lt;=" &amp; $A47, DataRegularSeason20242025!$D$3:$D$1315, AC$1)+SUMIFS(DataRegularSeason20242025!$AB$3:$AB$1315,DataRegularSeason20242025!$B$3:$B$1315, "&lt;=" &amp; $A47, DataRegularSeason20242025!$E$3:$E$1315, AC$1)</f>
        <v>9</v>
      </c>
      <c r="AD47" s="2">
        <f>SUMIFS(DataRegularSeason20242025!$AA$3:$AA$1315,DataRegularSeason20242025!$B$3:$B$1315, "&lt;=" &amp; $A47, DataRegularSeason20242025!$D$3:$D$1315, AD$1)+SUMIFS(DataRegularSeason20242025!$AB$3:$AB$1315,DataRegularSeason20242025!$B$3:$B$1315, "&lt;=" &amp; $A47, DataRegularSeason20242025!$E$3:$E$1315, AD$1)</f>
        <v>8</v>
      </c>
      <c r="AE47" s="2">
        <f>SUMIFS(DataRegularSeason20242025!$AA$3:$AA$1315,DataRegularSeason20242025!$B$3:$B$1315, "&lt;=" &amp; $A47, DataRegularSeason20242025!$D$3:$D$1315, AE$1)+SUMIFS(DataRegularSeason20242025!$AB$3:$AB$1315,DataRegularSeason20242025!$B$3:$B$1315, "&lt;=" &amp; $A47, DataRegularSeason20242025!$E$3:$E$1315, AE$1)</f>
        <v>9</v>
      </c>
      <c r="AF47" s="2">
        <f>SUMIFS(DataRegularSeason20242025!$AA$3:$AA$1315,DataRegularSeason20242025!$B$3:$B$1315, "&lt;=" &amp; $A47, DataRegularSeason20242025!$D$3:$D$1315, AF$1)+SUMIFS(DataRegularSeason20242025!$AB$3:$AB$1315,DataRegularSeason20242025!$B$3:$B$1315, "&lt;=" &amp; $A47, DataRegularSeason20242025!$E$3:$E$1315, AF$1)</f>
        <v>14</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7</v>
      </c>
      <c r="D48" s="2">
        <f>SUMIFS(DataRegularSeason20242025!$AA$3:$AA$1315,DataRegularSeason20242025!$B$3:$B$1315, "&lt;=" &amp; $A48, DataRegularSeason20242025!$D$3:$D$1315, D$1)+SUMIFS(DataRegularSeason20242025!$AB$3:$AB$1315,DataRegularSeason20242025!$B$3:$B$1315, "&lt;=" &amp; $A48, DataRegularSeason20242025!$E$3:$E$1315, D$1)</f>
        <v>7</v>
      </c>
      <c r="E48" s="2">
        <f>SUMIFS(DataRegularSeason20242025!$AA$3:$AA$1315,DataRegularSeason20242025!$B$3:$B$1315, "&lt;=" &amp; $A48, DataRegularSeason20242025!$D$3:$D$1315, E$1)+SUMIFS(DataRegularSeason20242025!$AB$3:$AB$1315,DataRegularSeason20242025!$B$3:$B$1315, "&lt;=" &amp; $A48, DataRegularSeason20242025!$E$3:$E$1315, E$1)</f>
        <v>8</v>
      </c>
      <c r="F48" s="2">
        <f>SUMIFS(DataRegularSeason20242025!$AA$3:$AA$1315,DataRegularSeason20242025!$B$3:$B$1315, "&lt;=" &amp; $A48, DataRegularSeason20242025!$D$3:$D$1315, F$1)+SUMIFS(DataRegularSeason20242025!$AB$3:$AB$1315,DataRegularSeason20242025!$B$3:$B$1315, "&lt;=" &amp; $A48, DataRegularSeason20242025!$E$3:$E$1315, F$1)</f>
        <v>6</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5</v>
      </c>
      <c r="I48" s="2">
        <f>SUMIFS(DataRegularSeason20242025!$AA$3:$AA$1315,DataRegularSeason20242025!$B$3:$B$1315, "&lt;=" &amp; $A48, DataRegularSeason20242025!$D$3:$D$1315, I$1)+SUMIFS(DataRegularSeason20242025!$AB$3:$AB$1315,DataRegularSeason20242025!$B$3:$B$1315, "&lt;=" &amp; $A48, DataRegularSeason20242025!$E$3:$E$1315, I$1)</f>
        <v>8</v>
      </c>
      <c r="J48" s="2">
        <f>SUMIFS(DataRegularSeason20242025!$AA$3:$AA$1315,DataRegularSeason20242025!$B$3:$B$1315, "&lt;=" &amp; $A48, DataRegularSeason20242025!$D$3:$D$1315, J$1)+SUMIFS(DataRegularSeason20242025!$AB$3:$AB$1315,DataRegularSeason20242025!$B$3:$B$1315, "&lt;=" &amp; $A48, DataRegularSeason20242025!$E$3:$E$1315, J$1)</f>
        <v>12</v>
      </c>
      <c r="K48" s="2">
        <f>SUMIFS(DataRegularSeason20242025!$AA$3:$AA$1315,DataRegularSeason20242025!$B$3:$B$1315, "&lt;=" &amp; $A48, DataRegularSeason20242025!$D$3:$D$1315, K$1)+SUMIFS(DataRegularSeason20242025!$AB$3:$AB$1315,DataRegularSeason20242025!$B$3:$B$1315, "&lt;=" &amp; $A48, DataRegularSeason20242025!$E$3:$E$1315, K$1)</f>
        <v>8</v>
      </c>
      <c r="L48" s="2">
        <f>SUMIFS(DataRegularSeason20242025!$AA$3:$AA$1315,DataRegularSeason20242025!$B$3:$B$1315, "&lt;=" &amp; $A48, DataRegularSeason20242025!$D$3:$D$1315, L$1)+SUMIFS(DataRegularSeason20242025!$AB$3:$AB$1315,DataRegularSeason20242025!$B$3:$B$1315, "&lt;=" &amp; $A48, DataRegularSeason20242025!$E$3:$E$1315, L$1)</f>
        <v>5</v>
      </c>
      <c r="M48" s="2">
        <f>SUMIFS(DataRegularSeason20242025!$AA$3:$AA$1315,DataRegularSeason20242025!$B$3:$B$1315, "&lt;=" &amp; $A48, DataRegularSeason20242025!$D$3:$D$1315, M$1)+SUMIFS(DataRegularSeason20242025!$AB$3:$AB$1315,DataRegularSeason20242025!$B$3:$B$1315, "&lt;=" &amp; $A48, DataRegularSeason20242025!$E$3:$E$1315, M$1)</f>
        <v>11</v>
      </c>
      <c r="N48" s="2">
        <f>SUMIFS(DataRegularSeason20242025!$AA$3:$AA$1315,DataRegularSeason20242025!$B$3:$B$1315, "&lt;=" &amp; $A48, DataRegularSeason20242025!$D$3:$D$1315, N$1)+SUMIFS(DataRegularSeason20242025!$AB$3:$AB$1315,DataRegularSeason20242025!$B$3:$B$1315, "&lt;=" &amp; $A48, DataRegularSeason20242025!$E$3:$E$1315, N$1)</f>
        <v>10</v>
      </c>
      <c r="O48" s="2">
        <f>SUMIFS(DataRegularSeason20242025!$AA$3:$AA$1315,DataRegularSeason20242025!$B$3:$B$1315, "&lt;=" &amp; $A48, DataRegularSeason20242025!$D$3:$D$1315, O$1)+SUMIFS(DataRegularSeason20242025!$AB$3:$AB$1315,DataRegularSeason20242025!$B$3:$B$1315, "&lt;=" &amp; $A48, DataRegularSeason20242025!$E$3:$E$1315, O$1)</f>
        <v>12</v>
      </c>
      <c r="P48" s="2">
        <f>SUMIFS(DataRegularSeason20242025!$AA$3:$AA$1315,DataRegularSeason20242025!$B$3:$B$1315, "&lt;=" &amp; $A48, DataRegularSeason20242025!$D$3:$D$1315, P$1)+SUMIFS(DataRegularSeason20242025!$AB$3:$AB$1315,DataRegularSeason20242025!$B$3:$B$1315, "&lt;=" &amp; $A48, DataRegularSeason20242025!$E$3:$E$1315, P$1)</f>
        <v>5</v>
      </c>
      <c r="Q48" s="2">
        <f>SUMIFS(DataRegularSeason20242025!$AA$3:$AA$1315,DataRegularSeason20242025!$B$3:$B$1315, "&lt;=" &amp; $A48, DataRegularSeason20242025!$D$3:$D$1315, Q$1)+SUMIFS(DataRegularSeason20242025!$AB$3:$AB$1315,DataRegularSeason20242025!$B$3:$B$1315, "&lt;=" &amp; $A48, DataRegularSeason20242025!$E$3:$E$1315, Q$1)</f>
        <v>11</v>
      </c>
      <c r="R48" s="2">
        <f>SUMIFS(DataRegularSeason20242025!$AA$3:$AA$1315,DataRegularSeason20242025!$B$3:$B$1315, "&lt;=" &amp; $A48, DataRegularSeason20242025!$D$3:$D$1315, R$1)+SUMIFS(DataRegularSeason20242025!$AB$3:$AB$1315,DataRegularSeason20242025!$B$3:$B$1315, "&lt;=" &amp; $A48, DataRegularSeason20242025!$E$3:$E$1315, R$1)</f>
        <v>2</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11</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3</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2</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8</v>
      </c>
      <c r="AB48" s="2">
        <f>SUMIFS(DataRegularSeason20242025!$AA$3:$AA$1315,DataRegularSeason20242025!$B$3:$B$1315, "&lt;=" &amp; $A48, DataRegularSeason20242025!$D$3:$D$1315, AB$1)+SUMIFS(DataRegularSeason20242025!$AB$3:$AB$1315,DataRegularSeason20242025!$B$3:$B$1315, "&lt;=" &amp; $A48, DataRegularSeason20242025!$E$3:$E$1315, AB$1)</f>
        <v>8</v>
      </c>
      <c r="AC48" s="2">
        <f>SUMIFS(DataRegularSeason20242025!$AA$3:$AA$1315,DataRegularSeason20242025!$B$3:$B$1315, "&lt;=" &amp; $A48, DataRegularSeason20242025!$D$3:$D$1315, AC$1)+SUMIFS(DataRegularSeason20242025!$AB$3:$AB$1315,DataRegularSeason20242025!$B$3:$B$1315, "&lt;=" &amp; $A48, DataRegularSeason20242025!$E$3:$E$1315, AC$1)</f>
        <v>9</v>
      </c>
      <c r="AD48" s="2">
        <f>SUMIFS(DataRegularSeason20242025!$AA$3:$AA$1315,DataRegularSeason20242025!$B$3:$B$1315, "&lt;=" &amp; $A48, DataRegularSeason20242025!$D$3:$D$1315, AD$1)+SUMIFS(DataRegularSeason20242025!$AB$3:$AB$1315,DataRegularSeason20242025!$B$3:$B$1315, "&lt;=" &amp; $A48, DataRegularSeason20242025!$E$3:$E$1315, AD$1)</f>
        <v>8</v>
      </c>
      <c r="AE48" s="2">
        <f>SUMIFS(DataRegularSeason20242025!$AA$3:$AA$1315,DataRegularSeason20242025!$B$3:$B$1315, "&lt;=" &amp; $A48, DataRegularSeason20242025!$D$3:$D$1315, AE$1)+SUMIFS(DataRegularSeason20242025!$AB$3:$AB$1315,DataRegularSeason20242025!$B$3:$B$1315, "&lt;=" &amp; $A48, DataRegularSeason20242025!$E$3:$E$1315, AE$1)</f>
        <v>9</v>
      </c>
      <c r="AF48" s="2">
        <f>SUMIFS(DataRegularSeason20242025!$AA$3:$AA$1315,DataRegularSeason20242025!$B$3:$B$1315, "&lt;=" &amp; $A48, DataRegularSeason20242025!$D$3:$D$1315, AF$1)+SUMIFS(DataRegularSeason20242025!$AB$3:$AB$1315,DataRegularSeason20242025!$B$3:$B$1315, "&lt;=" &amp; $A48, DataRegularSeason20242025!$E$3:$E$1315, AF$1)</f>
        <v>14</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7</v>
      </c>
      <c r="D49" s="2">
        <f>SUMIFS(DataRegularSeason20242025!$AA$3:$AA$1315,DataRegularSeason20242025!$B$3:$B$1315, "&lt;=" &amp; $A49, DataRegularSeason20242025!$D$3:$D$1315, D$1)+SUMIFS(DataRegularSeason20242025!$AB$3:$AB$1315,DataRegularSeason20242025!$B$3:$B$1315, "&lt;=" &amp; $A49, DataRegularSeason20242025!$E$3:$E$1315, D$1)</f>
        <v>7</v>
      </c>
      <c r="E49" s="2">
        <f>SUMIFS(DataRegularSeason20242025!$AA$3:$AA$1315,DataRegularSeason20242025!$B$3:$B$1315, "&lt;=" &amp; $A49, DataRegularSeason20242025!$D$3:$D$1315, E$1)+SUMIFS(DataRegularSeason20242025!$AB$3:$AB$1315,DataRegularSeason20242025!$B$3:$B$1315, "&lt;=" &amp; $A49, DataRegularSeason20242025!$E$3:$E$1315, E$1)</f>
        <v>8</v>
      </c>
      <c r="F49" s="2">
        <f>SUMIFS(DataRegularSeason20242025!$AA$3:$AA$1315,DataRegularSeason20242025!$B$3:$B$1315, "&lt;=" &amp; $A49, DataRegularSeason20242025!$D$3:$D$1315, F$1)+SUMIFS(DataRegularSeason20242025!$AB$3:$AB$1315,DataRegularSeason20242025!$B$3:$B$1315, "&lt;=" &amp; $A49, DataRegularSeason20242025!$E$3:$E$1315, F$1)</f>
        <v>6</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5</v>
      </c>
      <c r="I49" s="2">
        <f>SUMIFS(DataRegularSeason20242025!$AA$3:$AA$1315,DataRegularSeason20242025!$B$3:$B$1315, "&lt;=" &amp; $A49, DataRegularSeason20242025!$D$3:$D$1315, I$1)+SUMIFS(DataRegularSeason20242025!$AB$3:$AB$1315,DataRegularSeason20242025!$B$3:$B$1315, "&lt;=" &amp; $A49, DataRegularSeason20242025!$E$3:$E$1315, I$1)</f>
        <v>8</v>
      </c>
      <c r="J49" s="2">
        <f>SUMIFS(DataRegularSeason20242025!$AA$3:$AA$1315,DataRegularSeason20242025!$B$3:$B$1315, "&lt;=" &amp; $A49, DataRegularSeason20242025!$D$3:$D$1315, J$1)+SUMIFS(DataRegularSeason20242025!$AB$3:$AB$1315,DataRegularSeason20242025!$B$3:$B$1315, "&lt;=" &amp; $A49, DataRegularSeason20242025!$E$3:$E$1315, J$1)</f>
        <v>12</v>
      </c>
      <c r="K49" s="2">
        <f>SUMIFS(DataRegularSeason20242025!$AA$3:$AA$1315,DataRegularSeason20242025!$B$3:$B$1315, "&lt;=" &amp; $A49, DataRegularSeason20242025!$D$3:$D$1315, K$1)+SUMIFS(DataRegularSeason20242025!$AB$3:$AB$1315,DataRegularSeason20242025!$B$3:$B$1315, "&lt;=" &amp; $A49, DataRegularSeason20242025!$E$3:$E$1315, K$1)</f>
        <v>8</v>
      </c>
      <c r="L49" s="2">
        <f>SUMIFS(DataRegularSeason20242025!$AA$3:$AA$1315,DataRegularSeason20242025!$B$3:$B$1315, "&lt;=" &amp; $A49, DataRegularSeason20242025!$D$3:$D$1315, L$1)+SUMIFS(DataRegularSeason20242025!$AB$3:$AB$1315,DataRegularSeason20242025!$B$3:$B$1315, "&lt;=" &amp; $A49, DataRegularSeason20242025!$E$3:$E$1315, L$1)</f>
        <v>5</v>
      </c>
      <c r="M49" s="2">
        <f>SUMIFS(DataRegularSeason20242025!$AA$3:$AA$1315,DataRegularSeason20242025!$B$3:$B$1315, "&lt;=" &amp; $A49, DataRegularSeason20242025!$D$3:$D$1315, M$1)+SUMIFS(DataRegularSeason20242025!$AB$3:$AB$1315,DataRegularSeason20242025!$B$3:$B$1315, "&lt;=" &amp; $A49, DataRegularSeason20242025!$E$3:$E$1315, M$1)</f>
        <v>11</v>
      </c>
      <c r="N49" s="2">
        <f>SUMIFS(DataRegularSeason20242025!$AA$3:$AA$1315,DataRegularSeason20242025!$B$3:$B$1315, "&lt;=" &amp; $A49, DataRegularSeason20242025!$D$3:$D$1315, N$1)+SUMIFS(DataRegularSeason20242025!$AB$3:$AB$1315,DataRegularSeason20242025!$B$3:$B$1315, "&lt;=" &amp; $A49, DataRegularSeason20242025!$E$3:$E$1315, N$1)</f>
        <v>10</v>
      </c>
      <c r="O49" s="2">
        <f>SUMIFS(DataRegularSeason20242025!$AA$3:$AA$1315,DataRegularSeason20242025!$B$3:$B$1315, "&lt;=" &amp; $A49, DataRegularSeason20242025!$D$3:$D$1315, O$1)+SUMIFS(DataRegularSeason20242025!$AB$3:$AB$1315,DataRegularSeason20242025!$B$3:$B$1315, "&lt;=" &amp; $A49, DataRegularSeason20242025!$E$3:$E$1315, O$1)</f>
        <v>12</v>
      </c>
      <c r="P49" s="2">
        <f>SUMIFS(DataRegularSeason20242025!$AA$3:$AA$1315,DataRegularSeason20242025!$B$3:$B$1315, "&lt;=" &amp; $A49, DataRegularSeason20242025!$D$3:$D$1315, P$1)+SUMIFS(DataRegularSeason20242025!$AB$3:$AB$1315,DataRegularSeason20242025!$B$3:$B$1315, "&lt;=" &amp; $A49, DataRegularSeason20242025!$E$3:$E$1315, P$1)</f>
        <v>5</v>
      </c>
      <c r="Q49" s="2">
        <f>SUMIFS(DataRegularSeason20242025!$AA$3:$AA$1315,DataRegularSeason20242025!$B$3:$B$1315, "&lt;=" &amp; $A49, DataRegularSeason20242025!$D$3:$D$1315, Q$1)+SUMIFS(DataRegularSeason20242025!$AB$3:$AB$1315,DataRegularSeason20242025!$B$3:$B$1315, "&lt;=" &amp; $A49, DataRegularSeason20242025!$E$3:$E$1315, Q$1)</f>
        <v>11</v>
      </c>
      <c r="R49" s="2">
        <f>SUMIFS(DataRegularSeason20242025!$AA$3:$AA$1315,DataRegularSeason20242025!$B$3:$B$1315, "&lt;=" &amp; $A49, DataRegularSeason20242025!$D$3:$D$1315, R$1)+SUMIFS(DataRegularSeason20242025!$AB$3:$AB$1315,DataRegularSeason20242025!$B$3:$B$1315, "&lt;=" &amp; $A49, DataRegularSeason20242025!$E$3:$E$1315, R$1)</f>
        <v>2</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11</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3</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2</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8</v>
      </c>
      <c r="AB49" s="2">
        <f>SUMIFS(DataRegularSeason20242025!$AA$3:$AA$1315,DataRegularSeason20242025!$B$3:$B$1315, "&lt;=" &amp; $A49, DataRegularSeason20242025!$D$3:$D$1315, AB$1)+SUMIFS(DataRegularSeason20242025!$AB$3:$AB$1315,DataRegularSeason20242025!$B$3:$B$1315, "&lt;=" &amp; $A49, DataRegularSeason20242025!$E$3:$E$1315, AB$1)</f>
        <v>8</v>
      </c>
      <c r="AC49" s="2">
        <f>SUMIFS(DataRegularSeason20242025!$AA$3:$AA$1315,DataRegularSeason20242025!$B$3:$B$1315, "&lt;=" &amp; $A49, DataRegularSeason20242025!$D$3:$D$1315, AC$1)+SUMIFS(DataRegularSeason20242025!$AB$3:$AB$1315,DataRegularSeason20242025!$B$3:$B$1315, "&lt;=" &amp; $A49, DataRegularSeason20242025!$E$3:$E$1315, AC$1)</f>
        <v>9</v>
      </c>
      <c r="AD49" s="2">
        <f>SUMIFS(DataRegularSeason20242025!$AA$3:$AA$1315,DataRegularSeason20242025!$B$3:$B$1315, "&lt;=" &amp; $A49, DataRegularSeason20242025!$D$3:$D$1315, AD$1)+SUMIFS(DataRegularSeason20242025!$AB$3:$AB$1315,DataRegularSeason20242025!$B$3:$B$1315, "&lt;=" &amp; $A49, DataRegularSeason20242025!$E$3:$E$1315, AD$1)</f>
        <v>8</v>
      </c>
      <c r="AE49" s="2">
        <f>SUMIFS(DataRegularSeason20242025!$AA$3:$AA$1315,DataRegularSeason20242025!$B$3:$B$1315, "&lt;=" &amp; $A49, DataRegularSeason20242025!$D$3:$D$1315, AE$1)+SUMIFS(DataRegularSeason20242025!$AB$3:$AB$1315,DataRegularSeason20242025!$B$3:$B$1315, "&lt;=" &amp; $A49, DataRegularSeason20242025!$E$3:$E$1315, AE$1)</f>
        <v>9</v>
      </c>
      <c r="AF49" s="2">
        <f>SUMIFS(DataRegularSeason20242025!$AA$3:$AA$1315,DataRegularSeason20242025!$B$3:$B$1315, "&lt;=" &amp; $A49, DataRegularSeason20242025!$D$3:$D$1315, AF$1)+SUMIFS(DataRegularSeason20242025!$AB$3:$AB$1315,DataRegularSeason20242025!$B$3:$B$1315, "&lt;=" &amp; $A49, DataRegularSeason20242025!$E$3:$E$1315, AF$1)</f>
        <v>14</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7</v>
      </c>
      <c r="D50" s="2">
        <f>SUMIFS(DataRegularSeason20242025!$AA$3:$AA$1315,DataRegularSeason20242025!$B$3:$B$1315, "&lt;=" &amp; $A50, DataRegularSeason20242025!$D$3:$D$1315, D$1)+SUMIFS(DataRegularSeason20242025!$AB$3:$AB$1315,DataRegularSeason20242025!$B$3:$B$1315, "&lt;=" &amp; $A50, DataRegularSeason20242025!$E$3:$E$1315, D$1)</f>
        <v>7</v>
      </c>
      <c r="E50" s="2">
        <f>SUMIFS(DataRegularSeason20242025!$AA$3:$AA$1315,DataRegularSeason20242025!$B$3:$B$1315, "&lt;=" &amp; $A50, DataRegularSeason20242025!$D$3:$D$1315, E$1)+SUMIFS(DataRegularSeason20242025!$AB$3:$AB$1315,DataRegularSeason20242025!$B$3:$B$1315, "&lt;=" &amp; $A50, DataRegularSeason20242025!$E$3:$E$1315, E$1)</f>
        <v>8</v>
      </c>
      <c r="F50" s="2">
        <f>SUMIFS(DataRegularSeason20242025!$AA$3:$AA$1315,DataRegularSeason20242025!$B$3:$B$1315, "&lt;=" &amp; $A50, DataRegularSeason20242025!$D$3:$D$1315, F$1)+SUMIFS(DataRegularSeason20242025!$AB$3:$AB$1315,DataRegularSeason20242025!$B$3:$B$1315, "&lt;=" &amp; $A50, DataRegularSeason20242025!$E$3:$E$1315, F$1)</f>
        <v>6</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5</v>
      </c>
      <c r="I50" s="2">
        <f>SUMIFS(DataRegularSeason20242025!$AA$3:$AA$1315,DataRegularSeason20242025!$B$3:$B$1315, "&lt;=" &amp; $A50, DataRegularSeason20242025!$D$3:$D$1315, I$1)+SUMIFS(DataRegularSeason20242025!$AB$3:$AB$1315,DataRegularSeason20242025!$B$3:$B$1315, "&lt;=" &amp; $A50, DataRegularSeason20242025!$E$3:$E$1315, I$1)</f>
        <v>8</v>
      </c>
      <c r="J50" s="2">
        <f>SUMIFS(DataRegularSeason20242025!$AA$3:$AA$1315,DataRegularSeason20242025!$B$3:$B$1315, "&lt;=" &amp; $A50, DataRegularSeason20242025!$D$3:$D$1315, J$1)+SUMIFS(DataRegularSeason20242025!$AB$3:$AB$1315,DataRegularSeason20242025!$B$3:$B$1315, "&lt;=" &amp; $A50, DataRegularSeason20242025!$E$3:$E$1315, J$1)</f>
        <v>12</v>
      </c>
      <c r="K50" s="2">
        <f>SUMIFS(DataRegularSeason20242025!$AA$3:$AA$1315,DataRegularSeason20242025!$B$3:$B$1315, "&lt;=" &amp; $A50, DataRegularSeason20242025!$D$3:$D$1315, K$1)+SUMIFS(DataRegularSeason20242025!$AB$3:$AB$1315,DataRegularSeason20242025!$B$3:$B$1315, "&lt;=" &amp; $A50, DataRegularSeason20242025!$E$3:$E$1315, K$1)</f>
        <v>8</v>
      </c>
      <c r="L50" s="2">
        <f>SUMIFS(DataRegularSeason20242025!$AA$3:$AA$1315,DataRegularSeason20242025!$B$3:$B$1315, "&lt;=" &amp; $A50, DataRegularSeason20242025!$D$3:$D$1315, L$1)+SUMIFS(DataRegularSeason20242025!$AB$3:$AB$1315,DataRegularSeason20242025!$B$3:$B$1315, "&lt;=" &amp; $A50, DataRegularSeason20242025!$E$3:$E$1315, L$1)</f>
        <v>5</v>
      </c>
      <c r="M50" s="2">
        <f>SUMIFS(DataRegularSeason20242025!$AA$3:$AA$1315,DataRegularSeason20242025!$B$3:$B$1315, "&lt;=" &amp; $A50, DataRegularSeason20242025!$D$3:$D$1315, M$1)+SUMIFS(DataRegularSeason20242025!$AB$3:$AB$1315,DataRegularSeason20242025!$B$3:$B$1315, "&lt;=" &amp; $A50, DataRegularSeason20242025!$E$3:$E$1315, M$1)</f>
        <v>11</v>
      </c>
      <c r="N50" s="2">
        <f>SUMIFS(DataRegularSeason20242025!$AA$3:$AA$1315,DataRegularSeason20242025!$B$3:$B$1315, "&lt;=" &amp; $A50, DataRegularSeason20242025!$D$3:$D$1315, N$1)+SUMIFS(DataRegularSeason20242025!$AB$3:$AB$1315,DataRegularSeason20242025!$B$3:$B$1315, "&lt;=" &amp; $A50, DataRegularSeason20242025!$E$3:$E$1315, N$1)</f>
        <v>10</v>
      </c>
      <c r="O50" s="2">
        <f>SUMIFS(DataRegularSeason20242025!$AA$3:$AA$1315,DataRegularSeason20242025!$B$3:$B$1315, "&lt;=" &amp; $A50, DataRegularSeason20242025!$D$3:$D$1315, O$1)+SUMIFS(DataRegularSeason20242025!$AB$3:$AB$1315,DataRegularSeason20242025!$B$3:$B$1315, "&lt;=" &amp; $A50, DataRegularSeason20242025!$E$3:$E$1315, O$1)</f>
        <v>12</v>
      </c>
      <c r="P50" s="2">
        <f>SUMIFS(DataRegularSeason20242025!$AA$3:$AA$1315,DataRegularSeason20242025!$B$3:$B$1315, "&lt;=" &amp; $A50, DataRegularSeason20242025!$D$3:$D$1315, P$1)+SUMIFS(DataRegularSeason20242025!$AB$3:$AB$1315,DataRegularSeason20242025!$B$3:$B$1315, "&lt;=" &amp; $A50, DataRegularSeason20242025!$E$3:$E$1315, P$1)</f>
        <v>5</v>
      </c>
      <c r="Q50" s="2">
        <f>SUMIFS(DataRegularSeason20242025!$AA$3:$AA$1315,DataRegularSeason20242025!$B$3:$B$1315, "&lt;=" &amp; $A50, DataRegularSeason20242025!$D$3:$D$1315, Q$1)+SUMIFS(DataRegularSeason20242025!$AB$3:$AB$1315,DataRegularSeason20242025!$B$3:$B$1315, "&lt;=" &amp; $A50, DataRegularSeason20242025!$E$3:$E$1315, Q$1)</f>
        <v>11</v>
      </c>
      <c r="R50" s="2">
        <f>SUMIFS(DataRegularSeason20242025!$AA$3:$AA$1315,DataRegularSeason20242025!$B$3:$B$1315, "&lt;=" &amp; $A50, DataRegularSeason20242025!$D$3:$D$1315, R$1)+SUMIFS(DataRegularSeason20242025!$AB$3:$AB$1315,DataRegularSeason20242025!$B$3:$B$1315, "&lt;=" &amp; $A50, DataRegularSeason20242025!$E$3:$E$1315, R$1)</f>
        <v>2</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11</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3</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2</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8</v>
      </c>
      <c r="AB50" s="2">
        <f>SUMIFS(DataRegularSeason20242025!$AA$3:$AA$1315,DataRegularSeason20242025!$B$3:$B$1315, "&lt;=" &amp; $A50, DataRegularSeason20242025!$D$3:$D$1315, AB$1)+SUMIFS(DataRegularSeason20242025!$AB$3:$AB$1315,DataRegularSeason20242025!$B$3:$B$1315, "&lt;=" &amp; $A50, DataRegularSeason20242025!$E$3:$E$1315, AB$1)</f>
        <v>8</v>
      </c>
      <c r="AC50" s="2">
        <f>SUMIFS(DataRegularSeason20242025!$AA$3:$AA$1315,DataRegularSeason20242025!$B$3:$B$1315, "&lt;=" &amp; $A50, DataRegularSeason20242025!$D$3:$D$1315, AC$1)+SUMIFS(DataRegularSeason20242025!$AB$3:$AB$1315,DataRegularSeason20242025!$B$3:$B$1315, "&lt;=" &amp; $A50, DataRegularSeason20242025!$E$3:$E$1315, AC$1)</f>
        <v>9</v>
      </c>
      <c r="AD50" s="2">
        <f>SUMIFS(DataRegularSeason20242025!$AA$3:$AA$1315,DataRegularSeason20242025!$B$3:$B$1315, "&lt;=" &amp; $A50, DataRegularSeason20242025!$D$3:$D$1315, AD$1)+SUMIFS(DataRegularSeason20242025!$AB$3:$AB$1315,DataRegularSeason20242025!$B$3:$B$1315, "&lt;=" &amp; $A50, DataRegularSeason20242025!$E$3:$E$1315, AD$1)</f>
        <v>8</v>
      </c>
      <c r="AE50" s="2">
        <f>SUMIFS(DataRegularSeason20242025!$AA$3:$AA$1315,DataRegularSeason20242025!$B$3:$B$1315, "&lt;=" &amp; $A50, DataRegularSeason20242025!$D$3:$D$1315, AE$1)+SUMIFS(DataRegularSeason20242025!$AB$3:$AB$1315,DataRegularSeason20242025!$B$3:$B$1315, "&lt;=" &amp; $A50, DataRegularSeason20242025!$E$3:$E$1315, AE$1)</f>
        <v>9</v>
      </c>
      <c r="AF50" s="2">
        <f>SUMIFS(DataRegularSeason20242025!$AA$3:$AA$1315,DataRegularSeason20242025!$B$3:$B$1315, "&lt;=" &amp; $A50, DataRegularSeason20242025!$D$3:$D$1315, AF$1)+SUMIFS(DataRegularSeason20242025!$AB$3:$AB$1315,DataRegularSeason20242025!$B$3:$B$1315, "&lt;=" &amp; $A50, DataRegularSeason20242025!$E$3:$E$1315, AF$1)</f>
        <v>14</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7</v>
      </c>
      <c r="D51" s="2">
        <f>SUMIFS(DataRegularSeason20242025!$AA$3:$AA$1315,DataRegularSeason20242025!$B$3:$B$1315, "&lt;=" &amp; $A51, DataRegularSeason20242025!$D$3:$D$1315, D$1)+SUMIFS(DataRegularSeason20242025!$AB$3:$AB$1315,DataRegularSeason20242025!$B$3:$B$1315, "&lt;=" &amp; $A51, DataRegularSeason20242025!$E$3:$E$1315, D$1)</f>
        <v>7</v>
      </c>
      <c r="E51" s="2">
        <f>SUMIFS(DataRegularSeason20242025!$AA$3:$AA$1315,DataRegularSeason20242025!$B$3:$B$1315, "&lt;=" &amp; $A51, DataRegularSeason20242025!$D$3:$D$1315, E$1)+SUMIFS(DataRegularSeason20242025!$AB$3:$AB$1315,DataRegularSeason20242025!$B$3:$B$1315, "&lt;=" &amp; $A51, DataRegularSeason20242025!$E$3:$E$1315, E$1)</f>
        <v>8</v>
      </c>
      <c r="F51" s="2">
        <f>SUMIFS(DataRegularSeason20242025!$AA$3:$AA$1315,DataRegularSeason20242025!$B$3:$B$1315, "&lt;=" &amp; $A51, DataRegularSeason20242025!$D$3:$D$1315, F$1)+SUMIFS(DataRegularSeason20242025!$AB$3:$AB$1315,DataRegularSeason20242025!$B$3:$B$1315, "&lt;=" &amp; $A51, DataRegularSeason20242025!$E$3:$E$1315, F$1)</f>
        <v>6</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5</v>
      </c>
      <c r="I51" s="2">
        <f>SUMIFS(DataRegularSeason20242025!$AA$3:$AA$1315,DataRegularSeason20242025!$B$3:$B$1315, "&lt;=" &amp; $A51, DataRegularSeason20242025!$D$3:$D$1315, I$1)+SUMIFS(DataRegularSeason20242025!$AB$3:$AB$1315,DataRegularSeason20242025!$B$3:$B$1315, "&lt;=" &amp; $A51, DataRegularSeason20242025!$E$3:$E$1315, I$1)</f>
        <v>8</v>
      </c>
      <c r="J51" s="2">
        <f>SUMIFS(DataRegularSeason20242025!$AA$3:$AA$1315,DataRegularSeason20242025!$B$3:$B$1315, "&lt;=" &amp; $A51, DataRegularSeason20242025!$D$3:$D$1315, J$1)+SUMIFS(DataRegularSeason20242025!$AB$3:$AB$1315,DataRegularSeason20242025!$B$3:$B$1315, "&lt;=" &amp; $A51, DataRegularSeason20242025!$E$3:$E$1315, J$1)</f>
        <v>12</v>
      </c>
      <c r="K51" s="2">
        <f>SUMIFS(DataRegularSeason20242025!$AA$3:$AA$1315,DataRegularSeason20242025!$B$3:$B$1315, "&lt;=" &amp; $A51, DataRegularSeason20242025!$D$3:$D$1315, K$1)+SUMIFS(DataRegularSeason20242025!$AB$3:$AB$1315,DataRegularSeason20242025!$B$3:$B$1315, "&lt;=" &amp; $A51, DataRegularSeason20242025!$E$3:$E$1315, K$1)</f>
        <v>8</v>
      </c>
      <c r="L51" s="2">
        <f>SUMIFS(DataRegularSeason20242025!$AA$3:$AA$1315,DataRegularSeason20242025!$B$3:$B$1315, "&lt;=" &amp; $A51, DataRegularSeason20242025!$D$3:$D$1315, L$1)+SUMIFS(DataRegularSeason20242025!$AB$3:$AB$1315,DataRegularSeason20242025!$B$3:$B$1315, "&lt;=" &amp; $A51, DataRegularSeason20242025!$E$3:$E$1315, L$1)</f>
        <v>5</v>
      </c>
      <c r="M51" s="2">
        <f>SUMIFS(DataRegularSeason20242025!$AA$3:$AA$1315,DataRegularSeason20242025!$B$3:$B$1315, "&lt;=" &amp; $A51, DataRegularSeason20242025!$D$3:$D$1315, M$1)+SUMIFS(DataRegularSeason20242025!$AB$3:$AB$1315,DataRegularSeason20242025!$B$3:$B$1315, "&lt;=" &amp; $A51, DataRegularSeason20242025!$E$3:$E$1315, M$1)</f>
        <v>11</v>
      </c>
      <c r="N51" s="2">
        <f>SUMIFS(DataRegularSeason20242025!$AA$3:$AA$1315,DataRegularSeason20242025!$B$3:$B$1315, "&lt;=" &amp; $A51, DataRegularSeason20242025!$D$3:$D$1315, N$1)+SUMIFS(DataRegularSeason20242025!$AB$3:$AB$1315,DataRegularSeason20242025!$B$3:$B$1315, "&lt;=" &amp; $A51, DataRegularSeason20242025!$E$3:$E$1315, N$1)</f>
        <v>10</v>
      </c>
      <c r="O51" s="2">
        <f>SUMIFS(DataRegularSeason20242025!$AA$3:$AA$1315,DataRegularSeason20242025!$B$3:$B$1315, "&lt;=" &amp; $A51, DataRegularSeason20242025!$D$3:$D$1315, O$1)+SUMIFS(DataRegularSeason20242025!$AB$3:$AB$1315,DataRegularSeason20242025!$B$3:$B$1315, "&lt;=" &amp; $A51, DataRegularSeason20242025!$E$3:$E$1315, O$1)</f>
        <v>12</v>
      </c>
      <c r="P51" s="2">
        <f>SUMIFS(DataRegularSeason20242025!$AA$3:$AA$1315,DataRegularSeason20242025!$B$3:$B$1315, "&lt;=" &amp; $A51, DataRegularSeason20242025!$D$3:$D$1315, P$1)+SUMIFS(DataRegularSeason20242025!$AB$3:$AB$1315,DataRegularSeason20242025!$B$3:$B$1315, "&lt;=" &amp; $A51, DataRegularSeason20242025!$E$3:$E$1315, P$1)</f>
        <v>5</v>
      </c>
      <c r="Q51" s="2">
        <f>SUMIFS(DataRegularSeason20242025!$AA$3:$AA$1315,DataRegularSeason20242025!$B$3:$B$1315, "&lt;=" &amp; $A51, DataRegularSeason20242025!$D$3:$D$1315, Q$1)+SUMIFS(DataRegularSeason20242025!$AB$3:$AB$1315,DataRegularSeason20242025!$B$3:$B$1315, "&lt;=" &amp; $A51, DataRegularSeason20242025!$E$3:$E$1315, Q$1)</f>
        <v>11</v>
      </c>
      <c r="R51" s="2">
        <f>SUMIFS(DataRegularSeason20242025!$AA$3:$AA$1315,DataRegularSeason20242025!$B$3:$B$1315, "&lt;=" &amp; $A51, DataRegularSeason20242025!$D$3:$D$1315, R$1)+SUMIFS(DataRegularSeason20242025!$AB$3:$AB$1315,DataRegularSeason20242025!$B$3:$B$1315, "&lt;=" &amp; $A51, DataRegularSeason20242025!$E$3:$E$1315, R$1)</f>
        <v>2</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11</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3</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2</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8</v>
      </c>
      <c r="AB51" s="2">
        <f>SUMIFS(DataRegularSeason20242025!$AA$3:$AA$1315,DataRegularSeason20242025!$B$3:$B$1315, "&lt;=" &amp; $A51, DataRegularSeason20242025!$D$3:$D$1315, AB$1)+SUMIFS(DataRegularSeason20242025!$AB$3:$AB$1315,DataRegularSeason20242025!$B$3:$B$1315, "&lt;=" &amp; $A51, DataRegularSeason20242025!$E$3:$E$1315, AB$1)</f>
        <v>8</v>
      </c>
      <c r="AC51" s="2">
        <f>SUMIFS(DataRegularSeason20242025!$AA$3:$AA$1315,DataRegularSeason20242025!$B$3:$B$1315, "&lt;=" &amp; $A51, DataRegularSeason20242025!$D$3:$D$1315, AC$1)+SUMIFS(DataRegularSeason20242025!$AB$3:$AB$1315,DataRegularSeason20242025!$B$3:$B$1315, "&lt;=" &amp; $A51, DataRegularSeason20242025!$E$3:$E$1315, AC$1)</f>
        <v>9</v>
      </c>
      <c r="AD51" s="2">
        <f>SUMIFS(DataRegularSeason20242025!$AA$3:$AA$1315,DataRegularSeason20242025!$B$3:$B$1315, "&lt;=" &amp; $A51, DataRegularSeason20242025!$D$3:$D$1315, AD$1)+SUMIFS(DataRegularSeason20242025!$AB$3:$AB$1315,DataRegularSeason20242025!$B$3:$B$1315, "&lt;=" &amp; $A51, DataRegularSeason20242025!$E$3:$E$1315, AD$1)</f>
        <v>8</v>
      </c>
      <c r="AE51" s="2">
        <f>SUMIFS(DataRegularSeason20242025!$AA$3:$AA$1315,DataRegularSeason20242025!$B$3:$B$1315, "&lt;=" &amp; $A51, DataRegularSeason20242025!$D$3:$D$1315, AE$1)+SUMIFS(DataRegularSeason20242025!$AB$3:$AB$1315,DataRegularSeason20242025!$B$3:$B$1315, "&lt;=" &amp; $A51, DataRegularSeason20242025!$E$3:$E$1315, AE$1)</f>
        <v>9</v>
      </c>
      <c r="AF51" s="2">
        <f>SUMIFS(DataRegularSeason20242025!$AA$3:$AA$1315,DataRegularSeason20242025!$B$3:$B$1315, "&lt;=" &amp; $A51, DataRegularSeason20242025!$D$3:$D$1315, AF$1)+SUMIFS(DataRegularSeason20242025!$AB$3:$AB$1315,DataRegularSeason20242025!$B$3:$B$1315, "&lt;=" &amp; $A51, DataRegularSeason20242025!$E$3:$E$1315, AF$1)</f>
        <v>14</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7</v>
      </c>
      <c r="D52" s="2">
        <f>SUMIFS(DataRegularSeason20242025!$AA$3:$AA$1315,DataRegularSeason20242025!$B$3:$B$1315, "&lt;=" &amp; $A52, DataRegularSeason20242025!$D$3:$D$1315, D$1)+SUMIFS(DataRegularSeason20242025!$AB$3:$AB$1315,DataRegularSeason20242025!$B$3:$B$1315, "&lt;=" &amp; $A52, DataRegularSeason20242025!$E$3:$E$1315, D$1)</f>
        <v>7</v>
      </c>
      <c r="E52" s="2">
        <f>SUMIFS(DataRegularSeason20242025!$AA$3:$AA$1315,DataRegularSeason20242025!$B$3:$B$1315, "&lt;=" &amp; $A52, DataRegularSeason20242025!$D$3:$D$1315, E$1)+SUMIFS(DataRegularSeason20242025!$AB$3:$AB$1315,DataRegularSeason20242025!$B$3:$B$1315, "&lt;=" &amp; $A52, DataRegularSeason20242025!$E$3:$E$1315, E$1)</f>
        <v>8</v>
      </c>
      <c r="F52" s="2">
        <f>SUMIFS(DataRegularSeason20242025!$AA$3:$AA$1315,DataRegularSeason20242025!$B$3:$B$1315, "&lt;=" &amp; $A52, DataRegularSeason20242025!$D$3:$D$1315, F$1)+SUMIFS(DataRegularSeason20242025!$AB$3:$AB$1315,DataRegularSeason20242025!$B$3:$B$1315, "&lt;=" &amp; $A52, DataRegularSeason20242025!$E$3:$E$1315, F$1)</f>
        <v>6</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5</v>
      </c>
      <c r="I52" s="2">
        <f>SUMIFS(DataRegularSeason20242025!$AA$3:$AA$1315,DataRegularSeason20242025!$B$3:$B$1315, "&lt;=" &amp; $A52, DataRegularSeason20242025!$D$3:$D$1315, I$1)+SUMIFS(DataRegularSeason20242025!$AB$3:$AB$1315,DataRegularSeason20242025!$B$3:$B$1315, "&lt;=" &amp; $A52, DataRegularSeason20242025!$E$3:$E$1315, I$1)</f>
        <v>8</v>
      </c>
      <c r="J52" s="2">
        <f>SUMIFS(DataRegularSeason20242025!$AA$3:$AA$1315,DataRegularSeason20242025!$B$3:$B$1315, "&lt;=" &amp; $A52, DataRegularSeason20242025!$D$3:$D$1315, J$1)+SUMIFS(DataRegularSeason20242025!$AB$3:$AB$1315,DataRegularSeason20242025!$B$3:$B$1315, "&lt;=" &amp; $A52, DataRegularSeason20242025!$E$3:$E$1315, J$1)</f>
        <v>12</v>
      </c>
      <c r="K52" s="2">
        <f>SUMIFS(DataRegularSeason20242025!$AA$3:$AA$1315,DataRegularSeason20242025!$B$3:$B$1315, "&lt;=" &amp; $A52, DataRegularSeason20242025!$D$3:$D$1315, K$1)+SUMIFS(DataRegularSeason20242025!$AB$3:$AB$1315,DataRegularSeason20242025!$B$3:$B$1315, "&lt;=" &amp; $A52, DataRegularSeason20242025!$E$3:$E$1315, K$1)</f>
        <v>8</v>
      </c>
      <c r="L52" s="2">
        <f>SUMIFS(DataRegularSeason20242025!$AA$3:$AA$1315,DataRegularSeason20242025!$B$3:$B$1315, "&lt;=" &amp; $A52, DataRegularSeason20242025!$D$3:$D$1315, L$1)+SUMIFS(DataRegularSeason20242025!$AB$3:$AB$1315,DataRegularSeason20242025!$B$3:$B$1315, "&lt;=" &amp; $A52, DataRegularSeason20242025!$E$3:$E$1315, L$1)</f>
        <v>5</v>
      </c>
      <c r="M52" s="2">
        <f>SUMIFS(DataRegularSeason20242025!$AA$3:$AA$1315,DataRegularSeason20242025!$B$3:$B$1315, "&lt;=" &amp; $A52, DataRegularSeason20242025!$D$3:$D$1315, M$1)+SUMIFS(DataRegularSeason20242025!$AB$3:$AB$1315,DataRegularSeason20242025!$B$3:$B$1315, "&lt;=" &amp; $A52, DataRegularSeason20242025!$E$3:$E$1315, M$1)</f>
        <v>11</v>
      </c>
      <c r="N52" s="2">
        <f>SUMIFS(DataRegularSeason20242025!$AA$3:$AA$1315,DataRegularSeason20242025!$B$3:$B$1315, "&lt;=" &amp; $A52, DataRegularSeason20242025!$D$3:$D$1315, N$1)+SUMIFS(DataRegularSeason20242025!$AB$3:$AB$1315,DataRegularSeason20242025!$B$3:$B$1315, "&lt;=" &amp; $A52, DataRegularSeason20242025!$E$3:$E$1315, N$1)</f>
        <v>10</v>
      </c>
      <c r="O52" s="2">
        <f>SUMIFS(DataRegularSeason20242025!$AA$3:$AA$1315,DataRegularSeason20242025!$B$3:$B$1315, "&lt;=" &amp; $A52, DataRegularSeason20242025!$D$3:$D$1315, O$1)+SUMIFS(DataRegularSeason20242025!$AB$3:$AB$1315,DataRegularSeason20242025!$B$3:$B$1315, "&lt;=" &amp; $A52, DataRegularSeason20242025!$E$3:$E$1315, O$1)</f>
        <v>12</v>
      </c>
      <c r="P52" s="2">
        <f>SUMIFS(DataRegularSeason20242025!$AA$3:$AA$1315,DataRegularSeason20242025!$B$3:$B$1315, "&lt;=" &amp; $A52, DataRegularSeason20242025!$D$3:$D$1315, P$1)+SUMIFS(DataRegularSeason20242025!$AB$3:$AB$1315,DataRegularSeason20242025!$B$3:$B$1315, "&lt;=" &amp; $A52, DataRegularSeason20242025!$E$3:$E$1315, P$1)</f>
        <v>5</v>
      </c>
      <c r="Q52" s="2">
        <f>SUMIFS(DataRegularSeason20242025!$AA$3:$AA$1315,DataRegularSeason20242025!$B$3:$B$1315, "&lt;=" &amp; $A52, DataRegularSeason20242025!$D$3:$D$1315, Q$1)+SUMIFS(DataRegularSeason20242025!$AB$3:$AB$1315,DataRegularSeason20242025!$B$3:$B$1315, "&lt;=" &amp; $A52, DataRegularSeason20242025!$E$3:$E$1315, Q$1)</f>
        <v>11</v>
      </c>
      <c r="R52" s="2">
        <f>SUMIFS(DataRegularSeason20242025!$AA$3:$AA$1315,DataRegularSeason20242025!$B$3:$B$1315, "&lt;=" &amp; $A52, DataRegularSeason20242025!$D$3:$D$1315, R$1)+SUMIFS(DataRegularSeason20242025!$AB$3:$AB$1315,DataRegularSeason20242025!$B$3:$B$1315, "&lt;=" &amp; $A52, DataRegularSeason20242025!$E$3:$E$1315, R$1)</f>
        <v>2</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11</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3</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2</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8</v>
      </c>
      <c r="AB52" s="2">
        <f>SUMIFS(DataRegularSeason20242025!$AA$3:$AA$1315,DataRegularSeason20242025!$B$3:$B$1315, "&lt;=" &amp; $A52, DataRegularSeason20242025!$D$3:$D$1315, AB$1)+SUMIFS(DataRegularSeason20242025!$AB$3:$AB$1315,DataRegularSeason20242025!$B$3:$B$1315, "&lt;=" &amp; $A52, DataRegularSeason20242025!$E$3:$E$1315, AB$1)</f>
        <v>8</v>
      </c>
      <c r="AC52" s="2">
        <f>SUMIFS(DataRegularSeason20242025!$AA$3:$AA$1315,DataRegularSeason20242025!$B$3:$B$1315, "&lt;=" &amp; $A52, DataRegularSeason20242025!$D$3:$D$1315, AC$1)+SUMIFS(DataRegularSeason20242025!$AB$3:$AB$1315,DataRegularSeason20242025!$B$3:$B$1315, "&lt;=" &amp; $A52, DataRegularSeason20242025!$E$3:$E$1315, AC$1)</f>
        <v>9</v>
      </c>
      <c r="AD52" s="2">
        <f>SUMIFS(DataRegularSeason20242025!$AA$3:$AA$1315,DataRegularSeason20242025!$B$3:$B$1315, "&lt;=" &amp; $A52, DataRegularSeason20242025!$D$3:$D$1315, AD$1)+SUMIFS(DataRegularSeason20242025!$AB$3:$AB$1315,DataRegularSeason20242025!$B$3:$B$1315, "&lt;=" &amp; $A52, DataRegularSeason20242025!$E$3:$E$1315, AD$1)</f>
        <v>8</v>
      </c>
      <c r="AE52" s="2">
        <f>SUMIFS(DataRegularSeason20242025!$AA$3:$AA$1315,DataRegularSeason20242025!$B$3:$B$1315, "&lt;=" &amp; $A52, DataRegularSeason20242025!$D$3:$D$1315, AE$1)+SUMIFS(DataRegularSeason20242025!$AB$3:$AB$1315,DataRegularSeason20242025!$B$3:$B$1315, "&lt;=" &amp; $A52, DataRegularSeason20242025!$E$3:$E$1315, AE$1)</f>
        <v>9</v>
      </c>
      <c r="AF52" s="2">
        <f>SUMIFS(DataRegularSeason20242025!$AA$3:$AA$1315,DataRegularSeason20242025!$B$3:$B$1315, "&lt;=" &amp; $A52, DataRegularSeason20242025!$D$3:$D$1315, AF$1)+SUMIFS(DataRegularSeason20242025!$AB$3:$AB$1315,DataRegularSeason20242025!$B$3:$B$1315, "&lt;=" &amp; $A52, DataRegularSeason20242025!$E$3:$E$1315, AF$1)</f>
        <v>14</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7</v>
      </c>
      <c r="D53" s="2">
        <f>SUMIFS(DataRegularSeason20242025!$AA$3:$AA$1315,DataRegularSeason20242025!$B$3:$B$1315, "&lt;=" &amp; $A53, DataRegularSeason20242025!$D$3:$D$1315, D$1)+SUMIFS(DataRegularSeason20242025!$AB$3:$AB$1315,DataRegularSeason20242025!$B$3:$B$1315, "&lt;=" &amp; $A53, DataRegularSeason20242025!$E$3:$E$1315, D$1)</f>
        <v>7</v>
      </c>
      <c r="E53" s="2">
        <f>SUMIFS(DataRegularSeason20242025!$AA$3:$AA$1315,DataRegularSeason20242025!$B$3:$B$1315, "&lt;=" &amp; $A53, DataRegularSeason20242025!$D$3:$D$1315, E$1)+SUMIFS(DataRegularSeason20242025!$AB$3:$AB$1315,DataRegularSeason20242025!$B$3:$B$1315, "&lt;=" &amp; $A53, DataRegularSeason20242025!$E$3:$E$1315, E$1)</f>
        <v>8</v>
      </c>
      <c r="F53" s="2">
        <f>SUMIFS(DataRegularSeason20242025!$AA$3:$AA$1315,DataRegularSeason20242025!$B$3:$B$1315, "&lt;=" &amp; $A53, DataRegularSeason20242025!$D$3:$D$1315, F$1)+SUMIFS(DataRegularSeason20242025!$AB$3:$AB$1315,DataRegularSeason20242025!$B$3:$B$1315, "&lt;=" &amp; $A53, DataRegularSeason20242025!$E$3:$E$1315, F$1)</f>
        <v>6</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5</v>
      </c>
      <c r="I53" s="2">
        <f>SUMIFS(DataRegularSeason20242025!$AA$3:$AA$1315,DataRegularSeason20242025!$B$3:$B$1315, "&lt;=" &amp; $A53, DataRegularSeason20242025!$D$3:$D$1315, I$1)+SUMIFS(DataRegularSeason20242025!$AB$3:$AB$1315,DataRegularSeason20242025!$B$3:$B$1315, "&lt;=" &amp; $A53, DataRegularSeason20242025!$E$3:$E$1315, I$1)</f>
        <v>8</v>
      </c>
      <c r="J53" s="2">
        <f>SUMIFS(DataRegularSeason20242025!$AA$3:$AA$1315,DataRegularSeason20242025!$B$3:$B$1315, "&lt;=" &amp; $A53, DataRegularSeason20242025!$D$3:$D$1315, J$1)+SUMIFS(DataRegularSeason20242025!$AB$3:$AB$1315,DataRegularSeason20242025!$B$3:$B$1315, "&lt;=" &amp; $A53, DataRegularSeason20242025!$E$3:$E$1315, J$1)</f>
        <v>12</v>
      </c>
      <c r="K53" s="2">
        <f>SUMIFS(DataRegularSeason20242025!$AA$3:$AA$1315,DataRegularSeason20242025!$B$3:$B$1315, "&lt;=" &amp; $A53, DataRegularSeason20242025!$D$3:$D$1315, K$1)+SUMIFS(DataRegularSeason20242025!$AB$3:$AB$1315,DataRegularSeason20242025!$B$3:$B$1315, "&lt;=" &amp; $A53, DataRegularSeason20242025!$E$3:$E$1315, K$1)</f>
        <v>8</v>
      </c>
      <c r="L53" s="2">
        <f>SUMIFS(DataRegularSeason20242025!$AA$3:$AA$1315,DataRegularSeason20242025!$B$3:$B$1315, "&lt;=" &amp; $A53, DataRegularSeason20242025!$D$3:$D$1315, L$1)+SUMIFS(DataRegularSeason20242025!$AB$3:$AB$1315,DataRegularSeason20242025!$B$3:$B$1315, "&lt;=" &amp; $A53, DataRegularSeason20242025!$E$3:$E$1315, L$1)</f>
        <v>5</v>
      </c>
      <c r="M53" s="2">
        <f>SUMIFS(DataRegularSeason20242025!$AA$3:$AA$1315,DataRegularSeason20242025!$B$3:$B$1315, "&lt;=" &amp; $A53, DataRegularSeason20242025!$D$3:$D$1315, M$1)+SUMIFS(DataRegularSeason20242025!$AB$3:$AB$1315,DataRegularSeason20242025!$B$3:$B$1315, "&lt;=" &amp; $A53, DataRegularSeason20242025!$E$3:$E$1315, M$1)</f>
        <v>11</v>
      </c>
      <c r="N53" s="2">
        <f>SUMIFS(DataRegularSeason20242025!$AA$3:$AA$1315,DataRegularSeason20242025!$B$3:$B$1315, "&lt;=" &amp; $A53, DataRegularSeason20242025!$D$3:$D$1315, N$1)+SUMIFS(DataRegularSeason20242025!$AB$3:$AB$1315,DataRegularSeason20242025!$B$3:$B$1315, "&lt;=" &amp; $A53, DataRegularSeason20242025!$E$3:$E$1315, N$1)</f>
        <v>10</v>
      </c>
      <c r="O53" s="2">
        <f>SUMIFS(DataRegularSeason20242025!$AA$3:$AA$1315,DataRegularSeason20242025!$B$3:$B$1315, "&lt;=" &amp; $A53, DataRegularSeason20242025!$D$3:$D$1315, O$1)+SUMIFS(DataRegularSeason20242025!$AB$3:$AB$1315,DataRegularSeason20242025!$B$3:$B$1315, "&lt;=" &amp; $A53, DataRegularSeason20242025!$E$3:$E$1315, O$1)</f>
        <v>12</v>
      </c>
      <c r="P53" s="2">
        <f>SUMIFS(DataRegularSeason20242025!$AA$3:$AA$1315,DataRegularSeason20242025!$B$3:$B$1315, "&lt;=" &amp; $A53, DataRegularSeason20242025!$D$3:$D$1315, P$1)+SUMIFS(DataRegularSeason20242025!$AB$3:$AB$1315,DataRegularSeason20242025!$B$3:$B$1315, "&lt;=" &amp; $A53, DataRegularSeason20242025!$E$3:$E$1315, P$1)</f>
        <v>5</v>
      </c>
      <c r="Q53" s="2">
        <f>SUMIFS(DataRegularSeason20242025!$AA$3:$AA$1315,DataRegularSeason20242025!$B$3:$B$1315, "&lt;=" &amp; $A53, DataRegularSeason20242025!$D$3:$D$1315, Q$1)+SUMIFS(DataRegularSeason20242025!$AB$3:$AB$1315,DataRegularSeason20242025!$B$3:$B$1315, "&lt;=" &amp; $A53, DataRegularSeason20242025!$E$3:$E$1315, Q$1)</f>
        <v>11</v>
      </c>
      <c r="R53" s="2">
        <f>SUMIFS(DataRegularSeason20242025!$AA$3:$AA$1315,DataRegularSeason20242025!$B$3:$B$1315, "&lt;=" &amp; $A53, DataRegularSeason20242025!$D$3:$D$1315, R$1)+SUMIFS(DataRegularSeason20242025!$AB$3:$AB$1315,DataRegularSeason20242025!$B$3:$B$1315, "&lt;=" &amp; $A53, DataRegularSeason20242025!$E$3:$E$1315, R$1)</f>
        <v>2</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11</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3</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2</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8</v>
      </c>
      <c r="AB53" s="2">
        <f>SUMIFS(DataRegularSeason20242025!$AA$3:$AA$1315,DataRegularSeason20242025!$B$3:$B$1315, "&lt;=" &amp; $A53, DataRegularSeason20242025!$D$3:$D$1315, AB$1)+SUMIFS(DataRegularSeason20242025!$AB$3:$AB$1315,DataRegularSeason20242025!$B$3:$B$1315, "&lt;=" &amp; $A53, DataRegularSeason20242025!$E$3:$E$1315, AB$1)</f>
        <v>8</v>
      </c>
      <c r="AC53" s="2">
        <f>SUMIFS(DataRegularSeason20242025!$AA$3:$AA$1315,DataRegularSeason20242025!$B$3:$B$1315, "&lt;=" &amp; $A53, DataRegularSeason20242025!$D$3:$D$1315, AC$1)+SUMIFS(DataRegularSeason20242025!$AB$3:$AB$1315,DataRegularSeason20242025!$B$3:$B$1315, "&lt;=" &amp; $A53, DataRegularSeason20242025!$E$3:$E$1315, AC$1)</f>
        <v>9</v>
      </c>
      <c r="AD53" s="2">
        <f>SUMIFS(DataRegularSeason20242025!$AA$3:$AA$1315,DataRegularSeason20242025!$B$3:$B$1315, "&lt;=" &amp; $A53, DataRegularSeason20242025!$D$3:$D$1315, AD$1)+SUMIFS(DataRegularSeason20242025!$AB$3:$AB$1315,DataRegularSeason20242025!$B$3:$B$1315, "&lt;=" &amp; $A53, DataRegularSeason20242025!$E$3:$E$1315, AD$1)</f>
        <v>8</v>
      </c>
      <c r="AE53" s="2">
        <f>SUMIFS(DataRegularSeason20242025!$AA$3:$AA$1315,DataRegularSeason20242025!$B$3:$B$1315, "&lt;=" &amp; $A53, DataRegularSeason20242025!$D$3:$D$1315, AE$1)+SUMIFS(DataRegularSeason20242025!$AB$3:$AB$1315,DataRegularSeason20242025!$B$3:$B$1315, "&lt;=" &amp; $A53, DataRegularSeason20242025!$E$3:$E$1315, AE$1)</f>
        <v>9</v>
      </c>
      <c r="AF53" s="2">
        <f>SUMIFS(DataRegularSeason20242025!$AA$3:$AA$1315,DataRegularSeason20242025!$B$3:$B$1315, "&lt;=" &amp; $A53, DataRegularSeason20242025!$D$3:$D$1315, AF$1)+SUMIFS(DataRegularSeason20242025!$AB$3:$AB$1315,DataRegularSeason20242025!$B$3:$B$1315, "&lt;=" &amp; $A53, DataRegularSeason20242025!$E$3:$E$1315, AF$1)</f>
        <v>14</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7</v>
      </c>
      <c r="D54" s="2">
        <f>SUMIFS(DataRegularSeason20242025!$AA$3:$AA$1315,DataRegularSeason20242025!$B$3:$B$1315, "&lt;=" &amp; $A54, DataRegularSeason20242025!$D$3:$D$1315, D$1)+SUMIFS(DataRegularSeason20242025!$AB$3:$AB$1315,DataRegularSeason20242025!$B$3:$B$1315, "&lt;=" &amp; $A54, DataRegularSeason20242025!$E$3:$E$1315, D$1)</f>
        <v>7</v>
      </c>
      <c r="E54" s="2">
        <f>SUMIFS(DataRegularSeason20242025!$AA$3:$AA$1315,DataRegularSeason20242025!$B$3:$B$1315, "&lt;=" &amp; $A54, DataRegularSeason20242025!$D$3:$D$1315, E$1)+SUMIFS(DataRegularSeason20242025!$AB$3:$AB$1315,DataRegularSeason20242025!$B$3:$B$1315, "&lt;=" &amp; $A54, DataRegularSeason20242025!$E$3:$E$1315, E$1)</f>
        <v>8</v>
      </c>
      <c r="F54" s="2">
        <f>SUMIFS(DataRegularSeason20242025!$AA$3:$AA$1315,DataRegularSeason20242025!$B$3:$B$1315, "&lt;=" &amp; $A54, DataRegularSeason20242025!$D$3:$D$1315, F$1)+SUMIFS(DataRegularSeason20242025!$AB$3:$AB$1315,DataRegularSeason20242025!$B$3:$B$1315, "&lt;=" &amp; $A54, DataRegularSeason20242025!$E$3:$E$1315, F$1)</f>
        <v>6</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5</v>
      </c>
      <c r="I54" s="2">
        <f>SUMIFS(DataRegularSeason20242025!$AA$3:$AA$1315,DataRegularSeason20242025!$B$3:$B$1315, "&lt;=" &amp; $A54, DataRegularSeason20242025!$D$3:$D$1315, I$1)+SUMIFS(DataRegularSeason20242025!$AB$3:$AB$1315,DataRegularSeason20242025!$B$3:$B$1315, "&lt;=" &amp; $A54, DataRegularSeason20242025!$E$3:$E$1315, I$1)</f>
        <v>8</v>
      </c>
      <c r="J54" s="2">
        <f>SUMIFS(DataRegularSeason20242025!$AA$3:$AA$1315,DataRegularSeason20242025!$B$3:$B$1315, "&lt;=" &amp; $A54, DataRegularSeason20242025!$D$3:$D$1315, J$1)+SUMIFS(DataRegularSeason20242025!$AB$3:$AB$1315,DataRegularSeason20242025!$B$3:$B$1315, "&lt;=" &amp; $A54, DataRegularSeason20242025!$E$3:$E$1315, J$1)</f>
        <v>12</v>
      </c>
      <c r="K54" s="2">
        <f>SUMIFS(DataRegularSeason20242025!$AA$3:$AA$1315,DataRegularSeason20242025!$B$3:$B$1315, "&lt;=" &amp; $A54, DataRegularSeason20242025!$D$3:$D$1315, K$1)+SUMIFS(DataRegularSeason20242025!$AB$3:$AB$1315,DataRegularSeason20242025!$B$3:$B$1315, "&lt;=" &amp; $A54, DataRegularSeason20242025!$E$3:$E$1315, K$1)</f>
        <v>8</v>
      </c>
      <c r="L54" s="2">
        <f>SUMIFS(DataRegularSeason20242025!$AA$3:$AA$1315,DataRegularSeason20242025!$B$3:$B$1315, "&lt;=" &amp; $A54, DataRegularSeason20242025!$D$3:$D$1315, L$1)+SUMIFS(DataRegularSeason20242025!$AB$3:$AB$1315,DataRegularSeason20242025!$B$3:$B$1315, "&lt;=" &amp; $A54, DataRegularSeason20242025!$E$3:$E$1315, L$1)</f>
        <v>5</v>
      </c>
      <c r="M54" s="2">
        <f>SUMIFS(DataRegularSeason20242025!$AA$3:$AA$1315,DataRegularSeason20242025!$B$3:$B$1315, "&lt;=" &amp; $A54, DataRegularSeason20242025!$D$3:$D$1315, M$1)+SUMIFS(DataRegularSeason20242025!$AB$3:$AB$1315,DataRegularSeason20242025!$B$3:$B$1315, "&lt;=" &amp; $A54, DataRegularSeason20242025!$E$3:$E$1315, M$1)</f>
        <v>11</v>
      </c>
      <c r="N54" s="2">
        <f>SUMIFS(DataRegularSeason20242025!$AA$3:$AA$1315,DataRegularSeason20242025!$B$3:$B$1315, "&lt;=" &amp; $A54, DataRegularSeason20242025!$D$3:$D$1315, N$1)+SUMIFS(DataRegularSeason20242025!$AB$3:$AB$1315,DataRegularSeason20242025!$B$3:$B$1315, "&lt;=" &amp; $A54, DataRegularSeason20242025!$E$3:$E$1315, N$1)</f>
        <v>10</v>
      </c>
      <c r="O54" s="2">
        <f>SUMIFS(DataRegularSeason20242025!$AA$3:$AA$1315,DataRegularSeason20242025!$B$3:$B$1315, "&lt;=" &amp; $A54, DataRegularSeason20242025!$D$3:$D$1315, O$1)+SUMIFS(DataRegularSeason20242025!$AB$3:$AB$1315,DataRegularSeason20242025!$B$3:$B$1315, "&lt;=" &amp; $A54, DataRegularSeason20242025!$E$3:$E$1315, O$1)</f>
        <v>12</v>
      </c>
      <c r="P54" s="2">
        <f>SUMIFS(DataRegularSeason20242025!$AA$3:$AA$1315,DataRegularSeason20242025!$B$3:$B$1315, "&lt;=" &amp; $A54, DataRegularSeason20242025!$D$3:$D$1315, P$1)+SUMIFS(DataRegularSeason20242025!$AB$3:$AB$1315,DataRegularSeason20242025!$B$3:$B$1315, "&lt;=" &amp; $A54, DataRegularSeason20242025!$E$3:$E$1315, P$1)</f>
        <v>5</v>
      </c>
      <c r="Q54" s="2">
        <f>SUMIFS(DataRegularSeason20242025!$AA$3:$AA$1315,DataRegularSeason20242025!$B$3:$B$1315, "&lt;=" &amp; $A54, DataRegularSeason20242025!$D$3:$D$1315, Q$1)+SUMIFS(DataRegularSeason20242025!$AB$3:$AB$1315,DataRegularSeason20242025!$B$3:$B$1315, "&lt;=" &amp; $A54, DataRegularSeason20242025!$E$3:$E$1315, Q$1)</f>
        <v>11</v>
      </c>
      <c r="R54" s="2">
        <f>SUMIFS(DataRegularSeason20242025!$AA$3:$AA$1315,DataRegularSeason20242025!$B$3:$B$1315, "&lt;=" &amp; $A54, DataRegularSeason20242025!$D$3:$D$1315, R$1)+SUMIFS(DataRegularSeason20242025!$AB$3:$AB$1315,DataRegularSeason20242025!$B$3:$B$1315, "&lt;=" &amp; $A54, DataRegularSeason20242025!$E$3:$E$1315, R$1)</f>
        <v>2</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11</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3</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2</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8</v>
      </c>
      <c r="AB54" s="2">
        <f>SUMIFS(DataRegularSeason20242025!$AA$3:$AA$1315,DataRegularSeason20242025!$B$3:$B$1315, "&lt;=" &amp; $A54, DataRegularSeason20242025!$D$3:$D$1315, AB$1)+SUMIFS(DataRegularSeason20242025!$AB$3:$AB$1315,DataRegularSeason20242025!$B$3:$B$1315, "&lt;=" &amp; $A54, DataRegularSeason20242025!$E$3:$E$1315, AB$1)</f>
        <v>8</v>
      </c>
      <c r="AC54" s="2">
        <f>SUMIFS(DataRegularSeason20242025!$AA$3:$AA$1315,DataRegularSeason20242025!$B$3:$B$1315, "&lt;=" &amp; $A54, DataRegularSeason20242025!$D$3:$D$1315, AC$1)+SUMIFS(DataRegularSeason20242025!$AB$3:$AB$1315,DataRegularSeason20242025!$B$3:$B$1315, "&lt;=" &amp; $A54, DataRegularSeason20242025!$E$3:$E$1315, AC$1)</f>
        <v>9</v>
      </c>
      <c r="AD54" s="2">
        <f>SUMIFS(DataRegularSeason20242025!$AA$3:$AA$1315,DataRegularSeason20242025!$B$3:$B$1315, "&lt;=" &amp; $A54, DataRegularSeason20242025!$D$3:$D$1315, AD$1)+SUMIFS(DataRegularSeason20242025!$AB$3:$AB$1315,DataRegularSeason20242025!$B$3:$B$1315, "&lt;=" &amp; $A54, DataRegularSeason20242025!$E$3:$E$1315, AD$1)</f>
        <v>8</v>
      </c>
      <c r="AE54" s="2">
        <f>SUMIFS(DataRegularSeason20242025!$AA$3:$AA$1315,DataRegularSeason20242025!$B$3:$B$1315, "&lt;=" &amp; $A54, DataRegularSeason20242025!$D$3:$D$1315, AE$1)+SUMIFS(DataRegularSeason20242025!$AB$3:$AB$1315,DataRegularSeason20242025!$B$3:$B$1315, "&lt;=" &amp; $A54, DataRegularSeason20242025!$E$3:$E$1315, AE$1)</f>
        <v>9</v>
      </c>
      <c r="AF54" s="2">
        <f>SUMIFS(DataRegularSeason20242025!$AA$3:$AA$1315,DataRegularSeason20242025!$B$3:$B$1315, "&lt;=" &amp; $A54, DataRegularSeason20242025!$D$3:$D$1315, AF$1)+SUMIFS(DataRegularSeason20242025!$AB$3:$AB$1315,DataRegularSeason20242025!$B$3:$B$1315, "&lt;=" &amp; $A54, DataRegularSeason20242025!$E$3:$E$1315, AF$1)</f>
        <v>14</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7</v>
      </c>
      <c r="D55" s="2">
        <f>SUMIFS(DataRegularSeason20242025!$AA$3:$AA$1315,DataRegularSeason20242025!$B$3:$B$1315, "&lt;=" &amp; $A55, DataRegularSeason20242025!$D$3:$D$1315, D$1)+SUMIFS(DataRegularSeason20242025!$AB$3:$AB$1315,DataRegularSeason20242025!$B$3:$B$1315, "&lt;=" &amp; $A55, DataRegularSeason20242025!$E$3:$E$1315, D$1)</f>
        <v>7</v>
      </c>
      <c r="E55" s="2">
        <f>SUMIFS(DataRegularSeason20242025!$AA$3:$AA$1315,DataRegularSeason20242025!$B$3:$B$1315, "&lt;=" &amp; $A55, DataRegularSeason20242025!$D$3:$D$1315, E$1)+SUMIFS(DataRegularSeason20242025!$AB$3:$AB$1315,DataRegularSeason20242025!$B$3:$B$1315, "&lt;=" &amp; $A55, DataRegularSeason20242025!$E$3:$E$1315, E$1)</f>
        <v>8</v>
      </c>
      <c r="F55" s="2">
        <f>SUMIFS(DataRegularSeason20242025!$AA$3:$AA$1315,DataRegularSeason20242025!$B$3:$B$1315, "&lt;=" &amp; $A55, DataRegularSeason20242025!$D$3:$D$1315, F$1)+SUMIFS(DataRegularSeason20242025!$AB$3:$AB$1315,DataRegularSeason20242025!$B$3:$B$1315, "&lt;=" &amp; $A55, DataRegularSeason20242025!$E$3:$E$1315, F$1)</f>
        <v>6</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5</v>
      </c>
      <c r="I55" s="2">
        <f>SUMIFS(DataRegularSeason20242025!$AA$3:$AA$1315,DataRegularSeason20242025!$B$3:$B$1315, "&lt;=" &amp; $A55, DataRegularSeason20242025!$D$3:$D$1315, I$1)+SUMIFS(DataRegularSeason20242025!$AB$3:$AB$1315,DataRegularSeason20242025!$B$3:$B$1315, "&lt;=" &amp; $A55, DataRegularSeason20242025!$E$3:$E$1315, I$1)</f>
        <v>8</v>
      </c>
      <c r="J55" s="2">
        <f>SUMIFS(DataRegularSeason20242025!$AA$3:$AA$1315,DataRegularSeason20242025!$B$3:$B$1315, "&lt;=" &amp; $A55, DataRegularSeason20242025!$D$3:$D$1315, J$1)+SUMIFS(DataRegularSeason20242025!$AB$3:$AB$1315,DataRegularSeason20242025!$B$3:$B$1315, "&lt;=" &amp; $A55, DataRegularSeason20242025!$E$3:$E$1315, J$1)</f>
        <v>12</v>
      </c>
      <c r="K55" s="2">
        <f>SUMIFS(DataRegularSeason20242025!$AA$3:$AA$1315,DataRegularSeason20242025!$B$3:$B$1315, "&lt;=" &amp; $A55, DataRegularSeason20242025!$D$3:$D$1315, K$1)+SUMIFS(DataRegularSeason20242025!$AB$3:$AB$1315,DataRegularSeason20242025!$B$3:$B$1315, "&lt;=" &amp; $A55, DataRegularSeason20242025!$E$3:$E$1315, K$1)</f>
        <v>8</v>
      </c>
      <c r="L55" s="2">
        <f>SUMIFS(DataRegularSeason20242025!$AA$3:$AA$1315,DataRegularSeason20242025!$B$3:$B$1315, "&lt;=" &amp; $A55, DataRegularSeason20242025!$D$3:$D$1315, L$1)+SUMIFS(DataRegularSeason20242025!$AB$3:$AB$1315,DataRegularSeason20242025!$B$3:$B$1315, "&lt;=" &amp; $A55, DataRegularSeason20242025!$E$3:$E$1315, L$1)</f>
        <v>5</v>
      </c>
      <c r="M55" s="2">
        <f>SUMIFS(DataRegularSeason20242025!$AA$3:$AA$1315,DataRegularSeason20242025!$B$3:$B$1315, "&lt;=" &amp; $A55, DataRegularSeason20242025!$D$3:$D$1315, M$1)+SUMIFS(DataRegularSeason20242025!$AB$3:$AB$1315,DataRegularSeason20242025!$B$3:$B$1315, "&lt;=" &amp; $A55, DataRegularSeason20242025!$E$3:$E$1315, M$1)</f>
        <v>11</v>
      </c>
      <c r="N55" s="2">
        <f>SUMIFS(DataRegularSeason20242025!$AA$3:$AA$1315,DataRegularSeason20242025!$B$3:$B$1315, "&lt;=" &amp; $A55, DataRegularSeason20242025!$D$3:$D$1315, N$1)+SUMIFS(DataRegularSeason20242025!$AB$3:$AB$1315,DataRegularSeason20242025!$B$3:$B$1315, "&lt;=" &amp; $A55, DataRegularSeason20242025!$E$3:$E$1315, N$1)</f>
        <v>10</v>
      </c>
      <c r="O55" s="2">
        <f>SUMIFS(DataRegularSeason20242025!$AA$3:$AA$1315,DataRegularSeason20242025!$B$3:$B$1315, "&lt;=" &amp; $A55, DataRegularSeason20242025!$D$3:$D$1315, O$1)+SUMIFS(DataRegularSeason20242025!$AB$3:$AB$1315,DataRegularSeason20242025!$B$3:$B$1315, "&lt;=" &amp; $A55, DataRegularSeason20242025!$E$3:$E$1315, O$1)</f>
        <v>12</v>
      </c>
      <c r="P55" s="2">
        <f>SUMIFS(DataRegularSeason20242025!$AA$3:$AA$1315,DataRegularSeason20242025!$B$3:$B$1315, "&lt;=" &amp; $A55, DataRegularSeason20242025!$D$3:$D$1315, P$1)+SUMIFS(DataRegularSeason20242025!$AB$3:$AB$1315,DataRegularSeason20242025!$B$3:$B$1315, "&lt;=" &amp; $A55, DataRegularSeason20242025!$E$3:$E$1315, P$1)</f>
        <v>5</v>
      </c>
      <c r="Q55" s="2">
        <f>SUMIFS(DataRegularSeason20242025!$AA$3:$AA$1315,DataRegularSeason20242025!$B$3:$B$1315, "&lt;=" &amp; $A55, DataRegularSeason20242025!$D$3:$D$1315, Q$1)+SUMIFS(DataRegularSeason20242025!$AB$3:$AB$1315,DataRegularSeason20242025!$B$3:$B$1315, "&lt;=" &amp; $A55, DataRegularSeason20242025!$E$3:$E$1315, Q$1)</f>
        <v>11</v>
      </c>
      <c r="R55" s="2">
        <f>SUMIFS(DataRegularSeason20242025!$AA$3:$AA$1315,DataRegularSeason20242025!$B$3:$B$1315, "&lt;=" &amp; $A55, DataRegularSeason20242025!$D$3:$D$1315, R$1)+SUMIFS(DataRegularSeason20242025!$AB$3:$AB$1315,DataRegularSeason20242025!$B$3:$B$1315, "&lt;=" &amp; $A55, DataRegularSeason20242025!$E$3:$E$1315, R$1)</f>
        <v>2</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11</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3</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2</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8</v>
      </c>
      <c r="AB55" s="2">
        <f>SUMIFS(DataRegularSeason20242025!$AA$3:$AA$1315,DataRegularSeason20242025!$B$3:$B$1315, "&lt;=" &amp; $A55, DataRegularSeason20242025!$D$3:$D$1315, AB$1)+SUMIFS(DataRegularSeason20242025!$AB$3:$AB$1315,DataRegularSeason20242025!$B$3:$B$1315, "&lt;=" &amp; $A55, DataRegularSeason20242025!$E$3:$E$1315, AB$1)</f>
        <v>8</v>
      </c>
      <c r="AC55" s="2">
        <f>SUMIFS(DataRegularSeason20242025!$AA$3:$AA$1315,DataRegularSeason20242025!$B$3:$B$1315, "&lt;=" &amp; $A55, DataRegularSeason20242025!$D$3:$D$1315, AC$1)+SUMIFS(DataRegularSeason20242025!$AB$3:$AB$1315,DataRegularSeason20242025!$B$3:$B$1315, "&lt;=" &amp; $A55, DataRegularSeason20242025!$E$3:$E$1315, AC$1)</f>
        <v>9</v>
      </c>
      <c r="AD55" s="2">
        <f>SUMIFS(DataRegularSeason20242025!$AA$3:$AA$1315,DataRegularSeason20242025!$B$3:$B$1315, "&lt;=" &amp; $A55, DataRegularSeason20242025!$D$3:$D$1315, AD$1)+SUMIFS(DataRegularSeason20242025!$AB$3:$AB$1315,DataRegularSeason20242025!$B$3:$B$1315, "&lt;=" &amp; $A55, DataRegularSeason20242025!$E$3:$E$1315, AD$1)</f>
        <v>8</v>
      </c>
      <c r="AE55" s="2">
        <f>SUMIFS(DataRegularSeason20242025!$AA$3:$AA$1315,DataRegularSeason20242025!$B$3:$B$1315, "&lt;=" &amp; $A55, DataRegularSeason20242025!$D$3:$D$1315, AE$1)+SUMIFS(DataRegularSeason20242025!$AB$3:$AB$1315,DataRegularSeason20242025!$B$3:$B$1315, "&lt;=" &amp; $A55, DataRegularSeason20242025!$E$3:$E$1315, AE$1)</f>
        <v>9</v>
      </c>
      <c r="AF55" s="2">
        <f>SUMIFS(DataRegularSeason20242025!$AA$3:$AA$1315,DataRegularSeason20242025!$B$3:$B$1315, "&lt;=" &amp; $A55, DataRegularSeason20242025!$D$3:$D$1315, AF$1)+SUMIFS(DataRegularSeason20242025!$AB$3:$AB$1315,DataRegularSeason20242025!$B$3:$B$1315, "&lt;=" &amp; $A55, DataRegularSeason20242025!$E$3:$E$1315, AF$1)</f>
        <v>14</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7</v>
      </c>
      <c r="D56" s="2">
        <f>SUMIFS(DataRegularSeason20242025!$AA$3:$AA$1315,DataRegularSeason20242025!$B$3:$B$1315, "&lt;=" &amp; $A56, DataRegularSeason20242025!$D$3:$D$1315, D$1)+SUMIFS(DataRegularSeason20242025!$AB$3:$AB$1315,DataRegularSeason20242025!$B$3:$B$1315, "&lt;=" &amp; $A56, DataRegularSeason20242025!$E$3:$E$1315, D$1)</f>
        <v>7</v>
      </c>
      <c r="E56" s="2">
        <f>SUMIFS(DataRegularSeason20242025!$AA$3:$AA$1315,DataRegularSeason20242025!$B$3:$B$1315, "&lt;=" &amp; $A56, DataRegularSeason20242025!$D$3:$D$1315, E$1)+SUMIFS(DataRegularSeason20242025!$AB$3:$AB$1315,DataRegularSeason20242025!$B$3:$B$1315, "&lt;=" &amp; $A56, DataRegularSeason20242025!$E$3:$E$1315, E$1)</f>
        <v>8</v>
      </c>
      <c r="F56" s="2">
        <f>SUMIFS(DataRegularSeason20242025!$AA$3:$AA$1315,DataRegularSeason20242025!$B$3:$B$1315, "&lt;=" &amp; $A56, DataRegularSeason20242025!$D$3:$D$1315, F$1)+SUMIFS(DataRegularSeason20242025!$AB$3:$AB$1315,DataRegularSeason20242025!$B$3:$B$1315, "&lt;=" &amp; $A56, DataRegularSeason20242025!$E$3:$E$1315, F$1)</f>
        <v>6</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5</v>
      </c>
      <c r="I56" s="2">
        <f>SUMIFS(DataRegularSeason20242025!$AA$3:$AA$1315,DataRegularSeason20242025!$B$3:$B$1315, "&lt;=" &amp; $A56, DataRegularSeason20242025!$D$3:$D$1315, I$1)+SUMIFS(DataRegularSeason20242025!$AB$3:$AB$1315,DataRegularSeason20242025!$B$3:$B$1315, "&lt;=" &amp; $A56, DataRegularSeason20242025!$E$3:$E$1315, I$1)</f>
        <v>8</v>
      </c>
      <c r="J56" s="2">
        <f>SUMIFS(DataRegularSeason20242025!$AA$3:$AA$1315,DataRegularSeason20242025!$B$3:$B$1315, "&lt;=" &amp; $A56, DataRegularSeason20242025!$D$3:$D$1315, J$1)+SUMIFS(DataRegularSeason20242025!$AB$3:$AB$1315,DataRegularSeason20242025!$B$3:$B$1315, "&lt;=" &amp; $A56, DataRegularSeason20242025!$E$3:$E$1315, J$1)</f>
        <v>12</v>
      </c>
      <c r="K56" s="2">
        <f>SUMIFS(DataRegularSeason20242025!$AA$3:$AA$1315,DataRegularSeason20242025!$B$3:$B$1315, "&lt;=" &amp; $A56, DataRegularSeason20242025!$D$3:$D$1315, K$1)+SUMIFS(DataRegularSeason20242025!$AB$3:$AB$1315,DataRegularSeason20242025!$B$3:$B$1315, "&lt;=" &amp; $A56, DataRegularSeason20242025!$E$3:$E$1315, K$1)</f>
        <v>8</v>
      </c>
      <c r="L56" s="2">
        <f>SUMIFS(DataRegularSeason20242025!$AA$3:$AA$1315,DataRegularSeason20242025!$B$3:$B$1315, "&lt;=" &amp; $A56, DataRegularSeason20242025!$D$3:$D$1315, L$1)+SUMIFS(DataRegularSeason20242025!$AB$3:$AB$1315,DataRegularSeason20242025!$B$3:$B$1315, "&lt;=" &amp; $A56, DataRegularSeason20242025!$E$3:$E$1315, L$1)</f>
        <v>5</v>
      </c>
      <c r="M56" s="2">
        <f>SUMIFS(DataRegularSeason20242025!$AA$3:$AA$1315,DataRegularSeason20242025!$B$3:$B$1315, "&lt;=" &amp; $A56, DataRegularSeason20242025!$D$3:$D$1315, M$1)+SUMIFS(DataRegularSeason20242025!$AB$3:$AB$1315,DataRegularSeason20242025!$B$3:$B$1315, "&lt;=" &amp; $A56, DataRegularSeason20242025!$E$3:$E$1315, M$1)</f>
        <v>11</v>
      </c>
      <c r="N56" s="2">
        <f>SUMIFS(DataRegularSeason20242025!$AA$3:$AA$1315,DataRegularSeason20242025!$B$3:$B$1315, "&lt;=" &amp; $A56, DataRegularSeason20242025!$D$3:$D$1315, N$1)+SUMIFS(DataRegularSeason20242025!$AB$3:$AB$1315,DataRegularSeason20242025!$B$3:$B$1315, "&lt;=" &amp; $A56, DataRegularSeason20242025!$E$3:$E$1315, N$1)</f>
        <v>10</v>
      </c>
      <c r="O56" s="2">
        <f>SUMIFS(DataRegularSeason20242025!$AA$3:$AA$1315,DataRegularSeason20242025!$B$3:$B$1315, "&lt;=" &amp; $A56, DataRegularSeason20242025!$D$3:$D$1315, O$1)+SUMIFS(DataRegularSeason20242025!$AB$3:$AB$1315,DataRegularSeason20242025!$B$3:$B$1315, "&lt;=" &amp; $A56, DataRegularSeason20242025!$E$3:$E$1315, O$1)</f>
        <v>12</v>
      </c>
      <c r="P56" s="2">
        <f>SUMIFS(DataRegularSeason20242025!$AA$3:$AA$1315,DataRegularSeason20242025!$B$3:$B$1315, "&lt;=" &amp; $A56, DataRegularSeason20242025!$D$3:$D$1315, P$1)+SUMIFS(DataRegularSeason20242025!$AB$3:$AB$1315,DataRegularSeason20242025!$B$3:$B$1315, "&lt;=" &amp; $A56, DataRegularSeason20242025!$E$3:$E$1315, P$1)</f>
        <v>5</v>
      </c>
      <c r="Q56" s="2">
        <f>SUMIFS(DataRegularSeason20242025!$AA$3:$AA$1315,DataRegularSeason20242025!$B$3:$B$1315, "&lt;=" &amp; $A56, DataRegularSeason20242025!$D$3:$D$1315, Q$1)+SUMIFS(DataRegularSeason20242025!$AB$3:$AB$1315,DataRegularSeason20242025!$B$3:$B$1315, "&lt;=" &amp; $A56, DataRegularSeason20242025!$E$3:$E$1315, Q$1)</f>
        <v>11</v>
      </c>
      <c r="R56" s="2">
        <f>SUMIFS(DataRegularSeason20242025!$AA$3:$AA$1315,DataRegularSeason20242025!$B$3:$B$1315, "&lt;=" &amp; $A56, DataRegularSeason20242025!$D$3:$D$1315, R$1)+SUMIFS(DataRegularSeason20242025!$AB$3:$AB$1315,DataRegularSeason20242025!$B$3:$B$1315, "&lt;=" &amp; $A56, DataRegularSeason20242025!$E$3:$E$1315, R$1)</f>
        <v>2</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11</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3</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2</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8</v>
      </c>
      <c r="AB56" s="2">
        <f>SUMIFS(DataRegularSeason20242025!$AA$3:$AA$1315,DataRegularSeason20242025!$B$3:$B$1315, "&lt;=" &amp; $A56, DataRegularSeason20242025!$D$3:$D$1315, AB$1)+SUMIFS(DataRegularSeason20242025!$AB$3:$AB$1315,DataRegularSeason20242025!$B$3:$B$1315, "&lt;=" &amp; $A56, DataRegularSeason20242025!$E$3:$E$1315, AB$1)</f>
        <v>8</v>
      </c>
      <c r="AC56" s="2">
        <f>SUMIFS(DataRegularSeason20242025!$AA$3:$AA$1315,DataRegularSeason20242025!$B$3:$B$1315, "&lt;=" &amp; $A56, DataRegularSeason20242025!$D$3:$D$1315, AC$1)+SUMIFS(DataRegularSeason20242025!$AB$3:$AB$1315,DataRegularSeason20242025!$B$3:$B$1315, "&lt;=" &amp; $A56, DataRegularSeason20242025!$E$3:$E$1315, AC$1)</f>
        <v>9</v>
      </c>
      <c r="AD56" s="2">
        <f>SUMIFS(DataRegularSeason20242025!$AA$3:$AA$1315,DataRegularSeason20242025!$B$3:$B$1315, "&lt;=" &amp; $A56, DataRegularSeason20242025!$D$3:$D$1315, AD$1)+SUMIFS(DataRegularSeason20242025!$AB$3:$AB$1315,DataRegularSeason20242025!$B$3:$B$1315, "&lt;=" &amp; $A56, DataRegularSeason20242025!$E$3:$E$1315, AD$1)</f>
        <v>8</v>
      </c>
      <c r="AE56" s="2">
        <f>SUMIFS(DataRegularSeason20242025!$AA$3:$AA$1315,DataRegularSeason20242025!$B$3:$B$1315, "&lt;=" &amp; $A56, DataRegularSeason20242025!$D$3:$D$1315, AE$1)+SUMIFS(DataRegularSeason20242025!$AB$3:$AB$1315,DataRegularSeason20242025!$B$3:$B$1315, "&lt;=" &amp; $A56, DataRegularSeason20242025!$E$3:$E$1315, AE$1)</f>
        <v>9</v>
      </c>
      <c r="AF56" s="2">
        <f>SUMIFS(DataRegularSeason20242025!$AA$3:$AA$1315,DataRegularSeason20242025!$B$3:$B$1315, "&lt;=" &amp; $A56, DataRegularSeason20242025!$D$3:$D$1315, AF$1)+SUMIFS(DataRegularSeason20242025!$AB$3:$AB$1315,DataRegularSeason20242025!$B$3:$B$1315, "&lt;=" &amp; $A56, DataRegularSeason20242025!$E$3:$E$1315, AF$1)</f>
        <v>14</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7</v>
      </c>
      <c r="D57" s="2">
        <f>SUMIFS(DataRegularSeason20242025!$AA$3:$AA$1315,DataRegularSeason20242025!$B$3:$B$1315, "&lt;=" &amp; $A57, DataRegularSeason20242025!$D$3:$D$1315, D$1)+SUMIFS(DataRegularSeason20242025!$AB$3:$AB$1315,DataRegularSeason20242025!$B$3:$B$1315, "&lt;=" &amp; $A57, DataRegularSeason20242025!$E$3:$E$1315, D$1)</f>
        <v>7</v>
      </c>
      <c r="E57" s="2">
        <f>SUMIFS(DataRegularSeason20242025!$AA$3:$AA$1315,DataRegularSeason20242025!$B$3:$B$1315, "&lt;=" &amp; $A57, DataRegularSeason20242025!$D$3:$D$1315, E$1)+SUMIFS(DataRegularSeason20242025!$AB$3:$AB$1315,DataRegularSeason20242025!$B$3:$B$1315, "&lt;=" &amp; $A57, DataRegularSeason20242025!$E$3:$E$1315, E$1)</f>
        <v>8</v>
      </c>
      <c r="F57" s="2">
        <f>SUMIFS(DataRegularSeason20242025!$AA$3:$AA$1315,DataRegularSeason20242025!$B$3:$B$1315, "&lt;=" &amp; $A57, DataRegularSeason20242025!$D$3:$D$1315, F$1)+SUMIFS(DataRegularSeason20242025!$AB$3:$AB$1315,DataRegularSeason20242025!$B$3:$B$1315, "&lt;=" &amp; $A57, DataRegularSeason20242025!$E$3:$E$1315, F$1)</f>
        <v>6</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5</v>
      </c>
      <c r="I57" s="2">
        <f>SUMIFS(DataRegularSeason20242025!$AA$3:$AA$1315,DataRegularSeason20242025!$B$3:$B$1315, "&lt;=" &amp; $A57, DataRegularSeason20242025!$D$3:$D$1315, I$1)+SUMIFS(DataRegularSeason20242025!$AB$3:$AB$1315,DataRegularSeason20242025!$B$3:$B$1315, "&lt;=" &amp; $A57, DataRegularSeason20242025!$E$3:$E$1315, I$1)</f>
        <v>8</v>
      </c>
      <c r="J57" s="2">
        <f>SUMIFS(DataRegularSeason20242025!$AA$3:$AA$1315,DataRegularSeason20242025!$B$3:$B$1315, "&lt;=" &amp; $A57, DataRegularSeason20242025!$D$3:$D$1315, J$1)+SUMIFS(DataRegularSeason20242025!$AB$3:$AB$1315,DataRegularSeason20242025!$B$3:$B$1315, "&lt;=" &amp; $A57, DataRegularSeason20242025!$E$3:$E$1315, J$1)</f>
        <v>12</v>
      </c>
      <c r="K57" s="2">
        <f>SUMIFS(DataRegularSeason20242025!$AA$3:$AA$1315,DataRegularSeason20242025!$B$3:$B$1315, "&lt;=" &amp; $A57, DataRegularSeason20242025!$D$3:$D$1315, K$1)+SUMIFS(DataRegularSeason20242025!$AB$3:$AB$1315,DataRegularSeason20242025!$B$3:$B$1315, "&lt;=" &amp; $A57, DataRegularSeason20242025!$E$3:$E$1315, K$1)</f>
        <v>8</v>
      </c>
      <c r="L57" s="2">
        <f>SUMIFS(DataRegularSeason20242025!$AA$3:$AA$1315,DataRegularSeason20242025!$B$3:$B$1315, "&lt;=" &amp; $A57, DataRegularSeason20242025!$D$3:$D$1315, L$1)+SUMIFS(DataRegularSeason20242025!$AB$3:$AB$1315,DataRegularSeason20242025!$B$3:$B$1315, "&lt;=" &amp; $A57, DataRegularSeason20242025!$E$3:$E$1315, L$1)</f>
        <v>5</v>
      </c>
      <c r="M57" s="2">
        <f>SUMIFS(DataRegularSeason20242025!$AA$3:$AA$1315,DataRegularSeason20242025!$B$3:$B$1315, "&lt;=" &amp; $A57, DataRegularSeason20242025!$D$3:$D$1315, M$1)+SUMIFS(DataRegularSeason20242025!$AB$3:$AB$1315,DataRegularSeason20242025!$B$3:$B$1315, "&lt;=" &amp; $A57, DataRegularSeason20242025!$E$3:$E$1315, M$1)</f>
        <v>11</v>
      </c>
      <c r="N57" s="2">
        <f>SUMIFS(DataRegularSeason20242025!$AA$3:$AA$1315,DataRegularSeason20242025!$B$3:$B$1315, "&lt;=" &amp; $A57, DataRegularSeason20242025!$D$3:$D$1315, N$1)+SUMIFS(DataRegularSeason20242025!$AB$3:$AB$1315,DataRegularSeason20242025!$B$3:$B$1315, "&lt;=" &amp; $A57, DataRegularSeason20242025!$E$3:$E$1315, N$1)</f>
        <v>10</v>
      </c>
      <c r="O57" s="2">
        <f>SUMIFS(DataRegularSeason20242025!$AA$3:$AA$1315,DataRegularSeason20242025!$B$3:$B$1315, "&lt;=" &amp; $A57, DataRegularSeason20242025!$D$3:$D$1315, O$1)+SUMIFS(DataRegularSeason20242025!$AB$3:$AB$1315,DataRegularSeason20242025!$B$3:$B$1315, "&lt;=" &amp; $A57, DataRegularSeason20242025!$E$3:$E$1315, O$1)</f>
        <v>12</v>
      </c>
      <c r="P57" s="2">
        <f>SUMIFS(DataRegularSeason20242025!$AA$3:$AA$1315,DataRegularSeason20242025!$B$3:$B$1315, "&lt;=" &amp; $A57, DataRegularSeason20242025!$D$3:$D$1315, P$1)+SUMIFS(DataRegularSeason20242025!$AB$3:$AB$1315,DataRegularSeason20242025!$B$3:$B$1315, "&lt;=" &amp; $A57, DataRegularSeason20242025!$E$3:$E$1315, P$1)</f>
        <v>5</v>
      </c>
      <c r="Q57" s="2">
        <f>SUMIFS(DataRegularSeason20242025!$AA$3:$AA$1315,DataRegularSeason20242025!$B$3:$B$1315, "&lt;=" &amp; $A57, DataRegularSeason20242025!$D$3:$D$1315, Q$1)+SUMIFS(DataRegularSeason20242025!$AB$3:$AB$1315,DataRegularSeason20242025!$B$3:$B$1315, "&lt;=" &amp; $A57, DataRegularSeason20242025!$E$3:$E$1315, Q$1)</f>
        <v>11</v>
      </c>
      <c r="R57" s="2">
        <f>SUMIFS(DataRegularSeason20242025!$AA$3:$AA$1315,DataRegularSeason20242025!$B$3:$B$1315, "&lt;=" &amp; $A57, DataRegularSeason20242025!$D$3:$D$1315, R$1)+SUMIFS(DataRegularSeason20242025!$AB$3:$AB$1315,DataRegularSeason20242025!$B$3:$B$1315, "&lt;=" &amp; $A57, DataRegularSeason20242025!$E$3:$E$1315, R$1)</f>
        <v>2</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11</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3</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2</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8</v>
      </c>
      <c r="AB57" s="2">
        <f>SUMIFS(DataRegularSeason20242025!$AA$3:$AA$1315,DataRegularSeason20242025!$B$3:$B$1315, "&lt;=" &amp; $A57, DataRegularSeason20242025!$D$3:$D$1315, AB$1)+SUMIFS(DataRegularSeason20242025!$AB$3:$AB$1315,DataRegularSeason20242025!$B$3:$B$1315, "&lt;=" &amp; $A57, DataRegularSeason20242025!$E$3:$E$1315, AB$1)</f>
        <v>8</v>
      </c>
      <c r="AC57" s="2">
        <f>SUMIFS(DataRegularSeason20242025!$AA$3:$AA$1315,DataRegularSeason20242025!$B$3:$B$1315, "&lt;=" &amp; $A57, DataRegularSeason20242025!$D$3:$D$1315, AC$1)+SUMIFS(DataRegularSeason20242025!$AB$3:$AB$1315,DataRegularSeason20242025!$B$3:$B$1315, "&lt;=" &amp; $A57, DataRegularSeason20242025!$E$3:$E$1315, AC$1)</f>
        <v>9</v>
      </c>
      <c r="AD57" s="2">
        <f>SUMIFS(DataRegularSeason20242025!$AA$3:$AA$1315,DataRegularSeason20242025!$B$3:$B$1315, "&lt;=" &amp; $A57, DataRegularSeason20242025!$D$3:$D$1315, AD$1)+SUMIFS(DataRegularSeason20242025!$AB$3:$AB$1315,DataRegularSeason20242025!$B$3:$B$1315, "&lt;=" &amp; $A57, DataRegularSeason20242025!$E$3:$E$1315, AD$1)</f>
        <v>8</v>
      </c>
      <c r="AE57" s="2">
        <f>SUMIFS(DataRegularSeason20242025!$AA$3:$AA$1315,DataRegularSeason20242025!$B$3:$B$1315, "&lt;=" &amp; $A57, DataRegularSeason20242025!$D$3:$D$1315, AE$1)+SUMIFS(DataRegularSeason20242025!$AB$3:$AB$1315,DataRegularSeason20242025!$B$3:$B$1315, "&lt;=" &amp; $A57, DataRegularSeason20242025!$E$3:$E$1315, AE$1)</f>
        <v>9</v>
      </c>
      <c r="AF57" s="2">
        <f>SUMIFS(DataRegularSeason20242025!$AA$3:$AA$1315,DataRegularSeason20242025!$B$3:$B$1315, "&lt;=" &amp; $A57, DataRegularSeason20242025!$D$3:$D$1315, AF$1)+SUMIFS(DataRegularSeason20242025!$AB$3:$AB$1315,DataRegularSeason20242025!$B$3:$B$1315, "&lt;=" &amp; $A57, DataRegularSeason20242025!$E$3:$E$1315, AF$1)</f>
        <v>14</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7</v>
      </c>
      <c r="D58" s="2">
        <f>SUMIFS(DataRegularSeason20242025!$AA$3:$AA$1315,DataRegularSeason20242025!$B$3:$B$1315, "&lt;=" &amp; $A58, DataRegularSeason20242025!$D$3:$D$1315, D$1)+SUMIFS(DataRegularSeason20242025!$AB$3:$AB$1315,DataRegularSeason20242025!$B$3:$B$1315, "&lt;=" &amp; $A58, DataRegularSeason20242025!$E$3:$E$1315, D$1)</f>
        <v>7</v>
      </c>
      <c r="E58" s="2">
        <f>SUMIFS(DataRegularSeason20242025!$AA$3:$AA$1315,DataRegularSeason20242025!$B$3:$B$1315, "&lt;=" &amp; $A58, DataRegularSeason20242025!$D$3:$D$1315, E$1)+SUMIFS(DataRegularSeason20242025!$AB$3:$AB$1315,DataRegularSeason20242025!$B$3:$B$1315, "&lt;=" &amp; $A58, DataRegularSeason20242025!$E$3:$E$1315, E$1)</f>
        <v>8</v>
      </c>
      <c r="F58" s="2">
        <f>SUMIFS(DataRegularSeason20242025!$AA$3:$AA$1315,DataRegularSeason20242025!$B$3:$B$1315, "&lt;=" &amp; $A58, DataRegularSeason20242025!$D$3:$D$1315, F$1)+SUMIFS(DataRegularSeason20242025!$AB$3:$AB$1315,DataRegularSeason20242025!$B$3:$B$1315, "&lt;=" &amp; $A58, DataRegularSeason20242025!$E$3:$E$1315, F$1)</f>
        <v>6</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5</v>
      </c>
      <c r="I58" s="2">
        <f>SUMIFS(DataRegularSeason20242025!$AA$3:$AA$1315,DataRegularSeason20242025!$B$3:$B$1315, "&lt;=" &amp; $A58, DataRegularSeason20242025!$D$3:$D$1315, I$1)+SUMIFS(DataRegularSeason20242025!$AB$3:$AB$1315,DataRegularSeason20242025!$B$3:$B$1315, "&lt;=" &amp; $A58, DataRegularSeason20242025!$E$3:$E$1315, I$1)</f>
        <v>8</v>
      </c>
      <c r="J58" s="2">
        <f>SUMIFS(DataRegularSeason20242025!$AA$3:$AA$1315,DataRegularSeason20242025!$B$3:$B$1315, "&lt;=" &amp; $A58, DataRegularSeason20242025!$D$3:$D$1315, J$1)+SUMIFS(DataRegularSeason20242025!$AB$3:$AB$1315,DataRegularSeason20242025!$B$3:$B$1315, "&lt;=" &amp; $A58, DataRegularSeason20242025!$E$3:$E$1315, J$1)</f>
        <v>12</v>
      </c>
      <c r="K58" s="2">
        <f>SUMIFS(DataRegularSeason20242025!$AA$3:$AA$1315,DataRegularSeason20242025!$B$3:$B$1315, "&lt;=" &amp; $A58, DataRegularSeason20242025!$D$3:$D$1315, K$1)+SUMIFS(DataRegularSeason20242025!$AB$3:$AB$1315,DataRegularSeason20242025!$B$3:$B$1315, "&lt;=" &amp; $A58, DataRegularSeason20242025!$E$3:$E$1315, K$1)</f>
        <v>8</v>
      </c>
      <c r="L58" s="2">
        <f>SUMIFS(DataRegularSeason20242025!$AA$3:$AA$1315,DataRegularSeason20242025!$B$3:$B$1315, "&lt;=" &amp; $A58, DataRegularSeason20242025!$D$3:$D$1315, L$1)+SUMIFS(DataRegularSeason20242025!$AB$3:$AB$1315,DataRegularSeason20242025!$B$3:$B$1315, "&lt;=" &amp; $A58, DataRegularSeason20242025!$E$3:$E$1315, L$1)</f>
        <v>5</v>
      </c>
      <c r="M58" s="2">
        <f>SUMIFS(DataRegularSeason20242025!$AA$3:$AA$1315,DataRegularSeason20242025!$B$3:$B$1315, "&lt;=" &amp; $A58, DataRegularSeason20242025!$D$3:$D$1315, M$1)+SUMIFS(DataRegularSeason20242025!$AB$3:$AB$1315,DataRegularSeason20242025!$B$3:$B$1315, "&lt;=" &amp; $A58, DataRegularSeason20242025!$E$3:$E$1315, M$1)</f>
        <v>11</v>
      </c>
      <c r="N58" s="2">
        <f>SUMIFS(DataRegularSeason20242025!$AA$3:$AA$1315,DataRegularSeason20242025!$B$3:$B$1315, "&lt;=" &amp; $A58, DataRegularSeason20242025!$D$3:$D$1315, N$1)+SUMIFS(DataRegularSeason20242025!$AB$3:$AB$1315,DataRegularSeason20242025!$B$3:$B$1315, "&lt;=" &amp; $A58, DataRegularSeason20242025!$E$3:$E$1315, N$1)</f>
        <v>10</v>
      </c>
      <c r="O58" s="2">
        <f>SUMIFS(DataRegularSeason20242025!$AA$3:$AA$1315,DataRegularSeason20242025!$B$3:$B$1315, "&lt;=" &amp; $A58, DataRegularSeason20242025!$D$3:$D$1315, O$1)+SUMIFS(DataRegularSeason20242025!$AB$3:$AB$1315,DataRegularSeason20242025!$B$3:$B$1315, "&lt;=" &amp; $A58, DataRegularSeason20242025!$E$3:$E$1315, O$1)</f>
        <v>12</v>
      </c>
      <c r="P58" s="2">
        <f>SUMIFS(DataRegularSeason20242025!$AA$3:$AA$1315,DataRegularSeason20242025!$B$3:$B$1315, "&lt;=" &amp; $A58, DataRegularSeason20242025!$D$3:$D$1315, P$1)+SUMIFS(DataRegularSeason20242025!$AB$3:$AB$1315,DataRegularSeason20242025!$B$3:$B$1315, "&lt;=" &amp; $A58, DataRegularSeason20242025!$E$3:$E$1315, P$1)</f>
        <v>5</v>
      </c>
      <c r="Q58" s="2">
        <f>SUMIFS(DataRegularSeason20242025!$AA$3:$AA$1315,DataRegularSeason20242025!$B$3:$B$1315, "&lt;=" &amp; $A58, DataRegularSeason20242025!$D$3:$D$1315, Q$1)+SUMIFS(DataRegularSeason20242025!$AB$3:$AB$1315,DataRegularSeason20242025!$B$3:$B$1315, "&lt;=" &amp; $A58, DataRegularSeason20242025!$E$3:$E$1315, Q$1)</f>
        <v>11</v>
      </c>
      <c r="R58" s="2">
        <f>SUMIFS(DataRegularSeason20242025!$AA$3:$AA$1315,DataRegularSeason20242025!$B$3:$B$1315, "&lt;=" &amp; $A58, DataRegularSeason20242025!$D$3:$D$1315, R$1)+SUMIFS(DataRegularSeason20242025!$AB$3:$AB$1315,DataRegularSeason20242025!$B$3:$B$1315, "&lt;=" &amp; $A58, DataRegularSeason20242025!$E$3:$E$1315, R$1)</f>
        <v>2</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11</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3</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2</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8</v>
      </c>
      <c r="AB58" s="2">
        <f>SUMIFS(DataRegularSeason20242025!$AA$3:$AA$1315,DataRegularSeason20242025!$B$3:$B$1315, "&lt;=" &amp; $A58, DataRegularSeason20242025!$D$3:$D$1315, AB$1)+SUMIFS(DataRegularSeason20242025!$AB$3:$AB$1315,DataRegularSeason20242025!$B$3:$B$1315, "&lt;=" &amp; $A58, DataRegularSeason20242025!$E$3:$E$1315, AB$1)</f>
        <v>8</v>
      </c>
      <c r="AC58" s="2">
        <f>SUMIFS(DataRegularSeason20242025!$AA$3:$AA$1315,DataRegularSeason20242025!$B$3:$B$1315, "&lt;=" &amp; $A58, DataRegularSeason20242025!$D$3:$D$1315, AC$1)+SUMIFS(DataRegularSeason20242025!$AB$3:$AB$1315,DataRegularSeason20242025!$B$3:$B$1315, "&lt;=" &amp; $A58, DataRegularSeason20242025!$E$3:$E$1315, AC$1)</f>
        <v>9</v>
      </c>
      <c r="AD58" s="2">
        <f>SUMIFS(DataRegularSeason20242025!$AA$3:$AA$1315,DataRegularSeason20242025!$B$3:$B$1315, "&lt;=" &amp; $A58, DataRegularSeason20242025!$D$3:$D$1315, AD$1)+SUMIFS(DataRegularSeason20242025!$AB$3:$AB$1315,DataRegularSeason20242025!$B$3:$B$1315, "&lt;=" &amp; $A58, DataRegularSeason20242025!$E$3:$E$1315, AD$1)</f>
        <v>8</v>
      </c>
      <c r="AE58" s="2">
        <f>SUMIFS(DataRegularSeason20242025!$AA$3:$AA$1315,DataRegularSeason20242025!$B$3:$B$1315, "&lt;=" &amp; $A58, DataRegularSeason20242025!$D$3:$D$1315, AE$1)+SUMIFS(DataRegularSeason20242025!$AB$3:$AB$1315,DataRegularSeason20242025!$B$3:$B$1315, "&lt;=" &amp; $A58, DataRegularSeason20242025!$E$3:$E$1315, AE$1)</f>
        <v>9</v>
      </c>
      <c r="AF58" s="2">
        <f>SUMIFS(DataRegularSeason20242025!$AA$3:$AA$1315,DataRegularSeason20242025!$B$3:$B$1315, "&lt;=" &amp; $A58, DataRegularSeason20242025!$D$3:$D$1315, AF$1)+SUMIFS(DataRegularSeason20242025!$AB$3:$AB$1315,DataRegularSeason20242025!$B$3:$B$1315, "&lt;=" &amp; $A58, DataRegularSeason20242025!$E$3:$E$1315, AF$1)</f>
        <v>14</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7</v>
      </c>
      <c r="D59" s="2">
        <f>SUMIFS(DataRegularSeason20242025!$AA$3:$AA$1315,DataRegularSeason20242025!$B$3:$B$1315, "&lt;=" &amp; $A59, DataRegularSeason20242025!$D$3:$D$1315, D$1)+SUMIFS(DataRegularSeason20242025!$AB$3:$AB$1315,DataRegularSeason20242025!$B$3:$B$1315, "&lt;=" &amp; $A59, DataRegularSeason20242025!$E$3:$E$1315, D$1)</f>
        <v>7</v>
      </c>
      <c r="E59" s="2">
        <f>SUMIFS(DataRegularSeason20242025!$AA$3:$AA$1315,DataRegularSeason20242025!$B$3:$B$1315, "&lt;=" &amp; $A59, DataRegularSeason20242025!$D$3:$D$1315, E$1)+SUMIFS(DataRegularSeason20242025!$AB$3:$AB$1315,DataRegularSeason20242025!$B$3:$B$1315, "&lt;=" &amp; $A59, DataRegularSeason20242025!$E$3:$E$1315, E$1)</f>
        <v>8</v>
      </c>
      <c r="F59" s="2">
        <f>SUMIFS(DataRegularSeason20242025!$AA$3:$AA$1315,DataRegularSeason20242025!$B$3:$B$1315, "&lt;=" &amp; $A59, DataRegularSeason20242025!$D$3:$D$1315, F$1)+SUMIFS(DataRegularSeason20242025!$AB$3:$AB$1315,DataRegularSeason20242025!$B$3:$B$1315, "&lt;=" &amp; $A59, DataRegularSeason20242025!$E$3:$E$1315, F$1)</f>
        <v>6</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5</v>
      </c>
      <c r="I59" s="2">
        <f>SUMIFS(DataRegularSeason20242025!$AA$3:$AA$1315,DataRegularSeason20242025!$B$3:$B$1315, "&lt;=" &amp; $A59, DataRegularSeason20242025!$D$3:$D$1315, I$1)+SUMIFS(DataRegularSeason20242025!$AB$3:$AB$1315,DataRegularSeason20242025!$B$3:$B$1315, "&lt;=" &amp; $A59, DataRegularSeason20242025!$E$3:$E$1315, I$1)</f>
        <v>8</v>
      </c>
      <c r="J59" s="2">
        <f>SUMIFS(DataRegularSeason20242025!$AA$3:$AA$1315,DataRegularSeason20242025!$B$3:$B$1315, "&lt;=" &amp; $A59, DataRegularSeason20242025!$D$3:$D$1315, J$1)+SUMIFS(DataRegularSeason20242025!$AB$3:$AB$1315,DataRegularSeason20242025!$B$3:$B$1315, "&lt;=" &amp; $A59, DataRegularSeason20242025!$E$3:$E$1315, J$1)</f>
        <v>12</v>
      </c>
      <c r="K59" s="2">
        <f>SUMIFS(DataRegularSeason20242025!$AA$3:$AA$1315,DataRegularSeason20242025!$B$3:$B$1315, "&lt;=" &amp; $A59, DataRegularSeason20242025!$D$3:$D$1315, K$1)+SUMIFS(DataRegularSeason20242025!$AB$3:$AB$1315,DataRegularSeason20242025!$B$3:$B$1315, "&lt;=" &amp; $A59, DataRegularSeason20242025!$E$3:$E$1315, K$1)</f>
        <v>8</v>
      </c>
      <c r="L59" s="2">
        <f>SUMIFS(DataRegularSeason20242025!$AA$3:$AA$1315,DataRegularSeason20242025!$B$3:$B$1315, "&lt;=" &amp; $A59, DataRegularSeason20242025!$D$3:$D$1315, L$1)+SUMIFS(DataRegularSeason20242025!$AB$3:$AB$1315,DataRegularSeason20242025!$B$3:$B$1315, "&lt;=" &amp; $A59, DataRegularSeason20242025!$E$3:$E$1315, L$1)</f>
        <v>5</v>
      </c>
      <c r="M59" s="2">
        <f>SUMIFS(DataRegularSeason20242025!$AA$3:$AA$1315,DataRegularSeason20242025!$B$3:$B$1315, "&lt;=" &amp; $A59, DataRegularSeason20242025!$D$3:$D$1315, M$1)+SUMIFS(DataRegularSeason20242025!$AB$3:$AB$1315,DataRegularSeason20242025!$B$3:$B$1315, "&lt;=" &amp; $A59, DataRegularSeason20242025!$E$3:$E$1315, M$1)</f>
        <v>11</v>
      </c>
      <c r="N59" s="2">
        <f>SUMIFS(DataRegularSeason20242025!$AA$3:$AA$1315,DataRegularSeason20242025!$B$3:$B$1315, "&lt;=" &amp; $A59, DataRegularSeason20242025!$D$3:$D$1315, N$1)+SUMIFS(DataRegularSeason20242025!$AB$3:$AB$1315,DataRegularSeason20242025!$B$3:$B$1315, "&lt;=" &amp; $A59, DataRegularSeason20242025!$E$3:$E$1315, N$1)</f>
        <v>10</v>
      </c>
      <c r="O59" s="2">
        <f>SUMIFS(DataRegularSeason20242025!$AA$3:$AA$1315,DataRegularSeason20242025!$B$3:$B$1315, "&lt;=" &amp; $A59, DataRegularSeason20242025!$D$3:$D$1315, O$1)+SUMIFS(DataRegularSeason20242025!$AB$3:$AB$1315,DataRegularSeason20242025!$B$3:$B$1315, "&lt;=" &amp; $A59, DataRegularSeason20242025!$E$3:$E$1315, O$1)</f>
        <v>12</v>
      </c>
      <c r="P59" s="2">
        <f>SUMIFS(DataRegularSeason20242025!$AA$3:$AA$1315,DataRegularSeason20242025!$B$3:$B$1315, "&lt;=" &amp; $A59, DataRegularSeason20242025!$D$3:$D$1315, P$1)+SUMIFS(DataRegularSeason20242025!$AB$3:$AB$1315,DataRegularSeason20242025!$B$3:$B$1315, "&lt;=" &amp; $A59, DataRegularSeason20242025!$E$3:$E$1315, P$1)</f>
        <v>5</v>
      </c>
      <c r="Q59" s="2">
        <f>SUMIFS(DataRegularSeason20242025!$AA$3:$AA$1315,DataRegularSeason20242025!$B$3:$B$1315, "&lt;=" &amp; $A59, DataRegularSeason20242025!$D$3:$D$1315, Q$1)+SUMIFS(DataRegularSeason20242025!$AB$3:$AB$1315,DataRegularSeason20242025!$B$3:$B$1315, "&lt;=" &amp; $A59, DataRegularSeason20242025!$E$3:$E$1315, Q$1)</f>
        <v>11</v>
      </c>
      <c r="R59" s="2">
        <f>SUMIFS(DataRegularSeason20242025!$AA$3:$AA$1315,DataRegularSeason20242025!$B$3:$B$1315, "&lt;=" &amp; $A59, DataRegularSeason20242025!$D$3:$D$1315, R$1)+SUMIFS(DataRegularSeason20242025!$AB$3:$AB$1315,DataRegularSeason20242025!$B$3:$B$1315, "&lt;=" &amp; $A59, DataRegularSeason20242025!$E$3:$E$1315, R$1)</f>
        <v>2</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11</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3</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2</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8</v>
      </c>
      <c r="AB59" s="2">
        <f>SUMIFS(DataRegularSeason20242025!$AA$3:$AA$1315,DataRegularSeason20242025!$B$3:$B$1315, "&lt;=" &amp; $A59, DataRegularSeason20242025!$D$3:$D$1315, AB$1)+SUMIFS(DataRegularSeason20242025!$AB$3:$AB$1315,DataRegularSeason20242025!$B$3:$B$1315, "&lt;=" &amp; $A59, DataRegularSeason20242025!$E$3:$E$1315, AB$1)</f>
        <v>8</v>
      </c>
      <c r="AC59" s="2">
        <f>SUMIFS(DataRegularSeason20242025!$AA$3:$AA$1315,DataRegularSeason20242025!$B$3:$B$1315, "&lt;=" &amp; $A59, DataRegularSeason20242025!$D$3:$D$1315, AC$1)+SUMIFS(DataRegularSeason20242025!$AB$3:$AB$1315,DataRegularSeason20242025!$B$3:$B$1315, "&lt;=" &amp; $A59, DataRegularSeason20242025!$E$3:$E$1315, AC$1)</f>
        <v>9</v>
      </c>
      <c r="AD59" s="2">
        <f>SUMIFS(DataRegularSeason20242025!$AA$3:$AA$1315,DataRegularSeason20242025!$B$3:$B$1315, "&lt;=" &amp; $A59, DataRegularSeason20242025!$D$3:$D$1315, AD$1)+SUMIFS(DataRegularSeason20242025!$AB$3:$AB$1315,DataRegularSeason20242025!$B$3:$B$1315, "&lt;=" &amp; $A59, DataRegularSeason20242025!$E$3:$E$1315, AD$1)</f>
        <v>8</v>
      </c>
      <c r="AE59" s="2">
        <f>SUMIFS(DataRegularSeason20242025!$AA$3:$AA$1315,DataRegularSeason20242025!$B$3:$B$1315, "&lt;=" &amp; $A59, DataRegularSeason20242025!$D$3:$D$1315, AE$1)+SUMIFS(DataRegularSeason20242025!$AB$3:$AB$1315,DataRegularSeason20242025!$B$3:$B$1315, "&lt;=" &amp; $A59, DataRegularSeason20242025!$E$3:$E$1315, AE$1)</f>
        <v>9</v>
      </c>
      <c r="AF59" s="2">
        <f>SUMIFS(DataRegularSeason20242025!$AA$3:$AA$1315,DataRegularSeason20242025!$B$3:$B$1315, "&lt;=" &amp; $A59, DataRegularSeason20242025!$D$3:$D$1315, AF$1)+SUMIFS(DataRegularSeason20242025!$AB$3:$AB$1315,DataRegularSeason20242025!$B$3:$B$1315, "&lt;=" &amp; $A59, DataRegularSeason20242025!$E$3:$E$1315, AF$1)</f>
        <v>14</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7</v>
      </c>
      <c r="D60" s="2">
        <f>SUMIFS(DataRegularSeason20242025!$AA$3:$AA$1315,DataRegularSeason20242025!$B$3:$B$1315, "&lt;=" &amp; $A60, DataRegularSeason20242025!$D$3:$D$1315, D$1)+SUMIFS(DataRegularSeason20242025!$AB$3:$AB$1315,DataRegularSeason20242025!$B$3:$B$1315, "&lt;=" &amp; $A60, DataRegularSeason20242025!$E$3:$E$1315, D$1)</f>
        <v>7</v>
      </c>
      <c r="E60" s="2">
        <f>SUMIFS(DataRegularSeason20242025!$AA$3:$AA$1315,DataRegularSeason20242025!$B$3:$B$1315, "&lt;=" &amp; $A60, DataRegularSeason20242025!$D$3:$D$1315, E$1)+SUMIFS(DataRegularSeason20242025!$AB$3:$AB$1315,DataRegularSeason20242025!$B$3:$B$1315, "&lt;=" &amp; $A60, DataRegularSeason20242025!$E$3:$E$1315, E$1)</f>
        <v>8</v>
      </c>
      <c r="F60" s="2">
        <f>SUMIFS(DataRegularSeason20242025!$AA$3:$AA$1315,DataRegularSeason20242025!$B$3:$B$1315, "&lt;=" &amp; $A60, DataRegularSeason20242025!$D$3:$D$1315, F$1)+SUMIFS(DataRegularSeason20242025!$AB$3:$AB$1315,DataRegularSeason20242025!$B$3:$B$1315, "&lt;=" &amp; $A60, DataRegularSeason20242025!$E$3:$E$1315, F$1)</f>
        <v>6</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5</v>
      </c>
      <c r="I60" s="2">
        <f>SUMIFS(DataRegularSeason20242025!$AA$3:$AA$1315,DataRegularSeason20242025!$B$3:$B$1315, "&lt;=" &amp; $A60, DataRegularSeason20242025!$D$3:$D$1315, I$1)+SUMIFS(DataRegularSeason20242025!$AB$3:$AB$1315,DataRegularSeason20242025!$B$3:$B$1315, "&lt;=" &amp; $A60, DataRegularSeason20242025!$E$3:$E$1315, I$1)</f>
        <v>8</v>
      </c>
      <c r="J60" s="2">
        <f>SUMIFS(DataRegularSeason20242025!$AA$3:$AA$1315,DataRegularSeason20242025!$B$3:$B$1315, "&lt;=" &amp; $A60, DataRegularSeason20242025!$D$3:$D$1315, J$1)+SUMIFS(DataRegularSeason20242025!$AB$3:$AB$1315,DataRegularSeason20242025!$B$3:$B$1315, "&lt;=" &amp; $A60, DataRegularSeason20242025!$E$3:$E$1315, J$1)</f>
        <v>12</v>
      </c>
      <c r="K60" s="2">
        <f>SUMIFS(DataRegularSeason20242025!$AA$3:$AA$1315,DataRegularSeason20242025!$B$3:$B$1315, "&lt;=" &amp; $A60, DataRegularSeason20242025!$D$3:$D$1315, K$1)+SUMIFS(DataRegularSeason20242025!$AB$3:$AB$1315,DataRegularSeason20242025!$B$3:$B$1315, "&lt;=" &amp; $A60, DataRegularSeason20242025!$E$3:$E$1315, K$1)</f>
        <v>8</v>
      </c>
      <c r="L60" s="2">
        <f>SUMIFS(DataRegularSeason20242025!$AA$3:$AA$1315,DataRegularSeason20242025!$B$3:$B$1315, "&lt;=" &amp; $A60, DataRegularSeason20242025!$D$3:$D$1315, L$1)+SUMIFS(DataRegularSeason20242025!$AB$3:$AB$1315,DataRegularSeason20242025!$B$3:$B$1315, "&lt;=" &amp; $A60, DataRegularSeason20242025!$E$3:$E$1315, L$1)</f>
        <v>5</v>
      </c>
      <c r="M60" s="2">
        <f>SUMIFS(DataRegularSeason20242025!$AA$3:$AA$1315,DataRegularSeason20242025!$B$3:$B$1315, "&lt;=" &amp; $A60, DataRegularSeason20242025!$D$3:$D$1315, M$1)+SUMIFS(DataRegularSeason20242025!$AB$3:$AB$1315,DataRegularSeason20242025!$B$3:$B$1315, "&lt;=" &amp; $A60, DataRegularSeason20242025!$E$3:$E$1315, M$1)</f>
        <v>11</v>
      </c>
      <c r="N60" s="2">
        <f>SUMIFS(DataRegularSeason20242025!$AA$3:$AA$1315,DataRegularSeason20242025!$B$3:$B$1315, "&lt;=" &amp; $A60, DataRegularSeason20242025!$D$3:$D$1315, N$1)+SUMIFS(DataRegularSeason20242025!$AB$3:$AB$1315,DataRegularSeason20242025!$B$3:$B$1315, "&lt;=" &amp; $A60, DataRegularSeason20242025!$E$3:$E$1315, N$1)</f>
        <v>10</v>
      </c>
      <c r="O60" s="2">
        <f>SUMIFS(DataRegularSeason20242025!$AA$3:$AA$1315,DataRegularSeason20242025!$B$3:$B$1315, "&lt;=" &amp; $A60, DataRegularSeason20242025!$D$3:$D$1315, O$1)+SUMIFS(DataRegularSeason20242025!$AB$3:$AB$1315,DataRegularSeason20242025!$B$3:$B$1315, "&lt;=" &amp; $A60, DataRegularSeason20242025!$E$3:$E$1315, O$1)</f>
        <v>12</v>
      </c>
      <c r="P60" s="2">
        <f>SUMIFS(DataRegularSeason20242025!$AA$3:$AA$1315,DataRegularSeason20242025!$B$3:$B$1315, "&lt;=" &amp; $A60, DataRegularSeason20242025!$D$3:$D$1315, P$1)+SUMIFS(DataRegularSeason20242025!$AB$3:$AB$1315,DataRegularSeason20242025!$B$3:$B$1315, "&lt;=" &amp; $A60, DataRegularSeason20242025!$E$3:$E$1315, P$1)</f>
        <v>5</v>
      </c>
      <c r="Q60" s="2">
        <f>SUMIFS(DataRegularSeason20242025!$AA$3:$AA$1315,DataRegularSeason20242025!$B$3:$B$1315, "&lt;=" &amp; $A60, DataRegularSeason20242025!$D$3:$D$1315, Q$1)+SUMIFS(DataRegularSeason20242025!$AB$3:$AB$1315,DataRegularSeason20242025!$B$3:$B$1315, "&lt;=" &amp; $A60, DataRegularSeason20242025!$E$3:$E$1315, Q$1)</f>
        <v>11</v>
      </c>
      <c r="R60" s="2">
        <f>SUMIFS(DataRegularSeason20242025!$AA$3:$AA$1315,DataRegularSeason20242025!$B$3:$B$1315, "&lt;=" &amp; $A60, DataRegularSeason20242025!$D$3:$D$1315, R$1)+SUMIFS(DataRegularSeason20242025!$AB$3:$AB$1315,DataRegularSeason20242025!$B$3:$B$1315, "&lt;=" &amp; $A60, DataRegularSeason20242025!$E$3:$E$1315, R$1)</f>
        <v>2</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11</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3</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2</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8</v>
      </c>
      <c r="AB60" s="2">
        <f>SUMIFS(DataRegularSeason20242025!$AA$3:$AA$1315,DataRegularSeason20242025!$B$3:$B$1315, "&lt;=" &amp; $A60, DataRegularSeason20242025!$D$3:$D$1315, AB$1)+SUMIFS(DataRegularSeason20242025!$AB$3:$AB$1315,DataRegularSeason20242025!$B$3:$B$1315, "&lt;=" &amp; $A60, DataRegularSeason20242025!$E$3:$E$1315, AB$1)</f>
        <v>8</v>
      </c>
      <c r="AC60" s="2">
        <f>SUMIFS(DataRegularSeason20242025!$AA$3:$AA$1315,DataRegularSeason20242025!$B$3:$B$1315, "&lt;=" &amp; $A60, DataRegularSeason20242025!$D$3:$D$1315, AC$1)+SUMIFS(DataRegularSeason20242025!$AB$3:$AB$1315,DataRegularSeason20242025!$B$3:$B$1315, "&lt;=" &amp; $A60, DataRegularSeason20242025!$E$3:$E$1315, AC$1)</f>
        <v>9</v>
      </c>
      <c r="AD60" s="2">
        <f>SUMIFS(DataRegularSeason20242025!$AA$3:$AA$1315,DataRegularSeason20242025!$B$3:$B$1315, "&lt;=" &amp; $A60, DataRegularSeason20242025!$D$3:$D$1315, AD$1)+SUMIFS(DataRegularSeason20242025!$AB$3:$AB$1315,DataRegularSeason20242025!$B$3:$B$1315, "&lt;=" &amp; $A60, DataRegularSeason20242025!$E$3:$E$1315, AD$1)</f>
        <v>8</v>
      </c>
      <c r="AE60" s="2">
        <f>SUMIFS(DataRegularSeason20242025!$AA$3:$AA$1315,DataRegularSeason20242025!$B$3:$B$1315, "&lt;=" &amp; $A60, DataRegularSeason20242025!$D$3:$D$1315, AE$1)+SUMIFS(DataRegularSeason20242025!$AB$3:$AB$1315,DataRegularSeason20242025!$B$3:$B$1315, "&lt;=" &amp; $A60, DataRegularSeason20242025!$E$3:$E$1315, AE$1)</f>
        <v>9</v>
      </c>
      <c r="AF60" s="2">
        <f>SUMIFS(DataRegularSeason20242025!$AA$3:$AA$1315,DataRegularSeason20242025!$B$3:$B$1315, "&lt;=" &amp; $A60, DataRegularSeason20242025!$D$3:$D$1315, AF$1)+SUMIFS(DataRegularSeason20242025!$AB$3:$AB$1315,DataRegularSeason20242025!$B$3:$B$1315, "&lt;=" &amp; $A60, DataRegularSeason20242025!$E$3:$E$1315, AF$1)</f>
        <v>14</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7</v>
      </c>
      <c r="D61" s="2">
        <f>SUMIFS(DataRegularSeason20242025!$AA$3:$AA$1315,DataRegularSeason20242025!$B$3:$B$1315, "&lt;=" &amp; $A61, DataRegularSeason20242025!$D$3:$D$1315, D$1)+SUMIFS(DataRegularSeason20242025!$AB$3:$AB$1315,DataRegularSeason20242025!$B$3:$B$1315, "&lt;=" &amp; $A61, DataRegularSeason20242025!$E$3:$E$1315, D$1)</f>
        <v>7</v>
      </c>
      <c r="E61" s="2">
        <f>SUMIFS(DataRegularSeason20242025!$AA$3:$AA$1315,DataRegularSeason20242025!$B$3:$B$1315, "&lt;=" &amp; $A61, DataRegularSeason20242025!$D$3:$D$1315, E$1)+SUMIFS(DataRegularSeason20242025!$AB$3:$AB$1315,DataRegularSeason20242025!$B$3:$B$1315, "&lt;=" &amp; $A61, DataRegularSeason20242025!$E$3:$E$1315, E$1)</f>
        <v>8</v>
      </c>
      <c r="F61" s="2">
        <f>SUMIFS(DataRegularSeason20242025!$AA$3:$AA$1315,DataRegularSeason20242025!$B$3:$B$1315, "&lt;=" &amp; $A61, DataRegularSeason20242025!$D$3:$D$1315, F$1)+SUMIFS(DataRegularSeason20242025!$AB$3:$AB$1315,DataRegularSeason20242025!$B$3:$B$1315, "&lt;=" &amp; $A61, DataRegularSeason20242025!$E$3:$E$1315, F$1)</f>
        <v>6</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5</v>
      </c>
      <c r="I61" s="2">
        <f>SUMIFS(DataRegularSeason20242025!$AA$3:$AA$1315,DataRegularSeason20242025!$B$3:$B$1315, "&lt;=" &amp; $A61, DataRegularSeason20242025!$D$3:$D$1315, I$1)+SUMIFS(DataRegularSeason20242025!$AB$3:$AB$1315,DataRegularSeason20242025!$B$3:$B$1315, "&lt;=" &amp; $A61, DataRegularSeason20242025!$E$3:$E$1315, I$1)</f>
        <v>8</v>
      </c>
      <c r="J61" s="2">
        <f>SUMIFS(DataRegularSeason20242025!$AA$3:$AA$1315,DataRegularSeason20242025!$B$3:$B$1315, "&lt;=" &amp; $A61, DataRegularSeason20242025!$D$3:$D$1315, J$1)+SUMIFS(DataRegularSeason20242025!$AB$3:$AB$1315,DataRegularSeason20242025!$B$3:$B$1315, "&lt;=" &amp; $A61, DataRegularSeason20242025!$E$3:$E$1315, J$1)</f>
        <v>12</v>
      </c>
      <c r="K61" s="2">
        <f>SUMIFS(DataRegularSeason20242025!$AA$3:$AA$1315,DataRegularSeason20242025!$B$3:$B$1315, "&lt;=" &amp; $A61, DataRegularSeason20242025!$D$3:$D$1315, K$1)+SUMIFS(DataRegularSeason20242025!$AB$3:$AB$1315,DataRegularSeason20242025!$B$3:$B$1315, "&lt;=" &amp; $A61, DataRegularSeason20242025!$E$3:$E$1315, K$1)</f>
        <v>8</v>
      </c>
      <c r="L61" s="2">
        <f>SUMIFS(DataRegularSeason20242025!$AA$3:$AA$1315,DataRegularSeason20242025!$B$3:$B$1315, "&lt;=" &amp; $A61, DataRegularSeason20242025!$D$3:$D$1315, L$1)+SUMIFS(DataRegularSeason20242025!$AB$3:$AB$1315,DataRegularSeason20242025!$B$3:$B$1315, "&lt;=" &amp; $A61, DataRegularSeason20242025!$E$3:$E$1315, L$1)</f>
        <v>5</v>
      </c>
      <c r="M61" s="2">
        <f>SUMIFS(DataRegularSeason20242025!$AA$3:$AA$1315,DataRegularSeason20242025!$B$3:$B$1315, "&lt;=" &amp; $A61, DataRegularSeason20242025!$D$3:$D$1315, M$1)+SUMIFS(DataRegularSeason20242025!$AB$3:$AB$1315,DataRegularSeason20242025!$B$3:$B$1315, "&lt;=" &amp; $A61, DataRegularSeason20242025!$E$3:$E$1315, M$1)</f>
        <v>11</v>
      </c>
      <c r="N61" s="2">
        <f>SUMIFS(DataRegularSeason20242025!$AA$3:$AA$1315,DataRegularSeason20242025!$B$3:$B$1315, "&lt;=" &amp; $A61, DataRegularSeason20242025!$D$3:$D$1315, N$1)+SUMIFS(DataRegularSeason20242025!$AB$3:$AB$1315,DataRegularSeason20242025!$B$3:$B$1315, "&lt;=" &amp; $A61, DataRegularSeason20242025!$E$3:$E$1315, N$1)</f>
        <v>10</v>
      </c>
      <c r="O61" s="2">
        <f>SUMIFS(DataRegularSeason20242025!$AA$3:$AA$1315,DataRegularSeason20242025!$B$3:$B$1315, "&lt;=" &amp; $A61, DataRegularSeason20242025!$D$3:$D$1315, O$1)+SUMIFS(DataRegularSeason20242025!$AB$3:$AB$1315,DataRegularSeason20242025!$B$3:$B$1315, "&lt;=" &amp; $A61, DataRegularSeason20242025!$E$3:$E$1315, O$1)</f>
        <v>12</v>
      </c>
      <c r="P61" s="2">
        <f>SUMIFS(DataRegularSeason20242025!$AA$3:$AA$1315,DataRegularSeason20242025!$B$3:$B$1315, "&lt;=" &amp; $A61, DataRegularSeason20242025!$D$3:$D$1315, P$1)+SUMIFS(DataRegularSeason20242025!$AB$3:$AB$1315,DataRegularSeason20242025!$B$3:$B$1315, "&lt;=" &amp; $A61, DataRegularSeason20242025!$E$3:$E$1315, P$1)</f>
        <v>5</v>
      </c>
      <c r="Q61" s="2">
        <f>SUMIFS(DataRegularSeason20242025!$AA$3:$AA$1315,DataRegularSeason20242025!$B$3:$B$1315, "&lt;=" &amp; $A61, DataRegularSeason20242025!$D$3:$D$1315, Q$1)+SUMIFS(DataRegularSeason20242025!$AB$3:$AB$1315,DataRegularSeason20242025!$B$3:$B$1315, "&lt;=" &amp; $A61, DataRegularSeason20242025!$E$3:$E$1315, Q$1)</f>
        <v>11</v>
      </c>
      <c r="R61" s="2">
        <f>SUMIFS(DataRegularSeason20242025!$AA$3:$AA$1315,DataRegularSeason20242025!$B$3:$B$1315, "&lt;=" &amp; $A61, DataRegularSeason20242025!$D$3:$D$1315, R$1)+SUMIFS(DataRegularSeason20242025!$AB$3:$AB$1315,DataRegularSeason20242025!$B$3:$B$1315, "&lt;=" &amp; $A61, DataRegularSeason20242025!$E$3:$E$1315, R$1)</f>
        <v>2</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11</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3</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2</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8</v>
      </c>
      <c r="AB61" s="2">
        <f>SUMIFS(DataRegularSeason20242025!$AA$3:$AA$1315,DataRegularSeason20242025!$B$3:$B$1315, "&lt;=" &amp; $A61, DataRegularSeason20242025!$D$3:$D$1315, AB$1)+SUMIFS(DataRegularSeason20242025!$AB$3:$AB$1315,DataRegularSeason20242025!$B$3:$B$1315, "&lt;=" &amp; $A61, DataRegularSeason20242025!$E$3:$E$1315, AB$1)</f>
        <v>8</v>
      </c>
      <c r="AC61" s="2">
        <f>SUMIFS(DataRegularSeason20242025!$AA$3:$AA$1315,DataRegularSeason20242025!$B$3:$B$1315, "&lt;=" &amp; $A61, DataRegularSeason20242025!$D$3:$D$1315, AC$1)+SUMIFS(DataRegularSeason20242025!$AB$3:$AB$1315,DataRegularSeason20242025!$B$3:$B$1315, "&lt;=" &amp; $A61, DataRegularSeason20242025!$E$3:$E$1315, AC$1)</f>
        <v>9</v>
      </c>
      <c r="AD61" s="2">
        <f>SUMIFS(DataRegularSeason20242025!$AA$3:$AA$1315,DataRegularSeason20242025!$B$3:$B$1315, "&lt;=" &amp; $A61, DataRegularSeason20242025!$D$3:$D$1315, AD$1)+SUMIFS(DataRegularSeason20242025!$AB$3:$AB$1315,DataRegularSeason20242025!$B$3:$B$1315, "&lt;=" &amp; $A61, DataRegularSeason20242025!$E$3:$E$1315, AD$1)</f>
        <v>8</v>
      </c>
      <c r="AE61" s="2">
        <f>SUMIFS(DataRegularSeason20242025!$AA$3:$AA$1315,DataRegularSeason20242025!$B$3:$B$1315, "&lt;=" &amp; $A61, DataRegularSeason20242025!$D$3:$D$1315, AE$1)+SUMIFS(DataRegularSeason20242025!$AB$3:$AB$1315,DataRegularSeason20242025!$B$3:$B$1315, "&lt;=" &amp; $A61, DataRegularSeason20242025!$E$3:$E$1315, AE$1)</f>
        <v>9</v>
      </c>
      <c r="AF61" s="2">
        <f>SUMIFS(DataRegularSeason20242025!$AA$3:$AA$1315,DataRegularSeason20242025!$B$3:$B$1315, "&lt;=" &amp; $A61, DataRegularSeason20242025!$D$3:$D$1315, AF$1)+SUMIFS(DataRegularSeason20242025!$AB$3:$AB$1315,DataRegularSeason20242025!$B$3:$B$1315, "&lt;=" &amp; $A61, DataRegularSeason20242025!$E$3:$E$1315, AF$1)</f>
        <v>14</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7</v>
      </c>
      <c r="D62" s="2">
        <f>SUMIFS(DataRegularSeason20242025!$AA$3:$AA$1315,DataRegularSeason20242025!$B$3:$B$1315, "&lt;=" &amp; $A62, DataRegularSeason20242025!$D$3:$D$1315, D$1)+SUMIFS(DataRegularSeason20242025!$AB$3:$AB$1315,DataRegularSeason20242025!$B$3:$B$1315, "&lt;=" &amp; $A62, DataRegularSeason20242025!$E$3:$E$1315, D$1)</f>
        <v>7</v>
      </c>
      <c r="E62" s="2">
        <f>SUMIFS(DataRegularSeason20242025!$AA$3:$AA$1315,DataRegularSeason20242025!$B$3:$B$1315, "&lt;=" &amp; $A62, DataRegularSeason20242025!$D$3:$D$1315, E$1)+SUMIFS(DataRegularSeason20242025!$AB$3:$AB$1315,DataRegularSeason20242025!$B$3:$B$1315, "&lt;=" &amp; $A62, DataRegularSeason20242025!$E$3:$E$1315, E$1)</f>
        <v>8</v>
      </c>
      <c r="F62" s="2">
        <f>SUMIFS(DataRegularSeason20242025!$AA$3:$AA$1315,DataRegularSeason20242025!$B$3:$B$1315, "&lt;=" &amp; $A62, DataRegularSeason20242025!$D$3:$D$1315, F$1)+SUMIFS(DataRegularSeason20242025!$AB$3:$AB$1315,DataRegularSeason20242025!$B$3:$B$1315, "&lt;=" &amp; $A62, DataRegularSeason20242025!$E$3:$E$1315, F$1)</f>
        <v>6</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5</v>
      </c>
      <c r="I62" s="2">
        <f>SUMIFS(DataRegularSeason20242025!$AA$3:$AA$1315,DataRegularSeason20242025!$B$3:$B$1315, "&lt;=" &amp; $A62, DataRegularSeason20242025!$D$3:$D$1315, I$1)+SUMIFS(DataRegularSeason20242025!$AB$3:$AB$1315,DataRegularSeason20242025!$B$3:$B$1315, "&lt;=" &amp; $A62, DataRegularSeason20242025!$E$3:$E$1315, I$1)</f>
        <v>8</v>
      </c>
      <c r="J62" s="2">
        <f>SUMIFS(DataRegularSeason20242025!$AA$3:$AA$1315,DataRegularSeason20242025!$B$3:$B$1315, "&lt;=" &amp; $A62, DataRegularSeason20242025!$D$3:$D$1315, J$1)+SUMIFS(DataRegularSeason20242025!$AB$3:$AB$1315,DataRegularSeason20242025!$B$3:$B$1315, "&lt;=" &amp; $A62, DataRegularSeason20242025!$E$3:$E$1315, J$1)</f>
        <v>12</v>
      </c>
      <c r="K62" s="2">
        <f>SUMIFS(DataRegularSeason20242025!$AA$3:$AA$1315,DataRegularSeason20242025!$B$3:$B$1315, "&lt;=" &amp; $A62, DataRegularSeason20242025!$D$3:$D$1315, K$1)+SUMIFS(DataRegularSeason20242025!$AB$3:$AB$1315,DataRegularSeason20242025!$B$3:$B$1315, "&lt;=" &amp; $A62, DataRegularSeason20242025!$E$3:$E$1315, K$1)</f>
        <v>8</v>
      </c>
      <c r="L62" s="2">
        <f>SUMIFS(DataRegularSeason20242025!$AA$3:$AA$1315,DataRegularSeason20242025!$B$3:$B$1315, "&lt;=" &amp; $A62, DataRegularSeason20242025!$D$3:$D$1315, L$1)+SUMIFS(DataRegularSeason20242025!$AB$3:$AB$1315,DataRegularSeason20242025!$B$3:$B$1315, "&lt;=" &amp; $A62, DataRegularSeason20242025!$E$3:$E$1315, L$1)</f>
        <v>5</v>
      </c>
      <c r="M62" s="2">
        <f>SUMIFS(DataRegularSeason20242025!$AA$3:$AA$1315,DataRegularSeason20242025!$B$3:$B$1315, "&lt;=" &amp; $A62, DataRegularSeason20242025!$D$3:$D$1315, M$1)+SUMIFS(DataRegularSeason20242025!$AB$3:$AB$1315,DataRegularSeason20242025!$B$3:$B$1315, "&lt;=" &amp; $A62, DataRegularSeason20242025!$E$3:$E$1315, M$1)</f>
        <v>11</v>
      </c>
      <c r="N62" s="2">
        <f>SUMIFS(DataRegularSeason20242025!$AA$3:$AA$1315,DataRegularSeason20242025!$B$3:$B$1315, "&lt;=" &amp; $A62, DataRegularSeason20242025!$D$3:$D$1315, N$1)+SUMIFS(DataRegularSeason20242025!$AB$3:$AB$1315,DataRegularSeason20242025!$B$3:$B$1315, "&lt;=" &amp; $A62, DataRegularSeason20242025!$E$3:$E$1315, N$1)</f>
        <v>10</v>
      </c>
      <c r="O62" s="2">
        <f>SUMIFS(DataRegularSeason20242025!$AA$3:$AA$1315,DataRegularSeason20242025!$B$3:$B$1315, "&lt;=" &amp; $A62, DataRegularSeason20242025!$D$3:$D$1315, O$1)+SUMIFS(DataRegularSeason20242025!$AB$3:$AB$1315,DataRegularSeason20242025!$B$3:$B$1315, "&lt;=" &amp; $A62, DataRegularSeason20242025!$E$3:$E$1315, O$1)</f>
        <v>12</v>
      </c>
      <c r="P62" s="2">
        <f>SUMIFS(DataRegularSeason20242025!$AA$3:$AA$1315,DataRegularSeason20242025!$B$3:$B$1315, "&lt;=" &amp; $A62, DataRegularSeason20242025!$D$3:$D$1315, P$1)+SUMIFS(DataRegularSeason20242025!$AB$3:$AB$1315,DataRegularSeason20242025!$B$3:$B$1315, "&lt;=" &amp; $A62, DataRegularSeason20242025!$E$3:$E$1315, P$1)</f>
        <v>5</v>
      </c>
      <c r="Q62" s="2">
        <f>SUMIFS(DataRegularSeason20242025!$AA$3:$AA$1315,DataRegularSeason20242025!$B$3:$B$1315, "&lt;=" &amp; $A62, DataRegularSeason20242025!$D$3:$D$1315, Q$1)+SUMIFS(DataRegularSeason20242025!$AB$3:$AB$1315,DataRegularSeason20242025!$B$3:$B$1315, "&lt;=" &amp; $A62, DataRegularSeason20242025!$E$3:$E$1315, Q$1)</f>
        <v>11</v>
      </c>
      <c r="R62" s="2">
        <f>SUMIFS(DataRegularSeason20242025!$AA$3:$AA$1315,DataRegularSeason20242025!$B$3:$B$1315, "&lt;=" &amp; $A62, DataRegularSeason20242025!$D$3:$D$1315, R$1)+SUMIFS(DataRegularSeason20242025!$AB$3:$AB$1315,DataRegularSeason20242025!$B$3:$B$1315, "&lt;=" &amp; $A62, DataRegularSeason20242025!$E$3:$E$1315, R$1)</f>
        <v>2</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11</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3</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2</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8</v>
      </c>
      <c r="AB62" s="2">
        <f>SUMIFS(DataRegularSeason20242025!$AA$3:$AA$1315,DataRegularSeason20242025!$B$3:$B$1315, "&lt;=" &amp; $A62, DataRegularSeason20242025!$D$3:$D$1315, AB$1)+SUMIFS(DataRegularSeason20242025!$AB$3:$AB$1315,DataRegularSeason20242025!$B$3:$B$1315, "&lt;=" &amp; $A62, DataRegularSeason20242025!$E$3:$E$1315, AB$1)</f>
        <v>8</v>
      </c>
      <c r="AC62" s="2">
        <f>SUMIFS(DataRegularSeason20242025!$AA$3:$AA$1315,DataRegularSeason20242025!$B$3:$B$1315, "&lt;=" &amp; $A62, DataRegularSeason20242025!$D$3:$D$1315, AC$1)+SUMIFS(DataRegularSeason20242025!$AB$3:$AB$1315,DataRegularSeason20242025!$B$3:$B$1315, "&lt;=" &amp; $A62, DataRegularSeason20242025!$E$3:$E$1315, AC$1)</f>
        <v>9</v>
      </c>
      <c r="AD62" s="2">
        <f>SUMIFS(DataRegularSeason20242025!$AA$3:$AA$1315,DataRegularSeason20242025!$B$3:$B$1315, "&lt;=" &amp; $A62, DataRegularSeason20242025!$D$3:$D$1315, AD$1)+SUMIFS(DataRegularSeason20242025!$AB$3:$AB$1315,DataRegularSeason20242025!$B$3:$B$1315, "&lt;=" &amp; $A62, DataRegularSeason20242025!$E$3:$E$1315, AD$1)</f>
        <v>8</v>
      </c>
      <c r="AE62" s="2">
        <f>SUMIFS(DataRegularSeason20242025!$AA$3:$AA$1315,DataRegularSeason20242025!$B$3:$B$1315, "&lt;=" &amp; $A62, DataRegularSeason20242025!$D$3:$D$1315, AE$1)+SUMIFS(DataRegularSeason20242025!$AB$3:$AB$1315,DataRegularSeason20242025!$B$3:$B$1315, "&lt;=" &amp; $A62, DataRegularSeason20242025!$E$3:$E$1315, AE$1)</f>
        <v>9</v>
      </c>
      <c r="AF62" s="2">
        <f>SUMIFS(DataRegularSeason20242025!$AA$3:$AA$1315,DataRegularSeason20242025!$B$3:$B$1315, "&lt;=" &amp; $A62, DataRegularSeason20242025!$D$3:$D$1315, AF$1)+SUMIFS(DataRegularSeason20242025!$AB$3:$AB$1315,DataRegularSeason20242025!$B$3:$B$1315, "&lt;=" &amp; $A62, DataRegularSeason20242025!$E$3:$E$1315, AF$1)</f>
        <v>14</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7</v>
      </c>
      <c r="D63" s="2">
        <f>SUMIFS(DataRegularSeason20242025!$AA$3:$AA$1315,DataRegularSeason20242025!$B$3:$B$1315, "&lt;=" &amp; $A63, DataRegularSeason20242025!$D$3:$D$1315, D$1)+SUMIFS(DataRegularSeason20242025!$AB$3:$AB$1315,DataRegularSeason20242025!$B$3:$B$1315, "&lt;=" &amp; $A63, DataRegularSeason20242025!$E$3:$E$1315, D$1)</f>
        <v>7</v>
      </c>
      <c r="E63" s="2">
        <f>SUMIFS(DataRegularSeason20242025!$AA$3:$AA$1315,DataRegularSeason20242025!$B$3:$B$1315, "&lt;=" &amp; $A63, DataRegularSeason20242025!$D$3:$D$1315, E$1)+SUMIFS(DataRegularSeason20242025!$AB$3:$AB$1315,DataRegularSeason20242025!$B$3:$B$1315, "&lt;=" &amp; $A63, DataRegularSeason20242025!$E$3:$E$1315, E$1)</f>
        <v>8</v>
      </c>
      <c r="F63" s="2">
        <f>SUMIFS(DataRegularSeason20242025!$AA$3:$AA$1315,DataRegularSeason20242025!$B$3:$B$1315, "&lt;=" &amp; $A63, DataRegularSeason20242025!$D$3:$D$1315, F$1)+SUMIFS(DataRegularSeason20242025!$AB$3:$AB$1315,DataRegularSeason20242025!$B$3:$B$1315, "&lt;=" &amp; $A63, DataRegularSeason20242025!$E$3:$E$1315, F$1)</f>
        <v>6</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5</v>
      </c>
      <c r="I63" s="2">
        <f>SUMIFS(DataRegularSeason20242025!$AA$3:$AA$1315,DataRegularSeason20242025!$B$3:$B$1315, "&lt;=" &amp; $A63, DataRegularSeason20242025!$D$3:$D$1315, I$1)+SUMIFS(DataRegularSeason20242025!$AB$3:$AB$1315,DataRegularSeason20242025!$B$3:$B$1315, "&lt;=" &amp; $A63, DataRegularSeason20242025!$E$3:$E$1315, I$1)</f>
        <v>8</v>
      </c>
      <c r="J63" s="2">
        <f>SUMIFS(DataRegularSeason20242025!$AA$3:$AA$1315,DataRegularSeason20242025!$B$3:$B$1315, "&lt;=" &amp; $A63, DataRegularSeason20242025!$D$3:$D$1315, J$1)+SUMIFS(DataRegularSeason20242025!$AB$3:$AB$1315,DataRegularSeason20242025!$B$3:$B$1315, "&lt;=" &amp; $A63, DataRegularSeason20242025!$E$3:$E$1315, J$1)</f>
        <v>12</v>
      </c>
      <c r="K63" s="2">
        <f>SUMIFS(DataRegularSeason20242025!$AA$3:$AA$1315,DataRegularSeason20242025!$B$3:$B$1315, "&lt;=" &amp; $A63, DataRegularSeason20242025!$D$3:$D$1315, K$1)+SUMIFS(DataRegularSeason20242025!$AB$3:$AB$1315,DataRegularSeason20242025!$B$3:$B$1315, "&lt;=" &amp; $A63, DataRegularSeason20242025!$E$3:$E$1315, K$1)</f>
        <v>8</v>
      </c>
      <c r="L63" s="2">
        <f>SUMIFS(DataRegularSeason20242025!$AA$3:$AA$1315,DataRegularSeason20242025!$B$3:$B$1315, "&lt;=" &amp; $A63, DataRegularSeason20242025!$D$3:$D$1315, L$1)+SUMIFS(DataRegularSeason20242025!$AB$3:$AB$1315,DataRegularSeason20242025!$B$3:$B$1315, "&lt;=" &amp; $A63, DataRegularSeason20242025!$E$3:$E$1315, L$1)</f>
        <v>5</v>
      </c>
      <c r="M63" s="2">
        <f>SUMIFS(DataRegularSeason20242025!$AA$3:$AA$1315,DataRegularSeason20242025!$B$3:$B$1315, "&lt;=" &amp; $A63, DataRegularSeason20242025!$D$3:$D$1315, M$1)+SUMIFS(DataRegularSeason20242025!$AB$3:$AB$1315,DataRegularSeason20242025!$B$3:$B$1315, "&lt;=" &amp; $A63, DataRegularSeason20242025!$E$3:$E$1315, M$1)</f>
        <v>11</v>
      </c>
      <c r="N63" s="2">
        <f>SUMIFS(DataRegularSeason20242025!$AA$3:$AA$1315,DataRegularSeason20242025!$B$3:$B$1315, "&lt;=" &amp; $A63, DataRegularSeason20242025!$D$3:$D$1315, N$1)+SUMIFS(DataRegularSeason20242025!$AB$3:$AB$1315,DataRegularSeason20242025!$B$3:$B$1315, "&lt;=" &amp; $A63, DataRegularSeason20242025!$E$3:$E$1315, N$1)</f>
        <v>10</v>
      </c>
      <c r="O63" s="2">
        <f>SUMIFS(DataRegularSeason20242025!$AA$3:$AA$1315,DataRegularSeason20242025!$B$3:$B$1315, "&lt;=" &amp; $A63, DataRegularSeason20242025!$D$3:$D$1315, O$1)+SUMIFS(DataRegularSeason20242025!$AB$3:$AB$1315,DataRegularSeason20242025!$B$3:$B$1315, "&lt;=" &amp; $A63, DataRegularSeason20242025!$E$3:$E$1315, O$1)</f>
        <v>12</v>
      </c>
      <c r="P63" s="2">
        <f>SUMIFS(DataRegularSeason20242025!$AA$3:$AA$1315,DataRegularSeason20242025!$B$3:$B$1315, "&lt;=" &amp; $A63, DataRegularSeason20242025!$D$3:$D$1315, P$1)+SUMIFS(DataRegularSeason20242025!$AB$3:$AB$1315,DataRegularSeason20242025!$B$3:$B$1315, "&lt;=" &amp; $A63, DataRegularSeason20242025!$E$3:$E$1315, P$1)</f>
        <v>5</v>
      </c>
      <c r="Q63" s="2">
        <f>SUMIFS(DataRegularSeason20242025!$AA$3:$AA$1315,DataRegularSeason20242025!$B$3:$B$1315, "&lt;=" &amp; $A63, DataRegularSeason20242025!$D$3:$D$1315, Q$1)+SUMIFS(DataRegularSeason20242025!$AB$3:$AB$1315,DataRegularSeason20242025!$B$3:$B$1315, "&lt;=" &amp; $A63, DataRegularSeason20242025!$E$3:$E$1315, Q$1)</f>
        <v>11</v>
      </c>
      <c r="R63" s="2">
        <f>SUMIFS(DataRegularSeason20242025!$AA$3:$AA$1315,DataRegularSeason20242025!$B$3:$B$1315, "&lt;=" &amp; $A63, DataRegularSeason20242025!$D$3:$D$1315, R$1)+SUMIFS(DataRegularSeason20242025!$AB$3:$AB$1315,DataRegularSeason20242025!$B$3:$B$1315, "&lt;=" &amp; $A63, DataRegularSeason20242025!$E$3:$E$1315, R$1)</f>
        <v>2</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11</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3</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2</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8</v>
      </c>
      <c r="AB63" s="2">
        <f>SUMIFS(DataRegularSeason20242025!$AA$3:$AA$1315,DataRegularSeason20242025!$B$3:$B$1315, "&lt;=" &amp; $A63, DataRegularSeason20242025!$D$3:$D$1315, AB$1)+SUMIFS(DataRegularSeason20242025!$AB$3:$AB$1315,DataRegularSeason20242025!$B$3:$B$1315, "&lt;=" &amp; $A63, DataRegularSeason20242025!$E$3:$E$1315, AB$1)</f>
        <v>8</v>
      </c>
      <c r="AC63" s="2">
        <f>SUMIFS(DataRegularSeason20242025!$AA$3:$AA$1315,DataRegularSeason20242025!$B$3:$B$1315, "&lt;=" &amp; $A63, DataRegularSeason20242025!$D$3:$D$1315, AC$1)+SUMIFS(DataRegularSeason20242025!$AB$3:$AB$1315,DataRegularSeason20242025!$B$3:$B$1315, "&lt;=" &amp; $A63, DataRegularSeason20242025!$E$3:$E$1315, AC$1)</f>
        <v>9</v>
      </c>
      <c r="AD63" s="2">
        <f>SUMIFS(DataRegularSeason20242025!$AA$3:$AA$1315,DataRegularSeason20242025!$B$3:$B$1315, "&lt;=" &amp; $A63, DataRegularSeason20242025!$D$3:$D$1315, AD$1)+SUMIFS(DataRegularSeason20242025!$AB$3:$AB$1315,DataRegularSeason20242025!$B$3:$B$1315, "&lt;=" &amp; $A63, DataRegularSeason20242025!$E$3:$E$1315, AD$1)</f>
        <v>8</v>
      </c>
      <c r="AE63" s="2">
        <f>SUMIFS(DataRegularSeason20242025!$AA$3:$AA$1315,DataRegularSeason20242025!$B$3:$B$1315, "&lt;=" &amp; $A63, DataRegularSeason20242025!$D$3:$D$1315, AE$1)+SUMIFS(DataRegularSeason20242025!$AB$3:$AB$1315,DataRegularSeason20242025!$B$3:$B$1315, "&lt;=" &amp; $A63, DataRegularSeason20242025!$E$3:$E$1315, AE$1)</f>
        <v>9</v>
      </c>
      <c r="AF63" s="2">
        <f>SUMIFS(DataRegularSeason20242025!$AA$3:$AA$1315,DataRegularSeason20242025!$B$3:$B$1315, "&lt;=" &amp; $A63, DataRegularSeason20242025!$D$3:$D$1315, AF$1)+SUMIFS(DataRegularSeason20242025!$AB$3:$AB$1315,DataRegularSeason20242025!$B$3:$B$1315, "&lt;=" &amp; $A63, DataRegularSeason20242025!$E$3:$E$1315, AF$1)</f>
        <v>14</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7</v>
      </c>
      <c r="D64" s="2">
        <f>SUMIFS(DataRegularSeason20242025!$AA$3:$AA$1315,DataRegularSeason20242025!$B$3:$B$1315, "&lt;=" &amp; $A64, DataRegularSeason20242025!$D$3:$D$1315, D$1)+SUMIFS(DataRegularSeason20242025!$AB$3:$AB$1315,DataRegularSeason20242025!$B$3:$B$1315, "&lt;=" &amp; $A64, DataRegularSeason20242025!$E$3:$E$1315, D$1)</f>
        <v>7</v>
      </c>
      <c r="E64" s="2">
        <f>SUMIFS(DataRegularSeason20242025!$AA$3:$AA$1315,DataRegularSeason20242025!$B$3:$B$1315, "&lt;=" &amp; $A64, DataRegularSeason20242025!$D$3:$D$1315, E$1)+SUMIFS(DataRegularSeason20242025!$AB$3:$AB$1315,DataRegularSeason20242025!$B$3:$B$1315, "&lt;=" &amp; $A64, DataRegularSeason20242025!$E$3:$E$1315, E$1)</f>
        <v>8</v>
      </c>
      <c r="F64" s="2">
        <f>SUMIFS(DataRegularSeason20242025!$AA$3:$AA$1315,DataRegularSeason20242025!$B$3:$B$1315, "&lt;=" &amp; $A64, DataRegularSeason20242025!$D$3:$D$1315, F$1)+SUMIFS(DataRegularSeason20242025!$AB$3:$AB$1315,DataRegularSeason20242025!$B$3:$B$1315, "&lt;=" &amp; $A64, DataRegularSeason20242025!$E$3:$E$1315, F$1)</f>
        <v>6</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5</v>
      </c>
      <c r="I64" s="2">
        <f>SUMIFS(DataRegularSeason20242025!$AA$3:$AA$1315,DataRegularSeason20242025!$B$3:$B$1315, "&lt;=" &amp; $A64, DataRegularSeason20242025!$D$3:$D$1315, I$1)+SUMIFS(DataRegularSeason20242025!$AB$3:$AB$1315,DataRegularSeason20242025!$B$3:$B$1315, "&lt;=" &amp; $A64, DataRegularSeason20242025!$E$3:$E$1315, I$1)</f>
        <v>8</v>
      </c>
      <c r="J64" s="2">
        <f>SUMIFS(DataRegularSeason20242025!$AA$3:$AA$1315,DataRegularSeason20242025!$B$3:$B$1315, "&lt;=" &amp; $A64, DataRegularSeason20242025!$D$3:$D$1315, J$1)+SUMIFS(DataRegularSeason20242025!$AB$3:$AB$1315,DataRegularSeason20242025!$B$3:$B$1315, "&lt;=" &amp; $A64, DataRegularSeason20242025!$E$3:$E$1315, J$1)</f>
        <v>12</v>
      </c>
      <c r="K64" s="2">
        <f>SUMIFS(DataRegularSeason20242025!$AA$3:$AA$1315,DataRegularSeason20242025!$B$3:$B$1315, "&lt;=" &amp; $A64, DataRegularSeason20242025!$D$3:$D$1315, K$1)+SUMIFS(DataRegularSeason20242025!$AB$3:$AB$1315,DataRegularSeason20242025!$B$3:$B$1315, "&lt;=" &amp; $A64, DataRegularSeason20242025!$E$3:$E$1315, K$1)</f>
        <v>8</v>
      </c>
      <c r="L64" s="2">
        <f>SUMIFS(DataRegularSeason20242025!$AA$3:$AA$1315,DataRegularSeason20242025!$B$3:$B$1315, "&lt;=" &amp; $A64, DataRegularSeason20242025!$D$3:$D$1315, L$1)+SUMIFS(DataRegularSeason20242025!$AB$3:$AB$1315,DataRegularSeason20242025!$B$3:$B$1315, "&lt;=" &amp; $A64, DataRegularSeason20242025!$E$3:$E$1315, L$1)</f>
        <v>5</v>
      </c>
      <c r="M64" s="2">
        <f>SUMIFS(DataRegularSeason20242025!$AA$3:$AA$1315,DataRegularSeason20242025!$B$3:$B$1315, "&lt;=" &amp; $A64, DataRegularSeason20242025!$D$3:$D$1315, M$1)+SUMIFS(DataRegularSeason20242025!$AB$3:$AB$1315,DataRegularSeason20242025!$B$3:$B$1315, "&lt;=" &amp; $A64, DataRegularSeason20242025!$E$3:$E$1315, M$1)</f>
        <v>11</v>
      </c>
      <c r="N64" s="2">
        <f>SUMIFS(DataRegularSeason20242025!$AA$3:$AA$1315,DataRegularSeason20242025!$B$3:$B$1315, "&lt;=" &amp; $A64, DataRegularSeason20242025!$D$3:$D$1315, N$1)+SUMIFS(DataRegularSeason20242025!$AB$3:$AB$1315,DataRegularSeason20242025!$B$3:$B$1315, "&lt;=" &amp; $A64, DataRegularSeason20242025!$E$3:$E$1315, N$1)</f>
        <v>10</v>
      </c>
      <c r="O64" s="2">
        <f>SUMIFS(DataRegularSeason20242025!$AA$3:$AA$1315,DataRegularSeason20242025!$B$3:$B$1315, "&lt;=" &amp; $A64, DataRegularSeason20242025!$D$3:$D$1315, O$1)+SUMIFS(DataRegularSeason20242025!$AB$3:$AB$1315,DataRegularSeason20242025!$B$3:$B$1315, "&lt;=" &amp; $A64, DataRegularSeason20242025!$E$3:$E$1315, O$1)</f>
        <v>12</v>
      </c>
      <c r="P64" s="2">
        <f>SUMIFS(DataRegularSeason20242025!$AA$3:$AA$1315,DataRegularSeason20242025!$B$3:$B$1315, "&lt;=" &amp; $A64, DataRegularSeason20242025!$D$3:$D$1315, P$1)+SUMIFS(DataRegularSeason20242025!$AB$3:$AB$1315,DataRegularSeason20242025!$B$3:$B$1315, "&lt;=" &amp; $A64, DataRegularSeason20242025!$E$3:$E$1315, P$1)</f>
        <v>5</v>
      </c>
      <c r="Q64" s="2">
        <f>SUMIFS(DataRegularSeason20242025!$AA$3:$AA$1315,DataRegularSeason20242025!$B$3:$B$1315, "&lt;=" &amp; $A64, DataRegularSeason20242025!$D$3:$D$1315, Q$1)+SUMIFS(DataRegularSeason20242025!$AB$3:$AB$1315,DataRegularSeason20242025!$B$3:$B$1315, "&lt;=" &amp; $A64, DataRegularSeason20242025!$E$3:$E$1315, Q$1)</f>
        <v>11</v>
      </c>
      <c r="R64" s="2">
        <f>SUMIFS(DataRegularSeason20242025!$AA$3:$AA$1315,DataRegularSeason20242025!$B$3:$B$1315, "&lt;=" &amp; $A64, DataRegularSeason20242025!$D$3:$D$1315, R$1)+SUMIFS(DataRegularSeason20242025!$AB$3:$AB$1315,DataRegularSeason20242025!$B$3:$B$1315, "&lt;=" &amp; $A64, DataRegularSeason20242025!$E$3:$E$1315, R$1)</f>
        <v>2</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11</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3</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2</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8</v>
      </c>
      <c r="AB64" s="2">
        <f>SUMIFS(DataRegularSeason20242025!$AA$3:$AA$1315,DataRegularSeason20242025!$B$3:$B$1315, "&lt;=" &amp; $A64, DataRegularSeason20242025!$D$3:$D$1315, AB$1)+SUMIFS(DataRegularSeason20242025!$AB$3:$AB$1315,DataRegularSeason20242025!$B$3:$B$1315, "&lt;=" &amp; $A64, DataRegularSeason20242025!$E$3:$E$1315, AB$1)</f>
        <v>8</v>
      </c>
      <c r="AC64" s="2">
        <f>SUMIFS(DataRegularSeason20242025!$AA$3:$AA$1315,DataRegularSeason20242025!$B$3:$B$1315, "&lt;=" &amp; $A64, DataRegularSeason20242025!$D$3:$D$1315, AC$1)+SUMIFS(DataRegularSeason20242025!$AB$3:$AB$1315,DataRegularSeason20242025!$B$3:$B$1315, "&lt;=" &amp; $A64, DataRegularSeason20242025!$E$3:$E$1315, AC$1)</f>
        <v>9</v>
      </c>
      <c r="AD64" s="2">
        <f>SUMIFS(DataRegularSeason20242025!$AA$3:$AA$1315,DataRegularSeason20242025!$B$3:$B$1315, "&lt;=" &amp; $A64, DataRegularSeason20242025!$D$3:$D$1315, AD$1)+SUMIFS(DataRegularSeason20242025!$AB$3:$AB$1315,DataRegularSeason20242025!$B$3:$B$1315, "&lt;=" &amp; $A64, DataRegularSeason20242025!$E$3:$E$1315, AD$1)</f>
        <v>8</v>
      </c>
      <c r="AE64" s="2">
        <f>SUMIFS(DataRegularSeason20242025!$AA$3:$AA$1315,DataRegularSeason20242025!$B$3:$B$1315, "&lt;=" &amp; $A64, DataRegularSeason20242025!$D$3:$D$1315, AE$1)+SUMIFS(DataRegularSeason20242025!$AB$3:$AB$1315,DataRegularSeason20242025!$B$3:$B$1315, "&lt;=" &amp; $A64, DataRegularSeason20242025!$E$3:$E$1315, AE$1)</f>
        <v>9</v>
      </c>
      <c r="AF64" s="2">
        <f>SUMIFS(DataRegularSeason20242025!$AA$3:$AA$1315,DataRegularSeason20242025!$B$3:$B$1315, "&lt;=" &amp; $A64, DataRegularSeason20242025!$D$3:$D$1315, AF$1)+SUMIFS(DataRegularSeason20242025!$AB$3:$AB$1315,DataRegularSeason20242025!$B$3:$B$1315, "&lt;=" &amp; $A64, DataRegularSeason20242025!$E$3:$E$1315, AF$1)</f>
        <v>14</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7</v>
      </c>
      <c r="D65" s="2">
        <f>SUMIFS(DataRegularSeason20242025!$AA$3:$AA$1315,DataRegularSeason20242025!$B$3:$B$1315, "&lt;=" &amp; $A65, DataRegularSeason20242025!$D$3:$D$1315, D$1)+SUMIFS(DataRegularSeason20242025!$AB$3:$AB$1315,DataRegularSeason20242025!$B$3:$B$1315, "&lt;=" &amp; $A65, DataRegularSeason20242025!$E$3:$E$1315, D$1)</f>
        <v>7</v>
      </c>
      <c r="E65" s="2">
        <f>SUMIFS(DataRegularSeason20242025!$AA$3:$AA$1315,DataRegularSeason20242025!$B$3:$B$1315, "&lt;=" &amp; $A65, DataRegularSeason20242025!$D$3:$D$1315, E$1)+SUMIFS(DataRegularSeason20242025!$AB$3:$AB$1315,DataRegularSeason20242025!$B$3:$B$1315, "&lt;=" &amp; $A65, DataRegularSeason20242025!$E$3:$E$1315, E$1)</f>
        <v>8</v>
      </c>
      <c r="F65" s="2">
        <f>SUMIFS(DataRegularSeason20242025!$AA$3:$AA$1315,DataRegularSeason20242025!$B$3:$B$1315, "&lt;=" &amp; $A65, DataRegularSeason20242025!$D$3:$D$1315, F$1)+SUMIFS(DataRegularSeason20242025!$AB$3:$AB$1315,DataRegularSeason20242025!$B$3:$B$1315, "&lt;=" &amp; $A65, DataRegularSeason20242025!$E$3:$E$1315, F$1)</f>
        <v>6</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5</v>
      </c>
      <c r="I65" s="2">
        <f>SUMIFS(DataRegularSeason20242025!$AA$3:$AA$1315,DataRegularSeason20242025!$B$3:$B$1315, "&lt;=" &amp; $A65, DataRegularSeason20242025!$D$3:$D$1315, I$1)+SUMIFS(DataRegularSeason20242025!$AB$3:$AB$1315,DataRegularSeason20242025!$B$3:$B$1315, "&lt;=" &amp; $A65, DataRegularSeason20242025!$E$3:$E$1315, I$1)</f>
        <v>8</v>
      </c>
      <c r="J65" s="2">
        <f>SUMIFS(DataRegularSeason20242025!$AA$3:$AA$1315,DataRegularSeason20242025!$B$3:$B$1315, "&lt;=" &amp; $A65, DataRegularSeason20242025!$D$3:$D$1315, J$1)+SUMIFS(DataRegularSeason20242025!$AB$3:$AB$1315,DataRegularSeason20242025!$B$3:$B$1315, "&lt;=" &amp; $A65, DataRegularSeason20242025!$E$3:$E$1315, J$1)</f>
        <v>12</v>
      </c>
      <c r="K65" s="2">
        <f>SUMIFS(DataRegularSeason20242025!$AA$3:$AA$1315,DataRegularSeason20242025!$B$3:$B$1315, "&lt;=" &amp; $A65, DataRegularSeason20242025!$D$3:$D$1315, K$1)+SUMIFS(DataRegularSeason20242025!$AB$3:$AB$1315,DataRegularSeason20242025!$B$3:$B$1315, "&lt;=" &amp; $A65, DataRegularSeason20242025!$E$3:$E$1315, K$1)</f>
        <v>8</v>
      </c>
      <c r="L65" s="2">
        <f>SUMIFS(DataRegularSeason20242025!$AA$3:$AA$1315,DataRegularSeason20242025!$B$3:$B$1315, "&lt;=" &amp; $A65, DataRegularSeason20242025!$D$3:$D$1315, L$1)+SUMIFS(DataRegularSeason20242025!$AB$3:$AB$1315,DataRegularSeason20242025!$B$3:$B$1315, "&lt;=" &amp; $A65, DataRegularSeason20242025!$E$3:$E$1315, L$1)</f>
        <v>5</v>
      </c>
      <c r="M65" s="2">
        <f>SUMIFS(DataRegularSeason20242025!$AA$3:$AA$1315,DataRegularSeason20242025!$B$3:$B$1315, "&lt;=" &amp; $A65, DataRegularSeason20242025!$D$3:$D$1315, M$1)+SUMIFS(DataRegularSeason20242025!$AB$3:$AB$1315,DataRegularSeason20242025!$B$3:$B$1315, "&lt;=" &amp; $A65, DataRegularSeason20242025!$E$3:$E$1315, M$1)</f>
        <v>11</v>
      </c>
      <c r="N65" s="2">
        <f>SUMIFS(DataRegularSeason20242025!$AA$3:$AA$1315,DataRegularSeason20242025!$B$3:$B$1315, "&lt;=" &amp; $A65, DataRegularSeason20242025!$D$3:$D$1315, N$1)+SUMIFS(DataRegularSeason20242025!$AB$3:$AB$1315,DataRegularSeason20242025!$B$3:$B$1315, "&lt;=" &amp; $A65, DataRegularSeason20242025!$E$3:$E$1315, N$1)</f>
        <v>10</v>
      </c>
      <c r="O65" s="2">
        <f>SUMIFS(DataRegularSeason20242025!$AA$3:$AA$1315,DataRegularSeason20242025!$B$3:$B$1315, "&lt;=" &amp; $A65, DataRegularSeason20242025!$D$3:$D$1315, O$1)+SUMIFS(DataRegularSeason20242025!$AB$3:$AB$1315,DataRegularSeason20242025!$B$3:$B$1315, "&lt;=" &amp; $A65, DataRegularSeason20242025!$E$3:$E$1315, O$1)</f>
        <v>12</v>
      </c>
      <c r="P65" s="2">
        <f>SUMIFS(DataRegularSeason20242025!$AA$3:$AA$1315,DataRegularSeason20242025!$B$3:$B$1315, "&lt;=" &amp; $A65, DataRegularSeason20242025!$D$3:$D$1315, P$1)+SUMIFS(DataRegularSeason20242025!$AB$3:$AB$1315,DataRegularSeason20242025!$B$3:$B$1315, "&lt;=" &amp; $A65, DataRegularSeason20242025!$E$3:$E$1315, P$1)</f>
        <v>5</v>
      </c>
      <c r="Q65" s="2">
        <f>SUMIFS(DataRegularSeason20242025!$AA$3:$AA$1315,DataRegularSeason20242025!$B$3:$B$1315, "&lt;=" &amp; $A65, DataRegularSeason20242025!$D$3:$D$1315, Q$1)+SUMIFS(DataRegularSeason20242025!$AB$3:$AB$1315,DataRegularSeason20242025!$B$3:$B$1315, "&lt;=" &amp; $A65, DataRegularSeason20242025!$E$3:$E$1315, Q$1)</f>
        <v>11</v>
      </c>
      <c r="R65" s="2">
        <f>SUMIFS(DataRegularSeason20242025!$AA$3:$AA$1315,DataRegularSeason20242025!$B$3:$B$1315, "&lt;=" &amp; $A65, DataRegularSeason20242025!$D$3:$D$1315, R$1)+SUMIFS(DataRegularSeason20242025!$AB$3:$AB$1315,DataRegularSeason20242025!$B$3:$B$1315, "&lt;=" &amp; $A65, DataRegularSeason20242025!$E$3:$E$1315, R$1)</f>
        <v>2</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11</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3</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2</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8</v>
      </c>
      <c r="AB65" s="2">
        <f>SUMIFS(DataRegularSeason20242025!$AA$3:$AA$1315,DataRegularSeason20242025!$B$3:$B$1315, "&lt;=" &amp; $A65, DataRegularSeason20242025!$D$3:$D$1315, AB$1)+SUMIFS(DataRegularSeason20242025!$AB$3:$AB$1315,DataRegularSeason20242025!$B$3:$B$1315, "&lt;=" &amp; $A65, DataRegularSeason20242025!$E$3:$E$1315, AB$1)</f>
        <v>8</v>
      </c>
      <c r="AC65" s="2">
        <f>SUMIFS(DataRegularSeason20242025!$AA$3:$AA$1315,DataRegularSeason20242025!$B$3:$B$1315, "&lt;=" &amp; $A65, DataRegularSeason20242025!$D$3:$D$1315, AC$1)+SUMIFS(DataRegularSeason20242025!$AB$3:$AB$1315,DataRegularSeason20242025!$B$3:$B$1315, "&lt;=" &amp; $A65, DataRegularSeason20242025!$E$3:$E$1315, AC$1)</f>
        <v>9</v>
      </c>
      <c r="AD65" s="2">
        <f>SUMIFS(DataRegularSeason20242025!$AA$3:$AA$1315,DataRegularSeason20242025!$B$3:$B$1315, "&lt;=" &amp; $A65, DataRegularSeason20242025!$D$3:$D$1315, AD$1)+SUMIFS(DataRegularSeason20242025!$AB$3:$AB$1315,DataRegularSeason20242025!$B$3:$B$1315, "&lt;=" &amp; $A65, DataRegularSeason20242025!$E$3:$E$1315, AD$1)</f>
        <v>8</v>
      </c>
      <c r="AE65" s="2">
        <f>SUMIFS(DataRegularSeason20242025!$AA$3:$AA$1315,DataRegularSeason20242025!$B$3:$B$1315, "&lt;=" &amp; $A65, DataRegularSeason20242025!$D$3:$D$1315, AE$1)+SUMIFS(DataRegularSeason20242025!$AB$3:$AB$1315,DataRegularSeason20242025!$B$3:$B$1315, "&lt;=" &amp; $A65, DataRegularSeason20242025!$E$3:$E$1315, AE$1)</f>
        <v>9</v>
      </c>
      <c r="AF65" s="2">
        <f>SUMIFS(DataRegularSeason20242025!$AA$3:$AA$1315,DataRegularSeason20242025!$B$3:$B$1315, "&lt;=" &amp; $A65, DataRegularSeason20242025!$D$3:$D$1315, AF$1)+SUMIFS(DataRegularSeason20242025!$AB$3:$AB$1315,DataRegularSeason20242025!$B$3:$B$1315, "&lt;=" &amp; $A65, DataRegularSeason20242025!$E$3:$E$1315, AF$1)</f>
        <v>14</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7</v>
      </c>
      <c r="D66" s="2">
        <f>SUMIFS(DataRegularSeason20242025!$AA$3:$AA$1315,DataRegularSeason20242025!$B$3:$B$1315, "&lt;=" &amp; $A66, DataRegularSeason20242025!$D$3:$D$1315, D$1)+SUMIFS(DataRegularSeason20242025!$AB$3:$AB$1315,DataRegularSeason20242025!$B$3:$B$1315, "&lt;=" &amp; $A66, DataRegularSeason20242025!$E$3:$E$1315, D$1)</f>
        <v>7</v>
      </c>
      <c r="E66" s="2">
        <f>SUMIFS(DataRegularSeason20242025!$AA$3:$AA$1315,DataRegularSeason20242025!$B$3:$B$1315, "&lt;=" &amp; $A66, DataRegularSeason20242025!$D$3:$D$1315, E$1)+SUMIFS(DataRegularSeason20242025!$AB$3:$AB$1315,DataRegularSeason20242025!$B$3:$B$1315, "&lt;=" &amp; $A66, DataRegularSeason20242025!$E$3:$E$1315, E$1)</f>
        <v>8</v>
      </c>
      <c r="F66" s="2">
        <f>SUMIFS(DataRegularSeason20242025!$AA$3:$AA$1315,DataRegularSeason20242025!$B$3:$B$1315, "&lt;=" &amp; $A66, DataRegularSeason20242025!$D$3:$D$1315, F$1)+SUMIFS(DataRegularSeason20242025!$AB$3:$AB$1315,DataRegularSeason20242025!$B$3:$B$1315, "&lt;=" &amp; $A66, DataRegularSeason20242025!$E$3:$E$1315, F$1)</f>
        <v>6</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5</v>
      </c>
      <c r="I66" s="2">
        <f>SUMIFS(DataRegularSeason20242025!$AA$3:$AA$1315,DataRegularSeason20242025!$B$3:$B$1315, "&lt;=" &amp; $A66, DataRegularSeason20242025!$D$3:$D$1315, I$1)+SUMIFS(DataRegularSeason20242025!$AB$3:$AB$1315,DataRegularSeason20242025!$B$3:$B$1315, "&lt;=" &amp; $A66, DataRegularSeason20242025!$E$3:$E$1315, I$1)</f>
        <v>8</v>
      </c>
      <c r="J66" s="2">
        <f>SUMIFS(DataRegularSeason20242025!$AA$3:$AA$1315,DataRegularSeason20242025!$B$3:$B$1315, "&lt;=" &amp; $A66, DataRegularSeason20242025!$D$3:$D$1315, J$1)+SUMIFS(DataRegularSeason20242025!$AB$3:$AB$1315,DataRegularSeason20242025!$B$3:$B$1315, "&lt;=" &amp; $A66, DataRegularSeason20242025!$E$3:$E$1315, J$1)</f>
        <v>12</v>
      </c>
      <c r="K66" s="2">
        <f>SUMIFS(DataRegularSeason20242025!$AA$3:$AA$1315,DataRegularSeason20242025!$B$3:$B$1315, "&lt;=" &amp; $A66, DataRegularSeason20242025!$D$3:$D$1315, K$1)+SUMIFS(DataRegularSeason20242025!$AB$3:$AB$1315,DataRegularSeason20242025!$B$3:$B$1315, "&lt;=" &amp; $A66, DataRegularSeason20242025!$E$3:$E$1315, K$1)</f>
        <v>8</v>
      </c>
      <c r="L66" s="2">
        <f>SUMIFS(DataRegularSeason20242025!$AA$3:$AA$1315,DataRegularSeason20242025!$B$3:$B$1315, "&lt;=" &amp; $A66, DataRegularSeason20242025!$D$3:$D$1315, L$1)+SUMIFS(DataRegularSeason20242025!$AB$3:$AB$1315,DataRegularSeason20242025!$B$3:$B$1315, "&lt;=" &amp; $A66, DataRegularSeason20242025!$E$3:$E$1315, L$1)</f>
        <v>5</v>
      </c>
      <c r="M66" s="2">
        <f>SUMIFS(DataRegularSeason20242025!$AA$3:$AA$1315,DataRegularSeason20242025!$B$3:$B$1315, "&lt;=" &amp; $A66, DataRegularSeason20242025!$D$3:$D$1315, M$1)+SUMIFS(DataRegularSeason20242025!$AB$3:$AB$1315,DataRegularSeason20242025!$B$3:$B$1315, "&lt;=" &amp; $A66, DataRegularSeason20242025!$E$3:$E$1315, M$1)</f>
        <v>11</v>
      </c>
      <c r="N66" s="2">
        <f>SUMIFS(DataRegularSeason20242025!$AA$3:$AA$1315,DataRegularSeason20242025!$B$3:$B$1315, "&lt;=" &amp; $A66, DataRegularSeason20242025!$D$3:$D$1315, N$1)+SUMIFS(DataRegularSeason20242025!$AB$3:$AB$1315,DataRegularSeason20242025!$B$3:$B$1315, "&lt;=" &amp; $A66, DataRegularSeason20242025!$E$3:$E$1315, N$1)</f>
        <v>10</v>
      </c>
      <c r="O66" s="2">
        <f>SUMIFS(DataRegularSeason20242025!$AA$3:$AA$1315,DataRegularSeason20242025!$B$3:$B$1315, "&lt;=" &amp; $A66, DataRegularSeason20242025!$D$3:$D$1315, O$1)+SUMIFS(DataRegularSeason20242025!$AB$3:$AB$1315,DataRegularSeason20242025!$B$3:$B$1315, "&lt;=" &amp; $A66, DataRegularSeason20242025!$E$3:$E$1315, O$1)</f>
        <v>12</v>
      </c>
      <c r="P66" s="2">
        <f>SUMIFS(DataRegularSeason20242025!$AA$3:$AA$1315,DataRegularSeason20242025!$B$3:$B$1315, "&lt;=" &amp; $A66, DataRegularSeason20242025!$D$3:$D$1315, P$1)+SUMIFS(DataRegularSeason20242025!$AB$3:$AB$1315,DataRegularSeason20242025!$B$3:$B$1315, "&lt;=" &amp; $A66, DataRegularSeason20242025!$E$3:$E$1315, P$1)</f>
        <v>5</v>
      </c>
      <c r="Q66" s="2">
        <f>SUMIFS(DataRegularSeason20242025!$AA$3:$AA$1315,DataRegularSeason20242025!$B$3:$B$1315, "&lt;=" &amp; $A66, DataRegularSeason20242025!$D$3:$D$1315, Q$1)+SUMIFS(DataRegularSeason20242025!$AB$3:$AB$1315,DataRegularSeason20242025!$B$3:$B$1315, "&lt;=" &amp; $A66, DataRegularSeason20242025!$E$3:$E$1315, Q$1)</f>
        <v>11</v>
      </c>
      <c r="R66" s="2">
        <f>SUMIFS(DataRegularSeason20242025!$AA$3:$AA$1315,DataRegularSeason20242025!$B$3:$B$1315, "&lt;=" &amp; $A66, DataRegularSeason20242025!$D$3:$D$1315, R$1)+SUMIFS(DataRegularSeason20242025!$AB$3:$AB$1315,DataRegularSeason20242025!$B$3:$B$1315, "&lt;=" &amp; $A66, DataRegularSeason20242025!$E$3:$E$1315, R$1)</f>
        <v>2</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11</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3</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2</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8</v>
      </c>
      <c r="AB66" s="2">
        <f>SUMIFS(DataRegularSeason20242025!$AA$3:$AA$1315,DataRegularSeason20242025!$B$3:$B$1315, "&lt;=" &amp; $A66, DataRegularSeason20242025!$D$3:$D$1315, AB$1)+SUMIFS(DataRegularSeason20242025!$AB$3:$AB$1315,DataRegularSeason20242025!$B$3:$B$1315, "&lt;=" &amp; $A66, DataRegularSeason20242025!$E$3:$E$1315, AB$1)</f>
        <v>8</v>
      </c>
      <c r="AC66" s="2">
        <f>SUMIFS(DataRegularSeason20242025!$AA$3:$AA$1315,DataRegularSeason20242025!$B$3:$B$1315, "&lt;=" &amp; $A66, DataRegularSeason20242025!$D$3:$D$1315, AC$1)+SUMIFS(DataRegularSeason20242025!$AB$3:$AB$1315,DataRegularSeason20242025!$B$3:$B$1315, "&lt;=" &amp; $A66, DataRegularSeason20242025!$E$3:$E$1315, AC$1)</f>
        <v>9</v>
      </c>
      <c r="AD66" s="2">
        <f>SUMIFS(DataRegularSeason20242025!$AA$3:$AA$1315,DataRegularSeason20242025!$B$3:$B$1315, "&lt;=" &amp; $A66, DataRegularSeason20242025!$D$3:$D$1315, AD$1)+SUMIFS(DataRegularSeason20242025!$AB$3:$AB$1315,DataRegularSeason20242025!$B$3:$B$1315, "&lt;=" &amp; $A66, DataRegularSeason20242025!$E$3:$E$1315, AD$1)</f>
        <v>8</v>
      </c>
      <c r="AE66" s="2">
        <f>SUMIFS(DataRegularSeason20242025!$AA$3:$AA$1315,DataRegularSeason20242025!$B$3:$B$1315, "&lt;=" &amp; $A66, DataRegularSeason20242025!$D$3:$D$1315, AE$1)+SUMIFS(DataRegularSeason20242025!$AB$3:$AB$1315,DataRegularSeason20242025!$B$3:$B$1315, "&lt;=" &amp; $A66, DataRegularSeason20242025!$E$3:$E$1315, AE$1)</f>
        <v>9</v>
      </c>
      <c r="AF66" s="2">
        <f>SUMIFS(DataRegularSeason20242025!$AA$3:$AA$1315,DataRegularSeason20242025!$B$3:$B$1315, "&lt;=" &amp; $A66, DataRegularSeason20242025!$D$3:$D$1315, AF$1)+SUMIFS(DataRegularSeason20242025!$AB$3:$AB$1315,DataRegularSeason20242025!$B$3:$B$1315, "&lt;=" &amp; $A66, DataRegularSeason20242025!$E$3:$E$1315, AF$1)</f>
        <v>14</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7</v>
      </c>
      <c r="D67" s="2">
        <f>SUMIFS(DataRegularSeason20242025!$AA$3:$AA$1315,DataRegularSeason20242025!$B$3:$B$1315, "&lt;=" &amp; $A67, DataRegularSeason20242025!$D$3:$D$1315, D$1)+SUMIFS(DataRegularSeason20242025!$AB$3:$AB$1315,DataRegularSeason20242025!$B$3:$B$1315, "&lt;=" &amp; $A67, DataRegularSeason20242025!$E$3:$E$1315, D$1)</f>
        <v>7</v>
      </c>
      <c r="E67" s="2">
        <f>SUMIFS(DataRegularSeason20242025!$AA$3:$AA$1315,DataRegularSeason20242025!$B$3:$B$1315, "&lt;=" &amp; $A67, DataRegularSeason20242025!$D$3:$D$1315, E$1)+SUMIFS(DataRegularSeason20242025!$AB$3:$AB$1315,DataRegularSeason20242025!$B$3:$B$1315, "&lt;=" &amp; $A67, DataRegularSeason20242025!$E$3:$E$1315, E$1)</f>
        <v>8</v>
      </c>
      <c r="F67" s="2">
        <f>SUMIFS(DataRegularSeason20242025!$AA$3:$AA$1315,DataRegularSeason20242025!$B$3:$B$1315, "&lt;=" &amp; $A67, DataRegularSeason20242025!$D$3:$D$1315, F$1)+SUMIFS(DataRegularSeason20242025!$AB$3:$AB$1315,DataRegularSeason20242025!$B$3:$B$1315, "&lt;=" &amp; $A67, DataRegularSeason20242025!$E$3:$E$1315, F$1)</f>
        <v>6</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5</v>
      </c>
      <c r="I67" s="2">
        <f>SUMIFS(DataRegularSeason20242025!$AA$3:$AA$1315,DataRegularSeason20242025!$B$3:$B$1315, "&lt;=" &amp; $A67, DataRegularSeason20242025!$D$3:$D$1315, I$1)+SUMIFS(DataRegularSeason20242025!$AB$3:$AB$1315,DataRegularSeason20242025!$B$3:$B$1315, "&lt;=" &amp; $A67, DataRegularSeason20242025!$E$3:$E$1315, I$1)</f>
        <v>8</v>
      </c>
      <c r="J67" s="2">
        <f>SUMIFS(DataRegularSeason20242025!$AA$3:$AA$1315,DataRegularSeason20242025!$B$3:$B$1315, "&lt;=" &amp; $A67, DataRegularSeason20242025!$D$3:$D$1315, J$1)+SUMIFS(DataRegularSeason20242025!$AB$3:$AB$1315,DataRegularSeason20242025!$B$3:$B$1315, "&lt;=" &amp; $A67, DataRegularSeason20242025!$E$3:$E$1315, J$1)</f>
        <v>12</v>
      </c>
      <c r="K67" s="2">
        <f>SUMIFS(DataRegularSeason20242025!$AA$3:$AA$1315,DataRegularSeason20242025!$B$3:$B$1315, "&lt;=" &amp; $A67, DataRegularSeason20242025!$D$3:$D$1315, K$1)+SUMIFS(DataRegularSeason20242025!$AB$3:$AB$1315,DataRegularSeason20242025!$B$3:$B$1315, "&lt;=" &amp; $A67, DataRegularSeason20242025!$E$3:$E$1315, K$1)</f>
        <v>8</v>
      </c>
      <c r="L67" s="2">
        <f>SUMIFS(DataRegularSeason20242025!$AA$3:$AA$1315,DataRegularSeason20242025!$B$3:$B$1315, "&lt;=" &amp; $A67, DataRegularSeason20242025!$D$3:$D$1315, L$1)+SUMIFS(DataRegularSeason20242025!$AB$3:$AB$1315,DataRegularSeason20242025!$B$3:$B$1315, "&lt;=" &amp; $A67, DataRegularSeason20242025!$E$3:$E$1315, L$1)</f>
        <v>5</v>
      </c>
      <c r="M67" s="2">
        <f>SUMIFS(DataRegularSeason20242025!$AA$3:$AA$1315,DataRegularSeason20242025!$B$3:$B$1315, "&lt;=" &amp; $A67, DataRegularSeason20242025!$D$3:$D$1315, M$1)+SUMIFS(DataRegularSeason20242025!$AB$3:$AB$1315,DataRegularSeason20242025!$B$3:$B$1315, "&lt;=" &amp; $A67, DataRegularSeason20242025!$E$3:$E$1315, M$1)</f>
        <v>11</v>
      </c>
      <c r="N67" s="2">
        <f>SUMIFS(DataRegularSeason20242025!$AA$3:$AA$1315,DataRegularSeason20242025!$B$3:$B$1315, "&lt;=" &amp; $A67, DataRegularSeason20242025!$D$3:$D$1315, N$1)+SUMIFS(DataRegularSeason20242025!$AB$3:$AB$1315,DataRegularSeason20242025!$B$3:$B$1315, "&lt;=" &amp; $A67, DataRegularSeason20242025!$E$3:$E$1315, N$1)</f>
        <v>10</v>
      </c>
      <c r="O67" s="2">
        <f>SUMIFS(DataRegularSeason20242025!$AA$3:$AA$1315,DataRegularSeason20242025!$B$3:$B$1315, "&lt;=" &amp; $A67, DataRegularSeason20242025!$D$3:$D$1315, O$1)+SUMIFS(DataRegularSeason20242025!$AB$3:$AB$1315,DataRegularSeason20242025!$B$3:$B$1315, "&lt;=" &amp; $A67, DataRegularSeason20242025!$E$3:$E$1315, O$1)</f>
        <v>12</v>
      </c>
      <c r="P67" s="2">
        <f>SUMIFS(DataRegularSeason20242025!$AA$3:$AA$1315,DataRegularSeason20242025!$B$3:$B$1315, "&lt;=" &amp; $A67, DataRegularSeason20242025!$D$3:$D$1315, P$1)+SUMIFS(DataRegularSeason20242025!$AB$3:$AB$1315,DataRegularSeason20242025!$B$3:$B$1315, "&lt;=" &amp; $A67, DataRegularSeason20242025!$E$3:$E$1315, P$1)</f>
        <v>5</v>
      </c>
      <c r="Q67" s="2">
        <f>SUMIFS(DataRegularSeason20242025!$AA$3:$AA$1315,DataRegularSeason20242025!$B$3:$B$1315, "&lt;=" &amp; $A67, DataRegularSeason20242025!$D$3:$D$1315, Q$1)+SUMIFS(DataRegularSeason20242025!$AB$3:$AB$1315,DataRegularSeason20242025!$B$3:$B$1315, "&lt;=" &amp; $A67, DataRegularSeason20242025!$E$3:$E$1315, Q$1)</f>
        <v>11</v>
      </c>
      <c r="R67" s="2">
        <f>SUMIFS(DataRegularSeason20242025!$AA$3:$AA$1315,DataRegularSeason20242025!$B$3:$B$1315, "&lt;=" &amp; $A67, DataRegularSeason20242025!$D$3:$D$1315, R$1)+SUMIFS(DataRegularSeason20242025!$AB$3:$AB$1315,DataRegularSeason20242025!$B$3:$B$1315, "&lt;=" &amp; $A67, DataRegularSeason20242025!$E$3:$E$1315, R$1)</f>
        <v>2</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11</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3</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2</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8</v>
      </c>
      <c r="AB67" s="2">
        <f>SUMIFS(DataRegularSeason20242025!$AA$3:$AA$1315,DataRegularSeason20242025!$B$3:$B$1315, "&lt;=" &amp; $A67, DataRegularSeason20242025!$D$3:$D$1315, AB$1)+SUMIFS(DataRegularSeason20242025!$AB$3:$AB$1315,DataRegularSeason20242025!$B$3:$B$1315, "&lt;=" &amp; $A67, DataRegularSeason20242025!$E$3:$E$1315, AB$1)</f>
        <v>8</v>
      </c>
      <c r="AC67" s="2">
        <f>SUMIFS(DataRegularSeason20242025!$AA$3:$AA$1315,DataRegularSeason20242025!$B$3:$B$1315, "&lt;=" &amp; $A67, DataRegularSeason20242025!$D$3:$D$1315, AC$1)+SUMIFS(DataRegularSeason20242025!$AB$3:$AB$1315,DataRegularSeason20242025!$B$3:$B$1315, "&lt;=" &amp; $A67, DataRegularSeason20242025!$E$3:$E$1315, AC$1)</f>
        <v>9</v>
      </c>
      <c r="AD67" s="2">
        <f>SUMIFS(DataRegularSeason20242025!$AA$3:$AA$1315,DataRegularSeason20242025!$B$3:$B$1315, "&lt;=" &amp; $A67, DataRegularSeason20242025!$D$3:$D$1315, AD$1)+SUMIFS(DataRegularSeason20242025!$AB$3:$AB$1315,DataRegularSeason20242025!$B$3:$B$1315, "&lt;=" &amp; $A67, DataRegularSeason20242025!$E$3:$E$1315, AD$1)</f>
        <v>8</v>
      </c>
      <c r="AE67" s="2">
        <f>SUMIFS(DataRegularSeason20242025!$AA$3:$AA$1315,DataRegularSeason20242025!$B$3:$B$1315, "&lt;=" &amp; $A67, DataRegularSeason20242025!$D$3:$D$1315, AE$1)+SUMIFS(DataRegularSeason20242025!$AB$3:$AB$1315,DataRegularSeason20242025!$B$3:$B$1315, "&lt;=" &amp; $A67, DataRegularSeason20242025!$E$3:$E$1315, AE$1)</f>
        <v>9</v>
      </c>
      <c r="AF67" s="2">
        <f>SUMIFS(DataRegularSeason20242025!$AA$3:$AA$1315,DataRegularSeason20242025!$B$3:$B$1315, "&lt;=" &amp; $A67, DataRegularSeason20242025!$D$3:$D$1315, AF$1)+SUMIFS(DataRegularSeason20242025!$AB$3:$AB$1315,DataRegularSeason20242025!$B$3:$B$1315, "&lt;=" &amp; $A67, DataRegularSeason20242025!$E$3:$E$1315, AF$1)</f>
        <v>14</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7</v>
      </c>
      <c r="D68" s="2">
        <f>SUMIFS(DataRegularSeason20242025!$AA$3:$AA$1315,DataRegularSeason20242025!$B$3:$B$1315, "&lt;=" &amp; $A68, DataRegularSeason20242025!$D$3:$D$1315, D$1)+SUMIFS(DataRegularSeason20242025!$AB$3:$AB$1315,DataRegularSeason20242025!$B$3:$B$1315, "&lt;=" &amp; $A68, DataRegularSeason20242025!$E$3:$E$1315, D$1)</f>
        <v>7</v>
      </c>
      <c r="E68" s="2">
        <f>SUMIFS(DataRegularSeason20242025!$AA$3:$AA$1315,DataRegularSeason20242025!$B$3:$B$1315, "&lt;=" &amp; $A68, DataRegularSeason20242025!$D$3:$D$1315, E$1)+SUMIFS(DataRegularSeason20242025!$AB$3:$AB$1315,DataRegularSeason20242025!$B$3:$B$1315, "&lt;=" &amp; $A68, DataRegularSeason20242025!$E$3:$E$1315, E$1)</f>
        <v>8</v>
      </c>
      <c r="F68" s="2">
        <f>SUMIFS(DataRegularSeason20242025!$AA$3:$AA$1315,DataRegularSeason20242025!$B$3:$B$1315, "&lt;=" &amp; $A68, DataRegularSeason20242025!$D$3:$D$1315, F$1)+SUMIFS(DataRegularSeason20242025!$AB$3:$AB$1315,DataRegularSeason20242025!$B$3:$B$1315, "&lt;=" &amp; $A68, DataRegularSeason20242025!$E$3:$E$1315, F$1)</f>
        <v>6</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5</v>
      </c>
      <c r="I68" s="2">
        <f>SUMIFS(DataRegularSeason20242025!$AA$3:$AA$1315,DataRegularSeason20242025!$B$3:$B$1315, "&lt;=" &amp; $A68, DataRegularSeason20242025!$D$3:$D$1315, I$1)+SUMIFS(DataRegularSeason20242025!$AB$3:$AB$1315,DataRegularSeason20242025!$B$3:$B$1315, "&lt;=" &amp; $A68, DataRegularSeason20242025!$E$3:$E$1315, I$1)</f>
        <v>8</v>
      </c>
      <c r="J68" s="2">
        <f>SUMIFS(DataRegularSeason20242025!$AA$3:$AA$1315,DataRegularSeason20242025!$B$3:$B$1315, "&lt;=" &amp; $A68, DataRegularSeason20242025!$D$3:$D$1315, J$1)+SUMIFS(DataRegularSeason20242025!$AB$3:$AB$1315,DataRegularSeason20242025!$B$3:$B$1315, "&lt;=" &amp; $A68, DataRegularSeason20242025!$E$3:$E$1315, J$1)</f>
        <v>12</v>
      </c>
      <c r="K68" s="2">
        <f>SUMIFS(DataRegularSeason20242025!$AA$3:$AA$1315,DataRegularSeason20242025!$B$3:$B$1315, "&lt;=" &amp; $A68, DataRegularSeason20242025!$D$3:$D$1315, K$1)+SUMIFS(DataRegularSeason20242025!$AB$3:$AB$1315,DataRegularSeason20242025!$B$3:$B$1315, "&lt;=" &amp; $A68, DataRegularSeason20242025!$E$3:$E$1315, K$1)</f>
        <v>8</v>
      </c>
      <c r="L68" s="2">
        <f>SUMIFS(DataRegularSeason20242025!$AA$3:$AA$1315,DataRegularSeason20242025!$B$3:$B$1315, "&lt;=" &amp; $A68, DataRegularSeason20242025!$D$3:$D$1315, L$1)+SUMIFS(DataRegularSeason20242025!$AB$3:$AB$1315,DataRegularSeason20242025!$B$3:$B$1315, "&lt;=" &amp; $A68, DataRegularSeason20242025!$E$3:$E$1315, L$1)</f>
        <v>5</v>
      </c>
      <c r="M68" s="2">
        <f>SUMIFS(DataRegularSeason20242025!$AA$3:$AA$1315,DataRegularSeason20242025!$B$3:$B$1315, "&lt;=" &amp; $A68, DataRegularSeason20242025!$D$3:$D$1315, M$1)+SUMIFS(DataRegularSeason20242025!$AB$3:$AB$1315,DataRegularSeason20242025!$B$3:$B$1315, "&lt;=" &amp; $A68, DataRegularSeason20242025!$E$3:$E$1315, M$1)</f>
        <v>11</v>
      </c>
      <c r="N68" s="2">
        <f>SUMIFS(DataRegularSeason20242025!$AA$3:$AA$1315,DataRegularSeason20242025!$B$3:$B$1315, "&lt;=" &amp; $A68, DataRegularSeason20242025!$D$3:$D$1315, N$1)+SUMIFS(DataRegularSeason20242025!$AB$3:$AB$1315,DataRegularSeason20242025!$B$3:$B$1315, "&lt;=" &amp; $A68, DataRegularSeason20242025!$E$3:$E$1315, N$1)</f>
        <v>10</v>
      </c>
      <c r="O68" s="2">
        <f>SUMIFS(DataRegularSeason20242025!$AA$3:$AA$1315,DataRegularSeason20242025!$B$3:$B$1315, "&lt;=" &amp; $A68, DataRegularSeason20242025!$D$3:$D$1315, O$1)+SUMIFS(DataRegularSeason20242025!$AB$3:$AB$1315,DataRegularSeason20242025!$B$3:$B$1315, "&lt;=" &amp; $A68, DataRegularSeason20242025!$E$3:$E$1315, O$1)</f>
        <v>12</v>
      </c>
      <c r="P68" s="2">
        <f>SUMIFS(DataRegularSeason20242025!$AA$3:$AA$1315,DataRegularSeason20242025!$B$3:$B$1315, "&lt;=" &amp; $A68, DataRegularSeason20242025!$D$3:$D$1315, P$1)+SUMIFS(DataRegularSeason20242025!$AB$3:$AB$1315,DataRegularSeason20242025!$B$3:$B$1315, "&lt;=" &amp; $A68, DataRegularSeason20242025!$E$3:$E$1315, P$1)</f>
        <v>5</v>
      </c>
      <c r="Q68" s="2">
        <f>SUMIFS(DataRegularSeason20242025!$AA$3:$AA$1315,DataRegularSeason20242025!$B$3:$B$1315, "&lt;=" &amp; $A68, DataRegularSeason20242025!$D$3:$D$1315, Q$1)+SUMIFS(DataRegularSeason20242025!$AB$3:$AB$1315,DataRegularSeason20242025!$B$3:$B$1315, "&lt;=" &amp; $A68, DataRegularSeason20242025!$E$3:$E$1315, Q$1)</f>
        <v>11</v>
      </c>
      <c r="R68" s="2">
        <f>SUMIFS(DataRegularSeason20242025!$AA$3:$AA$1315,DataRegularSeason20242025!$B$3:$B$1315, "&lt;=" &amp; $A68, DataRegularSeason20242025!$D$3:$D$1315, R$1)+SUMIFS(DataRegularSeason20242025!$AB$3:$AB$1315,DataRegularSeason20242025!$B$3:$B$1315, "&lt;=" &amp; $A68, DataRegularSeason20242025!$E$3:$E$1315, R$1)</f>
        <v>2</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11</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3</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2</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8</v>
      </c>
      <c r="AB68" s="2">
        <f>SUMIFS(DataRegularSeason20242025!$AA$3:$AA$1315,DataRegularSeason20242025!$B$3:$B$1315, "&lt;=" &amp; $A68, DataRegularSeason20242025!$D$3:$D$1315, AB$1)+SUMIFS(DataRegularSeason20242025!$AB$3:$AB$1315,DataRegularSeason20242025!$B$3:$B$1315, "&lt;=" &amp; $A68, DataRegularSeason20242025!$E$3:$E$1315, AB$1)</f>
        <v>8</v>
      </c>
      <c r="AC68" s="2">
        <f>SUMIFS(DataRegularSeason20242025!$AA$3:$AA$1315,DataRegularSeason20242025!$B$3:$B$1315, "&lt;=" &amp; $A68, DataRegularSeason20242025!$D$3:$D$1315, AC$1)+SUMIFS(DataRegularSeason20242025!$AB$3:$AB$1315,DataRegularSeason20242025!$B$3:$B$1315, "&lt;=" &amp; $A68, DataRegularSeason20242025!$E$3:$E$1315, AC$1)</f>
        <v>9</v>
      </c>
      <c r="AD68" s="2">
        <f>SUMIFS(DataRegularSeason20242025!$AA$3:$AA$1315,DataRegularSeason20242025!$B$3:$B$1315, "&lt;=" &amp; $A68, DataRegularSeason20242025!$D$3:$D$1315, AD$1)+SUMIFS(DataRegularSeason20242025!$AB$3:$AB$1315,DataRegularSeason20242025!$B$3:$B$1315, "&lt;=" &amp; $A68, DataRegularSeason20242025!$E$3:$E$1315, AD$1)</f>
        <v>8</v>
      </c>
      <c r="AE68" s="2">
        <f>SUMIFS(DataRegularSeason20242025!$AA$3:$AA$1315,DataRegularSeason20242025!$B$3:$B$1315, "&lt;=" &amp; $A68, DataRegularSeason20242025!$D$3:$D$1315, AE$1)+SUMIFS(DataRegularSeason20242025!$AB$3:$AB$1315,DataRegularSeason20242025!$B$3:$B$1315, "&lt;=" &amp; $A68, DataRegularSeason20242025!$E$3:$E$1315, AE$1)</f>
        <v>9</v>
      </c>
      <c r="AF68" s="2">
        <f>SUMIFS(DataRegularSeason20242025!$AA$3:$AA$1315,DataRegularSeason20242025!$B$3:$B$1315, "&lt;=" &amp; $A68, DataRegularSeason20242025!$D$3:$D$1315, AF$1)+SUMIFS(DataRegularSeason20242025!$AB$3:$AB$1315,DataRegularSeason20242025!$B$3:$B$1315, "&lt;=" &amp; $A68, DataRegularSeason20242025!$E$3:$E$1315, AF$1)</f>
        <v>14</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7</v>
      </c>
      <c r="D69" s="2">
        <f>SUMIFS(DataRegularSeason20242025!$AA$3:$AA$1315,DataRegularSeason20242025!$B$3:$B$1315, "&lt;=" &amp; $A69, DataRegularSeason20242025!$D$3:$D$1315, D$1)+SUMIFS(DataRegularSeason20242025!$AB$3:$AB$1315,DataRegularSeason20242025!$B$3:$B$1315, "&lt;=" &amp; $A69, DataRegularSeason20242025!$E$3:$E$1315, D$1)</f>
        <v>7</v>
      </c>
      <c r="E69" s="2">
        <f>SUMIFS(DataRegularSeason20242025!$AA$3:$AA$1315,DataRegularSeason20242025!$B$3:$B$1315, "&lt;=" &amp; $A69, DataRegularSeason20242025!$D$3:$D$1315, E$1)+SUMIFS(DataRegularSeason20242025!$AB$3:$AB$1315,DataRegularSeason20242025!$B$3:$B$1315, "&lt;=" &amp; $A69, DataRegularSeason20242025!$E$3:$E$1315, E$1)</f>
        <v>8</v>
      </c>
      <c r="F69" s="2">
        <f>SUMIFS(DataRegularSeason20242025!$AA$3:$AA$1315,DataRegularSeason20242025!$B$3:$B$1315, "&lt;=" &amp; $A69, DataRegularSeason20242025!$D$3:$D$1315, F$1)+SUMIFS(DataRegularSeason20242025!$AB$3:$AB$1315,DataRegularSeason20242025!$B$3:$B$1315, "&lt;=" &amp; $A69, DataRegularSeason20242025!$E$3:$E$1315, F$1)</f>
        <v>6</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5</v>
      </c>
      <c r="I69" s="2">
        <f>SUMIFS(DataRegularSeason20242025!$AA$3:$AA$1315,DataRegularSeason20242025!$B$3:$B$1315, "&lt;=" &amp; $A69, DataRegularSeason20242025!$D$3:$D$1315, I$1)+SUMIFS(DataRegularSeason20242025!$AB$3:$AB$1315,DataRegularSeason20242025!$B$3:$B$1315, "&lt;=" &amp; $A69, DataRegularSeason20242025!$E$3:$E$1315, I$1)</f>
        <v>8</v>
      </c>
      <c r="J69" s="2">
        <f>SUMIFS(DataRegularSeason20242025!$AA$3:$AA$1315,DataRegularSeason20242025!$B$3:$B$1315, "&lt;=" &amp; $A69, DataRegularSeason20242025!$D$3:$D$1315, J$1)+SUMIFS(DataRegularSeason20242025!$AB$3:$AB$1315,DataRegularSeason20242025!$B$3:$B$1315, "&lt;=" &amp; $A69, DataRegularSeason20242025!$E$3:$E$1315, J$1)</f>
        <v>12</v>
      </c>
      <c r="K69" s="2">
        <f>SUMIFS(DataRegularSeason20242025!$AA$3:$AA$1315,DataRegularSeason20242025!$B$3:$B$1315, "&lt;=" &amp; $A69, DataRegularSeason20242025!$D$3:$D$1315, K$1)+SUMIFS(DataRegularSeason20242025!$AB$3:$AB$1315,DataRegularSeason20242025!$B$3:$B$1315, "&lt;=" &amp; $A69, DataRegularSeason20242025!$E$3:$E$1315, K$1)</f>
        <v>8</v>
      </c>
      <c r="L69" s="2">
        <f>SUMIFS(DataRegularSeason20242025!$AA$3:$AA$1315,DataRegularSeason20242025!$B$3:$B$1315, "&lt;=" &amp; $A69, DataRegularSeason20242025!$D$3:$D$1315, L$1)+SUMIFS(DataRegularSeason20242025!$AB$3:$AB$1315,DataRegularSeason20242025!$B$3:$B$1315, "&lt;=" &amp; $A69, DataRegularSeason20242025!$E$3:$E$1315, L$1)</f>
        <v>5</v>
      </c>
      <c r="M69" s="2">
        <f>SUMIFS(DataRegularSeason20242025!$AA$3:$AA$1315,DataRegularSeason20242025!$B$3:$B$1315, "&lt;=" &amp; $A69, DataRegularSeason20242025!$D$3:$D$1315, M$1)+SUMIFS(DataRegularSeason20242025!$AB$3:$AB$1315,DataRegularSeason20242025!$B$3:$B$1315, "&lt;=" &amp; $A69, DataRegularSeason20242025!$E$3:$E$1315, M$1)</f>
        <v>11</v>
      </c>
      <c r="N69" s="2">
        <f>SUMIFS(DataRegularSeason20242025!$AA$3:$AA$1315,DataRegularSeason20242025!$B$3:$B$1315, "&lt;=" &amp; $A69, DataRegularSeason20242025!$D$3:$D$1315, N$1)+SUMIFS(DataRegularSeason20242025!$AB$3:$AB$1315,DataRegularSeason20242025!$B$3:$B$1315, "&lt;=" &amp; $A69, DataRegularSeason20242025!$E$3:$E$1315, N$1)</f>
        <v>10</v>
      </c>
      <c r="O69" s="2">
        <f>SUMIFS(DataRegularSeason20242025!$AA$3:$AA$1315,DataRegularSeason20242025!$B$3:$B$1315, "&lt;=" &amp; $A69, DataRegularSeason20242025!$D$3:$D$1315, O$1)+SUMIFS(DataRegularSeason20242025!$AB$3:$AB$1315,DataRegularSeason20242025!$B$3:$B$1315, "&lt;=" &amp; $A69, DataRegularSeason20242025!$E$3:$E$1315, O$1)</f>
        <v>12</v>
      </c>
      <c r="P69" s="2">
        <f>SUMIFS(DataRegularSeason20242025!$AA$3:$AA$1315,DataRegularSeason20242025!$B$3:$B$1315, "&lt;=" &amp; $A69, DataRegularSeason20242025!$D$3:$D$1315, P$1)+SUMIFS(DataRegularSeason20242025!$AB$3:$AB$1315,DataRegularSeason20242025!$B$3:$B$1315, "&lt;=" &amp; $A69, DataRegularSeason20242025!$E$3:$E$1315, P$1)</f>
        <v>5</v>
      </c>
      <c r="Q69" s="2">
        <f>SUMIFS(DataRegularSeason20242025!$AA$3:$AA$1315,DataRegularSeason20242025!$B$3:$B$1315, "&lt;=" &amp; $A69, DataRegularSeason20242025!$D$3:$D$1315, Q$1)+SUMIFS(DataRegularSeason20242025!$AB$3:$AB$1315,DataRegularSeason20242025!$B$3:$B$1315, "&lt;=" &amp; $A69, DataRegularSeason20242025!$E$3:$E$1315, Q$1)</f>
        <v>11</v>
      </c>
      <c r="R69" s="2">
        <f>SUMIFS(DataRegularSeason20242025!$AA$3:$AA$1315,DataRegularSeason20242025!$B$3:$B$1315, "&lt;=" &amp; $A69, DataRegularSeason20242025!$D$3:$D$1315, R$1)+SUMIFS(DataRegularSeason20242025!$AB$3:$AB$1315,DataRegularSeason20242025!$B$3:$B$1315, "&lt;=" &amp; $A69, DataRegularSeason20242025!$E$3:$E$1315, R$1)</f>
        <v>2</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11</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3</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2</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8</v>
      </c>
      <c r="AB69" s="2">
        <f>SUMIFS(DataRegularSeason20242025!$AA$3:$AA$1315,DataRegularSeason20242025!$B$3:$B$1315, "&lt;=" &amp; $A69, DataRegularSeason20242025!$D$3:$D$1315, AB$1)+SUMIFS(DataRegularSeason20242025!$AB$3:$AB$1315,DataRegularSeason20242025!$B$3:$B$1315, "&lt;=" &amp; $A69, DataRegularSeason20242025!$E$3:$E$1315, AB$1)</f>
        <v>8</v>
      </c>
      <c r="AC69" s="2">
        <f>SUMIFS(DataRegularSeason20242025!$AA$3:$AA$1315,DataRegularSeason20242025!$B$3:$B$1315, "&lt;=" &amp; $A69, DataRegularSeason20242025!$D$3:$D$1315, AC$1)+SUMIFS(DataRegularSeason20242025!$AB$3:$AB$1315,DataRegularSeason20242025!$B$3:$B$1315, "&lt;=" &amp; $A69, DataRegularSeason20242025!$E$3:$E$1315, AC$1)</f>
        <v>9</v>
      </c>
      <c r="AD69" s="2">
        <f>SUMIFS(DataRegularSeason20242025!$AA$3:$AA$1315,DataRegularSeason20242025!$B$3:$B$1315, "&lt;=" &amp; $A69, DataRegularSeason20242025!$D$3:$D$1315, AD$1)+SUMIFS(DataRegularSeason20242025!$AB$3:$AB$1315,DataRegularSeason20242025!$B$3:$B$1315, "&lt;=" &amp; $A69, DataRegularSeason20242025!$E$3:$E$1315, AD$1)</f>
        <v>8</v>
      </c>
      <c r="AE69" s="2">
        <f>SUMIFS(DataRegularSeason20242025!$AA$3:$AA$1315,DataRegularSeason20242025!$B$3:$B$1315, "&lt;=" &amp; $A69, DataRegularSeason20242025!$D$3:$D$1315, AE$1)+SUMIFS(DataRegularSeason20242025!$AB$3:$AB$1315,DataRegularSeason20242025!$B$3:$B$1315, "&lt;=" &amp; $A69, DataRegularSeason20242025!$E$3:$E$1315, AE$1)</f>
        <v>9</v>
      </c>
      <c r="AF69" s="2">
        <f>SUMIFS(DataRegularSeason20242025!$AA$3:$AA$1315,DataRegularSeason20242025!$B$3:$B$1315, "&lt;=" &amp; $A69, DataRegularSeason20242025!$D$3:$D$1315, AF$1)+SUMIFS(DataRegularSeason20242025!$AB$3:$AB$1315,DataRegularSeason20242025!$B$3:$B$1315, "&lt;=" &amp; $A69, DataRegularSeason20242025!$E$3:$E$1315, AF$1)</f>
        <v>14</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7</v>
      </c>
      <c r="D70" s="2">
        <f>SUMIFS(DataRegularSeason20242025!$AA$3:$AA$1315,DataRegularSeason20242025!$B$3:$B$1315, "&lt;=" &amp; $A70, DataRegularSeason20242025!$D$3:$D$1315, D$1)+SUMIFS(DataRegularSeason20242025!$AB$3:$AB$1315,DataRegularSeason20242025!$B$3:$B$1315, "&lt;=" &amp; $A70, DataRegularSeason20242025!$E$3:$E$1315, D$1)</f>
        <v>7</v>
      </c>
      <c r="E70" s="2">
        <f>SUMIFS(DataRegularSeason20242025!$AA$3:$AA$1315,DataRegularSeason20242025!$B$3:$B$1315, "&lt;=" &amp; $A70, DataRegularSeason20242025!$D$3:$D$1315, E$1)+SUMIFS(DataRegularSeason20242025!$AB$3:$AB$1315,DataRegularSeason20242025!$B$3:$B$1315, "&lt;=" &amp; $A70, DataRegularSeason20242025!$E$3:$E$1315, E$1)</f>
        <v>8</v>
      </c>
      <c r="F70" s="2">
        <f>SUMIFS(DataRegularSeason20242025!$AA$3:$AA$1315,DataRegularSeason20242025!$B$3:$B$1315, "&lt;=" &amp; $A70, DataRegularSeason20242025!$D$3:$D$1315, F$1)+SUMIFS(DataRegularSeason20242025!$AB$3:$AB$1315,DataRegularSeason20242025!$B$3:$B$1315, "&lt;=" &amp; $A70, DataRegularSeason20242025!$E$3:$E$1315, F$1)</f>
        <v>6</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5</v>
      </c>
      <c r="I70" s="2">
        <f>SUMIFS(DataRegularSeason20242025!$AA$3:$AA$1315,DataRegularSeason20242025!$B$3:$B$1315, "&lt;=" &amp; $A70, DataRegularSeason20242025!$D$3:$D$1315, I$1)+SUMIFS(DataRegularSeason20242025!$AB$3:$AB$1315,DataRegularSeason20242025!$B$3:$B$1315, "&lt;=" &amp; $A70, DataRegularSeason20242025!$E$3:$E$1315, I$1)</f>
        <v>8</v>
      </c>
      <c r="J70" s="2">
        <f>SUMIFS(DataRegularSeason20242025!$AA$3:$AA$1315,DataRegularSeason20242025!$B$3:$B$1315, "&lt;=" &amp; $A70, DataRegularSeason20242025!$D$3:$D$1315, J$1)+SUMIFS(DataRegularSeason20242025!$AB$3:$AB$1315,DataRegularSeason20242025!$B$3:$B$1315, "&lt;=" &amp; $A70, DataRegularSeason20242025!$E$3:$E$1315, J$1)</f>
        <v>12</v>
      </c>
      <c r="K70" s="2">
        <f>SUMIFS(DataRegularSeason20242025!$AA$3:$AA$1315,DataRegularSeason20242025!$B$3:$B$1315, "&lt;=" &amp; $A70, DataRegularSeason20242025!$D$3:$D$1315, K$1)+SUMIFS(DataRegularSeason20242025!$AB$3:$AB$1315,DataRegularSeason20242025!$B$3:$B$1315, "&lt;=" &amp; $A70, DataRegularSeason20242025!$E$3:$E$1315, K$1)</f>
        <v>8</v>
      </c>
      <c r="L70" s="2">
        <f>SUMIFS(DataRegularSeason20242025!$AA$3:$AA$1315,DataRegularSeason20242025!$B$3:$B$1315, "&lt;=" &amp; $A70, DataRegularSeason20242025!$D$3:$D$1315, L$1)+SUMIFS(DataRegularSeason20242025!$AB$3:$AB$1315,DataRegularSeason20242025!$B$3:$B$1315, "&lt;=" &amp; $A70, DataRegularSeason20242025!$E$3:$E$1315, L$1)</f>
        <v>5</v>
      </c>
      <c r="M70" s="2">
        <f>SUMIFS(DataRegularSeason20242025!$AA$3:$AA$1315,DataRegularSeason20242025!$B$3:$B$1315, "&lt;=" &amp; $A70, DataRegularSeason20242025!$D$3:$D$1315, M$1)+SUMIFS(DataRegularSeason20242025!$AB$3:$AB$1315,DataRegularSeason20242025!$B$3:$B$1315, "&lt;=" &amp; $A70, DataRegularSeason20242025!$E$3:$E$1315, M$1)</f>
        <v>11</v>
      </c>
      <c r="N70" s="2">
        <f>SUMIFS(DataRegularSeason20242025!$AA$3:$AA$1315,DataRegularSeason20242025!$B$3:$B$1315, "&lt;=" &amp; $A70, DataRegularSeason20242025!$D$3:$D$1315, N$1)+SUMIFS(DataRegularSeason20242025!$AB$3:$AB$1315,DataRegularSeason20242025!$B$3:$B$1315, "&lt;=" &amp; $A70, DataRegularSeason20242025!$E$3:$E$1315, N$1)</f>
        <v>10</v>
      </c>
      <c r="O70" s="2">
        <f>SUMIFS(DataRegularSeason20242025!$AA$3:$AA$1315,DataRegularSeason20242025!$B$3:$B$1315, "&lt;=" &amp; $A70, DataRegularSeason20242025!$D$3:$D$1315, O$1)+SUMIFS(DataRegularSeason20242025!$AB$3:$AB$1315,DataRegularSeason20242025!$B$3:$B$1315, "&lt;=" &amp; $A70, DataRegularSeason20242025!$E$3:$E$1315, O$1)</f>
        <v>12</v>
      </c>
      <c r="P70" s="2">
        <f>SUMIFS(DataRegularSeason20242025!$AA$3:$AA$1315,DataRegularSeason20242025!$B$3:$B$1315, "&lt;=" &amp; $A70, DataRegularSeason20242025!$D$3:$D$1315, P$1)+SUMIFS(DataRegularSeason20242025!$AB$3:$AB$1315,DataRegularSeason20242025!$B$3:$B$1315, "&lt;=" &amp; $A70, DataRegularSeason20242025!$E$3:$E$1315, P$1)</f>
        <v>5</v>
      </c>
      <c r="Q70" s="2">
        <f>SUMIFS(DataRegularSeason20242025!$AA$3:$AA$1315,DataRegularSeason20242025!$B$3:$B$1315, "&lt;=" &amp; $A70, DataRegularSeason20242025!$D$3:$D$1315, Q$1)+SUMIFS(DataRegularSeason20242025!$AB$3:$AB$1315,DataRegularSeason20242025!$B$3:$B$1315, "&lt;=" &amp; $A70, DataRegularSeason20242025!$E$3:$E$1315, Q$1)</f>
        <v>11</v>
      </c>
      <c r="R70" s="2">
        <f>SUMIFS(DataRegularSeason20242025!$AA$3:$AA$1315,DataRegularSeason20242025!$B$3:$B$1315, "&lt;=" &amp; $A70, DataRegularSeason20242025!$D$3:$D$1315, R$1)+SUMIFS(DataRegularSeason20242025!$AB$3:$AB$1315,DataRegularSeason20242025!$B$3:$B$1315, "&lt;=" &amp; $A70, DataRegularSeason20242025!$E$3:$E$1315, R$1)</f>
        <v>2</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11</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3</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2</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8</v>
      </c>
      <c r="AB70" s="2">
        <f>SUMIFS(DataRegularSeason20242025!$AA$3:$AA$1315,DataRegularSeason20242025!$B$3:$B$1315, "&lt;=" &amp; $A70, DataRegularSeason20242025!$D$3:$D$1315, AB$1)+SUMIFS(DataRegularSeason20242025!$AB$3:$AB$1315,DataRegularSeason20242025!$B$3:$B$1315, "&lt;=" &amp; $A70, DataRegularSeason20242025!$E$3:$E$1315, AB$1)</f>
        <v>8</v>
      </c>
      <c r="AC70" s="2">
        <f>SUMIFS(DataRegularSeason20242025!$AA$3:$AA$1315,DataRegularSeason20242025!$B$3:$B$1315, "&lt;=" &amp; $A70, DataRegularSeason20242025!$D$3:$D$1315, AC$1)+SUMIFS(DataRegularSeason20242025!$AB$3:$AB$1315,DataRegularSeason20242025!$B$3:$B$1315, "&lt;=" &amp; $A70, DataRegularSeason20242025!$E$3:$E$1315, AC$1)</f>
        <v>9</v>
      </c>
      <c r="AD70" s="2">
        <f>SUMIFS(DataRegularSeason20242025!$AA$3:$AA$1315,DataRegularSeason20242025!$B$3:$B$1315, "&lt;=" &amp; $A70, DataRegularSeason20242025!$D$3:$D$1315, AD$1)+SUMIFS(DataRegularSeason20242025!$AB$3:$AB$1315,DataRegularSeason20242025!$B$3:$B$1315, "&lt;=" &amp; $A70, DataRegularSeason20242025!$E$3:$E$1315, AD$1)</f>
        <v>8</v>
      </c>
      <c r="AE70" s="2">
        <f>SUMIFS(DataRegularSeason20242025!$AA$3:$AA$1315,DataRegularSeason20242025!$B$3:$B$1315, "&lt;=" &amp; $A70, DataRegularSeason20242025!$D$3:$D$1315, AE$1)+SUMIFS(DataRegularSeason20242025!$AB$3:$AB$1315,DataRegularSeason20242025!$B$3:$B$1315, "&lt;=" &amp; $A70, DataRegularSeason20242025!$E$3:$E$1315, AE$1)</f>
        <v>9</v>
      </c>
      <c r="AF70" s="2">
        <f>SUMIFS(DataRegularSeason20242025!$AA$3:$AA$1315,DataRegularSeason20242025!$B$3:$B$1315, "&lt;=" &amp; $A70, DataRegularSeason20242025!$D$3:$D$1315, AF$1)+SUMIFS(DataRegularSeason20242025!$AB$3:$AB$1315,DataRegularSeason20242025!$B$3:$B$1315, "&lt;=" &amp; $A70, DataRegularSeason20242025!$E$3:$E$1315, AF$1)</f>
        <v>14</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7</v>
      </c>
      <c r="D71" s="2">
        <f>SUMIFS(DataRegularSeason20242025!$AA$3:$AA$1315,DataRegularSeason20242025!$B$3:$B$1315, "&lt;=" &amp; $A71, DataRegularSeason20242025!$D$3:$D$1315, D$1)+SUMIFS(DataRegularSeason20242025!$AB$3:$AB$1315,DataRegularSeason20242025!$B$3:$B$1315, "&lt;=" &amp; $A71, DataRegularSeason20242025!$E$3:$E$1315, D$1)</f>
        <v>7</v>
      </c>
      <c r="E71" s="2">
        <f>SUMIFS(DataRegularSeason20242025!$AA$3:$AA$1315,DataRegularSeason20242025!$B$3:$B$1315, "&lt;=" &amp; $A71, DataRegularSeason20242025!$D$3:$D$1315, E$1)+SUMIFS(DataRegularSeason20242025!$AB$3:$AB$1315,DataRegularSeason20242025!$B$3:$B$1315, "&lt;=" &amp; $A71, DataRegularSeason20242025!$E$3:$E$1315, E$1)</f>
        <v>8</v>
      </c>
      <c r="F71" s="2">
        <f>SUMIFS(DataRegularSeason20242025!$AA$3:$AA$1315,DataRegularSeason20242025!$B$3:$B$1315, "&lt;=" &amp; $A71, DataRegularSeason20242025!$D$3:$D$1315, F$1)+SUMIFS(DataRegularSeason20242025!$AB$3:$AB$1315,DataRegularSeason20242025!$B$3:$B$1315, "&lt;=" &amp; $A71, DataRegularSeason20242025!$E$3:$E$1315, F$1)</f>
        <v>6</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5</v>
      </c>
      <c r="I71" s="2">
        <f>SUMIFS(DataRegularSeason20242025!$AA$3:$AA$1315,DataRegularSeason20242025!$B$3:$B$1315, "&lt;=" &amp; $A71, DataRegularSeason20242025!$D$3:$D$1315, I$1)+SUMIFS(DataRegularSeason20242025!$AB$3:$AB$1315,DataRegularSeason20242025!$B$3:$B$1315, "&lt;=" &amp; $A71, DataRegularSeason20242025!$E$3:$E$1315, I$1)</f>
        <v>8</v>
      </c>
      <c r="J71" s="2">
        <f>SUMIFS(DataRegularSeason20242025!$AA$3:$AA$1315,DataRegularSeason20242025!$B$3:$B$1315, "&lt;=" &amp; $A71, DataRegularSeason20242025!$D$3:$D$1315, J$1)+SUMIFS(DataRegularSeason20242025!$AB$3:$AB$1315,DataRegularSeason20242025!$B$3:$B$1315, "&lt;=" &amp; $A71, DataRegularSeason20242025!$E$3:$E$1315, J$1)</f>
        <v>12</v>
      </c>
      <c r="K71" s="2">
        <f>SUMIFS(DataRegularSeason20242025!$AA$3:$AA$1315,DataRegularSeason20242025!$B$3:$B$1315, "&lt;=" &amp; $A71, DataRegularSeason20242025!$D$3:$D$1315, K$1)+SUMIFS(DataRegularSeason20242025!$AB$3:$AB$1315,DataRegularSeason20242025!$B$3:$B$1315, "&lt;=" &amp; $A71, DataRegularSeason20242025!$E$3:$E$1315, K$1)</f>
        <v>8</v>
      </c>
      <c r="L71" s="2">
        <f>SUMIFS(DataRegularSeason20242025!$AA$3:$AA$1315,DataRegularSeason20242025!$B$3:$B$1315, "&lt;=" &amp; $A71, DataRegularSeason20242025!$D$3:$D$1315, L$1)+SUMIFS(DataRegularSeason20242025!$AB$3:$AB$1315,DataRegularSeason20242025!$B$3:$B$1315, "&lt;=" &amp; $A71, DataRegularSeason20242025!$E$3:$E$1315, L$1)</f>
        <v>5</v>
      </c>
      <c r="M71" s="2">
        <f>SUMIFS(DataRegularSeason20242025!$AA$3:$AA$1315,DataRegularSeason20242025!$B$3:$B$1315, "&lt;=" &amp; $A71, DataRegularSeason20242025!$D$3:$D$1315, M$1)+SUMIFS(DataRegularSeason20242025!$AB$3:$AB$1315,DataRegularSeason20242025!$B$3:$B$1315, "&lt;=" &amp; $A71, DataRegularSeason20242025!$E$3:$E$1315, M$1)</f>
        <v>11</v>
      </c>
      <c r="N71" s="2">
        <f>SUMIFS(DataRegularSeason20242025!$AA$3:$AA$1315,DataRegularSeason20242025!$B$3:$B$1315, "&lt;=" &amp; $A71, DataRegularSeason20242025!$D$3:$D$1315, N$1)+SUMIFS(DataRegularSeason20242025!$AB$3:$AB$1315,DataRegularSeason20242025!$B$3:$B$1315, "&lt;=" &amp; $A71, DataRegularSeason20242025!$E$3:$E$1315, N$1)</f>
        <v>10</v>
      </c>
      <c r="O71" s="2">
        <f>SUMIFS(DataRegularSeason20242025!$AA$3:$AA$1315,DataRegularSeason20242025!$B$3:$B$1315, "&lt;=" &amp; $A71, DataRegularSeason20242025!$D$3:$D$1315, O$1)+SUMIFS(DataRegularSeason20242025!$AB$3:$AB$1315,DataRegularSeason20242025!$B$3:$B$1315, "&lt;=" &amp; $A71, DataRegularSeason20242025!$E$3:$E$1315, O$1)</f>
        <v>12</v>
      </c>
      <c r="P71" s="2">
        <f>SUMIFS(DataRegularSeason20242025!$AA$3:$AA$1315,DataRegularSeason20242025!$B$3:$B$1315, "&lt;=" &amp; $A71, DataRegularSeason20242025!$D$3:$D$1315, P$1)+SUMIFS(DataRegularSeason20242025!$AB$3:$AB$1315,DataRegularSeason20242025!$B$3:$B$1315, "&lt;=" &amp; $A71, DataRegularSeason20242025!$E$3:$E$1315, P$1)</f>
        <v>5</v>
      </c>
      <c r="Q71" s="2">
        <f>SUMIFS(DataRegularSeason20242025!$AA$3:$AA$1315,DataRegularSeason20242025!$B$3:$B$1315, "&lt;=" &amp; $A71, DataRegularSeason20242025!$D$3:$D$1315, Q$1)+SUMIFS(DataRegularSeason20242025!$AB$3:$AB$1315,DataRegularSeason20242025!$B$3:$B$1315, "&lt;=" &amp; $A71, DataRegularSeason20242025!$E$3:$E$1315, Q$1)</f>
        <v>11</v>
      </c>
      <c r="R71" s="2">
        <f>SUMIFS(DataRegularSeason20242025!$AA$3:$AA$1315,DataRegularSeason20242025!$B$3:$B$1315, "&lt;=" &amp; $A71, DataRegularSeason20242025!$D$3:$D$1315, R$1)+SUMIFS(DataRegularSeason20242025!$AB$3:$AB$1315,DataRegularSeason20242025!$B$3:$B$1315, "&lt;=" &amp; $A71, DataRegularSeason20242025!$E$3:$E$1315, R$1)</f>
        <v>2</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11</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3</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2</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8</v>
      </c>
      <c r="AB71" s="2">
        <f>SUMIFS(DataRegularSeason20242025!$AA$3:$AA$1315,DataRegularSeason20242025!$B$3:$B$1315, "&lt;=" &amp; $A71, DataRegularSeason20242025!$D$3:$D$1315, AB$1)+SUMIFS(DataRegularSeason20242025!$AB$3:$AB$1315,DataRegularSeason20242025!$B$3:$B$1315, "&lt;=" &amp; $A71, DataRegularSeason20242025!$E$3:$E$1315, AB$1)</f>
        <v>8</v>
      </c>
      <c r="AC71" s="2">
        <f>SUMIFS(DataRegularSeason20242025!$AA$3:$AA$1315,DataRegularSeason20242025!$B$3:$B$1315, "&lt;=" &amp; $A71, DataRegularSeason20242025!$D$3:$D$1315, AC$1)+SUMIFS(DataRegularSeason20242025!$AB$3:$AB$1315,DataRegularSeason20242025!$B$3:$B$1315, "&lt;=" &amp; $A71, DataRegularSeason20242025!$E$3:$E$1315, AC$1)</f>
        <v>9</v>
      </c>
      <c r="AD71" s="2">
        <f>SUMIFS(DataRegularSeason20242025!$AA$3:$AA$1315,DataRegularSeason20242025!$B$3:$B$1315, "&lt;=" &amp; $A71, DataRegularSeason20242025!$D$3:$D$1315, AD$1)+SUMIFS(DataRegularSeason20242025!$AB$3:$AB$1315,DataRegularSeason20242025!$B$3:$B$1315, "&lt;=" &amp; $A71, DataRegularSeason20242025!$E$3:$E$1315, AD$1)</f>
        <v>8</v>
      </c>
      <c r="AE71" s="2">
        <f>SUMIFS(DataRegularSeason20242025!$AA$3:$AA$1315,DataRegularSeason20242025!$B$3:$B$1315, "&lt;=" &amp; $A71, DataRegularSeason20242025!$D$3:$D$1315, AE$1)+SUMIFS(DataRegularSeason20242025!$AB$3:$AB$1315,DataRegularSeason20242025!$B$3:$B$1315, "&lt;=" &amp; $A71, DataRegularSeason20242025!$E$3:$E$1315, AE$1)</f>
        <v>9</v>
      </c>
      <c r="AF71" s="2">
        <f>SUMIFS(DataRegularSeason20242025!$AA$3:$AA$1315,DataRegularSeason20242025!$B$3:$B$1315, "&lt;=" &amp; $A71, DataRegularSeason20242025!$D$3:$D$1315, AF$1)+SUMIFS(DataRegularSeason20242025!$AB$3:$AB$1315,DataRegularSeason20242025!$B$3:$B$1315, "&lt;=" &amp; $A71, DataRegularSeason20242025!$E$3:$E$1315, AF$1)</f>
        <v>14</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7</v>
      </c>
      <c r="D72" s="2">
        <f>SUMIFS(DataRegularSeason20242025!$AA$3:$AA$1315,DataRegularSeason20242025!$B$3:$B$1315, "&lt;=" &amp; $A72, DataRegularSeason20242025!$D$3:$D$1315, D$1)+SUMIFS(DataRegularSeason20242025!$AB$3:$AB$1315,DataRegularSeason20242025!$B$3:$B$1315, "&lt;=" &amp; $A72, DataRegularSeason20242025!$E$3:$E$1315, D$1)</f>
        <v>7</v>
      </c>
      <c r="E72" s="2">
        <f>SUMIFS(DataRegularSeason20242025!$AA$3:$AA$1315,DataRegularSeason20242025!$B$3:$B$1315, "&lt;=" &amp; $A72, DataRegularSeason20242025!$D$3:$D$1315, E$1)+SUMIFS(DataRegularSeason20242025!$AB$3:$AB$1315,DataRegularSeason20242025!$B$3:$B$1315, "&lt;=" &amp; $A72, DataRegularSeason20242025!$E$3:$E$1315, E$1)</f>
        <v>8</v>
      </c>
      <c r="F72" s="2">
        <f>SUMIFS(DataRegularSeason20242025!$AA$3:$AA$1315,DataRegularSeason20242025!$B$3:$B$1315, "&lt;=" &amp; $A72, DataRegularSeason20242025!$D$3:$D$1315, F$1)+SUMIFS(DataRegularSeason20242025!$AB$3:$AB$1315,DataRegularSeason20242025!$B$3:$B$1315, "&lt;=" &amp; $A72, DataRegularSeason20242025!$E$3:$E$1315, F$1)</f>
        <v>6</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5</v>
      </c>
      <c r="I72" s="2">
        <f>SUMIFS(DataRegularSeason20242025!$AA$3:$AA$1315,DataRegularSeason20242025!$B$3:$B$1315, "&lt;=" &amp; $A72, DataRegularSeason20242025!$D$3:$D$1315, I$1)+SUMIFS(DataRegularSeason20242025!$AB$3:$AB$1315,DataRegularSeason20242025!$B$3:$B$1315, "&lt;=" &amp; $A72, DataRegularSeason20242025!$E$3:$E$1315, I$1)</f>
        <v>8</v>
      </c>
      <c r="J72" s="2">
        <f>SUMIFS(DataRegularSeason20242025!$AA$3:$AA$1315,DataRegularSeason20242025!$B$3:$B$1315, "&lt;=" &amp; $A72, DataRegularSeason20242025!$D$3:$D$1315, J$1)+SUMIFS(DataRegularSeason20242025!$AB$3:$AB$1315,DataRegularSeason20242025!$B$3:$B$1315, "&lt;=" &amp; $A72, DataRegularSeason20242025!$E$3:$E$1315, J$1)</f>
        <v>12</v>
      </c>
      <c r="K72" s="2">
        <f>SUMIFS(DataRegularSeason20242025!$AA$3:$AA$1315,DataRegularSeason20242025!$B$3:$B$1315, "&lt;=" &amp; $A72, DataRegularSeason20242025!$D$3:$D$1315, K$1)+SUMIFS(DataRegularSeason20242025!$AB$3:$AB$1315,DataRegularSeason20242025!$B$3:$B$1315, "&lt;=" &amp; $A72, DataRegularSeason20242025!$E$3:$E$1315, K$1)</f>
        <v>8</v>
      </c>
      <c r="L72" s="2">
        <f>SUMIFS(DataRegularSeason20242025!$AA$3:$AA$1315,DataRegularSeason20242025!$B$3:$B$1315, "&lt;=" &amp; $A72, DataRegularSeason20242025!$D$3:$D$1315, L$1)+SUMIFS(DataRegularSeason20242025!$AB$3:$AB$1315,DataRegularSeason20242025!$B$3:$B$1315, "&lt;=" &amp; $A72, DataRegularSeason20242025!$E$3:$E$1315, L$1)</f>
        <v>5</v>
      </c>
      <c r="M72" s="2">
        <f>SUMIFS(DataRegularSeason20242025!$AA$3:$AA$1315,DataRegularSeason20242025!$B$3:$B$1315, "&lt;=" &amp; $A72, DataRegularSeason20242025!$D$3:$D$1315, M$1)+SUMIFS(DataRegularSeason20242025!$AB$3:$AB$1315,DataRegularSeason20242025!$B$3:$B$1315, "&lt;=" &amp; $A72, DataRegularSeason20242025!$E$3:$E$1315, M$1)</f>
        <v>11</v>
      </c>
      <c r="N72" s="2">
        <f>SUMIFS(DataRegularSeason20242025!$AA$3:$AA$1315,DataRegularSeason20242025!$B$3:$B$1315, "&lt;=" &amp; $A72, DataRegularSeason20242025!$D$3:$D$1315, N$1)+SUMIFS(DataRegularSeason20242025!$AB$3:$AB$1315,DataRegularSeason20242025!$B$3:$B$1315, "&lt;=" &amp; $A72, DataRegularSeason20242025!$E$3:$E$1315, N$1)</f>
        <v>10</v>
      </c>
      <c r="O72" s="2">
        <f>SUMIFS(DataRegularSeason20242025!$AA$3:$AA$1315,DataRegularSeason20242025!$B$3:$B$1315, "&lt;=" &amp; $A72, DataRegularSeason20242025!$D$3:$D$1315, O$1)+SUMIFS(DataRegularSeason20242025!$AB$3:$AB$1315,DataRegularSeason20242025!$B$3:$B$1315, "&lt;=" &amp; $A72, DataRegularSeason20242025!$E$3:$E$1315, O$1)</f>
        <v>12</v>
      </c>
      <c r="P72" s="2">
        <f>SUMIFS(DataRegularSeason20242025!$AA$3:$AA$1315,DataRegularSeason20242025!$B$3:$B$1315, "&lt;=" &amp; $A72, DataRegularSeason20242025!$D$3:$D$1315, P$1)+SUMIFS(DataRegularSeason20242025!$AB$3:$AB$1315,DataRegularSeason20242025!$B$3:$B$1315, "&lt;=" &amp; $A72, DataRegularSeason20242025!$E$3:$E$1315, P$1)</f>
        <v>5</v>
      </c>
      <c r="Q72" s="2">
        <f>SUMIFS(DataRegularSeason20242025!$AA$3:$AA$1315,DataRegularSeason20242025!$B$3:$B$1315, "&lt;=" &amp; $A72, DataRegularSeason20242025!$D$3:$D$1315, Q$1)+SUMIFS(DataRegularSeason20242025!$AB$3:$AB$1315,DataRegularSeason20242025!$B$3:$B$1315, "&lt;=" &amp; $A72, DataRegularSeason20242025!$E$3:$E$1315, Q$1)</f>
        <v>11</v>
      </c>
      <c r="R72" s="2">
        <f>SUMIFS(DataRegularSeason20242025!$AA$3:$AA$1315,DataRegularSeason20242025!$B$3:$B$1315, "&lt;=" &amp; $A72, DataRegularSeason20242025!$D$3:$D$1315, R$1)+SUMIFS(DataRegularSeason20242025!$AB$3:$AB$1315,DataRegularSeason20242025!$B$3:$B$1315, "&lt;=" &amp; $A72, DataRegularSeason20242025!$E$3:$E$1315, R$1)</f>
        <v>2</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11</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3</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2</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8</v>
      </c>
      <c r="AB72" s="2">
        <f>SUMIFS(DataRegularSeason20242025!$AA$3:$AA$1315,DataRegularSeason20242025!$B$3:$B$1315, "&lt;=" &amp; $A72, DataRegularSeason20242025!$D$3:$D$1315, AB$1)+SUMIFS(DataRegularSeason20242025!$AB$3:$AB$1315,DataRegularSeason20242025!$B$3:$B$1315, "&lt;=" &amp; $A72, DataRegularSeason20242025!$E$3:$E$1315, AB$1)</f>
        <v>8</v>
      </c>
      <c r="AC72" s="2">
        <f>SUMIFS(DataRegularSeason20242025!$AA$3:$AA$1315,DataRegularSeason20242025!$B$3:$B$1315, "&lt;=" &amp; $A72, DataRegularSeason20242025!$D$3:$D$1315, AC$1)+SUMIFS(DataRegularSeason20242025!$AB$3:$AB$1315,DataRegularSeason20242025!$B$3:$B$1315, "&lt;=" &amp; $A72, DataRegularSeason20242025!$E$3:$E$1315, AC$1)</f>
        <v>9</v>
      </c>
      <c r="AD72" s="2">
        <f>SUMIFS(DataRegularSeason20242025!$AA$3:$AA$1315,DataRegularSeason20242025!$B$3:$B$1315, "&lt;=" &amp; $A72, DataRegularSeason20242025!$D$3:$D$1315, AD$1)+SUMIFS(DataRegularSeason20242025!$AB$3:$AB$1315,DataRegularSeason20242025!$B$3:$B$1315, "&lt;=" &amp; $A72, DataRegularSeason20242025!$E$3:$E$1315, AD$1)</f>
        <v>8</v>
      </c>
      <c r="AE72" s="2">
        <f>SUMIFS(DataRegularSeason20242025!$AA$3:$AA$1315,DataRegularSeason20242025!$B$3:$B$1315, "&lt;=" &amp; $A72, DataRegularSeason20242025!$D$3:$D$1315, AE$1)+SUMIFS(DataRegularSeason20242025!$AB$3:$AB$1315,DataRegularSeason20242025!$B$3:$B$1315, "&lt;=" &amp; $A72, DataRegularSeason20242025!$E$3:$E$1315, AE$1)</f>
        <v>9</v>
      </c>
      <c r="AF72" s="2">
        <f>SUMIFS(DataRegularSeason20242025!$AA$3:$AA$1315,DataRegularSeason20242025!$B$3:$B$1315, "&lt;=" &amp; $A72, DataRegularSeason20242025!$D$3:$D$1315, AF$1)+SUMIFS(DataRegularSeason20242025!$AB$3:$AB$1315,DataRegularSeason20242025!$B$3:$B$1315, "&lt;=" &amp; $A72, DataRegularSeason20242025!$E$3:$E$1315, AF$1)</f>
        <v>14</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7</v>
      </c>
      <c r="D73" s="2">
        <f>SUMIFS(DataRegularSeason20242025!$AA$3:$AA$1315,DataRegularSeason20242025!$B$3:$B$1315, "&lt;=" &amp; $A73, DataRegularSeason20242025!$D$3:$D$1315, D$1)+SUMIFS(DataRegularSeason20242025!$AB$3:$AB$1315,DataRegularSeason20242025!$B$3:$B$1315, "&lt;=" &amp; $A73, DataRegularSeason20242025!$E$3:$E$1315, D$1)</f>
        <v>7</v>
      </c>
      <c r="E73" s="2">
        <f>SUMIFS(DataRegularSeason20242025!$AA$3:$AA$1315,DataRegularSeason20242025!$B$3:$B$1315, "&lt;=" &amp; $A73, DataRegularSeason20242025!$D$3:$D$1315, E$1)+SUMIFS(DataRegularSeason20242025!$AB$3:$AB$1315,DataRegularSeason20242025!$B$3:$B$1315, "&lt;=" &amp; $A73, DataRegularSeason20242025!$E$3:$E$1315, E$1)</f>
        <v>8</v>
      </c>
      <c r="F73" s="2">
        <f>SUMIFS(DataRegularSeason20242025!$AA$3:$AA$1315,DataRegularSeason20242025!$B$3:$B$1315, "&lt;=" &amp; $A73, DataRegularSeason20242025!$D$3:$D$1315, F$1)+SUMIFS(DataRegularSeason20242025!$AB$3:$AB$1315,DataRegularSeason20242025!$B$3:$B$1315, "&lt;=" &amp; $A73, DataRegularSeason20242025!$E$3:$E$1315, F$1)</f>
        <v>6</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5</v>
      </c>
      <c r="I73" s="2">
        <f>SUMIFS(DataRegularSeason20242025!$AA$3:$AA$1315,DataRegularSeason20242025!$B$3:$B$1315, "&lt;=" &amp; $A73, DataRegularSeason20242025!$D$3:$D$1315, I$1)+SUMIFS(DataRegularSeason20242025!$AB$3:$AB$1315,DataRegularSeason20242025!$B$3:$B$1315, "&lt;=" &amp; $A73, DataRegularSeason20242025!$E$3:$E$1315, I$1)</f>
        <v>8</v>
      </c>
      <c r="J73" s="2">
        <f>SUMIFS(DataRegularSeason20242025!$AA$3:$AA$1315,DataRegularSeason20242025!$B$3:$B$1315, "&lt;=" &amp; $A73, DataRegularSeason20242025!$D$3:$D$1315, J$1)+SUMIFS(DataRegularSeason20242025!$AB$3:$AB$1315,DataRegularSeason20242025!$B$3:$B$1315, "&lt;=" &amp; $A73, DataRegularSeason20242025!$E$3:$E$1315, J$1)</f>
        <v>12</v>
      </c>
      <c r="K73" s="2">
        <f>SUMIFS(DataRegularSeason20242025!$AA$3:$AA$1315,DataRegularSeason20242025!$B$3:$B$1315, "&lt;=" &amp; $A73, DataRegularSeason20242025!$D$3:$D$1315, K$1)+SUMIFS(DataRegularSeason20242025!$AB$3:$AB$1315,DataRegularSeason20242025!$B$3:$B$1315, "&lt;=" &amp; $A73, DataRegularSeason20242025!$E$3:$E$1315, K$1)</f>
        <v>8</v>
      </c>
      <c r="L73" s="2">
        <f>SUMIFS(DataRegularSeason20242025!$AA$3:$AA$1315,DataRegularSeason20242025!$B$3:$B$1315, "&lt;=" &amp; $A73, DataRegularSeason20242025!$D$3:$D$1315, L$1)+SUMIFS(DataRegularSeason20242025!$AB$3:$AB$1315,DataRegularSeason20242025!$B$3:$B$1315, "&lt;=" &amp; $A73, DataRegularSeason20242025!$E$3:$E$1315, L$1)</f>
        <v>5</v>
      </c>
      <c r="M73" s="2">
        <f>SUMIFS(DataRegularSeason20242025!$AA$3:$AA$1315,DataRegularSeason20242025!$B$3:$B$1315, "&lt;=" &amp; $A73, DataRegularSeason20242025!$D$3:$D$1315, M$1)+SUMIFS(DataRegularSeason20242025!$AB$3:$AB$1315,DataRegularSeason20242025!$B$3:$B$1315, "&lt;=" &amp; $A73, DataRegularSeason20242025!$E$3:$E$1315, M$1)</f>
        <v>11</v>
      </c>
      <c r="N73" s="2">
        <f>SUMIFS(DataRegularSeason20242025!$AA$3:$AA$1315,DataRegularSeason20242025!$B$3:$B$1315, "&lt;=" &amp; $A73, DataRegularSeason20242025!$D$3:$D$1315, N$1)+SUMIFS(DataRegularSeason20242025!$AB$3:$AB$1315,DataRegularSeason20242025!$B$3:$B$1315, "&lt;=" &amp; $A73, DataRegularSeason20242025!$E$3:$E$1315, N$1)</f>
        <v>10</v>
      </c>
      <c r="O73" s="2">
        <f>SUMIFS(DataRegularSeason20242025!$AA$3:$AA$1315,DataRegularSeason20242025!$B$3:$B$1315, "&lt;=" &amp; $A73, DataRegularSeason20242025!$D$3:$D$1315, O$1)+SUMIFS(DataRegularSeason20242025!$AB$3:$AB$1315,DataRegularSeason20242025!$B$3:$B$1315, "&lt;=" &amp; $A73, DataRegularSeason20242025!$E$3:$E$1315, O$1)</f>
        <v>12</v>
      </c>
      <c r="P73" s="2">
        <f>SUMIFS(DataRegularSeason20242025!$AA$3:$AA$1315,DataRegularSeason20242025!$B$3:$B$1315, "&lt;=" &amp; $A73, DataRegularSeason20242025!$D$3:$D$1315, P$1)+SUMIFS(DataRegularSeason20242025!$AB$3:$AB$1315,DataRegularSeason20242025!$B$3:$B$1315, "&lt;=" &amp; $A73, DataRegularSeason20242025!$E$3:$E$1315, P$1)</f>
        <v>5</v>
      </c>
      <c r="Q73" s="2">
        <f>SUMIFS(DataRegularSeason20242025!$AA$3:$AA$1315,DataRegularSeason20242025!$B$3:$B$1315, "&lt;=" &amp; $A73, DataRegularSeason20242025!$D$3:$D$1315, Q$1)+SUMIFS(DataRegularSeason20242025!$AB$3:$AB$1315,DataRegularSeason20242025!$B$3:$B$1315, "&lt;=" &amp; $A73, DataRegularSeason20242025!$E$3:$E$1315, Q$1)</f>
        <v>11</v>
      </c>
      <c r="R73" s="2">
        <f>SUMIFS(DataRegularSeason20242025!$AA$3:$AA$1315,DataRegularSeason20242025!$B$3:$B$1315, "&lt;=" &amp; $A73, DataRegularSeason20242025!$D$3:$D$1315, R$1)+SUMIFS(DataRegularSeason20242025!$AB$3:$AB$1315,DataRegularSeason20242025!$B$3:$B$1315, "&lt;=" &amp; $A73, DataRegularSeason20242025!$E$3:$E$1315, R$1)</f>
        <v>2</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11</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3</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2</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8</v>
      </c>
      <c r="AB73" s="2">
        <f>SUMIFS(DataRegularSeason20242025!$AA$3:$AA$1315,DataRegularSeason20242025!$B$3:$B$1315, "&lt;=" &amp; $A73, DataRegularSeason20242025!$D$3:$D$1315, AB$1)+SUMIFS(DataRegularSeason20242025!$AB$3:$AB$1315,DataRegularSeason20242025!$B$3:$B$1315, "&lt;=" &amp; $A73, DataRegularSeason20242025!$E$3:$E$1315, AB$1)</f>
        <v>8</v>
      </c>
      <c r="AC73" s="2">
        <f>SUMIFS(DataRegularSeason20242025!$AA$3:$AA$1315,DataRegularSeason20242025!$B$3:$B$1315, "&lt;=" &amp; $A73, DataRegularSeason20242025!$D$3:$D$1315, AC$1)+SUMIFS(DataRegularSeason20242025!$AB$3:$AB$1315,DataRegularSeason20242025!$B$3:$B$1315, "&lt;=" &amp; $A73, DataRegularSeason20242025!$E$3:$E$1315, AC$1)</f>
        <v>9</v>
      </c>
      <c r="AD73" s="2">
        <f>SUMIFS(DataRegularSeason20242025!$AA$3:$AA$1315,DataRegularSeason20242025!$B$3:$B$1315, "&lt;=" &amp; $A73, DataRegularSeason20242025!$D$3:$D$1315, AD$1)+SUMIFS(DataRegularSeason20242025!$AB$3:$AB$1315,DataRegularSeason20242025!$B$3:$B$1315, "&lt;=" &amp; $A73, DataRegularSeason20242025!$E$3:$E$1315, AD$1)</f>
        <v>8</v>
      </c>
      <c r="AE73" s="2">
        <f>SUMIFS(DataRegularSeason20242025!$AA$3:$AA$1315,DataRegularSeason20242025!$B$3:$B$1315, "&lt;=" &amp; $A73, DataRegularSeason20242025!$D$3:$D$1315, AE$1)+SUMIFS(DataRegularSeason20242025!$AB$3:$AB$1315,DataRegularSeason20242025!$B$3:$B$1315, "&lt;=" &amp; $A73, DataRegularSeason20242025!$E$3:$E$1315, AE$1)</f>
        <v>9</v>
      </c>
      <c r="AF73" s="2">
        <f>SUMIFS(DataRegularSeason20242025!$AA$3:$AA$1315,DataRegularSeason20242025!$B$3:$B$1315, "&lt;=" &amp; $A73, DataRegularSeason20242025!$D$3:$D$1315, AF$1)+SUMIFS(DataRegularSeason20242025!$AB$3:$AB$1315,DataRegularSeason20242025!$B$3:$B$1315, "&lt;=" &amp; $A73, DataRegularSeason20242025!$E$3:$E$1315, AF$1)</f>
        <v>14</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7</v>
      </c>
      <c r="D74" s="2">
        <f>SUMIFS(DataRegularSeason20242025!$AA$3:$AA$1315,DataRegularSeason20242025!$B$3:$B$1315, "&lt;=" &amp; $A74, DataRegularSeason20242025!$D$3:$D$1315, D$1)+SUMIFS(DataRegularSeason20242025!$AB$3:$AB$1315,DataRegularSeason20242025!$B$3:$B$1315, "&lt;=" &amp; $A74, DataRegularSeason20242025!$E$3:$E$1315, D$1)</f>
        <v>7</v>
      </c>
      <c r="E74" s="2">
        <f>SUMIFS(DataRegularSeason20242025!$AA$3:$AA$1315,DataRegularSeason20242025!$B$3:$B$1315, "&lt;=" &amp; $A74, DataRegularSeason20242025!$D$3:$D$1315, E$1)+SUMIFS(DataRegularSeason20242025!$AB$3:$AB$1315,DataRegularSeason20242025!$B$3:$B$1315, "&lt;=" &amp; $A74, DataRegularSeason20242025!$E$3:$E$1315, E$1)</f>
        <v>8</v>
      </c>
      <c r="F74" s="2">
        <f>SUMIFS(DataRegularSeason20242025!$AA$3:$AA$1315,DataRegularSeason20242025!$B$3:$B$1315, "&lt;=" &amp; $A74, DataRegularSeason20242025!$D$3:$D$1315, F$1)+SUMIFS(DataRegularSeason20242025!$AB$3:$AB$1315,DataRegularSeason20242025!$B$3:$B$1315, "&lt;=" &amp; $A74, DataRegularSeason20242025!$E$3:$E$1315, F$1)</f>
        <v>6</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5</v>
      </c>
      <c r="I74" s="2">
        <f>SUMIFS(DataRegularSeason20242025!$AA$3:$AA$1315,DataRegularSeason20242025!$B$3:$B$1315, "&lt;=" &amp; $A74, DataRegularSeason20242025!$D$3:$D$1315, I$1)+SUMIFS(DataRegularSeason20242025!$AB$3:$AB$1315,DataRegularSeason20242025!$B$3:$B$1315, "&lt;=" &amp; $A74, DataRegularSeason20242025!$E$3:$E$1315, I$1)</f>
        <v>8</v>
      </c>
      <c r="J74" s="2">
        <f>SUMIFS(DataRegularSeason20242025!$AA$3:$AA$1315,DataRegularSeason20242025!$B$3:$B$1315, "&lt;=" &amp; $A74, DataRegularSeason20242025!$D$3:$D$1315, J$1)+SUMIFS(DataRegularSeason20242025!$AB$3:$AB$1315,DataRegularSeason20242025!$B$3:$B$1315, "&lt;=" &amp; $A74, DataRegularSeason20242025!$E$3:$E$1315, J$1)</f>
        <v>12</v>
      </c>
      <c r="K74" s="2">
        <f>SUMIFS(DataRegularSeason20242025!$AA$3:$AA$1315,DataRegularSeason20242025!$B$3:$B$1315, "&lt;=" &amp; $A74, DataRegularSeason20242025!$D$3:$D$1315, K$1)+SUMIFS(DataRegularSeason20242025!$AB$3:$AB$1315,DataRegularSeason20242025!$B$3:$B$1315, "&lt;=" &amp; $A74, DataRegularSeason20242025!$E$3:$E$1315, K$1)</f>
        <v>8</v>
      </c>
      <c r="L74" s="2">
        <f>SUMIFS(DataRegularSeason20242025!$AA$3:$AA$1315,DataRegularSeason20242025!$B$3:$B$1315, "&lt;=" &amp; $A74, DataRegularSeason20242025!$D$3:$D$1315, L$1)+SUMIFS(DataRegularSeason20242025!$AB$3:$AB$1315,DataRegularSeason20242025!$B$3:$B$1315, "&lt;=" &amp; $A74, DataRegularSeason20242025!$E$3:$E$1315, L$1)</f>
        <v>5</v>
      </c>
      <c r="M74" s="2">
        <f>SUMIFS(DataRegularSeason20242025!$AA$3:$AA$1315,DataRegularSeason20242025!$B$3:$B$1315, "&lt;=" &amp; $A74, DataRegularSeason20242025!$D$3:$D$1315, M$1)+SUMIFS(DataRegularSeason20242025!$AB$3:$AB$1315,DataRegularSeason20242025!$B$3:$B$1315, "&lt;=" &amp; $A74, DataRegularSeason20242025!$E$3:$E$1315, M$1)</f>
        <v>11</v>
      </c>
      <c r="N74" s="2">
        <f>SUMIFS(DataRegularSeason20242025!$AA$3:$AA$1315,DataRegularSeason20242025!$B$3:$B$1315, "&lt;=" &amp; $A74, DataRegularSeason20242025!$D$3:$D$1315, N$1)+SUMIFS(DataRegularSeason20242025!$AB$3:$AB$1315,DataRegularSeason20242025!$B$3:$B$1315, "&lt;=" &amp; $A74, DataRegularSeason20242025!$E$3:$E$1315, N$1)</f>
        <v>10</v>
      </c>
      <c r="O74" s="2">
        <f>SUMIFS(DataRegularSeason20242025!$AA$3:$AA$1315,DataRegularSeason20242025!$B$3:$B$1315, "&lt;=" &amp; $A74, DataRegularSeason20242025!$D$3:$D$1315, O$1)+SUMIFS(DataRegularSeason20242025!$AB$3:$AB$1315,DataRegularSeason20242025!$B$3:$B$1315, "&lt;=" &amp; $A74, DataRegularSeason20242025!$E$3:$E$1315, O$1)</f>
        <v>12</v>
      </c>
      <c r="P74" s="2">
        <f>SUMIFS(DataRegularSeason20242025!$AA$3:$AA$1315,DataRegularSeason20242025!$B$3:$B$1315, "&lt;=" &amp; $A74, DataRegularSeason20242025!$D$3:$D$1315, P$1)+SUMIFS(DataRegularSeason20242025!$AB$3:$AB$1315,DataRegularSeason20242025!$B$3:$B$1315, "&lt;=" &amp; $A74, DataRegularSeason20242025!$E$3:$E$1315, P$1)</f>
        <v>5</v>
      </c>
      <c r="Q74" s="2">
        <f>SUMIFS(DataRegularSeason20242025!$AA$3:$AA$1315,DataRegularSeason20242025!$B$3:$B$1315, "&lt;=" &amp; $A74, DataRegularSeason20242025!$D$3:$D$1315, Q$1)+SUMIFS(DataRegularSeason20242025!$AB$3:$AB$1315,DataRegularSeason20242025!$B$3:$B$1315, "&lt;=" &amp; $A74, DataRegularSeason20242025!$E$3:$E$1315, Q$1)</f>
        <v>11</v>
      </c>
      <c r="R74" s="2">
        <f>SUMIFS(DataRegularSeason20242025!$AA$3:$AA$1315,DataRegularSeason20242025!$B$3:$B$1315, "&lt;=" &amp; $A74, DataRegularSeason20242025!$D$3:$D$1315, R$1)+SUMIFS(DataRegularSeason20242025!$AB$3:$AB$1315,DataRegularSeason20242025!$B$3:$B$1315, "&lt;=" &amp; $A74, DataRegularSeason20242025!$E$3:$E$1315, R$1)</f>
        <v>2</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11</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3</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2</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8</v>
      </c>
      <c r="AB74" s="2">
        <f>SUMIFS(DataRegularSeason20242025!$AA$3:$AA$1315,DataRegularSeason20242025!$B$3:$B$1315, "&lt;=" &amp; $A74, DataRegularSeason20242025!$D$3:$D$1315, AB$1)+SUMIFS(DataRegularSeason20242025!$AB$3:$AB$1315,DataRegularSeason20242025!$B$3:$B$1315, "&lt;=" &amp; $A74, DataRegularSeason20242025!$E$3:$E$1315, AB$1)</f>
        <v>8</v>
      </c>
      <c r="AC74" s="2">
        <f>SUMIFS(DataRegularSeason20242025!$AA$3:$AA$1315,DataRegularSeason20242025!$B$3:$B$1315, "&lt;=" &amp; $A74, DataRegularSeason20242025!$D$3:$D$1315, AC$1)+SUMIFS(DataRegularSeason20242025!$AB$3:$AB$1315,DataRegularSeason20242025!$B$3:$B$1315, "&lt;=" &amp; $A74, DataRegularSeason20242025!$E$3:$E$1315, AC$1)</f>
        <v>9</v>
      </c>
      <c r="AD74" s="2">
        <f>SUMIFS(DataRegularSeason20242025!$AA$3:$AA$1315,DataRegularSeason20242025!$B$3:$B$1315, "&lt;=" &amp; $A74, DataRegularSeason20242025!$D$3:$D$1315, AD$1)+SUMIFS(DataRegularSeason20242025!$AB$3:$AB$1315,DataRegularSeason20242025!$B$3:$B$1315, "&lt;=" &amp; $A74, DataRegularSeason20242025!$E$3:$E$1315, AD$1)</f>
        <v>8</v>
      </c>
      <c r="AE74" s="2">
        <f>SUMIFS(DataRegularSeason20242025!$AA$3:$AA$1315,DataRegularSeason20242025!$B$3:$B$1315, "&lt;=" &amp; $A74, DataRegularSeason20242025!$D$3:$D$1315, AE$1)+SUMIFS(DataRegularSeason20242025!$AB$3:$AB$1315,DataRegularSeason20242025!$B$3:$B$1315, "&lt;=" &amp; $A74, DataRegularSeason20242025!$E$3:$E$1315, AE$1)</f>
        <v>9</v>
      </c>
      <c r="AF74" s="2">
        <f>SUMIFS(DataRegularSeason20242025!$AA$3:$AA$1315,DataRegularSeason20242025!$B$3:$B$1315, "&lt;=" &amp; $A74, DataRegularSeason20242025!$D$3:$D$1315, AF$1)+SUMIFS(DataRegularSeason20242025!$AB$3:$AB$1315,DataRegularSeason20242025!$B$3:$B$1315, "&lt;=" &amp; $A74, DataRegularSeason20242025!$E$3:$E$1315, AF$1)</f>
        <v>14</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7</v>
      </c>
      <c r="D75" s="2">
        <f>SUMIFS(DataRegularSeason20242025!$AA$3:$AA$1315,DataRegularSeason20242025!$B$3:$B$1315, "&lt;=" &amp; $A75, DataRegularSeason20242025!$D$3:$D$1315, D$1)+SUMIFS(DataRegularSeason20242025!$AB$3:$AB$1315,DataRegularSeason20242025!$B$3:$B$1315, "&lt;=" &amp; $A75, DataRegularSeason20242025!$E$3:$E$1315, D$1)</f>
        <v>7</v>
      </c>
      <c r="E75" s="2">
        <f>SUMIFS(DataRegularSeason20242025!$AA$3:$AA$1315,DataRegularSeason20242025!$B$3:$B$1315, "&lt;=" &amp; $A75, DataRegularSeason20242025!$D$3:$D$1315, E$1)+SUMIFS(DataRegularSeason20242025!$AB$3:$AB$1315,DataRegularSeason20242025!$B$3:$B$1315, "&lt;=" &amp; $A75, DataRegularSeason20242025!$E$3:$E$1315, E$1)</f>
        <v>8</v>
      </c>
      <c r="F75" s="2">
        <f>SUMIFS(DataRegularSeason20242025!$AA$3:$AA$1315,DataRegularSeason20242025!$B$3:$B$1315, "&lt;=" &amp; $A75, DataRegularSeason20242025!$D$3:$D$1315, F$1)+SUMIFS(DataRegularSeason20242025!$AB$3:$AB$1315,DataRegularSeason20242025!$B$3:$B$1315, "&lt;=" &amp; $A75, DataRegularSeason20242025!$E$3:$E$1315, F$1)</f>
        <v>6</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5</v>
      </c>
      <c r="I75" s="2">
        <f>SUMIFS(DataRegularSeason20242025!$AA$3:$AA$1315,DataRegularSeason20242025!$B$3:$B$1315, "&lt;=" &amp; $A75, DataRegularSeason20242025!$D$3:$D$1315, I$1)+SUMIFS(DataRegularSeason20242025!$AB$3:$AB$1315,DataRegularSeason20242025!$B$3:$B$1315, "&lt;=" &amp; $A75, DataRegularSeason20242025!$E$3:$E$1315, I$1)</f>
        <v>8</v>
      </c>
      <c r="J75" s="2">
        <f>SUMIFS(DataRegularSeason20242025!$AA$3:$AA$1315,DataRegularSeason20242025!$B$3:$B$1315, "&lt;=" &amp; $A75, DataRegularSeason20242025!$D$3:$D$1315, J$1)+SUMIFS(DataRegularSeason20242025!$AB$3:$AB$1315,DataRegularSeason20242025!$B$3:$B$1315, "&lt;=" &amp; $A75, DataRegularSeason20242025!$E$3:$E$1315, J$1)</f>
        <v>12</v>
      </c>
      <c r="K75" s="2">
        <f>SUMIFS(DataRegularSeason20242025!$AA$3:$AA$1315,DataRegularSeason20242025!$B$3:$B$1315, "&lt;=" &amp; $A75, DataRegularSeason20242025!$D$3:$D$1315, K$1)+SUMIFS(DataRegularSeason20242025!$AB$3:$AB$1315,DataRegularSeason20242025!$B$3:$B$1315, "&lt;=" &amp; $A75, DataRegularSeason20242025!$E$3:$E$1315, K$1)</f>
        <v>8</v>
      </c>
      <c r="L75" s="2">
        <f>SUMIFS(DataRegularSeason20242025!$AA$3:$AA$1315,DataRegularSeason20242025!$B$3:$B$1315, "&lt;=" &amp; $A75, DataRegularSeason20242025!$D$3:$D$1315, L$1)+SUMIFS(DataRegularSeason20242025!$AB$3:$AB$1315,DataRegularSeason20242025!$B$3:$B$1315, "&lt;=" &amp; $A75, DataRegularSeason20242025!$E$3:$E$1315, L$1)</f>
        <v>5</v>
      </c>
      <c r="M75" s="2">
        <f>SUMIFS(DataRegularSeason20242025!$AA$3:$AA$1315,DataRegularSeason20242025!$B$3:$B$1315, "&lt;=" &amp; $A75, DataRegularSeason20242025!$D$3:$D$1315, M$1)+SUMIFS(DataRegularSeason20242025!$AB$3:$AB$1315,DataRegularSeason20242025!$B$3:$B$1315, "&lt;=" &amp; $A75, DataRegularSeason20242025!$E$3:$E$1315, M$1)</f>
        <v>11</v>
      </c>
      <c r="N75" s="2">
        <f>SUMIFS(DataRegularSeason20242025!$AA$3:$AA$1315,DataRegularSeason20242025!$B$3:$B$1315, "&lt;=" &amp; $A75, DataRegularSeason20242025!$D$3:$D$1315, N$1)+SUMIFS(DataRegularSeason20242025!$AB$3:$AB$1315,DataRegularSeason20242025!$B$3:$B$1315, "&lt;=" &amp; $A75, DataRegularSeason20242025!$E$3:$E$1315, N$1)</f>
        <v>10</v>
      </c>
      <c r="O75" s="2">
        <f>SUMIFS(DataRegularSeason20242025!$AA$3:$AA$1315,DataRegularSeason20242025!$B$3:$B$1315, "&lt;=" &amp; $A75, DataRegularSeason20242025!$D$3:$D$1315, O$1)+SUMIFS(DataRegularSeason20242025!$AB$3:$AB$1315,DataRegularSeason20242025!$B$3:$B$1315, "&lt;=" &amp; $A75, DataRegularSeason20242025!$E$3:$E$1315, O$1)</f>
        <v>12</v>
      </c>
      <c r="P75" s="2">
        <f>SUMIFS(DataRegularSeason20242025!$AA$3:$AA$1315,DataRegularSeason20242025!$B$3:$B$1315, "&lt;=" &amp; $A75, DataRegularSeason20242025!$D$3:$D$1315, P$1)+SUMIFS(DataRegularSeason20242025!$AB$3:$AB$1315,DataRegularSeason20242025!$B$3:$B$1315, "&lt;=" &amp; $A75, DataRegularSeason20242025!$E$3:$E$1315, P$1)</f>
        <v>5</v>
      </c>
      <c r="Q75" s="2">
        <f>SUMIFS(DataRegularSeason20242025!$AA$3:$AA$1315,DataRegularSeason20242025!$B$3:$B$1315, "&lt;=" &amp; $A75, DataRegularSeason20242025!$D$3:$D$1315, Q$1)+SUMIFS(DataRegularSeason20242025!$AB$3:$AB$1315,DataRegularSeason20242025!$B$3:$B$1315, "&lt;=" &amp; $A75, DataRegularSeason20242025!$E$3:$E$1315, Q$1)</f>
        <v>11</v>
      </c>
      <c r="R75" s="2">
        <f>SUMIFS(DataRegularSeason20242025!$AA$3:$AA$1315,DataRegularSeason20242025!$B$3:$B$1315, "&lt;=" &amp; $A75, DataRegularSeason20242025!$D$3:$D$1315, R$1)+SUMIFS(DataRegularSeason20242025!$AB$3:$AB$1315,DataRegularSeason20242025!$B$3:$B$1315, "&lt;=" &amp; $A75, DataRegularSeason20242025!$E$3:$E$1315, R$1)</f>
        <v>2</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11</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3</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2</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8</v>
      </c>
      <c r="AB75" s="2">
        <f>SUMIFS(DataRegularSeason20242025!$AA$3:$AA$1315,DataRegularSeason20242025!$B$3:$B$1315, "&lt;=" &amp; $A75, DataRegularSeason20242025!$D$3:$D$1315, AB$1)+SUMIFS(DataRegularSeason20242025!$AB$3:$AB$1315,DataRegularSeason20242025!$B$3:$B$1315, "&lt;=" &amp; $A75, DataRegularSeason20242025!$E$3:$E$1315, AB$1)</f>
        <v>8</v>
      </c>
      <c r="AC75" s="2">
        <f>SUMIFS(DataRegularSeason20242025!$AA$3:$AA$1315,DataRegularSeason20242025!$B$3:$B$1315, "&lt;=" &amp; $A75, DataRegularSeason20242025!$D$3:$D$1315, AC$1)+SUMIFS(DataRegularSeason20242025!$AB$3:$AB$1315,DataRegularSeason20242025!$B$3:$B$1315, "&lt;=" &amp; $A75, DataRegularSeason20242025!$E$3:$E$1315, AC$1)</f>
        <v>9</v>
      </c>
      <c r="AD75" s="2">
        <f>SUMIFS(DataRegularSeason20242025!$AA$3:$AA$1315,DataRegularSeason20242025!$B$3:$B$1315, "&lt;=" &amp; $A75, DataRegularSeason20242025!$D$3:$D$1315, AD$1)+SUMIFS(DataRegularSeason20242025!$AB$3:$AB$1315,DataRegularSeason20242025!$B$3:$B$1315, "&lt;=" &amp; $A75, DataRegularSeason20242025!$E$3:$E$1315, AD$1)</f>
        <v>8</v>
      </c>
      <c r="AE75" s="2">
        <f>SUMIFS(DataRegularSeason20242025!$AA$3:$AA$1315,DataRegularSeason20242025!$B$3:$B$1315, "&lt;=" &amp; $A75, DataRegularSeason20242025!$D$3:$D$1315, AE$1)+SUMIFS(DataRegularSeason20242025!$AB$3:$AB$1315,DataRegularSeason20242025!$B$3:$B$1315, "&lt;=" &amp; $A75, DataRegularSeason20242025!$E$3:$E$1315, AE$1)</f>
        <v>9</v>
      </c>
      <c r="AF75" s="2">
        <f>SUMIFS(DataRegularSeason20242025!$AA$3:$AA$1315,DataRegularSeason20242025!$B$3:$B$1315, "&lt;=" &amp; $A75, DataRegularSeason20242025!$D$3:$D$1315, AF$1)+SUMIFS(DataRegularSeason20242025!$AB$3:$AB$1315,DataRegularSeason20242025!$B$3:$B$1315, "&lt;=" &amp; $A75, DataRegularSeason20242025!$E$3:$E$1315, AF$1)</f>
        <v>14</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7</v>
      </c>
      <c r="D76" s="2">
        <f>SUMIFS(DataRegularSeason20242025!$AA$3:$AA$1315,DataRegularSeason20242025!$B$3:$B$1315, "&lt;=" &amp; $A76, DataRegularSeason20242025!$D$3:$D$1315, D$1)+SUMIFS(DataRegularSeason20242025!$AB$3:$AB$1315,DataRegularSeason20242025!$B$3:$B$1315, "&lt;=" &amp; $A76, DataRegularSeason20242025!$E$3:$E$1315, D$1)</f>
        <v>7</v>
      </c>
      <c r="E76" s="2">
        <f>SUMIFS(DataRegularSeason20242025!$AA$3:$AA$1315,DataRegularSeason20242025!$B$3:$B$1315, "&lt;=" &amp; $A76, DataRegularSeason20242025!$D$3:$D$1315, E$1)+SUMIFS(DataRegularSeason20242025!$AB$3:$AB$1315,DataRegularSeason20242025!$B$3:$B$1315, "&lt;=" &amp; $A76, DataRegularSeason20242025!$E$3:$E$1315, E$1)</f>
        <v>8</v>
      </c>
      <c r="F76" s="2">
        <f>SUMIFS(DataRegularSeason20242025!$AA$3:$AA$1315,DataRegularSeason20242025!$B$3:$B$1315, "&lt;=" &amp; $A76, DataRegularSeason20242025!$D$3:$D$1315, F$1)+SUMIFS(DataRegularSeason20242025!$AB$3:$AB$1315,DataRegularSeason20242025!$B$3:$B$1315, "&lt;=" &amp; $A76, DataRegularSeason20242025!$E$3:$E$1315, F$1)</f>
        <v>6</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5</v>
      </c>
      <c r="I76" s="2">
        <f>SUMIFS(DataRegularSeason20242025!$AA$3:$AA$1315,DataRegularSeason20242025!$B$3:$B$1315, "&lt;=" &amp; $A76, DataRegularSeason20242025!$D$3:$D$1315, I$1)+SUMIFS(DataRegularSeason20242025!$AB$3:$AB$1315,DataRegularSeason20242025!$B$3:$B$1315, "&lt;=" &amp; $A76, DataRegularSeason20242025!$E$3:$E$1315, I$1)</f>
        <v>8</v>
      </c>
      <c r="J76" s="2">
        <f>SUMIFS(DataRegularSeason20242025!$AA$3:$AA$1315,DataRegularSeason20242025!$B$3:$B$1315, "&lt;=" &amp; $A76, DataRegularSeason20242025!$D$3:$D$1315, J$1)+SUMIFS(DataRegularSeason20242025!$AB$3:$AB$1315,DataRegularSeason20242025!$B$3:$B$1315, "&lt;=" &amp; $A76, DataRegularSeason20242025!$E$3:$E$1315, J$1)</f>
        <v>12</v>
      </c>
      <c r="K76" s="2">
        <f>SUMIFS(DataRegularSeason20242025!$AA$3:$AA$1315,DataRegularSeason20242025!$B$3:$B$1315, "&lt;=" &amp; $A76, DataRegularSeason20242025!$D$3:$D$1315, K$1)+SUMIFS(DataRegularSeason20242025!$AB$3:$AB$1315,DataRegularSeason20242025!$B$3:$B$1315, "&lt;=" &amp; $A76, DataRegularSeason20242025!$E$3:$E$1315, K$1)</f>
        <v>8</v>
      </c>
      <c r="L76" s="2">
        <f>SUMIFS(DataRegularSeason20242025!$AA$3:$AA$1315,DataRegularSeason20242025!$B$3:$B$1315, "&lt;=" &amp; $A76, DataRegularSeason20242025!$D$3:$D$1315, L$1)+SUMIFS(DataRegularSeason20242025!$AB$3:$AB$1315,DataRegularSeason20242025!$B$3:$B$1315, "&lt;=" &amp; $A76, DataRegularSeason20242025!$E$3:$E$1315, L$1)</f>
        <v>5</v>
      </c>
      <c r="M76" s="2">
        <f>SUMIFS(DataRegularSeason20242025!$AA$3:$AA$1315,DataRegularSeason20242025!$B$3:$B$1315, "&lt;=" &amp; $A76, DataRegularSeason20242025!$D$3:$D$1315, M$1)+SUMIFS(DataRegularSeason20242025!$AB$3:$AB$1315,DataRegularSeason20242025!$B$3:$B$1315, "&lt;=" &amp; $A76, DataRegularSeason20242025!$E$3:$E$1315, M$1)</f>
        <v>11</v>
      </c>
      <c r="N76" s="2">
        <f>SUMIFS(DataRegularSeason20242025!$AA$3:$AA$1315,DataRegularSeason20242025!$B$3:$B$1315, "&lt;=" &amp; $A76, DataRegularSeason20242025!$D$3:$D$1315, N$1)+SUMIFS(DataRegularSeason20242025!$AB$3:$AB$1315,DataRegularSeason20242025!$B$3:$B$1315, "&lt;=" &amp; $A76, DataRegularSeason20242025!$E$3:$E$1315, N$1)</f>
        <v>10</v>
      </c>
      <c r="O76" s="2">
        <f>SUMIFS(DataRegularSeason20242025!$AA$3:$AA$1315,DataRegularSeason20242025!$B$3:$B$1315, "&lt;=" &amp; $A76, DataRegularSeason20242025!$D$3:$D$1315, O$1)+SUMIFS(DataRegularSeason20242025!$AB$3:$AB$1315,DataRegularSeason20242025!$B$3:$B$1315, "&lt;=" &amp; $A76, DataRegularSeason20242025!$E$3:$E$1315, O$1)</f>
        <v>12</v>
      </c>
      <c r="P76" s="2">
        <f>SUMIFS(DataRegularSeason20242025!$AA$3:$AA$1315,DataRegularSeason20242025!$B$3:$B$1315, "&lt;=" &amp; $A76, DataRegularSeason20242025!$D$3:$D$1315, P$1)+SUMIFS(DataRegularSeason20242025!$AB$3:$AB$1315,DataRegularSeason20242025!$B$3:$B$1315, "&lt;=" &amp; $A76, DataRegularSeason20242025!$E$3:$E$1315, P$1)</f>
        <v>5</v>
      </c>
      <c r="Q76" s="2">
        <f>SUMIFS(DataRegularSeason20242025!$AA$3:$AA$1315,DataRegularSeason20242025!$B$3:$B$1315, "&lt;=" &amp; $A76, DataRegularSeason20242025!$D$3:$D$1315, Q$1)+SUMIFS(DataRegularSeason20242025!$AB$3:$AB$1315,DataRegularSeason20242025!$B$3:$B$1315, "&lt;=" &amp; $A76, DataRegularSeason20242025!$E$3:$E$1315, Q$1)</f>
        <v>11</v>
      </c>
      <c r="R76" s="2">
        <f>SUMIFS(DataRegularSeason20242025!$AA$3:$AA$1315,DataRegularSeason20242025!$B$3:$B$1315, "&lt;=" &amp; $A76, DataRegularSeason20242025!$D$3:$D$1315, R$1)+SUMIFS(DataRegularSeason20242025!$AB$3:$AB$1315,DataRegularSeason20242025!$B$3:$B$1315, "&lt;=" &amp; $A76, DataRegularSeason20242025!$E$3:$E$1315, R$1)</f>
        <v>2</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11</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3</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2</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8</v>
      </c>
      <c r="AB76" s="2">
        <f>SUMIFS(DataRegularSeason20242025!$AA$3:$AA$1315,DataRegularSeason20242025!$B$3:$B$1315, "&lt;=" &amp; $A76, DataRegularSeason20242025!$D$3:$D$1315, AB$1)+SUMIFS(DataRegularSeason20242025!$AB$3:$AB$1315,DataRegularSeason20242025!$B$3:$B$1315, "&lt;=" &amp; $A76, DataRegularSeason20242025!$E$3:$E$1315, AB$1)</f>
        <v>8</v>
      </c>
      <c r="AC76" s="2">
        <f>SUMIFS(DataRegularSeason20242025!$AA$3:$AA$1315,DataRegularSeason20242025!$B$3:$B$1315, "&lt;=" &amp; $A76, DataRegularSeason20242025!$D$3:$D$1315, AC$1)+SUMIFS(DataRegularSeason20242025!$AB$3:$AB$1315,DataRegularSeason20242025!$B$3:$B$1315, "&lt;=" &amp; $A76, DataRegularSeason20242025!$E$3:$E$1315, AC$1)</f>
        <v>9</v>
      </c>
      <c r="AD76" s="2">
        <f>SUMIFS(DataRegularSeason20242025!$AA$3:$AA$1315,DataRegularSeason20242025!$B$3:$B$1315, "&lt;=" &amp; $A76, DataRegularSeason20242025!$D$3:$D$1315, AD$1)+SUMIFS(DataRegularSeason20242025!$AB$3:$AB$1315,DataRegularSeason20242025!$B$3:$B$1315, "&lt;=" &amp; $A76, DataRegularSeason20242025!$E$3:$E$1315, AD$1)</f>
        <v>8</v>
      </c>
      <c r="AE76" s="2">
        <f>SUMIFS(DataRegularSeason20242025!$AA$3:$AA$1315,DataRegularSeason20242025!$B$3:$B$1315, "&lt;=" &amp; $A76, DataRegularSeason20242025!$D$3:$D$1315, AE$1)+SUMIFS(DataRegularSeason20242025!$AB$3:$AB$1315,DataRegularSeason20242025!$B$3:$B$1315, "&lt;=" &amp; $A76, DataRegularSeason20242025!$E$3:$E$1315, AE$1)</f>
        <v>9</v>
      </c>
      <c r="AF76" s="2">
        <f>SUMIFS(DataRegularSeason20242025!$AA$3:$AA$1315,DataRegularSeason20242025!$B$3:$B$1315, "&lt;=" &amp; $A76, DataRegularSeason20242025!$D$3:$D$1315, AF$1)+SUMIFS(DataRegularSeason20242025!$AB$3:$AB$1315,DataRegularSeason20242025!$B$3:$B$1315, "&lt;=" &amp; $A76, DataRegularSeason20242025!$E$3:$E$1315, AF$1)</f>
        <v>14</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7</v>
      </c>
      <c r="D77" s="2">
        <f>SUMIFS(DataRegularSeason20242025!$AA$3:$AA$1315,DataRegularSeason20242025!$B$3:$B$1315, "&lt;=" &amp; $A77, DataRegularSeason20242025!$D$3:$D$1315, D$1)+SUMIFS(DataRegularSeason20242025!$AB$3:$AB$1315,DataRegularSeason20242025!$B$3:$B$1315, "&lt;=" &amp; $A77, DataRegularSeason20242025!$E$3:$E$1315, D$1)</f>
        <v>7</v>
      </c>
      <c r="E77" s="2">
        <f>SUMIFS(DataRegularSeason20242025!$AA$3:$AA$1315,DataRegularSeason20242025!$B$3:$B$1315, "&lt;=" &amp; $A77, DataRegularSeason20242025!$D$3:$D$1315, E$1)+SUMIFS(DataRegularSeason20242025!$AB$3:$AB$1315,DataRegularSeason20242025!$B$3:$B$1315, "&lt;=" &amp; $A77, DataRegularSeason20242025!$E$3:$E$1315, E$1)</f>
        <v>8</v>
      </c>
      <c r="F77" s="2">
        <f>SUMIFS(DataRegularSeason20242025!$AA$3:$AA$1315,DataRegularSeason20242025!$B$3:$B$1315, "&lt;=" &amp; $A77, DataRegularSeason20242025!$D$3:$D$1315, F$1)+SUMIFS(DataRegularSeason20242025!$AB$3:$AB$1315,DataRegularSeason20242025!$B$3:$B$1315, "&lt;=" &amp; $A77, DataRegularSeason20242025!$E$3:$E$1315, F$1)</f>
        <v>6</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5</v>
      </c>
      <c r="I77" s="2">
        <f>SUMIFS(DataRegularSeason20242025!$AA$3:$AA$1315,DataRegularSeason20242025!$B$3:$B$1315, "&lt;=" &amp; $A77, DataRegularSeason20242025!$D$3:$D$1315, I$1)+SUMIFS(DataRegularSeason20242025!$AB$3:$AB$1315,DataRegularSeason20242025!$B$3:$B$1315, "&lt;=" &amp; $A77, DataRegularSeason20242025!$E$3:$E$1315, I$1)</f>
        <v>8</v>
      </c>
      <c r="J77" s="2">
        <f>SUMIFS(DataRegularSeason20242025!$AA$3:$AA$1315,DataRegularSeason20242025!$B$3:$B$1315, "&lt;=" &amp; $A77, DataRegularSeason20242025!$D$3:$D$1315, J$1)+SUMIFS(DataRegularSeason20242025!$AB$3:$AB$1315,DataRegularSeason20242025!$B$3:$B$1315, "&lt;=" &amp; $A77, DataRegularSeason20242025!$E$3:$E$1315, J$1)</f>
        <v>12</v>
      </c>
      <c r="K77" s="2">
        <f>SUMIFS(DataRegularSeason20242025!$AA$3:$AA$1315,DataRegularSeason20242025!$B$3:$B$1315, "&lt;=" &amp; $A77, DataRegularSeason20242025!$D$3:$D$1315, K$1)+SUMIFS(DataRegularSeason20242025!$AB$3:$AB$1315,DataRegularSeason20242025!$B$3:$B$1315, "&lt;=" &amp; $A77, DataRegularSeason20242025!$E$3:$E$1315, K$1)</f>
        <v>8</v>
      </c>
      <c r="L77" s="2">
        <f>SUMIFS(DataRegularSeason20242025!$AA$3:$AA$1315,DataRegularSeason20242025!$B$3:$B$1315, "&lt;=" &amp; $A77, DataRegularSeason20242025!$D$3:$D$1315, L$1)+SUMIFS(DataRegularSeason20242025!$AB$3:$AB$1315,DataRegularSeason20242025!$B$3:$B$1315, "&lt;=" &amp; $A77, DataRegularSeason20242025!$E$3:$E$1315, L$1)</f>
        <v>5</v>
      </c>
      <c r="M77" s="2">
        <f>SUMIFS(DataRegularSeason20242025!$AA$3:$AA$1315,DataRegularSeason20242025!$B$3:$B$1315, "&lt;=" &amp; $A77, DataRegularSeason20242025!$D$3:$D$1315, M$1)+SUMIFS(DataRegularSeason20242025!$AB$3:$AB$1315,DataRegularSeason20242025!$B$3:$B$1315, "&lt;=" &amp; $A77, DataRegularSeason20242025!$E$3:$E$1315, M$1)</f>
        <v>11</v>
      </c>
      <c r="N77" s="2">
        <f>SUMIFS(DataRegularSeason20242025!$AA$3:$AA$1315,DataRegularSeason20242025!$B$3:$B$1315, "&lt;=" &amp; $A77, DataRegularSeason20242025!$D$3:$D$1315, N$1)+SUMIFS(DataRegularSeason20242025!$AB$3:$AB$1315,DataRegularSeason20242025!$B$3:$B$1315, "&lt;=" &amp; $A77, DataRegularSeason20242025!$E$3:$E$1315, N$1)</f>
        <v>10</v>
      </c>
      <c r="O77" s="2">
        <f>SUMIFS(DataRegularSeason20242025!$AA$3:$AA$1315,DataRegularSeason20242025!$B$3:$B$1315, "&lt;=" &amp; $A77, DataRegularSeason20242025!$D$3:$D$1315, O$1)+SUMIFS(DataRegularSeason20242025!$AB$3:$AB$1315,DataRegularSeason20242025!$B$3:$B$1315, "&lt;=" &amp; $A77, DataRegularSeason20242025!$E$3:$E$1315, O$1)</f>
        <v>12</v>
      </c>
      <c r="P77" s="2">
        <f>SUMIFS(DataRegularSeason20242025!$AA$3:$AA$1315,DataRegularSeason20242025!$B$3:$B$1315, "&lt;=" &amp; $A77, DataRegularSeason20242025!$D$3:$D$1315, P$1)+SUMIFS(DataRegularSeason20242025!$AB$3:$AB$1315,DataRegularSeason20242025!$B$3:$B$1315, "&lt;=" &amp; $A77, DataRegularSeason20242025!$E$3:$E$1315, P$1)</f>
        <v>5</v>
      </c>
      <c r="Q77" s="2">
        <f>SUMIFS(DataRegularSeason20242025!$AA$3:$AA$1315,DataRegularSeason20242025!$B$3:$B$1315, "&lt;=" &amp; $A77, DataRegularSeason20242025!$D$3:$D$1315, Q$1)+SUMIFS(DataRegularSeason20242025!$AB$3:$AB$1315,DataRegularSeason20242025!$B$3:$B$1315, "&lt;=" &amp; $A77, DataRegularSeason20242025!$E$3:$E$1315, Q$1)</f>
        <v>11</v>
      </c>
      <c r="R77" s="2">
        <f>SUMIFS(DataRegularSeason20242025!$AA$3:$AA$1315,DataRegularSeason20242025!$B$3:$B$1315, "&lt;=" &amp; $A77, DataRegularSeason20242025!$D$3:$D$1315, R$1)+SUMIFS(DataRegularSeason20242025!$AB$3:$AB$1315,DataRegularSeason20242025!$B$3:$B$1315, "&lt;=" &amp; $A77, DataRegularSeason20242025!$E$3:$E$1315, R$1)</f>
        <v>2</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11</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3</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2</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8</v>
      </c>
      <c r="AB77" s="2">
        <f>SUMIFS(DataRegularSeason20242025!$AA$3:$AA$1315,DataRegularSeason20242025!$B$3:$B$1315, "&lt;=" &amp; $A77, DataRegularSeason20242025!$D$3:$D$1315, AB$1)+SUMIFS(DataRegularSeason20242025!$AB$3:$AB$1315,DataRegularSeason20242025!$B$3:$B$1315, "&lt;=" &amp; $A77, DataRegularSeason20242025!$E$3:$E$1315, AB$1)</f>
        <v>8</v>
      </c>
      <c r="AC77" s="2">
        <f>SUMIFS(DataRegularSeason20242025!$AA$3:$AA$1315,DataRegularSeason20242025!$B$3:$B$1315, "&lt;=" &amp; $A77, DataRegularSeason20242025!$D$3:$D$1315, AC$1)+SUMIFS(DataRegularSeason20242025!$AB$3:$AB$1315,DataRegularSeason20242025!$B$3:$B$1315, "&lt;=" &amp; $A77, DataRegularSeason20242025!$E$3:$E$1315, AC$1)</f>
        <v>9</v>
      </c>
      <c r="AD77" s="2">
        <f>SUMIFS(DataRegularSeason20242025!$AA$3:$AA$1315,DataRegularSeason20242025!$B$3:$B$1315, "&lt;=" &amp; $A77, DataRegularSeason20242025!$D$3:$D$1315, AD$1)+SUMIFS(DataRegularSeason20242025!$AB$3:$AB$1315,DataRegularSeason20242025!$B$3:$B$1315, "&lt;=" &amp; $A77, DataRegularSeason20242025!$E$3:$E$1315, AD$1)</f>
        <v>8</v>
      </c>
      <c r="AE77" s="2">
        <f>SUMIFS(DataRegularSeason20242025!$AA$3:$AA$1315,DataRegularSeason20242025!$B$3:$B$1315, "&lt;=" &amp; $A77, DataRegularSeason20242025!$D$3:$D$1315, AE$1)+SUMIFS(DataRegularSeason20242025!$AB$3:$AB$1315,DataRegularSeason20242025!$B$3:$B$1315, "&lt;=" &amp; $A77, DataRegularSeason20242025!$E$3:$E$1315, AE$1)</f>
        <v>9</v>
      </c>
      <c r="AF77" s="2">
        <f>SUMIFS(DataRegularSeason20242025!$AA$3:$AA$1315,DataRegularSeason20242025!$B$3:$B$1315, "&lt;=" &amp; $A77, DataRegularSeason20242025!$D$3:$D$1315, AF$1)+SUMIFS(DataRegularSeason20242025!$AB$3:$AB$1315,DataRegularSeason20242025!$B$3:$B$1315, "&lt;=" &amp; $A77, DataRegularSeason20242025!$E$3:$E$1315, AF$1)</f>
        <v>14</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7</v>
      </c>
      <c r="D78" s="2">
        <f>SUMIFS(DataRegularSeason20242025!$AA$3:$AA$1315,DataRegularSeason20242025!$B$3:$B$1315, "&lt;=" &amp; $A78, DataRegularSeason20242025!$D$3:$D$1315, D$1)+SUMIFS(DataRegularSeason20242025!$AB$3:$AB$1315,DataRegularSeason20242025!$B$3:$B$1315, "&lt;=" &amp; $A78, DataRegularSeason20242025!$E$3:$E$1315, D$1)</f>
        <v>7</v>
      </c>
      <c r="E78" s="2">
        <f>SUMIFS(DataRegularSeason20242025!$AA$3:$AA$1315,DataRegularSeason20242025!$B$3:$B$1315, "&lt;=" &amp; $A78, DataRegularSeason20242025!$D$3:$D$1315, E$1)+SUMIFS(DataRegularSeason20242025!$AB$3:$AB$1315,DataRegularSeason20242025!$B$3:$B$1315, "&lt;=" &amp; $A78, DataRegularSeason20242025!$E$3:$E$1315, E$1)</f>
        <v>8</v>
      </c>
      <c r="F78" s="2">
        <f>SUMIFS(DataRegularSeason20242025!$AA$3:$AA$1315,DataRegularSeason20242025!$B$3:$B$1315, "&lt;=" &amp; $A78, DataRegularSeason20242025!$D$3:$D$1315, F$1)+SUMIFS(DataRegularSeason20242025!$AB$3:$AB$1315,DataRegularSeason20242025!$B$3:$B$1315, "&lt;=" &amp; $A78, DataRegularSeason20242025!$E$3:$E$1315, F$1)</f>
        <v>6</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5</v>
      </c>
      <c r="I78" s="2">
        <f>SUMIFS(DataRegularSeason20242025!$AA$3:$AA$1315,DataRegularSeason20242025!$B$3:$B$1315, "&lt;=" &amp; $A78, DataRegularSeason20242025!$D$3:$D$1315, I$1)+SUMIFS(DataRegularSeason20242025!$AB$3:$AB$1315,DataRegularSeason20242025!$B$3:$B$1315, "&lt;=" &amp; $A78, DataRegularSeason20242025!$E$3:$E$1315, I$1)</f>
        <v>8</v>
      </c>
      <c r="J78" s="2">
        <f>SUMIFS(DataRegularSeason20242025!$AA$3:$AA$1315,DataRegularSeason20242025!$B$3:$B$1315, "&lt;=" &amp; $A78, DataRegularSeason20242025!$D$3:$D$1315, J$1)+SUMIFS(DataRegularSeason20242025!$AB$3:$AB$1315,DataRegularSeason20242025!$B$3:$B$1315, "&lt;=" &amp; $A78, DataRegularSeason20242025!$E$3:$E$1315, J$1)</f>
        <v>12</v>
      </c>
      <c r="K78" s="2">
        <f>SUMIFS(DataRegularSeason20242025!$AA$3:$AA$1315,DataRegularSeason20242025!$B$3:$B$1315, "&lt;=" &amp; $A78, DataRegularSeason20242025!$D$3:$D$1315, K$1)+SUMIFS(DataRegularSeason20242025!$AB$3:$AB$1315,DataRegularSeason20242025!$B$3:$B$1315, "&lt;=" &amp; $A78, DataRegularSeason20242025!$E$3:$E$1315, K$1)</f>
        <v>8</v>
      </c>
      <c r="L78" s="2">
        <f>SUMIFS(DataRegularSeason20242025!$AA$3:$AA$1315,DataRegularSeason20242025!$B$3:$B$1315, "&lt;=" &amp; $A78, DataRegularSeason20242025!$D$3:$D$1315, L$1)+SUMIFS(DataRegularSeason20242025!$AB$3:$AB$1315,DataRegularSeason20242025!$B$3:$B$1315, "&lt;=" &amp; $A78, DataRegularSeason20242025!$E$3:$E$1315, L$1)</f>
        <v>5</v>
      </c>
      <c r="M78" s="2">
        <f>SUMIFS(DataRegularSeason20242025!$AA$3:$AA$1315,DataRegularSeason20242025!$B$3:$B$1315, "&lt;=" &amp; $A78, DataRegularSeason20242025!$D$3:$D$1315, M$1)+SUMIFS(DataRegularSeason20242025!$AB$3:$AB$1315,DataRegularSeason20242025!$B$3:$B$1315, "&lt;=" &amp; $A78, DataRegularSeason20242025!$E$3:$E$1315, M$1)</f>
        <v>11</v>
      </c>
      <c r="N78" s="2">
        <f>SUMIFS(DataRegularSeason20242025!$AA$3:$AA$1315,DataRegularSeason20242025!$B$3:$B$1315, "&lt;=" &amp; $A78, DataRegularSeason20242025!$D$3:$D$1315, N$1)+SUMIFS(DataRegularSeason20242025!$AB$3:$AB$1315,DataRegularSeason20242025!$B$3:$B$1315, "&lt;=" &amp; $A78, DataRegularSeason20242025!$E$3:$E$1315, N$1)</f>
        <v>10</v>
      </c>
      <c r="O78" s="2">
        <f>SUMIFS(DataRegularSeason20242025!$AA$3:$AA$1315,DataRegularSeason20242025!$B$3:$B$1315, "&lt;=" &amp; $A78, DataRegularSeason20242025!$D$3:$D$1315, O$1)+SUMIFS(DataRegularSeason20242025!$AB$3:$AB$1315,DataRegularSeason20242025!$B$3:$B$1315, "&lt;=" &amp; $A78, DataRegularSeason20242025!$E$3:$E$1315, O$1)</f>
        <v>12</v>
      </c>
      <c r="P78" s="2">
        <f>SUMIFS(DataRegularSeason20242025!$AA$3:$AA$1315,DataRegularSeason20242025!$B$3:$B$1315, "&lt;=" &amp; $A78, DataRegularSeason20242025!$D$3:$D$1315, P$1)+SUMIFS(DataRegularSeason20242025!$AB$3:$AB$1315,DataRegularSeason20242025!$B$3:$B$1315, "&lt;=" &amp; $A78, DataRegularSeason20242025!$E$3:$E$1315, P$1)</f>
        <v>5</v>
      </c>
      <c r="Q78" s="2">
        <f>SUMIFS(DataRegularSeason20242025!$AA$3:$AA$1315,DataRegularSeason20242025!$B$3:$B$1315, "&lt;=" &amp; $A78, DataRegularSeason20242025!$D$3:$D$1315, Q$1)+SUMIFS(DataRegularSeason20242025!$AB$3:$AB$1315,DataRegularSeason20242025!$B$3:$B$1315, "&lt;=" &amp; $A78, DataRegularSeason20242025!$E$3:$E$1315, Q$1)</f>
        <v>11</v>
      </c>
      <c r="R78" s="2">
        <f>SUMIFS(DataRegularSeason20242025!$AA$3:$AA$1315,DataRegularSeason20242025!$B$3:$B$1315, "&lt;=" &amp; $A78, DataRegularSeason20242025!$D$3:$D$1315, R$1)+SUMIFS(DataRegularSeason20242025!$AB$3:$AB$1315,DataRegularSeason20242025!$B$3:$B$1315, "&lt;=" &amp; $A78, DataRegularSeason20242025!$E$3:$E$1315, R$1)</f>
        <v>2</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11</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3</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2</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8</v>
      </c>
      <c r="AB78" s="2">
        <f>SUMIFS(DataRegularSeason20242025!$AA$3:$AA$1315,DataRegularSeason20242025!$B$3:$B$1315, "&lt;=" &amp; $A78, DataRegularSeason20242025!$D$3:$D$1315, AB$1)+SUMIFS(DataRegularSeason20242025!$AB$3:$AB$1315,DataRegularSeason20242025!$B$3:$B$1315, "&lt;=" &amp; $A78, DataRegularSeason20242025!$E$3:$E$1315, AB$1)</f>
        <v>8</v>
      </c>
      <c r="AC78" s="2">
        <f>SUMIFS(DataRegularSeason20242025!$AA$3:$AA$1315,DataRegularSeason20242025!$B$3:$B$1315, "&lt;=" &amp; $A78, DataRegularSeason20242025!$D$3:$D$1315, AC$1)+SUMIFS(DataRegularSeason20242025!$AB$3:$AB$1315,DataRegularSeason20242025!$B$3:$B$1315, "&lt;=" &amp; $A78, DataRegularSeason20242025!$E$3:$E$1315, AC$1)</f>
        <v>9</v>
      </c>
      <c r="AD78" s="2">
        <f>SUMIFS(DataRegularSeason20242025!$AA$3:$AA$1315,DataRegularSeason20242025!$B$3:$B$1315, "&lt;=" &amp; $A78, DataRegularSeason20242025!$D$3:$D$1315, AD$1)+SUMIFS(DataRegularSeason20242025!$AB$3:$AB$1315,DataRegularSeason20242025!$B$3:$B$1315, "&lt;=" &amp; $A78, DataRegularSeason20242025!$E$3:$E$1315, AD$1)</f>
        <v>8</v>
      </c>
      <c r="AE78" s="2">
        <f>SUMIFS(DataRegularSeason20242025!$AA$3:$AA$1315,DataRegularSeason20242025!$B$3:$B$1315, "&lt;=" &amp; $A78, DataRegularSeason20242025!$D$3:$D$1315, AE$1)+SUMIFS(DataRegularSeason20242025!$AB$3:$AB$1315,DataRegularSeason20242025!$B$3:$B$1315, "&lt;=" &amp; $A78, DataRegularSeason20242025!$E$3:$E$1315, AE$1)</f>
        <v>9</v>
      </c>
      <c r="AF78" s="2">
        <f>SUMIFS(DataRegularSeason20242025!$AA$3:$AA$1315,DataRegularSeason20242025!$B$3:$B$1315, "&lt;=" &amp; $A78, DataRegularSeason20242025!$D$3:$D$1315, AF$1)+SUMIFS(DataRegularSeason20242025!$AB$3:$AB$1315,DataRegularSeason20242025!$B$3:$B$1315, "&lt;=" &amp; $A78, DataRegularSeason20242025!$E$3:$E$1315, AF$1)</f>
        <v>14</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7</v>
      </c>
      <c r="D79" s="2">
        <f>SUMIFS(DataRegularSeason20242025!$AA$3:$AA$1315,DataRegularSeason20242025!$B$3:$B$1315, "&lt;=" &amp; $A79, DataRegularSeason20242025!$D$3:$D$1315, D$1)+SUMIFS(DataRegularSeason20242025!$AB$3:$AB$1315,DataRegularSeason20242025!$B$3:$B$1315, "&lt;=" &amp; $A79, DataRegularSeason20242025!$E$3:$E$1315, D$1)</f>
        <v>7</v>
      </c>
      <c r="E79" s="2">
        <f>SUMIFS(DataRegularSeason20242025!$AA$3:$AA$1315,DataRegularSeason20242025!$B$3:$B$1315, "&lt;=" &amp; $A79, DataRegularSeason20242025!$D$3:$D$1315, E$1)+SUMIFS(DataRegularSeason20242025!$AB$3:$AB$1315,DataRegularSeason20242025!$B$3:$B$1315, "&lt;=" &amp; $A79, DataRegularSeason20242025!$E$3:$E$1315, E$1)</f>
        <v>8</v>
      </c>
      <c r="F79" s="2">
        <f>SUMIFS(DataRegularSeason20242025!$AA$3:$AA$1315,DataRegularSeason20242025!$B$3:$B$1315, "&lt;=" &amp; $A79, DataRegularSeason20242025!$D$3:$D$1315, F$1)+SUMIFS(DataRegularSeason20242025!$AB$3:$AB$1315,DataRegularSeason20242025!$B$3:$B$1315, "&lt;=" &amp; $A79, DataRegularSeason20242025!$E$3:$E$1315, F$1)</f>
        <v>6</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5</v>
      </c>
      <c r="I79" s="2">
        <f>SUMIFS(DataRegularSeason20242025!$AA$3:$AA$1315,DataRegularSeason20242025!$B$3:$B$1315, "&lt;=" &amp; $A79, DataRegularSeason20242025!$D$3:$D$1315, I$1)+SUMIFS(DataRegularSeason20242025!$AB$3:$AB$1315,DataRegularSeason20242025!$B$3:$B$1315, "&lt;=" &amp; $A79, DataRegularSeason20242025!$E$3:$E$1315, I$1)</f>
        <v>8</v>
      </c>
      <c r="J79" s="2">
        <f>SUMIFS(DataRegularSeason20242025!$AA$3:$AA$1315,DataRegularSeason20242025!$B$3:$B$1315, "&lt;=" &amp; $A79, DataRegularSeason20242025!$D$3:$D$1315, J$1)+SUMIFS(DataRegularSeason20242025!$AB$3:$AB$1315,DataRegularSeason20242025!$B$3:$B$1315, "&lt;=" &amp; $A79, DataRegularSeason20242025!$E$3:$E$1315, J$1)</f>
        <v>12</v>
      </c>
      <c r="K79" s="2">
        <f>SUMIFS(DataRegularSeason20242025!$AA$3:$AA$1315,DataRegularSeason20242025!$B$3:$B$1315, "&lt;=" &amp; $A79, DataRegularSeason20242025!$D$3:$D$1315, K$1)+SUMIFS(DataRegularSeason20242025!$AB$3:$AB$1315,DataRegularSeason20242025!$B$3:$B$1315, "&lt;=" &amp; $A79, DataRegularSeason20242025!$E$3:$E$1315, K$1)</f>
        <v>8</v>
      </c>
      <c r="L79" s="2">
        <f>SUMIFS(DataRegularSeason20242025!$AA$3:$AA$1315,DataRegularSeason20242025!$B$3:$B$1315, "&lt;=" &amp; $A79, DataRegularSeason20242025!$D$3:$D$1315, L$1)+SUMIFS(DataRegularSeason20242025!$AB$3:$AB$1315,DataRegularSeason20242025!$B$3:$B$1315, "&lt;=" &amp; $A79, DataRegularSeason20242025!$E$3:$E$1315, L$1)</f>
        <v>5</v>
      </c>
      <c r="M79" s="2">
        <f>SUMIFS(DataRegularSeason20242025!$AA$3:$AA$1315,DataRegularSeason20242025!$B$3:$B$1315, "&lt;=" &amp; $A79, DataRegularSeason20242025!$D$3:$D$1315, M$1)+SUMIFS(DataRegularSeason20242025!$AB$3:$AB$1315,DataRegularSeason20242025!$B$3:$B$1315, "&lt;=" &amp; $A79, DataRegularSeason20242025!$E$3:$E$1315, M$1)</f>
        <v>11</v>
      </c>
      <c r="N79" s="2">
        <f>SUMIFS(DataRegularSeason20242025!$AA$3:$AA$1315,DataRegularSeason20242025!$B$3:$B$1315, "&lt;=" &amp; $A79, DataRegularSeason20242025!$D$3:$D$1315, N$1)+SUMIFS(DataRegularSeason20242025!$AB$3:$AB$1315,DataRegularSeason20242025!$B$3:$B$1315, "&lt;=" &amp; $A79, DataRegularSeason20242025!$E$3:$E$1315, N$1)</f>
        <v>10</v>
      </c>
      <c r="O79" s="2">
        <f>SUMIFS(DataRegularSeason20242025!$AA$3:$AA$1315,DataRegularSeason20242025!$B$3:$B$1315, "&lt;=" &amp; $A79, DataRegularSeason20242025!$D$3:$D$1315, O$1)+SUMIFS(DataRegularSeason20242025!$AB$3:$AB$1315,DataRegularSeason20242025!$B$3:$B$1315, "&lt;=" &amp; $A79, DataRegularSeason20242025!$E$3:$E$1315, O$1)</f>
        <v>12</v>
      </c>
      <c r="P79" s="2">
        <f>SUMIFS(DataRegularSeason20242025!$AA$3:$AA$1315,DataRegularSeason20242025!$B$3:$B$1315, "&lt;=" &amp; $A79, DataRegularSeason20242025!$D$3:$D$1315, P$1)+SUMIFS(DataRegularSeason20242025!$AB$3:$AB$1315,DataRegularSeason20242025!$B$3:$B$1315, "&lt;=" &amp; $A79, DataRegularSeason20242025!$E$3:$E$1315, P$1)</f>
        <v>5</v>
      </c>
      <c r="Q79" s="2">
        <f>SUMIFS(DataRegularSeason20242025!$AA$3:$AA$1315,DataRegularSeason20242025!$B$3:$B$1315, "&lt;=" &amp; $A79, DataRegularSeason20242025!$D$3:$D$1315, Q$1)+SUMIFS(DataRegularSeason20242025!$AB$3:$AB$1315,DataRegularSeason20242025!$B$3:$B$1315, "&lt;=" &amp; $A79, DataRegularSeason20242025!$E$3:$E$1315, Q$1)</f>
        <v>11</v>
      </c>
      <c r="R79" s="2">
        <f>SUMIFS(DataRegularSeason20242025!$AA$3:$AA$1315,DataRegularSeason20242025!$B$3:$B$1315, "&lt;=" &amp; $A79, DataRegularSeason20242025!$D$3:$D$1315, R$1)+SUMIFS(DataRegularSeason20242025!$AB$3:$AB$1315,DataRegularSeason20242025!$B$3:$B$1315, "&lt;=" &amp; $A79, DataRegularSeason20242025!$E$3:$E$1315, R$1)</f>
        <v>2</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11</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3</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2</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8</v>
      </c>
      <c r="AB79" s="2">
        <f>SUMIFS(DataRegularSeason20242025!$AA$3:$AA$1315,DataRegularSeason20242025!$B$3:$B$1315, "&lt;=" &amp; $A79, DataRegularSeason20242025!$D$3:$D$1315, AB$1)+SUMIFS(DataRegularSeason20242025!$AB$3:$AB$1315,DataRegularSeason20242025!$B$3:$B$1315, "&lt;=" &amp; $A79, DataRegularSeason20242025!$E$3:$E$1315, AB$1)</f>
        <v>8</v>
      </c>
      <c r="AC79" s="2">
        <f>SUMIFS(DataRegularSeason20242025!$AA$3:$AA$1315,DataRegularSeason20242025!$B$3:$B$1315, "&lt;=" &amp; $A79, DataRegularSeason20242025!$D$3:$D$1315, AC$1)+SUMIFS(DataRegularSeason20242025!$AB$3:$AB$1315,DataRegularSeason20242025!$B$3:$B$1315, "&lt;=" &amp; $A79, DataRegularSeason20242025!$E$3:$E$1315, AC$1)</f>
        <v>9</v>
      </c>
      <c r="AD79" s="2">
        <f>SUMIFS(DataRegularSeason20242025!$AA$3:$AA$1315,DataRegularSeason20242025!$B$3:$B$1315, "&lt;=" &amp; $A79, DataRegularSeason20242025!$D$3:$D$1315, AD$1)+SUMIFS(DataRegularSeason20242025!$AB$3:$AB$1315,DataRegularSeason20242025!$B$3:$B$1315, "&lt;=" &amp; $A79, DataRegularSeason20242025!$E$3:$E$1315, AD$1)</f>
        <v>8</v>
      </c>
      <c r="AE79" s="2">
        <f>SUMIFS(DataRegularSeason20242025!$AA$3:$AA$1315,DataRegularSeason20242025!$B$3:$B$1315, "&lt;=" &amp; $A79, DataRegularSeason20242025!$D$3:$D$1315, AE$1)+SUMIFS(DataRegularSeason20242025!$AB$3:$AB$1315,DataRegularSeason20242025!$B$3:$B$1315, "&lt;=" &amp; $A79, DataRegularSeason20242025!$E$3:$E$1315, AE$1)</f>
        <v>9</v>
      </c>
      <c r="AF79" s="2">
        <f>SUMIFS(DataRegularSeason20242025!$AA$3:$AA$1315,DataRegularSeason20242025!$B$3:$B$1315, "&lt;=" &amp; $A79, DataRegularSeason20242025!$D$3:$D$1315, AF$1)+SUMIFS(DataRegularSeason20242025!$AB$3:$AB$1315,DataRegularSeason20242025!$B$3:$B$1315, "&lt;=" &amp; $A79, DataRegularSeason20242025!$E$3:$E$1315, AF$1)</f>
        <v>14</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7</v>
      </c>
      <c r="D80" s="2">
        <f>SUMIFS(DataRegularSeason20242025!$AA$3:$AA$1315,DataRegularSeason20242025!$B$3:$B$1315, "&lt;=" &amp; $A80, DataRegularSeason20242025!$D$3:$D$1315, D$1)+SUMIFS(DataRegularSeason20242025!$AB$3:$AB$1315,DataRegularSeason20242025!$B$3:$B$1315, "&lt;=" &amp; $A80, DataRegularSeason20242025!$E$3:$E$1315, D$1)</f>
        <v>7</v>
      </c>
      <c r="E80" s="2">
        <f>SUMIFS(DataRegularSeason20242025!$AA$3:$AA$1315,DataRegularSeason20242025!$B$3:$B$1315, "&lt;=" &amp; $A80, DataRegularSeason20242025!$D$3:$D$1315, E$1)+SUMIFS(DataRegularSeason20242025!$AB$3:$AB$1315,DataRegularSeason20242025!$B$3:$B$1315, "&lt;=" &amp; $A80, DataRegularSeason20242025!$E$3:$E$1315, E$1)</f>
        <v>8</v>
      </c>
      <c r="F80" s="2">
        <f>SUMIFS(DataRegularSeason20242025!$AA$3:$AA$1315,DataRegularSeason20242025!$B$3:$B$1315, "&lt;=" &amp; $A80, DataRegularSeason20242025!$D$3:$D$1315, F$1)+SUMIFS(DataRegularSeason20242025!$AB$3:$AB$1315,DataRegularSeason20242025!$B$3:$B$1315, "&lt;=" &amp; $A80, DataRegularSeason20242025!$E$3:$E$1315, F$1)</f>
        <v>6</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5</v>
      </c>
      <c r="I80" s="2">
        <f>SUMIFS(DataRegularSeason20242025!$AA$3:$AA$1315,DataRegularSeason20242025!$B$3:$B$1315, "&lt;=" &amp; $A80, DataRegularSeason20242025!$D$3:$D$1315, I$1)+SUMIFS(DataRegularSeason20242025!$AB$3:$AB$1315,DataRegularSeason20242025!$B$3:$B$1315, "&lt;=" &amp; $A80, DataRegularSeason20242025!$E$3:$E$1315, I$1)</f>
        <v>8</v>
      </c>
      <c r="J80" s="2">
        <f>SUMIFS(DataRegularSeason20242025!$AA$3:$AA$1315,DataRegularSeason20242025!$B$3:$B$1315, "&lt;=" &amp; $A80, DataRegularSeason20242025!$D$3:$D$1315, J$1)+SUMIFS(DataRegularSeason20242025!$AB$3:$AB$1315,DataRegularSeason20242025!$B$3:$B$1315, "&lt;=" &amp; $A80, DataRegularSeason20242025!$E$3:$E$1315, J$1)</f>
        <v>12</v>
      </c>
      <c r="K80" s="2">
        <f>SUMIFS(DataRegularSeason20242025!$AA$3:$AA$1315,DataRegularSeason20242025!$B$3:$B$1315, "&lt;=" &amp; $A80, DataRegularSeason20242025!$D$3:$D$1315, K$1)+SUMIFS(DataRegularSeason20242025!$AB$3:$AB$1315,DataRegularSeason20242025!$B$3:$B$1315, "&lt;=" &amp; $A80, DataRegularSeason20242025!$E$3:$E$1315, K$1)</f>
        <v>8</v>
      </c>
      <c r="L80" s="2">
        <f>SUMIFS(DataRegularSeason20242025!$AA$3:$AA$1315,DataRegularSeason20242025!$B$3:$B$1315, "&lt;=" &amp; $A80, DataRegularSeason20242025!$D$3:$D$1315, L$1)+SUMIFS(DataRegularSeason20242025!$AB$3:$AB$1315,DataRegularSeason20242025!$B$3:$B$1315, "&lt;=" &amp; $A80, DataRegularSeason20242025!$E$3:$E$1315, L$1)</f>
        <v>5</v>
      </c>
      <c r="M80" s="2">
        <f>SUMIFS(DataRegularSeason20242025!$AA$3:$AA$1315,DataRegularSeason20242025!$B$3:$B$1315, "&lt;=" &amp; $A80, DataRegularSeason20242025!$D$3:$D$1315, M$1)+SUMIFS(DataRegularSeason20242025!$AB$3:$AB$1315,DataRegularSeason20242025!$B$3:$B$1315, "&lt;=" &amp; $A80, DataRegularSeason20242025!$E$3:$E$1315, M$1)</f>
        <v>11</v>
      </c>
      <c r="N80" s="2">
        <f>SUMIFS(DataRegularSeason20242025!$AA$3:$AA$1315,DataRegularSeason20242025!$B$3:$B$1315, "&lt;=" &amp; $A80, DataRegularSeason20242025!$D$3:$D$1315, N$1)+SUMIFS(DataRegularSeason20242025!$AB$3:$AB$1315,DataRegularSeason20242025!$B$3:$B$1315, "&lt;=" &amp; $A80, DataRegularSeason20242025!$E$3:$E$1315, N$1)</f>
        <v>10</v>
      </c>
      <c r="O80" s="2">
        <f>SUMIFS(DataRegularSeason20242025!$AA$3:$AA$1315,DataRegularSeason20242025!$B$3:$B$1315, "&lt;=" &amp; $A80, DataRegularSeason20242025!$D$3:$D$1315, O$1)+SUMIFS(DataRegularSeason20242025!$AB$3:$AB$1315,DataRegularSeason20242025!$B$3:$B$1315, "&lt;=" &amp; $A80, DataRegularSeason20242025!$E$3:$E$1315, O$1)</f>
        <v>12</v>
      </c>
      <c r="P80" s="2">
        <f>SUMIFS(DataRegularSeason20242025!$AA$3:$AA$1315,DataRegularSeason20242025!$B$3:$B$1315, "&lt;=" &amp; $A80, DataRegularSeason20242025!$D$3:$D$1315, P$1)+SUMIFS(DataRegularSeason20242025!$AB$3:$AB$1315,DataRegularSeason20242025!$B$3:$B$1315, "&lt;=" &amp; $A80, DataRegularSeason20242025!$E$3:$E$1315, P$1)</f>
        <v>5</v>
      </c>
      <c r="Q80" s="2">
        <f>SUMIFS(DataRegularSeason20242025!$AA$3:$AA$1315,DataRegularSeason20242025!$B$3:$B$1315, "&lt;=" &amp; $A80, DataRegularSeason20242025!$D$3:$D$1315, Q$1)+SUMIFS(DataRegularSeason20242025!$AB$3:$AB$1315,DataRegularSeason20242025!$B$3:$B$1315, "&lt;=" &amp; $A80, DataRegularSeason20242025!$E$3:$E$1315, Q$1)</f>
        <v>11</v>
      </c>
      <c r="R80" s="2">
        <f>SUMIFS(DataRegularSeason20242025!$AA$3:$AA$1315,DataRegularSeason20242025!$B$3:$B$1315, "&lt;=" &amp; $A80, DataRegularSeason20242025!$D$3:$D$1315, R$1)+SUMIFS(DataRegularSeason20242025!$AB$3:$AB$1315,DataRegularSeason20242025!$B$3:$B$1315, "&lt;=" &amp; $A80, DataRegularSeason20242025!$E$3:$E$1315, R$1)</f>
        <v>2</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11</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3</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2</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8</v>
      </c>
      <c r="AB80" s="2">
        <f>SUMIFS(DataRegularSeason20242025!$AA$3:$AA$1315,DataRegularSeason20242025!$B$3:$B$1315, "&lt;=" &amp; $A80, DataRegularSeason20242025!$D$3:$D$1315, AB$1)+SUMIFS(DataRegularSeason20242025!$AB$3:$AB$1315,DataRegularSeason20242025!$B$3:$B$1315, "&lt;=" &amp; $A80, DataRegularSeason20242025!$E$3:$E$1315, AB$1)</f>
        <v>8</v>
      </c>
      <c r="AC80" s="2">
        <f>SUMIFS(DataRegularSeason20242025!$AA$3:$AA$1315,DataRegularSeason20242025!$B$3:$B$1315, "&lt;=" &amp; $A80, DataRegularSeason20242025!$D$3:$D$1315, AC$1)+SUMIFS(DataRegularSeason20242025!$AB$3:$AB$1315,DataRegularSeason20242025!$B$3:$B$1315, "&lt;=" &amp; $A80, DataRegularSeason20242025!$E$3:$E$1315, AC$1)</f>
        <v>9</v>
      </c>
      <c r="AD80" s="2">
        <f>SUMIFS(DataRegularSeason20242025!$AA$3:$AA$1315,DataRegularSeason20242025!$B$3:$B$1315, "&lt;=" &amp; $A80, DataRegularSeason20242025!$D$3:$D$1315, AD$1)+SUMIFS(DataRegularSeason20242025!$AB$3:$AB$1315,DataRegularSeason20242025!$B$3:$B$1315, "&lt;=" &amp; $A80, DataRegularSeason20242025!$E$3:$E$1315, AD$1)</f>
        <v>8</v>
      </c>
      <c r="AE80" s="2">
        <f>SUMIFS(DataRegularSeason20242025!$AA$3:$AA$1315,DataRegularSeason20242025!$B$3:$B$1315, "&lt;=" &amp; $A80, DataRegularSeason20242025!$D$3:$D$1315, AE$1)+SUMIFS(DataRegularSeason20242025!$AB$3:$AB$1315,DataRegularSeason20242025!$B$3:$B$1315, "&lt;=" &amp; $A80, DataRegularSeason20242025!$E$3:$E$1315, AE$1)</f>
        <v>9</v>
      </c>
      <c r="AF80" s="2">
        <f>SUMIFS(DataRegularSeason20242025!$AA$3:$AA$1315,DataRegularSeason20242025!$B$3:$B$1315, "&lt;=" &amp; $A80, DataRegularSeason20242025!$D$3:$D$1315, AF$1)+SUMIFS(DataRegularSeason20242025!$AB$3:$AB$1315,DataRegularSeason20242025!$B$3:$B$1315, "&lt;=" &amp; $A80, DataRegularSeason20242025!$E$3:$E$1315, AF$1)</f>
        <v>14</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7</v>
      </c>
      <c r="D81" s="2">
        <f>SUMIFS(DataRegularSeason20242025!$AA$3:$AA$1315,DataRegularSeason20242025!$B$3:$B$1315, "&lt;=" &amp; $A81, DataRegularSeason20242025!$D$3:$D$1315, D$1)+SUMIFS(DataRegularSeason20242025!$AB$3:$AB$1315,DataRegularSeason20242025!$B$3:$B$1315, "&lt;=" &amp; $A81, DataRegularSeason20242025!$E$3:$E$1315, D$1)</f>
        <v>7</v>
      </c>
      <c r="E81" s="2">
        <f>SUMIFS(DataRegularSeason20242025!$AA$3:$AA$1315,DataRegularSeason20242025!$B$3:$B$1315, "&lt;=" &amp; $A81, DataRegularSeason20242025!$D$3:$D$1315, E$1)+SUMIFS(DataRegularSeason20242025!$AB$3:$AB$1315,DataRegularSeason20242025!$B$3:$B$1315, "&lt;=" &amp; $A81, DataRegularSeason20242025!$E$3:$E$1315, E$1)</f>
        <v>8</v>
      </c>
      <c r="F81" s="2">
        <f>SUMIFS(DataRegularSeason20242025!$AA$3:$AA$1315,DataRegularSeason20242025!$B$3:$B$1315, "&lt;=" &amp; $A81, DataRegularSeason20242025!$D$3:$D$1315, F$1)+SUMIFS(DataRegularSeason20242025!$AB$3:$AB$1315,DataRegularSeason20242025!$B$3:$B$1315, "&lt;=" &amp; $A81, DataRegularSeason20242025!$E$3:$E$1315, F$1)</f>
        <v>6</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5</v>
      </c>
      <c r="I81" s="2">
        <f>SUMIFS(DataRegularSeason20242025!$AA$3:$AA$1315,DataRegularSeason20242025!$B$3:$B$1315, "&lt;=" &amp; $A81, DataRegularSeason20242025!$D$3:$D$1315, I$1)+SUMIFS(DataRegularSeason20242025!$AB$3:$AB$1315,DataRegularSeason20242025!$B$3:$B$1315, "&lt;=" &amp; $A81, DataRegularSeason20242025!$E$3:$E$1315, I$1)</f>
        <v>8</v>
      </c>
      <c r="J81" s="2">
        <f>SUMIFS(DataRegularSeason20242025!$AA$3:$AA$1315,DataRegularSeason20242025!$B$3:$B$1315, "&lt;=" &amp; $A81, DataRegularSeason20242025!$D$3:$D$1315, J$1)+SUMIFS(DataRegularSeason20242025!$AB$3:$AB$1315,DataRegularSeason20242025!$B$3:$B$1315, "&lt;=" &amp; $A81, DataRegularSeason20242025!$E$3:$E$1315, J$1)</f>
        <v>12</v>
      </c>
      <c r="K81" s="2">
        <f>SUMIFS(DataRegularSeason20242025!$AA$3:$AA$1315,DataRegularSeason20242025!$B$3:$B$1315, "&lt;=" &amp; $A81, DataRegularSeason20242025!$D$3:$D$1315, K$1)+SUMIFS(DataRegularSeason20242025!$AB$3:$AB$1315,DataRegularSeason20242025!$B$3:$B$1315, "&lt;=" &amp; $A81, DataRegularSeason20242025!$E$3:$E$1315, K$1)</f>
        <v>8</v>
      </c>
      <c r="L81" s="2">
        <f>SUMIFS(DataRegularSeason20242025!$AA$3:$AA$1315,DataRegularSeason20242025!$B$3:$B$1315, "&lt;=" &amp; $A81, DataRegularSeason20242025!$D$3:$D$1315, L$1)+SUMIFS(DataRegularSeason20242025!$AB$3:$AB$1315,DataRegularSeason20242025!$B$3:$B$1315, "&lt;=" &amp; $A81, DataRegularSeason20242025!$E$3:$E$1315, L$1)</f>
        <v>5</v>
      </c>
      <c r="M81" s="2">
        <f>SUMIFS(DataRegularSeason20242025!$AA$3:$AA$1315,DataRegularSeason20242025!$B$3:$B$1315, "&lt;=" &amp; $A81, DataRegularSeason20242025!$D$3:$D$1315, M$1)+SUMIFS(DataRegularSeason20242025!$AB$3:$AB$1315,DataRegularSeason20242025!$B$3:$B$1315, "&lt;=" &amp; $A81, DataRegularSeason20242025!$E$3:$E$1315, M$1)</f>
        <v>11</v>
      </c>
      <c r="N81" s="2">
        <f>SUMIFS(DataRegularSeason20242025!$AA$3:$AA$1315,DataRegularSeason20242025!$B$3:$B$1315, "&lt;=" &amp; $A81, DataRegularSeason20242025!$D$3:$D$1315, N$1)+SUMIFS(DataRegularSeason20242025!$AB$3:$AB$1315,DataRegularSeason20242025!$B$3:$B$1315, "&lt;=" &amp; $A81, DataRegularSeason20242025!$E$3:$E$1315, N$1)</f>
        <v>10</v>
      </c>
      <c r="O81" s="2">
        <f>SUMIFS(DataRegularSeason20242025!$AA$3:$AA$1315,DataRegularSeason20242025!$B$3:$B$1315, "&lt;=" &amp; $A81, DataRegularSeason20242025!$D$3:$D$1315, O$1)+SUMIFS(DataRegularSeason20242025!$AB$3:$AB$1315,DataRegularSeason20242025!$B$3:$B$1315, "&lt;=" &amp; $A81, DataRegularSeason20242025!$E$3:$E$1315, O$1)</f>
        <v>12</v>
      </c>
      <c r="P81" s="2">
        <f>SUMIFS(DataRegularSeason20242025!$AA$3:$AA$1315,DataRegularSeason20242025!$B$3:$B$1315, "&lt;=" &amp; $A81, DataRegularSeason20242025!$D$3:$D$1315, P$1)+SUMIFS(DataRegularSeason20242025!$AB$3:$AB$1315,DataRegularSeason20242025!$B$3:$B$1315, "&lt;=" &amp; $A81, DataRegularSeason20242025!$E$3:$E$1315, P$1)</f>
        <v>5</v>
      </c>
      <c r="Q81" s="2">
        <f>SUMIFS(DataRegularSeason20242025!$AA$3:$AA$1315,DataRegularSeason20242025!$B$3:$B$1315, "&lt;=" &amp; $A81, DataRegularSeason20242025!$D$3:$D$1315, Q$1)+SUMIFS(DataRegularSeason20242025!$AB$3:$AB$1315,DataRegularSeason20242025!$B$3:$B$1315, "&lt;=" &amp; $A81, DataRegularSeason20242025!$E$3:$E$1315, Q$1)</f>
        <v>11</v>
      </c>
      <c r="R81" s="2">
        <f>SUMIFS(DataRegularSeason20242025!$AA$3:$AA$1315,DataRegularSeason20242025!$B$3:$B$1315, "&lt;=" &amp; $A81, DataRegularSeason20242025!$D$3:$D$1315, R$1)+SUMIFS(DataRegularSeason20242025!$AB$3:$AB$1315,DataRegularSeason20242025!$B$3:$B$1315, "&lt;=" &amp; $A81, DataRegularSeason20242025!$E$3:$E$1315, R$1)</f>
        <v>2</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11</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3</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2</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8</v>
      </c>
      <c r="AB81" s="2">
        <f>SUMIFS(DataRegularSeason20242025!$AA$3:$AA$1315,DataRegularSeason20242025!$B$3:$B$1315, "&lt;=" &amp; $A81, DataRegularSeason20242025!$D$3:$D$1315, AB$1)+SUMIFS(DataRegularSeason20242025!$AB$3:$AB$1315,DataRegularSeason20242025!$B$3:$B$1315, "&lt;=" &amp; $A81, DataRegularSeason20242025!$E$3:$E$1315, AB$1)</f>
        <v>8</v>
      </c>
      <c r="AC81" s="2">
        <f>SUMIFS(DataRegularSeason20242025!$AA$3:$AA$1315,DataRegularSeason20242025!$B$3:$B$1315, "&lt;=" &amp; $A81, DataRegularSeason20242025!$D$3:$D$1315, AC$1)+SUMIFS(DataRegularSeason20242025!$AB$3:$AB$1315,DataRegularSeason20242025!$B$3:$B$1315, "&lt;=" &amp; $A81, DataRegularSeason20242025!$E$3:$E$1315, AC$1)</f>
        <v>9</v>
      </c>
      <c r="AD81" s="2">
        <f>SUMIFS(DataRegularSeason20242025!$AA$3:$AA$1315,DataRegularSeason20242025!$B$3:$B$1315, "&lt;=" &amp; $A81, DataRegularSeason20242025!$D$3:$D$1315, AD$1)+SUMIFS(DataRegularSeason20242025!$AB$3:$AB$1315,DataRegularSeason20242025!$B$3:$B$1315, "&lt;=" &amp; $A81, DataRegularSeason20242025!$E$3:$E$1315, AD$1)</f>
        <v>8</v>
      </c>
      <c r="AE81" s="2">
        <f>SUMIFS(DataRegularSeason20242025!$AA$3:$AA$1315,DataRegularSeason20242025!$B$3:$B$1315, "&lt;=" &amp; $A81, DataRegularSeason20242025!$D$3:$D$1315, AE$1)+SUMIFS(DataRegularSeason20242025!$AB$3:$AB$1315,DataRegularSeason20242025!$B$3:$B$1315, "&lt;=" &amp; $A81, DataRegularSeason20242025!$E$3:$E$1315, AE$1)</f>
        <v>9</v>
      </c>
      <c r="AF81" s="2">
        <f>SUMIFS(DataRegularSeason20242025!$AA$3:$AA$1315,DataRegularSeason20242025!$B$3:$B$1315, "&lt;=" &amp; $A81, DataRegularSeason20242025!$D$3:$D$1315, AF$1)+SUMIFS(DataRegularSeason20242025!$AB$3:$AB$1315,DataRegularSeason20242025!$B$3:$B$1315, "&lt;=" &amp; $A81, DataRegularSeason20242025!$E$3:$E$1315, AF$1)</f>
        <v>14</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7</v>
      </c>
      <c r="D82" s="2">
        <f>SUMIFS(DataRegularSeason20242025!$AA$3:$AA$1315,DataRegularSeason20242025!$B$3:$B$1315, "&lt;=" &amp; $A82, DataRegularSeason20242025!$D$3:$D$1315, D$1)+SUMIFS(DataRegularSeason20242025!$AB$3:$AB$1315,DataRegularSeason20242025!$B$3:$B$1315, "&lt;=" &amp; $A82, DataRegularSeason20242025!$E$3:$E$1315, D$1)</f>
        <v>7</v>
      </c>
      <c r="E82" s="2">
        <f>SUMIFS(DataRegularSeason20242025!$AA$3:$AA$1315,DataRegularSeason20242025!$B$3:$B$1315, "&lt;=" &amp; $A82, DataRegularSeason20242025!$D$3:$D$1315, E$1)+SUMIFS(DataRegularSeason20242025!$AB$3:$AB$1315,DataRegularSeason20242025!$B$3:$B$1315, "&lt;=" &amp; $A82, DataRegularSeason20242025!$E$3:$E$1315, E$1)</f>
        <v>8</v>
      </c>
      <c r="F82" s="2">
        <f>SUMIFS(DataRegularSeason20242025!$AA$3:$AA$1315,DataRegularSeason20242025!$B$3:$B$1315, "&lt;=" &amp; $A82, DataRegularSeason20242025!$D$3:$D$1315, F$1)+SUMIFS(DataRegularSeason20242025!$AB$3:$AB$1315,DataRegularSeason20242025!$B$3:$B$1315, "&lt;=" &amp; $A82, DataRegularSeason20242025!$E$3:$E$1315, F$1)</f>
        <v>6</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5</v>
      </c>
      <c r="I82" s="2">
        <f>SUMIFS(DataRegularSeason20242025!$AA$3:$AA$1315,DataRegularSeason20242025!$B$3:$B$1315, "&lt;=" &amp; $A82, DataRegularSeason20242025!$D$3:$D$1315, I$1)+SUMIFS(DataRegularSeason20242025!$AB$3:$AB$1315,DataRegularSeason20242025!$B$3:$B$1315, "&lt;=" &amp; $A82, DataRegularSeason20242025!$E$3:$E$1315, I$1)</f>
        <v>8</v>
      </c>
      <c r="J82" s="2">
        <f>SUMIFS(DataRegularSeason20242025!$AA$3:$AA$1315,DataRegularSeason20242025!$B$3:$B$1315, "&lt;=" &amp; $A82, DataRegularSeason20242025!$D$3:$D$1315, J$1)+SUMIFS(DataRegularSeason20242025!$AB$3:$AB$1315,DataRegularSeason20242025!$B$3:$B$1315, "&lt;=" &amp; $A82, DataRegularSeason20242025!$E$3:$E$1315, J$1)</f>
        <v>12</v>
      </c>
      <c r="K82" s="2">
        <f>SUMIFS(DataRegularSeason20242025!$AA$3:$AA$1315,DataRegularSeason20242025!$B$3:$B$1315, "&lt;=" &amp; $A82, DataRegularSeason20242025!$D$3:$D$1315, K$1)+SUMIFS(DataRegularSeason20242025!$AB$3:$AB$1315,DataRegularSeason20242025!$B$3:$B$1315, "&lt;=" &amp; $A82, DataRegularSeason20242025!$E$3:$E$1315, K$1)</f>
        <v>8</v>
      </c>
      <c r="L82" s="2">
        <f>SUMIFS(DataRegularSeason20242025!$AA$3:$AA$1315,DataRegularSeason20242025!$B$3:$B$1315, "&lt;=" &amp; $A82, DataRegularSeason20242025!$D$3:$D$1315, L$1)+SUMIFS(DataRegularSeason20242025!$AB$3:$AB$1315,DataRegularSeason20242025!$B$3:$B$1315, "&lt;=" &amp; $A82, DataRegularSeason20242025!$E$3:$E$1315, L$1)</f>
        <v>5</v>
      </c>
      <c r="M82" s="2">
        <f>SUMIFS(DataRegularSeason20242025!$AA$3:$AA$1315,DataRegularSeason20242025!$B$3:$B$1315, "&lt;=" &amp; $A82, DataRegularSeason20242025!$D$3:$D$1315, M$1)+SUMIFS(DataRegularSeason20242025!$AB$3:$AB$1315,DataRegularSeason20242025!$B$3:$B$1315, "&lt;=" &amp; $A82, DataRegularSeason20242025!$E$3:$E$1315, M$1)</f>
        <v>11</v>
      </c>
      <c r="N82" s="2">
        <f>SUMIFS(DataRegularSeason20242025!$AA$3:$AA$1315,DataRegularSeason20242025!$B$3:$B$1315, "&lt;=" &amp; $A82, DataRegularSeason20242025!$D$3:$D$1315, N$1)+SUMIFS(DataRegularSeason20242025!$AB$3:$AB$1315,DataRegularSeason20242025!$B$3:$B$1315, "&lt;=" &amp; $A82, DataRegularSeason20242025!$E$3:$E$1315, N$1)</f>
        <v>10</v>
      </c>
      <c r="O82" s="2">
        <f>SUMIFS(DataRegularSeason20242025!$AA$3:$AA$1315,DataRegularSeason20242025!$B$3:$B$1315, "&lt;=" &amp; $A82, DataRegularSeason20242025!$D$3:$D$1315, O$1)+SUMIFS(DataRegularSeason20242025!$AB$3:$AB$1315,DataRegularSeason20242025!$B$3:$B$1315, "&lt;=" &amp; $A82, DataRegularSeason20242025!$E$3:$E$1315, O$1)</f>
        <v>12</v>
      </c>
      <c r="P82" s="2">
        <f>SUMIFS(DataRegularSeason20242025!$AA$3:$AA$1315,DataRegularSeason20242025!$B$3:$B$1315, "&lt;=" &amp; $A82, DataRegularSeason20242025!$D$3:$D$1315, P$1)+SUMIFS(DataRegularSeason20242025!$AB$3:$AB$1315,DataRegularSeason20242025!$B$3:$B$1315, "&lt;=" &amp; $A82, DataRegularSeason20242025!$E$3:$E$1315, P$1)</f>
        <v>5</v>
      </c>
      <c r="Q82" s="2">
        <f>SUMIFS(DataRegularSeason20242025!$AA$3:$AA$1315,DataRegularSeason20242025!$B$3:$B$1315, "&lt;=" &amp; $A82, DataRegularSeason20242025!$D$3:$D$1315, Q$1)+SUMIFS(DataRegularSeason20242025!$AB$3:$AB$1315,DataRegularSeason20242025!$B$3:$B$1315, "&lt;=" &amp; $A82, DataRegularSeason20242025!$E$3:$E$1315, Q$1)</f>
        <v>11</v>
      </c>
      <c r="R82" s="2">
        <f>SUMIFS(DataRegularSeason20242025!$AA$3:$AA$1315,DataRegularSeason20242025!$B$3:$B$1315, "&lt;=" &amp; $A82, DataRegularSeason20242025!$D$3:$D$1315, R$1)+SUMIFS(DataRegularSeason20242025!$AB$3:$AB$1315,DataRegularSeason20242025!$B$3:$B$1315, "&lt;=" &amp; $A82, DataRegularSeason20242025!$E$3:$E$1315, R$1)</f>
        <v>2</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11</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3</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2</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8</v>
      </c>
      <c r="AB82" s="2">
        <f>SUMIFS(DataRegularSeason20242025!$AA$3:$AA$1315,DataRegularSeason20242025!$B$3:$B$1315, "&lt;=" &amp; $A82, DataRegularSeason20242025!$D$3:$D$1315, AB$1)+SUMIFS(DataRegularSeason20242025!$AB$3:$AB$1315,DataRegularSeason20242025!$B$3:$B$1315, "&lt;=" &amp; $A82, DataRegularSeason20242025!$E$3:$E$1315, AB$1)</f>
        <v>8</v>
      </c>
      <c r="AC82" s="2">
        <f>SUMIFS(DataRegularSeason20242025!$AA$3:$AA$1315,DataRegularSeason20242025!$B$3:$B$1315, "&lt;=" &amp; $A82, DataRegularSeason20242025!$D$3:$D$1315, AC$1)+SUMIFS(DataRegularSeason20242025!$AB$3:$AB$1315,DataRegularSeason20242025!$B$3:$B$1315, "&lt;=" &amp; $A82, DataRegularSeason20242025!$E$3:$E$1315, AC$1)</f>
        <v>9</v>
      </c>
      <c r="AD82" s="2">
        <f>SUMIFS(DataRegularSeason20242025!$AA$3:$AA$1315,DataRegularSeason20242025!$B$3:$B$1315, "&lt;=" &amp; $A82, DataRegularSeason20242025!$D$3:$D$1315, AD$1)+SUMIFS(DataRegularSeason20242025!$AB$3:$AB$1315,DataRegularSeason20242025!$B$3:$B$1315, "&lt;=" &amp; $A82, DataRegularSeason20242025!$E$3:$E$1315, AD$1)</f>
        <v>8</v>
      </c>
      <c r="AE82" s="2">
        <f>SUMIFS(DataRegularSeason20242025!$AA$3:$AA$1315,DataRegularSeason20242025!$B$3:$B$1315, "&lt;=" &amp; $A82, DataRegularSeason20242025!$D$3:$D$1315, AE$1)+SUMIFS(DataRegularSeason20242025!$AB$3:$AB$1315,DataRegularSeason20242025!$B$3:$B$1315, "&lt;=" &amp; $A82, DataRegularSeason20242025!$E$3:$E$1315, AE$1)</f>
        <v>9</v>
      </c>
      <c r="AF82" s="2">
        <f>SUMIFS(DataRegularSeason20242025!$AA$3:$AA$1315,DataRegularSeason20242025!$B$3:$B$1315, "&lt;=" &amp; $A82, DataRegularSeason20242025!$D$3:$D$1315, AF$1)+SUMIFS(DataRegularSeason20242025!$AB$3:$AB$1315,DataRegularSeason20242025!$B$3:$B$1315, "&lt;=" &amp; $A82, DataRegularSeason20242025!$E$3:$E$1315, AF$1)</f>
        <v>14</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7</v>
      </c>
      <c r="D83" s="2">
        <f>SUMIFS(DataRegularSeason20242025!$AA$3:$AA$1315,DataRegularSeason20242025!$B$3:$B$1315, "&lt;=" &amp; $A83, DataRegularSeason20242025!$D$3:$D$1315, D$1)+SUMIFS(DataRegularSeason20242025!$AB$3:$AB$1315,DataRegularSeason20242025!$B$3:$B$1315, "&lt;=" &amp; $A83, DataRegularSeason20242025!$E$3:$E$1315, D$1)</f>
        <v>7</v>
      </c>
      <c r="E83" s="2">
        <f>SUMIFS(DataRegularSeason20242025!$AA$3:$AA$1315,DataRegularSeason20242025!$B$3:$B$1315, "&lt;=" &amp; $A83, DataRegularSeason20242025!$D$3:$D$1315, E$1)+SUMIFS(DataRegularSeason20242025!$AB$3:$AB$1315,DataRegularSeason20242025!$B$3:$B$1315, "&lt;=" &amp; $A83, DataRegularSeason20242025!$E$3:$E$1315, E$1)</f>
        <v>8</v>
      </c>
      <c r="F83" s="2">
        <f>SUMIFS(DataRegularSeason20242025!$AA$3:$AA$1315,DataRegularSeason20242025!$B$3:$B$1315, "&lt;=" &amp; $A83, DataRegularSeason20242025!$D$3:$D$1315, F$1)+SUMIFS(DataRegularSeason20242025!$AB$3:$AB$1315,DataRegularSeason20242025!$B$3:$B$1315, "&lt;=" &amp; $A83, DataRegularSeason20242025!$E$3:$E$1315, F$1)</f>
        <v>6</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5</v>
      </c>
      <c r="I83" s="2">
        <f>SUMIFS(DataRegularSeason20242025!$AA$3:$AA$1315,DataRegularSeason20242025!$B$3:$B$1315, "&lt;=" &amp; $A83, DataRegularSeason20242025!$D$3:$D$1315, I$1)+SUMIFS(DataRegularSeason20242025!$AB$3:$AB$1315,DataRegularSeason20242025!$B$3:$B$1315, "&lt;=" &amp; $A83, DataRegularSeason20242025!$E$3:$E$1315, I$1)</f>
        <v>8</v>
      </c>
      <c r="J83" s="2">
        <f>SUMIFS(DataRegularSeason20242025!$AA$3:$AA$1315,DataRegularSeason20242025!$B$3:$B$1315, "&lt;=" &amp; $A83, DataRegularSeason20242025!$D$3:$D$1315, J$1)+SUMIFS(DataRegularSeason20242025!$AB$3:$AB$1315,DataRegularSeason20242025!$B$3:$B$1315, "&lt;=" &amp; $A83, DataRegularSeason20242025!$E$3:$E$1315, J$1)</f>
        <v>12</v>
      </c>
      <c r="K83" s="2">
        <f>SUMIFS(DataRegularSeason20242025!$AA$3:$AA$1315,DataRegularSeason20242025!$B$3:$B$1315, "&lt;=" &amp; $A83, DataRegularSeason20242025!$D$3:$D$1315, K$1)+SUMIFS(DataRegularSeason20242025!$AB$3:$AB$1315,DataRegularSeason20242025!$B$3:$B$1315, "&lt;=" &amp; $A83, DataRegularSeason20242025!$E$3:$E$1315, K$1)</f>
        <v>8</v>
      </c>
      <c r="L83" s="2">
        <f>SUMIFS(DataRegularSeason20242025!$AA$3:$AA$1315,DataRegularSeason20242025!$B$3:$B$1315, "&lt;=" &amp; $A83, DataRegularSeason20242025!$D$3:$D$1315, L$1)+SUMIFS(DataRegularSeason20242025!$AB$3:$AB$1315,DataRegularSeason20242025!$B$3:$B$1315, "&lt;=" &amp; $A83, DataRegularSeason20242025!$E$3:$E$1315, L$1)</f>
        <v>5</v>
      </c>
      <c r="M83" s="2">
        <f>SUMIFS(DataRegularSeason20242025!$AA$3:$AA$1315,DataRegularSeason20242025!$B$3:$B$1315, "&lt;=" &amp; $A83, DataRegularSeason20242025!$D$3:$D$1315, M$1)+SUMIFS(DataRegularSeason20242025!$AB$3:$AB$1315,DataRegularSeason20242025!$B$3:$B$1315, "&lt;=" &amp; $A83, DataRegularSeason20242025!$E$3:$E$1315, M$1)</f>
        <v>11</v>
      </c>
      <c r="N83" s="2">
        <f>SUMIFS(DataRegularSeason20242025!$AA$3:$AA$1315,DataRegularSeason20242025!$B$3:$B$1315, "&lt;=" &amp; $A83, DataRegularSeason20242025!$D$3:$D$1315, N$1)+SUMIFS(DataRegularSeason20242025!$AB$3:$AB$1315,DataRegularSeason20242025!$B$3:$B$1315, "&lt;=" &amp; $A83, DataRegularSeason20242025!$E$3:$E$1315, N$1)</f>
        <v>10</v>
      </c>
      <c r="O83" s="2">
        <f>SUMIFS(DataRegularSeason20242025!$AA$3:$AA$1315,DataRegularSeason20242025!$B$3:$B$1315, "&lt;=" &amp; $A83, DataRegularSeason20242025!$D$3:$D$1315, O$1)+SUMIFS(DataRegularSeason20242025!$AB$3:$AB$1315,DataRegularSeason20242025!$B$3:$B$1315, "&lt;=" &amp; $A83, DataRegularSeason20242025!$E$3:$E$1315, O$1)</f>
        <v>12</v>
      </c>
      <c r="P83" s="2">
        <f>SUMIFS(DataRegularSeason20242025!$AA$3:$AA$1315,DataRegularSeason20242025!$B$3:$B$1315, "&lt;=" &amp; $A83, DataRegularSeason20242025!$D$3:$D$1315, P$1)+SUMIFS(DataRegularSeason20242025!$AB$3:$AB$1315,DataRegularSeason20242025!$B$3:$B$1315, "&lt;=" &amp; $A83, DataRegularSeason20242025!$E$3:$E$1315, P$1)</f>
        <v>5</v>
      </c>
      <c r="Q83" s="2">
        <f>SUMIFS(DataRegularSeason20242025!$AA$3:$AA$1315,DataRegularSeason20242025!$B$3:$B$1315, "&lt;=" &amp; $A83, DataRegularSeason20242025!$D$3:$D$1315, Q$1)+SUMIFS(DataRegularSeason20242025!$AB$3:$AB$1315,DataRegularSeason20242025!$B$3:$B$1315, "&lt;=" &amp; $A83, DataRegularSeason20242025!$E$3:$E$1315, Q$1)</f>
        <v>11</v>
      </c>
      <c r="R83" s="2">
        <f>SUMIFS(DataRegularSeason20242025!$AA$3:$AA$1315,DataRegularSeason20242025!$B$3:$B$1315, "&lt;=" &amp; $A83, DataRegularSeason20242025!$D$3:$D$1315, R$1)+SUMIFS(DataRegularSeason20242025!$AB$3:$AB$1315,DataRegularSeason20242025!$B$3:$B$1315, "&lt;=" &amp; $A83, DataRegularSeason20242025!$E$3:$E$1315, R$1)</f>
        <v>2</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11</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3</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2</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8</v>
      </c>
      <c r="AB83" s="2">
        <f>SUMIFS(DataRegularSeason20242025!$AA$3:$AA$1315,DataRegularSeason20242025!$B$3:$B$1315, "&lt;=" &amp; $A83, DataRegularSeason20242025!$D$3:$D$1315, AB$1)+SUMIFS(DataRegularSeason20242025!$AB$3:$AB$1315,DataRegularSeason20242025!$B$3:$B$1315, "&lt;=" &amp; $A83, DataRegularSeason20242025!$E$3:$E$1315, AB$1)</f>
        <v>8</v>
      </c>
      <c r="AC83" s="2">
        <f>SUMIFS(DataRegularSeason20242025!$AA$3:$AA$1315,DataRegularSeason20242025!$B$3:$B$1315, "&lt;=" &amp; $A83, DataRegularSeason20242025!$D$3:$D$1315, AC$1)+SUMIFS(DataRegularSeason20242025!$AB$3:$AB$1315,DataRegularSeason20242025!$B$3:$B$1315, "&lt;=" &amp; $A83, DataRegularSeason20242025!$E$3:$E$1315, AC$1)</f>
        <v>9</v>
      </c>
      <c r="AD83" s="2">
        <f>SUMIFS(DataRegularSeason20242025!$AA$3:$AA$1315,DataRegularSeason20242025!$B$3:$B$1315, "&lt;=" &amp; $A83, DataRegularSeason20242025!$D$3:$D$1315, AD$1)+SUMIFS(DataRegularSeason20242025!$AB$3:$AB$1315,DataRegularSeason20242025!$B$3:$B$1315, "&lt;=" &amp; $A83, DataRegularSeason20242025!$E$3:$E$1315, AD$1)</f>
        <v>8</v>
      </c>
      <c r="AE83" s="2">
        <f>SUMIFS(DataRegularSeason20242025!$AA$3:$AA$1315,DataRegularSeason20242025!$B$3:$B$1315, "&lt;=" &amp; $A83, DataRegularSeason20242025!$D$3:$D$1315, AE$1)+SUMIFS(DataRegularSeason20242025!$AB$3:$AB$1315,DataRegularSeason20242025!$B$3:$B$1315, "&lt;=" &amp; $A83, DataRegularSeason20242025!$E$3:$E$1315, AE$1)</f>
        <v>9</v>
      </c>
      <c r="AF83" s="2">
        <f>SUMIFS(DataRegularSeason20242025!$AA$3:$AA$1315,DataRegularSeason20242025!$B$3:$B$1315, "&lt;=" &amp; $A83, DataRegularSeason20242025!$D$3:$D$1315, AF$1)+SUMIFS(DataRegularSeason20242025!$AB$3:$AB$1315,DataRegularSeason20242025!$B$3:$B$1315, "&lt;=" &amp; $A83, DataRegularSeason20242025!$E$3:$E$1315, AF$1)</f>
        <v>14</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7</v>
      </c>
      <c r="D84" s="2">
        <f>SUMIFS(DataRegularSeason20242025!$AA$3:$AA$1315,DataRegularSeason20242025!$B$3:$B$1315, "&lt;=" &amp; $A84, DataRegularSeason20242025!$D$3:$D$1315, D$1)+SUMIFS(DataRegularSeason20242025!$AB$3:$AB$1315,DataRegularSeason20242025!$B$3:$B$1315, "&lt;=" &amp; $A84, DataRegularSeason20242025!$E$3:$E$1315, D$1)</f>
        <v>7</v>
      </c>
      <c r="E84" s="2">
        <f>SUMIFS(DataRegularSeason20242025!$AA$3:$AA$1315,DataRegularSeason20242025!$B$3:$B$1315, "&lt;=" &amp; $A84, DataRegularSeason20242025!$D$3:$D$1315, E$1)+SUMIFS(DataRegularSeason20242025!$AB$3:$AB$1315,DataRegularSeason20242025!$B$3:$B$1315, "&lt;=" &amp; $A84, DataRegularSeason20242025!$E$3:$E$1315, E$1)</f>
        <v>8</v>
      </c>
      <c r="F84" s="2">
        <f>SUMIFS(DataRegularSeason20242025!$AA$3:$AA$1315,DataRegularSeason20242025!$B$3:$B$1315, "&lt;=" &amp; $A84, DataRegularSeason20242025!$D$3:$D$1315, F$1)+SUMIFS(DataRegularSeason20242025!$AB$3:$AB$1315,DataRegularSeason20242025!$B$3:$B$1315, "&lt;=" &amp; $A84, DataRegularSeason20242025!$E$3:$E$1315, F$1)</f>
        <v>6</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5</v>
      </c>
      <c r="I84" s="2">
        <f>SUMIFS(DataRegularSeason20242025!$AA$3:$AA$1315,DataRegularSeason20242025!$B$3:$B$1315, "&lt;=" &amp; $A84, DataRegularSeason20242025!$D$3:$D$1315, I$1)+SUMIFS(DataRegularSeason20242025!$AB$3:$AB$1315,DataRegularSeason20242025!$B$3:$B$1315, "&lt;=" &amp; $A84, DataRegularSeason20242025!$E$3:$E$1315, I$1)</f>
        <v>8</v>
      </c>
      <c r="J84" s="2">
        <f>SUMIFS(DataRegularSeason20242025!$AA$3:$AA$1315,DataRegularSeason20242025!$B$3:$B$1315, "&lt;=" &amp; $A84, DataRegularSeason20242025!$D$3:$D$1315, J$1)+SUMIFS(DataRegularSeason20242025!$AB$3:$AB$1315,DataRegularSeason20242025!$B$3:$B$1315, "&lt;=" &amp; $A84, DataRegularSeason20242025!$E$3:$E$1315, J$1)</f>
        <v>12</v>
      </c>
      <c r="K84" s="2">
        <f>SUMIFS(DataRegularSeason20242025!$AA$3:$AA$1315,DataRegularSeason20242025!$B$3:$B$1315, "&lt;=" &amp; $A84, DataRegularSeason20242025!$D$3:$D$1315, K$1)+SUMIFS(DataRegularSeason20242025!$AB$3:$AB$1315,DataRegularSeason20242025!$B$3:$B$1315, "&lt;=" &amp; $A84, DataRegularSeason20242025!$E$3:$E$1315, K$1)</f>
        <v>8</v>
      </c>
      <c r="L84" s="2">
        <f>SUMIFS(DataRegularSeason20242025!$AA$3:$AA$1315,DataRegularSeason20242025!$B$3:$B$1315, "&lt;=" &amp; $A84, DataRegularSeason20242025!$D$3:$D$1315, L$1)+SUMIFS(DataRegularSeason20242025!$AB$3:$AB$1315,DataRegularSeason20242025!$B$3:$B$1315, "&lt;=" &amp; $A84, DataRegularSeason20242025!$E$3:$E$1315, L$1)</f>
        <v>5</v>
      </c>
      <c r="M84" s="2">
        <f>SUMIFS(DataRegularSeason20242025!$AA$3:$AA$1315,DataRegularSeason20242025!$B$3:$B$1315, "&lt;=" &amp; $A84, DataRegularSeason20242025!$D$3:$D$1315, M$1)+SUMIFS(DataRegularSeason20242025!$AB$3:$AB$1315,DataRegularSeason20242025!$B$3:$B$1315, "&lt;=" &amp; $A84, DataRegularSeason20242025!$E$3:$E$1315, M$1)</f>
        <v>11</v>
      </c>
      <c r="N84" s="2">
        <f>SUMIFS(DataRegularSeason20242025!$AA$3:$AA$1315,DataRegularSeason20242025!$B$3:$B$1315, "&lt;=" &amp; $A84, DataRegularSeason20242025!$D$3:$D$1315, N$1)+SUMIFS(DataRegularSeason20242025!$AB$3:$AB$1315,DataRegularSeason20242025!$B$3:$B$1315, "&lt;=" &amp; $A84, DataRegularSeason20242025!$E$3:$E$1315, N$1)</f>
        <v>10</v>
      </c>
      <c r="O84" s="2">
        <f>SUMIFS(DataRegularSeason20242025!$AA$3:$AA$1315,DataRegularSeason20242025!$B$3:$B$1315, "&lt;=" &amp; $A84, DataRegularSeason20242025!$D$3:$D$1315, O$1)+SUMIFS(DataRegularSeason20242025!$AB$3:$AB$1315,DataRegularSeason20242025!$B$3:$B$1315, "&lt;=" &amp; $A84, DataRegularSeason20242025!$E$3:$E$1315, O$1)</f>
        <v>12</v>
      </c>
      <c r="P84" s="2">
        <f>SUMIFS(DataRegularSeason20242025!$AA$3:$AA$1315,DataRegularSeason20242025!$B$3:$B$1315, "&lt;=" &amp; $A84, DataRegularSeason20242025!$D$3:$D$1315, P$1)+SUMIFS(DataRegularSeason20242025!$AB$3:$AB$1315,DataRegularSeason20242025!$B$3:$B$1315, "&lt;=" &amp; $A84, DataRegularSeason20242025!$E$3:$E$1315, P$1)</f>
        <v>5</v>
      </c>
      <c r="Q84" s="2">
        <f>SUMIFS(DataRegularSeason20242025!$AA$3:$AA$1315,DataRegularSeason20242025!$B$3:$B$1315, "&lt;=" &amp; $A84, DataRegularSeason20242025!$D$3:$D$1315, Q$1)+SUMIFS(DataRegularSeason20242025!$AB$3:$AB$1315,DataRegularSeason20242025!$B$3:$B$1315, "&lt;=" &amp; $A84, DataRegularSeason20242025!$E$3:$E$1315, Q$1)</f>
        <v>11</v>
      </c>
      <c r="R84" s="2">
        <f>SUMIFS(DataRegularSeason20242025!$AA$3:$AA$1315,DataRegularSeason20242025!$B$3:$B$1315, "&lt;=" &amp; $A84, DataRegularSeason20242025!$D$3:$D$1315, R$1)+SUMIFS(DataRegularSeason20242025!$AB$3:$AB$1315,DataRegularSeason20242025!$B$3:$B$1315, "&lt;=" &amp; $A84, DataRegularSeason20242025!$E$3:$E$1315, R$1)</f>
        <v>2</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11</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3</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2</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8</v>
      </c>
      <c r="AB84" s="2">
        <f>SUMIFS(DataRegularSeason20242025!$AA$3:$AA$1315,DataRegularSeason20242025!$B$3:$B$1315, "&lt;=" &amp; $A84, DataRegularSeason20242025!$D$3:$D$1315, AB$1)+SUMIFS(DataRegularSeason20242025!$AB$3:$AB$1315,DataRegularSeason20242025!$B$3:$B$1315, "&lt;=" &amp; $A84, DataRegularSeason20242025!$E$3:$E$1315, AB$1)</f>
        <v>8</v>
      </c>
      <c r="AC84" s="2">
        <f>SUMIFS(DataRegularSeason20242025!$AA$3:$AA$1315,DataRegularSeason20242025!$B$3:$B$1315, "&lt;=" &amp; $A84, DataRegularSeason20242025!$D$3:$D$1315, AC$1)+SUMIFS(DataRegularSeason20242025!$AB$3:$AB$1315,DataRegularSeason20242025!$B$3:$B$1315, "&lt;=" &amp; $A84, DataRegularSeason20242025!$E$3:$E$1315, AC$1)</f>
        <v>9</v>
      </c>
      <c r="AD84" s="2">
        <f>SUMIFS(DataRegularSeason20242025!$AA$3:$AA$1315,DataRegularSeason20242025!$B$3:$B$1315, "&lt;=" &amp; $A84, DataRegularSeason20242025!$D$3:$D$1315, AD$1)+SUMIFS(DataRegularSeason20242025!$AB$3:$AB$1315,DataRegularSeason20242025!$B$3:$B$1315, "&lt;=" &amp; $A84, DataRegularSeason20242025!$E$3:$E$1315, AD$1)</f>
        <v>8</v>
      </c>
      <c r="AE84" s="2">
        <f>SUMIFS(DataRegularSeason20242025!$AA$3:$AA$1315,DataRegularSeason20242025!$B$3:$B$1315, "&lt;=" &amp; $A84, DataRegularSeason20242025!$D$3:$D$1315, AE$1)+SUMIFS(DataRegularSeason20242025!$AB$3:$AB$1315,DataRegularSeason20242025!$B$3:$B$1315, "&lt;=" &amp; $A84, DataRegularSeason20242025!$E$3:$E$1315, AE$1)</f>
        <v>9</v>
      </c>
      <c r="AF84" s="2">
        <f>SUMIFS(DataRegularSeason20242025!$AA$3:$AA$1315,DataRegularSeason20242025!$B$3:$B$1315, "&lt;=" &amp; $A84, DataRegularSeason20242025!$D$3:$D$1315, AF$1)+SUMIFS(DataRegularSeason20242025!$AB$3:$AB$1315,DataRegularSeason20242025!$B$3:$B$1315, "&lt;=" &amp; $A84, DataRegularSeason20242025!$E$3:$E$1315, AF$1)</f>
        <v>14</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7</v>
      </c>
      <c r="D85" s="2">
        <f>SUMIFS(DataRegularSeason20242025!$AA$3:$AA$1315,DataRegularSeason20242025!$B$3:$B$1315, "&lt;=" &amp; $A85, DataRegularSeason20242025!$D$3:$D$1315, D$1)+SUMIFS(DataRegularSeason20242025!$AB$3:$AB$1315,DataRegularSeason20242025!$B$3:$B$1315, "&lt;=" &amp; $A85, DataRegularSeason20242025!$E$3:$E$1315, D$1)</f>
        <v>7</v>
      </c>
      <c r="E85" s="2">
        <f>SUMIFS(DataRegularSeason20242025!$AA$3:$AA$1315,DataRegularSeason20242025!$B$3:$B$1315, "&lt;=" &amp; $A85, DataRegularSeason20242025!$D$3:$D$1315, E$1)+SUMIFS(DataRegularSeason20242025!$AB$3:$AB$1315,DataRegularSeason20242025!$B$3:$B$1315, "&lt;=" &amp; $A85, DataRegularSeason20242025!$E$3:$E$1315, E$1)</f>
        <v>8</v>
      </c>
      <c r="F85" s="2">
        <f>SUMIFS(DataRegularSeason20242025!$AA$3:$AA$1315,DataRegularSeason20242025!$B$3:$B$1315, "&lt;=" &amp; $A85, DataRegularSeason20242025!$D$3:$D$1315, F$1)+SUMIFS(DataRegularSeason20242025!$AB$3:$AB$1315,DataRegularSeason20242025!$B$3:$B$1315, "&lt;=" &amp; $A85, DataRegularSeason20242025!$E$3:$E$1315, F$1)</f>
        <v>6</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5</v>
      </c>
      <c r="I85" s="2">
        <f>SUMIFS(DataRegularSeason20242025!$AA$3:$AA$1315,DataRegularSeason20242025!$B$3:$B$1315, "&lt;=" &amp; $A85, DataRegularSeason20242025!$D$3:$D$1315, I$1)+SUMIFS(DataRegularSeason20242025!$AB$3:$AB$1315,DataRegularSeason20242025!$B$3:$B$1315, "&lt;=" &amp; $A85, DataRegularSeason20242025!$E$3:$E$1315, I$1)</f>
        <v>8</v>
      </c>
      <c r="J85" s="2">
        <f>SUMIFS(DataRegularSeason20242025!$AA$3:$AA$1315,DataRegularSeason20242025!$B$3:$B$1315, "&lt;=" &amp; $A85, DataRegularSeason20242025!$D$3:$D$1315, J$1)+SUMIFS(DataRegularSeason20242025!$AB$3:$AB$1315,DataRegularSeason20242025!$B$3:$B$1315, "&lt;=" &amp; $A85, DataRegularSeason20242025!$E$3:$E$1315, J$1)</f>
        <v>12</v>
      </c>
      <c r="K85" s="2">
        <f>SUMIFS(DataRegularSeason20242025!$AA$3:$AA$1315,DataRegularSeason20242025!$B$3:$B$1315, "&lt;=" &amp; $A85, DataRegularSeason20242025!$D$3:$D$1315, K$1)+SUMIFS(DataRegularSeason20242025!$AB$3:$AB$1315,DataRegularSeason20242025!$B$3:$B$1315, "&lt;=" &amp; $A85, DataRegularSeason20242025!$E$3:$E$1315, K$1)</f>
        <v>8</v>
      </c>
      <c r="L85" s="2">
        <f>SUMIFS(DataRegularSeason20242025!$AA$3:$AA$1315,DataRegularSeason20242025!$B$3:$B$1315, "&lt;=" &amp; $A85, DataRegularSeason20242025!$D$3:$D$1315, L$1)+SUMIFS(DataRegularSeason20242025!$AB$3:$AB$1315,DataRegularSeason20242025!$B$3:$B$1315, "&lt;=" &amp; $A85, DataRegularSeason20242025!$E$3:$E$1315, L$1)</f>
        <v>5</v>
      </c>
      <c r="M85" s="2">
        <f>SUMIFS(DataRegularSeason20242025!$AA$3:$AA$1315,DataRegularSeason20242025!$B$3:$B$1315, "&lt;=" &amp; $A85, DataRegularSeason20242025!$D$3:$D$1315, M$1)+SUMIFS(DataRegularSeason20242025!$AB$3:$AB$1315,DataRegularSeason20242025!$B$3:$B$1315, "&lt;=" &amp; $A85, DataRegularSeason20242025!$E$3:$E$1315, M$1)</f>
        <v>11</v>
      </c>
      <c r="N85" s="2">
        <f>SUMIFS(DataRegularSeason20242025!$AA$3:$AA$1315,DataRegularSeason20242025!$B$3:$B$1315, "&lt;=" &amp; $A85, DataRegularSeason20242025!$D$3:$D$1315, N$1)+SUMIFS(DataRegularSeason20242025!$AB$3:$AB$1315,DataRegularSeason20242025!$B$3:$B$1315, "&lt;=" &amp; $A85, DataRegularSeason20242025!$E$3:$E$1315, N$1)</f>
        <v>10</v>
      </c>
      <c r="O85" s="2">
        <f>SUMIFS(DataRegularSeason20242025!$AA$3:$AA$1315,DataRegularSeason20242025!$B$3:$B$1315, "&lt;=" &amp; $A85, DataRegularSeason20242025!$D$3:$D$1315, O$1)+SUMIFS(DataRegularSeason20242025!$AB$3:$AB$1315,DataRegularSeason20242025!$B$3:$B$1315, "&lt;=" &amp; $A85, DataRegularSeason20242025!$E$3:$E$1315, O$1)</f>
        <v>12</v>
      </c>
      <c r="P85" s="2">
        <f>SUMIFS(DataRegularSeason20242025!$AA$3:$AA$1315,DataRegularSeason20242025!$B$3:$B$1315, "&lt;=" &amp; $A85, DataRegularSeason20242025!$D$3:$D$1315, P$1)+SUMIFS(DataRegularSeason20242025!$AB$3:$AB$1315,DataRegularSeason20242025!$B$3:$B$1315, "&lt;=" &amp; $A85, DataRegularSeason20242025!$E$3:$E$1315, P$1)</f>
        <v>5</v>
      </c>
      <c r="Q85" s="2">
        <f>SUMIFS(DataRegularSeason20242025!$AA$3:$AA$1315,DataRegularSeason20242025!$B$3:$B$1315, "&lt;=" &amp; $A85, DataRegularSeason20242025!$D$3:$D$1315, Q$1)+SUMIFS(DataRegularSeason20242025!$AB$3:$AB$1315,DataRegularSeason20242025!$B$3:$B$1315, "&lt;=" &amp; $A85, DataRegularSeason20242025!$E$3:$E$1315, Q$1)</f>
        <v>11</v>
      </c>
      <c r="R85" s="2">
        <f>SUMIFS(DataRegularSeason20242025!$AA$3:$AA$1315,DataRegularSeason20242025!$B$3:$B$1315, "&lt;=" &amp; $A85, DataRegularSeason20242025!$D$3:$D$1315, R$1)+SUMIFS(DataRegularSeason20242025!$AB$3:$AB$1315,DataRegularSeason20242025!$B$3:$B$1315, "&lt;=" &amp; $A85, DataRegularSeason20242025!$E$3:$E$1315, R$1)</f>
        <v>2</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11</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3</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2</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8</v>
      </c>
      <c r="AB85" s="2">
        <f>SUMIFS(DataRegularSeason20242025!$AA$3:$AA$1315,DataRegularSeason20242025!$B$3:$B$1315, "&lt;=" &amp; $A85, DataRegularSeason20242025!$D$3:$D$1315, AB$1)+SUMIFS(DataRegularSeason20242025!$AB$3:$AB$1315,DataRegularSeason20242025!$B$3:$B$1315, "&lt;=" &amp; $A85, DataRegularSeason20242025!$E$3:$E$1315, AB$1)</f>
        <v>8</v>
      </c>
      <c r="AC85" s="2">
        <f>SUMIFS(DataRegularSeason20242025!$AA$3:$AA$1315,DataRegularSeason20242025!$B$3:$B$1315, "&lt;=" &amp; $A85, DataRegularSeason20242025!$D$3:$D$1315, AC$1)+SUMIFS(DataRegularSeason20242025!$AB$3:$AB$1315,DataRegularSeason20242025!$B$3:$B$1315, "&lt;=" &amp; $A85, DataRegularSeason20242025!$E$3:$E$1315, AC$1)</f>
        <v>9</v>
      </c>
      <c r="AD85" s="2">
        <f>SUMIFS(DataRegularSeason20242025!$AA$3:$AA$1315,DataRegularSeason20242025!$B$3:$B$1315, "&lt;=" &amp; $A85, DataRegularSeason20242025!$D$3:$D$1315, AD$1)+SUMIFS(DataRegularSeason20242025!$AB$3:$AB$1315,DataRegularSeason20242025!$B$3:$B$1315, "&lt;=" &amp; $A85, DataRegularSeason20242025!$E$3:$E$1315, AD$1)</f>
        <v>8</v>
      </c>
      <c r="AE85" s="2">
        <f>SUMIFS(DataRegularSeason20242025!$AA$3:$AA$1315,DataRegularSeason20242025!$B$3:$B$1315, "&lt;=" &amp; $A85, DataRegularSeason20242025!$D$3:$D$1315, AE$1)+SUMIFS(DataRegularSeason20242025!$AB$3:$AB$1315,DataRegularSeason20242025!$B$3:$B$1315, "&lt;=" &amp; $A85, DataRegularSeason20242025!$E$3:$E$1315, AE$1)</f>
        <v>9</v>
      </c>
      <c r="AF85" s="2">
        <f>SUMIFS(DataRegularSeason20242025!$AA$3:$AA$1315,DataRegularSeason20242025!$B$3:$B$1315, "&lt;=" &amp; $A85, DataRegularSeason20242025!$D$3:$D$1315, AF$1)+SUMIFS(DataRegularSeason20242025!$AB$3:$AB$1315,DataRegularSeason20242025!$B$3:$B$1315, "&lt;=" &amp; $A85, DataRegularSeason20242025!$E$3:$E$1315, AF$1)</f>
        <v>14</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7</v>
      </c>
      <c r="D86" s="2">
        <f>SUMIFS(DataRegularSeason20242025!$AA$3:$AA$1315,DataRegularSeason20242025!$B$3:$B$1315, "&lt;=" &amp; $A86, DataRegularSeason20242025!$D$3:$D$1315, D$1)+SUMIFS(DataRegularSeason20242025!$AB$3:$AB$1315,DataRegularSeason20242025!$B$3:$B$1315, "&lt;=" &amp; $A86, DataRegularSeason20242025!$E$3:$E$1315, D$1)</f>
        <v>7</v>
      </c>
      <c r="E86" s="2">
        <f>SUMIFS(DataRegularSeason20242025!$AA$3:$AA$1315,DataRegularSeason20242025!$B$3:$B$1315, "&lt;=" &amp; $A86, DataRegularSeason20242025!$D$3:$D$1315, E$1)+SUMIFS(DataRegularSeason20242025!$AB$3:$AB$1315,DataRegularSeason20242025!$B$3:$B$1315, "&lt;=" &amp; $A86, DataRegularSeason20242025!$E$3:$E$1315, E$1)</f>
        <v>8</v>
      </c>
      <c r="F86" s="2">
        <f>SUMIFS(DataRegularSeason20242025!$AA$3:$AA$1315,DataRegularSeason20242025!$B$3:$B$1315, "&lt;=" &amp; $A86, DataRegularSeason20242025!$D$3:$D$1315, F$1)+SUMIFS(DataRegularSeason20242025!$AB$3:$AB$1315,DataRegularSeason20242025!$B$3:$B$1315, "&lt;=" &amp; $A86, DataRegularSeason20242025!$E$3:$E$1315, F$1)</f>
        <v>6</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5</v>
      </c>
      <c r="I86" s="2">
        <f>SUMIFS(DataRegularSeason20242025!$AA$3:$AA$1315,DataRegularSeason20242025!$B$3:$B$1315, "&lt;=" &amp; $A86, DataRegularSeason20242025!$D$3:$D$1315, I$1)+SUMIFS(DataRegularSeason20242025!$AB$3:$AB$1315,DataRegularSeason20242025!$B$3:$B$1315, "&lt;=" &amp; $A86, DataRegularSeason20242025!$E$3:$E$1315, I$1)</f>
        <v>8</v>
      </c>
      <c r="J86" s="2">
        <f>SUMIFS(DataRegularSeason20242025!$AA$3:$AA$1315,DataRegularSeason20242025!$B$3:$B$1315, "&lt;=" &amp; $A86, DataRegularSeason20242025!$D$3:$D$1315, J$1)+SUMIFS(DataRegularSeason20242025!$AB$3:$AB$1315,DataRegularSeason20242025!$B$3:$B$1315, "&lt;=" &amp; $A86, DataRegularSeason20242025!$E$3:$E$1315, J$1)</f>
        <v>12</v>
      </c>
      <c r="K86" s="2">
        <f>SUMIFS(DataRegularSeason20242025!$AA$3:$AA$1315,DataRegularSeason20242025!$B$3:$B$1315, "&lt;=" &amp; $A86, DataRegularSeason20242025!$D$3:$D$1315, K$1)+SUMIFS(DataRegularSeason20242025!$AB$3:$AB$1315,DataRegularSeason20242025!$B$3:$B$1315, "&lt;=" &amp; $A86, DataRegularSeason20242025!$E$3:$E$1315, K$1)</f>
        <v>8</v>
      </c>
      <c r="L86" s="2">
        <f>SUMIFS(DataRegularSeason20242025!$AA$3:$AA$1315,DataRegularSeason20242025!$B$3:$B$1315, "&lt;=" &amp; $A86, DataRegularSeason20242025!$D$3:$D$1315, L$1)+SUMIFS(DataRegularSeason20242025!$AB$3:$AB$1315,DataRegularSeason20242025!$B$3:$B$1315, "&lt;=" &amp; $A86, DataRegularSeason20242025!$E$3:$E$1315, L$1)</f>
        <v>5</v>
      </c>
      <c r="M86" s="2">
        <f>SUMIFS(DataRegularSeason20242025!$AA$3:$AA$1315,DataRegularSeason20242025!$B$3:$B$1315, "&lt;=" &amp; $A86, DataRegularSeason20242025!$D$3:$D$1315, M$1)+SUMIFS(DataRegularSeason20242025!$AB$3:$AB$1315,DataRegularSeason20242025!$B$3:$B$1315, "&lt;=" &amp; $A86, DataRegularSeason20242025!$E$3:$E$1315, M$1)</f>
        <v>11</v>
      </c>
      <c r="N86" s="2">
        <f>SUMIFS(DataRegularSeason20242025!$AA$3:$AA$1315,DataRegularSeason20242025!$B$3:$B$1315, "&lt;=" &amp; $A86, DataRegularSeason20242025!$D$3:$D$1315, N$1)+SUMIFS(DataRegularSeason20242025!$AB$3:$AB$1315,DataRegularSeason20242025!$B$3:$B$1315, "&lt;=" &amp; $A86, DataRegularSeason20242025!$E$3:$E$1315, N$1)</f>
        <v>10</v>
      </c>
      <c r="O86" s="2">
        <f>SUMIFS(DataRegularSeason20242025!$AA$3:$AA$1315,DataRegularSeason20242025!$B$3:$B$1315, "&lt;=" &amp; $A86, DataRegularSeason20242025!$D$3:$D$1315, O$1)+SUMIFS(DataRegularSeason20242025!$AB$3:$AB$1315,DataRegularSeason20242025!$B$3:$B$1315, "&lt;=" &amp; $A86, DataRegularSeason20242025!$E$3:$E$1315, O$1)</f>
        <v>12</v>
      </c>
      <c r="P86" s="2">
        <f>SUMIFS(DataRegularSeason20242025!$AA$3:$AA$1315,DataRegularSeason20242025!$B$3:$B$1315, "&lt;=" &amp; $A86, DataRegularSeason20242025!$D$3:$D$1315, P$1)+SUMIFS(DataRegularSeason20242025!$AB$3:$AB$1315,DataRegularSeason20242025!$B$3:$B$1315, "&lt;=" &amp; $A86, DataRegularSeason20242025!$E$3:$E$1315, P$1)</f>
        <v>5</v>
      </c>
      <c r="Q86" s="2">
        <f>SUMIFS(DataRegularSeason20242025!$AA$3:$AA$1315,DataRegularSeason20242025!$B$3:$B$1315, "&lt;=" &amp; $A86, DataRegularSeason20242025!$D$3:$D$1315, Q$1)+SUMIFS(DataRegularSeason20242025!$AB$3:$AB$1315,DataRegularSeason20242025!$B$3:$B$1315, "&lt;=" &amp; $A86, DataRegularSeason20242025!$E$3:$E$1315, Q$1)</f>
        <v>11</v>
      </c>
      <c r="R86" s="2">
        <f>SUMIFS(DataRegularSeason20242025!$AA$3:$AA$1315,DataRegularSeason20242025!$B$3:$B$1315, "&lt;=" &amp; $A86, DataRegularSeason20242025!$D$3:$D$1315, R$1)+SUMIFS(DataRegularSeason20242025!$AB$3:$AB$1315,DataRegularSeason20242025!$B$3:$B$1315, "&lt;=" &amp; $A86, DataRegularSeason20242025!$E$3:$E$1315, R$1)</f>
        <v>2</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11</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3</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2</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8</v>
      </c>
      <c r="AB86" s="2">
        <f>SUMIFS(DataRegularSeason20242025!$AA$3:$AA$1315,DataRegularSeason20242025!$B$3:$B$1315, "&lt;=" &amp; $A86, DataRegularSeason20242025!$D$3:$D$1315, AB$1)+SUMIFS(DataRegularSeason20242025!$AB$3:$AB$1315,DataRegularSeason20242025!$B$3:$B$1315, "&lt;=" &amp; $A86, DataRegularSeason20242025!$E$3:$E$1315, AB$1)</f>
        <v>8</v>
      </c>
      <c r="AC86" s="2">
        <f>SUMIFS(DataRegularSeason20242025!$AA$3:$AA$1315,DataRegularSeason20242025!$B$3:$B$1315, "&lt;=" &amp; $A86, DataRegularSeason20242025!$D$3:$D$1315, AC$1)+SUMIFS(DataRegularSeason20242025!$AB$3:$AB$1315,DataRegularSeason20242025!$B$3:$B$1315, "&lt;=" &amp; $A86, DataRegularSeason20242025!$E$3:$E$1315, AC$1)</f>
        <v>9</v>
      </c>
      <c r="AD86" s="2">
        <f>SUMIFS(DataRegularSeason20242025!$AA$3:$AA$1315,DataRegularSeason20242025!$B$3:$B$1315, "&lt;=" &amp; $A86, DataRegularSeason20242025!$D$3:$D$1315, AD$1)+SUMIFS(DataRegularSeason20242025!$AB$3:$AB$1315,DataRegularSeason20242025!$B$3:$B$1315, "&lt;=" &amp; $A86, DataRegularSeason20242025!$E$3:$E$1315, AD$1)</f>
        <v>8</v>
      </c>
      <c r="AE86" s="2">
        <f>SUMIFS(DataRegularSeason20242025!$AA$3:$AA$1315,DataRegularSeason20242025!$B$3:$B$1315, "&lt;=" &amp; $A86, DataRegularSeason20242025!$D$3:$D$1315, AE$1)+SUMIFS(DataRegularSeason20242025!$AB$3:$AB$1315,DataRegularSeason20242025!$B$3:$B$1315, "&lt;=" &amp; $A86, DataRegularSeason20242025!$E$3:$E$1315, AE$1)</f>
        <v>9</v>
      </c>
      <c r="AF86" s="2">
        <f>SUMIFS(DataRegularSeason20242025!$AA$3:$AA$1315,DataRegularSeason20242025!$B$3:$B$1315, "&lt;=" &amp; $A86, DataRegularSeason20242025!$D$3:$D$1315, AF$1)+SUMIFS(DataRegularSeason20242025!$AB$3:$AB$1315,DataRegularSeason20242025!$B$3:$B$1315, "&lt;=" &amp; $A86, DataRegularSeason20242025!$E$3:$E$1315, AF$1)</f>
        <v>14</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7</v>
      </c>
      <c r="D87" s="2">
        <f>SUMIFS(DataRegularSeason20242025!$AA$3:$AA$1315,DataRegularSeason20242025!$B$3:$B$1315, "&lt;=" &amp; $A87, DataRegularSeason20242025!$D$3:$D$1315, D$1)+SUMIFS(DataRegularSeason20242025!$AB$3:$AB$1315,DataRegularSeason20242025!$B$3:$B$1315, "&lt;=" &amp; $A87, DataRegularSeason20242025!$E$3:$E$1315, D$1)</f>
        <v>7</v>
      </c>
      <c r="E87" s="2">
        <f>SUMIFS(DataRegularSeason20242025!$AA$3:$AA$1315,DataRegularSeason20242025!$B$3:$B$1315, "&lt;=" &amp; $A87, DataRegularSeason20242025!$D$3:$D$1315, E$1)+SUMIFS(DataRegularSeason20242025!$AB$3:$AB$1315,DataRegularSeason20242025!$B$3:$B$1315, "&lt;=" &amp; $A87, DataRegularSeason20242025!$E$3:$E$1315, E$1)</f>
        <v>8</v>
      </c>
      <c r="F87" s="2">
        <f>SUMIFS(DataRegularSeason20242025!$AA$3:$AA$1315,DataRegularSeason20242025!$B$3:$B$1315, "&lt;=" &amp; $A87, DataRegularSeason20242025!$D$3:$D$1315, F$1)+SUMIFS(DataRegularSeason20242025!$AB$3:$AB$1315,DataRegularSeason20242025!$B$3:$B$1315, "&lt;=" &amp; $A87, DataRegularSeason20242025!$E$3:$E$1315, F$1)</f>
        <v>6</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5</v>
      </c>
      <c r="I87" s="2">
        <f>SUMIFS(DataRegularSeason20242025!$AA$3:$AA$1315,DataRegularSeason20242025!$B$3:$B$1315, "&lt;=" &amp; $A87, DataRegularSeason20242025!$D$3:$D$1315, I$1)+SUMIFS(DataRegularSeason20242025!$AB$3:$AB$1315,DataRegularSeason20242025!$B$3:$B$1315, "&lt;=" &amp; $A87, DataRegularSeason20242025!$E$3:$E$1315, I$1)</f>
        <v>8</v>
      </c>
      <c r="J87" s="2">
        <f>SUMIFS(DataRegularSeason20242025!$AA$3:$AA$1315,DataRegularSeason20242025!$B$3:$B$1315, "&lt;=" &amp; $A87, DataRegularSeason20242025!$D$3:$D$1315, J$1)+SUMIFS(DataRegularSeason20242025!$AB$3:$AB$1315,DataRegularSeason20242025!$B$3:$B$1315, "&lt;=" &amp; $A87, DataRegularSeason20242025!$E$3:$E$1315, J$1)</f>
        <v>12</v>
      </c>
      <c r="K87" s="2">
        <f>SUMIFS(DataRegularSeason20242025!$AA$3:$AA$1315,DataRegularSeason20242025!$B$3:$B$1315, "&lt;=" &amp; $A87, DataRegularSeason20242025!$D$3:$D$1315, K$1)+SUMIFS(DataRegularSeason20242025!$AB$3:$AB$1315,DataRegularSeason20242025!$B$3:$B$1315, "&lt;=" &amp; $A87, DataRegularSeason20242025!$E$3:$E$1315, K$1)</f>
        <v>8</v>
      </c>
      <c r="L87" s="2">
        <f>SUMIFS(DataRegularSeason20242025!$AA$3:$AA$1315,DataRegularSeason20242025!$B$3:$B$1315, "&lt;=" &amp; $A87, DataRegularSeason20242025!$D$3:$D$1315, L$1)+SUMIFS(DataRegularSeason20242025!$AB$3:$AB$1315,DataRegularSeason20242025!$B$3:$B$1315, "&lt;=" &amp; $A87, DataRegularSeason20242025!$E$3:$E$1315, L$1)</f>
        <v>5</v>
      </c>
      <c r="M87" s="2">
        <f>SUMIFS(DataRegularSeason20242025!$AA$3:$AA$1315,DataRegularSeason20242025!$B$3:$B$1315, "&lt;=" &amp; $A87, DataRegularSeason20242025!$D$3:$D$1315, M$1)+SUMIFS(DataRegularSeason20242025!$AB$3:$AB$1315,DataRegularSeason20242025!$B$3:$B$1315, "&lt;=" &amp; $A87, DataRegularSeason20242025!$E$3:$E$1315, M$1)</f>
        <v>11</v>
      </c>
      <c r="N87" s="2">
        <f>SUMIFS(DataRegularSeason20242025!$AA$3:$AA$1315,DataRegularSeason20242025!$B$3:$B$1315, "&lt;=" &amp; $A87, DataRegularSeason20242025!$D$3:$D$1315, N$1)+SUMIFS(DataRegularSeason20242025!$AB$3:$AB$1315,DataRegularSeason20242025!$B$3:$B$1315, "&lt;=" &amp; $A87, DataRegularSeason20242025!$E$3:$E$1315, N$1)</f>
        <v>10</v>
      </c>
      <c r="O87" s="2">
        <f>SUMIFS(DataRegularSeason20242025!$AA$3:$AA$1315,DataRegularSeason20242025!$B$3:$B$1315, "&lt;=" &amp; $A87, DataRegularSeason20242025!$D$3:$D$1315, O$1)+SUMIFS(DataRegularSeason20242025!$AB$3:$AB$1315,DataRegularSeason20242025!$B$3:$B$1315, "&lt;=" &amp; $A87, DataRegularSeason20242025!$E$3:$E$1315, O$1)</f>
        <v>12</v>
      </c>
      <c r="P87" s="2">
        <f>SUMIFS(DataRegularSeason20242025!$AA$3:$AA$1315,DataRegularSeason20242025!$B$3:$B$1315, "&lt;=" &amp; $A87, DataRegularSeason20242025!$D$3:$D$1315, P$1)+SUMIFS(DataRegularSeason20242025!$AB$3:$AB$1315,DataRegularSeason20242025!$B$3:$B$1315, "&lt;=" &amp; $A87, DataRegularSeason20242025!$E$3:$E$1315, P$1)</f>
        <v>5</v>
      </c>
      <c r="Q87" s="2">
        <f>SUMIFS(DataRegularSeason20242025!$AA$3:$AA$1315,DataRegularSeason20242025!$B$3:$B$1315, "&lt;=" &amp; $A87, DataRegularSeason20242025!$D$3:$D$1315, Q$1)+SUMIFS(DataRegularSeason20242025!$AB$3:$AB$1315,DataRegularSeason20242025!$B$3:$B$1315, "&lt;=" &amp; $A87, DataRegularSeason20242025!$E$3:$E$1315, Q$1)</f>
        <v>11</v>
      </c>
      <c r="R87" s="2">
        <f>SUMIFS(DataRegularSeason20242025!$AA$3:$AA$1315,DataRegularSeason20242025!$B$3:$B$1315, "&lt;=" &amp; $A87, DataRegularSeason20242025!$D$3:$D$1315, R$1)+SUMIFS(DataRegularSeason20242025!$AB$3:$AB$1315,DataRegularSeason20242025!$B$3:$B$1315, "&lt;=" &amp; $A87, DataRegularSeason20242025!$E$3:$E$1315, R$1)</f>
        <v>2</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11</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3</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2</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8</v>
      </c>
      <c r="AB87" s="2">
        <f>SUMIFS(DataRegularSeason20242025!$AA$3:$AA$1315,DataRegularSeason20242025!$B$3:$B$1315, "&lt;=" &amp; $A87, DataRegularSeason20242025!$D$3:$D$1315, AB$1)+SUMIFS(DataRegularSeason20242025!$AB$3:$AB$1315,DataRegularSeason20242025!$B$3:$B$1315, "&lt;=" &amp; $A87, DataRegularSeason20242025!$E$3:$E$1315, AB$1)</f>
        <v>8</v>
      </c>
      <c r="AC87" s="2">
        <f>SUMIFS(DataRegularSeason20242025!$AA$3:$AA$1315,DataRegularSeason20242025!$B$3:$B$1315, "&lt;=" &amp; $A87, DataRegularSeason20242025!$D$3:$D$1315, AC$1)+SUMIFS(DataRegularSeason20242025!$AB$3:$AB$1315,DataRegularSeason20242025!$B$3:$B$1315, "&lt;=" &amp; $A87, DataRegularSeason20242025!$E$3:$E$1315, AC$1)</f>
        <v>9</v>
      </c>
      <c r="AD87" s="2">
        <f>SUMIFS(DataRegularSeason20242025!$AA$3:$AA$1315,DataRegularSeason20242025!$B$3:$B$1315, "&lt;=" &amp; $A87, DataRegularSeason20242025!$D$3:$D$1315, AD$1)+SUMIFS(DataRegularSeason20242025!$AB$3:$AB$1315,DataRegularSeason20242025!$B$3:$B$1315, "&lt;=" &amp; $A87, DataRegularSeason20242025!$E$3:$E$1315, AD$1)</f>
        <v>8</v>
      </c>
      <c r="AE87" s="2">
        <f>SUMIFS(DataRegularSeason20242025!$AA$3:$AA$1315,DataRegularSeason20242025!$B$3:$B$1315, "&lt;=" &amp; $A87, DataRegularSeason20242025!$D$3:$D$1315, AE$1)+SUMIFS(DataRegularSeason20242025!$AB$3:$AB$1315,DataRegularSeason20242025!$B$3:$B$1315, "&lt;=" &amp; $A87, DataRegularSeason20242025!$E$3:$E$1315, AE$1)</f>
        <v>9</v>
      </c>
      <c r="AF87" s="2">
        <f>SUMIFS(DataRegularSeason20242025!$AA$3:$AA$1315,DataRegularSeason20242025!$B$3:$B$1315, "&lt;=" &amp; $A87, DataRegularSeason20242025!$D$3:$D$1315, AF$1)+SUMIFS(DataRegularSeason20242025!$AB$3:$AB$1315,DataRegularSeason20242025!$B$3:$B$1315, "&lt;=" &amp; $A87, DataRegularSeason20242025!$E$3:$E$1315, AF$1)</f>
        <v>14</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7</v>
      </c>
      <c r="D88" s="2">
        <f>SUMIFS(DataRegularSeason20242025!$AA$3:$AA$1315,DataRegularSeason20242025!$B$3:$B$1315, "&lt;=" &amp; $A88, DataRegularSeason20242025!$D$3:$D$1315, D$1)+SUMIFS(DataRegularSeason20242025!$AB$3:$AB$1315,DataRegularSeason20242025!$B$3:$B$1315, "&lt;=" &amp; $A88, DataRegularSeason20242025!$E$3:$E$1315, D$1)</f>
        <v>7</v>
      </c>
      <c r="E88" s="2">
        <f>SUMIFS(DataRegularSeason20242025!$AA$3:$AA$1315,DataRegularSeason20242025!$B$3:$B$1315, "&lt;=" &amp; $A88, DataRegularSeason20242025!$D$3:$D$1315, E$1)+SUMIFS(DataRegularSeason20242025!$AB$3:$AB$1315,DataRegularSeason20242025!$B$3:$B$1315, "&lt;=" &amp; $A88, DataRegularSeason20242025!$E$3:$E$1315, E$1)</f>
        <v>8</v>
      </c>
      <c r="F88" s="2">
        <f>SUMIFS(DataRegularSeason20242025!$AA$3:$AA$1315,DataRegularSeason20242025!$B$3:$B$1315, "&lt;=" &amp; $A88, DataRegularSeason20242025!$D$3:$D$1315, F$1)+SUMIFS(DataRegularSeason20242025!$AB$3:$AB$1315,DataRegularSeason20242025!$B$3:$B$1315, "&lt;=" &amp; $A88, DataRegularSeason20242025!$E$3:$E$1315, F$1)</f>
        <v>6</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5</v>
      </c>
      <c r="I88" s="2">
        <f>SUMIFS(DataRegularSeason20242025!$AA$3:$AA$1315,DataRegularSeason20242025!$B$3:$B$1315, "&lt;=" &amp; $A88, DataRegularSeason20242025!$D$3:$D$1315, I$1)+SUMIFS(DataRegularSeason20242025!$AB$3:$AB$1315,DataRegularSeason20242025!$B$3:$B$1315, "&lt;=" &amp; $A88, DataRegularSeason20242025!$E$3:$E$1315, I$1)</f>
        <v>8</v>
      </c>
      <c r="J88" s="2">
        <f>SUMIFS(DataRegularSeason20242025!$AA$3:$AA$1315,DataRegularSeason20242025!$B$3:$B$1315, "&lt;=" &amp; $A88, DataRegularSeason20242025!$D$3:$D$1315, J$1)+SUMIFS(DataRegularSeason20242025!$AB$3:$AB$1315,DataRegularSeason20242025!$B$3:$B$1315, "&lt;=" &amp; $A88, DataRegularSeason20242025!$E$3:$E$1315, J$1)</f>
        <v>12</v>
      </c>
      <c r="K88" s="2">
        <f>SUMIFS(DataRegularSeason20242025!$AA$3:$AA$1315,DataRegularSeason20242025!$B$3:$B$1315, "&lt;=" &amp; $A88, DataRegularSeason20242025!$D$3:$D$1315, K$1)+SUMIFS(DataRegularSeason20242025!$AB$3:$AB$1315,DataRegularSeason20242025!$B$3:$B$1315, "&lt;=" &amp; $A88, DataRegularSeason20242025!$E$3:$E$1315, K$1)</f>
        <v>8</v>
      </c>
      <c r="L88" s="2">
        <f>SUMIFS(DataRegularSeason20242025!$AA$3:$AA$1315,DataRegularSeason20242025!$B$3:$B$1315, "&lt;=" &amp; $A88, DataRegularSeason20242025!$D$3:$D$1315, L$1)+SUMIFS(DataRegularSeason20242025!$AB$3:$AB$1315,DataRegularSeason20242025!$B$3:$B$1315, "&lt;=" &amp; $A88, DataRegularSeason20242025!$E$3:$E$1315, L$1)</f>
        <v>5</v>
      </c>
      <c r="M88" s="2">
        <f>SUMIFS(DataRegularSeason20242025!$AA$3:$AA$1315,DataRegularSeason20242025!$B$3:$B$1315, "&lt;=" &amp; $A88, DataRegularSeason20242025!$D$3:$D$1315, M$1)+SUMIFS(DataRegularSeason20242025!$AB$3:$AB$1315,DataRegularSeason20242025!$B$3:$B$1315, "&lt;=" &amp; $A88, DataRegularSeason20242025!$E$3:$E$1315, M$1)</f>
        <v>11</v>
      </c>
      <c r="N88" s="2">
        <f>SUMIFS(DataRegularSeason20242025!$AA$3:$AA$1315,DataRegularSeason20242025!$B$3:$B$1315, "&lt;=" &amp; $A88, DataRegularSeason20242025!$D$3:$D$1315, N$1)+SUMIFS(DataRegularSeason20242025!$AB$3:$AB$1315,DataRegularSeason20242025!$B$3:$B$1315, "&lt;=" &amp; $A88, DataRegularSeason20242025!$E$3:$E$1315, N$1)</f>
        <v>10</v>
      </c>
      <c r="O88" s="2">
        <f>SUMIFS(DataRegularSeason20242025!$AA$3:$AA$1315,DataRegularSeason20242025!$B$3:$B$1315, "&lt;=" &amp; $A88, DataRegularSeason20242025!$D$3:$D$1315, O$1)+SUMIFS(DataRegularSeason20242025!$AB$3:$AB$1315,DataRegularSeason20242025!$B$3:$B$1315, "&lt;=" &amp; $A88, DataRegularSeason20242025!$E$3:$E$1315, O$1)</f>
        <v>12</v>
      </c>
      <c r="P88" s="2">
        <f>SUMIFS(DataRegularSeason20242025!$AA$3:$AA$1315,DataRegularSeason20242025!$B$3:$B$1315, "&lt;=" &amp; $A88, DataRegularSeason20242025!$D$3:$D$1315, P$1)+SUMIFS(DataRegularSeason20242025!$AB$3:$AB$1315,DataRegularSeason20242025!$B$3:$B$1315, "&lt;=" &amp; $A88, DataRegularSeason20242025!$E$3:$E$1315, P$1)</f>
        <v>5</v>
      </c>
      <c r="Q88" s="2">
        <f>SUMIFS(DataRegularSeason20242025!$AA$3:$AA$1315,DataRegularSeason20242025!$B$3:$B$1315, "&lt;=" &amp; $A88, DataRegularSeason20242025!$D$3:$D$1315, Q$1)+SUMIFS(DataRegularSeason20242025!$AB$3:$AB$1315,DataRegularSeason20242025!$B$3:$B$1315, "&lt;=" &amp; $A88, DataRegularSeason20242025!$E$3:$E$1315, Q$1)</f>
        <v>11</v>
      </c>
      <c r="R88" s="2">
        <f>SUMIFS(DataRegularSeason20242025!$AA$3:$AA$1315,DataRegularSeason20242025!$B$3:$B$1315, "&lt;=" &amp; $A88, DataRegularSeason20242025!$D$3:$D$1315, R$1)+SUMIFS(DataRegularSeason20242025!$AB$3:$AB$1315,DataRegularSeason20242025!$B$3:$B$1315, "&lt;=" &amp; $A88, DataRegularSeason20242025!$E$3:$E$1315, R$1)</f>
        <v>2</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11</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3</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2</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8</v>
      </c>
      <c r="AB88" s="2">
        <f>SUMIFS(DataRegularSeason20242025!$AA$3:$AA$1315,DataRegularSeason20242025!$B$3:$B$1315, "&lt;=" &amp; $A88, DataRegularSeason20242025!$D$3:$D$1315, AB$1)+SUMIFS(DataRegularSeason20242025!$AB$3:$AB$1315,DataRegularSeason20242025!$B$3:$B$1315, "&lt;=" &amp; $A88, DataRegularSeason20242025!$E$3:$E$1315, AB$1)</f>
        <v>8</v>
      </c>
      <c r="AC88" s="2">
        <f>SUMIFS(DataRegularSeason20242025!$AA$3:$AA$1315,DataRegularSeason20242025!$B$3:$B$1315, "&lt;=" &amp; $A88, DataRegularSeason20242025!$D$3:$D$1315, AC$1)+SUMIFS(DataRegularSeason20242025!$AB$3:$AB$1315,DataRegularSeason20242025!$B$3:$B$1315, "&lt;=" &amp; $A88, DataRegularSeason20242025!$E$3:$E$1315, AC$1)</f>
        <v>9</v>
      </c>
      <c r="AD88" s="2">
        <f>SUMIFS(DataRegularSeason20242025!$AA$3:$AA$1315,DataRegularSeason20242025!$B$3:$B$1315, "&lt;=" &amp; $A88, DataRegularSeason20242025!$D$3:$D$1315, AD$1)+SUMIFS(DataRegularSeason20242025!$AB$3:$AB$1315,DataRegularSeason20242025!$B$3:$B$1315, "&lt;=" &amp; $A88, DataRegularSeason20242025!$E$3:$E$1315, AD$1)</f>
        <v>8</v>
      </c>
      <c r="AE88" s="2">
        <f>SUMIFS(DataRegularSeason20242025!$AA$3:$AA$1315,DataRegularSeason20242025!$B$3:$B$1315, "&lt;=" &amp; $A88, DataRegularSeason20242025!$D$3:$D$1315, AE$1)+SUMIFS(DataRegularSeason20242025!$AB$3:$AB$1315,DataRegularSeason20242025!$B$3:$B$1315, "&lt;=" &amp; $A88, DataRegularSeason20242025!$E$3:$E$1315, AE$1)</f>
        <v>9</v>
      </c>
      <c r="AF88" s="2">
        <f>SUMIFS(DataRegularSeason20242025!$AA$3:$AA$1315,DataRegularSeason20242025!$B$3:$B$1315, "&lt;=" &amp; $A88, DataRegularSeason20242025!$D$3:$D$1315, AF$1)+SUMIFS(DataRegularSeason20242025!$AB$3:$AB$1315,DataRegularSeason20242025!$B$3:$B$1315, "&lt;=" &amp; $A88, DataRegularSeason20242025!$E$3:$E$1315, AF$1)</f>
        <v>14</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7</v>
      </c>
      <c r="D89" s="2">
        <f>SUMIFS(DataRegularSeason20242025!$AA$3:$AA$1315,DataRegularSeason20242025!$B$3:$B$1315, "&lt;=" &amp; $A89, DataRegularSeason20242025!$D$3:$D$1315, D$1)+SUMIFS(DataRegularSeason20242025!$AB$3:$AB$1315,DataRegularSeason20242025!$B$3:$B$1315, "&lt;=" &amp; $A89, DataRegularSeason20242025!$E$3:$E$1315, D$1)</f>
        <v>7</v>
      </c>
      <c r="E89" s="2">
        <f>SUMIFS(DataRegularSeason20242025!$AA$3:$AA$1315,DataRegularSeason20242025!$B$3:$B$1315, "&lt;=" &amp; $A89, DataRegularSeason20242025!$D$3:$D$1315, E$1)+SUMIFS(DataRegularSeason20242025!$AB$3:$AB$1315,DataRegularSeason20242025!$B$3:$B$1315, "&lt;=" &amp; $A89, DataRegularSeason20242025!$E$3:$E$1315, E$1)</f>
        <v>8</v>
      </c>
      <c r="F89" s="2">
        <f>SUMIFS(DataRegularSeason20242025!$AA$3:$AA$1315,DataRegularSeason20242025!$B$3:$B$1315, "&lt;=" &amp; $A89, DataRegularSeason20242025!$D$3:$D$1315, F$1)+SUMIFS(DataRegularSeason20242025!$AB$3:$AB$1315,DataRegularSeason20242025!$B$3:$B$1315, "&lt;=" &amp; $A89, DataRegularSeason20242025!$E$3:$E$1315, F$1)</f>
        <v>6</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5</v>
      </c>
      <c r="I89" s="2">
        <f>SUMIFS(DataRegularSeason20242025!$AA$3:$AA$1315,DataRegularSeason20242025!$B$3:$B$1315, "&lt;=" &amp; $A89, DataRegularSeason20242025!$D$3:$D$1315, I$1)+SUMIFS(DataRegularSeason20242025!$AB$3:$AB$1315,DataRegularSeason20242025!$B$3:$B$1315, "&lt;=" &amp; $A89, DataRegularSeason20242025!$E$3:$E$1315, I$1)</f>
        <v>8</v>
      </c>
      <c r="J89" s="2">
        <f>SUMIFS(DataRegularSeason20242025!$AA$3:$AA$1315,DataRegularSeason20242025!$B$3:$B$1315, "&lt;=" &amp; $A89, DataRegularSeason20242025!$D$3:$D$1315, J$1)+SUMIFS(DataRegularSeason20242025!$AB$3:$AB$1315,DataRegularSeason20242025!$B$3:$B$1315, "&lt;=" &amp; $A89, DataRegularSeason20242025!$E$3:$E$1315, J$1)</f>
        <v>12</v>
      </c>
      <c r="K89" s="2">
        <f>SUMIFS(DataRegularSeason20242025!$AA$3:$AA$1315,DataRegularSeason20242025!$B$3:$B$1315, "&lt;=" &amp; $A89, DataRegularSeason20242025!$D$3:$D$1315, K$1)+SUMIFS(DataRegularSeason20242025!$AB$3:$AB$1315,DataRegularSeason20242025!$B$3:$B$1315, "&lt;=" &amp; $A89, DataRegularSeason20242025!$E$3:$E$1315, K$1)</f>
        <v>8</v>
      </c>
      <c r="L89" s="2">
        <f>SUMIFS(DataRegularSeason20242025!$AA$3:$AA$1315,DataRegularSeason20242025!$B$3:$B$1315, "&lt;=" &amp; $A89, DataRegularSeason20242025!$D$3:$D$1315, L$1)+SUMIFS(DataRegularSeason20242025!$AB$3:$AB$1315,DataRegularSeason20242025!$B$3:$B$1315, "&lt;=" &amp; $A89, DataRegularSeason20242025!$E$3:$E$1315, L$1)</f>
        <v>5</v>
      </c>
      <c r="M89" s="2">
        <f>SUMIFS(DataRegularSeason20242025!$AA$3:$AA$1315,DataRegularSeason20242025!$B$3:$B$1315, "&lt;=" &amp; $A89, DataRegularSeason20242025!$D$3:$D$1315, M$1)+SUMIFS(DataRegularSeason20242025!$AB$3:$AB$1315,DataRegularSeason20242025!$B$3:$B$1315, "&lt;=" &amp; $A89, DataRegularSeason20242025!$E$3:$E$1315, M$1)</f>
        <v>11</v>
      </c>
      <c r="N89" s="2">
        <f>SUMIFS(DataRegularSeason20242025!$AA$3:$AA$1315,DataRegularSeason20242025!$B$3:$B$1315, "&lt;=" &amp; $A89, DataRegularSeason20242025!$D$3:$D$1315, N$1)+SUMIFS(DataRegularSeason20242025!$AB$3:$AB$1315,DataRegularSeason20242025!$B$3:$B$1315, "&lt;=" &amp; $A89, DataRegularSeason20242025!$E$3:$E$1315, N$1)</f>
        <v>10</v>
      </c>
      <c r="O89" s="2">
        <f>SUMIFS(DataRegularSeason20242025!$AA$3:$AA$1315,DataRegularSeason20242025!$B$3:$B$1315, "&lt;=" &amp; $A89, DataRegularSeason20242025!$D$3:$D$1315, O$1)+SUMIFS(DataRegularSeason20242025!$AB$3:$AB$1315,DataRegularSeason20242025!$B$3:$B$1315, "&lt;=" &amp; $A89, DataRegularSeason20242025!$E$3:$E$1315, O$1)</f>
        <v>12</v>
      </c>
      <c r="P89" s="2">
        <f>SUMIFS(DataRegularSeason20242025!$AA$3:$AA$1315,DataRegularSeason20242025!$B$3:$B$1315, "&lt;=" &amp; $A89, DataRegularSeason20242025!$D$3:$D$1315, P$1)+SUMIFS(DataRegularSeason20242025!$AB$3:$AB$1315,DataRegularSeason20242025!$B$3:$B$1315, "&lt;=" &amp; $A89, DataRegularSeason20242025!$E$3:$E$1315, P$1)</f>
        <v>5</v>
      </c>
      <c r="Q89" s="2">
        <f>SUMIFS(DataRegularSeason20242025!$AA$3:$AA$1315,DataRegularSeason20242025!$B$3:$B$1315, "&lt;=" &amp; $A89, DataRegularSeason20242025!$D$3:$D$1315, Q$1)+SUMIFS(DataRegularSeason20242025!$AB$3:$AB$1315,DataRegularSeason20242025!$B$3:$B$1315, "&lt;=" &amp; $A89, DataRegularSeason20242025!$E$3:$E$1315, Q$1)</f>
        <v>11</v>
      </c>
      <c r="R89" s="2">
        <f>SUMIFS(DataRegularSeason20242025!$AA$3:$AA$1315,DataRegularSeason20242025!$B$3:$B$1315, "&lt;=" &amp; $A89, DataRegularSeason20242025!$D$3:$D$1315, R$1)+SUMIFS(DataRegularSeason20242025!$AB$3:$AB$1315,DataRegularSeason20242025!$B$3:$B$1315, "&lt;=" &amp; $A89, DataRegularSeason20242025!$E$3:$E$1315, R$1)</f>
        <v>2</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11</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3</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2</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8</v>
      </c>
      <c r="AB89" s="2">
        <f>SUMIFS(DataRegularSeason20242025!$AA$3:$AA$1315,DataRegularSeason20242025!$B$3:$B$1315, "&lt;=" &amp; $A89, DataRegularSeason20242025!$D$3:$D$1315, AB$1)+SUMIFS(DataRegularSeason20242025!$AB$3:$AB$1315,DataRegularSeason20242025!$B$3:$B$1315, "&lt;=" &amp; $A89, DataRegularSeason20242025!$E$3:$E$1315, AB$1)</f>
        <v>8</v>
      </c>
      <c r="AC89" s="2">
        <f>SUMIFS(DataRegularSeason20242025!$AA$3:$AA$1315,DataRegularSeason20242025!$B$3:$B$1315, "&lt;=" &amp; $A89, DataRegularSeason20242025!$D$3:$D$1315, AC$1)+SUMIFS(DataRegularSeason20242025!$AB$3:$AB$1315,DataRegularSeason20242025!$B$3:$B$1315, "&lt;=" &amp; $A89, DataRegularSeason20242025!$E$3:$E$1315, AC$1)</f>
        <v>9</v>
      </c>
      <c r="AD89" s="2">
        <f>SUMIFS(DataRegularSeason20242025!$AA$3:$AA$1315,DataRegularSeason20242025!$B$3:$B$1315, "&lt;=" &amp; $A89, DataRegularSeason20242025!$D$3:$D$1315, AD$1)+SUMIFS(DataRegularSeason20242025!$AB$3:$AB$1315,DataRegularSeason20242025!$B$3:$B$1315, "&lt;=" &amp; $A89, DataRegularSeason20242025!$E$3:$E$1315, AD$1)</f>
        <v>8</v>
      </c>
      <c r="AE89" s="2">
        <f>SUMIFS(DataRegularSeason20242025!$AA$3:$AA$1315,DataRegularSeason20242025!$B$3:$B$1315, "&lt;=" &amp; $A89, DataRegularSeason20242025!$D$3:$D$1315, AE$1)+SUMIFS(DataRegularSeason20242025!$AB$3:$AB$1315,DataRegularSeason20242025!$B$3:$B$1315, "&lt;=" &amp; $A89, DataRegularSeason20242025!$E$3:$E$1315, AE$1)</f>
        <v>9</v>
      </c>
      <c r="AF89" s="2">
        <f>SUMIFS(DataRegularSeason20242025!$AA$3:$AA$1315,DataRegularSeason20242025!$B$3:$B$1315, "&lt;=" &amp; $A89, DataRegularSeason20242025!$D$3:$D$1315, AF$1)+SUMIFS(DataRegularSeason20242025!$AB$3:$AB$1315,DataRegularSeason20242025!$B$3:$B$1315, "&lt;=" &amp; $A89, DataRegularSeason20242025!$E$3:$E$1315, AF$1)</f>
        <v>14</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7</v>
      </c>
      <c r="D90" s="2">
        <f>SUMIFS(DataRegularSeason20242025!$AA$3:$AA$1315,DataRegularSeason20242025!$B$3:$B$1315, "&lt;=" &amp; $A90, DataRegularSeason20242025!$D$3:$D$1315, D$1)+SUMIFS(DataRegularSeason20242025!$AB$3:$AB$1315,DataRegularSeason20242025!$B$3:$B$1315, "&lt;=" &amp; $A90, DataRegularSeason20242025!$E$3:$E$1315, D$1)</f>
        <v>7</v>
      </c>
      <c r="E90" s="2">
        <f>SUMIFS(DataRegularSeason20242025!$AA$3:$AA$1315,DataRegularSeason20242025!$B$3:$B$1315, "&lt;=" &amp; $A90, DataRegularSeason20242025!$D$3:$D$1315, E$1)+SUMIFS(DataRegularSeason20242025!$AB$3:$AB$1315,DataRegularSeason20242025!$B$3:$B$1315, "&lt;=" &amp; $A90, DataRegularSeason20242025!$E$3:$E$1315, E$1)</f>
        <v>8</v>
      </c>
      <c r="F90" s="2">
        <f>SUMIFS(DataRegularSeason20242025!$AA$3:$AA$1315,DataRegularSeason20242025!$B$3:$B$1315, "&lt;=" &amp; $A90, DataRegularSeason20242025!$D$3:$D$1315, F$1)+SUMIFS(DataRegularSeason20242025!$AB$3:$AB$1315,DataRegularSeason20242025!$B$3:$B$1315, "&lt;=" &amp; $A90, DataRegularSeason20242025!$E$3:$E$1315, F$1)</f>
        <v>6</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5</v>
      </c>
      <c r="I90" s="2">
        <f>SUMIFS(DataRegularSeason20242025!$AA$3:$AA$1315,DataRegularSeason20242025!$B$3:$B$1315, "&lt;=" &amp; $A90, DataRegularSeason20242025!$D$3:$D$1315, I$1)+SUMIFS(DataRegularSeason20242025!$AB$3:$AB$1315,DataRegularSeason20242025!$B$3:$B$1315, "&lt;=" &amp; $A90, DataRegularSeason20242025!$E$3:$E$1315, I$1)</f>
        <v>8</v>
      </c>
      <c r="J90" s="2">
        <f>SUMIFS(DataRegularSeason20242025!$AA$3:$AA$1315,DataRegularSeason20242025!$B$3:$B$1315, "&lt;=" &amp; $A90, DataRegularSeason20242025!$D$3:$D$1315, J$1)+SUMIFS(DataRegularSeason20242025!$AB$3:$AB$1315,DataRegularSeason20242025!$B$3:$B$1315, "&lt;=" &amp; $A90, DataRegularSeason20242025!$E$3:$E$1315, J$1)</f>
        <v>12</v>
      </c>
      <c r="K90" s="2">
        <f>SUMIFS(DataRegularSeason20242025!$AA$3:$AA$1315,DataRegularSeason20242025!$B$3:$B$1315, "&lt;=" &amp; $A90, DataRegularSeason20242025!$D$3:$D$1315, K$1)+SUMIFS(DataRegularSeason20242025!$AB$3:$AB$1315,DataRegularSeason20242025!$B$3:$B$1315, "&lt;=" &amp; $A90, DataRegularSeason20242025!$E$3:$E$1315, K$1)</f>
        <v>8</v>
      </c>
      <c r="L90" s="2">
        <f>SUMIFS(DataRegularSeason20242025!$AA$3:$AA$1315,DataRegularSeason20242025!$B$3:$B$1315, "&lt;=" &amp; $A90, DataRegularSeason20242025!$D$3:$D$1315, L$1)+SUMIFS(DataRegularSeason20242025!$AB$3:$AB$1315,DataRegularSeason20242025!$B$3:$B$1315, "&lt;=" &amp; $A90, DataRegularSeason20242025!$E$3:$E$1315, L$1)</f>
        <v>5</v>
      </c>
      <c r="M90" s="2">
        <f>SUMIFS(DataRegularSeason20242025!$AA$3:$AA$1315,DataRegularSeason20242025!$B$3:$B$1315, "&lt;=" &amp; $A90, DataRegularSeason20242025!$D$3:$D$1315, M$1)+SUMIFS(DataRegularSeason20242025!$AB$3:$AB$1315,DataRegularSeason20242025!$B$3:$B$1315, "&lt;=" &amp; $A90, DataRegularSeason20242025!$E$3:$E$1315, M$1)</f>
        <v>11</v>
      </c>
      <c r="N90" s="2">
        <f>SUMIFS(DataRegularSeason20242025!$AA$3:$AA$1315,DataRegularSeason20242025!$B$3:$B$1315, "&lt;=" &amp; $A90, DataRegularSeason20242025!$D$3:$D$1315, N$1)+SUMIFS(DataRegularSeason20242025!$AB$3:$AB$1315,DataRegularSeason20242025!$B$3:$B$1315, "&lt;=" &amp; $A90, DataRegularSeason20242025!$E$3:$E$1315, N$1)</f>
        <v>10</v>
      </c>
      <c r="O90" s="2">
        <f>SUMIFS(DataRegularSeason20242025!$AA$3:$AA$1315,DataRegularSeason20242025!$B$3:$B$1315, "&lt;=" &amp; $A90, DataRegularSeason20242025!$D$3:$D$1315, O$1)+SUMIFS(DataRegularSeason20242025!$AB$3:$AB$1315,DataRegularSeason20242025!$B$3:$B$1315, "&lt;=" &amp; $A90, DataRegularSeason20242025!$E$3:$E$1315, O$1)</f>
        <v>12</v>
      </c>
      <c r="P90" s="2">
        <f>SUMIFS(DataRegularSeason20242025!$AA$3:$AA$1315,DataRegularSeason20242025!$B$3:$B$1315, "&lt;=" &amp; $A90, DataRegularSeason20242025!$D$3:$D$1315, P$1)+SUMIFS(DataRegularSeason20242025!$AB$3:$AB$1315,DataRegularSeason20242025!$B$3:$B$1315, "&lt;=" &amp; $A90, DataRegularSeason20242025!$E$3:$E$1315, P$1)</f>
        <v>5</v>
      </c>
      <c r="Q90" s="2">
        <f>SUMIFS(DataRegularSeason20242025!$AA$3:$AA$1315,DataRegularSeason20242025!$B$3:$B$1315, "&lt;=" &amp; $A90, DataRegularSeason20242025!$D$3:$D$1315, Q$1)+SUMIFS(DataRegularSeason20242025!$AB$3:$AB$1315,DataRegularSeason20242025!$B$3:$B$1315, "&lt;=" &amp; $A90, DataRegularSeason20242025!$E$3:$E$1315, Q$1)</f>
        <v>11</v>
      </c>
      <c r="R90" s="2">
        <f>SUMIFS(DataRegularSeason20242025!$AA$3:$AA$1315,DataRegularSeason20242025!$B$3:$B$1315, "&lt;=" &amp; $A90, DataRegularSeason20242025!$D$3:$D$1315, R$1)+SUMIFS(DataRegularSeason20242025!$AB$3:$AB$1315,DataRegularSeason20242025!$B$3:$B$1315, "&lt;=" &amp; $A90, DataRegularSeason20242025!$E$3:$E$1315, R$1)</f>
        <v>2</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11</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3</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2</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8</v>
      </c>
      <c r="AB90" s="2">
        <f>SUMIFS(DataRegularSeason20242025!$AA$3:$AA$1315,DataRegularSeason20242025!$B$3:$B$1315, "&lt;=" &amp; $A90, DataRegularSeason20242025!$D$3:$D$1315, AB$1)+SUMIFS(DataRegularSeason20242025!$AB$3:$AB$1315,DataRegularSeason20242025!$B$3:$B$1315, "&lt;=" &amp; $A90, DataRegularSeason20242025!$E$3:$E$1315, AB$1)</f>
        <v>8</v>
      </c>
      <c r="AC90" s="2">
        <f>SUMIFS(DataRegularSeason20242025!$AA$3:$AA$1315,DataRegularSeason20242025!$B$3:$B$1315, "&lt;=" &amp; $A90, DataRegularSeason20242025!$D$3:$D$1315, AC$1)+SUMIFS(DataRegularSeason20242025!$AB$3:$AB$1315,DataRegularSeason20242025!$B$3:$B$1315, "&lt;=" &amp; $A90, DataRegularSeason20242025!$E$3:$E$1315, AC$1)</f>
        <v>9</v>
      </c>
      <c r="AD90" s="2">
        <f>SUMIFS(DataRegularSeason20242025!$AA$3:$AA$1315,DataRegularSeason20242025!$B$3:$B$1315, "&lt;=" &amp; $A90, DataRegularSeason20242025!$D$3:$D$1315, AD$1)+SUMIFS(DataRegularSeason20242025!$AB$3:$AB$1315,DataRegularSeason20242025!$B$3:$B$1315, "&lt;=" &amp; $A90, DataRegularSeason20242025!$E$3:$E$1315, AD$1)</f>
        <v>8</v>
      </c>
      <c r="AE90" s="2">
        <f>SUMIFS(DataRegularSeason20242025!$AA$3:$AA$1315,DataRegularSeason20242025!$B$3:$B$1315, "&lt;=" &amp; $A90, DataRegularSeason20242025!$D$3:$D$1315, AE$1)+SUMIFS(DataRegularSeason20242025!$AB$3:$AB$1315,DataRegularSeason20242025!$B$3:$B$1315, "&lt;=" &amp; $A90, DataRegularSeason20242025!$E$3:$E$1315, AE$1)</f>
        <v>9</v>
      </c>
      <c r="AF90" s="2">
        <f>SUMIFS(DataRegularSeason20242025!$AA$3:$AA$1315,DataRegularSeason20242025!$B$3:$B$1315, "&lt;=" &amp; $A90, DataRegularSeason20242025!$D$3:$D$1315, AF$1)+SUMIFS(DataRegularSeason20242025!$AB$3:$AB$1315,DataRegularSeason20242025!$B$3:$B$1315, "&lt;=" &amp; $A90, DataRegularSeason20242025!$E$3:$E$1315, AF$1)</f>
        <v>14</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7</v>
      </c>
      <c r="D91" s="2">
        <f>SUMIFS(DataRegularSeason20242025!$AA$3:$AA$1315,DataRegularSeason20242025!$B$3:$B$1315, "&lt;=" &amp; $A91, DataRegularSeason20242025!$D$3:$D$1315, D$1)+SUMIFS(DataRegularSeason20242025!$AB$3:$AB$1315,DataRegularSeason20242025!$B$3:$B$1315, "&lt;=" &amp; $A91, DataRegularSeason20242025!$E$3:$E$1315, D$1)</f>
        <v>7</v>
      </c>
      <c r="E91" s="2">
        <f>SUMIFS(DataRegularSeason20242025!$AA$3:$AA$1315,DataRegularSeason20242025!$B$3:$B$1315, "&lt;=" &amp; $A91, DataRegularSeason20242025!$D$3:$D$1315, E$1)+SUMIFS(DataRegularSeason20242025!$AB$3:$AB$1315,DataRegularSeason20242025!$B$3:$B$1315, "&lt;=" &amp; $A91, DataRegularSeason20242025!$E$3:$E$1315, E$1)</f>
        <v>8</v>
      </c>
      <c r="F91" s="2">
        <f>SUMIFS(DataRegularSeason20242025!$AA$3:$AA$1315,DataRegularSeason20242025!$B$3:$B$1315, "&lt;=" &amp; $A91, DataRegularSeason20242025!$D$3:$D$1315, F$1)+SUMIFS(DataRegularSeason20242025!$AB$3:$AB$1315,DataRegularSeason20242025!$B$3:$B$1315, "&lt;=" &amp; $A91, DataRegularSeason20242025!$E$3:$E$1315, F$1)</f>
        <v>6</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5</v>
      </c>
      <c r="I91" s="2">
        <f>SUMIFS(DataRegularSeason20242025!$AA$3:$AA$1315,DataRegularSeason20242025!$B$3:$B$1315, "&lt;=" &amp; $A91, DataRegularSeason20242025!$D$3:$D$1315, I$1)+SUMIFS(DataRegularSeason20242025!$AB$3:$AB$1315,DataRegularSeason20242025!$B$3:$B$1315, "&lt;=" &amp; $A91, DataRegularSeason20242025!$E$3:$E$1315, I$1)</f>
        <v>8</v>
      </c>
      <c r="J91" s="2">
        <f>SUMIFS(DataRegularSeason20242025!$AA$3:$AA$1315,DataRegularSeason20242025!$B$3:$B$1315, "&lt;=" &amp; $A91, DataRegularSeason20242025!$D$3:$D$1315, J$1)+SUMIFS(DataRegularSeason20242025!$AB$3:$AB$1315,DataRegularSeason20242025!$B$3:$B$1315, "&lt;=" &amp; $A91, DataRegularSeason20242025!$E$3:$E$1315, J$1)</f>
        <v>12</v>
      </c>
      <c r="K91" s="2">
        <f>SUMIFS(DataRegularSeason20242025!$AA$3:$AA$1315,DataRegularSeason20242025!$B$3:$B$1315, "&lt;=" &amp; $A91, DataRegularSeason20242025!$D$3:$D$1315, K$1)+SUMIFS(DataRegularSeason20242025!$AB$3:$AB$1315,DataRegularSeason20242025!$B$3:$B$1315, "&lt;=" &amp; $A91, DataRegularSeason20242025!$E$3:$E$1315, K$1)</f>
        <v>8</v>
      </c>
      <c r="L91" s="2">
        <f>SUMIFS(DataRegularSeason20242025!$AA$3:$AA$1315,DataRegularSeason20242025!$B$3:$B$1315, "&lt;=" &amp; $A91, DataRegularSeason20242025!$D$3:$D$1315, L$1)+SUMIFS(DataRegularSeason20242025!$AB$3:$AB$1315,DataRegularSeason20242025!$B$3:$B$1315, "&lt;=" &amp; $A91, DataRegularSeason20242025!$E$3:$E$1315, L$1)</f>
        <v>5</v>
      </c>
      <c r="M91" s="2">
        <f>SUMIFS(DataRegularSeason20242025!$AA$3:$AA$1315,DataRegularSeason20242025!$B$3:$B$1315, "&lt;=" &amp; $A91, DataRegularSeason20242025!$D$3:$D$1315, M$1)+SUMIFS(DataRegularSeason20242025!$AB$3:$AB$1315,DataRegularSeason20242025!$B$3:$B$1315, "&lt;=" &amp; $A91, DataRegularSeason20242025!$E$3:$E$1315, M$1)</f>
        <v>11</v>
      </c>
      <c r="N91" s="2">
        <f>SUMIFS(DataRegularSeason20242025!$AA$3:$AA$1315,DataRegularSeason20242025!$B$3:$B$1315, "&lt;=" &amp; $A91, DataRegularSeason20242025!$D$3:$D$1315, N$1)+SUMIFS(DataRegularSeason20242025!$AB$3:$AB$1315,DataRegularSeason20242025!$B$3:$B$1315, "&lt;=" &amp; $A91, DataRegularSeason20242025!$E$3:$E$1315, N$1)</f>
        <v>10</v>
      </c>
      <c r="O91" s="2">
        <f>SUMIFS(DataRegularSeason20242025!$AA$3:$AA$1315,DataRegularSeason20242025!$B$3:$B$1315, "&lt;=" &amp; $A91, DataRegularSeason20242025!$D$3:$D$1315, O$1)+SUMIFS(DataRegularSeason20242025!$AB$3:$AB$1315,DataRegularSeason20242025!$B$3:$B$1315, "&lt;=" &amp; $A91, DataRegularSeason20242025!$E$3:$E$1315, O$1)</f>
        <v>12</v>
      </c>
      <c r="P91" s="2">
        <f>SUMIFS(DataRegularSeason20242025!$AA$3:$AA$1315,DataRegularSeason20242025!$B$3:$B$1315, "&lt;=" &amp; $A91, DataRegularSeason20242025!$D$3:$D$1315, P$1)+SUMIFS(DataRegularSeason20242025!$AB$3:$AB$1315,DataRegularSeason20242025!$B$3:$B$1315, "&lt;=" &amp; $A91, DataRegularSeason20242025!$E$3:$E$1315, P$1)</f>
        <v>5</v>
      </c>
      <c r="Q91" s="2">
        <f>SUMIFS(DataRegularSeason20242025!$AA$3:$AA$1315,DataRegularSeason20242025!$B$3:$B$1315, "&lt;=" &amp; $A91, DataRegularSeason20242025!$D$3:$D$1315, Q$1)+SUMIFS(DataRegularSeason20242025!$AB$3:$AB$1315,DataRegularSeason20242025!$B$3:$B$1315, "&lt;=" &amp; $A91, DataRegularSeason20242025!$E$3:$E$1315, Q$1)</f>
        <v>11</v>
      </c>
      <c r="R91" s="2">
        <f>SUMIFS(DataRegularSeason20242025!$AA$3:$AA$1315,DataRegularSeason20242025!$B$3:$B$1315, "&lt;=" &amp; $A91, DataRegularSeason20242025!$D$3:$D$1315, R$1)+SUMIFS(DataRegularSeason20242025!$AB$3:$AB$1315,DataRegularSeason20242025!$B$3:$B$1315, "&lt;=" &amp; $A91, DataRegularSeason20242025!$E$3:$E$1315, R$1)</f>
        <v>2</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11</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3</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2</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8</v>
      </c>
      <c r="AB91" s="2">
        <f>SUMIFS(DataRegularSeason20242025!$AA$3:$AA$1315,DataRegularSeason20242025!$B$3:$B$1315, "&lt;=" &amp; $A91, DataRegularSeason20242025!$D$3:$D$1315, AB$1)+SUMIFS(DataRegularSeason20242025!$AB$3:$AB$1315,DataRegularSeason20242025!$B$3:$B$1315, "&lt;=" &amp; $A91, DataRegularSeason20242025!$E$3:$E$1315, AB$1)</f>
        <v>8</v>
      </c>
      <c r="AC91" s="2">
        <f>SUMIFS(DataRegularSeason20242025!$AA$3:$AA$1315,DataRegularSeason20242025!$B$3:$B$1315, "&lt;=" &amp; $A91, DataRegularSeason20242025!$D$3:$D$1315, AC$1)+SUMIFS(DataRegularSeason20242025!$AB$3:$AB$1315,DataRegularSeason20242025!$B$3:$B$1315, "&lt;=" &amp; $A91, DataRegularSeason20242025!$E$3:$E$1315, AC$1)</f>
        <v>9</v>
      </c>
      <c r="AD91" s="2">
        <f>SUMIFS(DataRegularSeason20242025!$AA$3:$AA$1315,DataRegularSeason20242025!$B$3:$B$1315, "&lt;=" &amp; $A91, DataRegularSeason20242025!$D$3:$D$1315, AD$1)+SUMIFS(DataRegularSeason20242025!$AB$3:$AB$1315,DataRegularSeason20242025!$B$3:$B$1315, "&lt;=" &amp; $A91, DataRegularSeason20242025!$E$3:$E$1315, AD$1)</f>
        <v>8</v>
      </c>
      <c r="AE91" s="2">
        <f>SUMIFS(DataRegularSeason20242025!$AA$3:$AA$1315,DataRegularSeason20242025!$B$3:$B$1315, "&lt;=" &amp; $A91, DataRegularSeason20242025!$D$3:$D$1315, AE$1)+SUMIFS(DataRegularSeason20242025!$AB$3:$AB$1315,DataRegularSeason20242025!$B$3:$B$1315, "&lt;=" &amp; $A91, DataRegularSeason20242025!$E$3:$E$1315, AE$1)</f>
        <v>9</v>
      </c>
      <c r="AF91" s="2">
        <f>SUMIFS(DataRegularSeason20242025!$AA$3:$AA$1315,DataRegularSeason20242025!$B$3:$B$1315, "&lt;=" &amp; $A91, DataRegularSeason20242025!$D$3:$D$1315, AF$1)+SUMIFS(DataRegularSeason20242025!$AB$3:$AB$1315,DataRegularSeason20242025!$B$3:$B$1315, "&lt;=" &amp; $A91, DataRegularSeason20242025!$E$3:$E$1315, AF$1)</f>
        <v>14</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7</v>
      </c>
      <c r="D92" s="2">
        <f>SUMIFS(DataRegularSeason20242025!$AA$3:$AA$1315,DataRegularSeason20242025!$B$3:$B$1315, "&lt;=" &amp; $A92, DataRegularSeason20242025!$D$3:$D$1315, D$1)+SUMIFS(DataRegularSeason20242025!$AB$3:$AB$1315,DataRegularSeason20242025!$B$3:$B$1315, "&lt;=" &amp; $A92, DataRegularSeason20242025!$E$3:$E$1315, D$1)</f>
        <v>7</v>
      </c>
      <c r="E92" s="2">
        <f>SUMIFS(DataRegularSeason20242025!$AA$3:$AA$1315,DataRegularSeason20242025!$B$3:$B$1315, "&lt;=" &amp; $A92, DataRegularSeason20242025!$D$3:$D$1315, E$1)+SUMIFS(DataRegularSeason20242025!$AB$3:$AB$1315,DataRegularSeason20242025!$B$3:$B$1315, "&lt;=" &amp; $A92, DataRegularSeason20242025!$E$3:$E$1315, E$1)</f>
        <v>8</v>
      </c>
      <c r="F92" s="2">
        <f>SUMIFS(DataRegularSeason20242025!$AA$3:$AA$1315,DataRegularSeason20242025!$B$3:$B$1315, "&lt;=" &amp; $A92, DataRegularSeason20242025!$D$3:$D$1315, F$1)+SUMIFS(DataRegularSeason20242025!$AB$3:$AB$1315,DataRegularSeason20242025!$B$3:$B$1315, "&lt;=" &amp; $A92, DataRegularSeason20242025!$E$3:$E$1315, F$1)</f>
        <v>6</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5</v>
      </c>
      <c r="I92" s="2">
        <f>SUMIFS(DataRegularSeason20242025!$AA$3:$AA$1315,DataRegularSeason20242025!$B$3:$B$1315, "&lt;=" &amp; $A92, DataRegularSeason20242025!$D$3:$D$1315, I$1)+SUMIFS(DataRegularSeason20242025!$AB$3:$AB$1315,DataRegularSeason20242025!$B$3:$B$1315, "&lt;=" &amp; $A92, DataRegularSeason20242025!$E$3:$E$1315, I$1)</f>
        <v>8</v>
      </c>
      <c r="J92" s="2">
        <f>SUMIFS(DataRegularSeason20242025!$AA$3:$AA$1315,DataRegularSeason20242025!$B$3:$B$1315, "&lt;=" &amp; $A92, DataRegularSeason20242025!$D$3:$D$1315, J$1)+SUMIFS(DataRegularSeason20242025!$AB$3:$AB$1315,DataRegularSeason20242025!$B$3:$B$1315, "&lt;=" &amp; $A92, DataRegularSeason20242025!$E$3:$E$1315, J$1)</f>
        <v>12</v>
      </c>
      <c r="K92" s="2">
        <f>SUMIFS(DataRegularSeason20242025!$AA$3:$AA$1315,DataRegularSeason20242025!$B$3:$B$1315, "&lt;=" &amp; $A92, DataRegularSeason20242025!$D$3:$D$1315, K$1)+SUMIFS(DataRegularSeason20242025!$AB$3:$AB$1315,DataRegularSeason20242025!$B$3:$B$1315, "&lt;=" &amp; $A92, DataRegularSeason20242025!$E$3:$E$1315, K$1)</f>
        <v>8</v>
      </c>
      <c r="L92" s="2">
        <f>SUMIFS(DataRegularSeason20242025!$AA$3:$AA$1315,DataRegularSeason20242025!$B$3:$B$1315, "&lt;=" &amp; $A92, DataRegularSeason20242025!$D$3:$D$1315, L$1)+SUMIFS(DataRegularSeason20242025!$AB$3:$AB$1315,DataRegularSeason20242025!$B$3:$B$1315, "&lt;=" &amp; $A92, DataRegularSeason20242025!$E$3:$E$1315, L$1)</f>
        <v>5</v>
      </c>
      <c r="M92" s="2">
        <f>SUMIFS(DataRegularSeason20242025!$AA$3:$AA$1315,DataRegularSeason20242025!$B$3:$B$1315, "&lt;=" &amp; $A92, DataRegularSeason20242025!$D$3:$D$1315, M$1)+SUMIFS(DataRegularSeason20242025!$AB$3:$AB$1315,DataRegularSeason20242025!$B$3:$B$1315, "&lt;=" &amp; $A92, DataRegularSeason20242025!$E$3:$E$1315, M$1)</f>
        <v>11</v>
      </c>
      <c r="N92" s="2">
        <f>SUMIFS(DataRegularSeason20242025!$AA$3:$AA$1315,DataRegularSeason20242025!$B$3:$B$1315, "&lt;=" &amp; $A92, DataRegularSeason20242025!$D$3:$D$1315, N$1)+SUMIFS(DataRegularSeason20242025!$AB$3:$AB$1315,DataRegularSeason20242025!$B$3:$B$1315, "&lt;=" &amp; $A92, DataRegularSeason20242025!$E$3:$E$1315, N$1)</f>
        <v>10</v>
      </c>
      <c r="O92" s="2">
        <f>SUMIFS(DataRegularSeason20242025!$AA$3:$AA$1315,DataRegularSeason20242025!$B$3:$B$1315, "&lt;=" &amp; $A92, DataRegularSeason20242025!$D$3:$D$1315, O$1)+SUMIFS(DataRegularSeason20242025!$AB$3:$AB$1315,DataRegularSeason20242025!$B$3:$B$1315, "&lt;=" &amp; $A92, DataRegularSeason20242025!$E$3:$E$1315, O$1)</f>
        <v>12</v>
      </c>
      <c r="P92" s="2">
        <f>SUMIFS(DataRegularSeason20242025!$AA$3:$AA$1315,DataRegularSeason20242025!$B$3:$B$1315, "&lt;=" &amp; $A92, DataRegularSeason20242025!$D$3:$D$1315, P$1)+SUMIFS(DataRegularSeason20242025!$AB$3:$AB$1315,DataRegularSeason20242025!$B$3:$B$1315, "&lt;=" &amp; $A92, DataRegularSeason20242025!$E$3:$E$1315, P$1)</f>
        <v>5</v>
      </c>
      <c r="Q92" s="2">
        <f>SUMIFS(DataRegularSeason20242025!$AA$3:$AA$1315,DataRegularSeason20242025!$B$3:$B$1315, "&lt;=" &amp; $A92, DataRegularSeason20242025!$D$3:$D$1315, Q$1)+SUMIFS(DataRegularSeason20242025!$AB$3:$AB$1315,DataRegularSeason20242025!$B$3:$B$1315, "&lt;=" &amp; $A92, DataRegularSeason20242025!$E$3:$E$1315, Q$1)</f>
        <v>11</v>
      </c>
      <c r="R92" s="2">
        <f>SUMIFS(DataRegularSeason20242025!$AA$3:$AA$1315,DataRegularSeason20242025!$B$3:$B$1315, "&lt;=" &amp; $A92, DataRegularSeason20242025!$D$3:$D$1315, R$1)+SUMIFS(DataRegularSeason20242025!$AB$3:$AB$1315,DataRegularSeason20242025!$B$3:$B$1315, "&lt;=" &amp; $A92, DataRegularSeason20242025!$E$3:$E$1315, R$1)</f>
        <v>2</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11</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3</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2</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8</v>
      </c>
      <c r="AB92" s="2">
        <f>SUMIFS(DataRegularSeason20242025!$AA$3:$AA$1315,DataRegularSeason20242025!$B$3:$B$1315, "&lt;=" &amp; $A92, DataRegularSeason20242025!$D$3:$D$1315, AB$1)+SUMIFS(DataRegularSeason20242025!$AB$3:$AB$1315,DataRegularSeason20242025!$B$3:$B$1315, "&lt;=" &amp; $A92, DataRegularSeason20242025!$E$3:$E$1315, AB$1)</f>
        <v>8</v>
      </c>
      <c r="AC92" s="2">
        <f>SUMIFS(DataRegularSeason20242025!$AA$3:$AA$1315,DataRegularSeason20242025!$B$3:$B$1315, "&lt;=" &amp; $A92, DataRegularSeason20242025!$D$3:$D$1315, AC$1)+SUMIFS(DataRegularSeason20242025!$AB$3:$AB$1315,DataRegularSeason20242025!$B$3:$B$1315, "&lt;=" &amp; $A92, DataRegularSeason20242025!$E$3:$E$1315, AC$1)</f>
        <v>9</v>
      </c>
      <c r="AD92" s="2">
        <f>SUMIFS(DataRegularSeason20242025!$AA$3:$AA$1315,DataRegularSeason20242025!$B$3:$B$1315, "&lt;=" &amp; $A92, DataRegularSeason20242025!$D$3:$D$1315, AD$1)+SUMIFS(DataRegularSeason20242025!$AB$3:$AB$1315,DataRegularSeason20242025!$B$3:$B$1315, "&lt;=" &amp; $A92, DataRegularSeason20242025!$E$3:$E$1315, AD$1)</f>
        <v>8</v>
      </c>
      <c r="AE92" s="2">
        <f>SUMIFS(DataRegularSeason20242025!$AA$3:$AA$1315,DataRegularSeason20242025!$B$3:$B$1315, "&lt;=" &amp; $A92, DataRegularSeason20242025!$D$3:$D$1315, AE$1)+SUMIFS(DataRegularSeason20242025!$AB$3:$AB$1315,DataRegularSeason20242025!$B$3:$B$1315, "&lt;=" &amp; $A92, DataRegularSeason20242025!$E$3:$E$1315, AE$1)</f>
        <v>9</v>
      </c>
      <c r="AF92" s="2">
        <f>SUMIFS(DataRegularSeason20242025!$AA$3:$AA$1315,DataRegularSeason20242025!$B$3:$B$1315, "&lt;=" &amp; $A92, DataRegularSeason20242025!$D$3:$D$1315, AF$1)+SUMIFS(DataRegularSeason20242025!$AB$3:$AB$1315,DataRegularSeason20242025!$B$3:$B$1315, "&lt;=" &amp; $A92, DataRegularSeason20242025!$E$3:$E$1315, AF$1)</f>
        <v>14</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7</v>
      </c>
      <c r="D93" s="2">
        <f>SUMIFS(DataRegularSeason20242025!$AA$3:$AA$1315,DataRegularSeason20242025!$B$3:$B$1315, "&lt;=" &amp; $A93, DataRegularSeason20242025!$D$3:$D$1315, D$1)+SUMIFS(DataRegularSeason20242025!$AB$3:$AB$1315,DataRegularSeason20242025!$B$3:$B$1315, "&lt;=" &amp; $A93, DataRegularSeason20242025!$E$3:$E$1315, D$1)</f>
        <v>7</v>
      </c>
      <c r="E93" s="2">
        <f>SUMIFS(DataRegularSeason20242025!$AA$3:$AA$1315,DataRegularSeason20242025!$B$3:$B$1315, "&lt;=" &amp; $A93, DataRegularSeason20242025!$D$3:$D$1315, E$1)+SUMIFS(DataRegularSeason20242025!$AB$3:$AB$1315,DataRegularSeason20242025!$B$3:$B$1315, "&lt;=" &amp; $A93, DataRegularSeason20242025!$E$3:$E$1315, E$1)</f>
        <v>8</v>
      </c>
      <c r="F93" s="2">
        <f>SUMIFS(DataRegularSeason20242025!$AA$3:$AA$1315,DataRegularSeason20242025!$B$3:$B$1315, "&lt;=" &amp; $A93, DataRegularSeason20242025!$D$3:$D$1315, F$1)+SUMIFS(DataRegularSeason20242025!$AB$3:$AB$1315,DataRegularSeason20242025!$B$3:$B$1315, "&lt;=" &amp; $A93, DataRegularSeason20242025!$E$3:$E$1315, F$1)</f>
        <v>6</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5</v>
      </c>
      <c r="I93" s="2">
        <f>SUMIFS(DataRegularSeason20242025!$AA$3:$AA$1315,DataRegularSeason20242025!$B$3:$B$1315, "&lt;=" &amp; $A93, DataRegularSeason20242025!$D$3:$D$1315, I$1)+SUMIFS(DataRegularSeason20242025!$AB$3:$AB$1315,DataRegularSeason20242025!$B$3:$B$1315, "&lt;=" &amp; $A93, DataRegularSeason20242025!$E$3:$E$1315, I$1)</f>
        <v>8</v>
      </c>
      <c r="J93" s="2">
        <f>SUMIFS(DataRegularSeason20242025!$AA$3:$AA$1315,DataRegularSeason20242025!$B$3:$B$1315, "&lt;=" &amp; $A93, DataRegularSeason20242025!$D$3:$D$1315, J$1)+SUMIFS(DataRegularSeason20242025!$AB$3:$AB$1315,DataRegularSeason20242025!$B$3:$B$1315, "&lt;=" &amp; $A93, DataRegularSeason20242025!$E$3:$E$1315, J$1)</f>
        <v>12</v>
      </c>
      <c r="K93" s="2">
        <f>SUMIFS(DataRegularSeason20242025!$AA$3:$AA$1315,DataRegularSeason20242025!$B$3:$B$1315, "&lt;=" &amp; $A93, DataRegularSeason20242025!$D$3:$D$1315, K$1)+SUMIFS(DataRegularSeason20242025!$AB$3:$AB$1315,DataRegularSeason20242025!$B$3:$B$1315, "&lt;=" &amp; $A93, DataRegularSeason20242025!$E$3:$E$1315, K$1)</f>
        <v>8</v>
      </c>
      <c r="L93" s="2">
        <f>SUMIFS(DataRegularSeason20242025!$AA$3:$AA$1315,DataRegularSeason20242025!$B$3:$B$1315, "&lt;=" &amp; $A93, DataRegularSeason20242025!$D$3:$D$1315, L$1)+SUMIFS(DataRegularSeason20242025!$AB$3:$AB$1315,DataRegularSeason20242025!$B$3:$B$1315, "&lt;=" &amp; $A93, DataRegularSeason20242025!$E$3:$E$1315, L$1)</f>
        <v>5</v>
      </c>
      <c r="M93" s="2">
        <f>SUMIFS(DataRegularSeason20242025!$AA$3:$AA$1315,DataRegularSeason20242025!$B$3:$B$1315, "&lt;=" &amp; $A93, DataRegularSeason20242025!$D$3:$D$1315, M$1)+SUMIFS(DataRegularSeason20242025!$AB$3:$AB$1315,DataRegularSeason20242025!$B$3:$B$1315, "&lt;=" &amp; $A93, DataRegularSeason20242025!$E$3:$E$1315, M$1)</f>
        <v>11</v>
      </c>
      <c r="N93" s="2">
        <f>SUMIFS(DataRegularSeason20242025!$AA$3:$AA$1315,DataRegularSeason20242025!$B$3:$B$1315, "&lt;=" &amp; $A93, DataRegularSeason20242025!$D$3:$D$1315, N$1)+SUMIFS(DataRegularSeason20242025!$AB$3:$AB$1315,DataRegularSeason20242025!$B$3:$B$1315, "&lt;=" &amp; $A93, DataRegularSeason20242025!$E$3:$E$1315, N$1)</f>
        <v>10</v>
      </c>
      <c r="O93" s="2">
        <f>SUMIFS(DataRegularSeason20242025!$AA$3:$AA$1315,DataRegularSeason20242025!$B$3:$B$1315, "&lt;=" &amp; $A93, DataRegularSeason20242025!$D$3:$D$1315, O$1)+SUMIFS(DataRegularSeason20242025!$AB$3:$AB$1315,DataRegularSeason20242025!$B$3:$B$1315, "&lt;=" &amp; $A93, DataRegularSeason20242025!$E$3:$E$1315, O$1)</f>
        <v>12</v>
      </c>
      <c r="P93" s="2">
        <f>SUMIFS(DataRegularSeason20242025!$AA$3:$AA$1315,DataRegularSeason20242025!$B$3:$B$1315, "&lt;=" &amp; $A93, DataRegularSeason20242025!$D$3:$D$1315, P$1)+SUMIFS(DataRegularSeason20242025!$AB$3:$AB$1315,DataRegularSeason20242025!$B$3:$B$1315, "&lt;=" &amp; $A93, DataRegularSeason20242025!$E$3:$E$1315, P$1)</f>
        <v>5</v>
      </c>
      <c r="Q93" s="2">
        <f>SUMIFS(DataRegularSeason20242025!$AA$3:$AA$1315,DataRegularSeason20242025!$B$3:$B$1315, "&lt;=" &amp; $A93, DataRegularSeason20242025!$D$3:$D$1315, Q$1)+SUMIFS(DataRegularSeason20242025!$AB$3:$AB$1315,DataRegularSeason20242025!$B$3:$B$1315, "&lt;=" &amp; $A93, DataRegularSeason20242025!$E$3:$E$1315, Q$1)</f>
        <v>11</v>
      </c>
      <c r="R93" s="2">
        <f>SUMIFS(DataRegularSeason20242025!$AA$3:$AA$1315,DataRegularSeason20242025!$B$3:$B$1315, "&lt;=" &amp; $A93, DataRegularSeason20242025!$D$3:$D$1315, R$1)+SUMIFS(DataRegularSeason20242025!$AB$3:$AB$1315,DataRegularSeason20242025!$B$3:$B$1315, "&lt;=" &amp; $A93, DataRegularSeason20242025!$E$3:$E$1315, R$1)</f>
        <v>2</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11</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3</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2</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8</v>
      </c>
      <c r="AB93" s="2">
        <f>SUMIFS(DataRegularSeason20242025!$AA$3:$AA$1315,DataRegularSeason20242025!$B$3:$B$1315, "&lt;=" &amp; $A93, DataRegularSeason20242025!$D$3:$D$1315, AB$1)+SUMIFS(DataRegularSeason20242025!$AB$3:$AB$1315,DataRegularSeason20242025!$B$3:$B$1315, "&lt;=" &amp; $A93, DataRegularSeason20242025!$E$3:$E$1315, AB$1)</f>
        <v>8</v>
      </c>
      <c r="AC93" s="2">
        <f>SUMIFS(DataRegularSeason20242025!$AA$3:$AA$1315,DataRegularSeason20242025!$B$3:$B$1315, "&lt;=" &amp; $A93, DataRegularSeason20242025!$D$3:$D$1315, AC$1)+SUMIFS(DataRegularSeason20242025!$AB$3:$AB$1315,DataRegularSeason20242025!$B$3:$B$1315, "&lt;=" &amp; $A93, DataRegularSeason20242025!$E$3:$E$1315, AC$1)</f>
        <v>9</v>
      </c>
      <c r="AD93" s="2">
        <f>SUMIFS(DataRegularSeason20242025!$AA$3:$AA$1315,DataRegularSeason20242025!$B$3:$B$1315, "&lt;=" &amp; $A93, DataRegularSeason20242025!$D$3:$D$1315, AD$1)+SUMIFS(DataRegularSeason20242025!$AB$3:$AB$1315,DataRegularSeason20242025!$B$3:$B$1315, "&lt;=" &amp; $A93, DataRegularSeason20242025!$E$3:$E$1315, AD$1)</f>
        <v>8</v>
      </c>
      <c r="AE93" s="2">
        <f>SUMIFS(DataRegularSeason20242025!$AA$3:$AA$1315,DataRegularSeason20242025!$B$3:$B$1315, "&lt;=" &amp; $A93, DataRegularSeason20242025!$D$3:$D$1315, AE$1)+SUMIFS(DataRegularSeason20242025!$AB$3:$AB$1315,DataRegularSeason20242025!$B$3:$B$1315, "&lt;=" &amp; $A93, DataRegularSeason20242025!$E$3:$E$1315, AE$1)</f>
        <v>9</v>
      </c>
      <c r="AF93" s="2">
        <f>SUMIFS(DataRegularSeason20242025!$AA$3:$AA$1315,DataRegularSeason20242025!$B$3:$B$1315, "&lt;=" &amp; $A93, DataRegularSeason20242025!$D$3:$D$1315, AF$1)+SUMIFS(DataRegularSeason20242025!$AB$3:$AB$1315,DataRegularSeason20242025!$B$3:$B$1315, "&lt;=" &amp; $A93, DataRegularSeason20242025!$E$3:$E$1315, AF$1)</f>
        <v>14</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7</v>
      </c>
      <c r="D94" s="2">
        <f>SUMIFS(DataRegularSeason20242025!$AA$3:$AA$1315,DataRegularSeason20242025!$B$3:$B$1315, "&lt;=" &amp; $A94, DataRegularSeason20242025!$D$3:$D$1315, D$1)+SUMIFS(DataRegularSeason20242025!$AB$3:$AB$1315,DataRegularSeason20242025!$B$3:$B$1315, "&lt;=" &amp; $A94, DataRegularSeason20242025!$E$3:$E$1315, D$1)</f>
        <v>7</v>
      </c>
      <c r="E94" s="2">
        <f>SUMIFS(DataRegularSeason20242025!$AA$3:$AA$1315,DataRegularSeason20242025!$B$3:$B$1315, "&lt;=" &amp; $A94, DataRegularSeason20242025!$D$3:$D$1315, E$1)+SUMIFS(DataRegularSeason20242025!$AB$3:$AB$1315,DataRegularSeason20242025!$B$3:$B$1315, "&lt;=" &amp; $A94, DataRegularSeason20242025!$E$3:$E$1315, E$1)</f>
        <v>8</v>
      </c>
      <c r="F94" s="2">
        <f>SUMIFS(DataRegularSeason20242025!$AA$3:$AA$1315,DataRegularSeason20242025!$B$3:$B$1315, "&lt;=" &amp; $A94, DataRegularSeason20242025!$D$3:$D$1315, F$1)+SUMIFS(DataRegularSeason20242025!$AB$3:$AB$1315,DataRegularSeason20242025!$B$3:$B$1315, "&lt;=" &amp; $A94, DataRegularSeason20242025!$E$3:$E$1315, F$1)</f>
        <v>6</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5</v>
      </c>
      <c r="I94" s="2">
        <f>SUMIFS(DataRegularSeason20242025!$AA$3:$AA$1315,DataRegularSeason20242025!$B$3:$B$1315, "&lt;=" &amp; $A94, DataRegularSeason20242025!$D$3:$D$1315, I$1)+SUMIFS(DataRegularSeason20242025!$AB$3:$AB$1315,DataRegularSeason20242025!$B$3:$B$1315, "&lt;=" &amp; $A94, DataRegularSeason20242025!$E$3:$E$1315, I$1)</f>
        <v>8</v>
      </c>
      <c r="J94" s="2">
        <f>SUMIFS(DataRegularSeason20242025!$AA$3:$AA$1315,DataRegularSeason20242025!$B$3:$B$1315, "&lt;=" &amp; $A94, DataRegularSeason20242025!$D$3:$D$1315, J$1)+SUMIFS(DataRegularSeason20242025!$AB$3:$AB$1315,DataRegularSeason20242025!$B$3:$B$1315, "&lt;=" &amp; $A94, DataRegularSeason20242025!$E$3:$E$1315, J$1)</f>
        <v>12</v>
      </c>
      <c r="K94" s="2">
        <f>SUMIFS(DataRegularSeason20242025!$AA$3:$AA$1315,DataRegularSeason20242025!$B$3:$B$1315, "&lt;=" &amp; $A94, DataRegularSeason20242025!$D$3:$D$1315, K$1)+SUMIFS(DataRegularSeason20242025!$AB$3:$AB$1315,DataRegularSeason20242025!$B$3:$B$1315, "&lt;=" &amp; $A94, DataRegularSeason20242025!$E$3:$E$1315, K$1)</f>
        <v>8</v>
      </c>
      <c r="L94" s="2">
        <f>SUMIFS(DataRegularSeason20242025!$AA$3:$AA$1315,DataRegularSeason20242025!$B$3:$B$1315, "&lt;=" &amp; $A94, DataRegularSeason20242025!$D$3:$D$1315, L$1)+SUMIFS(DataRegularSeason20242025!$AB$3:$AB$1315,DataRegularSeason20242025!$B$3:$B$1315, "&lt;=" &amp; $A94, DataRegularSeason20242025!$E$3:$E$1315, L$1)</f>
        <v>5</v>
      </c>
      <c r="M94" s="2">
        <f>SUMIFS(DataRegularSeason20242025!$AA$3:$AA$1315,DataRegularSeason20242025!$B$3:$B$1315, "&lt;=" &amp; $A94, DataRegularSeason20242025!$D$3:$D$1315, M$1)+SUMIFS(DataRegularSeason20242025!$AB$3:$AB$1315,DataRegularSeason20242025!$B$3:$B$1315, "&lt;=" &amp; $A94, DataRegularSeason20242025!$E$3:$E$1315, M$1)</f>
        <v>11</v>
      </c>
      <c r="N94" s="2">
        <f>SUMIFS(DataRegularSeason20242025!$AA$3:$AA$1315,DataRegularSeason20242025!$B$3:$B$1315, "&lt;=" &amp; $A94, DataRegularSeason20242025!$D$3:$D$1315, N$1)+SUMIFS(DataRegularSeason20242025!$AB$3:$AB$1315,DataRegularSeason20242025!$B$3:$B$1315, "&lt;=" &amp; $A94, DataRegularSeason20242025!$E$3:$E$1315, N$1)</f>
        <v>10</v>
      </c>
      <c r="O94" s="2">
        <f>SUMIFS(DataRegularSeason20242025!$AA$3:$AA$1315,DataRegularSeason20242025!$B$3:$B$1315, "&lt;=" &amp; $A94, DataRegularSeason20242025!$D$3:$D$1315, O$1)+SUMIFS(DataRegularSeason20242025!$AB$3:$AB$1315,DataRegularSeason20242025!$B$3:$B$1315, "&lt;=" &amp; $A94, DataRegularSeason20242025!$E$3:$E$1315, O$1)</f>
        <v>12</v>
      </c>
      <c r="P94" s="2">
        <f>SUMIFS(DataRegularSeason20242025!$AA$3:$AA$1315,DataRegularSeason20242025!$B$3:$B$1315, "&lt;=" &amp; $A94, DataRegularSeason20242025!$D$3:$D$1315, P$1)+SUMIFS(DataRegularSeason20242025!$AB$3:$AB$1315,DataRegularSeason20242025!$B$3:$B$1315, "&lt;=" &amp; $A94, DataRegularSeason20242025!$E$3:$E$1315, P$1)</f>
        <v>5</v>
      </c>
      <c r="Q94" s="2">
        <f>SUMIFS(DataRegularSeason20242025!$AA$3:$AA$1315,DataRegularSeason20242025!$B$3:$B$1315, "&lt;=" &amp; $A94, DataRegularSeason20242025!$D$3:$D$1315, Q$1)+SUMIFS(DataRegularSeason20242025!$AB$3:$AB$1315,DataRegularSeason20242025!$B$3:$B$1315, "&lt;=" &amp; $A94, DataRegularSeason20242025!$E$3:$E$1315, Q$1)</f>
        <v>11</v>
      </c>
      <c r="R94" s="2">
        <f>SUMIFS(DataRegularSeason20242025!$AA$3:$AA$1315,DataRegularSeason20242025!$B$3:$B$1315, "&lt;=" &amp; $A94, DataRegularSeason20242025!$D$3:$D$1315, R$1)+SUMIFS(DataRegularSeason20242025!$AB$3:$AB$1315,DataRegularSeason20242025!$B$3:$B$1315, "&lt;=" &amp; $A94, DataRegularSeason20242025!$E$3:$E$1315, R$1)</f>
        <v>2</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11</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3</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2</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8</v>
      </c>
      <c r="AB94" s="2">
        <f>SUMIFS(DataRegularSeason20242025!$AA$3:$AA$1315,DataRegularSeason20242025!$B$3:$B$1315, "&lt;=" &amp; $A94, DataRegularSeason20242025!$D$3:$D$1315, AB$1)+SUMIFS(DataRegularSeason20242025!$AB$3:$AB$1315,DataRegularSeason20242025!$B$3:$B$1315, "&lt;=" &amp; $A94, DataRegularSeason20242025!$E$3:$E$1315, AB$1)</f>
        <v>8</v>
      </c>
      <c r="AC94" s="2">
        <f>SUMIFS(DataRegularSeason20242025!$AA$3:$AA$1315,DataRegularSeason20242025!$B$3:$B$1315, "&lt;=" &amp; $A94, DataRegularSeason20242025!$D$3:$D$1315, AC$1)+SUMIFS(DataRegularSeason20242025!$AB$3:$AB$1315,DataRegularSeason20242025!$B$3:$B$1315, "&lt;=" &amp; $A94, DataRegularSeason20242025!$E$3:$E$1315, AC$1)</f>
        <v>9</v>
      </c>
      <c r="AD94" s="2">
        <f>SUMIFS(DataRegularSeason20242025!$AA$3:$AA$1315,DataRegularSeason20242025!$B$3:$B$1315, "&lt;=" &amp; $A94, DataRegularSeason20242025!$D$3:$D$1315, AD$1)+SUMIFS(DataRegularSeason20242025!$AB$3:$AB$1315,DataRegularSeason20242025!$B$3:$B$1315, "&lt;=" &amp; $A94, DataRegularSeason20242025!$E$3:$E$1315, AD$1)</f>
        <v>8</v>
      </c>
      <c r="AE94" s="2">
        <f>SUMIFS(DataRegularSeason20242025!$AA$3:$AA$1315,DataRegularSeason20242025!$B$3:$B$1315, "&lt;=" &amp; $A94, DataRegularSeason20242025!$D$3:$D$1315, AE$1)+SUMIFS(DataRegularSeason20242025!$AB$3:$AB$1315,DataRegularSeason20242025!$B$3:$B$1315, "&lt;=" &amp; $A94, DataRegularSeason20242025!$E$3:$E$1315, AE$1)</f>
        <v>9</v>
      </c>
      <c r="AF94" s="2">
        <f>SUMIFS(DataRegularSeason20242025!$AA$3:$AA$1315,DataRegularSeason20242025!$B$3:$B$1315, "&lt;=" &amp; $A94, DataRegularSeason20242025!$D$3:$D$1315, AF$1)+SUMIFS(DataRegularSeason20242025!$AB$3:$AB$1315,DataRegularSeason20242025!$B$3:$B$1315, "&lt;=" &amp; $A94, DataRegularSeason20242025!$E$3:$E$1315, AF$1)</f>
        <v>14</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7</v>
      </c>
      <c r="D95" s="2">
        <f>SUMIFS(DataRegularSeason20242025!$AA$3:$AA$1315,DataRegularSeason20242025!$B$3:$B$1315, "&lt;=" &amp; $A95, DataRegularSeason20242025!$D$3:$D$1315, D$1)+SUMIFS(DataRegularSeason20242025!$AB$3:$AB$1315,DataRegularSeason20242025!$B$3:$B$1315, "&lt;=" &amp; $A95, DataRegularSeason20242025!$E$3:$E$1315, D$1)</f>
        <v>7</v>
      </c>
      <c r="E95" s="2">
        <f>SUMIFS(DataRegularSeason20242025!$AA$3:$AA$1315,DataRegularSeason20242025!$B$3:$B$1315, "&lt;=" &amp; $A95, DataRegularSeason20242025!$D$3:$D$1315, E$1)+SUMIFS(DataRegularSeason20242025!$AB$3:$AB$1315,DataRegularSeason20242025!$B$3:$B$1315, "&lt;=" &amp; $A95, DataRegularSeason20242025!$E$3:$E$1315, E$1)</f>
        <v>8</v>
      </c>
      <c r="F95" s="2">
        <f>SUMIFS(DataRegularSeason20242025!$AA$3:$AA$1315,DataRegularSeason20242025!$B$3:$B$1315, "&lt;=" &amp; $A95, DataRegularSeason20242025!$D$3:$D$1315, F$1)+SUMIFS(DataRegularSeason20242025!$AB$3:$AB$1315,DataRegularSeason20242025!$B$3:$B$1315, "&lt;=" &amp; $A95, DataRegularSeason20242025!$E$3:$E$1315, F$1)</f>
        <v>6</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5</v>
      </c>
      <c r="I95" s="2">
        <f>SUMIFS(DataRegularSeason20242025!$AA$3:$AA$1315,DataRegularSeason20242025!$B$3:$B$1315, "&lt;=" &amp; $A95, DataRegularSeason20242025!$D$3:$D$1315, I$1)+SUMIFS(DataRegularSeason20242025!$AB$3:$AB$1315,DataRegularSeason20242025!$B$3:$B$1315, "&lt;=" &amp; $A95, DataRegularSeason20242025!$E$3:$E$1315, I$1)</f>
        <v>8</v>
      </c>
      <c r="J95" s="2">
        <f>SUMIFS(DataRegularSeason20242025!$AA$3:$AA$1315,DataRegularSeason20242025!$B$3:$B$1315, "&lt;=" &amp; $A95, DataRegularSeason20242025!$D$3:$D$1315, J$1)+SUMIFS(DataRegularSeason20242025!$AB$3:$AB$1315,DataRegularSeason20242025!$B$3:$B$1315, "&lt;=" &amp; $A95, DataRegularSeason20242025!$E$3:$E$1315, J$1)</f>
        <v>12</v>
      </c>
      <c r="K95" s="2">
        <f>SUMIFS(DataRegularSeason20242025!$AA$3:$AA$1315,DataRegularSeason20242025!$B$3:$B$1315, "&lt;=" &amp; $A95, DataRegularSeason20242025!$D$3:$D$1315, K$1)+SUMIFS(DataRegularSeason20242025!$AB$3:$AB$1315,DataRegularSeason20242025!$B$3:$B$1315, "&lt;=" &amp; $A95, DataRegularSeason20242025!$E$3:$E$1315, K$1)</f>
        <v>8</v>
      </c>
      <c r="L95" s="2">
        <f>SUMIFS(DataRegularSeason20242025!$AA$3:$AA$1315,DataRegularSeason20242025!$B$3:$B$1315, "&lt;=" &amp; $A95, DataRegularSeason20242025!$D$3:$D$1315, L$1)+SUMIFS(DataRegularSeason20242025!$AB$3:$AB$1315,DataRegularSeason20242025!$B$3:$B$1315, "&lt;=" &amp; $A95, DataRegularSeason20242025!$E$3:$E$1315, L$1)</f>
        <v>5</v>
      </c>
      <c r="M95" s="2">
        <f>SUMIFS(DataRegularSeason20242025!$AA$3:$AA$1315,DataRegularSeason20242025!$B$3:$B$1315, "&lt;=" &amp; $A95, DataRegularSeason20242025!$D$3:$D$1315, M$1)+SUMIFS(DataRegularSeason20242025!$AB$3:$AB$1315,DataRegularSeason20242025!$B$3:$B$1315, "&lt;=" &amp; $A95, DataRegularSeason20242025!$E$3:$E$1315, M$1)</f>
        <v>11</v>
      </c>
      <c r="N95" s="2">
        <f>SUMIFS(DataRegularSeason20242025!$AA$3:$AA$1315,DataRegularSeason20242025!$B$3:$B$1315, "&lt;=" &amp; $A95, DataRegularSeason20242025!$D$3:$D$1315, N$1)+SUMIFS(DataRegularSeason20242025!$AB$3:$AB$1315,DataRegularSeason20242025!$B$3:$B$1315, "&lt;=" &amp; $A95, DataRegularSeason20242025!$E$3:$E$1315, N$1)</f>
        <v>10</v>
      </c>
      <c r="O95" s="2">
        <f>SUMIFS(DataRegularSeason20242025!$AA$3:$AA$1315,DataRegularSeason20242025!$B$3:$B$1315, "&lt;=" &amp; $A95, DataRegularSeason20242025!$D$3:$D$1315, O$1)+SUMIFS(DataRegularSeason20242025!$AB$3:$AB$1315,DataRegularSeason20242025!$B$3:$B$1315, "&lt;=" &amp; $A95, DataRegularSeason20242025!$E$3:$E$1315, O$1)</f>
        <v>12</v>
      </c>
      <c r="P95" s="2">
        <f>SUMIFS(DataRegularSeason20242025!$AA$3:$AA$1315,DataRegularSeason20242025!$B$3:$B$1315, "&lt;=" &amp; $A95, DataRegularSeason20242025!$D$3:$D$1315, P$1)+SUMIFS(DataRegularSeason20242025!$AB$3:$AB$1315,DataRegularSeason20242025!$B$3:$B$1315, "&lt;=" &amp; $A95, DataRegularSeason20242025!$E$3:$E$1315, P$1)</f>
        <v>5</v>
      </c>
      <c r="Q95" s="2">
        <f>SUMIFS(DataRegularSeason20242025!$AA$3:$AA$1315,DataRegularSeason20242025!$B$3:$B$1315, "&lt;=" &amp; $A95, DataRegularSeason20242025!$D$3:$D$1315, Q$1)+SUMIFS(DataRegularSeason20242025!$AB$3:$AB$1315,DataRegularSeason20242025!$B$3:$B$1315, "&lt;=" &amp; $A95, DataRegularSeason20242025!$E$3:$E$1315, Q$1)</f>
        <v>11</v>
      </c>
      <c r="R95" s="2">
        <f>SUMIFS(DataRegularSeason20242025!$AA$3:$AA$1315,DataRegularSeason20242025!$B$3:$B$1315, "&lt;=" &amp; $A95, DataRegularSeason20242025!$D$3:$D$1315, R$1)+SUMIFS(DataRegularSeason20242025!$AB$3:$AB$1315,DataRegularSeason20242025!$B$3:$B$1315, "&lt;=" &amp; $A95, DataRegularSeason20242025!$E$3:$E$1315, R$1)</f>
        <v>2</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11</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3</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2</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8</v>
      </c>
      <c r="AB95" s="2">
        <f>SUMIFS(DataRegularSeason20242025!$AA$3:$AA$1315,DataRegularSeason20242025!$B$3:$B$1315, "&lt;=" &amp; $A95, DataRegularSeason20242025!$D$3:$D$1315, AB$1)+SUMIFS(DataRegularSeason20242025!$AB$3:$AB$1315,DataRegularSeason20242025!$B$3:$B$1315, "&lt;=" &amp; $A95, DataRegularSeason20242025!$E$3:$E$1315, AB$1)</f>
        <v>8</v>
      </c>
      <c r="AC95" s="2">
        <f>SUMIFS(DataRegularSeason20242025!$AA$3:$AA$1315,DataRegularSeason20242025!$B$3:$B$1315, "&lt;=" &amp; $A95, DataRegularSeason20242025!$D$3:$D$1315, AC$1)+SUMIFS(DataRegularSeason20242025!$AB$3:$AB$1315,DataRegularSeason20242025!$B$3:$B$1315, "&lt;=" &amp; $A95, DataRegularSeason20242025!$E$3:$E$1315, AC$1)</f>
        <v>9</v>
      </c>
      <c r="AD95" s="2">
        <f>SUMIFS(DataRegularSeason20242025!$AA$3:$AA$1315,DataRegularSeason20242025!$B$3:$B$1315, "&lt;=" &amp; $A95, DataRegularSeason20242025!$D$3:$D$1315, AD$1)+SUMIFS(DataRegularSeason20242025!$AB$3:$AB$1315,DataRegularSeason20242025!$B$3:$B$1315, "&lt;=" &amp; $A95, DataRegularSeason20242025!$E$3:$E$1315, AD$1)</f>
        <v>8</v>
      </c>
      <c r="AE95" s="2">
        <f>SUMIFS(DataRegularSeason20242025!$AA$3:$AA$1315,DataRegularSeason20242025!$B$3:$B$1315, "&lt;=" &amp; $A95, DataRegularSeason20242025!$D$3:$D$1315, AE$1)+SUMIFS(DataRegularSeason20242025!$AB$3:$AB$1315,DataRegularSeason20242025!$B$3:$B$1315, "&lt;=" &amp; $A95, DataRegularSeason20242025!$E$3:$E$1315, AE$1)</f>
        <v>9</v>
      </c>
      <c r="AF95" s="2">
        <f>SUMIFS(DataRegularSeason20242025!$AA$3:$AA$1315,DataRegularSeason20242025!$B$3:$B$1315, "&lt;=" &amp; $A95, DataRegularSeason20242025!$D$3:$D$1315, AF$1)+SUMIFS(DataRegularSeason20242025!$AB$3:$AB$1315,DataRegularSeason20242025!$B$3:$B$1315, "&lt;=" &amp; $A95, DataRegularSeason20242025!$E$3:$E$1315, AF$1)</f>
        <v>14</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7</v>
      </c>
      <c r="D96" s="2">
        <f>SUMIFS(DataRegularSeason20242025!$AA$3:$AA$1315,DataRegularSeason20242025!$B$3:$B$1315, "&lt;=" &amp; $A96, DataRegularSeason20242025!$D$3:$D$1315, D$1)+SUMIFS(DataRegularSeason20242025!$AB$3:$AB$1315,DataRegularSeason20242025!$B$3:$B$1315, "&lt;=" &amp; $A96, DataRegularSeason20242025!$E$3:$E$1315, D$1)</f>
        <v>7</v>
      </c>
      <c r="E96" s="2">
        <f>SUMIFS(DataRegularSeason20242025!$AA$3:$AA$1315,DataRegularSeason20242025!$B$3:$B$1315, "&lt;=" &amp; $A96, DataRegularSeason20242025!$D$3:$D$1315, E$1)+SUMIFS(DataRegularSeason20242025!$AB$3:$AB$1315,DataRegularSeason20242025!$B$3:$B$1315, "&lt;=" &amp; $A96, DataRegularSeason20242025!$E$3:$E$1315, E$1)</f>
        <v>8</v>
      </c>
      <c r="F96" s="2">
        <f>SUMIFS(DataRegularSeason20242025!$AA$3:$AA$1315,DataRegularSeason20242025!$B$3:$B$1315, "&lt;=" &amp; $A96, DataRegularSeason20242025!$D$3:$D$1315, F$1)+SUMIFS(DataRegularSeason20242025!$AB$3:$AB$1315,DataRegularSeason20242025!$B$3:$B$1315, "&lt;=" &amp; $A96, DataRegularSeason20242025!$E$3:$E$1315, F$1)</f>
        <v>6</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5</v>
      </c>
      <c r="I96" s="2">
        <f>SUMIFS(DataRegularSeason20242025!$AA$3:$AA$1315,DataRegularSeason20242025!$B$3:$B$1315, "&lt;=" &amp; $A96, DataRegularSeason20242025!$D$3:$D$1315, I$1)+SUMIFS(DataRegularSeason20242025!$AB$3:$AB$1315,DataRegularSeason20242025!$B$3:$B$1315, "&lt;=" &amp; $A96, DataRegularSeason20242025!$E$3:$E$1315, I$1)</f>
        <v>8</v>
      </c>
      <c r="J96" s="2">
        <f>SUMIFS(DataRegularSeason20242025!$AA$3:$AA$1315,DataRegularSeason20242025!$B$3:$B$1315, "&lt;=" &amp; $A96, DataRegularSeason20242025!$D$3:$D$1315, J$1)+SUMIFS(DataRegularSeason20242025!$AB$3:$AB$1315,DataRegularSeason20242025!$B$3:$B$1315, "&lt;=" &amp; $A96, DataRegularSeason20242025!$E$3:$E$1315, J$1)</f>
        <v>12</v>
      </c>
      <c r="K96" s="2">
        <f>SUMIFS(DataRegularSeason20242025!$AA$3:$AA$1315,DataRegularSeason20242025!$B$3:$B$1315, "&lt;=" &amp; $A96, DataRegularSeason20242025!$D$3:$D$1315, K$1)+SUMIFS(DataRegularSeason20242025!$AB$3:$AB$1315,DataRegularSeason20242025!$B$3:$B$1315, "&lt;=" &amp; $A96, DataRegularSeason20242025!$E$3:$E$1315, K$1)</f>
        <v>8</v>
      </c>
      <c r="L96" s="2">
        <f>SUMIFS(DataRegularSeason20242025!$AA$3:$AA$1315,DataRegularSeason20242025!$B$3:$B$1315, "&lt;=" &amp; $A96, DataRegularSeason20242025!$D$3:$D$1315, L$1)+SUMIFS(DataRegularSeason20242025!$AB$3:$AB$1315,DataRegularSeason20242025!$B$3:$B$1315, "&lt;=" &amp; $A96, DataRegularSeason20242025!$E$3:$E$1315, L$1)</f>
        <v>5</v>
      </c>
      <c r="M96" s="2">
        <f>SUMIFS(DataRegularSeason20242025!$AA$3:$AA$1315,DataRegularSeason20242025!$B$3:$B$1315, "&lt;=" &amp; $A96, DataRegularSeason20242025!$D$3:$D$1315, M$1)+SUMIFS(DataRegularSeason20242025!$AB$3:$AB$1315,DataRegularSeason20242025!$B$3:$B$1315, "&lt;=" &amp; $A96, DataRegularSeason20242025!$E$3:$E$1315, M$1)</f>
        <v>11</v>
      </c>
      <c r="N96" s="2">
        <f>SUMIFS(DataRegularSeason20242025!$AA$3:$AA$1315,DataRegularSeason20242025!$B$3:$B$1315, "&lt;=" &amp; $A96, DataRegularSeason20242025!$D$3:$D$1315, N$1)+SUMIFS(DataRegularSeason20242025!$AB$3:$AB$1315,DataRegularSeason20242025!$B$3:$B$1315, "&lt;=" &amp; $A96, DataRegularSeason20242025!$E$3:$E$1315, N$1)</f>
        <v>10</v>
      </c>
      <c r="O96" s="2">
        <f>SUMIFS(DataRegularSeason20242025!$AA$3:$AA$1315,DataRegularSeason20242025!$B$3:$B$1315, "&lt;=" &amp; $A96, DataRegularSeason20242025!$D$3:$D$1315, O$1)+SUMIFS(DataRegularSeason20242025!$AB$3:$AB$1315,DataRegularSeason20242025!$B$3:$B$1315, "&lt;=" &amp; $A96, DataRegularSeason20242025!$E$3:$E$1315, O$1)</f>
        <v>12</v>
      </c>
      <c r="P96" s="2">
        <f>SUMIFS(DataRegularSeason20242025!$AA$3:$AA$1315,DataRegularSeason20242025!$B$3:$B$1315, "&lt;=" &amp; $A96, DataRegularSeason20242025!$D$3:$D$1315, P$1)+SUMIFS(DataRegularSeason20242025!$AB$3:$AB$1315,DataRegularSeason20242025!$B$3:$B$1315, "&lt;=" &amp; $A96, DataRegularSeason20242025!$E$3:$E$1315, P$1)</f>
        <v>5</v>
      </c>
      <c r="Q96" s="2">
        <f>SUMIFS(DataRegularSeason20242025!$AA$3:$AA$1315,DataRegularSeason20242025!$B$3:$B$1315, "&lt;=" &amp; $A96, DataRegularSeason20242025!$D$3:$D$1315, Q$1)+SUMIFS(DataRegularSeason20242025!$AB$3:$AB$1315,DataRegularSeason20242025!$B$3:$B$1315, "&lt;=" &amp; $A96, DataRegularSeason20242025!$E$3:$E$1315, Q$1)</f>
        <v>11</v>
      </c>
      <c r="R96" s="2">
        <f>SUMIFS(DataRegularSeason20242025!$AA$3:$AA$1315,DataRegularSeason20242025!$B$3:$B$1315, "&lt;=" &amp; $A96, DataRegularSeason20242025!$D$3:$D$1315, R$1)+SUMIFS(DataRegularSeason20242025!$AB$3:$AB$1315,DataRegularSeason20242025!$B$3:$B$1315, "&lt;=" &amp; $A96, DataRegularSeason20242025!$E$3:$E$1315, R$1)</f>
        <v>2</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11</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3</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2</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8</v>
      </c>
      <c r="AB96" s="2">
        <f>SUMIFS(DataRegularSeason20242025!$AA$3:$AA$1315,DataRegularSeason20242025!$B$3:$B$1315, "&lt;=" &amp; $A96, DataRegularSeason20242025!$D$3:$D$1315, AB$1)+SUMIFS(DataRegularSeason20242025!$AB$3:$AB$1315,DataRegularSeason20242025!$B$3:$B$1315, "&lt;=" &amp; $A96, DataRegularSeason20242025!$E$3:$E$1315, AB$1)</f>
        <v>8</v>
      </c>
      <c r="AC96" s="2">
        <f>SUMIFS(DataRegularSeason20242025!$AA$3:$AA$1315,DataRegularSeason20242025!$B$3:$B$1315, "&lt;=" &amp; $A96, DataRegularSeason20242025!$D$3:$D$1315, AC$1)+SUMIFS(DataRegularSeason20242025!$AB$3:$AB$1315,DataRegularSeason20242025!$B$3:$B$1315, "&lt;=" &amp; $A96, DataRegularSeason20242025!$E$3:$E$1315, AC$1)</f>
        <v>9</v>
      </c>
      <c r="AD96" s="2">
        <f>SUMIFS(DataRegularSeason20242025!$AA$3:$AA$1315,DataRegularSeason20242025!$B$3:$B$1315, "&lt;=" &amp; $A96, DataRegularSeason20242025!$D$3:$D$1315, AD$1)+SUMIFS(DataRegularSeason20242025!$AB$3:$AB$1315,DataRegularSeason20242025!$B$3:$B$1315, "&lt;=" &amp; $A96, DataRegularSeason20242025!$E$3:$E$1315, AD$1)</f>
        <v>8</v>
      </c>
      <c r="AE96" s="2">
        <f>SUMIFS(DataRegularSeason20242025!$AA$3:$AA$1315,DataRegularSeason20242025!$B$3:$B$1315, "&lt;=" &amp; $A96, DataRegularSeason20242025!$D$3:$D$1315, AE$1)+SUMIFS(DataRegularSeason20242025!$AB$3:$AB$1315,DataRegularSeason20242025!$B$3:$B$1315, "&lt;=" &amp; $A96, DataRegularSeason20242025!$E$3:$E$1315, AE$1)</f>
        <v>9</v>
      </c>
      <c r="AF96" s="2">
        <f>SUMIFS(DataRegularSeason20242025!$AA$3:$AA$1315,DataRegularSeason20242025!$B$3:$B$1315, "&lt;=" &amp; $A96, DataRegularSeason20242025!$D$3:$D$1315, AF$1)+SUMIFS(DataRegularSeason20242025!$AB$3:$AB$1315,DataRegularSeason20242025!$B$3:$B$1315, "&lt;=" &amp; $A96, DataRegularSeason20242025!$E$3:$E$1315, AF$1)</f>
        <v>14</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7</v>
      </c>
      <c r="D97" s="2">
        <f>SUMIFS(DataRegularSeason20242025!$AA$3:$AA$1315,DataRegularSeason20242025!$B$3:$B$1315, "&lt;=" &amp; $A97, DataRegularSeason20242025!$D$3:$D$1315, D$1)+SUMIFS(DataRegularSeason20242025!$AB$3:$AB$1315,DataRegularSeason20242025!$B$3:$B$1315, "&lt;=" &amp; $A97, DataRegularSeason20242025!$E$3:$E$1315, D$1)</f>
        <v>7</v>
      </c>
      <c r="E97" s="2">
        <f>SUMIFS(DataRegularSeason20242025!$AA$3:$AA$1315,DataRegularSeason20242025!$B$3:$B$1315, "&lt;=" &amp; $A97, DataRegularSeason20242025!$D$3:$D$1315, E$1)+SUMIFS(DataRegularSeason20242025!$AB$3:$AB$1315,DataRegularSeason20242025!$B$3:$B$1315, "&lt;=" &amp; $A97, DataRegularSeason20242025!$E$3:$E$1315, E$1)</f>
        <v>8</v>
      </c>
      <c r="F97" s="2">
        <f>SUMIFS(DataRegularSeason20242025!$AA$3:$AA$1315,DataRegularSeason20242025!$B$3:$B$1315, "&lt;=" &amp; $A97, DataRegularSeason20242025!$D$3:$D$1315, F$1)+SUMIFS(DataRegularSeason20242025!$AB$3:$AB$1315,DataRegularSeason20242025!$B$3:$B$1315, "&lt;=" &amp; $A97, DataRegularSeason20242025!$E$3:$E$1315, F$1)</f>
        <v>6</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5</v>
      </c>
      <c r="I97" s="2">
        <f>SUMIFS(DataRegularSeason20242025!$AA$3:$AA$1315,DataRegularSeason20242025!$B$3:$B$1315, "&lt;=" &amp; $A97, DataRegularSeason20242025!$D$3:$D$1315, I$1)+SUMIFS(DataRegularSeason20242025!$AB$3:$AB$1315,DataRegularSeason20242025!$B$3:$B$1315, "&lt;=" &amp; $A97, DataRegularSeason20242025!$E$3:$E$1315, I$1)</f>
        <v>8</v>
      </c>
      <c r="J97" s="2">
        <f>SUMIFS(DataRegularSeason20242025!$AA$3:$AA$1315,DataRegularSeason20242025!$B$3:$B$1315, "&lt;=" &amp; $A97, DataRegularSeason20242025!$D$3:$D$1315, J$1)+SUMIFS(DataRegularSeason20242025!$AB$3:$AB$1315,DataRegularSeason20242025!$B$3:$B$1315, "&lt;=" &amp; $A97, DataRegularSeason20242025!$E$3:$E$1315, J$1)</f>
        <v>12</v>
      </c>
      <c r="K97" s="2">
        <f>SUMIFS(DataRegularSeason20242025!$AA$3:$AA$1315,DataRegularSeason20242025!$B$3:$B$1315, "&lt;=" &amp; $A97, DataRegularSeason20242025!$D$3:$D$1315, K$1)+SUMIFS(DataRegularSeason20242025!$AB$3:$AB$1315,DataRegularSeason20242025!$B$3:$B$1315, "&lt;=" &amp; $A97, DataRegularSeason20242025!$E$3:$E$1315, K$1)</f>
        <v>8</v>
      </c>
      <c r="L97" s="2">
        <f>SUMIFS(DataRegularSeason20242025!$AA$3:$AA$1315,DataRegularSeason20242025!$B$3:$B$1315, "&lt;=" &amp; $A97, DataRegularSeason20242025!$D$3:$D$1315, L$1)+SUMIFS(DataRegularSeason20242025!$AB$3:$AB$1315,DataRegularSeason20242025!$B$3:$B$1315, "&lt;=" &amp; $A97, DataRegularSeason20242025!$E$3:$E$1315, L$1)</f>
        <v>5</v>
      </c>
      <c r="M97" s="2">
        <f>SUMIFS(DataRegularSeason20242025!$AA$3:$AA$1315,DataRegularSeason20242025!$B$3:$B$1315, "&lt;=" &amp; $A97, DataRegularSeason20242025!$D$3:$D$1315, M$1)+SUMIFS(DataRegularSeason20242025!$AB$3:$AB$1315,DataRegularSeason20242025!$B$3:$B$1315, "&lt;=" &amp; $A97, DataRegularSeason20242025!$E$3:$E$1315, M$1)</f>
        <v>11</v>
      </c>
      <c r="N97" s="2">
        <f>SUMIFS(DataRegularSeason20242025!$AA$3:$AA$1315,DataRegularSeason20242025!$B$3:$B$1315, "&lt;=" &amp; $A97, DataRegularSeason20242025!$D$3:$D$1315, N$1)+SUMIFS(DataRegularSeason20242025!$AB$3:$AB$1315,DataRegularSeason20242025!$B$3:$B$1315, "&lt;=" &amp; $A97, DataRegularSeason20242025!$E$3:$E$1315, N$1)</f>
        <v>10</v>
      </c>
      <c r="O97" s="2">
        <f>SUMIFS(DataRegularSeason20242025!$AA$3:$AA$1315,DataRegularSeason20242025!$B$3:$B$1315, "&lt;=" &amp; $A97, DataRegularSeason20242025!$D$3:$D$1315, O$1)+SUMIFS(DataRegularSeason20242025!$AB$3:$AB$1315,DataRegularSeason20242025!$B$3:$B$1315, "&lt;=" &amp; $A97, DataRegularSeason20242025!$E$3:$E$1315, O$1)</f>
        <v>12</v>
      </c>
      <c r="P97" s="2">
        <f>SUMIFS(DataRegularSeason20242025!$AA$3:$AA$1315,DataRegularSeason20242025!$B$3:$B$1315, "&lt;=" &amp; $A97, DataRegularSeason20242025!$D$3:$D$1315, P$1)+SUMIFS(DataRegularSeason20242025!$AB$3:$AB$1315,DataRegularSeason20242025!$B$3:$B$1315, "&lt;=" &amp; $A97, DataRegularSeason20242025!$E$3:$E$1315, P$1)</f>
        <v>5</v>
      </c>
      <c r="Q97" s="2">
        <f>SUMIFS(DataRegularSeason20242025!$AA$3:$AA$1315,DataRegularSeason20242025!$B$3:$B$1315, "&lt;=" &amp; $A97, DataRegularSeason20242025!$D$3:$D$1315, Q$1)+SUMIFS(DataRegularSeason20242025!$AB$3:$AB$1315,DataRegularSeason20242025!$B$3:$B$1315, "&lt;=" &amp; $A97, DataRegularSeason20242025!$E$3:$E$1315, Q$1)</f>
        <v>11</v>
      </c>
      <c r="R97" s="2">
        <f>SUMIFS(DataRegularSeason20242025!$AA$3:$AA$1315,DataRegularSeason20242025!$B$3:$B$1315, "&lt;=" &amp; $A97, DataRegularSeason20242025!$D$3:$D$1315, R$1)+SUMIFS(DataRegularSeason20242025!$AB$3:$AB$1315,DataRegularSeason20242025!$B$3:$B$1315, "&lt;=" &amp; $A97, DataRegularSeason20242025!$E$3:$E$1315, R$1)</f>
        <v>2</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11</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3</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2</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8</v>
      </c>
      <c r="AB97" s="2">
        <f>SUMIFS(DataRegularSeason20242025!$AA$3:$AA$1315,DataRegularSeason20242025!$B$3:$B$1315, "&lt;=" &amp; $A97, DataRegularSeason20242025!$D$3:$D$1315, AB$1)+SUMIFS(DataRegularSeason20242025!$AB$3:$AB$1315,DataRegularSeason20242025!$B$3:$B$1315, "&lt;=" &amp; $A97, DataRegularSeason20242025!$E$3:$E$1315, AB$1)</f>
        <v>8</v>
      </c>
      <c r="AC97" s="2">
        <f>SUMIFS(DataRegularSeason20242025!$AA$3:$AA$1315,DataRegularSeason20242025!$B$3:$B$1315, "&lt;=" &amp; $A97, DataRegularSeason20242025!$D$3:$D$1315, AC$1)+SUMIFS(DataRegularSeason20242025!$AB$3:$AB$1315,DataRegularSeason20242025!$B$3:$B$1315, "&lt;=" &amp; $A97, DataRegularSeason20242025!$E$3:$E$1315, AC$1)</f>
        <v>9</v>
      </c>
      <c r="AD97" s="2">
        <f>SUMIFS(DataRegularSeason20242025!$AA$3:$AA$1315,DataRegularSeason20242025!$B$3:$B$1315, "&lt;=" &amp; $A97, DataRegularSeason20242025!$D$3:$D$1315, AD$1)+SUMIFS(DataRegularSeason20242025!$AB$3:$AB$1315,DataRegularSeason20242025!$B$3:$B$1315, "&lt;=" &amp; $A97, DataRegularSeason20242025!$E$3:$E$1315, AD$1)</f>
        <v>8</v>
      </c>
      <c r="AE97" s="2">
        <f>SUMIFS(DataRegularSeason20242025!$AA$3:$AA$1315,DataRegularSeason20242025!$B$3:$B$1315, "&lt;=" &amp; $A97, DataRegularSeason20242025!$D$3:$D$1315, AE$1)+SUMIFS(DataRegularSeason20242025!$AB$3:$AB$1315,DataRegularSeason20242025!$B$3:$B$1315, "&lt;=" &amp; $A97, DataRegularSeason20242025!$E$3:$E$1315, AE$1)</f>
        <v>9</v>
      </c>
      <c r="AF97" s="2">
        <f>SUMIFS(DataRegularSeason20242025!$AA$3:$AA$1315,DataRegularSeason20242025!$B$3:$B$1315, "&lt;=" &amp; $A97, DataRegularSeason20242025!$D$3:$D$1315, AF$1)+SUMIFS(DataRegularSeason20242025!$AB$3:$AB$1315,DataRegularSeason20242025!$B$3:$B$1315, "&lt;=" &amp; $A97, DataRegularSeason20242025!$E$3:$E$1315, AF$1)</f>
        <v>14</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7</v>
      </c>
      <c r="D98" s="2">
        <f>SUMIFS(DataRegularSeason20242025!$AA$3:$AA$1315,DataRegularSeason20242025!$B$3:$B$1315, "&lt;=" &amp; $A98, DataRegularSeason20242025!$D$3:$D$1315, D$1)+SUMIFS(DataRegularSeason20242025!$AB$3:$AB$1315,DataRegularSeason20242025!$B$3:$B$1315, "&lt;=" &amp; $A98, DataRegularSeason20242025!$E$3:$E$1315, D$1)</f>
        <v>7</v>
      </c>
      <c r="E98" s="2">
        <f>SUMIFS(DataRegularSeason20242025!$AA$3:$AA$1315,DataRegularSeason20242025!$B$3:$B$1315, "&lt;=" &amp; $A98, DataRegularSeason20242025!$D$3:$D$1315, E$1)+SUMIFS(DataRegularSeason20242025!$AB$3:$AB$1315,DataRegularSeason20242025!$B$3:$B$1315, "&lt;=" &amp; $A98, DataRegularSeason20242025!$E$3:$E$1315, E$1)</f>
        <v>8</v>
      </c>
      <c r="F98" s="2">
        <f>SUMIFS(DataRegularSeason20242025!$AA$3:$AA$1315,DataRegularSeason20242025!$B$3:$B$1315, "&lt;=" &amp; $A98, DataRegularSeason20242025!$D$3:$D$1315, F$1)+SUMIFS(DataRegularSeason20242025!$AB$3:$AB$1315,DataRegularSeason20242025!$B$3:$B$1315, "&lt;=" &amp; $A98, DataRegularSeason20242025!$E$3:$E$1315, F$1)</f>
        <v>6</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5</v>
      </c>
      <c r="I98" s="2">
        <f>SUMIFS(DataRegularSeason20242025!$AA$3:$AA$1315,DataRegularSeason20242025!$B$3:$B$1315, "&lt;=" &amp; $A98, DataRegularSeason20242025!$D$3:$D$1315, I$1)+SUMIFS(DataRegularSeason20242025!$AB$3:$AB$1315,DataRegularSeason20242025!$B$3:$B$1315, "&lt;=" &amp; $A98, DataRegularSeason20242025!$E$3:$E$1315, I$1)</f>
        <v>8</v>
      </c>
      <c r="J98" s="2">
        <f>SUMIFS(DataRegularSeason20242025!$AA$3:$AA$1315,DataRegularSeason20242025!$B$3:$B$1315, "&lt;=" &amp; $A98, DataRegularSeason20242025!$D$3:$D$1315, J$1)+SUMIFS(DataRegularSeason20242025!$AB$3:$AB$1315,DataRegularSeason20242025!$B$3:$B$1315, "&lt;=" &amp; $A98, DataRegularSeason20242025!$E$3:$E$1315, J$1)</f>
        <v>12</v>
      </c>
      <c r="K98" s="2">
        <f>SUMIFS(DataRegularSeason20242025!$AA$3:$AA$1315,DataRegularSeason20242025!$B$3:$B$1315, "&lt;=" &amp; $A98, DataRegularSeason20242025!$D$3:$D$1315, K$1)+SUMIFS(DataRegularSeason20242025!$AB$3:$AB$1315,DataRegularSeason20242025!$B$3:$B$1315, "&lt;=" &amp; $A98, DataRegularSeason20242025!$E$3:$E$1315, K$1)</f>
        <v>8</v>
      </c>
      <c r="L98" s="2">
        <f>SUMIFS(DataRegularSeason20242025!$AA$3:$AA$1315,DataRegularSeason20242025!$B$3:$B$1315, "&lt;=" &amp; $A98, DataRegularSeason20242025!$D$3:$D$1315, L$1)+SUMIFS(DataRegularSeason20242025!$AB$3:$AB$1315,DataRegularSeason20242025!$B$3:$B$1315, "&lt;=" &amp; $A98, DataRegularSeason20242025!$E$3:$E$1315, L$1)</f>
        <v>5</v>
      </c>
      <c r="M98" s="2">
        <f>SUMIFS(DataRegularSeason20242025!$AA$3:$AA$1315,DataRegularSeason20242025!$B$3:$B$1315, "&lt;=" &amp; $A98, DataRegularSeason20242025!$D$3:$D$1315, M$1)+SUMIFS(DataRegularSeason20242025!$AB$3:$AB$1315,DataRegularSeason20242025!$B$3:$B$1315, "&lt;=" &amp; $A98, DataRegularSeason20242025!$E$3:$E$1315, M$1)</f>
        <v>11</v>
      </c>
      <c r="N98" s="2">
        <f>SUMIFS(DataRegularSeason20242025!$AA$3:$AA$1315,DataRegularSeason20242025!$B$3:$B$1315, "&lt;=" &amp; $A98, DataRegularSeason20242025!$D$3:$D$1315, N$1)+SUMIFS(DataRegularSeason20242025!$AB$3:$AB$1315,DataRegularSeason20242025!$B$3:$B$1315, "&lt;=" &amp; $A98, DataRegularSeason20242025!$E$3:$E$1315, N$1)</f>
        <v>10</v>
      </c>
      <c r="O98" s="2">
        <f>SUMIFS(DataRegularSeason20242025!$AA$3:$AA$1315,DataRegularSeason20242025!$B$3:$B$1315, "&lt;=" &amp; $A98, DataRegularSeason20242025!$D$3:$D$1315, O$1)+SUMIFS(DataRegularSeason20242025!$AB$3:$AB$1315,DataRegularSeason20242025!$B$3:$B$1315, "&lt;=" &amp; $A98, DataRegularSeason20242025!$E$3:$E$1315, O$1)</f>
        <v>12</v>
      </c>
      <c r="P98" s="2">
        <f>SUMIFS(DataRegularSeason20242025!$AA$3:$AA$1315,DataRegularSeason20242025!$B$3:$B$1315, "&lt;=" &amp; $A98, DataRegularSeason20242025!$D$3:$D$1315, P$1)+SUMIFS(DataRegularSeason20242025!$AB$3:$AB$1315,DataRegularSeason20242025!$B$3:$B$1315, "&lt;=" &amp; $A98, DataRegularSeason20242025!$E$3:$E$1315, P$1)</f>
        <v>5</v>
      </c>
      <c r="Q98" s="2">
        <f>SUMIFS(DataRegularSeason20242025!$AA$3:$AA$1315,DataRegularSeason20242025!$B$3:$B$1315, "&lt;=" &amp; $A98, DataRegularSeason20242025!$D$3:$D$1315, Q$1)+SUMIFS(DataRegularSeason20242025!$AB$3:$AB$1315,DataRegularSeason20242025!$B$3:$B$1315, "&lt;=" &amp; $A98, DataRegularSeason20242025!$E$3:$E$1315, Q$1)</f>
        <v>11</v>
      </c>
      <c r="R98" s="2">
        <f>SUMIFS(DataRegularSeason20242025!$AA$3:$AA$1315,DataRegularSeason20242025!$B$3:$B$1315, "&lt;=" &amp; $A98, DataRegularSeason20242025!$D$3:$D$1315, R$1)+SUMIFS(DataRegularSeason20242025!$AB$3:$AB$1315,DataRegularSeason20242025!$B$3:$B$1315, "&lt;=" &amp; $A98, DataRegularSeason20242025!$E$3:$E$1315, R$1)</f>
        <v>2</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11</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3</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2</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8</v>
      </c>
      <c r="AB98" s="2">
        <f>SUMIFS(DataRegularSeason20242025!$AA$3:$AA$1315,DataRegularSeason20242025!$B$3:$B$1315, "&lt;=" &amp; $A98, DataRegularSeason20242025!$D$3:$D$1315, AB$1)+SUMIFS(DataRegularSeason20242025!$AB$3:$AB$1315,DataRegularSeason20242025!$B$3:$B$1315, "&lt;=" &amp; $A98, DataRegularSeason20242025!$E$3:$E$1315, AB$1)</f>
        <v>8</v>
      </c>
      <c r="AC98" s="2">
        <f>SUMIFS(DataRegularSeason20242025!$AA$3:$AA$1315,DataRegularSeason20242025!$B$3:$B$1315, "&lt;=" &amp; $A98, DataRegularSeason20242025!$D$3:$D$1315, AC$1)+SUMIFS(DataRegularSeason20242025!$AB$3:$AB$1315,DataRegularSeason20242025!$B$3:$B$1315, "&lt;=" &amp; $A98, DataRegularSeason20242025!$E$3:$E$1315, AC$1)</f>
        <v>9</v>
      </c>
      <c r="AD98" s="2">
        <f>SUMIFS(DataRegularSeason20242025!$AA$3:$AA$1315,DataRegularSeason20242025!$B$3:$B$1315, "&lt;=" &amp; $A98, DataRegularSeason20242025!$D$3:$D$1315, AD$1)+SUMIFS(DataRegularSeason20242025!$AB$3:$AB$1315,DataRegularSeason20242025!$B$3:$B$1315, "&lt;=" &amp; $A98, DataRegularSeason20242025!$E$3:$E$1315, AD$1)</f>
        <v>8</v>
      </c>
      <c r="AE98" s="2">
        <f>SUMIFS(DataRegularSeason20242025!$AA$3:$AA$1315,DataRegularSeason20242025!$B$3:$B$1315, "&lt;=" &amp; $A98, DataRegularSeason20242025!$D$3:$D$1315, AE$1)+SUMIFS(DataRegularSeason20242025!$AB$3:$AB$1315,DataRegularSeason20242025!$B$3:$B$1315, "&lt;=" &amp; $A98, DataRegularSeason20242025!$E$3:$E$1315, AE$1)</f>
        <v>9</v>
      </c>
      <c r="AF98" s="2">
        <f>SUMIFS(DataRegularSeason20242025!$AA$3:$AA$1315,DataRegularSeason20242025!$B$3:$B$1315, "&lt;=" &amp; $A98, DataRegularSeason20242025!$D$3:$D$1315, AF$1)+SUMIFS(DataRegularSeason20242025!$AB$3:$AB$1315,DataRegularSeason20242025!$B$3:$B$1315, "&lt;=" &amp; $A98, DataRegularSeason20242025!$E$3:$E$1315, AF$1)</f>
        <v>14</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7</v>
      </c>
      <c r="D99" s="2">
        <f>SUMIFS(DataRegularSeason20242025!$AA$3:$AA$1315,DataRegularSeason20242025!$B$3:$B$1315, "&lt;=" &amp; $A99, DataRegularSeason20242025!$D$3:$D$1315, D$1)+SUMIFS(DataRegularSeason20242025!$AB$3:$AB$1315,DataRegularSeason20242025!$B$3:$B$1315, "&lt;=" &amp; $A99, DataRegularSeason20242025!$E$3:$E$1315, D$1)</f>
        <v>7</v>
      </c>
      <c r="E99" s="2">
        <f>SUMIFS(DataRegularSeason20242025!$AA$3:$AA$1315,DataRegularSeason20242025!$B$3:$B$1315, "&lt;=" &amp; $A99, DataRegularSeason20242025!$D$3:$D$1315, E$1)+SUMIFS(DataRegularSeason20242025!$AB$3:$AB$1315,DataRegularSeason20242025!$B$3:$B$1315, "&lt;=" &amp; $A99, DataRegularSeason20242025!$E$3:$E$1315, E$1)</f>
        <v>8</v>
      </c>
      <c r="F99" s="2">
        <f>SUMIFS(DataRegularSeason20242025!$AA$3:$AA$1315,DataRegularSeason20242025!$B$3:$B$1315, "&lt;=" &amp; $A99, DataRegularSeason20242025!$D$3:$D$1315, F$1)+SUMIFS(DataRegularSeason20242025!$AB$3:$AB$1315,DataRegularSeason20242025!$B$3:$B$1315, "&lt;=" &amp; $A99, DataRegularSeason20242025!$E$3:$E$1315, F$1)</f>
        <v>6</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5</v>
      </c>
      <c r="I99" s="2">
        <f>SUMIFS(DataRegularSeason20242025!$AA$3:$AA$1315,DataRegularSeason20242025!$B$3:$B$1315, "&lt;=" &amp; $A99, DataRegularSeason20242025!$D$3:$D$1315, I$1)+SUMIFS(DataRegularSeason20242025!$AB$3:$AB$1315,DataRegularSeason20242025!$B$3:$B$1315, "&lt;=" &amp; $A99, DataRegularSeason20242025!$E$3:$E$1315, I$1)</f>
        <v>8</v>
      </c>
      <c r="J99" s="2">
        <f>SUMIFS(DataRegularSeason20242025!$AA$3:$AA$1315,DataRegularSeason20242025!$B$3:$B$1315, "&lt;=" &amp; $A99, DataRegularSeason20242025!$D$3:$D$1315, J$1)+SUMIFS(DataRegularSeason20242025!$AB$3:$AB$1315,DataRegularSeason20242025!$B$3:$B$1315, "&lt;=" &amp; $A99, DataRegularSeason20242025!$E$3:$E$1315, J$1)</f>
        <v>12</v>
      </c>
      <c r="K99" s="2">
        <f>SUMIFS(DataRegularSeason20242025!$AA$3:$AA$1315,DataRegularSeason20242025!$B$3:$B$1315, "&lt;=" &amp; $A99, DataRegularSeason20242025!$D$3:$D$1315, K$1)+SUMIFS(DataRegularSeason20242025!$AB$3:$AB$1315,DataRegularSeason20242025!$B$3:$B$1315, "&lt;=" &amp; $A99, DataRegularSeason20242025!$E$3:$E$1315, K$1)</f>
        <v>8</v>
      </c>
      <c r="L99" s="2">
        <f>SUMIFS(DataRegularSeason20242025!$AA$3:$AA$1315,DataRegularSeason20242025!$B$3:$B$1315, "&lt;=" &amp; $A99, DataRegularSeason20242025!$D$3:$D$1315, L$1)+SUMIFS(DataRegularSeason20242025!$AB$3:$AB$1315,DataRegularSeason20242025!$B$3:$B$1315, "&lt;=" &amp; $A99, DataRegularSeason20242025!$E$3:$E$1315, L$1)</f>
        <v>5</v>
      </c>
      <c r="M99" s="2">
        <f>SUMIFS(DataRegularSeason20242025!$AA$3:$AA$1315,DataRegularSeason20242025!$B$3:$B$1315, "&lt;=" &amp; $A99, DataRegularSeason20242025!$D$3:$D$1315, M$1)+SUMIFS(DataRegularSeason20242025!$AB$3:$AB$1315,DataRegularSeason20242025!$B$3:$B$1315, "&lt;=" &amp; $A99, DataRegularSeason20242025!$E$3:$E$1315, M$1)</f>
        <v>11</v>
      </c>
      <c r="N99" s="2">
        <f>SUMIFS(DataRegularSeason20242025!$AA$3:$AA$1315,DataRegularSeason20242025!$B$3:$B$1315, "&lt;=" &amp; $A99, DataRegularSeason20242025!$D$3:$D$1315, N$1)+SUMIFS(DataRegularSeason20242025!$AB$3:$AB$1315,DataRegularSeason20242025!$B$3:$B$1315, "&lt;=" &amp; $A99, DataRegularSeason20242025!$E$3:$E$1315, N$1)</f>
        <v>10</v>
      </c>
      <c r="O99" s="2">
        <f>SUMIFS(DataRegularSeason20242025!$AA$3:$AA$1315,DataRegularSeason20242025!$B$3:$B$1315, "&lt;=" &amp; $A99, DataRegularSeason20242025!$D$3:$D$1315, O$1)+SUMIFS(DataRegularSeason20242025!$AB$3:$AB$1315,DataRegularSeason20242025!$B$3:$B$1315, "&lt;=" &amp; $A99, DataRegularSeason20242025!$E$3:$E$1315, O$1)</f>
        <v>12</v>
      </c>
      <c r="P99" s="2">
        <f>SUMIFS(DataRegularSeason20242025!$AA$3:$AA$1315,DataRegularSeason20242025!$B$3:$B$1315, "&lt;=" &amp; $A99, DataRegularSeason20242025!$D$3:$D$1315, P$1)+SUMIFS(DataRegularSeason20242025!$AB$3:$AB$1315,DataRegularSeason20242025!$B$3:$B$1315, "&lt;=" &amp; $A99, DataRegularSeason20242025!$E$3:$E$1315, P$1)</f>
        <v>5</v>
      </c>
      <c r="Q99" s="2">
        <f>SUMIFS(DataRegularSeason20242025!$AA$3:$AA$1315,DataRegularSeason20242025!$B$3:$B$1315, "&lt;=" &amp; $A99, DataRegularSeason20242025!$D$3:$D$1315, Q$1)+SUMIFS(DataRegularSeason20242025!$AB$3:$AB$1315,DataRegularSeason20242025!$B$3:$B$1315, "&lt;=" &amp; $A99, DataRegularSeason20242025!$E$3:$E$1315, Q$1)</f>
        <v>11</v>
      </c>
      <c r="R99" s="2">
        <f>SUMIFS(DataRegularSeason20242025!$AA$3:$AA$1315,DataRegularSeason20242025!$B$3:$B$1315, "&lt;=" &amp; $A99, DataRegularSeason20242025!$D$3:$D$1315, R$1)+SUMIFS(DataRegularSeason20242025!$AB$3:$AB$1315,DataRegularSeason20242025!$B$3:$B$1315, "&lt;=" &amp; $A99, DataRegularSeason20242025!$E$3:$E$1315, R$1)</f>
        <v>2</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11</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3</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2</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8</v>
      </c>
      <c r="AB99" s="2">
        <f>SUMIFS(DataRegularSeason20242025!$AA$3:$AA$1315,DataRegularSeason20242025!$B$3:$B$1315, "&lt;=" &amp; $A99, DataRegularSeason20242025!$D$3:$D$1315, AB$1)+SUMIFS(DataRegularSeason20242025!$AB$3:$AB$1315,DataRegularSeason20242025!$B$3:$B$1315, "&lt;=" &amp; $A99, DataRegularSeason20242025!$E$3:$E$1315, AB$1)</f>
        <v>8</v>
      </c>
      <c r="AC99" s="2">
        <f>SUMIFS(DataRegularSeason20242025!$AA$3:$AA$1315,DataRegularSeason20242025!$B$3:$B$1315, "&lt;=" &amp; $A99, DataRegularSeason20242025!$D$3:$D$1315, AC$1)+SUMIFS(DataRegularSeason20242025!$AB$3:$AB$1315,DataRegularSeason20242025!$B$3:$B$1315, "&lt;=" &amp; $A99, DataRegularSeason20242025!$E$3:$E$1315, AC$1)</f>
        <v>9</v>
      </c>
      <c r="AD99" s="2">
        <f>SUMIFS(DataRegularSeason20242025!$AA$3:$AA$1315,DataRegularSeason20242025!$B$3:$B$1315, "&lt;=" &amp; $A99, DataRegularSeason20242025!$D$3:$D$1315, AD$1)+SUMIFS(DataRegularSeason20242025!$AB$3:$AB$1315,DataRegularSeason20242025!$B$3:$B$1315, "&lt;=" &amp; $A99, DataRegularSeason20242025!$E$3:$E$1315, AD$1)</f>
        <v>8</v>
      </c>
      <c r="AE99" s="2">
        <f>SUMIFS(DataRegularSeason20242025!$AA$3:$AA$1315,DataRegularSeason20242025!$B$3:$B$1315, "&lt;=" &amp; $A99, DataRegularSeason20242025!$D$3:$D$1315, AE$1)+SUMIFS(DataRegularSeason20242025!$AB$3:$AB$1315,DataRegularSeason20242025!$B$3:$B$1315, "&lt;=" &amp; $A99, DataRegularSeason20242025!$E$3:$E$1315, AE$1)</f>
        <v>9</v>
      </c>
      <c r="AF99" s="2">
        <f>SUMIFS(DataRegularSeason20242025!$AA$3:$AA$1315,DataRegularSeason20242025!$B$3:$B$1315, "&lt;=" &amp; $A99, DataRegularSeason20242025!$D$3:$D$1315, AF$1)+SUMIFS(DataRegularSeason20242025!$AB$3:$AB$1315,DataRegularSeason20242025!$B$3:$B$1315, "&lt;=" &amp; $A99, DataRegularSeason20242025!$E$3:$E$1315, AF$1)</f>
        <v>14</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7</v>
      </c>
      <c r="D100" s="2">
        <f>SUMIFS(DataRegularSeason20242025!$AA$3:$AA$1315,DataRegularSeason20242025!$B$3:$B$1315, "&lt;=" &amp; $A100, DataRegularSeason20242025!$D$3:$D$1315, D$1)+SUMIFS(DataRegularSeason20242025!$AB$3:$AB$1315,DataRegularSeason20242025!$B$3:$B$1315, "&lt;=" &amp; $A100, DataRegularSeason20242025!$E$3:$E$1315, D$1)</f>
        <v>7</v>
      </c>
      <c r="E100" s="2">
        <f>SUMIFS(DataRegularSeason20242025!$AA$3:$AA$1315,DataRegularSeason20242025!$B$3:$B$1315, "&lt;=" &amp; $A100, DataRegularSeason20242025!$D$3:$D$1315, E$1)+SUMIFS(DataRegularSeason20242025!$AB$3:$AB$1315,DataRegularSeason20242025!$B$3:$B$1315, "&lt;=" &amp; $A100, DataRegularSeason20242025!$E$3:$E$1315, E$1)</f>
        <v>8</v>
      </c>
      <c r="F100" s="2">
        <f>SUMIFS(DataRegularSeason20242025!$AA$3:$AA$1315,DataRegularSeason20242025!$B$3:$B$1315, "&lt;=" &amp; $A100, DataRegularSeason20242025!$D$3:$D$1315, F$1)+SUMIFS(DataRegularSeason20242025!$AB$3:$AB$1315,DataRegularSeason20242025!$B$3:$B$1315, "&lt;=" &amp; $A100, DataRegularSeason20242025!$E$3:$E$1315, F$1)</f>
        <v>6</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5</v>
      </c>
      <c r="I100" s="2">
        <f>SUMIFS(DataRegularSeason20242025!$AA$3:$AA$1315,DataRegularSeason20242025!$B$3:$B$1315, "&lt;=" &amp; $A100, DataRegularSeason20242025!$D$3:$D$1315, I$1)+SUMIFS(DataRegularSeason20242025!$AB$3:$AB$1315,DataRegularSeason20242025!$B$3:$B$1315, "&lt;=" &amp; $A100, DataRegularSeason20242025!$E$3:$E$1315, I$1)</f>
        <v>8</v>
      </c>
      <c r="J100" s="2">
        <f>SUMIFS(DataRegularSeason20242025!$AA$3:$AA$1315,DataRegularSeason20242025!$B$3:$B$1315, "&lt;=" &amp; $A100, DataRegularSeason20242025!$D$3:$D$1315, J$1)+SUMIFS(DataRegularSeason20242025!$AB$3:$AB$1315,DataRegularSeason20242025!$B$3:$B$1315, "&lt;=" &amp; $A100, DataRegularSeason20242025!$E$3:$E$1315, J$1)</f>
        <v>12</v>
      </c>
      <c r="K100" s="2">
        <f>SUMIFS(DataRegularSeason20242025!$AA$3:$AA$1315,DataRegularSeason20242025!$B$3:$B$1315, "&lt;=" &amp; $A100, DataRegularSeason20242025!$D$3:$D$1315, K$1)+SUMIFS(DataRegularSeason20242025!$AB$3:$AB$1315,DataRegularSeason20242025!$B$3:$B$1315, "&lt;=" &amp; $A100, DataRegularSeason20242025!$E$3:$E$1315, K$1)</f>
        <v>8</v>
      </c>
      <c r="L100" s="2">
        <f>SUMIFS(DataRegularSeason20242025!$AA$3:$AA$1315,DataRegularSeason20242025!$B$3:$B$1315, "&lt;=" &amp; $A100, DataRegularSeason20242025!$D$3:$D$1315, L$1)+SUMIFS(DataRegularSeason20242025!$AB$3:$AB$1315,DataRegularSeason20242025!$B$3:$B$1315, "&lt;=" &amp; $A100, DataRegularSeason20242025!$E$3:$E$1315, L$1)</f>
        <v>5</v>
      </c>
      <c r="M100" s="2">
        <f>SUMIFS(DataRegularSeason20242025!$AA$3:$AA$1315,DataRegularSeason20242025!$B$3:$B$1315, "&lt;=" &amp; $A100, DataRegularSeason20242025!$D$3:$D$1315, M$1)+SUMIFS(DataRegularSeason20242025!$AB$3:$AB$1315,DataRegularSeason20242025!$B$3:$B$1315, "&lt;=" &amp; $A100, DataRegularSeason20242025!$E$3:$E$1315, M$1)</f>
        <v>11</v>
      </c>
      <c r="N100" s="2">
        <f>SUMIFS(DataRegularSeason20242025!$AA$3:$AA$1315,DataRegularSeason20242025!$B$3:$B$1315, "&lt;=" &amp; $A100, DataRegularSeason20242025!$D$3:$D$1315, N$1)+SUMIFS(DataRegularSeason20242025!$AB$3:$AB$1315,DataRegularSeason20242025!$B$3:$B$1315, "&lt;=" &amp; $A100, DataRegularSeason20242025!$E$3:$E$1315, N$1)</f>
        <v>10</v>
      </c>
      <c r="O100" s="2">
        <f>SUMIFS(DataRegularSeason20242025!$AA$3:$AA$1315,DataRegularSeason20242025!$B$3:$B$1315, "&lt;=" &amp; $A100, DataRegularSeason20242025!$D$3:$D$1315, O$1)+SUMIFS(DataRegularSeason20242025!$AB$3:$AB$1315,DataRegularSeason20242025!$B$3:$B$1315, "&lt;=" &amp; $A100, DataRegularSeason20242025!$E$3:$E$1315, O$1)</f>
        <v>12</v>
      </c>
      <c r="P100" s="2">
        <f>SUMIFS(DataRegularSeason20242025!$AA$3:$AA$1315,DataRegularSeason20242025!$B$3:$B$1315, "&lt;=" &amp; $A100, DataRegularSeason20242025!$D$3:$D$1315, P$1)+SUMIFS(DataRegularSeason20242025!$AB$3:$AB$1315,DataRegularSeason20242025!$B$3:$B$1315, "&lt;=" &amp; $A100, DataRegularSeason20242025!$E$3:$E$1315, P$1)</f>
        <v>5</v>
      </c>
      <c r="Q100" s="2">
        <f>SUMIFS(DataRegularSeason20242025!$AA$3:$AA$1315,DataRegularSeason20242025!$B$3:$B$1315, "&lt;=" &amp; $A100, DataRegularSeason20242025!$D$3:$D$1315, Q$1)+SUMIFS(DataRegularSeason20242025!$AB$3:$AB$1315,DataRegularSeason20242025!$B$3:$B$1315, "&lt;=" &amp; $A100, DataRegularSeason20242025!$E$3:$E$1315, Q$1)</f>
        <v>11</v>
      </c>
      <c r="R100" s="2">
        <f>SUMIFS(DataRegularSeason20242025!$AA$3:$AA$1315,DataRegularSeason20242025!$B$3:$B$1315, "&lt;=" &amp; $A100, DataRegularSeason20242025!$D$3:$D$1315, R$1)+SUMIFS(DataRegularSeason20242025!$AB$3:$AB$1315,DataRegularSeason20242025!$B$3:$B$1315, "&lt;=" &amp; $A100, DataRegularSeason20242025!$E$3:$E$1315, R$1)</f>
        <v>2</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11</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3</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2</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8</v>
      </c>
      <c r="AB100" s="2">
        <f>SUMIFS(DataRegularSeason20242025!$AA$3:$AA$1315,DataRegularSeason20242025!$B$3:$B$1315, "&lt;=" &amp; $A100, DataRegularSeason20242025!$D$3:$D$1315, AB$1)+SUMIFS(DataRegularSeason20242025!$AB$3:$AB$1315,DataRegularSeason20242025!$B$3:$B$1315, "&lt;=" &amp; $A100, DataRegularSeason20242025!$E$3:$E$1315, AB$1)</f>
        <v>8</v>
      </c>
      <c r="AC100" s="2">
        <f>SUMIFS(DataRegularSeason20242025!$AA$3:$AA$1315,DataRegularSeason20242025!$B$3:$B$1315, "&lt;=" &amp; $A100, DataRegularSeason20242025!$D$3:$D$1315, AC$1)+SUMIFS(DataRegularSeason20242025!$AB$3:$AB$1315,DataRegularSeason20242025!$B$3:$B$1315, "&lt;=" &amp; $A100, DataRegularSeason20242025!$E$3:$E$1315, AC$1)</f>
        <v>9</v>
      </c>
      <c r="AD100" s="2">
        <f>SUMIFS(DataRegularSeason20242025!$AA$3:$AA$1315,DataRegularSeason20242025!$B$3:$B$1315, "&lt;=" &amp; $A100, DataRegularSeason20242025!$D$3:$D$1315, AD$1)+SUMIFS(DataRegularSeason20242025!$AB$3:$AB$1315,DataRegularSeason20242025!$B$3:$B$1315, "&lt;=" &amp; $A100, DataRegularSeason20242025!$E$3:$E$1315, AD$1)</f>
        <v>8</v>
      </c>
      <c r="AE100" s="2">
        <f>SUMIFS(DataRegularSeason20242025!$AA$3:$AA$1315,DataRegularSeason20242025!$B$3:$B$1315, "&lt;=" &amp; $A100, DataRegularSeason20242025!$D$3:$D$1315, AE$1)+SUMIFS(DataRegularSeason20242025!$AB$3:$AB$1315,DataRegularSeason20242025!$B$3:$B$1315, "&lt;=" &amp; $A100, DataRegularSeason20242025!$E$3:$E$1315, AE$1)</f>
        <v>9</v>
      </c>
      <c r="AF100" s="2">
        <f>SUMIFS(DataRegularSeason20242025!$AA$3:$AA$1315,DataRegularSeason20242025!$B$3:$B$1315, "&lt;=" &amp; $A100, DataRegularSeason20242025!$D$3:$D$1315, AF$1)+SUMIFS(DataRegularSeason20242025!$AB$3:$AB$1315,DataRegularSeason20242025!$B$3:$B$1315, "&lt;=" &amp; $A100, DataRegularSeason20242025!$E$3:$E$1315, AF$1)</f>
        <v>14</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7</v>
      </c>
      <c r="D101" s="2">
        <f>SUMIFS(DataRegularSeason20242025!$AA$3:$AA$1315,DataRegularSeason20242025!$B$3:$B$1315, "&lt;=" &amp; $A101, DataRegularSeason20242025!$D$3:$D$1315, D$1)+SUMIFS(DataRegularSeason20242025!$AB$3:$AB$1315,DataRegularSeason20242025!$B$3:$B$1315, "&lt;=" &amp; $A101, DataRegularSeason20242025!$E$3:$E$1315, D$1)</f>
        <v>7</v>
      </c>
      <c r="E101" s="2">
        <f>SUMIFS(DataRegularSeason20242025!$AA$3:$AA$1315,DataRegularSeason20242025!$B$3:$B$1315, "&lt;=" &amp; $A101, DataRegularSeason20242025!$D$3:$D$1315, E$1)+SUMIFS(DataRegularSeason20242025!$AB$3:$AB$1315,DataRegularSeason20242025!$B$3:$B$1315, "&lt;=" &amp; $A101, DataRegularSeason20242025!$E$3:$E$1315, E$1)</f>
        <v>8</v>
      </c>
      <c r="F101" s="2">
        <f>SUMIFS(DataRegularSeason20242025!$AA$3:$AA$1315,DataRegularSeason20242025!$B$3:$B$1315, "&lt;=" &amp; $A101, DataRegularSeason20242025!$D$3:$D$1315, F$1)+SUMIFS(DataRegularSeason20242025!$AB$3:$AB$1315,DataRegularSeason20242025!$B$3:$B$1315, "&lt;=" &amp; $A101, DataRegularSeason20242025!$E$3:$E$1315, F$1)</f>
        <v>6</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5</v>
      </c>
      <c r="I101" s="2">
        <f>SUMIFS(DataRegularSeason20242025!$AA$3:$AA$1315,DataRegularSeason20242025!$B$3:$B$1315, "&lt;=" &amp; $A101, DataRegularSeason20242025!$D$3:$D$1315, I$1)+SUMIFS(DataRegularSeason20242025!$AB$3:$AB$1315,DataRegularSeason20242025!$B$3:$B$1315, "&lt;=" &amp; $A101, DataRegularSeason20242025!$E$3:$E$1315, I$1)</f>
        <v>8</v>
      </c>
      <c r="J101" s="2">
        <f>SUMIFS(DataRegularSeason20242025!$AA$3:$AA$1315,DataRegularSeason20242025!$B$3:$B$1315, "&lt;=" &amp; $A101, DataRegularSeason20242025!$D$3:$D$1315, J$1)+SUMIFS(DataRegularSeason20242025!$AB$3:$AB$1315,DataRegularSeason20242025!$B$3:$B$1315, "&lt;=" &amp; $A101, DataRegularSeason20242025!$E$3:$E$1315, J$1)</f>
        <v>12</v>
      </c>
      <c r="K101" s="2">
        <f>SUMIFS(DataRegularSeason20242025!$AA$3:$AA$1315,DataRegularSeason20242025!$B$3:$B$1315, "&lt;=" &amp; $A101, DataRegularSeason20242025!$D$3:$D$1315, K$1)+SUMIFS(DataRegularSeason20242025!$AB$3:$AB$1315,DataRegularSeason20242025!$B$3:$B$1315, "&lt;=" &amp; $A101, DataRegularSeason20242025!$E$3:$E$1315, K$1)</f>
        <v>8</v>
      </c>
      <c r="L101" s="2">
        <f>SUMIFS(DataRegularSeason20242025!$AA$3:$AA$1315,DataRegularSeason20242025!$B$3:$B$1315, "&lt;=" &amp; $A101, DataRegularSeason20242025!$D$3:$D$1315, L$1)+SUMIFS(DataRegularSeason20242025!$AB$3:$AB$1315,DataRegularSeason20242025!$B$3:$B$1315, "&lt;=" &amp; $A101, DataRegularSeason20242025!$E$3:$E$1315, L$1)</f>
        <v>5</v>
      </c>
      <c r="M101" s="2">
        <f>SUMIFS(DataRegularSeason20242025!$AA$3:$AA$1315,DataRegularSeason20242025!$B$3:$B$1315, "&lt;=" &amp; $A101, DataRegularSeason20242025!$D$3:$D$1315, M$1)+SUMIFS(DataRegularSeason20242025!$AB$3:$AB$1315,DataRegularSeason20242025!$B$3:$B$1315, "&lt;=" &amp; $A101, DataRegularSeason20242025!$E$3:$E$1315, M$1)</f>
        <v>11</v>
      </c>
      <c r="N101" s="2">
        <f>SUMIFS(DataRegularSeason20242025!$AA$3:$AA$1315,DataRegularSeason20242025!$B$3:$B$1315, "&lt;=" &amp; $A101, DataRegularSeason20242025!$D$3:$D$1315, N$1)+SUMIFS(DataRegularSeason20242025!$AB$3:$AB$1315,DataRegularSeason20242025!$B$3:$B$1315, "&lt;=" &amp; $A101, DataRegularSeason20242025!$E$3:$E$1315, N$1)</f>
        <v>10</v>
      </c>
      <c r="O101" s="2">
        <f>SUMIFS(DataRegularSeason20242025!$AA$3:$AA$1315,DataRegularSeason20242025!$B$3:$B$1315, "&lt;=" &amp; $A101, DataRegularSeason20242025!$D$3:$D$1315, O$1)+SUMIFS(DataRegularSeason20242025!$AB$3:$AB$1315,DataRegularSeason20242025!$B$3:$B$1315, "&lt;=" &amp; $A101, DataRegularSeason20242025!$E$3:$E$1315, O$1)</f>
        <v>12</v>
      </c>
      <c r="P101" s="2">
        <f>SUMIFS(DataRegularSeason20242025!$AA$3:$AA$1315,DataRegularSeason20242025!$B$3:$B$1315, "&lt;=" &amp; $A101, DataRegularSeason20242025!$D$3:$D$1315, P$1)+SUMIFS(DataRegularSeason20242025!$AB$3:$AB$1315,DataRegularSeason20242025!$B$3:$B$1315, "&lt;=" &amp; $A101, DataRegularSeason20242025!$E$3:$E$1315, P$1)</f>
        <v>5</v>
      </c>
      <c r="Q101" s="2">
        <f>SUMIFS(DataRegularSeason20242025!$AA$3:$AA$1315,DataRegularSeason20242025!$B$3:$B$1315, "&lt;=" &amp; $A101, DataRegularSeason20242025!$D$3:$D$1315, Q$1)+SUMIFS(DataRegularSeason20242025!$AB$3:$AB$1315,DataRegularSeason20242025!$B$3:$B$1315, "&lt;=" &amp; $A101, DataRegularSeason20242025!$E$3:$E$1315, Q$1)</f>
        <v>11</v>
      </c>
      <c r="R101" s="2">
        <f>SUMIFS(DataRegularSeason20242025!$AA$3:$AA$1315,DataRegularSeason20242025!$B$3:$B$1315, "&lt;=" &amp; $A101, DataRegularSeason20242025!$D$3:$D$1315, R$1)+SUMIFS(DataRegularSeason20242025!$AB$3:$AB$1315,DataRegularSeason20242025!$B$3:$B$1315, "&lt;=" &amp; $A101, DataRegularSeason20242025!$E$3:$E$1315, R$1)</f>
        <v>2</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11</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3</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2</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8</v>
      </c>
      <c r="AB101" s="2">
        <f>SUMIFS(DataRegularSeason20242025!$AA$3:$AA$1315,DataRegularSeason20242025!$B$3:$B$1315, "&lt;=" &amp; $A101, DataRegularSeason20242025!$D$3:$D$1315, AB$1)+SUMIFS(DataRegularSeason20242025!$AB$3:$AB$1315,DataRegularSeason20242025!$B$3:$B$1315, "&lt;=" &amp; $A101, DataRegularSeason20242025!$E$3:$E$1315, AB$1)</f>
        <v>8</v>
      </c>
      <c r="AC101" s="2">
        <f>SUMIFS(DataRegularSeason20242025!$AA$3:$AA$1315,DataRegularSeason20242025!$B$3:$B$1315, "&lt;=" &amp; $A101, DataRegularSeason20242025!$D$3:$D$1315, AC$1)+SUMIFS(DataRegularSeason20242025!$AB$3:$AB$1315,DataRegularSeason20242025!$B$3:$B$1315, "&lt;=" &amp; $A101, DataRegularSeason20242025!$E$3:$E$1315, AC$1)</f>
        <v>9</v>
      </c>
      <c r="AD101" s="2">
        <f>SUMIFS(DataRegularSeason20242025!$AA$3:$AA$1315,DataRegularSeason20242025!$B$3:$B$1315, "&lt;=" &amp; $A101, DataRegularSeason20242025!$D$3:$D$1315, AD$1)+SUMIFS(DataRegularSeason20242025!$AB$3:$AB$1315,DataRegularSeason20242025!$B$3:$B$1315, "&lt;=" &amp; $A101, DataRegularSeason20242025!$E$3:$E$1315, AD$1)</f>
        <v>8</v>
      </c>
      <c r="AE101" s="2">
        <f>SUMIFS(DataRegularSeason20242025!$AA$3:$AA$1315,DataRegularSeason20242025!$B$3:$B$1315, "&lt;=" &amp; $A101, DataRegularSeason20242025!$D$3:$D$1315, AE$1)+SUMIFS(DataRegularSeason20242025!$AB$3:$AB$1315,DataRegularSeason20242025!$B$3:$B$1315, "&lt;=" &amp; $A101, DataRegularSeason20242025!$E$3:$E$1315, AE$1)</f>
        <v>9</v>
      </c>
      <c r="AF101" s="2">
        <f>SUMIFS(DataRegularSeason20242025!$AA$3:$AA$1315,DataRegularSeason20242025!$B$3:$B$1315, "&lt;=" &amp; $A101, DataRegularSeason20242025!$D$3:$D$1315, AF$1)+SUMIFS(DataRegularSeason20242025!$AB$3:$AB$1315,DataRegularSeason20242025!$B$3:$B$1315, "&lt;=" &amp; $A101, DataRegularSeason20242025!$E$3:$E$1315, AF$1)</f>
        <v>14</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7</v>
      </c>
      <c r="D102" s="2">
        <f>SUMIFS(DataRegularSeason20242025!$AA$3:$AA$1315,DataRegularSeason20242025!$B$3:$B$1315, "&lt;=" &amp; $A102, DataRegularSeason20242025!$D$3:$D$1315, D$1)+SUMIFS(DataRegularSeason20242025!$AB$3:$AB$1315,DataRegularSeason20242025!$B$3:$B$1315, "&lt;=" &amp; $A102, DataRegularSeason20242025!$E$3:$E$1315, D$1)</f>
        <v>7</v>
      </c>
      <c r="E102" s="2">
        <f>SUMIFS(DataRegularSeason20242025!$AA$3:$AA$1315,DataRegularSeason20242025!$B$3:$B$1315, "&lt;=" &amp; $A102, DataRegularSeason20242025!$D$3:$D$1315, E$1)+SUMIFS(DataRegularSeason20242025!$AB$3:$AB$1315,DataRegularSeason20242025!$B$3:$B$1315, "&lt;=" &amp; $A102, DataRegularSeason20242025!$E$3:$E$1315, E$1)</f>
        <v>8</v>
      </c>
      <c r="F102" s="2">
        <f>SUMIFS(DataRegularSeason20242025!$AA$3:$AA$1315,DataRegularSeason20242025!$B$3:$B$1315, "&lt;=" &amp; $A102, DataRegularSeason20242025!$D$3:$D$1315, F$1)+SUMIFS(DataRegularSeason20242025!$AB$3:$AB$1315,DataRegularSeason20242025!$B$3:$B$1315, "&lt;=" &amp; $A102, DataRegularSeason20242025!$E$3:$E$1315, F$1)</f>
        <v>6</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5</v>
      </c>
      <c r="I102" s="2">
        <f>SUMIFS(DataRegularSeason20242025!$AA$3:$AA$1315,DataRegularSeason20242025!$B$3:$B$1315, "&lt;=" &amp; $A102, DataRegularSeason20242025!$D$3:$D$1315, I$1)+SUMIFS(DataRegularSeason20242025!$AB$3:$AB$1315,DataRegularSeason20242025!$B$3:$B$1315, "&lt;=" &amp; $A102, DataRegularSeason20242025!$E$3:$E$1315, I$1)</f>
        <v>8</v>
      </c>
      <c r="J102" s="2">
        <f>SUMIFS(DataRegularSeason20242025!$AA$3:$AA$1315,DataRegularSeason20242025!$B$3:$B$1315, "&lt;=" &amp; $A102, DataRegularSeason20242025!$D$3:$D$1315, J$1)+SUMIFS(DataRegularSeason20242025!$AB$3:$AB$1315,DataRegularSeason20242025!$B$3:$B$1315, "&lt;=" &amp; $A102, DataRegularSeason20242025!$E$3:$E$1315, J$1)</f>
        <v>12</v>
      </c>
      <c r="K102" s="2">
        <f>SUMIFS(DataRegularSeason20242025!$AA$3:$AA$1315,DataRegularSeason20242025!$B$3:$B$1315, "&lt;=" &amp; $A102, DataRegularSeason20242025!$D$3:$D$1315, K$1)+SUMIFS(DataRegularSeason20242025!$AB$3:$AB$1315,DataRegularSeason20242025!$B$3:$B$1315, "&lt;=" &amp; $A102, DataRegularSeason20242025!$E$3:$E$1315, K$1)</f>
        <v>8</v>
      </c>
      <c r="L102" s="2">
        <f>SUMIFS(DataRegularSeason20242025!$AA$3:$AA$1315,DataRegularSeason20242025!$B$3:$B$1315, "&lt;=" &amp; $A102, DataRegularSeason20242025!$D$3:$D$1315, L$1)+SUMIFS(DataRegularSeason20242025!$AB$3:$AB$1315,DataRegularSeason20242025!$B$3:$B$1315, "&lt;=" &amp; $A102, DataRegularSeason20242025!$E$3:$E$1315, L$1)</f>
        <v>5</v>
      </c>
      <c r="M102" s="2">
        <f>SUMIFS(DataRegularSeason20242025!$AA$3:$AA$1315,DataRegularSeason20242025!$B$3:$B$1315, "&lt;=" &amp; $A102, DataRegularSeason20242025!$D$3:$D$1315, M$1)+SUMIFS(DataRegularSeason20242025!$AB$3:$AB$1315,DataRegularSeason20242025!$B$3:$B$1315, "&lt;=" &amp; $A102, DataRegularSeason20242025!$E$3:$E$1315, M$1)</f>
        <v>11</v>
      </c>
      <c r="N102" s="2">
        <f>SUMIFS(DataRegularSeason20242025!$AA$3:$AA$1315,DataRegularSeason20242025!$B$3:$B$1315, "&lt;=" &amp; $A102, DataRegularSeason20242025!$D$3:$D$1315, N$1)+SUMIFS(DataRegularSeason20242025!$AB$3:$AB$1315,DataRegularSeason20242025!$B$3:$B$1315, "&lt;=" &amp; $A102, DataRegularSeason20242025!$E$3:$E$1315, N$1)</f>
        <v>10</v>
      </c>
      <c r="O102" s="2">
        <f>SUMIFS(DataRegularSeason20242025!$AA$3:$AA$1315,DataRegularSeason20242025!$B$3:$B$1315, "&lt;=" &amp; $A102, DataRegularSeason20242025!$D$3:$D$1315, O$1)+SUMIFS(DataRegularSeason20242025!$AB$3:$AB$1315,DataRegularSeason20242025!$B$3:$B$1315, "&lt;=" &amp; $A102, DataRegularSeason20242025!$E$3:$E$1315, O$1)</f>
        <v>12</v>
      </c>
      <c r="P102" s="2">
        <f>SUMIFS(DataRegularSeason20242025!$AA$3:$AA$1315,DataRegularSeason20242025!$B$3:$B$1315, "&lt;=" &amp; $A102, DataRegularSeason20242025!$D$3:$D$1315, P$1)+SUMIFS(DataRegularSeason20242025!$AB$3:$AB$1315,DataRegularSeason20242025!$B$3:$B$1315, "&lt;=" &amp; $A102, DataRegularSeason20242025!$E$3:$E$1315, P$1)</f>
        <v>5</v>
      </c>
      <c r="Q102" s="2">
        <f>SUMIFS(DataRegularSeason20242025!$AA$3:$AA$1315,DataRegularSeason20242025!$B$3:$B$1315, "&lt;=" &amp; $A102, DataRegularSeason20242025!$D$3:$D$1315, Q$1)+SUMIFS(DataRegularSeason20242025!$AB$3:$AB$1315,DataRegularSeason20242025!$B$3:$B$1315, "&lt;=" &amp; $A102, DataRegularSeason20242025!$E$3:$E$1315, Q$1)</f>
        <v>11</v>
      </c>
      <c r="R102" s="2">
        <f>SUMIFS(DataRegularSeason20242025!$AA$3:$AA$1315,DataRegularSeason20242025!$B$3:$B$1315, "&lt;=" &amp; $A102, DataRegularSeason20242025!$D$3:$D$1315, R$1)+SUMIFS(DataRegularSeason20242025!$AB$3:$AB$1315,DataRegularSeason20242025!$B$3:$B$1315, "&lt;=" &amp; $A102, DataRegularSeason20242025!$E$3:$E$1315, R$1)</f>
        <v>2</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11</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3</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2</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8</v>
      </c>
      <c r="AB102" s="2">
        <f>SUMIFS(DataRegularSeason20242025!$AA$3:$AA$1315,DataRegularSeason20242025!$B$3:$B$1315, "&lt;=" &amp; $A102, DataRegularSeason20242025!$D$3:$D$1315, AB$1)+SUMIFS(DataRegularSeason20242025!$AB$3:$AB$1315,DataRegularSeason20242025!$B$3:$B$1315, "&lt;=" &amp; $A102, DataRegularSeason20242025!$E$3:$E$1315, AB$1)</f>
        <v>8</v>
      </c>
      <c r="AC102" s="2">
        <f>SUMIFS(DataRegularSeason20242025!$AA$3:$AA$1315,DataRegularSeason20242025!$B$3:$B$1315, "&lt;=" &amp; $A102, DataRegularSeason20242025!$D$3:$D$1315, AC$1)+SUMIFS(DataRegularSeason20242025!$AB$3:$AB$1315,DataRegularSeason20242025!$B$3:$B$1315, "&lt;=" &amp; $A102, DataRegularSeason20242025!$E$3:$E$1315, AC$1)</f>
        <v>9</v>
      </c>
      <c r="AD102" s="2">
        <f>SUMIFS(DataRegularSeason20242025!$AA$3:$AA$1315,DataRegularSeason20242025!$B$3:$B$1315, "&lt;=" &amp; $A102, DataRegularSeason20242025!$D$3:$D$1315, AD$1)+SUMIFS(DataRegularSeason20242025!$AB$3:$AB$1315,DataRegularSeason20242025!$B$3:$B$1315, "&lt;=" &amp; $A102, DataRegularSeason20242025!$E$3:$E$1315, AD$1)</f>
        <v>8</v>
      </c>
      <c r="AE102" s="2">
        <f>SUMIFS(DataRegularSeason20242025!$AA$3:$AA$1315,DataRegularSeason20242025!$B$3:$B$1315, "&lt;=" &amp; $A102, DataRegularSeason20242025!$D$3:$D$1315, AE$1)+SUMIFS(DataRegularSeason20242025!$AB$3:$AB$1315,DataRegularSeason20242025!$B$3:$B$1315, "&lt;=" &amp; $A102, DataRegularSeason20242025!$E$3:$E$1315, AE$1)</f>
        <v>9</v>
      </c>
      <c r="AF102" s="2">
        <f>SUMIFS(DataRegularSeason20242025!$AA$3:$AA$1315,DataRegularSeason20242025!$B$3:$B$1315, "&lt;=" &amp; $A102, DataRegularSeason20242025!$D$3:$D$1315, AF$1)+SUMIFS(DataRegularSeason20242025!$AB$3:$AB$1315,DataRegularSeason20242025!$B$3:$B$1315, "&lt;=" &amp; $A102, DataRegularSeason20242025!$E$3:$E$1315, AF$1)</f>
        <v>14</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7</v>
      </c>
      <c r="D103" s="2">
        <f>SUMIFS(DataRegularSeason20242025!$AA$3:$AA$1315,DataRegularSeason20242025!$B$3:$B$1315, "&lt;=" &amp; $A103, DataRegularSeason20242025!$D$3:$D$1315, D$1)+SUMIFS(DataRegularSeason20242025!$AB$3:$AB$1315,DataRegularSeason20242025!$B$3:$B$1315, "&lt;=" &amp; $A103, DataRegularSeason20242025!$E$3:$E$1315, D$1)</f>
        <v>7</v>
      </c>
      <c r="E103" s="2">
        <f>SUMIFS(DataRegularSeason20242025!$AA$3:$AA$1315,DataRegularSeason20242025!$B$3:$B$1315, "&lt;=" &amp; $A103, DataRegularSeason20242025!$D$3:$D$1315, E$1)+SUMIFS(DataRegularSeason20242025!$AB$3:$AB$1315,DataRegularSeason20242025!$B$3:$B$1315, "&lt;=" &amp; $A103, DataRegularSeason20242025!$E$3:$E$1315, E$1)</f>
        <v>8</v>
      </c>
      <c r="F103" s="2">
        <f>SUMIFS(DataRegularSeason20242025!$AA$3:$AA$1315,DataRegularSeason20242025!$B$3:$B$1315, "&lt;=" &amp; $A103, DataRegularSeason20242025!$D$3:$D$1315, F$1)+SUMIFS(DataRegularSeason20242025!$AB$3:$AB$1315,DataRegularSeason20242025!$B$3:$B$1315, "&lt;=" &amp; $A103, DataRegularSeason20242025!$E$3:$E$1315, F$1)</f>
        <v>6</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5</v>
      </c>
      <c r="I103" s="2">
        <f>SUMIFS(DataRegularSeason20242025!$AA$3:$AA$1315,DataRegularSeason20242025!$B$3:$B$1315, "&lt;=" &amp; $A103, DataRegularSeason20242025!$D$3:$D$1315, I$1)+SUMIFS(DataRegularSeason20242025!$AB$3:$AB$1315,DataRegularSeason20242025!$B$3:$B$1315, "&lt;=" &amp; $A103, DataRegularSeason20242025!$E$3:$E$1315, I$1)</f>
        <v>8</v>
      </c>
      <c r="J103" s="2">
        <f>SUMIFS(DataRegularSeason20242025!$AA$3:$AA$1315,DataRegularSeason20242025!$B$3:$B$1315, "&lt;=" &amp; $A103, DataRegularSeason20242025!$D$3:$D$1315, J$1)+SUMIFS(DataRegularSeason20242025!$AB$3:$AB$1315,DataRegularSeason20242025!$B$3:$B$1315, "&lt;=" &amp; $A103, DataRegularSeason20242025!$E$3:$E$1315, J$1)</f>
        <v>12</v>
      </c>
      <c r="K103" s="2">
        <f>SUMIFS(DataRegularSeason20242025!$AA$3:$AA$1315,DataRegularSeason20242025!$B$3:$B$1315, "&lt;=" &amp; $A103, DataRegularSeason20242025!$D$3:$D$1315, K$1)+SUMIFS(DataRegularSeason20242025!$AB$3:$AB$1315,DataRegularSeason20242025!$B$3:$B$1315, "&lt;=" &amp; $A103, DataRegularSeason20242025!$E$3:$E$1315, K$1)</f>
        <v>8</v>
      </c>
      <c r="L103" s="2">
        <f>SUMIFS(DataRegularSeason20242025!$AA$3:$AA$1315,DataRegularSeason20242025!$B$3:$B$1315, "&lt;=" &amp; $A103, DataRegularSeason20242025!$D$3:$D$1315, L$1)+SUMIFS(DataRegularSeason20242025!$AB$3:$AB$1315,DataRegularSeason20242025!$B$3:$B$1315, "&lt;=" &amp; $A103, DataRegularSeason20242025!$E$3:$E$1315, L$1)</f>
        <v>5</v>
      </c>
      <c r="M103" s="2">
        <f>SUMIFS(DataRegularSeason20242025!$AA$3:$AA$1315,DataRegularSeason20242025!$B$3:$B$1315, "&lt;=" &amp; $A103, DataRegularSeason20242025!$D$3:$D$1315, M$1)+SUMIFS(DataRegularSeason20242025!$AB$3:$AB$1315,DataRegularSeason20242025!$B$3:$B$1315, "&lt;=" &amp; $A103, DataRegularSeason20242025!$E$3:$E$1315, M$1)</f>
        <v>11</v>
      </c>
      <c r="N103" s="2">
        <f>SUMIFS(DataRegularSeason20242025!$AA$3:$AA$1315,DataRegularSeason20242025!$B$3:$B$1315, "&lt;=" &amp; $A103, DataRegularSeason20242025!$D$3:$D$1315, N$1)+SUMIFS(DataRegularSeason20242025!$AB$3:$AB$1315,DataRegularSeason20242025!$B$3:$B$1315, "&lt;=" &amp; $A103, DataRegularSeason20242025!$E$3:$E$1315, N$1)</f>
        <v>10</v>
      </c>
      <c r="O103" s="2">
        <f>SUMIFS(DataRegularSeason20242025!$AA$3:$AA$1315,DataRegularSeason20242025!$B$3:$B$1315, "&lt;=" &amp; $A103, DataRegularSeason20242025!$D$3:$D$1315, O$1)+SUMIFS(DataRegularSeason20242025!$AB$3:$AB$1315,DataRegularSeason20242025!$B$3:$B$1315, "&lt;=" &amp; $A103, DataRegularSeason20242025!$E$3:$E$1315, O$1)</f>
        <v>12</v>
      </c>
      <c r="P103" s="2">
        <f>SUMIFS(DataRegularSeason20242025!$AA$3:$AA$1315,DataRegularSeason20242025!$B$3:$B$1315, "&lt;=" &amp; $A103, DataRegularSeason20242025!$D$3:$D$1315, P$1)+SUMIFS(DataRegularSeason20242025!$AB$3:$AB$1315,DataRegularSeason20242025!$B$3:$B$1315, "&lt;=" &amp; $A103, DataRegularSeason20242025!$E$3:$E$1315, P$1)</f>
        <v>5</v>
      </c>
      <c r="Q103" s="2">
        <f>SUMIFS(DataRegularSeason20242025!$AA$3:$AA$1315,DataRegularSeason20242025!$B$3:$B$1315, "&lt;=" &amp; $A103, DataRegularSeason20242025!$D$3:$D$1315, Q$1)+SUMIFS(DataRegularSeason20242025!$AB$3:$AB$1315,DataRegularSeason20242025!$B$3:$B$1315, "&lt;=" &amp; $A103, DataRegularSeason20242025!$E$3:$E$1315, Q$1)</f>
        <v>11</v>
      </c>
      <c r="R103" s="2">
        <f>SUMIFS(DataRegularSeason20242025!$AA$3:$AA$1315,DataRegularSeason20242025!$B$3:$B$1315, "&lt;=" &amp; $A103, DataRegularSeason20242025!$D$3:$D$1315, R$1)+SUMIFS(DataRegularSeason20242025!$AB$3:$AB$1315,DataRegularSeason20242025!$B$3:$B$1315, "&lt;=" &amp; $A103, DataRegularSeason20242025!$E$3:$E$1315, R$1)</f>
        <v>2</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11</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3</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2</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8</v>
      </c>
      <c r="AB103" s="2">
        <f>SUMIFS(DataRegularSeason20242025!$AA$3:$AA$1315,DataRegularSeason20242025!$B$3:$B$1315, "&lt;=" &amp; $A103, DataRegularSeason20242025!$D$3:$D$1315, AB$1)+SUMIFS(DataRegularSeason20242025!$AB$3:$AB$1315,DataRegularSeason20242025!$B$3:$B$1315, "&lt;=" &amp; $A103, DataRegularSeason20242025!$E$3:$E$1315, AB$1)</f>
        <v>8</v>
      </c>
      <c r="AC103" s="2">
        <f>SUMIFS(DataRegularSeason20242025!$AA$3:$AA$1315,DataRegularSeason20242025!$B$3:$B$1315, "&lt;=" &amp; $A103, DataRegularSeason20242025!$D$3:$D$1315, AC$1)+SUMIFS(DataRegularSeason20242025!$AB$3:$AB$1315,DataRegularSeason20242025!$B$3:$B$1315, "&lt;=" &amp; $A103, DataRegularSeason20242025!$E$3:$E$1315, AC$1)</f>
        <v>9</v>
      </c>
      <c r="AD103" s="2">
        <f>SUMIFS(DataRegularSeason20242025!$AA$3:$AA$1315,DataRegularSeason20242025!$B$3:$B$1315, "&lt;=" &amp; $A103, DataRegularSeason20242025!$D$3:$D$1315, AD$1)+SUMIFS(DataRegularSeason20242025!$AB$3:$AB$1315,DataRegularSeason20242025!$B$3:$B$1315, "&lt;=" &amp; $A103, DataRegularSeason20242025!$E$3:$E$1315, AD$1)</f>
        <v>8</v>
      </c>
      <c r="AE103" s="2">
        <f>SUMIFS(DataRegularSeason20242025!$AA$3:$AA$1315,DataRegularSeason20242025!$B$3:$B$1315, "&lt;=" &amp; $A103, DataRegularSeason20242025!$D$3:$D$1315, AE$1)+SUMIFS(DataRegularSeason20242025!$AB$3:$AB$1315,DataRegularSeason20242025!$B$3:$B$1315, "&lt;=" &amp; $A103, DataRegularSeason20242025!$E$3:$E$1315, AE$1)</f>
        <v>9</v>
      </c>
      <c r="AF103" s="2">
        <f>SUMIFS(DataRegularSeason20242025!$AA$3:$AA$1315,DataRegularSeason20242025!$B$3:$B$1315, "&lt;=" &amp; $A103, DataRegularSeason20242025!$D$3:$D$1315, AF$1)+SUMIFS(DataRegularSeason20242025!$AB$3:$AB$1315,DataRegularSeason20242025!$B$3:$B$1315, "&lt;=" &amp; $A103, DataRegularSeason20242025!$E$3:$E$1315, AF$1)</f>
        <v>14</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7</v>
      </c>
      <c r="D104" s="2">
        <f>SUMIFS(DataRegularSeason20242025!$AA$3:$AA$1315,DataRegularSeason20242025!$B$3:$B$1315, "&lt;=" &amp; $A104, DataRegularSeason20242025!$D$3:$D$1315, D$1)+SUMIFS(DataRegularSeason20242025!$AB$3:$AB$1315,DataRegularSeason20242025!$B$3:$B$1315, "&lt;=" &amp; $A104, DataRegularSeason20242025!$E$3:$E$1315, D$1)</f>
        <v>7</v>
      </c>
      <c r="E104" s="2">
        <f>SUMIFS(DataRegularSeason20242025!$AA$3:$AA$1315,DataRegularSeason20242025!$B$3:$B$1315, "&lt;=" &amp; $A104, DataRegularSeason20242025!$D$3:$D$1315, E$1)+SUMIFS(DataRegularSeason20242025!$AB$3:$AB$1315,DataRegularSeason20242025!$B$3:$B$1315, "&lt;=" &amp; $A104, DataRegularSeason20242025!$E$3:$E$1315, E$1)</f>
        <v>8</v>
      </c>
      <c r="F104" s="2">
        <f>SUMIFS(DataRegularSeason20242025!$AA$3:$AA$1315,DataRegularSeason20242025!$B$3:$B$1315, "&lt;=" &amp; $A104, DataRegularSeason20242025!$D$3:$D$1315, F$1)+SUMIFS(DataRegularSeason20242025!$AB$3:$AB$1315,DataRegularSeason20242025!$B$3:$B$1315, "&lt;=" &amp; $A104, DataRegularSeason20242025!$E$3:$E$1315, F$1)</f>
        <v>6</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5</v>
      </c>
      <c r="I104" s="2">
        <f>SUMIFS(DataRegularSeason20242025!$AA$3:$AA$1315,DataRegularSeason20242025!$B$3:$B$1315, "&lt;=" &amp; $A104, DataRegularSeason20242025!$D$3:$D$1315, I$1)+SUMIFS(DataRegularSeason20242025!$AB$3:$AB$1315,DataRegularSeason20242025!$B$3:$B$1315, "&lt;=" &amp; $A104, DataRegularSeason20242025!$E$3:$E$1315, I$1)</f>
        <v>8</v>
      </c>
      <c r="J104" s="2">
        <f>SUMIFS(DataRegularSeason20242025!$AA$3:$AA$1315,DataRegularSeason20242025!$B$3:$B$1315, "&lt;=" &amp; $A104, DataRegularSeason20242025!$D$3:$D$1315, J$1)+SUMIFS(DataRegularSeason20242025!$AB$3:$AB$1315,DataRegularSeason20242025!$B$3:$B$1315, "&lt;=" &amp; $A104, DataRegularSeason20242025!$E$3:$E$1315, J$1)</f>
        <v>12</v>
      </c>
      <c r="K104" s="2">
        <f>SUMIFS(DataRegularSeason20242025!$AA$3:$AA$1315,DataRegularSeason20242025!$B$3:$B$1315, "&lt;=" &amp; $A104, DataRegularSeason20242025!$D$3:$D$1315, K$1)+SUMIFS(DataRegularSeason20242025!$AB$3:$AB$1315,DataRegularSeason20242025!$B$3:$B$1315, "&lt;=" &amp; $A104, DataRegularSeason20242025!$E$3:$E$1315, K$1)</f>
        <v>8</v>
      </c>
      <c r="L104" s="2">
        <f>SUMIFS(DataRegularSeason20242025!$AA$3:$AA$1315,DataRegularSeason20242025!$B$3:$B$1315, "&lt;=" &amp; $A104, DataRegularSeason20242025!$D$3:$D$1315, L$1)+SUMIFS(DataRegularSeason20242025!$AB$3:$AB$1315,DataRegularSeason20242025!$B$3:$B$1315, "&lt;=" &amp; $A104, DataRegularSeason20242025!$E$3:$E$1315, L$1)</f>
        <v>5</v>
      </c>
      <c r="M104" s="2">
        <f>SUMIFS(DataRegularSeason20242025!$AA$3:$AA$1315,DataRegularSeason20242025!$B$3:$B$1315, "&lt;=" &amp; $A104, DataRegularSeason20242025!$D$3:$D$1315, M$1)+SUMIFS(DataRegularSeason20242025!$AB$3:$AB$1315,DataRegularSeason20242025!$B$3:$B$1315, "&lt;=" &amp; $A104, DataRegularSeason20242025!$E$3:$E$1315, M$1)</f>
        <v>11</v>
      </c>
      <c r="N104" s="2">
        <f>SUMIFS(DataRegularSeason20242025!$AA$3:$AA$1315,DataRegularSeason20242025!$B$3:$B$1315, "&lt;=" &amp; $A104, DataRegularSeason20242025!$D$3:$D$1315, N$1)+SUMIFS(DataRegularSeason20242025!$AB$3:$AB$1315,DataRegularSeason20242025!$B$3:$B$1315, "&lt;=" &amp; $A104, DataRegularSeason20242025!$E$3:$E$1315, N$1)</f>
        <v>10</v>
      </c>
      <c r="O104" s="2">
        <f>SUMIFS(DataRegularSeason20242025!$AA$3:$AA$1315,DataRegularSeason20242025!$B$3:$B$1315, "&lt;=" &amp; $A104, DataRegularSeason20242025!$D$3:$D$1315, O$1)+SUMIFS(DataRegularSeason20242025!$AB$3:$AB$1315,DataRegularSeason20242025!$B$3:$B$1315, "&lt;=" &amp; $A104, DataRegularSeason20242025!$E$3:$E$1315, O$1)</f>
        <v>12</v>
      </c>
      <c r="P104" s="2">
        <f>SUMIFS(DataRegularSeason20242025!$AA$3:$AA$1315,DataRegularSeason20242025!$B$3:$B$1315, "&lt;=" &amp; $A104, DataRegularSeason20242025!$D$3:$D$1315, P$1)+SUMIFS(DataRegularSeason20242025!$AB$3:$AB$1315,DataRegularSeason20242025!$B$3:$B$1315, "&lt;=" &amp; $A104, DataRegularSeason20242025!$E$3:$E$1315, P$1)</f>
        <v>5</v>
      </c>
      <c r="Q104" s="2">
        <f>SUMIFS(DataRegularSeason20242025!$AA$3:$AA$1315,DataRegularSeason20242025!$B$3:$B$1315, "&lt;=" &amp; $A104, DataRegularSeason20242025!$D$3:$D$1315, Q$1)+SUMIFS(DataRegularSeason20242025!$AB$3:$AB$1315,DataRegularSeason20242025!$B$3:$B$1315, "&lt;=" &amp; $A104, DataRegularSeason20242025!$E$3:$E$1315, Q$1)</f>
        <v>11</v>
      </c>
      <c r="R104" s="2">
        <f>SUMIFS(DataRegularSeason20242025!$AA$3:$AA$1315,DataRegularSeason20242025!$B$3:$B$1315, "&lt;=" &amp; $A104, DataRegularSeason20242025!$D$3:$D$1315, R$1)+SUMIFS(DataRegularSeason20242025!$AB$3:$AB$1315,DataRegularSeason20242025!$B$3:$B$1315, "&lt;=" &amp; $A104, DataRegularSeason20242025!$E$3:$E$1315, R$1)</f>
        <v>2</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11</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3</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2</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8</v>
      </c>
      <c r="AB104" s="2">
        <f>SUMIFS(DataRegularSeason20242025!$AA$3:$AA$1315,DataRegularSeason20242025!$B$3:$B$1315, "&lt;=" &amp; $A104, DataRegularSeason20242025!$D$3:$D$1315, AB$1)+SUMIFS(DataRegularSeason20242025!$AB$3:$AB$1315,DataRegularSeason20242025!$B$3:$B$1315, "&lt;=" &amp; $A104, DataRegularSeason20242025!$E$3:$E$1315, AB$1)</f>
        <v>8</v>
      </c>
      <c r="AC104" s="2">
        <f>SUMIFS(DataRegularSeason20242025!$AA$3:$AA$1315,DataRegularSeason20242025!$B$3:$B$1315, "&lt;=" &amp; $A104, DataRegularSeason20242025!$D$3:$D$1315, AC$1)+SUMIFS(DataRegularSeason20242025!$AB$3:$AB$1315,DataRegularSeason20242025!$B$3:$B$1315, "&lt;=" &amp; $A104, DataRegularSeason20242025!$E$3:$E$1315, AC$1)</f>
        <v>9</v>
      </c>
      <c r="AD104" s="2">
        <f>SUMIFS(DataRegularSeason20242025!$AA$3:$AA$1315,DataRegularSeason20242025!$B$3:$B$1315, "&lt;=" &amp; $A104, DataRegularSeason20242025!$D$3:$D$1315, AD$1)+SUMIFS(DataRegularSeason20242025!$AB$3:$AB$1315,DataRegularSeason20242025!$B$3:$B$1315, "&lt;=" &amp; $A104, DataRegularSeason20242025!$E$3:$E$1315, AD$1)</f>
        <v>8</v>
      </c>
      <c r="AE104" s="2">
        <f>SUMIFS(DataRegularSeason20242025!$AA$3:$AA$1315,DataRegularSeason20242025!$B$3:$B$1315, "&lt;=" &amp; $A104, DataRegularSeason20242025!$D$3:$D$1315, AE$1)+SUMIFS(DataRegularSeason20242025!$AB$3:$AB$1315,DataRegularSeason20242025!$B$3:$B$1315, "&lt;=" &amp; $A104, DataRegularSeason20242025!$E$3:$E$1315, AE$1)</f>
        <v>9</v>
      </c>
      <c r="AF104" s="2">
        <f>SUMIFS(DataRegularSeason20242025!$AA$3:$AA$1315,DataRegularSeason20242025!$B$3:$B$1315, "&lt;=" &amp; $A104, DataRegularSeason20242025!$D$3:$D$1315, AF$1)+SUMIFS(DataRegularSeason20242025!$AB$3:$AB$1315,DataRegularSeason20242025!$B$3:$B$1315, "&lt;=" &amp; $A104, DataRegularSeason20242025!$E$3:$E$1315, AF$1)</f>
        <v>14</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7</v>
      </c>
      <c r="D105" s="2">
        <f>SUMIFS(DataRegularSeason20242025!$AA$3:$AA$1315,DataRegularSeason20242025!$B$3:$B$1315, "&lt;=" &amp; $A105, DataRegularSeason20242025!$D$3:$D$1315, D$1)+SUMIFS(DataRegularSeason20242025!$AB$3:$AB$1315,DataRegularSeason20242025!$B$3:$B$1315, "&lt;=" &amp; $A105, DataRegularSeason20242025!$E$3:$E$1315, D$1)</f>
        <v>7</v>
      </c>
      <c r="E105" s="2">
        <f>SUMIFS(DataRegularSeason20242025!$AA$3:$AA$1315,DataRegularSeason20242025!$B$3:$B$1315, "&lt;=" &amp; $A105, DataRegularSeason20242025!$D$3:$D$1315, E$1)+SUMIFS(DataRegularSeason20242025!$AB$3:$AB$1315,DataRegularSeason20242025!$B$3:$B$1315, "&lt;=" &amp; $A105, DataRegularSeason20242025!$E$3:$E$1315, E$1)</f>
        <v>8</v>
      </c>
      <c r="F105" s="2">
        <f>SUMIFS(DataRegularSeason20242025!$AA$3:$AA$1315,DataRegularSeason20242025!$B$3:$B$1315, "&lt;=" &amp; $A105, DataRegularSeason20242025!$D$3:$D$1315, F$1)+SUMIFS(DataRegularSeason20242025!$AB$3:$AB$1315,DataRegularSeason20242025!$B$3:$B$1315, "&lt;=" &amp; $A105, DataRegularSeason20242025!$E$3:$E$1315, F$1)</f>
        <v>6</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5</v>
      </c>
      <c r="I105" s="2">
        <f>SUMIFS(DataRegularSeason20242025!$AA$3:$AA$1315,DataRegularSeason20242025!$B$3:$B$1315, "&lt;=" &amp; $A105, DataRegularSeason20242025!$D$3:$D$1315, I$1)+SUMIFS(DataRegularSeason20242025!$AB$3:$AB$1315,DataRegularSeason20242025!$B$3:$B$1315, "&lt;=" &amp; $A105, DataRegularSeason20242025!$E$3:$E$1315, I$1)</f>
        <v>8</v>
      </c>
      <c r="J105" s="2">
        <f>SUMIFS(DataRegularSeason20242025!$AA$3:$AA$1315,DataRegularSeason20242025!$B$3:$B$1315, "&lt;=" &amp; $A105, DataRegularSeason20242025!$D$3:$D$1315, J$1)+SUMIFS(DataRegularSeason20242025!$AB$3:$AB$1315,DataRegularSeason20242025!$B$3:$B$1315, "&lt;=" &amp; $A105, DataRegularSeason20242025!$E$3:$E$1315, J$1)</f>
        <v>12</v>
      </c>
      <c r="K105" s="2">
        <f>SUMIFS(DataRegularSeason20242025!$AA$3:$AA$1315,DataRegularSeason20242025!$B$3:$B$1315, "&lt;=" &amp; $A105, DataRegularSeason20242025!$D$3:$D$1315, K$1)+SUMIFS(DataRegularSeason20242025!$AB$3:$AB$1315,DataRegularSeason20242025!$B$3:$B$1315, "&lt;=" &amp; $A105, DataRegularSeason20242025!$E$3:$E$1315, K$1)</f>
        <v>8</v>
      </c>
      <c r="L105" s="2">
        <f>SUMIFS(DataRegularSeason20242025!$AA$3:$AA$1315,DataRegularSeason20242025!$B$3:$B$1315, "&lt;=" &amp; $A105, DataRegularSeason20242025!$D$3:$D$1315, L$1)+SUMIFS(DataRegularSeason20242025!$AB$3:$AB$1315,DataRegularSeason20242025!$B$3:$B$1315, "&lt;=" &amp; $A105, DataRegularSeason20242025!$E$3:$E$1315, L$1)</f>
        <v>5</v>
      </c>
      <c r="M105" s="2">
        <f>SUMIFS(DataRegularSeason20242025!$AA$3:$AA$1315,DataRegularSeason20242025!$B$3:$B$1315, "&lt;=" &amp; $A105, DataRegularSeason20242025!$D$3:$D$1315, M$1)+SUMIFS(DataRegularSeason20242025!$AB$3:$AB$1315,DataRegularSeason20242025!$B$3:$B$1315, "&lt;=" &amp; $A105, DataRegularSeason20242025!$E$3:$E$1315, M$1)</f>
        <v>11</v>
      </c>
      <c r="N105" s="2">
        <f>SUMIFS(DataRegularSeason20242025!$AA$3:$AA$1315,DataRegularSeason20242025!$B$3:$B$1315, "&lt;=" &amp; $A105, DataRegularSeason20242025!$D$3:$D$1315, N$1)+SUMIFS(DataRegularSeason20242025!$AB$3:$AB$1315,DataRegularSeason20242025!$B$3:$B$1315, "&lt;=" &amp; $A105, DataRegularSeason20242025!$E$3:$E$1315, N$1)</f>
        <v>10</v>
      </c>
      <c r="O105" s="2">
        <f>SUMIFS(DataRegularSeason20242025!$AA$3:$AA$1315,DataRegularSeason20242025!$B$3:$B$1315, "&lt;=" &amp; $A105, DataRegularSeason20242025!$D$3:$D$1315, O$1)+SUMIFS(DataRegularSeason20242025!$AB$3:$AB$1315,DataRegularSeason20242025!$B$3:$B$1315, "&lt;=" &amp; $A105, DataRegularSeason20242025!$E$3:$E$1315, O$1)</f>
        <v>12</v>
      </c>
      <c r="P105" s="2">
        <f>SUMIFS(DataRegularSeason20242025!$AA$3:$AA$1315,DataRegularSeason20242025!$B$3:$B$1315, "&lt;=" &amp; $A105, DataRegularSeason20242025!$D$3:$D$1315, P$1)+SUMIFS(DataRegularSeason20242025!$AB$3:$AB$1315,DataRegularSeason20242025!$B$3:$B$1315, "&lt;=" &amp; $A105, DataRegularSeason20242025!$E$3:$E$1315, P$1)</f>
        <v>5</v>
      </c>
      <c r="Q105" s="2">
        <f>SUMIFS(DataRegularSeason20242025!$AA$3:$AA$1315,DataRegularSeason20242025!$B$3:$B$1315, "&lt;=" &amp; $A105, DataRegularSeason20242025!$D$3:$D$1315, Q$1)+SUMIFS(DataRegularSeason20242025!$AB$3:$AB$1315,DataRegularSeason20242025!$B$3:$B$1315, "&lt;=" &amp; $A105, DataRegularSeason20242025!$E$3:$E$1315, Q$1)</f>
        <v>11</v>
      </c>
      <c r="R105" s="2">
        <f>SUMIFS(DataRegularSeason20242025!$AA$3:$AA$1315,DataRegularSeason20242025!$B$3:$B$1315, "&lt;=" &amp; $A105, DataRegularSeason20242025!$D$3:$D$1315, R$1)+SUMIFS(DataRegularSeason20242025!$AB$3:$AB$1315,DataRegularSeason20242025!$B$3:$B$1315, "&lt;=" &amp; $A105, DataRegularSeason20242025!$E$3:$E$1315, R$1)</f>
        <v>2</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11</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3</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2</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8</v>
      </c>
      <c r="AB105" s="2">
        <f>SUMIFS(DataRegularSeason20242025!$AA$3:$AA$1315,DataRegularSeason20242025!$B$3:$B$1315, "&lt;=" &amp; $A105, DataRegularSeason20242025!$D$3:$D$1315, AB$1)+SUMIFS(DataRegularSeason20242025!$AB$3:$AB$1315,DataRegularSeason20242025!$B$3:$B$1315, "&lt;=" &amp; $A105, DataRegularSeason20242025!$E$3:$E$1315, AB$1)</f>
        <v>8</v>
      </c>
      <c r="AC105" s="2">
        <f>SUMIFS(DataRegularSeason20242025!$AA$3:$AA$1315,DataRegularSeason20242025!$B$3:$B$1315, "&lt;=" &amp; $A105, DataRegularSeason20242025!$D$3:$D$1315, AC$1)+SUMIFS(DataRegularSeason20242025!$AB$3:$AB$1315,DataRegularSeason20242025!$B$3:$B$1315, "&lt;=" &amp; $A105, DataRegularSeason20242025!$E$3:$E$1315, AC$1)</f>
        <v>9</v>
      </c>
      <c r="AD105" s="2">
        <f>SUMIFS(DataRegularSeason20242025!$AA$3:$AA$1315,DataRegularSeason20242025!$B$3:$B$1315, "&lt;=" &amp; $A105, DataRegularSeason20242025!$D$3:$D$1315, AD$1)+SUMIFS(DataRegularSeason20242025!$AB$3:$AB$1315,DataRegularSeason20242025!$B$3:$B$1315, "&lt;=" &amp; $A105, DataRegularSeason20242025!$E$3:$E$1315, AD$1)</f>
        <v>8</v>
      </c>
      <c r="AE105" s="2">
        <f>SUMIFS(DataRegularSeason20242025!$AA$3:$AA$1315,DataRegularSeason20242025!$B$3:$B$1315, "&lt;=" &amp; $A105, DataRegularSeason20242025!$D$3:$D$1315, AE$1)+SUMIFS(DataRegularSeason20242025!$AB$3:$AB$1315,DataRegularSeason20242025!$B$3:$B$1315, "&lt;=" &amp; $A105, DataRegularSeason20242025!$E$3:$E$1315, AE$1)</f>
        <v>9</v>
      </c>
      <c r="AF105" s="2">
        <f>SUMIFS(DataRegularSeason20242025!$AA$3:$AA$1315,DataRegularSeason20242025!$B$3:$B$1315, "&lt;=" &amp; $A105, DataRegularSeason20242025!$D$3:$D$1315, AF$1)+SUMIFS(DataRegularSeason20242025!$AB$3:$AB$1315,DataRegularSeason20242025!$B$3:$B$1315, "&lt;=" &amp; $A105, DataRegularSeason20242025!$E$3:$E$1315, AF$1)</f>
        <v>14</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7</v>
      </c>
      <c r="D106" s="2">
        <f>SUMIFS(DataRegularSeason20242025!$AA$3:$AA$1315,DataRegularSeason20242025!$B$3:$B$1315, "&lt;=" &amp; $A106, DataRegularSeason20242025!$D$3:$D$1315, D$1)+SUMIFS(DataRegularSeason20242025!$AB$3:$AB$1315,DataRegularSeason20242025!$B$3:$B$1315, "&lt;=" &amp; $A106, DataRegularSeason20242025!$E$3:$E$1315, D$1)</f>
        <v>7</v>
      </c>
      <c r="E106" s="2">
        <f>SUMIFS(DataRegularSeason20242025!$AA$3:$AA$1315,DataRegularSeason20242025!$B$3:$B$1315, "&lt;=" &amp; $A106, DataRegularSeason20242025!$D$3:$D$1315, E$1)+SUMIFS(DataRegularSeason20242025!$AB$3:$AB$1315,DataRegularSeason20242025!$B$3:$B$1315, "&lt;=" &amp; $A106, DataRegularSeason20242025!$E$3:$E$1315, E$1)</f>
        <v>8</v>
      </c>
      <c r="F106" s="2">
        <f>SUMIFS(DataRegularSeason20242025!$AA$3:$AA$1315,DataRegularSeason20242025!$B$3:$B$1315, "&lt;=" &amp; $A106, DataRegularSeason20242025!$D$3:$D$1315, F$1)+SUMIFS(DataRegularSeason20242025!$AB$3:$AB$1315,DataRegularSeason20242025!$B$3:$B$1315, "&lt;=" &amp; $A106, DataRegularSeason20242025!$E$3:$E$1315, F$1)</f>
        <v>6</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5</v>
      </c>
      <c r="I106" s="2">
        <f>SUMIFS(DataRegularSeason20242025!$AA$3:$AA$1315,DataRegularSeason20242025!$B$3:$B$1315, "&lt;=" &amp; $A106, DataRegularSeason20242025!$D$3:$D$1315, I$1)+SUMIFS(DataRegularSeason20242025!$AB$3:$AB$1315,DataRegularSeason20242025!$B$3:$B$1315, "&lt;=" &amp; $A106, DataRegularSeason20242025!$E$3:$E$1315, I$1)</f>
        <v>8</v>
      </c>
      <c r="J106" s="2">
        <f>SUMIFS(DataRegularSeason20242025!$AA$3:$AA$1315,DataRegularSeason20242025!$B$3:$B$1315, "&lt;=" &amp; $A106, DataRegularSeason20242025!$D$3:$D$1315, J$1)+SUMIFS(DataRegularSeason20242025!$AB$3:$AB$1315,DataRegularSeason20242025!$B$3:$B$1315, "&lt;=" &amp; $A106, DataRegularSeason20242025!$E$3:$E$1315, J$1)</f>
        <v>12</v>
      </c>
      <c r="K106" s="2">
        <f>SUMIFS(DataRegularSeason20242025!$AA$3:$AA$1315,DataRegularSeason20242025!$B$3:$B$1315, "&lt;=" &amp; $A106, DataRegularSeason20242025!$D$3:$D$1315, K$1)+SUMIFS(DataRegularSeason20242025!$AB$3:$AB$1315,DataRegularSeason20242025!$B$3:$B$1315, "&lt;=" &amp; $A106, DataRegularSeason20242025!$E$3:$E$1315, K$1)</f>
        <v>8</v>
      </c>
      <c r="L106" s="2">
        <f>SUMIFS(DataRegularSeason20242025!$AA$3:$AA$1315,DataRegularSeason20242025!$B$3:$B$1315, "&lt;=" &amp; $A106, DataRegularSeason20242025!$D$3:$D$1315, L$1)+SUMIFS(DataRegularSeason20242025!$AB$3:$AB$1315,DataRegularSeason20242025!$B$3:$B$1315, "&lt;=" &amp; $A106, DataRegularSeason20242025!$E$3:$E$1315, L$1)</f>
        <v>5</v>
      </c>
      <c r="M106" s="2">
        <f>SUMIFS(DataRegularSeason20242025!$AA$3:$AA$1315,DataRegularSeason20242025!$B$3:$B$1315, "&lt;=" &amp; $A106, DataRegularSeason20242025!$D$3:$D$1315, M$1)+SUMIFS(DataRegularSeason20242025!$AB$3:$AB$1315,DataRegularSeason20242025!$B$3:$B$1315, "&lt;=" &amp; $A106, DataRegularSeason20242025!$E$3:$E$1315, M$1)</f>
        <v>11</v>
      </c>
      <c r="N106" s="2">
        <f>SUMIFS(DataRegularSeason20242025!$AA$3:$AA$1315,DataRegularSeason20242025!$B$3:$B$1315, "&lt;=" &amp; $A106, DataRegularSeason20242025!$D$3:$D$1315, N$1)+SUMIFS(DataRegularSeason20242025!$AB$3:$AB$1315,DataRegularSeason20242025!$B$3:$B$1315, "&lt;=" &amp; $A106, DataRegularSeason20242025!$E$3:$E$1315, N$1)</f>
        <v>10</v>
      </c>
      <c r="O106" s="2">
        <f>SUMIFS(DataRegularSeason20242025!$AA$3:$AA$1315,DataRegularSeason20242025!$B$3:$B$1315, "&lt;=" &amp; $A106, DataRegularSeason20242025!$D$3:$D$1315, O$1)+SUMIFS(DataRegularSeason20242025!$AB$3:$AB$1315,DataRegularSeason20242025!$B$3:$B$1315, "&lt;=" &amp; $A106, DataRegularSeason20242025!$E$3:$E$1315, O$1)</f>
        <v>12</v>
      </c>
      <c r="P106" s="2">
        <f>SUMIFS(DataRegularSeason20242025!$AA$3:$AA$1315,DataRegularSeason20242025!$B$3:$B$1315, "&lt;=" &amp; $A106, DataRegularSeason20242025!$D$3:$D$1315, P$1)+SUMIFS(DataRegularSeason20242025!$AB$3:$AB$1315,DataRegularSeason20242025!$B$3:$B$1315, "&lt;=" &amp; $A106, DataRegularSeason20242025!$E$3:$E$1315, P$1)</f>
        <v>5</v>
      </c>
      <c r="Q106" s="2">
        <f>SUMIFS(DataRegularSeason20242025!$AA$3:$AA$1315,DataRegularSeason20242025!$B$3:$B$1315, "&lt;=" &amp; $A106, DataRegularSeason20242025!$D$3:$D$1315, Q$1)+SUMIFS(DataRegularSeason20242025!$AB$3:$AB$1315,DataRegularSeason20242025!$B$3:$B$1315, "&lt;=" &amp; $A106, DataRegularSeason20242025!$E$3:$E$1315, Q$1)</f>
        <v>11</v>
      </c>
      <c r="R106" s="2">
        <f>SUMIFS(DataRegularSeason20242025!$AA$3:$AA$1315,DataRegularSeason20242025!$B$3:$B$1315, "&lt;=" &amp; $A106, DataRegularSeason20242025!$D$3:$D$1315, R$1)+SUMIFS(DataRegularSeason20242025!$AB$3:$AB$1315,DataRegularSeason20242025!$B$3:$B$1315, "&lt;=" &amp; $A106, DataRegularSeason20242025!$E$3:$E$1315, R$1)</f>
        <v>2</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11</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3</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2</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8</v>
      </c>
      <c r="AB106" s="2">
        <f>SUMIFS(DataRegularSeason20242025!$AA$3:$AA$1315,DataRegularSeason20242025!$B$3:$B$1315, "&lt;=" &amp; $A106, DataRegularSeason20242025!$D$3:$D$1315, AB$1)+SUMIFS(DataRegularSeason20242025!$AB$3:$AB$1315,DataRegularSeason20242025!$B$3:$B$1315, "&lt;=" &amp; $A106, DataRegularSeason20242025!$E$3:$E$1315, AB$1)</f>
        <v>8</v>
      </c>
      <c r="AC106" s="2">
        <f>SUMIFS(DataRegularSeason20242025!$AA$3:$AA$1315,DataRegularSeason20242025!$B$3:$B$1315, "&lt;=" &amp; $A106, DataRegularSeason20242025!$D$3:$D$1315, AC$1)+SUMIFS(DataRegularSeason20242025!$AB$3:$AB$1315,DataRegularSeason20242025!$B$3:$B$1315, "&lt;=" &amp; $A106, DataRegularSeason20242025!$E$3:$E$1315, AC$1)</f>
        <v>9</v>
      </c>
      <c r="AD106" s="2">
        <f>SUMIFS(DataRegularSeason20242025!$AA$3:$AA$1315,DataRegularSeason20242025!$B$3:$B$1315, "&lt;=" &amp; $A106, DataRegularSeason20242025!$D$3:$D$1315, AD$1)+SUMIFS(DataRegularSeason20242025!$AB$3:$AB$1315,DataRegularSeason20242025!$B$3:$B$1315, "&lt;=" &amp; $A106, DataRegularSeason20242025!$E$3:$E$1315, AD$1)</f>
        <v>8</v>
      </c>
      <c r="AE106" s="2">
        <f>SUMIFS(DataRegularSeason20242025!$AA$3:$AA$1315,DataRegularSeason20242025!$B$3:$B$1315, "&lt;=" &amp; $A106, DataRegularSeason20242025!$D$3:$D$1315, AE$1)+SUMIFS(DataRegularSeason20242025!$AB$3:$AB$1315,DataRegularSeason20242025!$B$3:$B$1315, "&lt;=" &amp; $A106, DataRegularSeason20242025!$E$3:$E$1315, AE$1)</f>
        <v>9</v>
      </c>
      <c r="AF106" s="2">
        <f>SUMIFS(DataRegularSeason20242025!$AA$3:$AA$1315,DataRegularSeason20242025!$B$3:$B$1315, "&lt;=" &amp; $A106, DataRegularSeason20242025!$D$3:$D$1315, AF$1)+SUMIFS(DataRegularSeason20242025!$AB$3:$AB$1315,DataRegularSeason20242025!$B$3:$B$1315, "&lt;=" &amp; $A106, DataRegularSeason20242025!$E$3:$E$1315, AF$1)</f>
        <v>14</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7</v>
      </c>
      <c r="D107" s="2">
        <f>SUMIFS(DataRegularSeason20242025!$AA$3:$AA$1315,DataRegularSeason20242025!$B$3:$B$1315, "&lt;=" &amp; $A107, DataRegularSeason20242025!$D$3:$D$1315, D$1)+SUMIFS(DataRegularSeason20242025!$AB$3:$AB$1315,DataRegularSeason20242025!$B$3:$B$1315, "&lt;=" &amp; $A107, DataRegularSeason20242025!$E$3:$E$1315, D$1)</f>
        <v>7</v>
      </c>
      <c r="E107" s="2">
        <f>SUMIFS(DataRegularSeason20242025!$AA$3:$AA$1315,DataRegularSeason20242025!$B$3:$B$1315, "&lt;=" &amp; $A107, DataRegularSeason20242025!$D$3:$D$1315, E$1)+SUMIFS(DataRegularSeason20242025!$AB$3:$AB$1315,DataRegularSeason20242025!$B$3:$B$1315, "&lt;=" &amp; $A107, DataRegularSeason20242025!$E$3:$E$1315, E$1)</f>
        <v>8</v>
      </c>
      <c r="F107" s="2">
        <f>SUMIFS(DataRegularSeason20242025!$AA$3:$AA$1315,DataRegularSeason20242025!$B$3:$B$1315, "&lt;=" &amp; $A107, DataRegularSeason20242025!$D$3:$D$1315, F$1)+SUMIFS(DataRegularSeason20242025!$AB$3:$AB$1315,DataRegularSeason20242025!$B$3:$B$1315, "&lt;=" &amp; $A107, DataRegularSeason20242025!$E$3:$E$1315, F$1)</f>
        <v>6</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5</v>
      </c>
      <c r="I107" s="2">
        <f>SUMIFS(DataRegularSeason20242025!$AA$3:$AA$1315,DataRegularSeason20242025!$B$3:$B$1315, "&lt;=" &amp; $A107, DataRegularSeason20242025!$D$3:$D$1315, I$1)+SUMIFS(DataRegularSeason20242025!$AB$3:$AB$1315,DataRegularSeason20242025!$B$3:$B$1315, "&lt;=" &amp; $A107, DataRegularSeason20242025!$E$3:$E$1315, I$1)</f>
        <v>8</v>
      </c>
      <c r="J107" s="2">
        <f>SUMIFS(DataRegularSeason20242025!$AA$3:$AA$1315,DataRegularSeason20242025!$B$3:$B$1315, "&lt;=" &amp; $A107, DataRegularSeason20242025!$D$3:$D$1315, J$1)+SUMIFS(DataRegularSeason20242025!$AB$3:$AB$1315,DataRegularSeason20242025!$B$3:$B$1315, "&lt;=" &amp; $A107, DataRegularSeason20242025!$E$3:$E$1315, J$1)</f>
        <v>12</v>
      </c>
      <c r="K107" s="2">
        <f>SUMIFS(DataRegularSeason20242025!$AA$3:$AA$1315,DataRegularSeason20242025!$B$3:$B$1315, "&lt;=" &amp; $A107, DataRegularSeason20242025!$D$3:$D$1315, K$1)+SUMIFS(DataRegularSeason20242025!$AB$3:$AB$1315,DataRegularSeason20242025!$B$3:$B$1315, "&lt;=" &amp; $A107, DataRegularSeason20242025!$E$3:$E$1315, K$1)</f>
        <v>8</v>
      </c>
      <c r="L107" s="2">
        <f>SUMIFS(DataRegularSeason20242025!$AA$3:$AA$1315,DataRegularSeason20242025!$B$3:$B$1315, "&lt;=" &amp; $A107, DataRegularSeason20242025!$D$3:$D$1315, L$1)+SUMIFS(DataRegularSeason20242025!$AB$3:$AB$1315,DataRegularSeason20242025!$B$3:$B$1315, "&lt;=" &amp; $A107, DataRegularSeason20242025!$E$3:$E$1315, L$1)</f>
        <v>5</v>
      </c>
      <c r="M107" s="2">
        <f>SUMIFS(DataRegularSeason20242025!$AA$3:$AA$1315,DataRegularSeason20242025!$B$3:$B$1315, "&lt;=" &amp; $A107, DataRegularSeason20242025!$D$3:$D$1315, M$1)+SUMIFS(DataRegularSeason20242025!$AB$3:$AB$1315,DataRegularSeason20242025!$B$3:$B$1315, "&lt;=" &amp; $A107, DataRegularSeason20242025!$E$3:$E$1315, M$1)</f>
        <v>11</v>
      </c>
      <c r="N107" s="2">
        <f>SUMIFS(DataRegularSeason20242025!$AA$3:$AA$1315,DataRegularSeason20242025!$B$3:$B$1315, "&lt;=" &amp; $A107, DataRegularSeason20242025!$D$3:$D$1315, N$1)+SUMIFS(DataRegularSeason20242025!$AB$3:$AB$1315,DataRegularSeason20242025!$B$3:$B$1315, "&lt;=" &amp; $A107, DataRegularSeason20242025!$E$3:$E$1315, N$1)</f>
        <v>10</v>
      </c>
      <c r="O107" s="2">
        <f>SUMIFS(DataRegularSeason20242025!$AA$3:$AA$1315,DataRegularSeason20242025!$B$3:$B$1315, "&lt;=" &amp; $A107, DataRegularSeason20242025!$D$3:$D$1315, O$1)+SUMIFS(DataRegularSeason20242025!$AB$3:$AB$1315,DataRegularSeason20242025!$B$3:$B$1315, "&lt;=" &amp; $A107, DataRegularSeason20242025!$E$3:$E$1315, O$1)</f>
        <v>12</v>
      </c>
      <c r="P107" s="2">
        <f>SUMIFS(DataRegularSeason20242025!$AA$3:$AA$1315,DataRegularSeason20242025!$B$3:$B$1315, "&lt;=" &amp; $A107, DataRegularSeason20242025!$D$3:$D$1315, P$1)+SUMIFS(DataRegularSeason20242025!$AB$3:$AB$1315,DataRegularSeason20242025!$B$3:$B$1315, "&lt;=" &amp; $A107, DataRegularSeason20242025!$E$3:$E$1315, P$1)</f>
        <v>5</v>
      </c>
      <c r="Q107" s="2">
        <f>SUMIFS(DataRegularSeason20242025!$AA$3:$AA$1315,DataRegularSeason20242025!$B$3:$B$1315, "&lt;=" &amp; $A107, DataRegularSeason20242025!$D$3:$D$1315, Q$1)+SUMIFS(DataRegularSeason20242025!$AB$3:$AB$1315,DataRegularSeason20242025!$B$3:$B$1315, "&lt;=" &amp; $A107, DataRegularSeason20242025!$E$3:$E$1315, Q$1)</f>
        <v>11</v>
      </c>
      <c r="R107" s="2">
        <f>SUMIFS(DataRegularSeason20242025!$AA$3:$AA$1315,DataRegularSeason20242025!$B$3:$B$1315, "&lt;=" &amp; $A107, DataRegularSeason20242025!$D$3:$D$1315, R$1)+SUMIFS(DataRegularSeason20242025!$AB$3:$AB$1315,DataRegularSeason20242025!$B$3:$B$1315, "&lt;=" &amp; $A107, DataRegularSeason20242025!$E$3:$E$1315, R$1)</f>
        <v>2</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11</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3</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2</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8</v>
      </c>
      <c r="AB107" s="2">
        <f>SUMIFS(DataRegularSeason20242025!$AA$3:$AA$1315,DataRegularSeason20242025!$B$3:$B$1315, "&lt;=" &amp; $A107, DataRegularSeason20242025!$D$3:$D$1315, AB$1)+SUMIFS(DataRegularSeason20242025!$AB$3:$AB$1315,DataRegularSeason20242025!$B$3:$B$1315, "&lt;=" &amp; $A107, DataRegularSeason20242025!$E$3:$E$1315, AB$1)</f>
        <v>8</v>
      </c>
      <c r="AC107" s="2">
        <f>SUMIFS(DataRegularSeason20242025!$AA$3:$AA$1315,DataRegularSeason20242025!$B$3:$B$1315, "&lt;=" &amp; $A107, DataRegularSeason20242025!$D$3:$D$1315, AC$1)+SUMIFS(DataRegularSeason20242025!$AB$3:$AB$1315,DataRegularSeason20242025!$B$3:$B$1315, "&lt;=" &amp; $A107, DataRegularSeason20242025!$E$3:$E$1315, AC$1)</f>
        <v>9</v>
      </c>
      <c r="AD107" s="2">
        <f>SUMIFS(DataRegularSeason20242025!$AA$3:$AA$1315,DataRegularSeason20242025!$B$3:$B$1315, "&lt;=" &amp; $A107, DataRegularSeason20242025!$D$3:$D$1315, AD$1)+SUMIFS(DataRegularSeason20242025!$AB$3:$AB$1315,DataRegularSeason20242025!$B$3:$B$1315, "&lt;=" &amp; $A107, DataRegularSeason20242025!$E$3:$E$1315, AD$1)</f>
        <v>8</v>
      </c>
      <c r="AE107" s="2">
        <f>SUMIFS(DataRegularSeason20242025!$AA$3:$AA$1315,DataRegularSeason20242025!$B$3:$B$1315, "&lt;=" &amp; $A107, DataRegularSeason20242025!$D$3:$D$1315, AE$1)+SUMIFS(DataRegularSeason20242025!$AB$3:$AB$1315,DataRegularSeason20242025!$B$3:$B$1315, "&lt;=" &amp; $A107, DataRegularSeason20242025!$E$3:$E$1315, AE$1)</f>
        <v>9</v>
      </c>
      <c r="AF107" s="2">
        <f>SUMIFS(DataRegularSeason20242025!$AA$3:$AA$1315,DataRegularSeason20242025!$B$3:$B$1315, "&lt;=" &amp; $A107, DataRegularSeason20242025!$D$3:$D$1315, AF$1)+SUMIFS(DataRegularSeason20242025!$AB$3:$AB$1315,DataRegularSeason20242025!$B$3:$B$1315, "&lt;=" &amp; $A107, DataRegularSeason20242025!$E$3:$E$1315, AF$1)</f>
        <v>14</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7</v>
      </c>
      <c r="D108" s="2">
        <f>SUMIFS(DataRegularSeason20242025!$AA$3:$AA$1315,DataRegularSeason20242025!$B$3:$B$1315, "&lt;=" &amp; $A108, DataRegularSeason20242025!$D$3:$D$1315, D$1)+SUMIFS(DataRegularSeason20242025!$AB$3:$AB$1315,DataRegularSeason20242025!$B$3:$B$1315, "&lt;=" &amp; $A108, DataRegularSeason20242025!$E$3:$E$1315, D$1)</f>
        <v>7</v>
      </c>
      <c r="E108" s="2">
        <f>SUMIFS(DataRegularSeason20242025!$AA$3:$AA$1315,DataRegularSeason20242025!$B$3:$B$1315, "&lt;=" &amp; $A108, DataRegularSeason20242025!$D$3:$D$1315, E$1)+SUMIFS(DataRegularSeason20242025!$AB$3:$AB$1315,DataRegularSeason20242025!$B$3:$B$1315, "&lt;=" &amp; $A108, DataRegularSeason20242025!$E$3:$E$1315, E$1)</f>
        <v>8</v>
      </c>
      <c r="F108" s="2">
        <f>SUMIFS(DataRegularSeason20242025!$AA$3:$AA$1315,DataRegularSeason20242025!$B$3:$B$1315, "&lt;=" &amp; $A108, DataRegularSeason20242025!$D$3:$D$1315, F$1)+SUMIFS(DataRegularSeason20242025!$AB$3:$AB$1315,DataRegularSeason20242025!$B$3:$B$1315, "&lt;=" &amp; $A108, DataRegularSeason20242025!$E$3:$E$1315, F$1)</f>
        <v>6</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5</v>
      </c>
      <c r="I108" s="2">
        <f>SUMIFS(DataRegularSeason20242025!$AA$3:$AA$1315,DataRegularSeason20242025!$B$3:$B$1315, "&lt;=" &amp; $A108, DataRegularSeason20242025!$D$3:$D$1315, I$1)+SUMIFS(DataRegularSeason20242025!$AB$3:$AB$1315,DataRegularSeason20242025!$B$3:$B$1315, "&lt;=" &amp; $A108, DataRegularSeason20242025!$E$3:$E$1315, I$1)</f>
        <v>8</v>
      </c>
      <c r="J108" s="2">
        <f>SUMIFS(DataRegularSeason20242025!$AA$3:$AA$1315,DataRegularSeason20242025!$B$3:$B$1315, "&lt;=" &amp; $A108, DataRegularSeason20242025!$D$3:$D$1315, J$1)+SUMIFS(DataRegularSeason20242025!$AB$3:$AB$1315,DataRegularSeason20242025!$B$3:$B$1315, "&lt;=" &amp; $A108, DataRegularSeason20242025!$E$3:$E$1315, J$1)</f>
        <v>12</v>
      </c>
      <c r="K108" s="2">
        <f>SUMIFS(DataRegularSeason20242025!$AA$3:$AA$1315,DataRegularSeason20242025!$B$3:$B$1315, "&lt;=" &amp; $A108, DataRegularSeason20242025!$D$3:$D$1315, K$1)+SUMIFS(DataRegularSeason20242025!$AB$3:$AB$1315,DataRegularSeason20242025!$B$3:$B$1315, "&lt;=" &amp; $A108, DataRegularSeason20242025!$E$3:$E$1315, K$1)</f>
        <v>8</v>
      </c>
      <c r="L108" s="2">
        <f>SUMIFS(DataRegularSeason20242025!$AA$3:$AA$1315,DataRegularSeason20242025!$B$3:$B$1315, "&lt;=" &amp; $A108, DataRegularSeason20242025!$D$3:$D$1315, L$1)+SUMIFS(DataRegularSeason20242025!$AB$3:$AB$1315,DataRegularSeason20242025!$B$3:$B$1315, "&lt;=" &amp; $A108, DataRegularSeason20242025!$E$3:$E$1315, L$1)</f>
        <v>5</v>
      </c>
      <c r="M108" s="2">
        <f>SUMIFS(DataRegularSeason20242025!$AA$3:$AA$1315,DataRegularSeason20242025!$B$3:$B$1315, "&lt;=" &amp; $A108, DataRegularSeason20242025!$D$3:$D$1315, M$1)+SUMIFS(DataRegularSeason20242025!$AB$3:$AB$1315,DataRegularSeason20242025!$B$3:$B$1315, "&lt;=" &amp; $A108, DataRegularSeason20242025!$E$3:$E$1315, M$1)</f>
        <v>11</v>
      </c>
      <c r="N108" s="2">
        <f>SUMIFS(DataRegularSeason20242025!$AA$3:$AA$1315,DataRegularSeason20242025!$B$3:$B$1315, "&lt;=" &amp; $A108, DataRegularSeason20242025!$D$3:$D$1315, N$1)+SUMIFS(DataRegularSeason20242025!$AB$3:$AB$1315,DataRegularSeason20242025!$B$3:$B$1315, "&lt;=" &amp; $A108, DataRegularSeason20242025!$E$3:$E$1315, N$1)</f>
        <v>10</v>
      </c>
      <c r="O108" s="2">
        <f>SUMIFS(DataRegularSeason20242025!$AA$3:$AA$1315,DataRegularSeason20242025!$B$3:$B$1315, "&lt;=" &amp; $A108, DataRegularSeason20242025!$D$3:$D$1315, O$1)+SUMIFS(DataRegularSeason20242025!$AB$3:$AB$1315,DataRegularSeason20242025!$B$3:$B$1315, "&lt;=" &amp; $A108, DataRegularSeason20242025!$E$3:$E$1315, O$1)</f>
        <v>12</v>
      </c>
      <c r="P108" s="2">
        <f>SUMIFS(DataRegularSeason20242025!$AA$3:$AA$1315,DataRegularSeason20242025!$B$3:$B$1315, "&lt;=" &amp; $A108, DataRegularSeason20242025!$D$3:$D$1315, P$1)+SUMIFS(DataRegularSeason20242025!$AB$3:$AB$1315,DataRegularSeason20242025!$B$3:$B$1315, "&lt;=" &amp; $A108, DataRegularSeason20242025!$E$3:$E$1315, P$1)</f>
        <v>5</v>
      </c>
      <c r="Q108" s="2">
        <f>SUMIFS(DataRegularSeason20242025!$AA$3:$AA$1315,DataRegularSeason20242025!$B$3:$B$1315, "&lt;=" &amp; $A108, DataRegularSeason20242025!$D$3:$D$1315, Q$1)+SUMIFS(DataRegularSeason20242025!$AB$3:$AB$1315,DataRegularSeason20242025!$B$3:$B$1315, "&lt;=" &amp; $A108, DataRegularSeason20242025!$E$3:$E$1315, Q$1)</f>
        <v>11</v>
      </c>
      <c r="R108" s="2">
        <f>SUMIFS(DataRegularSeason20242025!$AA$3:$AA$1315,DataRegularSeason20242025!$B$3:$B$1315, "&lt;=" &amp; $A108, DataRegularSeason20242025!$D$3:$D$1315, R$1)+SUMIFS(DataRegularSeason20242025!$AB$3:$AB$1315,DataRegularSeason20242025!$B$3:$B$1315, "&lt;=" &amp; $A108, DataRegularSeason20242025!$E$3:$E$1315, R$1)</f>
        <v>2</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11</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3</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2</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8</v>
      </c>
      <c r="AB108" s="2">
        <f>SUMIFS(DataRegularSeason20242025!$AA$3:$AA$1315,DataRegularSeason20242025!$B$3:$B$1315, "&lt;=" &amp; $A108, DataRegularSeason20242025!$D$3:$D$1315, AB$1)+SUMIFS(DataRegularSeason20242025!$AB$3:$AB$1315,DataRegularSeason20242025!$B$3:$B$1315, "&lt;=" &amp; $A108, DataRegularSeason20242025!$E$3:$E$1315, AB$1)</f>
        <v>8</v>
      </c>
      <c r="AC108" s="2">
        <f>SUMIFS(DataRegularSeason20242025!$AA$3:$AA$1315,DataRegularSeason20242025!$B$3:$B$1315, "&lt;=" &amp; $A108, DataRegularSeason20242025!$D$3:$D$1315, AC$1)+SUMIFS(DataRegularSeason20242025!$AB$3:$AB$1315,DataRegularSeason20242025!$B$3:$B$1315, "&lt;=" &amp; $A108, DataRegularSeason20242025!$E$3:$E$1315, AC$1)</f>
        <v>9</v>
      </c>
      <c r="AD108" s="2">
        <f>SUMIFS(DataRegularSeason20242025!$AA$3:$AA$1315,DataRegularSeason20242025!$B$3:$B$1315, "&lt;=" &amp; $A108, DataRegularSeason20242025!$D$3:$D$1315, AD$1)+SUMIFS(DataRegularSeason20242025!$AB$3:$AB$1315,DataRegularSeason20242025!$B$3:$B$1315, "&lt;=" &amp; $A108, DataRegularSeason20242025!$E$3:$E$1315, AD$1)</f>
        <v>8</v>
      </c>
      <c r="AE108" s="2">
        <f>SUMIFS(DataRegularSeason20242025!$AA$3:$AA$1315,DataRegularSeason20242025!$B$3:$B$1315, "&lt;=" &amp; $A108, DataRegularSeason20242025!$D$3:$D$1315, AE$1)+SUMIFS(DataRegularSeason20242025!$AB$3:$AB$1315,DataRegularSeason20242025!$B$3:$B$1315, "&lt;=" &amp; $A108, DataRegularSeason20242025!$E$3:$E$1315, AE$1)</f>
        <v>9</v>
      </c>
      <c r="AF108" s="2">
        <f>SUMIFS(DataRegularSeason20242025!$AA$3:$AA$1315,DataRegularSeason20242025!$B$3:$B$1315, "&lt;=" &amp; $A108, DataRegularSeason20242025!$D$3:$D$1315, AF$1)+SUMIFS(DataRegularSeason20242025!$AB$3:$AB$1315,DataRegularSeason20242025!$B$3:$B$1315, "&lt;=" &amp; $A108, DataRegularSeason20242025!$E$3:$E$1315, AF$1)</f>
        <v>14</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7</v>
      </c>
      <c r="D109" s="2">
        <f>SUMIFS(DataRegularSeason20242025!$AA$3:$AA$1315,DataRegularSeason20242025!$B$3:$B$1315, "&lt;=" &amp; $A109, DataRegularSeason20242025!$D$3:$D$1315, D$1)+SUMIFS(DataRegularSeason20242025!$AB$3:$AB$1315,DataRegularSeason20242025!$B$3:$B$1315, "&lt;=" &amp; $A109, DataRegularSeason20242025!$E$3:$E$1315, D$1)</f>
        <v>7</v>
      </c>
      <c r="E109" s="2">
        <f>SUMIFS(DataRegularSeason20242025!$AA$3:$AA$1315,DataRegularSeason20242025!$B$3:$B$1315, "&lt;=" &amp; $A109, DataRegularSeason20242025!$D$3:$D$1315, E$1)+SUMIFS(DataRegularSeason20242025!$AB$3:$AB$1315,DataRegularSeason20242025!$B$3:$B$1315, "&lt;=" &amp; $A109, DataRegularSeason20242025!$E$3:$E$1315, E$1)</f>
        <v>8</v>
      </c>
      <c r="F109" s="2">
        <f>SUMIFS(DataRegularSeason20242025!$AA$3:$AA$1315,DataRegularSeason20242025!$B$3:$B$1315, "&lt;=" &amp; $A109, DataRegularSeason20242025!$D$3:$D$1315, F$1)+SUMIFS(DataRegularSeason20242025!$AB$3:$AB$1315,DataRegularSeason20242025!$B$3:$B$1315, "&lt;=" &amp; $A109, DataRegularSeason20242025!$E$3:$E$1315, F$1)</f>
        <v>6</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5</v>
      </c>
      <c r="I109" s="2">
        <f>SUMIFS(DataRegularSeason20242025!$AA$3:$AA$1315,DataRegularSeason20242025!$B$3:$B$1315, "&lt;=" &amp; $A109, DataRegularSeason20242025!$D$3:$D$1315, I$1)+SUMIFS(DataRegularSeason20242025!$AB$3:$AB$1315,DataRegularSeason20242025!$B$3:$B$1315, "&lt;=" &amp; $A109, DataRegularSeason20242025!$E$3:$E$1315, I$1)</f>
        <v>8</v>
      </c>
      <c r="J109" s="2">
        <f>SUMIFS(DataRegularSeason20242025!$AA$3:$AA$1315,DataRegularSeason20242025!$B$3:$B$1315, "&lt;=" &amp; $A109, DataRegularSeason20242025!$D$3:$D$1315, J$1)+SUMIFS(DataRegularSeason20242025!$AB$3:$AB$1315,DataRegularSeason20242025!$B$3:$B$1315, "&lt;=" &amp; $A109, DataRegularSeason20242025!$E$3:$E$1315, J$1)</f>
        <v>12</v>
      </c>
      <c r="K109" s="2">
        <f>SUMIFS(DataRegularSeason20242025!$AA$3:$AA$1315,DataRegularSeason20242025!$B$3:$B$1315, "&lt;=" &amp; $A109, DataRegularSeason20242025!$D$3:$D$1315, K$1)+SUMIFS(DataRegularSeason20242025!$AB$3:$AB$1315,DataRegularSeason20242025!$B$3:$B$1315, "&lt;=" &amp; $A109, DataRegularSeason20242025!$E$3:$E$1315, K$1)</f>
        <v>8</v>
      </c>
      <c r="L109" s="2">
        <f>SUMIFS(DataRegularSeason20242025!$AA$3:$AA$1315,DataRegularSeason20242025!$B$3:$B$1315, "&lt;=" &amp; $A109, DataRegularSeason20242025!$D$3:$D$1315, L$1)+SUMIFS(DataRegularSeason20242025!$AB$3:$AB$1315,DataRegularSeason20242025!$B$3:$B$1315, "&lt;=" &amp; $A109, DataRegularSeason20242025!$E$3:$E$1315, L$1)</f>
        <v>5</v>
      </c>
      <c r="M109" s="2">
        <f>SUMIFS(DataRegularSeason20242025!$AA$3:$AA$1315,DataRegularSeason20242025!$B$3:$B$1315, "&lt;=" &amp; $A109, DataRegularSeason20242025!$D$3:$D$1315, M$1)+SUMIFS(DataRegularSeason20242025!$AB$3:$AB$1315,DataRegularSeason20242025!$B$3:$B$1315, "&lt;=" &amp; $A109, DataRegularSeason20242025!$E$3:$E$1315, M$1)</f>
        <v>11</v>
      </c>
      <c r="N109" s="2">
        <f>SUMIFS(DataRegularSeason20242025!$AA$3:$AA$1315,DataRegularSeason20242025!$B$3:$B$1315, "&lt;=" &amp; $A109, DataRegularSeason20242025!$D$3:$D$1315, N$1)+SUMIFS(DataRegularSeason20242025!$AB$3:$AB$1315,DataRegularSeason20242025!$B$3:$B$1315, "&lt;=" &amp; $A109, DataRegularSeason20242025!$E$3:$E$1315, N$1)</f>
        <v>10</v>
      </c>
      <c r="O109" s="2">
        <f>SUMIFS(DataRegularSeason20242025!$AA$3:$AA$1315,DataRegularSeason20242025!$B$3:$B$1315, "&lt;=" &amp; $A109, DataRegularSeason20242025!$D$3:$D$1315, O$1)+SUMIFS(DataRegularSeason20242025!$AB$3:$AB$1315,DataRegularSeason20242025!$B$3:$B$1315, "&lt;=" &amp; $A109, DataRegularSeason20242025!$E$3:$E$1315, O$1)</f>
        <v>12</v>
      </c>
      <c r="P109" s="2">
        <f>SUMIFS(DataRegularSeason20242025!$AA$3:$AA$1315,DataRegularSeason20242025!$B$3:$B$1315, "&lt;=" &amp; $A109, DataRegularSeason20242025!$D$3:$D$1315, P$1)+SUMIFS(DataRegularSeason20242025!$AB$3:$AB$1315,DataRegularSeason20242025!$B$3:$B$1315, "&lt;=" &amp; $A109, DataRegularSeason20242025!$E$3:$E$1315, P$1)</f>
        <v>5</v>
      </c>
      <c r="Q109" s="2">
        <f>SUMIFS(DataRegularSeason20242025!$AA$3:$AA$1315,DataRegularSeason20242025!$B$3:$B$1315, "&lt;=" &amp; $A109, DataRegularSeason20242025!$D$3:$D$1315, Q$1)+SUMIFS(DataRegularSeason20242025!$AB$3:$AB$1315,DataRegularSeason20242025!$B$3:$B$1315, "&lt;=" &amp; $A109, DataRegularSeason20242025!$E$3:$E$1315, Q$1)</f>
        <v>11</v>
      </c>
      <c r="R109" s="2">
        <f>SUMIFS(DataRegularSeason20242025!$AA$3:$AA$1315,DataRegularSeason20242025!$B$3:$B$1315, "&lt;=" &amp; $A109, DataRegularSeason20242025!$D$3:$D$1315, R$1)+SUMIFS(DataRegularSeason20242025!$AB$3:$AB$1315,DataRegularSeason20242025!$B$3:$B$1315, "&lt;=" &amp; $A109, DataRegularSeason20242025!$E$3:$E$1315, R$1)</f>
        <v>2</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11</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3</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2</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8</v>
      </c>
      <c r="AB109" s="2">
        <f>SUMIFS(DataRegularSeason20242025!$AA$3:$AA$1315,DataRegularSeason20242025!$B$3:$B$1315, "&lt;=" &amp; $A109, DataRegularSeason20242025!$D$3:$D$1315, AB$1)+SUMIFS(DataRegularSeason20242025!$AB$3:$AB$1315,DataRegularSeason20242025!$B$3:$B$1315, "&lt;=" &amp; $A109, DataRegularSeason20242025!$E$3:$E$1315, AB$1)</f>
        <v>8</v>
      </c>
      <c r="AC109" s="2">
        <f>SUMIFS(DataRegularSeason20242025!$AA$3:$AA$1315,DataRegularSeason20242025!$B$3:$B$1315, "&lt;=" &amp; $A109, DataRegularSeason20242025!$D$3:$D$1315, AC$1)+SUMIFS(DataRegularSeason20242025!$AB$3:$AB$1315,DataRegularSeason20242025!$B$3:$B$1315, "&lt;=" &amp; $A109, DataRegularSeason20242025!$E$3:$E$1315, AC$1)</f>
        <v>9</v>
      </c>
      <c r="AD109" s="2">
        <f>SUMIFS(DataRegularSeason20242025!$AA$3:$AA$1315,DataRegularSeason20242025!$B$3:$B$1315, "&lt;=" &amp; $A109, DataRegularSeason20242025!$D$3:$D$1315, AD$1)+SUMIFS(DataRegularSeason20242025!$AB$3:$AB$1315,DataRegularSeason20242025!$B$3:$B$1315, "&lt;=" &amp; $A109, DataRegularSeason20242025!$E$3:$E$1315, AD$1)</f>
        <v>8</v>
      </c>
      <c r="AE109" s="2">
        <f>SUMIFS(DataRegularSeason20242025!$AA$3:$AA$1315,DataRegularSeason20242025!$B$3:$B$1315, "&lt;=" &amp; $A109, DataRegularSeason20242025!$D$3:$D$1315, AE$1)+SUMIFS(DataRegularSeason20242025!$AB$3:$AB$1315,DataRegularSeason20242025!$B$3:$B$1315, "&lt;=" &amp; $A109, DataRegularSeason20242025!$E$3:$E$1315, AE$1)</f>
        <v>9</v>
      </c>
      <c r="AF109" s="2">
        <f>SUMIFS(DataRegularSeason20242025!$AA$3:$AA$1315,DataRegularSeason20242025!$B$3:$B$1315, "&lt;=" &amp; $A109, DataRegularSeason20242025!$D$3:$D$1315, AF$1)+SUMIFS(DataRegularSeason20242025!$AB$3:$AB$1315,DataRegularSeason20242025!$B$3:$B$1315, "&lt;=" &amp; $A109, DataRegularSeason20242025!$E$3:$E$1315, AF$1)</f>
        <v>14</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7</v>
      </c>
      <c r="D110" s="2">
        <f>SUMIFS(DataRegularSeason20242025!$AA$3:$AA$1315,DataRegularSeason20242025!$B$3:$B$1315, "&lt;=" &amp; $A110, DataRegularSeason20242025!$D$3:$D$1315, D$1)+SUMIFS(DataRegularSeason20242025!$AB$3:$AB$1315,DataRegularSeason20242025!$B$3:$B$1315, "&lt;=" &amp; $A110, DataRegularSeason20242025!$E$3:$E$1315, D$1)</f>
        <v>7</v>
      </c>
      <c r="E110" s="2">
        <f>SUMIFS(DataRegularSeason20242025!$AA$3:$AA$1315,DataRegularSeason20242025!$B$3:$B$1315, "&lt;=" &amp; $A110, DataRegularSeason20242025!$D$3:$D$1315, E$1)+SUMIFS(DataRegularSeason20242025!$AB$3:$AB$1315,DataRegularSeason20242025!$B$3:$B$1315, "&lt;=" &amp; $A110, DataRegularSeason20242025!$E$3:$E$1315, E$1)</f>
        <v>8</v>
      </c>
      <c r="F110" s="2">
        <f>SUMIFS(DataRegularSeason20242025!$AA$3:$AA$1315,DataRegularSeason20242025!$B$3:$B$1315, "&lt;=" &amp; $A110, DataRegularSeason20242025!$D$3:$D$1315, F$1)+SUMIFS(DataRegularSeason20242025!$AB$3:$AB$1315,DataRegularSeason20242025!$B$3:$B$1315, "&lt;=" &amp; $A110, DataRegularSeason20242025!$E$3:$E$1315, F$1)</f>
        <v>6</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5</v>
      </c>
      <c r="I110" s="2">
        <f>SUMIFS(DataRegularSeason20242025!$AA$3:$AA$1315,DataRegularSeason20242025!$B$3:$B$1315, "&lt;=" &amp; $A110, DataRegularSeason20242025!$D$3:$D$1315, I$1)+SUMIFS(DataRegularSeason20242025!$AB$3:$AB$1315,DataRegularSeason20242025!$B$3:$B$1315, "&lt;=" &amp; $A110, DataRegularSeason20242025!$E$3:$E$1315, I$1)</f>
        <v>8</v>
      </c>
      <c r="J110" s="2">
        <f>SUMIFS(DataRegularSeason20242025!$AA$3:$AA$1315,DataRegularSeason20242025!$B$3:$B$1315, "&lt;=" &amp; $A110, DataRegularSeason20242025!$D$3:$D$1315, J$1)+SUMIFS(DataRegularSeason20242025!$AB$3:$AB$1315,DataRegularSeason20242025!$B$3:$B$1315, "&lt;=" &amp; $A110, DataRegularSeason20242025!$E$3:$E$1315, J$1)</f>
        <v>12</v>
      </c>
      <c r="K110" s="2">
        <f>SUMIFS(DataRegularSeason20242025!$AA$3:$AA$1315,DataRegularSeason20242025!$B$3:$B$1315, "&lt;=" &amp; $A110, DataRegularSeason20242025!$D$3:$D$1315, K$1)+SUMIFS(DataRegularSeason20242025!$AB$3:$AB$1315,DataRegularSeason20242025!$B$3:$B$1315, "&lt;=" &amp; $A110, DataRegularSeason20242025!$E$3:$E$1315, K$1)</f>
        <v>8</v>
      </c>
      <c r="L110" s="2">
        <f>SUMIFS(DataRegularSeason20242025!$AA$3:$AA$1315,DataRegularSeason20242025!$B$3:$B$1315, "&lt;=" &amp; $A110, DataRegularSeason20242025!$D$3:$D$1315, L$1)+SUMIFS(DataRegularSeason20242025!$AB$3:$AB$1315,DataRegularSeason20242025!$B$3:$B$1315, "&lt;=" &amp; $A110, DataRegularSeason20242025!$E$3:$E$1315, L$1)</f>
        <v>5</v>
      </c>
      <c r="M110" s="2">
        <f>SUMIFS(DataRegularSeason20242025!$AA$3:$AA$1315,DataRegularSeason20242025!$B$3:$B$1315, "&lt;=" &amp; $A110, DataRegularSeason20242025!$D$3:$D$1315, M$1)+SUMIFS(DataRegularSeason20242025!$AB$3:$AB$1315,DataRegularSeason20242025!$B$3:$B$1315, "&lt;=" &amp; $A110, DataRegularSeason20242025!$E$3:$E$1315, M$1)</f>
        <v>11</v>
      </c>
      <c r="N110" s="2">
        <f>SUMIFS(DataRegularSeason20242025!$AA$3:$AA$1315,DataRegularSeason20242025!$B$3:$B$1315, "&lt;=" &amp; $A110, DataRegularSeason20242025!$D$3:$D$1315, N$1)+SUMIFS(DataRegularSeason20242025!$AB$3:$AB$1315,DataRegularSeason20242025!$B$3:$B$1315, "&lt;=" &amp; $A110, DataRegularSeason20242025!$E$3:$E$1315, N$1)</f>
        <v>10</v>
      </c>
      <c r="O110" s="2">
        <f>SUMIFS(DataRegularSeason20242025!$AA$3:$AA$1315,DataRegularSeason20242025!$B$3:$B$1315, "&lt;=" &amp; $A110, DataRegularSeason20242025!$D$3:$D$1315, O$1)+SUMIFS(DataRegularSeason20242025!$AB$3:$AB$1315,DataRegularSeason20242025!$B$3:$B$1315, "&lt;=" &amp; $A110, DataRegularSeason20242025!$E$3:$E$1315, O$1)</f>
        <v>12</v>
      </c>
      <c r="P110" s="2">
        <f>SUMIFS(DataRegularSeason20242025!$AA$3:$AA$1315,DataRegularSeason20242025!$B$3:$B$1315, "&lt;=" &amp; $A110, DataRegularSeason20242025!$D$3:$D$1315, P$1)+SUMIFS(DataRegularSeason20242025!$AB$3:$AB$1315,DataRegularSeason20242025!$B$3:$B$1315, "&lt;=" &amp; $A110, DataRegularSeason20242025!$E$3:$E$1315, P$1)</f>
        <v>5</v>
      </c>
      <c r="Q110" s="2">
        <f>SUMIFS(DataRegularSeason20242025!$AA$3:$AA$1315,DataRegularSeason20242025!$B$3:$B$1315, "&lt;=" &amp; $A110, DataRegularSeason20242025!$D$3:$D$1315, Q$1)+SUMIFS(DataRegularSeason20242025!$AB$3:$AB$1315,DataRegularSeason20242025!$B$3:$B$1315, "&lt;=" &amp; $A110, DataRegularSeason20242025!$E$3:$E$1315, Q$1)</f>
        <v>11</v>
      </c>
      <c r="R110" s="2">
        <f>SUMIFS(DataRegularSeason20242025!$AA$3:$AA$1315,DataRegularSeason20242025!$B$3:$B$1315, "&lt;=" &amp; $A110, DataRegularSeason20242025!$D$3:$D$1315, R$1)+SUMIFS(DataRegularSeason20242025!$AB$3:$AB$1315,DataRegularSeason20242025!$B$3:$B$1315, "&lt;=" &amp; $A110, DataRegularSeason20242025!$E$3:$E$1315, R$1)</f>
        <v>2</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11</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3</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2</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8</v>
      </c>
      <c r="AB110" s="2">
        <f>SUMIFS(DataRegularSeason20242025!$AA$3:$AA$1315,DataRegularSeason20242025!$B$3:$B$1315, "&lt;=" &amp; $A110, DataRegularSeason20242025!$D$3:$D$1315, AB$1)+SUMIFS(DataRegularSeason20242025!$AB$3:$AB$1315,DataRegularSeason20242025!$B$3:$B$1315, "&lt;=" &amp; $A110, DataRegularSeason20242025!$E$3:$E$1315, AB$1)</f>
        <v>8</v>
      </c>
      <c r="AC110" s="2">
        <f>SUMIFS(DataRegularSeason20242025!$AA$3:$AA$1315,DataRegularSeason20242025!$B$3:$B$1315, "&lt;=" &amp; $A110, DataRegularSeason20242025!$D$3:$D$1315, AC$1)+SUMIFS(DataRegularSeason20242025!$AB$3:$AB$1315,DataRegularSeason20242025!$B$3:$B$1315, "&lt;=" &amp; $A110, DataRegularSeason20242025!$E$3:$E$1315, AC$1)</f>
        <v>9</v>
      </c>
      <c r="AD110" s="2">
        <f>SUMIFS(DataRegularSeason20242025!$AA$3:$AA$1315,DataRegularSeason20242025!$B$3:$B$1315, "&lt;=" &amp; $A110, DataRegularSeason20242025!$D$3:$D$1315, AD$1)+SUMIFS(DataRegularSeason20242025!$AB$3:$AB$1315,DataRegularSeason20242025!$B$3:$B$1315, "&lt;=" &amp; $A110, DataRegularSeason20242025!$E$3:$E$1315, AD$1)</f>
        <v>8</v>
      </c>
      <c r="AE110" s="2">
        <f>SUMIFS(DataRegularSeason20242025!$AA$3:$AA$1315,DataRegularSeason20242025!$B$3:$B$1315, "&lt;=" &amp; $A110, DataRegularSeason20242025!$D$3:$D$1315, AE$1)+SUMIFS(DataRegularSeason20242025!$AB$3:$AB$1315,DataRegularSeason20242025!$B$3:$B$1315, "&lt;=" &amp; $A110, DataRegularSeason20242025!$E$3:$E$1315, AE$1)</f>
        <v>9</v>
      </c>
      <c r="AF110" s="2">
        <f>SUMIFS(DataRegularSeason20242025!$AA$3:$AA$1315,DataRegularSeason20242025!$B$3:$B$1315, "&lt;=" &amp; $A110, DataRegularSeason20242025!$D$3:$D$1315, AF$1)+SUMIFS(DataRegularSeason20242025!$AB$3:$AB$1315,DataRegularSeason20242025!$B$3:$B$1315, "&lt;=" &amp; $A110, DataRegularSeason20242025!$E$3:$E$1315, AF$1)</f>
        <v>14</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7</v>
      </c>
      <c r="D111" s="2">
        <f>SUMIFS(DataRegularSeason20242025!$AA$3:$AA$1315,DataRegularSeason20242025!$B$3:$B$1315, "&lt;=" &amp; $A111, DataRegularSeason20242025!$D$3:$D$1315, D$1)+SUMIFS(DataRegularSeason20242025!$AB$3:$AB$1315,DataRegularSeason20242025!$B$3:$B$1315, "&lt;=" &amp; $A111, DataRegularSeason20242025!$E$3:$E$1315, D$1)</f>
        <v>7</v>
      </c>
      <c r="E111" s="2">
        <f>SUMIFS(DataRegularSeason20242025!$AA$3:$AA$1315,DataRegularSeason20242025!$B$3:$B$1315, "&lt;=" &amp; $A111, DataRegularSeason20242025!$D$3:$D$1315, E$1)+SUMIFS(DataRegularSeason20242025!$AB$3:$AB$1315,DataRegularSeason20242025!$B$3:$B$1315, "&lt;=" &amp; $A111, DataRegularSeason20242025!$E$3:$E$1315, E$1)</f>
        <v>8</v>
      </c>
      <c r="F111" s="2">
        <f>SUMIFS(DataRegularSeason20242025!$AA$3:$AA$1315,DataRegularSeason20242025!$B$3:$B$1315, "&lt;=" &amp; $A111, DataRegularSeason20242025!$D$3:$D$1315, F$1)+SUMIFS(DataRegularSeason20242025!$AB$3:$AB$1315,DataRegularSeason20242025!$B$3:$B$1315, "&lt;=" &amp; $A111, DataRegularSeason20242025!$E$3:$E$1315, F$1)</f>
        <v>6</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5</v>
      </c>
      <c r="I111" s="2">
        <f>SUMIFS(DataRegularSeason20242025!$AA$3:$AA$1315,DataRegularSeason20242025!$B$3:$B$1315, "&lt;=" &amp; $A111, DataRegularSeason20242025!$D$3:$D$1315, I$1)+SUMIFS(DataRegularSeason20242025!$AB$3:$AB$1315,DataRegularSeason20242025!$B$3:$B$1315, "&lt;=" &amp; $A111, DataRegularSeason20242025!$E$3:$E$1315, I$1)</f>
        <v>8</v>
      </c>
      <c r="J111" s="2">
        <f>SUMIFS(DataRegularSeason20242025!$AA$3:$AA$1315,DataRegularSeason20242025!$B$3:$B$1315, "&lt;=" &amp; $A111, DataRegularSeason20242025!$D$3:$D$1315, J$1)+SUMIFS(DataRegularSeason20242025!$AB$3:$AB$1315,DataRegularSeason20242025!$B$3:$B$1315, "&lt;=" &amp; $A111, DataRegularSeason20242025!$E$3:$E$1315, J$1)</f>
        <v>12</v>
      </c>
      <c r="K111" s="2">
        <f>SUMIFS(DataRegularSeason20242025!$AA$3:$AA$1315,DataRegularSeason20242025!$B$3:$B$1315, "&lt;=" &amp; $A111, DataRegularSeason20242025!$D$3:$D$1315, K$1)+SUMIFS(DataRegularSeason20242025!$AB$3:$AB$1315,DataRegularSeason20242025!$B$3:$B$1315, "&lt;=" &amp; $A111, DataRegularSeason20242025!$E$3:$E$1315, K$1)</f>
        <v>8</v>
      </c>
      <c r="L111" s="2">
        <f>SUMIFS(DataRegularSeason20242025!$AA$3:$AA$1315,DataRegularSeason20242025!$B$3:$B$1315, "&lt;=" &amp; $A111, DataRegularSeason20242025!$D$3:$D$1315, L$1)+SUMIFS(DataRegularSeason20242025!$AB$3:$AB$1315,DataRegularSeason20242025!$B$3:$B$1315, "&lt;=" &amp; $A111, DataRegularSeason20242025!$E$3:$E$1315, L$1)</f>
        <v>5</v>
      </c>
      <c r="M111" s="2">
        <f>SUMIFS(DataRegularSeason20242025!$AA$3:$AA$1315,DataRegularSeason20242025!$B$3:$B$1315, "&lt;=" &amp; $A111, DataRegularSeason20242025!$D$3:$D$1315, M$1)+SUMIFS(DataRegularSeason20242025!$AB$3:$AB$1315,DataRegularSeason20242025!$B$3:$B$1315, "&lt;=" &amp; $A111, DataRegularSeason20242025!$E$3:$E$1315, M$1)</f>
        <v>11</v>
      </c>
      <c r="N111" s="2">
        <f>SUMIFS(DataRegularSeason20242025!$AA$3:$AA$1315,DataRegularSeason20242025!$B$3:$B$1315, "&lt;=" &amp; $A111, DataRegularSeason20242025!$D$3:$D$1315, N$1)+SUMIFS(DataRegularSeason20242025!$AB$3:$AB$1315,DataRegularSeason20242025!$B$3:$B$1315, "&lt;=" &amp; $A111, DataRegularSeason20242025!$E$3:$E$1315, N$1)</f>
        <v>10</v>
      </c>
      <c r="O111" s="2">
        <f>SUMIFS(DataRegularSeason20242025!$AA$3:$AA$1315,DataRegularSeason20242025!$B$3:$B$1315, "&lt;=" &amp; $A111, DataRegularSeason20242025!$D$3:$D$1315, O$1)+SUMIFS(DataRegularSeason20242025!$AB$3:$AB$1315,DataRegularSeason20242025!$B$3:$B$1315, "&lt;=" &amp; $A111, DataRegularSeason20242025!$E$3:$E$1315, O$1)</f>
        <v>12</v>
      </c>
      <c r="P111" s="2">
        <f>SUMIFS(DataRegularSeason20242025!$AA$3:$AA$1315,DataRegularSeason20242025!$B$3:$B$1315, "&lt;=" &amp; $A111, DataRegularSeason20242025!$D$3:$D$1315, P$1)+SUMIFS(DataRegularSeason20242025!$AB$3:$AB$1315,DataRegularSeason20242025!$B$3:$B$1315, "&lt;=" &amp; $A111, DataRegularSeason20242025!$E$3:$E$1315, P$1)</f>
        <v>5</v>
      </c>
      <c r="Q111" s="2">
        <f>SUMIFS(DataRegularSeason20242025!$AA$3:$AA$1315,DataRegularSeason20242025!$B$3:$B$1315, "&lt;=" &amp; $A111, DataRegularSeason20242025!$D$3:$D$1315, Q$1)+SUMIFS(DataRegularSeason20242025!$AB$3:$AB$1315,DataRegularSeason20242025!$B$3:$B$1315, "&lt;=" &amp; $A111, DataRegularSeason20242025!$E$3:$E$1315, Q$1)</f>
        <v>11</v>
      </c>
      <c r="R111" s="2">
        <f>SUMIFS(DataRegularSeason20242025!$AA$3:$AA$1315,DataRegularSeason20242025!$B$3:$B$1315, "&lt;=" &amp; $A111, DataRegularSeason20242025!$D$3:$D$1315, R$1)+SUMIFS(DataRegularSeason20242025!$AB$3:$AB$1315,DataRegularSeason20242025!$B$3:$B$1315, "&lt;=" &amp; $A111, DataRegularSeason20242025!$E$3:$E$1315, R$1)</f>
        <v>2</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11</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3</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2</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8</v>
      </c>
      <c r="AB111" s="2">
        <f>SUMIFS(DataRegularSeason20242025!$AA$3:$AA$1315,DataRegularSeason20242025!$B$3:$B$1315, "&lt;=" &amp; $A111, DataRegularSeason20242025!$D$3:$D$1315, AB$1)+SUMIFS(DataRegularSeason20242025!$AB$3:$AB$1315,DataRegularSeason20242025!$B$3:$B$1315, "&lt;=" &amp; $A111, DataRegularSeason20242025!$E$3:$E$1315, AB$1)</f>
        <v>8</v>
      </c>
      <c r="AC111" s="2">
        <f>SUMIFS(DataRegularSeason20242025!$AA$3:$AA$1315,DataRegularSeason20242025!$B$3:$B$1315, "&lt;=" &amp; $A111, DataRegularSeason20242025!$D$3:$D$1315, AC$1)+SUMIFS(DataRegularSeason20242025!$AB$3:$AB$1315,DataRegularSeason20242025!$B$3:$B$1315, "&lt;=" &amp; $A111, DataRegularSeason20242025!$E$3:$E$1315, AC$1)</f>
        <v>9</v>
      </c>
      <c r="AD111" s="2">
        <f>SUMIFS(DataRegularSeason20242025!$AA$3:$AA$1315,DataRegularSeason20242025!$B$3:$B$1315, "&lt;=" &amp; $A111, DataRegularSeason20242025!$D$3:$D$1315, AD$1)+SUMIFS(DataRegularSeason20242025!$AB$3:$AB$1315,DataRegularSeason20242025!$B$3:$B$1315, "&lt;=" &amp; $A111, DataRegularSeason20242025!$E$3:$E$1315, AD$1)</f>
        <v>8</v>
      </c>
      <c r="AE111" s="2">
        <f>SUMIFS(DataRegularSeason20242025!$AA$3:$AA$1315,DataRegularSeason20242025!$B$3:$B$1315, "&lt;=" &amp; $A111, DataRegularSeason20242025!$D$3:$D$1315, AE$1)+SUMIFS(DataRegularSeason20242025!$AB$3:$AB$1315,DataRegularSeason20242025!$B$3:$B$1315, "&lt;=" &amp; $A111, DataRegularSeason20242025!$E$3:$E$1315, AE$1)</f>
        <v>9</v>
      </c>
      <c r="AF111" s="2">
        <f>SUMIFS(DataRegularSeason20242025!$AA$3:$AA$1315,DataRegularSeason20242025!$B$3:$B$1315, "&lt;=" &amp; $A111, DataRegularSeason20242025!$D$3:$D$1315, AF$1)+SUMIFS(DataRegularSeason20242025!$AB$3:$AB$1315,DataRegularSeason20242025!$B$3:$B$1315, "&lt;=" &amp; $A111, DataRegularSeason20242025!$E$3:$E$1315, AF$1)</f>
        <v>14</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7</v>
      </c>
      <c r="D112" s="2">
        <f>SUMIFS(DataRegularSeason20242025!$AA$3:$AA$1315,DataRegularSeason20242025!$B$3:$B$1315, "&lt;=" &amp; $A112, DataRegularSeason20242025!$D$3:$D$1315, D$1)+SUMIFS(DataRegularSeason20242025!$AB$3:$AB$1315,DataRegularSeason20242025!$B$3:$B$1315, "&lt;=" &amp; $A112, DataRegularSeason20242025!$E$3:$E$1315, D$1)</f>
        <v>7</v>
      </c>
      <c r="E112" s="2">
        <f>SUMIFS(DataRegularSeason20242025!$AA$3:$AA$1315,DataRegularSeason20242025!$B$3:$B$1315, "&lt;=" &amp; $A112, DataRegularSeason20242025!$D$3:$D$1315, E$1)+SUMIFS(DataRegularSeason20242025!$AB$3:$AB$1315,DataRegularSeason20242025!$B$3:$B$1315, "&lt;=" &amp; $A112, DataRegularSeason20242025!$E$3:$E$1315, E$1)</f>
        <v>8</v>
      </c>
      <c r="F112" s="2">
        <f>SUMIFS(DataRegularSeason20242025!$AA$3:$AA$1315,DataRegularSeason20242025!$B$3:$B$1315, "&lt;=" &amp; $A112, DataRegularSeason20242025!$D$3:$D$1315, F$1)+SUMIFS(DataRegularSeason20242025!$AB$3:$AB$1315,DataRegularSeason20242025!$B$3:$B$1315, "&lt;=" &amp; $A112, DataRegularSeason20242025!$E$3:$E$1315, F$1)</f>
        <v>6</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5</v>
      </c>
      <c r="I112" s="2">
        <f>SUMIFS(DataRegularSeason20242025!$AA$3:$AA$1315,DataRegularSeason20242025!$B$3:$B$1315, "&lt;=" &amp; $A112, DataRegularSeason20242025!$D$3:$D$1315, I$1)+SUMIFS(DataRegularSeason20242025!$AB$3:$AB$1315,DataRegularSeason20242025!$B$3:$B$1315, "&lt;=" &amp; $A112, DataRegularSeason20242025!$E$3:$E$1315, I$1)</f>
        <v>8</v>
      </c>
      <c r="J112" s="2">
        <f>SUMIFS(DataRegularSeason20242025!$AA$3:$AA$1315,DataRegularSeason20242025!$B$3:$B$1315, "&lt;=" &amp; $A112, DataRegularSeason20242025!$D$3:$D$1315, J$1)+SUMIFS(DataRegularSeason20242025!$AB$3:$AB$1315,DataRegularSeason20242025!$B$3:$B$1315, "&lt;=" &amp; $A112, DataRegularSeason20242025!$E$3:$E$1315, J$1)</f>
        <v>12</v>
      </c>
      <c r="K112" s="2">
        <f>SUMIFS(DataRegularSeason20242025!$AA$3:$AA$1315,DataRegularSeason20242025!$B$3:$B$1315, "&lt;=" &amp; $A112, DataRegularSeason20242025!$D$3:$D$1315, K$1)+SUMIFS(DataRegularSeason20242025!$AB$3:$AB$1315,DataRegularSeason20242025!$B$3:$B$1315, "&lt;=" &amp; $A112, DataRegularSeason20242025!$E$3:$E$1315, K$1)</f>
        <v>8</v>
      </c>
      <c r="L112" s="2">
        <f>SUMIFS(DataRegularSeason20242025!$AA$3:$AA$1315,DataRegularSeason20242025!$B$3:$B$1315, "&lt;=" &amp; $A112, DataRegularSeason20242025!$D$3:$D$1315, L$1)+SUMIFS(DataRegularSeason20242025!$AB$3:$AB$1315,DataRegularSeason20242025!$B$3:$B$1315, "&lt;=" &amp; $A112, DataRegularSeason20242025!$E$3:$E$1315, L$1)</f>
        <v>5</v>
      </c>
      <c r="M112" s="2">
        <f>SUMIFS(DataRegularSeason20242025!$AA$3:$AA$1315,DataRegularSeason20242025!$B$3:$B$1315, "&lt;=" &amp; $A112, DataRegularSeason20242025!$D$3:$D$1315, M$1)+SUMIFS(DataRegularSeason20242025!$AB$3:$AB$1315,DataRegularSeason20242025!$B$3:$B$1315, "&lt;=" &amp; $A112, DataRegularSeason20242025!$E$3:$E$1315, M$1)</f>
        <v>11</v>
      </c>
      <c r="N112" s="2">
        <f>SUMIFS(DataRegularSeason20242025!$AA$3:$AA$1315,DataRegularSeason20242025!$B$3:$B$1315, "&lt;=" &amp; $A112, DataRegularSeason20242025!$D$3:$D$1315, N$1)+SUMIFS(DataRegularSeason20242025!$AB$3:$AB$1315,DataRegularSeason20242025!$B$3:$B$1315, "&lt;=" &amp; $A112, DataRegularSeason20242025!$E$3:$E$1315, N$1)</f>
        <v>10</v>
      </c>
      <c r="O112" s="2">
        <f>SUMIFS(DataRegularSeason20242025!$AA$3:$AA$1315,DataRegularSeason20242025!$B$3:$B$1315, "&lt;=" &amp; $A112, DataRegularSeason20242025!$D$3:$D$1315, O$1)+SUMIFS(DataRegularSeason20242025!$AB$3:$AB$1315,DataRegularSeason20242025!$B$3:$B$1315, "&lt;=" &amp; $A112, DataRegularSeason20242025!$E$3:$E$1315, O$1)</f>
        <v>12</v>
      </c>
      <c r="P112" s="2">
        <f>SUMIFS(DataRegularSeason20242025!$AA$3:$AA$1315,DataRegularSeason20242025!$B$3:$B$1315, "&lt;=" &amp; $A112, DataRegularSeason20242025!$D$3:$D$1315, P$1)+SUMIFS(DataRegularSeason20242025!$AB$3:$AB$1315,DataRegularSeason20242025!$B$3:$B$1315, "&lt;=" &amp; $A112, DataRegularSeason20242025!$E$3:$E$1315, P$1)</f>
        <v>5</v>
      </c>
      <c r="Q112" s="2">
        <f>SUMIFS(DataRegularSeason20242025!$AA$3:$AA$1315,DataRegularSeason20242025!$B$3:$B$1315, "&lt;=" &amp; $A112, DataRegularSeason20242025!$D$3:$D$1315, Q$1)+SUMIFS(DataRegularSeason20242025!$AB$3:$AB$1315,DataRegularSeason20242025!$B$3:$B$1315, "&lt;=" &amp; $A112, DataRegularSeason20242025!$E$3:$E$1315, Q$1)</f>
        <v>11</v>
      </c>
      <c r="R112" s="2">
        <f>SUMIFS(DataRegularSeason20242025!$AA$3:$AA$1315,DataRegularSeason20242025!$B$3:$B$1315, "&lt;=" &amp; $A112, DataRegularSeason20242025!$D$3:$D$1315, R$1)+SUMIFS(DataRegularSeason20242025!$AB$3:$AB$1315,DataRegularSeason20242025!$B$3:$B$1315, "&lt;=" &amp; $A112, DataRegularSeason20242025!$E$3:$E$1315, R$1)</f>
        <v>2</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11</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3</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2</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8</v>
      </c>
      <c r="AB112" s="2">
        <f>SUMIFS(DataRegularSeason20242025!$AA$3:$AA$1315,DataRegularSeason20242025!$B$3:$B$1315, "&lt;=" &amp; $A112, DataRegularSeason20242025!$D$3:$D$1315, AB$1)+SUMIFS(DataRegularSeason20242025!$AB$3:$AB$1315,DataRegularSeason20242025!$B$3:$B$1315, "&lt;=" &amp; $A112, DataRegularSeason20242025!$E$3:$E$1315, AB$1)</f>
        <v>8</v>
      </c>
      <c r="AC112" s="2">
        <f>SUMIFS(DataRegularSeason20242025!$AA$3:$AA$1315,DataRegularSeason20242025!$B$3:$B$1315, "&lt;=" &amp; $A112, DataRegularSeason20242025!$D$3:$D$1315, AC$1)+SUMIFS(DataRegularSeason20242025!$AB$3:$AB$1315,DataRegularSeason20242025!$B$3:$B$1315, "&lt;=" &amp; $A112, DataRegularSeason20242025!$E$3:$E$1315, AC$1)</f>
        <v>9</v>
      </c>
      <c r="AD112" s="2">
        <f>SUMIFS(DataRegularSeason20242025!$AA$3:$AA$1315,DataRegularSeason20242025!$B$3:$B$1315, "&lt;=" &amp; $A112, DataRegularSeason20242025!$D$3:$D$1315, AD$1)+SUMIFS(DataRegularSeason20242025!$AB$3:$AB$1315,DataRegularSeason20242025!$B$3:$B$1315, "&lt;=" &amp; $A112, DataRegularSeason20242025!$E$3:$E$1315, AD$1)</f>
        <v>8</v>
      </c>
      <c r="AE112" s="2">
        <f>SUMIFS(DataRegularSeason20242025!$AA$3:$AA$1315,DataRegularSeason20242025!$B$3:$B$1315, "&lt;=" &amp; $A112, DataRegularSeason20242025!$D$3:$D$1315, AE$1)+SUMIFS(DataRegularSeason20242025!$AB$3:$AB$1315,DataRegularSeason20242025!$B$3:$B$1315, "&lt;=" &amp; $A112, DataRegularSeason20242025!$E$3:$E$1315, AE$1)</f>
        <v>9</v>
      </c>
      <c r="AF112" s="2">
        <f>SUMIFS(DataRegularSeason20242025!$AA$3:$AA$1315,DataRegularSeason20242025!$B$3:$B$1315, "&lt;=" &amp; $A112, DataRegularSeason20242025!$D$3:$D$1315, AF$1)+SUMIFS(DataRegularSeason20242025!$AB$3:$AB$1315,DataRegularSeason20242025!$B$3:$B$1315, "&lt;=" &amp; $A112, DataRegularSeason20242025!$E$3:$E$1315, AF$1)</f>
        <v>14</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7</v>
      </c>
      <c r="D113" s="2">
        <f>SUMIFS(DataRegularSeason20242025!$AA$3:$AA$1315,DataRegularSeason20242025!$B$3:$B$1315, "&lt;=" &amp; $A113, DataRegularSeason20242025!$D$3:$D$1315, D$1)+SUMIFS(DataRegularSeason20242025!$AB$3:$AB$1315,DataRegularSeason20242025!$B$3:$B$1315, "&lt;=" &amp; $A113, DataRegularSeason20242025!$E$3:$E$1315, D$1)</f>
        <v>7</v>
      </c>
      <c r="E113" s="2">
        <f>SUMIFS(DataRegularSeason20242025!$AA$3:$AA$1315,DataRegularSeason20242025!$B$3:$B$1315, "&lt;=" &amp; $A113, DataRegularSeason20242025!$D$3:$D$1315, E$1)+SUMIFS(DataRegularSeason20242025!$AB$3:$AB$1315,DataRegularSeason20242025!$B$3:$B$1315, "&lt;=" &amp; $A113, DataRegularSeason20242025!$E$3:$E$1315, E$1)</f>
        <v>8</v>
      </c>
      <c r="F113" s="2">
        <f>SUMIFS(DataRegularSeason20242025!$AA$3:$AA$1315,DataRegularSeason20242025!$B$3:$B$1315, "&lt;=" &amp; $A113, DataRegularSeason20242025!$D$3:$D$1315, F$1)+SUMIFS(DataRegularSeason20242025!$AB$3:$AB$1315,DataRegularSeason20242025!$B$3:$B$1315, "&lt;=" &amp; $A113, DataRegularSeason20242025!$E$3:$E$1315, F$1)</f>
        <v>6</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5</v>
      </c>
      <c r="I113" s="2">
        <f>SUMIFS(DataRegularSeason20242025!$AA$3:$AA$1315,DataRegularSeason20242025!$B$3:$B$1315, "&lt;=" &amp; $A113, DataRegularSeason20242025!$D$3:$D$1315, I$1)+SUMIFS(DataRegularSeason20242025!$AB$3:$AB$1315,DataRegularSeason20242025!$B$3:$B$1315, "&lt;=" &amp; $A113, DataRegularSeason20242025!$E$3:$E$1315, I$1)</f>
        <v>8</v>
      </c>
      <c r="J113" s="2">
        <f>SUMIFS(DataRegularSeason20242025!$AA$3:$AA$1315,DataRegularSeason20242025!$B$3:$B$1315, "&lt;=" &amp; $A113, DataRegularSeason20242025!$D$3:$D$1315, J$1)+SUMIFS(DataRegularSeason20242025!$AB$3:$AB$1315,DataRegularSeason20242025!$B$3:$B$1315, "&lt;=" &amp; $A113, DataRegularSeason20242025!$E$3:$E$1315, J$1)</f>
        <v>12</v>
      </c>
      <c r="K113" s="2">
        <f>SUMIFS(DataRegularSeason20242025!$AA$3:$AA$1315,DataRegularSeason20242025!$B$3:$B$1315, "&lt;=" &amp; $A113, DataRegularSeason20242025!$D$3:$D$1315, K$1)+SUMIFS(DataRegularSeason20242025!$AB$3:$AB$1315,DataRegularSeason20242025!$B$3:$B$1315, "&lt;=" &amp; $A113, DataRegularSeason20242025!$E$3:$E$1315, K$1)</f>
        <v>8</v>
      </c>
      <c r="L113" s="2">
        <f>SUMIFS(DataRegularSeason20242025!$AA$3:$AA$1315,DataRegularSeason20242025!$B$3:$B$1315, "&lt;=" &amp; $A113, DataRegularSeason20242025!$D$3:$D$1315, L$1)+SUMIFS(DataRegularSeason20242025!$AB$3:$AB$1315,DataRegularSeason20242025!$B$3:$B$1315, "&lt;=" &amp; $A113, DataRegularSeason20242025!$E$3:$E$1315, L$1)</f>
        <v>5</v>
      </c>
      <c r="M113" s="2">
        <f>SUMIFS(DataRegularSeason20242025!$AA$3:$AA$1315,DataRegularSeason20242025!$B$3:$B$1315, "&lt;=" &amp; $A113, DataRegularSeason20242025!$D$3:$D$1315, M$1)+SUMIFS(DataRegularSeason20242025!$AB$3:$AB$1315,DataRegularSeason20242025!$B$3:$B$1315, "&lt;=" &amp; $A113, DataRegularSeason20242025!$E$3:$E$1315, M$1)</f>
        <v>11</v>
      </c>
      <c r="N113" s="2">
        <f>SUMIFS(DataRegularSeason20242025!$AA$3:$AA$1315,DataRegularSeason20242025!$B$3:$B$1315, "&lt;=" &amp; $A113, DataRegularSeason20242025!$D$3:$D$1315, N$1)+SUMIFS(DataRegularSeason20242025!$AB$3:$AB$1315,DataRegularSeason20242025!$B$3:$B$1315, "&lt;=" &amp; $A113, DataRegularSeason20242025!$E$3:$E$1315, N$1)</f>
        <v>10</v>
      </c>
      <c r="O113" s="2">
        <f>SUMIFS(DataRegularSeason20242025!$AA$3:$AA$1315,DataRegularSeason20242025!$B$3:$B$1315, "&lt;=" &amp; $A113, DataRegularSeason20242025!$D$3:$D$1315, O$1)+SUMIFS(DataRegularSeason20242025!$AB$3:$AB$1315,DataRegularSeason20242025!$B$3:$B$1315, "&lt;=" &amp; $A113, DataRegularSeason20242025!$E$3:$E$1315, O$1)</f>
        <v>12</v>
      </c>
      <c r="P113" s="2">
        <f>SUMIFS(DataRegularSeason20242025!$AA$3:$AA$1315,DataRegularSeason20242025!$B$3:$B$1315, "&lt;=" &amp; $A113, DataRegularSeason20242025!$D$3:$D$1315, P$1)+SUMIFS(DataRegularSeason20242025!$AB$3:$AB$1315,DataRegularSeason20242025!$B$3:$B$1315, "&lt;=" &amp; $A113, DataRegularSeason20242025!$E$3:$E$1315, P$1)</f>
        <v>5</v>
      </c>
      <c r="Q113" s="2">
        <f>SUMIFS(DataRegularSeason20242025!$AA$3:$AA$1315,DataRegularSeason20242025!$B$3:$B$1315, "&lt;=" &amp; $A113, DataRegularSeason20242025!$D$3:$D$1315, Q$1)+SUMIFS(DataRegularSeason20242025!$AB$3:$AB$1315,DataRegularSeason20242025!$B$3:$B$1315, "&lt;=" &amp; $A113, DataRegularSeason20242025!$E$3:$E$1315, Q$1)</f>
        <v>11</v>
      </c>
      <c r="R113" s="2">
        <f>SUMIFS(DataRegularSeason20242025!$AA$3:$AA$1315,DataRegularSeason20242025!$B$3:$B$1315, "&lt;=" &amp; $A113, DataRegularSeason20242025!$D$3:$D$1315, R$1)+SUMIFS(DataRegularSeason20242025!$AB$3:$AB$1315,DataRegularSeason20242025!$B$3:$B$1315, "&lt;=" &amp; $A113, DataRegularSeason20242025!$E$3:$E$1315, R$1)</f>
        <v>2</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11</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3</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2</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8</v>
      </c>
      <c r="AB113" s="2">
        <f>SUMIFS(DataRegularSeason20242025!$AA$3:$AA$1315,DataRegularSeason20242025!$B$3:$B$1315, "&lt;=" &amp; $A113, DataRegularSeason20242025!$D$3:$D$1315, AB$1)+SUMIFS(DataRegularSeason20242025!$AB$3:$AB$1315,DataRegularSeason20242025!$B$3:$B$1315, "&lt;=" &amp; $A113, DataRegularSeason20242025!$E$3:$E$1315, AB$1)</f>
        <v>8</v>
      </c>
      <c r="AC113" s="2">
        <f>SUMIFS(DataRegularSeason20242025!$AA$3:$AA$1315,DataRegularSeason20242025!$B$3:$B$1315, "&lt;=" &amp; $A113, DataRegularSeason20242025!$D$3:$D$1315, AC$1)+SUMIFS(DataRegularSeason20242025!$AB$3:$AB$1315,DataRegularSeason20242025!$B$3:$B$1315, "&lt;=" &amp; $A113, DataRegularSeason20242025!$E$3:$E$1315, AC$1)</f>
        <v>9</v>
      </c>
      <c r="AD113" s="2">
        <f>SUMIFS(DataRegularSeason20242025!$AA$3:$AA$1315,DataRegularSeason20242025!$B$3:$B$1315, "&lt;=" &amp; $A113, DataRegularSeason20242025!$D$3:$D$1315, AD$1)+SUMIFS(DataRegularSeason20242025!$AB$3:$AB$1315,DataRegularSeason20242025!$B$3:$B$1315, "&lt;=" &amp; $A113, DataRegularSeason20242025!$E$3:$E$1315, AD$1)</f>
        <v>8</v>
      </c>
      <c r="AE113" s="2">
        <f>SUMIFS(DataRegularSeason20242025!$AA$3:$AA$1315,DataRegularSeason20242025!$B$3:$B$1315, "&lt;=" &amp; $A113, DataRegularSeason20242025!$D$3:$D$1315, AE$1)+SUMIFS(DataRegularSeason20242025!$AB$3:$AB$1315,DataRegularSeason20242025!$B$3:$B$1315, "&lt;=" &amp; $A113, DataRegularSeason20242025!$E$3:$E$1315, AE$1)</f>
        <v>9</v>
      </c>
      <c r="AF113" s="2">
        <f>SUMIFS(DataRegularSeason20242025!$AA$3:$AA$1315,DataRegularSeason20242025!$B$3:$B$1315, "&lt;=" &amp; $A113, DataRegularSeason20242025!$D$3:$D$1315, AF$1)+SUMIFS(DataRegularSeason20242025!$AB$3:$AB$1315,DataRegularSeason20242025!$B$3:$B$1315, "&lt;=" &amp; $A113, DataRegularSeason20242025!$E$3:$E$1315, AF$1)</f>
        <v>14</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7</v>
      </c>
      <c r="D114" s="2">
        <f>SUMIFS(DataRegularSeason20242025!$AA$3:$AA$1315,DataRegularSeason20242025!$B$3:$B$1315, "&lt;=" &amp; $A114, DataRegularSeason20242025!$D$3:$D$1315, D$1)+SUMIFS(DataRegularSeason20242025!$AB$3:$AB$1315,DataRegularSeason20242025!$B$3:$B$1315, "&lt;=" &amp; $A114, DataRegularSeason20242025!$E$3:$E$1315, D$1)</f>
        <v>7</v>
      </c>
      <c r="E114" s="2">
        <f>SUMIFS(DataRegularSeason20242025!$AA$3:$AA$1315,DataRegularSeason20242025!$B$3:$B$1315, "&lt;=" &amp; $A114, DataRegularSeason20242025!$D$3:$D$1315, E$1)+SUMIFS(DataRegularSeason20242025!$AB$3:$AB$1315,DataRegularSeason20242025!$B$3:$B$1315, "&lt;=" &amp; $A114, DataRegularSeason20242025!$E$3:$E$1315, E$1)</f>
        <v>8</v>
      </c>
      <c r="F114" s="2">
        <f>SUMIFS(DataRegularSeason20242025!$AA$3:$AA$1315,DataRegularSeason20242025!$B$3:$B$1315, "&lt;=" &amp; $A114, DataRegularSeason20242025!$D$3:$D$1315, F$1)+SUMIFS(DataRegularSeason20242025!$AB$3:$AB$1315,DataRegularSeason20242025!$B$3:$B$1315, "&lt;=" &amp; $A114, DataRegularSeason20242025!$E$3:$E$1315, F$1)</f>
        <v>6</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5</v>
      </c>
      <c r="I114" s="2">
        <f>SUMIFS(DataRegularSeason20242025!$AA$3:$AA$1315,DataRegularSeason20242025!$B$3:$B$1315, "&lt;=" &amp; $A114, DataRegularSeason20242025!$D$3:$D$1315, I$1)+SUMIFS(DataRegularSeason20242025!$AB$3:$AB$1315,DataRegularSeason20242025!$B$3:$B$1315, "&lt;=" &amp; $A114, DataRegularSeason20242025!$E$3:$E$1315, I$1)</f>
        <v>8</v>
      </c>
      <c r="J114" s="2">
        <f>SUMIFS(DataRegularSeason20242025!$AA$3:$AA$1315,DataRegularSeason20242025!$B$3:$B$1315, "&lt;=" &amp; $A114, DataRegularSeason20242025!$D$3:$D$1315, J$1)+SUMIFS(DataRegularSeason20242025!$AB$3:$AB$1315,DataRegularSeason20242025!$B$3:$B$1315, "&lt;=" &amp; $A114, DataRegularSeason20242025!$E$3:$E$1315, J$1)</f>
        <v>12</v>
      </c>
      <c r="K114" s="2">
        <f>SUMIFS(DataRegularSeason20242025!$AA$3:$AA$1315,DataRegularSeason20242025!$B$3:$B$1315, "&lt;=" &amp; $A114, DataRegularSeason20242025!$D$3:$D$1315, K$1)+SUMIFS(DataRegularSeason20242025!$AB$3:$AB$1315,DataRegularSeason20242025!$B$3:$B$1315, "&lt;=" &amp; $A114, DataRegularSeason20242025!$E$3:$E$1315, K$1)</f>
        <v>8</v>
      </c>
      <c r="L114" s="2">
        <f>SUMIFS(DataRegularSeason20242025!$AA$3:$AA$1315,DataRegularSeason20242025!$B$3:$B$1315, "&lt;=" &amp; $A114, DataRegularSeason20242025!$D$3:$D$1315, L$1)+SUMIFS(DataRegularSeason20242025!$AB$3:$AB$1315,DataRegularSeason20242025!$B$3:$B$1315, "&lt;=" &amp; $A114, DataRegularSeason20242025!$E$3:$E$1315, L$1)</f>
        <v>5</v>
      </c>
      <c r="M114" s="2">
        <f>SUMIFS(DataRegularSeason20242025!$AA$3:$AA$1315,DataRegularSeason20242025!$B$3:$B$1315, "&lt;=" &amp; $A114, DataRegularSeason20242025!$D$3:$D$1315, M$1)+SUMIFS(DataRegularSeason20242025!$AB$3:$AB$1315,DataRegularSeason20242025!$B$3:$B$1315, "&lt;=" &amp; $A114, DataRegularSeason20242025!$E$3:$E$1315, M$1)</f>
        <v>11</v>
      </c>
      <c r="N114" s="2">
        <f>SUMIFS(DataRegularSeason20242025!$AA$3:$AA$1315,DataRegularSeason20242025!$B$3:$B$1315, "&lt;=" &amp; $A114, DataRegularSeason20242025!$D$3:$D$1315, N$1)+SUMIFS(DataRegularSeason20242025!$AB$3:$AB$1315,DataRegularSeason20242025!$B$3:$B$1315, "&lt;=" &amp; $A114, DataRegularSeason20242025!$E$3:$E$1315, N$1)</f>
        <v>10</v>
      </c>
      <c r="O114" s="2">
        <f>SUMIFS(DataRegularSeason20242025!$AA$3:$AA$1315,DataRegularSeason20242025!$B$3:$B$1315, "&lt;=" &amp; $A114, DataRegularSeason20242025!$D$3:$D$1315, O$1)+SUMIFS(DataRegularSeason20242025!$AB$3:$AB$1315,DataRegularSeason20242025!$B$3:$B$1315, "&lt;=" &amp; $A114, DataRegularSeason20242025!$E$3:$E$1315, O$1)</f>
        <v>12</v>
      </c>
      <c r="P114" s="2">
        <f>SUMIFS(DataRegularSeason20242025!$AA$3:$AA$1315,DataRegularSeason20242025!$B$3:$B$1315, "&lt;=" &amp; $A114, DataRegularSeason20242025!$D$3:$D$1315, P$1)+SUMIFS(DataRegularSeason20242025!$AB$3:$AB$1315,DataRegularSeason20242025!$B$3:$B$1315, "&lt;=" &amp; $A114, DataRegularSeason20242025!$E$3:$E$1315, P$1)</f>
        <v>5</v>
      </c>
      <c r="Q114" s="2">
        <f>SUMIFS(DataRegularSeason20242025!$AA$3:$AA$1315,DataRegularSeason20242025!$B$3:$B$1315, "&lt;=" &amp; $A114, DataRegularSeason20242025!$D$3:$D$1315, Q$1)+SUMIFS(DataRegularSeason20242025!$AB$3:$AB$1315,DataRegularSeason20242025!$B$3:$B$1315, "&lt;=" &amp; $A114, DataRegularSeason20242025!$E$3:$E$1315, Q$1)</f>
        <v>11</v>
      </c>
      <c r="R114" s="2">
        <f>SUMIFS(DataRegularSeason20242025!$AA$3:$AA$1315,DataRegularSeason20242025!$B$3:$B$1315, "&lt;=" &amp; $A114, DataRegularSeason20242025!$D$3:$D$1315, R$1)+SUMIFS(DataRegularSeason20242025!$AB$3:$AB$1315,DataRegularSeason20242025!$B$3:$B$1315, "&lt;=" &amp; $A114, DataRegularSeason20242025!$E$3:$E$1315, R$1)</f>
        <v>2</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11</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3</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2</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8</v>
      </c>
      <c r="AB114" s="2">
        <f>SUMIFS(DataRegularSeason20242025!$AA$3:$AA$1315,DataRegularSeason20242025!$B$3:$B$1315, "&lt;=" &amp; $A114, DataRegularSeason20242025!$D$3:$D$1315, AB$1)+SUMIFS(DataRegularSeason20242025!$AB$3:$AB$1315,DataRegularSeason20242025!$B$3:$B$1315, "&lt;=" &amp; $A114, DataRegularSeason20242025!$E$3:$E$1315, AB$1)</f>
        <v>8</v>
      </c>
      <c r="AC114" s="2">
        <f>SUMIFS(DataRegularSeason20242025!$AA$3:$AA$1315,DataRegularSeason20242025!$B$3:$B$1315, "&lt;=" &amp; $A114, DataRegularSeason20242025!$D$3:$D$1315, AC$1)+SUMIFS(DataRegularSeason20242025!$AB$3:$AB$1315,DataRegularSeason20242025!$B$3:$B$1315, "&lt;=" &amp; $A114, DataRegularSeason20242025!$E$3:$E$1315, AC$1)</f>
        <v>9</v>
      </c>
      <c r="AD114" s="2">
        <f>SUMIFS(DataRegularSeason20242025!$AA$3:$AA$1315,DataRegularSeason20242025!$B$3:$B$1315, "&lt;=" &amp; $A114, DataRegularSeason20242025!$D$3:$D$1315, AD$1)+SUMIFS(DataRegularSeason20242025!$AB$3:$AB$1315,DataRegularSeason20242025!$B$3:$B$1315, "&lt;=" &amp; $A114, DataRegularSeason20242025!$E$3:$E$1315, AD$1)</f>
        <v>8</v>
      </c>
      <c r="AE114" s="2">
        <f>SUMIFS(DataRegularSeason20242025!$AA$3:$AA$1315,DataRegularSeason20242025!$B$3:$B$1315, "&lt;=" &amp; $A114, DataRegularSeason20242025!$D$3:$D$1315, AE$1)+SUMIFS(DataRegularSeason20242025!$AB$3:$AB$1315,DataRegularSeason20242025!$B$3:$B$1315, "&lt;=" &amp; $A114, DataRegularSeason20242025!$E$3:$E$1315, AE$1)</f>
        <v>9</v>
      </c>
      <c r="AF114" s="2">
        <f>SUMIFS(DataRegularSeason20242025!$AA$3:$AA$1315,DataRegularSeason20242025!$B$3:$B$1315, "&lt;=" &amp; $A114, DataRegularSeason20242025!$D$3:$D$1315, AF$1)+SUMIFS(DataRegularSeason20242025!$AB$3:$AB$1315,DataRegularSeason20242025!$B$3:$B$1315, "&lt;=" &amp; $A114, DataRegularSeason20242025!$E$3:$E$1315, AF$1)</f>
        <v>14</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7</v>
      </c>
      <c r="D115" s="2">
        <f>SUMIFS(DataRegularSeason20242025!$AA$3:$AA$1315,DataRegularSeason20242025!$B$3:$B$1315, "&lt;=" &amp; $A115, DataRegularSeason20242025!$D$3:$D$1315, D$1)+SUMIFS(DataRegularSeason20242025!$AB$3:$AB$1315,DataRegularSeason20242025!$B$3:$B$1315, "&lt;=" &amp; $A115, DataRegularSeason20242025!$E$3:$E$1315, D$1)</f>
        <v>7</v>
      </c>
      <c r="E115" s="2">
        <f>SUMIFS(DataRegularSeason20242025!$AA$3:$AA$1315,DataRegularSeason20242025!$B$3:$B$1315, "&lt;=" &amp; $A115, DataRegularSeason20242025!$D$3:$D$1315, E$1)+SUMIFS(DataRegularSeason20242025!$AB$3:$AB$1315,DataRegularSeason20242025!$B$3:$B$1315, "&lt;=" &amp; $A115, DataRegularSeason20242025!$E$3:$E$1315, E$1)</f>
        <v>8</v>
      </c>
      <c r="F115" s="2">
        <f>SUMIFS(DataRegularSeason20242025!$AA$3:$AA$1315,DataRegularSeason20242025!$B$3:$B$1315, "&lt;=" &amp; $A115, DataRegularSeason20242025!$D$3:$D$1315, F$1)+SUMIFS(DataRegularSeason20242025!$AB$3:$AB$1315,DataRegularSeason20242025!$B$3:$B$1315, "&lt;=" &amp; $A115, DataRegularSeason20242025!$E$3:$E$1315, F$1)</f>
        <v>6</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5</v>
      </c>
      <c r="I115" s="2">
        <f>SUMIFS(DataRegularSeason20242025!$AA$3:$AA$1315,DataRegularSeason20242025!$B$3:$B$1315, "&lt;=" &amp; $A115, DataRegularSeason20242025!$D$3:$D$1315, I$1)+SUMIFS(DataRegularSeason20242025!$AB$3:$AB$1315,DataRegularSeason20242025!$B$3:$B$1315, "&lt;=" &amp; $A115, DataRegularSeason20242025!$E$3:$E$1315, I$1)</f>
        <v>8</v>
      </c>
      <c r="J115" s="2">
        <f>SUMIFS(DataRegularSeason20242025!$AA$3:$AA$1315,DataRegularSeason20242025!$B$3:$B$1315, "&lt;=" &amp; $A115, DataRegularSeason20242025!$D$3:$D$1315, J$1)+SUMIFS(DataRegularSeason20242025!$AB$3:$AB$1315,DataRegularSeason20242025!$B$3:$B$1315, "&lt;=" &amp; $A115, DataRegularSeason20242025!$E$3:$E$1315, J$1)</f>
        <v>12</v>
      </c>
      <c r="K115" s="2">
        <f>SUMIFS(DataRegularSeason20242025!$AA$3:$AA$1315,DataRegularSeason20242025!$B$3:$B$1315, "&lt;=" &amp; $A115, DataRegularSeason20242025!$D$3:$D$1315, K$1)+SUMIFS(DataRegularSeason20242025!$AB$3:$AB$1315,DataRegularSeason20242025!$B$3:$B$1315, "&lt;=" &amp; $A115, DataRegularSeason20242025!$E$3:$E$1315, K$1)</f>
        <v>8</v>
      </c>
      <c r="L115" s="2">
        <f>SUMIFS(DataRegularSeason20242025!$AA$3:$AA$1315,DataRegularSeason20242025!$B$3:$B$1315, "&lt;=" &amp; $A115, DataRegularSeason20242025!$D$3:$D$1315, L$1)+SUMIFS(DataRegularSeason20242025!$AB$3:$AB$1315,DataRegularSeason20242025!$B$3:$B$1315, "&lt;=" &amp; $A115, DataRegularSeason20242025!$E$3:$E$1315, L$1)</f>
        <v>5</v>
      </c>
      <c r="M115" s="2">
        <f>SUMIFS(DataRegularSeason20242025!$AA$3:$AA$1315,DataRegularSeason20242025!$B$3:$B$1315, "&lt;=" &amp; $A115, DataRegularSeason20242025!$D$3:$D$1315, M$1)+SUMIFS(DataRegularSeason20242025!$AB$3:$AB$1315,DataRegularSeason20242025!$B$3:$B$1315, "&lt;=" &amp; $A115, DataRegularSeason20242025!$E$3:$E$1315, M$1)</f>
        <v>11</v>
      </c>
      <c r="N115" s="2">
        <f>SUMIFS(DataRegularSeason20242025!$AA$3:$AA$1315,DataRegularSeason20242025!$B$3:$B$1315, "&lt;=" &amp; $A115, DataRegularSeason20242025!$D$3:$D$1315, N$1)+SUMIFS(DataRegularSeason20242025!$AB$3:$AB$1315,DataRegularSeason20242025!$B$3:$B$1315, "&lt;=" &amp; $A115, DataRegularSeason20242025!$E$3:$E$1315, N$1)</f>
        <v>10</v>
      </c>
      <c r="O115" s="2">
        <f>SUMIFS(DataRegularSeason20242025!$AA$3:$AA$1315,DataRegularSeason20242025!$B$3:$B$1315, "&lt;=" &amp; $A115, DataRegularSeason20242025!$D$3:$D$1315, O$1)+SUMIFS(DataRegularSeason20242025!$AB$3:$AB$1315,DataRegularSeason20242025!$B$3:$B$1315, "&lt;=" &amp; $A115, DataRegularSeason20242025!$E$3:$E$1315, O$1)</f>
        <v>12</v>
      </c>
      <c r="P115" s="2">
        <f>SUMIFS(DataRegularSeason20242025!$AA$3:$AA$1315,DataRegularSeason20242025!$B$3:$B$1315, "&lt;=" &amp; $A115, DataRegularSeason20242025!$D$3:$D$1315, P$1)+SUMIFS(DataRegularSeason20242025!$AB$3:$AB$1315,DataRegularSeason20242025!$B$3:$B$1315, "&lt;=" &amp; $A115, DataRegularSeason20242025!$E$3:$E$1315, P$1)</f>
        <v>5</v>
      </c>
      <c r="Q115" s="2">
        <f>SUMIFS(DataRegularSeason20242025!$AA$3:$AA$1315,DataRegularSeason20242025!$B$3:$B$1315, "&lt;=" &amp; $A115, DataRegularSeason20242025!$D$3:$D$1315, Q$1)+SUMIFS(DataRegularSeason20242025!$AB$3:$AB$1315,DataRegularSeason20242025!$B$3:$B$1315, "&lt;=" &amp; $A115, DataRegularSeason20242025!$E$3:$E$1315, Q$1)</f>
        <v>11</v>
      </c>
      <c r="R115" s="2">
        <f>SUMIFS(DataRegularSeason20242025!$AA$3:$AA$1315,DataRegularSeason20242025!$B$3:$B$1315, "&lt;=" &amp; $A115, DataRegularSeason20242025!$D$3:$D$1315, R$1)+SUMIFS(DataRegularSeason20242025!$AB$3:$AB$1315,DataRegularSeason20242025!$B$3:$B$1315, "&lt;=" &amp; $A115, DataRegularSeason20242025!$E$3:$E$1315, R$1)</f>
        <v>2</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11</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3</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2</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8</v>
      </c>
      <c r="AB115" s="2">
        <f>SUMIFS(DataRegularSeason20242025!$AA$3:$AA$1315,DataRegularSeason20242025!$B$3:$B$1315, "&lt;=" &amp; $A115, DataRegularSeason20242025!$D$3:$D$1315, AB$1)+SUMIFS(DataRegularSeason20242025!$AB$3:$AB$1315,DataRegularSeason20242025!$B$3:$B$1315, "&lt;=" &amp; $A115, DataRegularSeason20242025!$E$3:$E$1315, AB$1)</f>
        <v>8</v>
      </c>
      <c r="AC115" s="2">
        <f>SUMIFS(DataRegularSeason20242025!$AA$3:$AA$1315,DataRegularSeason20242025!$B$3:$B$1315, "&lt;=" &amp; $A115, DataRegularSeason20242025!$D$3:$D$1315, AC$1)+SUMIFS(DataRegularSeason20242025!$AB$3:$AB$1315,DataRegularSeason20242025!$B$3:$B$1315, "&lt;=" &amp; $A115, DataRegularSeason20242025!$E$3:$E$1315, AC$1)</f>
        <v>9</v>
      </c>
      <c r="AD115" s="2">
        <f>SUMIFS(DataRegularSeason20242025!$AA$3:$AA$1315,DataRegularSeason20242025!$B$3:$B$1315, "&lt;=" &amp; $A115, DataRegularSeason20242025!$D$3:$D$1315, AD$1)+SUMIFS(DataRegularSeason20242025!$AB$3:$AB$1315,DataRegularSeason20242025!$B$3:$B$1315, "&lt;=" &amp; $A115, DataRegularSeason20242025!$E$3:$E$1315, AD$1)</f>
        <v>8</v>
      </c>
      <c r="AE115" s="2">
        <f>SUMIFS(DataRegularSeason20242025!$AA$3:$AA$1315,DataRegularSeason20242025!$B$3:$B$1315, "&lt;=" &amp; $A115, DataRegularSeason20242025!$D$3:$D$1315, AE$1)+SUMIFS(DataRegularSeason20242025!$AB$3:$AB$1315,DataRegularSeason20242025!$B$3:$B$1315, "&lt;=" &amp; $A115, DataRegularSeason20242025!$E$3:$E$1315, AE$1)</f>
        <v>9</v>
      </c>
      <c r="AF115" s="2">
        <f>SUMIFS(DataRegularSeason20242025!$AA$3:$AA$1315,DataRegularSeason20242025!$B$3:$B$1315, "&lt;=" &amp; $A115, DataRegularSeason20242025!$D$3:$D$1315, AF$1)+SUMIFS(DataRegularSeason20242025!$AB$3:$AB$1315,DataRegularSeason20242025!$B$3:$B$1315, "&lt;=" &amp; $A115, DataRegularSeason20242025!$E$3:$E$1315, AF$1)</f>
        <v>14</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7</v>
      </c>
      <c r="D116" s="2">
        <f>SUMIFS(DataRegularSeason20242025!$AA$3:$AA$1315,DataRegularSeason20242025!$B$3:$B$1315, "&lt;=" &amp; $A116, DataRegularSeason20242025!$D$3:$D$1315, D$1)+SUMIFS(DataRegularSeason20242025!$AB$3:$AB$1315,DataRegularSeason20242025!$B$3:$B$1315, "&lt;=" &amp; $A116, DataRegularSeason20242025!$E$3:$E$1315, D$1)</f>
        <v>7</v>
      </c>
      <c r="E116" s="2">
        <f>SUMIFS(DataRegularSeason20242025!$AA$3:$AA$1315,DataRegularSeason20242025!$B$3:$B$1315, "&lt;=" &amp; $A116, DataRegularSeason20242025!$D$3:$D$1315, E$1)+SUMIFS(DataRegularSeason20242025!$AB$3:$AB$1315,DataRegularSeason20242025!$B$3:$B$1315, "&lt;=" &amp; $A116, DataRegularSeason20242025!$E$3:$E$1315, E$1)</f>
        <v>8</v>
      </c>
      <c r="F116" s="2">
        <f>SUMIFS(DataRegularSeason20242025!$AA$3:$AA$1315,DataRegularSeason20242025!$B$3:$B$1315, "&lt;=" &amp; $A116, DataRegularSeason20242025!$D$3:$D$1315, F$1)+SUMIFS(DataRegularSeason20242025!$AB$3:$AB$1315,DataRegularSeason20242025!$B$3:$B$1315, "&lt;=" &amp; $A116, DataRegularSeason20242025!$E$3:$E$1315, F$1)</f>
        <v>6</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5</v>
      </c>
      <c r="I116" s="2">
        <f>SUMIFS(DataRegularSeason20242025!$AA$3:$AA$1315,DataRegularSeason20242025!$B$3:$B$1315, "&lt;=" &amp; $A116, DataRegularSeason20242025!$D$3:$D$1315, I$1)+SUMIFS(DataRegularSeason20242025!$AB$3:$AB$1315,DataRegularSeason20242025!$B$3:$B$1315, "&lt;=" &amp; $A116, DataRegularSeason20242025!$E$3:$E$1315, I$1)</f>
        <v>8</v>
      </c>
      <c r="J116" s="2">
        <f>SUMIFS(DataRegularSeason20242025!$AA$3:$AA$1315,DataRegularSeason20242025!$B$3:$B$1315, "&lt;=" &amp; $A116, DataRegularSeason20242025!$D$3:$D$1315, J$1)+SUMIFS(DataRegularSeason20242025!$AB$3:$AB$1315,DataRegularSeason20242025!$B$3:$B$1315, "&lt;=" &amp; $A116, DataRegularSeason20242025!$E$3:$E$1315, J$1)</f>
        <v>12</v>
      </c>
      <c r="K116" s="2">
        <f>SUMIFS(DataRegularSeason20242025!$AA$3:$AA$1315,DataRegularSeason20242025!$B$3:$B$1315, "&lt;=" &amp; $A116, DataRegularSeason20242025!$D$3:$D$1315, K$1)+SUMIFS(DataRegularSeason20242025!$AB$3:$AB$1315,DataRegularSeason20242025!$B$3:$B$1315, "&lt;=" &amp; $A116, DataRegularSeason20242025!$E$3:$E$1315, K$1)</f>
        <v>8</v>
      </c>
      <c r="L116" s="2">
        <f>SUMIFS(DataRegularSeason20242025!$AA$3:$AA$1315,DataRegularSeason20242025!$B$3:$B$1315, "&lt;=" &amp; $A116, DataRegularSeason20242025!$D$3:$D$1315, L$1)+SUMIFS(DataRegularSeason20242025!$AB$3:$AB$1315,DataRegularSeason20242025!$B$3:$B$1315, "&lt;=" &amp; $A116, DataRegularSeason20242025!$E$3:$E$1315, L$1)</f>
        <v>5</v>
      </c>
      <c r="M116" s="2">
        <f>SUMIFS(DataRegularSeason20242025!$AA$3:$AA$1315,DataRegularSeason20242025!$B$3:$B$1315, "&lt;=" &amp; $A116, DataRegularSeason20242025!$D$3:$D$1315, M$1)+SUMIFS(DataRegularSeason20242025!$AB$3:$AB$1315,DataRegularSeason20242025!$B$3:$B$1315, "&lt;=" &amp; $A116, DataRegularSeason20242025!$E$3:$E$1315, M$1)</f>
        <v>11</v>
      </c>
      <c r="N116" s="2">
        <f>SUMIFS(DataRegularSeason20242025!$AA$3:$AA$1315,DataRegularSeason20242025!$B$3:$B$1315, "&lt;=" &amp; $A116, DataRegularSeason20242025!$D$3:$D$1315, N$1)+SUMIFS(DataRegularSeason20242025!$AB$3:$AB$1315,DataRegularSeason20242025!$B$3:$B$1315, "&lt;=" &amp; $A116, DataRegularSeason20242025!$E$3:$E$1315, N$1)</f>
        <v>10</v>
      </c>
      <c r="O116" s="2">
        <f>SUMIFS(DataRegularSeason20242025!$AA$3:$AA$1315,DataRegularSeason20242025!$B$3:$B$1315, "&lt;=" &amp; $A116, DataRegularSeason20242025!$D$3:$D$1315, O$1)+SUMIFS(DataRegularSeason20242025!$AB$3:$AB$1315,DataRegularSeason20242025!$B$3:$B$1315, "&lt;=" &amp; $A116, DataRegularSeason20242025!$E$3:$E$1315, O$1)</f>
        <v>12</v>
      </c>
      <c r="P116" s="2">
        <f>SUMIFS(DataRegularSeason20242025!$AA$3:$AA$1315,DataRegularSeason20242025!$B$3:$B$1315, "&lt;=" &amp; $A116, DataRegularSeason20242025!$D$3:$D$1315, P$1)+SUMIFS(DataRegularSeason20242025!$AB$3:$AB$1315,DataRegularSeason20242025!$B$3:$B$1315, "&lt;=" &amp; $A116, DataRegularSeason20242025!$E$3:$E$1315, P$1)</f>
        <v>5</v>
      </c>
      <c r="Q116" s="2">
        <f>SUMIFS(DataRegularSeason20242025!$AA$3:$AA$1315,DataRegularSeason20242025!$B$3:$B$1315, "&lt;=" &amp; $A116, DataRegularSeason20242025!$D$3:$D$1315, Q$1)+SUMIFS(DataRegularSeason20242025!$AB$3:$AB$1315,DataRegularSeason20242025!$B$3:$B$1315, "&lt;=" &amp; $A116, DataRegularSeason20242025!$E$3:$E$1315, Q$1)</f>
        <v>11</v>
      </c>
      <c r="R116" s="2">
        <f>SUMIFS(DataRegularSeason20242025!$AA$3:$AA$1315,DataRegularSeason20242025!$B$3:$B$1315, "&lt;=" &amp; $A116, DataRegularSeason20242025!$D$3:$D$1315, R$1)+SUMIFS(DataRegularSeason20242025!$AB$3:$AB$1315,DataRegularSeason20242025!$B$3:$B$1315, "&lt;=" &amp; $A116, DataRegularSeason20242025!$E$3:$E$1315, R$1)</f>
        <v>2</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11</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3</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2</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8</v>
      </c>
      <c r="AB116" s="2">
        <f>SUMIFS(DataRegularSeason20242025!$AA$3:$AA$1315,DataRegularSeason20242025!$B$3:$B$1315, "&lt;=" &amp; $A116, DataRegularSeason20242025!$D$3:$D$1315, AB$1)+SUMIFS(DataRegularSeason20242025!$AB$3:$AB$1315,DataRegularSeason20242025!$B$3:$B$1315, "&lt;=" &amp; $A116, DataRegularSeason20242025!$E$3:$E$1315, AB$1)</f>
        <v>8</v>
      </c>
      <c r="AC116" s="2">
        <f>SUMIFS(DataRegularSeason20242025!$AA$3:$AA$1315,DataRegularSeason20242025!$B$3:$B$1315, "&lt;=" &amp; $A116, DataRegularSeason20242025!$D$3:$D$1315, AC$1)+SUMIFS(DataRegularSeason20242025!$AB$3:$AB$1315,DataRegularSeason20242025!$B$3:$B$1315, "&lt;=" &amp; $A116, DataRegularSeason20242025!$E$3:$E$1315, AC$1)</f>
        <v>9</v>
      </c>
      <c r="AD116" s="2">
        <f>SUMIFS(DataRegularSeason20242025!$AA$3:$AA$1315,DataRegularSeason20242025!$B$3:$B$1315, "&lt;=" &amp; $A116, DataRegularSeason20242025!$D$3:$D$1315, AD$1)+SUMIFS(DataRegularSeason20242025!$AB$3:$AB$1315,DataRegularSeason20242025!$B$3:$B$1315, "&lt;=" &amp; $A116, DataRegularSeason20242025!$E$3:$E$1315, AD$1)</f>
        <v>8</v>
      </c>
      <c r="AE116" s="2">
        <f>SUMIFS(DataRegularSeason20242025!$AA$3:$AA$1315,DataRegularSeason20242025!$B$3:$B$1315, "&lt;=" &amp; $A116, DataRegularSeason20242025!$D$3:$D$1315, AE$1)+SUMIFS(DataRegularSeason20242025!$AB$3:$AB$1315,DataRegularSeason20242025!$B$3:$B$1315, "&lt;=" &amp; $A116, DataRegularSeason20242025!$E$3:$E$1315, AE$1)</f>
        <v>9</v>
      </c>
      <c r="AF116" s="2">
        <f>SUMIFS(DataRegularSeason20242025!$AA$3:$AA$1315,DataRegularSeason20242025!$B$3:$B$1315, "&lt;=" &amp; $A116, DataRegularSeason20242025!$D$3:$D$1315, AF$1)+SUMIFS(DataRegularSeason20242025!$AB$3:$AB$1315,DataRegularSeason20242025!$B$3:$B$1315, "&lt;=" &amp; $A116, DataRegularSeason20242025!$E$3:$E$1315, AF$1)</f>
        <v>14</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7</v>
      </c>
      <c r="D117" s="2">
        <f>SUMIFS(DataRegularSeason20242025!$AA$3:$AA$1315,DataRegularSeason20242025!$B$3:$B$1315, "&lt;=" &amp; $A117, DataRegularSeason20242025!$D$3:$D$1315, D$1)+SUMIFS(DataRegularSeason20242025!$AB$3:$AB$1315,DataRegularSeason20242025!$B$3:$B$1315, "&lt;=" &amp; $A117, DataRegularSeason20242025!$E$3:$E$1315, D$1)</f>
        <v>7</v>
      </c>
      <c r="E117" s="2">
        <f>SUMIFS(DataRegularSeason20242025!$AA$3:$AA$1315,DataRegularSeason20242025!$B$3:$B$1315, "&lt;=" &amp; $A117, DataRegularSeason20242025!$D$3:$D$1315, E$1)+SUMIFS(DataRegularSeason20242025!$AB$3:$AB$1315,DataRegularSeason20242025!$B$3:$B$1315, "&lt;=" &amp; $A117, DataRegularSeason20242025!$E$3:$E$1315, E$1)</f>
        <v>8</v>
      </c>
      <c r="F117" s="2">
        <f>SUMIFS(DataRegularSeason20242025!$AA$3:$AA$1315,DataRegularSeason20242025!$B$3:$B$1315, "&lt;=" &amp; $A117, DataRegularSeason20242025!$D$3:$D$1315, F$1)+SUMIFS(DataRegularSeason20242025!$AB$3:$AB$1315,DataRegularSeason20242025!$B$3:$B$1315, "&lt;=" &amp; $A117, DataRegularSeason20242025!$E$3:$E$1315, F$1)</f>
        <v>6</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5</v>
      </c>
      <c r="I117" s="2">
        <f>SUMIFS(DataRegularSeason20242025!$AA$3:$AA$1315,DataRegularSeason20242025!$B$3:$B$1315, "&lt;=" &amp; $A117, DataRegularSeason20242025!$D$3:$D$1315, I$1)+SUMIFS(DataRegularSeason20242025!$AB$3:$AB$1315,DataRegularSeason20242025!$B$3:$B$1315, "&lt;=" &amp; $A117, DataRegularSeason20242025!$E$3:$E$1315, I$1)</f>
        <v>8</v>
      </c>
      <c r="J117" s="2">
        <f>SUMIFS(DataRegularSeason20242025!$AA$3:$AA$1315,DataRegularSeason20242025!$B$3:$B$1315, "&lt;=" &amp; $A117, DataRegularSeason20242025!$D$3:$D$1315, J$1)+SUMIFS(DataRegularSeason20242025!$AB$3:$AB$1315,DataRegularSeason20242025!$B$3:$B$1315, "&lt;=" &amp; $A117, DataRegularSeason20242025!$E$3:$E$1315, J$1)</f>
        <v>12</v>
      </c>
      <c r="K117" s="2">
        <f>SUMIFS(DataRegularSeason20242025!$AA$3:$AA$1315,DataRegularSeason20242025!$B$3:$B$1315, "&lt;=" &amp; $A117, DataRegularSeason20242025!$D$3:$D$1315, K$1)+SUMIFS(DataRegularSeason20242025!$AB$3:$AB$1315,DataRegularSeason20242025!$B$3:$B$1315, "&lt;=" &amp; $A117, DataRegularSeason20242025!$E$3:$E$1315, K$1)</f>
        <v>8</v>
      </c>
      <c r="L117" s="2">
        <f>SUMIFS(DataRegularSeason20242025!$AA$3:$AA$1315,DataRegularSeason20242025!$B$3:$B$1315, "&lt;=" &amp; $A117, DataRegularSeason20242025!$D$3:$D$1315, L$1)+SUMIFS(DataRegularSeason20242025!$AB$3:$AB$1315,DataRegularSeason20242025!$B$3:$B$1315, "&lt;=" &amp; $A117, DataRegularSeason20242025!$E$3:$E$1315, L$1)</f>
        <v>5</v>
      </c>
      <c r="M117" s="2">
        <f>SUMIFS(DataRegularSeason20242025!$AA$3:$AA$1315,DataRegularSeason20242025!$B$3:$B$1315, "&lt;=" &amp; $A117, DataRegularSeason20242025!$D$3:$D$1315, M$1)+SUMIFS(DataRegularSeason20242025!$AB$3:$AB$1315,DataRegularSeason20242025!$B$3:$B$1315, "&lt;=" &amp; $A117, DataRegularSeason20242025!$E$3:$E$1315, M$1)</f>
        <v>11</v>
      </c>
      <c r="N117" s="2">
        <f>SUMIFS(DataRegularSeason20242025!$AA$3:$AA$1315,DataRegularSeason20242025!$B$3:$B$1315, "&lt;=" &amp; $A117, DataRegularSeason20242025!$D$3:$D$1315, N$1)+SUMIFS(DataRegularSeason20242025!$AB$3:$AB$1315,DataRegularSeason20242025!$B$3:$B$1315, "&lt;=" &amp; $A117, DataRegularSeason20242025!$E$3:$E$1315, N$1)</f>
        <v>10</v>
      </c>
      <c r="O117" s="2">
        <f>SUMIFS(DataRegularSeason20242025!$AA$3:$AA$1315,DataRegularSeason20242025!$B$3:$B$1315, "&lt;=" &amp; $A117, DataRegularSeason20242025!$D$3:$D$1315, O$1)+SUMIFS(DataRegularSeason20242025!$AB$3:$AB$1315,DataRegularSeason20242025!$B$3:$B$1315, "&lt;=" &amp; $A117, DataRegularSeason20242025!$E$3:$E$1315, O$1)</f>
        <v>12</v>
      </c>
      <c r="P117" s="2">
        <f>SUMIFS(DataRegularSeason20242025!$AA$3:$AA$1315,DataRegularSeason20242025!$B$3:$B$1315, "&lt;=" &amp; $A117, DataRegularSeason20242025!$D$3:$D$1315, P$1)+SUMIFS(DataRegularSeason20242025!$AB$3:$AB$1315,DataRegularSeason20242025!$B$3:$B$1315, "&lt;=" &amp; $A117, DataRegularSeason20242025!$E$3:$E$1315, P$1)</f>
        <v>5</v>
      </c>
      <c r="Q117" s="2">
        <f>SUMIFS(DataRegularSeason20242025!$AA$3:$AA$1315,DataRegularSeason20242025!$B$3:$B$1315, "&lt;=" &amp; $A117, DataRegularSeason20242025!$D$3:$D$1315, Q$1)+SUMIFS(DataRegularSeason20242025!$AB$3:$AB$1315,DataRegularSeason20242025!$B$3:$B$1315, "&lt;=" &amp; $A117, DataRegularSeason20242025!$E$3:$E$1315, Q$1)</f>
        <v>11</v>
      </c>
      <c r="R117" s="2">
        <f>SUMIFS(DataRegularSeason20242025!$AA$3:$AA$1315,DataRegularSeason20242025!$B$3:$B$1315, "&lt;=" &amp; $A117, DataRegularSeason20242025!$D$3:$D$1315, R$1)+SUMIFS(DataRegularSeason20242025!$AB$3:$AB$1315,DataRegularSeason20242025!$B$3:$B$1315, "&lt;=" &amp; $A117, DataRegularSeason20242025!$E$3:$E$1315, R$1)</f>
        <v>2</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11</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3</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2</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8</v>
      </c>
      <c r="AB117" s="2">
        <f>SUMIFS(DataRegularSeason20242025!$AA$3:$AA$1315,DataRegularSeason20242025!$B$3:$B$1315, "&lt;=" &amp; $A117, DataRegularSeason20242025!$D$3:$D$1315, AB$1)+SUMIFS(DataRegularSeason20242025!$AB$3:$AB$1315,DataRegularSeason20242025!$B$3:$B$1315, "&lt;=" &amp; $A117, DataRegularSeason20242025!$E$3:$E$1315, AB$1)</f>
        <v>8</v>
      </c>
      <c r="AC117" s="2">
        <f>SUMIFS(DataRegularSeason20242025!$AA$3:$AA$1315,DataRegularSeason20242025!$B$3:$B$1315, "&lt;=" &amp; $A117, DataRegularSeason20242025!$D$3:$D$1315, AC$1)+SUMIFS(DataRegularSeason20242025!$AB$3:$AB$1315,DataRegularSeason20242025!$B$3:$B$1315, "&lt;=" &amp; $A117, DataRegularSeason20242025!$E$3:$E$1315, AC$1)</f>
        <v>9</v>
      </c>
      <c r="AD117" s="2">
        <f>SUMIFS(DataRegularSeason20242025!$AA$3:$AA$1315,DataRegularSeason20242025!$B$3:$B$1315, "&lt;=" &amp; $A117, DataRegularSeason20242025!$D$3:$D$1315, AD$1)+SUMIFS(DataRegularSeason20242025!$AB$3:$AB$1315,DataRegularSeason20242025!$B$3:$B$1315, "&lt;=" &amp; $A117, DataRegularSeason20242025!$E$3:$E$1315, AD$1)</f>
        <v>8</v>
      </c>
      <c r="AE117" s="2">
        <f>SUMIFS(DataRegularSeason20242025!$AA$3:$AA$1315,DataRegularSeason20242025!$B$3:$B$1315, "&lt;=" &amp; $A117, DataRegularSeason20242025!$D$3:$D$1315, AE$1)+SUMIFS(DataRegularSeason20242025!$AB$3:$AB$1315,DataRegularSeason20242025!$B$3:$B$1315, "&lt;=" &amp; $A117, DataRegularSeason20242025!$E$3:$E$1315, AE$1)</f>
        <v>9</v>
      </c>
      <c r="AF117" s="2">
        <f>SUMIFS(DataRegularSeason20242025!$AA$3:$AA$1315,DataRegularSeason20242025!$B$3:$B$1315, "&lt;=" &amp; $A117, DataRegularSeason20242025!$D$3:$D$1315, AF$1)+SUMIFS(DataRegularSeason20242025!$AB$3:$AB$1315,DataRegularSeason20242025!$B$3:$B$1315, "&lt;=" &amp; $A117, DataRegularSeason20242025!$E$3:$E$1315, AF$1)</f>
        <v>14</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7</v>
      </c>
      <c r="D118" s="2">
        <f>SUMIFS(DataRegularSeason20242025!$AA$3:$AA$1315,DataRegularSeason20242025!$B$3:$B$1315, "&lt;=" &amp; $A118, DataRegularSeason20242025!$D$3:$D$1315, D$1)+SUMIFS(DataRegularSeason20242025!$AB$3:$AB$1315,DataRegularSeason20242025!$B$3:$B$1315, "&lt;=" &amp; $A118, DataRegularSeason20242025!$E$3:$E$1315, D$1)</f>
        <v>7</v>
      </c>
      <c r="E118" s="2">
        <f>SUMIFS(DataRegularSeason20242025!$AA$3:$AA$1315,DataRegularSeason20242025!$B$3:$B$1315, "&lt;=" &amp; $A118, DataRegularSeason20242025!$D$3:$D$1315, E$1)+SUMIFS(DataRegularSeason20242025!$AB$3:$AB$1315,DataRegularSeason20242025!$B$3:$B$1315, "&lt;=" &amp; $A118, DataRegularSeason20242025!$E$3:$E$1315, E$1)</f>
        <v>8</v>
      </c>
      <c r="F118" s="2">
        <f>SUMIFS(DataRegularSeason20242025!$AA$3:$AA$1315,DataRegularSeason20242025!$B$3:$B$1315, "&lt;=" &amp; $A118, DataRegularSeason20242025!$D$3:$D$1315, F$1)+SUMIFS(DataRegularSeason20242025!$AB$3:$AB$1315,DataRegularSeason20242025!$B$3:$B$1315, "&lt;=" &amp; $A118, DataRegularSeason20242025!$E$3:$E$1315, F$1)</f>
        <v>6</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5</v>
      </c>
      <c r="I118" s="2">
        <f>SUMIFS(DataRegularSeason20242025!$AA$3:$AA$1315,DataRegularSeason20242025!$B$3:$B$1315, "&lt;=" &amp; $A118, DataRegularSeason20242025!$D$3:$D$1315, I$1)+SUMIFS(DataRegularSeason20242025!$AB$3:$AB$1315,DataRegularSeason20242025!$B$3:$B$1315, "&lt;=" &amp; $A118, DataRegularSeason20242025!$E$3:$E$1315, I$1)</f>
        <v>8</v>
      </c>
      <c r="J118" s="2">
        <f>SUMIFS(DataRegularSeason20242025!$AA$3:$AA$1315,DataRegularSeason20242025!$B$3:$B$1315, "&lt;=" &amp; $A118, DataRegularSeason20242025!$D$3:$D$1315, J$1)+SUMIFS(DataRegularSeason20242025!$AB$3:$AB$1315,DataRegularSeason20242025!$B$3:$B$1315, "&lt;=" &amp; $A118, DataRegularSeason20242025!$E$3:$E$1315, J$1)</f>
        <v>12</v>
      </c>
      <c r="K118" s="2">
        <f>SUMIFS(DataRegularSeason20242025!$AA$3:$AA$1315,DataRegularSeason20242025!$B$3:$B$1315, "&lt;=" &amp; $A118, DataRegularSeason20242025!$D$3:$D$1315, K$1)+SUMIFS(DataRegularSeason20242025!$AB$3:$AB$1315,DataRegularSeason20242025!$B$3:$B$1315, "&lt;=" &amp; $A118, DataRegularSeason20242025!$E$3:$E$1315, K$1)</f>
        <v>8</v>
      </c>
      <c r="L118" s="2">
        <f>SUMIFS(DataRegularSeason20242025!$AA$3:$AA$1315,DataRegularSeason20242025!$B$3:$B$1315, "&lt;=" &amp; $A118, DataRegularSeason20242025!$D$3:$D$1315, L$1)+SUMIFS(DataRegularSeason20242025!$AB$3:$AB$1315,DataRegularSeason20242025!$B$3:$B$1315, "&lt;=" &amp; $A118, DataRegularSeason20242025!$E$3:$E$1315, L$1)</f>
        <v>5</v>
      </c>
      <c r="M118" s="2">
        <f>SUMIFS(DataRegularSeason20242025!$AA$3:$AA$1315,DataRegularSeason20242025!$B$3:$B$1315, "&lt;=" &amp; $A118, DataRegularSeason20242025!$D$3:$D$1315, M$1)+SUMIFS(DataRegularSeason20242025!$AB$3:$AB$1315,DataRegularSeason20242025!$B$3:$B$1315, "&lt;=" &amp; $A118, DataRegularSeason20242025!$E$3:$E$1315, M$1)</f>
        <v>11</v>
      </c>
      <c r="N118" s="2">
        <f>SUMIFS(DataRegularSeason20242025!$AA$3:$AA$1315,DataRegularSeason20242025!$B$3:$B$1315, "&lt;=" &amp; $A118, DataRegularSeason20242025!$D$3:$D$1315, N$1)+SUMIFS(DataRegularSeason20242025!$AB$3:$AB$1315,DataRegularSeason20242025!$B$3:$B$1315, "&lt;=" &amp; $A118, DataRegularSeason20242025!$E$3:$E$1315, N$1)</f>
        <v>10</v>
      </c>
      <c r="O118" s="2">
        <f>SUMIFS(DataRegularSeason20242025!$AA$3:$AA$1315,DataRegularSeason20242025!$B$3:$B$1315, "&lt;=" &amp; $A118, DataRegularSeason20242025!$D$3:$D$1315, O$1)+SUMIFS(DataRegularSeason20242025!$AB$3:$AB$1315,DataRegularSeason20242025!$B$3:$B$1315, "&lt;=" &amp; $A118, DataRegularSeason20242025!$E$3:$E$1315, O$1)</f>
        <v>12</v>
      </c>
      <c r="P118" s="2">
        <f>SUMIFS(DataRegularSeason20242025!$AA$3:$AA$1315,DataRegularSeason20242025!$B$3:$B$1315, "&lt;=" &amp; $A118, DataRegularSeason20242025!$D$3:$D$1315, P$1)+SUMIFS(DataRegularSeason20242025!$AB$3:$AB$1315,DataRegularSeason20242025!$B$3:$B$1315, "&lt;=" &amp; $A118, DataRegularSeason20242025!$E$3:$E$1315, P$1)</f>
        <v>5</v>
      </c>
      <c r="Q118" s="2">
        <f>SUMIFS(DataRegularSeason20242025!$AA$3:$AA$1315,DataRegularSeason20242025!$B$3:$B$1315, "&lt;=" &amp; $A118, DataRegularSeason20242025!$D$3:$D$1315, Q$1)+SUMIFS(DataRegularSeason20242025!$AB$3:$AB$1315,DataRegularSeason20242025!$B$3:$B$1315, "&lt;=" &amp; $A118, DataRegularSeason20242025!$E$3:$E$1315, Q$1)</f>
        <v>11</v>
      </c>
      <c r="R118" s="2">
        <f>SUMIFS(DataRegularSeason20242025!$AA$3:$AA$1315,DataRegularSeason20242025!$B$3:$B$1315, "&lt;=" &amp; $A118, DataRegularSeason20242025!$D$3:$D$1315, R$1)+SUMIFS(DataRegularSeason20242025!$AB$3:$AB$1315,DataRegularSeason20242025!$B$3:$B$1315, "&lt;=" &amp; $A118, DataRegularSeason20242025!$E$3:$E$1315, R$1)</f>
        <v>2</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11</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3</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2</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8</v>
      </c>
      <c r="AB118" s="2">
        <f>SUMIFS(DataRegularSeason20242025!$AA$3:$AA$1315,DataRegularSeason20242025!$B$3:$B$1315, "&lt;=" &amp; $A118, DataRegularSeason20242025!$D$3:$D$1315, AB$1)+SUMIFS(DataRegularSeason20242025!$AB$3:$AB$1315,DataRegularSeason20242025!$B$3:$B$1315, "&lt;=" &amp; $A118, DataRegularSeason20242025!$E$3:$E$1315, AB$1)</f>
        <v>8</v>
      </c>
      <c r="AC118" s="2">
        <f>SUMIFS(DataRegularSeason20242025!$AA$3:$AA$1315,DataRegularSeason20242025!$B$3:$B$1315, "&lt;=" &amp; $A118, DataRegularSeason20242025!$D$3:$D$1315, AC$1)+SUMIFS(DataRegularSeason20242025!$AB$3:$AB$1315,DataRegularSeason20242025!$B$3:$B$1315, "&lt;=" &amp; $A118, DataRegularSeason20242025!$E$3:$E$1315, AC$1)</f>
        <v>9</v>
      </c>
      <c r="AD118" s="2">
        <f>SUMIFS(DataRegularSeason20242025!$AA$3:$AA$1315,DataRegularSeason20242025!$B$3:$B$1315, "&lt;=" &amp; $A118, DataRegularSeason20242025!$D$3:$D$1315, AD$1)+SUMIFS(DataRegularSeason20242025!$AB$3:$AB$1315,DataRegularSeason20242025!$B$3:$B$1315, "&lt;=" &amp; $A118, DataRegularSeason20242025!$E$3:$E$1315, AD$1)</f>
        <v>8</v>
      </c>
      <c r="AE118" s="2">
        <f>SUMIFS(DataRegularSeason20242025!$AA$3:$AA$1315,DataRegularSeason20242025!$B$3:$B$1315, "&lt;=" &amp; $A118, DataRegularSeason20242025!$D$3:$D$1315, AE$1)+SUMIFS(DataRegularSeason20242025!$AB$3:$AB$1315,DataRegularSeason20242025!$B$3:$B$1315, "&lt;=" &amp; $A118, DataRegularSeason20242025!$E$3:$E$1315, AE$1)</f>
        <v>9</v>
      </c>
      <c r="AF118" s="2">
        <f>SUMIFS(DataRegularSeason20242025!$AA$3:$AA$1315,DataRegularSeason20242025!$B$3:$B$1315, "&lt;=" &amp; $A118, DataRegularSeason20242025!$D$3:$D$1315, AF$1)+SUMIFS(DataRegularSeason20242025!$AB$3:$AB$1315,DataRegularSeason20242025!$B$3:$B$1315, "&lt;=" &amp; $A118, DataRegularSeason20242025!$E$3:$E$1315, AF$1)</f>
        <v>14</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7</v>
      </c>
      <c r="D119" s="2">
        <f>SUMIFS(DataRegularSeason20242025!$AA$3:$AA$1315,DataRegularSeason20242025!$B$3:$B$1315, "&lt;=" &amp; $A119, DataRegularSeason20242025!$D$3:$D$1315, D$1)+SUMIFS(DataRegularSeason20242025!$AB$3:$AB$1315,DataRegularSeason20242025!$B$3:$B$1315, "&lt;=" &amp; $A119, DataRegularSeason20242025!$E$3:$E$1315, D$1)</f>
        <v>7</v>
      </c>
      <c r="E119" s="2">
        <f>SUMIFS(DataRegularSeason20242025!$AA$3:$AA$1315,DataRegularSeason20242025!$B$3:$B$1315, "&lt;=" &amp; $A119, DataRegularSeason20242025!$D$3:$D$1315, E$1)+SUMIFS(DataRegularSeason20242025!$AB$3:$AB$1315,DataRegularSeason20242025!$B$3:$B$1315, "&lt;=" &amp; $A119, DataRegularSeason20242025!$E$3:$E$1315, E$1)</f>
        <v>8</v>
      </c>
      <c r="F119" s="2">
        <f>SUMIFS(DataRegularSeason20242025!$AA$3:$AA$1315,DataRegularSeason20242025!$B$3:$B$1315, "&lt;=" &amp; $A119, DataRegularSeason20242025!$D$3:$D$1315, F$1)+SUMIFS(DataRegularSeason20242025!$AB$3:$AB$1315,DataRegularSeason20242025!$B$3:$B$1315, "&lt;=" &amp; $A119, DataRegularSeason20242025!$E$3:$E$1315, F$1)</f>
        <v>6</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5</v>
      </c>
      <c r="I119" s="2">
        <f>SUMIFS(DataRegularSeason20242025!$AA$3:$AA$1315,DataRegularSeason20242025!$B$3:$B$1315, "&lt;=" &amp; $A119, DataRegularSeason20242025!$D$3:$D$1315, I$1)+SUMIFS(DataRegularSeason20242025!$AB$3:$AB$1315,DataRegularSeason20242025!$B$3:$B$1315, "&lt;=" &amp; $A119, DataRegularSeason20242025!$E$3:$E$1315, I$1)</f>
        <v>8</v>
      </c>
      <c r="J119" s="2">
        <f>SUMIFS(DataRegularSeason20242025!$AA$3:$AA$1315,DataRegularSeason20242025!$B$3:$B$1315, "&lt;=" &amp; $A119, DataRegularSeason20242025!$D$3:$D$1315, J$1)+SUMIFS(DataRegularSeason20242025!$AB$3:$AB$1315,DataRegularSeason20242025!$B$3:$B$1315, "&lt;=" &amp; $A119, DataRegularSeason20242025!$E$3:$E$1315, J$1)</f>
        <v>12</v>
      </c>
      <c r="K119" s="2">
        <f>SUMIFS(DataRegularSeason20242025!$AA$3:$AA$1315,DataRegularSeason20242025!$B$3:$B$1315, "&lt;=" &amp; $A119, DataRegularSeason20242025!$D$3:$D$1315, K$1)+SUMIFS(DataRegularSeason20242025!$AB$3:$AB$1315,DataRegularSeason20242025!$B$3:$B$1315, "&lt;=" &amp; $A119, DataRegularSeason20242025!$E$3:$E$1315, K$1)</f>
        <v>8</v>
      </c>
      <c r="L119" s="2">
        <f>SUMIFS(DataRegularSeason20242025!$AA$3:$AA$1315,DataRegularSeason20242025!$B$3:$B$1315, "&lt;=" &amp; $A119, DataRegularSeason20242025!$D$3:$D$1315, L$1)+SUMIFS(DataRegularSeason20242025!$AB$3:$AB$1315,DataRegularSeason20242025!$B$3:$B$1315, "&lt;=" &amp; $A119, DataRegularSeason20242025!$E$3:$E$1315, L$1)</f>
        <v>5</v>
      </c>
      <c r="M119" s="2">
        <f>SUMIFS(DataRegularSeason20242025!$AA$3:$AA$1315,DataRegularSeason20242025!$B$3:$B$1315, "&lt;=" &amp; $A119, DataRegularSeason20242025!$D$3:$D$1315, M$1)+SUMIFS(DataRegularSeason20242025!$AB$3:$AB$1315,DataRegularSeason20242025!$B$3:$B$1315, "&lt;=" &amp; $A119, DataRegularSeason20242025!$E$3:$E$1315, M$1)</f>
        <v>11</v>
      </c>
      <c r="N119" s="2">
        <f>SUMIFS(DataRegularSeason20242025!$AA$3:$AA$1315,DataRegularSeason20242025!$B$3:$B$1315, "&lt;=" &amp; $A119, DataRegularSeason20242025!$D$3:$D$1315, N$1)+SUMIFS(DataRegularSeason20242025!$AB$3:$AB$1315,DataRegularSeason20242025!$B$3:$B$1315, "&lt;=" &amp; $A119, DataRegularSeason20242025!$E$3:$E$1315, N$1)</f>
        <v>10</v>
      </c>
      <c r="O119" s="2">
        <f>SUMIFS(DataRegularSeason20242025!$AA$3:$AA$1315,DataRegularSeason20242025!$B$3:$B$1315, "&lt;=" &amp; $A119, DataRegularSeason20242025!$D$3:$D$1315, O$1)+SUMIFS(DataRegularSeason20242025!$AB$3:$AB$1315,DataRegularSeason20242025!$B$3:$B$1315, "&lt;=" &amp; $A119, DataRegularSeason20242025!$E$3:$E$1315, O$1)</f>
        <v>12</v>
      </c>
      <c r="P119" s="2">
        <f>SUMIFS(DataRegularSeason20242025!$AA$3:$AA$1315,DataRegularSeason20242025!$B$3:$B$1315, "&lt;=" &amp; $A119, DataRegularSeason20242025!$D$3:$D$1315, P$1)+SUMIFS(DataRegularSeason20242025!$AB$3:$AB$1315,DataRegularSeason20242025!$B$3:$B$1315, "&lt;=" &amp; $A119, DataRegularSeason20242025!$E$3:$E$1315, P$1)</f>
        <v>5</v>
      </c>
      <c r="Q119" s="2">
        <f>SUMIFS(DataRegularSeason20242025!$AA$3:$AA$1315,DataRegularSeason20242025!$B$3:$B$1315, "&lt;=" &amp; $A119, DataRegularSeason20242025!$D$3:$D$1315, Q$1)+SUMIFS(DataRegularSeason20242025!$AB$3:$AB$1315,DataRegularSeason20242025!$B$3:$B$1315, "&lt;=" &amp; $A119, DataRegularSeason20242025!$E$3:$E$1315, Q$1)</f>
        <v>11</v>
      </c>
      <c r="R119" s="2">
        <f>SUMIFS(DataRegularSeason20242025!$AA$3:$AA$1315,DataRegularSeason20242025!$B$3:$B$1315, "&lt;=" &amp; $A119, DataRegularSeason20242025!$D$3:$D$1315, R$1)+SUMIFS(DataRegularSeason20242025!$AB$3:$AB$1315,DataRegularSeason20242025!$B$3:$B$1315, "&lt;=" &amp; $A119, DataRegularSeason20242025!$E$3:$E$1315, R$1)</f>
        <v>2</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11</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3</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2</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8</v>
      </c>
      <c r="AB119" s="2">
        <f>SUMIFS(DataRegularSeason20242025!$AA$3:$AA$1315,DataRegularSeason20242025!$B$3:$B$1315, "&lt;=" &amp; $A119, DataRegularSeason20242025!$D$3:$D$1315, AB$1)+SUMIFS(DataRegularSeason20242025!$AB$3:$AB$1315,DataRegularSeason20242025!$B$3:$B$1315, "&lt;=" &amp; $A119, DataRegularSeason20242025!$E$3:$E$1315, AB$1)</f>
        <v>8</v>
      </c>
      <c r="AC119" s="2">
        <f>SUMIFS(DataRegularSeason20242025!$AA$3:$AA$1315,DataRegularSeason20242025!$B$3:$B$1315, "&lt;=" &amp; $A119, DataRegularSeason20242025!$D$3:$D$1315, AC$1)+SUMIFS(DataRegularSeason20242025!$AB$3:$AB$1315,DataRegularSeason20242025!$B$3:$B$1315, "&lt;=" &amp; $A119, DataRegularSeason20242025!$E$3:$E$1315, AC$1)</f>
        <v>9</v>
      </c>
      <c r="AD119" s="2">
        <f>SUMIFS(DataRegularSeason20242025!$AA$3:$AA$1315,DataRegularSeason20242025!$B$3:$B$1315, "&lt;=" &amp; $A119, DataRegularSeason20242025!$D$3:$D$1315, AD$1)+SUMIFS(DataRegularSeason20242025!$AB$3:$AB$1315,DataRegularSeason20242025!$B$3:$B$1315, "&lt;=" &amp; $A119, DataRegularSeason20242025!$E$3:$E$1315, AD$1)</f>
        <v>8</v>
      </c>
      <c r="AE119" s="2">
        <f>SUMIFS(DataRegularSeason20242025!$AA$3:$AA$1315,DataRegularSeason20242025!$B$3:$B$1315, "&lt;=" &amp; $A119, DataRegularSeason20242025!$D$3:$D$1315, AE$1)+SUMIFS(DataRegularSeason20242025!$AB$3:$AB$1315,DataRegularSeason20242025!$B$3:$B$1315, "&lt;=" &amp; $A119, DataRegularSeason20242025!$E$3:$E$1315, AE$1)</f>
        <v>9</v>
      </c>
      <c r="AF119" s="2">
        <f>SUMIFS(DataRegularSeason20242025!$AA$3:$AA$1315,DataRegularSeason20242025!$B$3:$B$1315, "&lt;=" &amp; $A119, DataRegularSeason20242025!$D$3:$D$1315, AF$1)+SUMIFS(DataRegularSeason20242025!$AB$3:$AB$1315,DataRegularSeason20242025!$B$3:$B$1315, "&lt;=" &amp; $A119, DataRegularSeason20242025!$E$3:$E$1315, AF$1)</f>
        <v>14</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7</v>
      </c>
      <c r="D120" s="2">
        <f>SUMIFS(DataRegularSeason20242025!$AA$3:$AA$1315,DataRegularSeason20242025!$B$3:$B$1315, "&lt;=" &amp; $A120, DataRegularSeason20242025!$D$3:$D$1315, D$1)+SUMIFS(DataRegularSeason20242025!$AB$3:$AB$1315,DataRegularSeason20242025!$B$3:$B$1315, "&lt;=" &amp; $A120, DataRegularSeason20242025!$E$3:$E$1315, D$1)</f>
        <v>7</v>
      </c>
      <c r="E120" s="2">
        <f>SUMIFS(DataRegularSeason20242025!$AA$3:$AA$1315,DataRegularSeason20242025!$B$3:$B$1315, "&lt;=" &amp; $A120, DataRegularSeason20242025!$D$3:$D$1315, E$1)+SUMIFS(DataRegularSeason20242025!$AB$3:$AB$1315,DataRegularSeason20242025!$B$3:$B$1315, "&lt;=" &amp; $A120, DataRegularSeason20242025!$E$3:$E$1315, E$1)</f>
        <v>8</v>
      </c>
      <c r="F120" s="2">
        <f>SUMIFS(DataRegularSeason20242025!$AA$3:$AA$1315,DataRegularSeason20242025!$B$3:$B$1315, "&lt;=" &amp; $A120, DataRegularSeason20242025!$D$3:$D$1315, F$1)+SUMIFS(DataRegularSeason20242025!$AB$3:$AB$1315,DataRegularSeason20242025!$B$3:$B$1315, "&lt;=" &amp; $A120, DataRegularSeason20242025!$E$3:$E$1315, F$1)</f>
        <v>6</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5</v>
      </c>
      <c r="I120" s="2">
        <f>SUMIFS(DataRegularSeason20242025!$AA$3:$AA$1315,DataRegularSeason20242025!$B$3:$B$1315, "&lt;=" &amp; $A120, DataRegularSeason20242025!$D$3:$D$1315, I$1)+SUMIFS(DataRegularSeason20242025!$AB$3:$AB$1315,DataRegularSeason20242025!$B$3:$B$1315, "&lt;=" &amp; $A120, DataRegularSeason20242025!$E$3:$E$1315, I$1)</f>
        <v>8</v>
      </c>
      <c r="J120" s="2">
        <f>SUMIFS(DataRegularSeason20242025!$AA$3:$AA$1315,DataRegularSeason20242025!$B$3:$B$1315, "&lt;=" &amp; $A120, DataRegularSeason20242025!$D$3:$D$1315, J$1)+SUMIFS(DataRegularSeason20242025!$AB$3:$AB$1315,DataRegularSeason20242025!$B$3:$B$1315, "&lt;=" &amp; $A120, DataRegularSeason20242025!$E$3:$E$1315, J$1)</f>
        <v>12</v>
      </c>
      <c r="K120" s="2">
        <f>SUMIFS(DataRegularSeason20242025!$AA$3:$AA$1315,DataRegularSeason20242025!$B$3:$B$1315, "&lt;=" &amp; $A120, DataRegularSeason20242025!$D$3:$D$1315, K$1)+SUMIFS(DataRegularSeason20242025!$AB$3:$AB$1315,DataRegularSeason20242025!$B$3:$B$1315, "&lt;=" &amp; $A120, DataRegularSeason20242025!$E$3:$E$1315, K$1)</f>
        <v>8</v>
      </c>
      <c r="L120" s="2">
        <f>SUMIFS(DataRegularSeason20242025!$AA$3:$AA$1315,DataRegularSeason20242025!$B$3:$B$1315, "&lt;=" &amp; $A120, DataRegularSeason20242025!$D$3:$D$1315, L$1)+SUMIFS(DataRegularSeason20242025!$AB$3:$AB$1315,DataRegularSeason20242025!$B$3:$B$1315, "&lt;=" &amp; $A120, DataRegularSeason20242025!$E$3:$E$1315, L$1)</f>
        <v>5</v>
      </c>
      <c r="M120" s="2">
        <f>SUMIFS(DataRegularSeason20242025!$AA$3:$AA$1315,DataRegularSeason20242025!$B$3:$B$1315, "&lt;=" &amp; $A120, DataRegularSeason20242025!$D$3:$D$1315, M$1)+SUMIFS(DataRegularSeason20242025!$AB$3:$AB$1315,DataRegularSeason20242025!$B$3:$B$1315, "&lt;=" &amp; $A120, DataRegularSeason20242025!$E$3:$E$1315, M$1)</f>
        <v>11</v>
      </c>
      <c r="N120" s="2">
        <f>SUMIFS(DataRegularSeason20242025!$AA$3:$AA$1315,DataRegularSeason20242025!$B$3:$B$1315, "&lt;=" &amp; $A120, DataRegularSeason20242025!$D$3:$D$1315, N$1)+SUMIFS(DataRegularSeason20242025!$AB$3:$AB$1315,DataRegularSeason20242025!$B$3:$B$1315, "&lt;=" &amp; $A120, DataRegularSeason20242025!$E$3:$E$1315, N$1)</f>
        <v>10</v>
      </c>
      <c r="O120" s="2">
        <f>SUMIFS(DataRegularSeason20242025!$AA$3:$AA$1315,DataRegularSeason20242025!$B$3:$B$1315, "&lt;=" &amp; $A120, DataRegularSeason20242025!$D$3:$D$1315, O$1)+SUMIFS(DataRegularSeason20242025!$AB$3:$AB$1315,DataRegularSeason20242025!$B$3:$B$1315, "&lt;=" &amp; $A120, DataRegularSeason20242025!$E$3:$E$1315, O$1)</f>
        <v>12</v>
      </c>
      <c r="P120" s="2">
        <f>SUMIFS(DataRegularSeason20242025!$AA$3:$AA$1315,DataRegularSeason20242025!$B$3:$B$1315, "&lt;=" &amp; $A120, DataRegularSeason20242025!$D$3:$D$1315, P$1)+SUMIFS(DataRegularSeason20242025!$AB$3:$AB$1315,DataRegularSeason20242025!$B$3:$B$1315, "&lt;=" &amp; $A120, DataRegularSeason20242025!$E$3:$E$1315, P$1)</f>
        <v>5</v>
      </c>
      <c r="Q120" s="2">
        <f>SUMIFS(DataRegularSeason20242025!$AA$3:$AA$1315,DataRegularSeason20242025!$B$3:$B$1315, "&lt;=" &amp; $A120, DataRegularSeason20242025!$D$3:$D$1315, Q$1)+SUMIFS(DataRegularSeason20242025!$AB$3:$AB$1315,DataRegularSeason20242025!$B$3:$B$1315, "&lt;=" &amp; $A120, DataRegularSeason20242025!$E$3:$E$1315, Q$1)</f>
        <v>11</v>
      </c>
      <c r="R120" s="2">
        <f>SUMIFS(DataRegularSeason20242025!$AA$3:$AA$1315,DataRegularSeason20242025!$B$3:$B$1315, "&lt;=" &amp; $A120, DataRegularSeason20242025!$D$3:$D$1315, R$1)+SUMIFS(DataRegularSeason20242025!$AB$3:$AB$1315,DataRegularSeason20242025!$B$3:$B$1315, "&lt;=" &amp; $A120, DataRegularSeason20242025!$E$3:$E$1315, R$1)</f>
        <v>2</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11</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3</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2</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8</v>
      </c>
      <c r="AB120" s="2">
        <f>SUMIFS(DataRegularSeason20242025!$AA$3:$AA$1315,DataRegularSeason20242025!$B$3:$B$1315, "&lt;=" &amp; $A120, DataRegularSeason20242025!$D$3:$D$1315, AB$1)+SUMIFS(DataRegularSeason20242025!$AB$3:$AB$1315,DataRegularSeason20242025!$B$3:$B$1315, "&lt;=" &amp; $A120, DataRegularSeason20242025!$E$3:$E$1315, AB$1)</f>
        <v>8</v>
      </c>
      <c r="AC120" s="2">
        <f>SUMIFS(DataRegularSeason20242025!$AA$3:$AA$1315,DataRegularSeason20242025!$B$3:$B$1315, "&lt;=" &amp; $A120, DataRegularSeason20242025!$D$3:$D$1315, AC$1)+SUMIFS(DataRegularSeason20242025!$AB$3:$AB$1315,DataRegularSeason20242025!$B$3:$B$1315, "&lt;=" &amp; $A120, DataRegularSeason20242025!$E$3:$E$1315, AC$1)</f>
        <v>9</v>
      </c>
      <c r="AD120" s="2">
        <f>SUMIFS(DataRegularSeason20242025!$AA$3:$AA$1315,DataRegularSeason20242025!$B$3:$B$1315, "&lt;=" &amp; $A120, DataRegularSeason20242025!$D$3:$D$1315, AD$1)+SUMIFS(DataRegularSeason20242025!$AB$3:$AB$1315,DataRegularSeason20242025!$B$3:$B$1315, "&lt;=" &amp; $A120, DataRegularSeason20242025!$E$3:$E$1315, AD$1)</f>
        <v>8</v>
      </c>
      <c r="AE120" s="2">
        <f>SUMIFS(DataRegularSeason20242025!$AA$3:$AA$1315,DataRegularSeason20242025!$B$3:$B$1315, "&lt;=" &amp; $A120, DataRegularSeason20242025!$D$3:$D$1315, AE$1)+SUMIFS(DataRegularSeason20242025!$AB$3:$AB$1315,DataRegularSeason20242025!$B$3:$B$1315, "&lt;=" &amp; $A120, DataRegularSeason20242025!$E$3:$E$1315, AE$1)</f>
        <v>9</v>
      </c>
      <c r="AF120" s="2">
        <f>SUMIFS(DataRegularSeason20242025!$AA$3:$AA$1315,DataRegularSeason20242025!$B$3:$B$1315, "&lt;=" &amp; $A120, DataRegularSeason20242025!$D$3:$D$1315, AF$1)+SUMIFS(DataRegularSeason20242025!$AB$3:$AB$1315,DataRegularSeason20242025!$B$3:$B$1315, "&lt;=" &amp; $A120, DataRegularSeason20242025!$E$3:$E$1315, AF$1)</f>
        <v>14</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7</v>
      </c>
      <c r="D121" s="2">
        <f>SUMIFS(DataRegularSeason20242025!$AA$3:$AA$1315,DataRegularSeason20242025!$B$3:$B$1315, "&lt;=" &amp; $A121, DataRegularSeason20242025!$D$3:$D$1315, D$1)+SUMIFS(DataRegularSeason20242025!$AB$3:$AB$1315,DataRegularSeason20242025!$B$3:$B$1315, "&lt;=" &amp; $A121, DataRegularSeason20242025!$E$3:$E$1315, D$1)</f>
        <v>7</v>
      </c>
      <c r="E121" s="2">
        <f>SUMIFS(DataRegularSeason20242025!$AA$3:$AA$1315,DataRegularSeason20242025!$B$3:$B$1315, "&lt;=" &amp; $A121, DataRegularSeason20242025!$D$3:$D$1315, E$1)+SUMIFS(DataRegularSeason20242025!$AB$3:$AB$1315,DataRegularSeason20242025!$B$3:$B$1315, "&lt;=" &amp; $A121, DataRegularSeason20242025!$E$3:$E$1315, E$1)</f>
        <v>8</v>
      </c>
      <c r="F121" s="2">
        <f>SUMIFS(DataRegularSeason20242025!$AA$3:$AA$1315,DataRegularSeason20242025!$B$3:$B$1315, "&lt;=" &amp; $A121, DataRegularSeason20242025!$D$3:$D$1315, F$1)+SUMIFS(DataRegularSeason20242025!$AB$3:$AB$1315,DataRegularSeason20242025!$B$3:$B$1315, "&lt;=" &amp; $A121, DataRegularSeason20242025!$E$3:$E$1315, F$1)</f>
        <v>6</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5</v>
      </c>
      <c r="I121" s="2">
        <f>SUMIFS(DataRegularSeason20242025!$AA$3:$AA$1315,DataRegularSeason20242025!$B$3:$B$1315, "&lt;=" &amp; $A121, DataRegularSeason20242025!$D$3:$D$1315, I$1)+SUMIFS(DataRegularSeason20242025!$AB$3:$AB$1315,DataRegularSeason20242025!$B$3:$B$1315, "&lt;=" &amp; $A121, DataRegularSeason20242025!$E$3:$E$1315, I$1)</f>
        <v>8</v>
      </c>
      <c r="J121" s="2">
        <f>SUMIFS(DataRegularSeason20242025!$AA$3:$AA$1315,DataRegularSeason20242025!$B$3:$B$1315, "&lt;=" &amp; $A121, DataRegularSeason20242025!$D$3:$D$1315, J$1)+SUMIFS(DataRegularSeason20242025!$AB$3:$AB$1315,DataRegularSeason20242025!$B$3:$B$1315, "&lt;=" &amp; $A121, DataRegularSeason20242025!$E$3:$E$1315, J$1)</f>
        <v>12</v>
      </c>
      <c r="K121" s="2">
        <f>SUMIFS(DataRegularSeason20242025!$AA$3:$AA$1315,DataRegularSeason20242025!$B$3:$B$1315, "&lt;=" &amp; $A121, DataRegularSeason20242025!$D$3:$D$1315, K$1)+SUMIFS(DataRegularSeason20242025!$AB$3:$AB$1315,DataRegularSeason20242025!$B$3:$B$1315, "&lt;=" &amp; $A121, DataRegularSeason20242025!$E$3:$E$1315, K$1)</f>
        <v>8</v>
      </c>
      <c r="L121" s="2">
        <f>SUMIFS(DataRegularSeason20242025!$AA$3:$AA$1315,DataRegularSeason20242025!$B$3:$B$1315, "&lt;=" &amp; $A121, DataRegularSeason20242025!$D$3:$D$1315, L$1)+SUMIFS(DataRegularSeason20242025!$AB$3:$AB$1315,DataRegularSeason20242025!$B$3:$B$1315, "&lt;=" &amp; $A121, DataRegularSeason20242025!$E$3:$E$1315, L$1)</f>
        <v>5</v>
      </c>
      <c r="M121" s="2">
        <f>SUMIFS(DataRegularSeason20242025!$AA$3:$AA$1315,DataRegularSeason20242025!$B$3:$B$1315, "&lt;=" &amp; $A121, DataRegularSeason20242025!$D$3:$D$1315, M$1)+SUMIFS(DataRegularSeason20242025!$AB$3:$AB$1315,DataRegularSeason20242025!$B$3:$B$1315, "&lt;=" &amp; $A121, DataRegularSeason20242025!$E$3:$E$1315, M$1)</f>
        <v>11</v>
      </c>
      <c r="N121" s="2">
        <f>SUMIFS(DataRegularSeason20242025!$AA$3:$AA$1315,DataRegularSeason20242025!$B$3:$B$1315, "&lt;=" &amp; $A121, DataRegularSeason20242025!$D$3:$D$1315, N$1)+SUMIFS(DataRegularSeason20242025!$AB$3:$AB$1315,DataRegularSeason20242025!$B$3:$B$1315, "&lt;=" &amp; $A121, DataRegularSeason20242025!$E$3:$E$1315, N$1)</f>
        <v>10</v>
      </c>
      <c r="O121" s="2">
        <f>SUMIFS(DataRegularSeason20242025!$AA$3:$AA$1315,DataRegularSeason20242025!$B$3:$B$1315, "&lt;=" &amp; $A121, DataRegularSeason20242025!$D$3:$D$1315, O$1)+SUMIFS(DataRegularSeason20242025!$AB$3:$AB$1315,DataRegularSeason20242025!$B$3:$B$1315, "&lt;=" &amp; $A121, DataRegularSeason20242025!$E$3:$E$1315, O$1)</f>
        <v>12</v>
      </c>
      <c r="P121" s="2">
        <f>SUMIFS(DataRegularSeason20242025!$AA$3:$AA$1315,DataRegularSeason20242025!$B$3:$B$1315, "&lt;=" &amp; $A121, DataRegularSeason20242025!$D$3:$D$1315, P$1)+SUMIFS(DataRegularSeason20242025!$AB$3:$AB$1315,DataRegularSeason20242025!$B$3:$B$1315, "&lt;=" &amp; $A121, DataRegularSeason20242025!$E$3:$E$1315, P$1)</f>
        <v>5</v>
      </c>
      <c r="Q121" s="2">
        <f>SUMIFS(DataRegularSeason20242025!$AA$3:$AA$1315,DataRegularSeason20242025!$B$3:$B$1315, "&lt;=" &amp; $A121, DataRegularSeason20242025!$D$3:$D$1315, Q$1)+SUMIFS(DataRegularSeason20242025!$AB$3:$AB$1315,DataRegularSeason20242025!$B$3:$B$1315, "&lt;=" &amp; $A121, DataRegularSeason20242025!$E$3:$E$1315, Q$1)</f>
        <v>11</v>
      </c>
      <c r="R121" s="2">
        <f>SUMIFS(DataRegularSeason20242025!$AA$3:$AA$1315,DataRegularSeason20242025!$B$3:$B$1315, "&lt;=" &amp; $A121, DataRegularSeason20242025!$D$3:$D$1315, R$1)+SUMIFS(DataRegularSeason20242025!$AB$3:$AB$1315,DataRegularSeason20242025!$B$3:$B$1315, "&lt;=" &amp; $A121, DataRegularSeason20242025!$E$3:$E$1315, R$1)</f>
        <v>2</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11</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3</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2</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8</v>
      </c>
      <c r="AB121" s="2">
        <f>SUMIFS(DataRegularSeason20242025!$AA$3:$AA$1315,DataRegularSeason20242025!$B$3:$B$1315, "&lt;=" &amp; $A121, DataRegularSeason20242025!$D$3:$D$1315, AB$1)+SUMIFS(DataRegularSeason20242025!$AB$3:$AB$1315,DataRegularSeason20242025!$B$3:$B$1315, "&lt;=" &amp; $A121, DataRegularSeason20242025!$E$3:$E$1315, AB$1)</f>
        <v>8</v>
      </c>
      <c r="AC121" s="2">
        <f>SUMIFS(DataRegularSeason20242025!$AA$3:$AA$1315,DataRegularSeason20242025!$B$3:$B$1315, "&lt;=" &amp; $A121, DataRegularSeason20242025!$D$3:$D$1315, AC$1)+SUMIFS(DataRegularSeason20242025!$AB$3:$AB$1315,DataRegularSeason20242025!$B$3:$B$1315, "&lt;=" &amp; $A121, DataRegularSeason20242025!$E$3:$E$1315, AC$1)</f>
        <v>9</v>
      </c>
      <c r="AD121" s="2">
        <f>SUMIFS(DataRegularSeason20242025!$AA$3:$AA$1315,DataRegularSeason20242025!$B$3:$B$1315, "&lt;=" &amp; $A121, DataRegularSeason20242025!$D$3:$D$1315, AD$1)+SUMIFS(DataRegularSeason20242025!$AB$3:$AB$1315,DataRegularSeason20242025!$B$3:$B$1315, "&lt;=" &amp; $A121, DataRegularSeason20242025!$E$3:$E$1315, AD$1)</f>
        <v>8</v>
      </c>
      <c r="AE121" s="2">
        <f>SUMIFS(DataRegularSeason20242025!$AA$3:$AA$1315,DataRegularSeason20242025!$B$3:$B$1315, "&lt;=" &amp; $A121, DataRegularSeason20242025!$D$3:$D$1315, AE$1)+SUMIFS(DataRegularSeason20242025!$AB$3:$AB$1315,DataRegularSeason20242025!$B$3:$B$1315, "&lt;=" &amp; $A121, DataRegularSeason20242025!$E$3:$E$1315, AE$1)</f>
        <v>9</v>
      </c>
      <c r="AF121" s="2">
        <f>SUMIFS(DataRegularSeason20242025!$AA$3:$AA$1315,DataRegularSeason20242025!$B$3:$B$1315, "&lt;=" &amp; $A121, DataRegularSeason20242025!$D$3:$D$1315, AF$1)+SUMIFS(DataRegularSeason20242025!$AB$3:$AB$1315,DataRegularSeason20242025!$B$3:$B$1315, "&lt;=" &amp; $A121, DataRegularSeason20242025!$E$3:$E$1315, AF$1)</f>
        <v>14</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7</v>
      </c>
      <c r="D122" s="2">
        <f>SUMIFS(DataRegularSeason20242025!$AA$3:$AA$1315,DataRegularSeason20242025!$B$3:$B$1315, "&lt;=" &amp; $A122, DataRegularSeason20242025!$D$3:$D$1315, D$1)+SUMIFS(DataRegularSeason20242025!$AB$3:$AB$1315,DataRegularSeason20242025!$B$3:$B$1315, "&lt;=" &amp; $A122, DataRegularSeason20242025!$E$3:$E$1315, D$1)</f>
        <v>7</v>
      </c>
      <c r="E122" s="2">
        <f>SUMIFS(DataRegularSeason20242025!$AA$3:$AA$1315,DataRegularSeason20242025!$B$3:$B$1315, "&lt;=" &amp; $A122, DataRegularSeason20242025!$D$3:$D$1315, E$1)+SUMIFS(DataRegularSeason20242025!$AB$3:$AB$1315,DataRegularSeason20242025!$B$3:$B$1315, "&lt;=" &amp; $A122, DataRegularSeason20242025!$E$3:$E$1315, E$1)</f>
        <v>8</v>
      </c>
      <c r="F122" s="2">
        <f>SUMIFS(DataRegularSeason20242025!$AA$3:$AA$1315,DataRegularSeason20242025!$B$3:$B$1315, "&lt;=" &amp; $A122, DataRegularSeason20242025!$D$3:$D$1315, F$1)+SUMIFS(DataRegularSeason20242025!$AB$3:$AB$1315,DataRegularSeason20242025!$B$3:$B$1315, "&lt;=" &amp; $A122, DataRegularSeason20242025!$E$3:$E$1315, F$1)</f>
        <v>6</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5</v>
      </c>
      <c r="I122" s="2">
        <f>SUMIFS(DataRegularSeason20242025!$AA$3:$AA$1315,DataRegularSeason20242025!$B$3:$B$1315, "&lt;=" &amp; $A122, DataRegularSeason20242025!$D$3:$D$1315, I$1)+SUMIFS(DataRegularSeason20242025!$AB$3:$AB$1315,DataRegularSeason20242025!$B$3:$B$1315, "&lt;=" &amp; $A122, DataRegularSeason20242025!$E$3:$E$1315, I$1)</f>
        <v>8</v>
      </c>
      <c r="J122" s="2">
        <f>SUMIFS(DataRegularSeason20242025!$AA$3:$AA$1315,DataRegularSeason20242025!$B$3:$B$1315, "&lt;=" &amp; $A122, DataRegularSeason20242025!$D$3:$D$1315, J$1)+SUMIFS(DataRegularSeason20242025!$AB$3:$AB$1315,DataRegularSeason20242025!$B$3:$B$1315, "&lt;=" &amp; $A122, DataRegularSeason20242025!$E$3:$E$1315, J$1)</f>
        <v>12</v>
      </c>
      <c r="K122" s="2">
        <f>SUMIFS(DataRegularSeason20242025!$AA$3:$AA$1315,DataRegularSeason20242025!$B$3:$B$1315, "&lt;=" &amp; $A122, DataRegularSeason20242025!$D$3:$D$1315, K$1)+SUMIFS(DataRegularSeason20242025!$AB$3:$AB$1315,DataRegularSeason20242025!$B$3:$B$1315, "&lt;=" &amp; $A122, DataRegularSeason20242025!$E$3:$E$1315, K$1)</f>
        <v>8</v>
      </c>
      <c r="L122" s="2">
        <f>SUMIFS(DataRegularSeason20242025!$AA$3:$AA$1315,DataRegularSeason20242025!$B$3:$B$1315, "&lt;=" &amp; $A122, DataRegularSeason20242025!$D$3:$D$1315, L$1)+SUMIFS(DataRegularSeason20242025!$AB$3:$AB$1315,DataRegularSeason20242025!$B$3:$B$1315, "&lt;=" &amp; $A122, DataRegularSeason20242025!$E$3:$E$1315, L$1)</f>
        <v>5</v>
      </c>
      <c r="M122" s="2">
        <f>SUMIFS(DataRegularSeason20242025!$AA$3:$AA$1315,DataRegularSeason20242025!$B$3:$B$1315, "&lt;=" &amp; $A122, DataRegularSeason20242025!$D$3:$D$1315, M$1)+SUMIFS(DataRegularSeason20242025!$AB$3:$AB$1315,DataRegularSeason20242025!$B$3:$B$1315, "&lt;=" &amp; $A122, DataRegularSeason20242025!$E$3:$E$1315, M$1)</f>
        <v>11</v>
      </c>
      <c r="N122" s="2">
        <f>SUMIFS(DataRegularSeason20242025!$AA$3:$AA$1315,DataRegularSeason20242025!$B$3:$B$1315, "&lt;=" &amp; $A122, DataRegularSeason20242025!$D$3:$D$1315, N$1)+SUMIFS(DataRegularSeason20242025!$AB$3:$AB$1315,DataRegularSeason20242025!$B$3:$B$1315, "&lt;=" &amp; $A122, DataRegularSeason20242025!$E$3:$E$1315, N$1)</f>
        <v>10</v>
      </c>
      <c r="O122" s="2">
        <f>SUMIFS(DataRegularSeason20242025!$AA$3:$AA$1315,DataRegularSeason20242025!$B$3:$B$1315, "&lt;=" &amp; $A122, DataRegularSeason20242025!$D$3:$D$1315, O$1)+SUMIFS(DataRegularSeason20242025!$AB$3:$AB$1315,DataRegularSeason20242025!$B$3:$B$1315, "&lt;=" &amp; $A122, DataRegularSeason20242025!$E$3:$E$1315, O$1)</f>
        <v>12</v>
      </c>
      <c r="P122" s="2">
        <f>SUMIFS(DataRegularSeason20242025!$AA$3:$AA$1315,DataRegularSeason20242025!$B$3:$B$1315, "&lt;=" &amp; $A122, DataRegularSeason20242025!$D$3:$D$1315, P$1)+SUMIFS(DataRegularSeason20242025!$AB$3:$AB$1315,DataRegularSeason20242025!$B$3:$B$1315, "&lt;=" &amp; $A122, DataRegularSeason20242025!$E$3:$E$1315, P$1)</f>
        <v>5</v>
      </c>
      <c r="Q122" s="2">
        <f>SUMIFS(DataRegularSeason20242025!$AA$3:$AA$1315,DataRegularSeason20242025!$B$3:$B$1315, "&lt;=" &amp; $A122, DataRegularSeason20242025!$D$3:$D$1315, Q$1)+SUMIFS(DataRegularSeason20242025!$AB$3:$AB$1315,DataRegularSeason20242025!$B$3:$B$1315, "&lt;=" &amp; $A122, DataRegularSeason20242025!$E$3:$E$1315, Q$1)</f>
        <v>11</v>
      </c>
      <c r="R122" s="2">
        <f>SUMIFS(DataRegularSeason20242025!$AA$3:$AA$1315,DataRegularSeason20242025!$B$3:$B$1315, "&lt;=" &amp; $A122, DataRegularSeason20242025!$D$3:$D$1315, R$1)+SUMIFS(DataRegularSeason20242025!$AB$3:$AB$1315,DataRegularSeason20242025!$B$3:$B$1315, "&lt;=" &amp; $A122, DataRegularSeason20242025!$E$3:$E$1315, R$1)</f>
        <v>2</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11</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3</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2</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8</v>
      </c>
      <c r="AB122" s="2">
        <f>SUMIFS(DataRegularSeason20242025!$AA$3:$AA$1315,DataRegularSeason20242025!$B$3:$B$1315, "&lt;=" &amp; $A122, DataRegularSeason20242025!$D$3:$D$1315, AB$1)+SUMIFS(DataRegularSeason20242025!$AB$3:$AB$1315,DataRegularSeason20242025!$B$3:$B$1315, "&lt;=" &amp; $A122, DataRegularSeason20242025!$E$3:$E$1315, AB$1)</f>
        <v>8</v>
      </c>
      <c r="AC122" s="2">
        <f>SUMIFS(DataRegularSeason20242025!$AA$3:$AA$1315,DataRegularSeason20242025!$B$3:$B$1315, "&lt;=" &amp; $A122, DataRegularSeason20242025!$D$3:$D$1315, AC$1)+SUMIFS(DataRegularSeason20242025!$AB$3:$AB$1315,DataRegularSeason20242025!$B$3:$B$1315, "&lt;=" &amp; $A122, DataRegularSeason20242025!$E$3:$E$1315, AC$1)</f>
        <v>9</v>
      </c>
      <c r="AD122" s="2">
        <f>SUMIFS(DataRegularSeason20242025!$AA$3:$AA$1315,DataRegularSeason20242025!$B$3:$B$1315, "&lt;=" &amp; $A122, DataRegularSeason20242025!$D$3:$D$1315, AD$1)+SUMIFS(DataRegularSeason20242025!$AB$3:$AB$1315,DataRegularSeason20242025!$B$3:$B$1315, "&lt;=" &amp; $A122, DataRegularSeason20242025!$E$3:$E$1315, AD$1)</f>
        <v>8</v>
      </c>
      <c r="AE122" s="2">
        <f>SUMIFS(DataRegularSeason20242025!$AA$3:$AA$1315,DataRegularSeason20242025!$B$3:$B$1315, "&lt;=" &amp; $A122, DataRegularSeason20242025!$D$3:$D$1315, AE$1)+SUMIFS(DataRegularSeason20242025!$AB$3:$AB$1315,DataRegularSeason20242025!$B$3:$B$1315, "&lt;=" &amp; $A122, DataRegularSeason20242025!$E$3:$E$1315, AE$1)</f>
        <v>9</v>
      </c>
      <c r="AF122" s="2">
        <f>SUMIFS(DataRegularSeason20242025!$AA$3:$AA$1315,DataRegularSeason20242025!$B$3:$B$1315, "&lt;=" &amp; $A122, DataRegularSeason20242025!$D$3:$D$1315, AF$1)+SUMIFS(DataRegularSeason20242025!$AB$3:$AB$1315,DataRegularSeason20242025!$B$3:$B$1315, "&lt;=" &amp; $A122, DataRegularSeason20242025!$E$3:$E$1315, AF$1)</f>
        <v>14</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7</v>
      </c>
      <c r="D123" s="2">
        <f>SUMIFS(DataRegularSeason20242025!$AA$3:$AA$1315,DataRegularSeason20242025!$B$3:$B$1315, "&lt;=" &amp; $A123, DataRegularSeason20242025!$D$3:$D$1315, D$1)+SUMIFS(DataRegularSeason20242025!$AB$3:$AB$1315,DataRegularSeason20242025!$B$3:$B$1315, "&lt;=" &amp; $A123, DataRegularSeason20242025!$E$3:$E$1315, D$1)</f>
        <v>7</v>
      </c>
      <c r="E123" s="2">
        <f>SUMIFS(DataRegularSeason20242025!$AA$3:$AA$1315,DataRegularSeason20242025!$B$3:$B$1315, "&lt;=" &amp; $A123, DataRegularSeason20242025!$D$3:$D$1315, E$1)+SUMIFS(DataRegularSeason20242025!$AB$3:$AB$1315,DataRegularSeason20242025!$B$3:$B$1315, "&lt;=" &amp; $A123, DataRegularSeason20242025!$E$3:$E$1315, E$1)</f>
        <v>8</v>
      </c>
      <c r="F123" s="2">
        <f>SUMIFS(DataRegularSeason20242025!$AA$3:$AA$1315,DataRegularSeason20242025!$B$3:$B$1315, "&lt;=" &amp; $A123, DataRegularSeason20242025!$D$3:$D$1315, F$1)+SUMIFS(DataRegularSeason20242025!$AB$3:$AB$1315,DataRegularSeason20242025!$B$3:$B$1315, "&lt;=" &amp; $A123, DataRegularSeason20242025!$E$3:$E$1315, F$1)</f>
        <v>6</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5</v>
      </c>
      <c r="I123" s="2">
        <f>SUMIFS(DataRegularSeason20242025!$AA$3:$AA$1315,DataRegularSeason20242025!$B$3:$B$1315, "&lt;=" &amp; $A123, DataRegularSeason20242025!$D$3:$D$1315, I$1)+SUMIFS(DataRegularSeason20242025!$AB$3:$AB$1315,DataRegularSeason20242025!$B$3:$B$1315, "&lt;=" &amp; $A123, DataRegularSeason20242025!$E$3:$E$1315, I$1)</f>
        <v>8</v>
      </c>
      <c r="J123" s="2">
        <f>SUMIFS(DataRegularSeason20242025!$AA$3:$AA$1315,DataRegularSeason20242025!$B$3:$B$1315, "&lt;=" &amp; $A123, DataRegularSeason20242025!$D$3:$D$1315, J$1)+SUMIFS(DataRegularSeason20242025!$AB$3:$AB$1315,DataRegularSeason20242025!$B$3:$B$1315, "&lt;=" &amp; $A123, DataRegularSeason20242025!$E$3:$E$1315, J$1)</f>
        <v>12</v>
      </c>
      <c r="K123" s="2">
        <f>SUMIFS(DataRegularSeason20242025!$AA$3:$AA$1315,DataRegularSeason20242025!$B$3:$B$1315, "&lt;=" &amp; $A123, DataRegularSeason20242025!$D$3:$D$1315, K$1)+SUMIFS(DataRegularSeason20242025!$AB$3:$AB$1315,DataRegularSeason20242025!$B$3:$B$1315, "&lt;=" &amp; $A123, DataRegularSeason20242025!$E$3:$E$1315, K$1)</f>
        <v>8</v>
      </c>
      <c r="L123" s="2">
        <f>SUMIFS(DataRegularSeason20242025!$AA$3:$AA$1315,DataRegularSeason20242025!$B$3:$B$1315, "&lt;=" &amp; $A123, DataRegularSeason20242025!$D$3:$D$1315, L$1)+SUMIFS(DataRegularSeason20242025!$AB$3:$AB$1315,DataRegularSeason20242025!$B$3:$B$1315, "&lt;=" &amp; $A123, DataRegularSeason20242025!$E$3:$E$1315, L$1)</f>
        <v>5</v>
      </c>
      <c r="M123" s="2">
        <f>SUMIFS(DataRegularSeason20242025!$AA$3:$AA$1315,DataRegularSeason20242025!$B$3:$B$1315, "&lt;=" &amp; $A123, DataRegularSeason20242025!$D$3:$D$1315, M$1)+SUMIFS(DataRegularSeason20242025!$AB$3:$AB$1315,DataRegularSeason20242025!$B$3:$B$1315, "&lt;=" &amp; $A123, DataRegularSeason20242025!$E$3:$E$1315, M$1)</f>
        <v>11</v>
      </c>
      <c r="N123" s="2">
        <f>SUMIFS(DataRegularSeason20242025!$AA$3:$AA$1315,DataRegularSeason20242025!$B$3:$B$1315, "&lt;=" &amp; $A123, DataRegularSeason20242025!$D$3:$D$1315, N$1)+SUMIFS(DataRegularSeason20242025!$AB$3:$AB$1315,DataRegularSeason20242025!$B$3:$B$1315, "&lt;=" &amp; $A123, DataRegularSeason20242025!$E$3:$E$1315, N$1)</f>
        <v>10</v>
      </c>
      <c r="O123" s="2">
        <f>SUMIFS(DataRegularSeason20242025!$AA$3:$AA$1315,DataRegularSeason20242025!$B$3:$B$1315, "&lt;=" &amp; $A123, DataRegularSeason20242025!$D$3:$D$1315, O$1)+SUMIFS(DataRegularSeason20242025!$AB$3:$AB$1315,DataRegularSeason20242025!$B$3:$B$1315, "&lt;=" &amp; $A123, DataRegularSeason20242025!$E$3:$E$1315, O$1)</f>
        <v>12</v>
      </c>
      <c r="P123" s="2">
        <f>SUMIFS(DataRegularSeason20242025!$AA$3:$AA$1315,DataRegularSeason20242025!$B$3:$B$1315, "&lt;=" &amp; $A123, DataRegularSeason20242025!$D$3:$D$1315, P$1)+SUMIFS(DataRegularSeason20242025!$AB$3:$AB$1315,DataRegularSeason20242025!$B$3:$B$1315, "&lt;=" &amp; $A123, DataRegularSeason20242025!$E$3:$E$1315, P$1)</f>
        <v>5</v>
      </c>
      <c r="Q123" s="2">
        <f>SUMIFS(DataRegularSeason20242025!$AA$3:$AA$1315,DataRegularSeason20242025!$B$3:$B$1315, "&lt;=" &amp; $A123, DataRegularSeason20242025!$D$3:$D$1315, Q$1)+SUMIFS(DataRegularSeason20242025!$AB$3:$AB$1315,DataRegularSeason20242025!$B$3:$B$1315, "&lt;=" &amp; $A123, DataRegularSeason20242025!$E$3:$E$1315, Q$1)</f>
        <v>11</v>
      </c>
      <c r="R123" s="2">
        <f>SUMIFS(DataRegularSeason20242025!$AA$3:$AA$1315,DataRegularSeason20242025!$B$3:$B$1315, "&lt;=" &amp; $A123, DataRegularSeason20242025!$D$3:$D$1315, R$1)+SUMIFS(DataRegularSeason20242025!$AB$3:$AB$1315,DataRegularSeason20242025!$B$3:$B$1315, "&lt;=" &amp; $A123, DataRegularSeason20242025!$E$3:$E$1315, R$1)</f>
        <v>2</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11</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3</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2</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8</v>
      </c>
      <c r="AB123" s="2">
        <f>SUMIFS(DataRegularSeason20242025!$AA$3:$AA$1315,DataRegularSeason20242025!$B$3:$B$1315, "&lt;=" &amp; $A123, DataRegularSeason20242025!$D$3:$D$1315, AB$1)+SUMIFS(DataRegularSeason20242025!$AB$3:$AB$1315,DataRegularSeason20242025!$B$3:$B$1315, "&lt;=" &amp; $A123, DataRegularSeason20242025!$E$3:$E$1315, AB$1)</f>
        <v>8</v>
      </c>
      <c r="AC123" s="2">
        <f>SUMIFS(DataRegularSeason20242025!$AA$3:$AA$1315,DataRegularSeason20242025!$B$3:$B$1315, "&lt;=" &amp; $A123, DataRegularSeason20242025!$D$3:$D$1315, AC$1)+SUMIFS(DataRegularSeason20242025!$AB$3:$AB$1315,DataRegularSeason20242025!$B$3:$B$1315, "&lt;=" &amp; $A123, DataRegularSeason20242025!$E$3:$E$1315, AC$1)</f>
        <v>9</v>
      </c>
      <c r="AD123" s="2">
        <f>SUMIFS(DataRegularSeason20242025!$AA$3:$AA$1315,DataRegularSeason20242025!$B$3:$B$1315, "&lt;=" &amp; $A123, DataRegularSeason20242025!$D$3:$D$1315, AD$1)+SUMIFS(DataRegularSeason20242025!$AB$3:$AB$1315,DataRegularSeason20242025!$B$3:$B$1315, "&lt;=" &amp; $A123, DataRegularSeason20242025!$E$3:$E$1315, AD$1)</f>
        <v>8</v>
      </c>
      <c r="AE123" s="2">
        <f>SUMIFS(DataRegularSeason20242025!$AA$3:$AA$1315,DataRegularSeason20242025!$B$3:$B$1315, "&lt;=" &amp; $A123, DataRegularSeason20242025!$D$3:$D$1315, AE$1)+SUMIFS(DataRegularSeason20242025!$AB$3:$AB$1315,DataRegularSeason20242025!$B$3:$B$1315, "&lt;=" &amp; $A123, DataRegularSeason20242025!$E$3:$E$1315, AE$1)</f>
        <v>9</v>
      </c>
      <c r="AF123" s="2">
        <f>SUMIFS(DataRegularSeason20242025!$AA$3:$AA$1315,DataRegularSeason20242025!$B$3:$B$1315, "&lt;=" &amp; $A123, DataRegularSeason20242025!$D$3:$D$1315, AF$1)+SUMIFS(DataRegularSeason20242025!$AB$3:$AB$1315,DataRegularSeason20242025!$B$3:$B$1315, "&lt;=" &amp; $A123, DataRegularSeason20242025!$E$3:$E$1315, AF$1)</f>
        <v>14</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7</v>
      </c>
      <c r="D124" s="2">
        <f>SUMIFS(DataRegularSeason20242025!$AA$3:$AA$1315,DataRegularSeason20242025!$B$3:$B$1315, "&lt;=" &amp; $A124, DataRegularSeason20242025!$D$3:$D$1315, D$1)+SUMIFS(DataRegularSeason20242025!$AB$3:$AB$1315,DataRegularSeason20242025!$B$3:$B$1315, "&lt;=" &amp; $A124, DataRegularSeason20242025!$E$3:$E$1315, D$1)</f>
        <v>7</v>
      </c>
      <c r="E124" s="2">
        <f>SUMIFS(DataRegularSeason20242025!$AA$3:$AA$1315,DataRegularSeason20242025!$B$3:$B$1315, "&lt;=" &amp; $A124, DataRegularSeason20242025!$D$3:$D$1315, E$1)+SUMIFS(DataRegularSeason20242025!$AB$3:$AB$1315,DataRegularSeason20242025!$B$3:$B$1315, "&lt;=" &amp; $A124, DataRegularSeason20242025!$E$3:$E$1315, E$1)</f>
        <v>8</v>
      </c>
      <c r="F124" s="2">
        <f>SUMIFS(DataRegularSeason20242025!$AA$3:$AA$1315,DataRegularSeason20242025!$B$3:$B$1315, "&lt;=" &amp; $A124, DataRegularSeason20242025!$D$3:$D$1315, F$1)+SUMIFS(DataRegularSeason20242025!$AB$3:$AB$1315,DataRegularSeason20242025!$B$3:$B$1315, "&lt;=" &amp; $A124, DataRegularSeason20242025!$E$3:$E$1315, F$1)</f>
        <v>6</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5</v>
      </c>
      <c r="I124" s="2">
        <f>SUMIFS(DataRegularSeason20242025!$AA$3:$AA$1315,DataRegularSeason20242025!$B$3:$B$1315, "&lt;=" &amp; $A124, DataRegularSeason20242025!$D$3:$D$1315, I$1)+SUMIFS(DataRegularSeason20242025!$AB$3:$AB$1315,DataRegularSeason20242025!$B$3:$B$1315, "&lt;=" &amp; $A124, DataRegularSeason20242025!$E$3:$E$1315, I$1)</f>
        <v>8</v>
      </c>
      <c r="J124" s="2">
        <f>SUMIFS(DataRegularSeason20242025!$AA$3:$AA$1315,DataRegularSeason20242025!$B$3:$B$1315, "&lt;=" &amp; $A124, DataRegularSeason20242025!$D$3:$D$1315, J$1)+SUMIFS(DataRegularSeason20242025!$AB$3:$AB$1315,DataRegularSeason20242025!$B$3:$B$1315, "&lt;=" &amp; $A124, DataRegularSeason20242025!$E$3:$E$1315, J$1)</f>
        <v>12</v>
      </c>
      <c r="K124" s="2">
        <f>SUMIFS(DataRegularSeason20242025!$AA$3:$AA$1315,DataRegularSeason20242025!$B$3:$B$1315, "&lt;=" &amp; $A124, DataRegularSeason20242025!$D$3:$D$1315, K$1)+SUMIFS(DataRegularSeason20242025!$AB$3:$AB$1315,DataRegularSeason20242025!$B$3:$B$1315, "&lt;=" &amp; $A124, DataRegularSeason20242025!$E$3:$E$1315, K$1)</f>
        <v>8</v>
      </c>
      <c r="L124" s="2">
        <f>SUMIFS(DataRegularSeason20242025!$AA$3:$AA$1315,DataRegularSeason20242025!$B$3:$B$1315, "&lt;=" &amp; $A124, DataRegularSeason20242025!$D$3:$D$1315, L$1)+SUMIFS(DataRegularSeason20242025!$AB$3:$AB$1315,DataRegularSeason20242025!$B$3:$B$1315, "&lt;=" &amp; $A124, DataRegularSeason20242025!$E$3:$E$1315, L$1)</f>
        <v>5</v>
      </c>
      <c r="M124" s="2">
        <f>SUMIFS(DataRegularSeason20242025!$AA$3:$AA$1315,DataRegularSeason20242025!$B$3:$B$1315, "&lt;=" &amp; $A124, DataRegularSeason20242025!$D$3:$D$1315, M$1)+SUMIFS(DataRegularSeason20242025!$AB$3:$AB$1315,DataRegularSeason20242025!$B$3:$B$1315, "&lt;=" &amp; $A124, DataRegularSeason20242025!$E$3:$E$1315, M$1)</f>
        <v>11</v>
      </c>
      <c r="N124" s="2">
        <f>SUMIFS(DataRegularSeason20242025!$AA$3:$AA$1315,DataRegularSeason20242025!$B$3:$B$1315, "&lt;=" &amp; $A124, DataRegularSeason20242025!$D$3:$D$1315, N$1)+SUMIFS(DataRegularSeason20242025!$AB$3:$AB$1315,DataRegularSeason20242025!$B$3:$B$1315, "&lt;=" &amp; $A124, DataRegularSeason20242025!$E$3:$E$1315, N$1)</f>
        <v>10</v>
      </c>
      <c r="O124" s="2">
        <f>SUMIFS(DataRegularSeason20242025!$AA$3:$AA$1315,DataRegularSeason20242025!$B$3:$B$1315, "&lt;=" &amp; $A124, DataRegularSeason20242025!$D$3:$D$1315, O$1)+SUMIFS(DataRegularSeason20242025!$AB$3:$AB$1315,DataRegularSeason20242025!$B$3:$B$1315, "&lt;=" &amp; $A124, DataRegularSeason20242025!$E$3:$E$1315, O$1)</f>
        <v>12</v>
      </c>
      <c r="P124" s="2">
        <f>SUMIFS(DataRegularSeason20242025!$AA$3:$AA$1315,DataRegularSeason20242025!$B$3:$B$1315, "&lt;=" &amp; $A124, DataRegularSeason20242025!$D$3:$D$1315, P$1)+SUMIFS(DataRegularSeason20242025!$AB$3:$AB$1315,DataRegularSeason20242025!$B$3:$B$1315, "&lt;=" &amp; $A124, DataRegularSeason20242025!$E$3:$E$1315, P$1)</f>
        <v>5</v>
      </c>
      <c r="Q124" s="2">
        <f>SUMIFS(DataRegularSeason20242025!$AA$3:$AA$1315,DataRegularSeason20242025!$B$3:$B$1315, "&lt;=" &amp; $A124, DataRegularSeason20242025!$D$3:$D$1315, Q$1)+SUMIFS(DataRegularSeason20242025!$AB$3:$AB$1315,DataRegularSeason20242025!$B$3:$B$1315, "&lt;=" &amp; $A124, DataRegularSeason20242025!$E$3:$E$1315, Q$1)</f>
        <v>11</v>
      </c>
      <c r="R124" s="2">
        <f>SUMIFS(DataRegularSeason20242025!$AA$3:$AA$1315,DataRegularSeason20242025!$B$3:$B$1315, "&lt;=" &amp; $A124, DataRegularSeason20242025!$D$3:$D$1315, R$1)+SUMIFS(DataRegularSeason20242025!$AB$3:$AB$1315,DataRegularSeason20242025!$B$3:$B$1315, "&lt;=" &amp; $A124, DataRegularSeason20242025!$E$3:$E$1315, R$1)</f>
        <v>2</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11</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3</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2</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8</v>
      </c>
      <c r="AB124" s="2">
        <f>SUMIFS(DataRegularSeason20242025!$AA$3:$AA$1315,DataRegularSeason20242025!$B$3:$B$1315, "&lt;=" &amp; $A124, DataRegularSeason20242025!$D$3:$D$1315, AB$1)+SUMIFS(DataRegularSeason20242025!$AB$3:$AB$1315,DataRegularSeason20242025!$B$3:$B$1315, "&lt;=" &amp; $A124, DataRegularSeason20242025!$E$3:$E$1315, AB$1)</f>
        <v>8</v>
      </c>
      <c r="AC124" s="2">
        <f>SUMIFS(DataRegularSeason20242025!$AA$3:$AA$1315,DataRegularSeason20242025!$B$3:$B$1315, "&lt;=" &amp; $A124, DataRegularSeason20242025!$D$3:$D$1315, AC$1)+SUMIFS(DataRegularSeason20242025!$AB$3:$AB$1315,DataRegularSeason20242025!$B$3:$B$1315, "&lt;=" &amp; $A124, DataRegularSeason20242025!$E$3:$E$1315, AC$1)</f>
        <v>9</v>
      </c>
      <c r="AD124" s="2">
        <f>SUMIFS(DataRegularSeason20242025!$AA$3:$AA$1315,DataRegularSeason20242025!$B$3:$B$1315, "&lt;=" &amp; $A124, DataRegularSeason20242025!$D$3:$D$1315, AD$1)+SUMIFS(DataRegularSeason20242025!$AB$3:$AB$1315,DataRegularSeason20242025!$B$3:$B$1315, "&lt;=" &amp; $A124, DataRegularSeason20242025!$E$3:$E$1315, AD$1)</f>
        <v>8</v>
      </c>
      <c r="AE124" s="2">
        <f>SUMIFS(DataRegularSeason20242025!$AA$3:$AA$1315,DataRegularSeason20242025!$B$3:$B$1315, "&lt;=" &amp; $A124, DataRegularSeason20242025!$D$3:$D$1315, AE$1)+SUMIFS(DataRegularSeason20242025!$AB$3:$AB$1315,DataRegularSeason20242025!$B$3:$B$1315, "&lt;=" &amp; $A124, DataRegularSeason20242025!$E$3:$E$1315, AE$1)</f>
        <v>9</v>
      </c>
      <c r="AF124" s="2">
        <f>SUMIFS(DataRegularSeason20242025!$AA$3:$AA$1315,DataRegularSeason20242025!$B$3:$B$1315, "&lt;=" &amp; $A124, DataRegularSeason20242025!$D$3:$D$1315, AF$1)+SUMIFS(DataRegularSeason20242025!$AB$3:$AB$1315,DataRegularSeason20242025!$B$3:$B$1315, "&lt;=" &amp; $A124, DataRegularSeason20242025!$E$3:$E$1315, AF$1)</f>
        <v>14</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7</v>
      </c>
      <c r="D125" s="2">
        <f>SUMIFS(DataRegularSeason20242025!$AA$3:$AA$1315,DataRegularSeason20242025!$B$3:$B$1315, "&lt;=" &amp; $A125, DataRegularSeason20242025!$D$3:$D$1315, D$1)+SUMIFS(DataRegularSeason20242025!$AB$3:$AB$1315,DataRegularSeason20242025!$B$3:$B$1315, "&lt;=" &amp; $A125, DataRegularSeason20242025!$E$3:$E$1315, D$1)</f>
        <v>7</v>
      </c>
      <c r="E125" s="2">
        <f>SUMIFS(DataRegularSeason20242025!$AA$3:$AA$1315,DataRegularSeason20242025!$B$3:$B$1315, "&lt;=" &amp; $A125, DataRegularSeason20242025!$D$3:$D$1315, E$1)+SUMIFS(DataRegularSeason20242025!$AB$3:$AB$1315,DataRegularSeason20242025!$B$3:$B$1315, "&lt;=" &amp; $A125, DataRegularSeason20242025!$E$3:$E$1315, E$1)</f>
        <v>8</v>
      </c>
      <c r="F125" s="2">
        <f>SUMIFS(DataRegularSeason20242025!$AA$3:$AA$1315,DataRegularSeason20242025!$B$3:$B$1315, "&lt;=" &amp; $A125, DataRegularSeason20242025!$D$3:$D$1315, F$1)+SUMIFS(DataRegularSeason20242025!$AB$3:$AB$1315,DataRegularSeason20242025!$B$3:$B$1315, "&lt;=" &amp; $A125, DataRegularSeason20242025!$E$3:$E$1315, F$1)</f>
        <v>6</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5</v>
      </c>
      <c r="I125" s="2">
        <f>SUMIFS(DataRegularSeason20242025!$AA$3:$AA$1315,DataRegularSeason20242025!$B$3:$B$1315, "&lt;=" &amp; $A125, DataRegularSeason20242025!$D$3:$D$1315, I$1)+SUMIFS(DataRegularSeason20242025!$AB$3:$AB$1315,DataRegularSeason20242025!$B$3:$B$1315, "&lt;=" &amp; $A125, DataRegularSeason20242025!$E$3:$E$1315, I$1)</f>
        <v>8</v>
      </c>
      <c r="J125" s="2">
        <f>SUMIFS(DataRegularSeason20242025!$AA$3:$AA$1315,DataRegularSeason20242025!$B$3:$B$1315, "&lt;=" &amp; $A125, DataRegularSeason20242025!$D$3:$D$1315, J$1)+SUMIFS(DataRegularSeason20242025!$AB$3:$AB$1315,DataRegularSeason20242025!$B$3:$B$1315, "&lt;=" &amp; $A125, DataRegularSeason20242025!$E$3:$E$1315, J$1)</f>
        <v>12</v>
      </c>
      <c r="K125" s="2">
        <f>SUMIFS(DataRegularSeason20242025!$AA$3:$AA$1315,DataRegularSeason20242025!$B$3:$B$1315, "&lt;=" &amp; $A125, DataRegularSeason20242025!$D$3:$D$1315, K$1)+SUMIFS(DataRegularSeason20242025!$AB$3:$AB$1315,DataRegularSeason20242025!$B$3:$B$1315, "&lt;=" &amp; $A125, DataRegularSeason20242025!$E$3:$E$1315, K$1)</f>
        <v>8</v>
      </c>
      <c r="L125" s="2">
        <f>SUMIFS(DataRegularSeason20242025!$AA$3:$AA$1315,DataRegularSeason20242025!$B$3:$B$1315, "&lt;=" &amp; $A125, DataRegularSeason20242025!$D$3:$D$1315, L$1)+SUMIFS(DataRegularSeason20242025!$AB$3:$AB$1315,DataRegularSeason20242025!$B$3:$B$1315, "&lt;=" &amp; $A125, DataRegularSeason20242025!$E$3:$E$1315, L$1)</f>
        <v>5</v>
      </c>
      <c r="M125" s="2">
        <f>SUMIFS(DataRegularSeason20242025!$AA$3:$AA$1315,DataRegularSeason20242025!$B$3:$B$1315, "&lt;=" &amp; $A125, DataRegularSeason20242025!$D$3:$D$1315, M$1)+SUMIFS(DataRegularSeason20242025!$AB$3:$AB$1315,DataRegularSeason20242025!$B$3:$B$1315, "&lt;=" &amp; $A125, DataRegularSeason20242025!$E$3:$E$1315, M$1)</f>
        <v>11</v>
      </c>
      <c r="N125" s="2">
        <f>SUMIFS(DataRegularSeason20242025!$AA$3:$AA$1315,DataRegularSeason20242025!$B$3:$B$1315, "&lt;=" &amp; $A125, DataRegularSeason20242025!$D$3:$D$1315, N$1)+SUMIFS(DataRegularSeason20242025!$AB$3:$AB$1315,DataRegularSeason20242025!$B$3:$B$1315, "&lt;=" &amp; $A125, DataRegularSeason20242025!$E$3:$E$1315, N$1)</f>
        <v>10</v>
      </c>
      <c r="O125" s="2">
        <f>SUMIFS(DataRegularSeason20242025!$AA$3:$AA$1315,DataRegularSeason20242025!$B$3:$B$1315, "&lt;=" &amp; $A125, DataRegularSeason20242025!$D$3:$D$1315, O$1)+SUMIFS(DataRegularSeason20242025!$AB$3:$AB$1315,DataRegularSeason20242025!$B$3:$B$1315, "&lt;=" &amp; $A125, DataRegularSeason20242025!$E$3:$E$1315, O$1)</f>
        <v>12</v>
      </c>
      <c r="P125" s="2">
        <f>SUMIFS(DataRegularSeason20242025!$AA$3:$AA$1315,DataRegularSeason20242025!$B$3:$B$1315, "&lt;=" &amp; $A125, DataRegularSeason20242025!$D$3:$D$1315, P$1)+SUMIFS(DataRegularSeason20242025!$AB$3:$AB$1315,DataRegularSeason20242025!$B$3:$B$1315, "&lt;=" &amp; $A125, DataRegularSeason20242025!$E$3:$E$1315, P$1)</f>
        <v>5</v>
      </c>
      <c r="Q125" s="2">
        <f>SUMIFS(DataRegularSeason20242025!$AA$3:$AA$1315,DataRegularSeason20242025!$B$3:$B$1315, "&lt;=" &amp; $A125, DataRegularSeason20242025!$D$3:$D$1315, Q$1)+SUMIFS(DataRegularSeason20242025!$AB$3:$AB$1315,DataRegularSeason20242025!$B$3:$B$1315, "&lt;=" &amp; $A125, DataRegularSeason20242025!$E$3:$E$1315, Q$1)</f>
        <v>11</v>
      </c>
      <c r="R125" s="2">
        <f>SUMIFS(DataRegularSeason20242025!$AA$3:$AA$1315,DataRegularSeason20242025!$B$3:$B$1315, "&lt;=" &amp; $A125, DataRegularSeason20242025!$D$3:$D$1315, R$1)+SUMIFS(DataRegularSeason20242025!$AB$3:$AB$1315,DataRegularSeason20242025!$B$3:$B$1315, "&lt;=" &amp; $A125, DataRegularSeason20242025!$E$3:$E$1315, R$1)</f>
        <v>2</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11</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3</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2</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8</v>
      </c>
      <c r="AB125" s="2">
        <f>SUMIFS(DataRegularSeason20242025!$AA$3:$AA$1315,DataRegularSeason20242025!$B$3:$B$1315, "&lt;=" &amp; $A125, DataRegularSeason20242025!$D$3:$D$1315, AB$1)+SUMIFS(DataRegularSeason20242025!$AB$3:$AB$1315,DataRegularSeason20242025!$B$3:$B$1315, "&lt;=" &amp; $A125, DataRegularSeason20242025!$E$3:$E$1315, AB$1)</f>
        <v>8</v>
      </c>
      <c r="AC125" s="2">
        <f>SUMIFS(DataRegularSeason20242025!$AA$3:$AA$1315,DataRegularSeason20242025!$B$3:$B$1315, "&lt;=" &amp; $A125, DataRegularSeason20242025!$D$3:$D$1315, AC$1)+SUMIFS(DataRegularSeason20242025!$AB$3:$AB$1315,DataRegularSeason20242025!$B$3:$B$1315, "&lt;=" &amp; $A125, DataRegularSeason20242025!$E$3:$E$1315, AC$1)</f>
        <v>9</v>
      </c>
      <c r="AD125" s="2">
        <f>SUMIFS(DataRegularSeason20242025!$AA$3:$AA$1315,DataRegularSeason20242025!$B$3:$B$1315, "&lt;=" &amp; $A125, DataRegularSeason20242025!$D$3:$D$1315, AD$1)+SUMIFS(DataRegularSeason20242025!$AB$3:$AB$1315,DataRegularSeason20242025!$B$3:$B$1315, "&lt;=" &amp; $A125, DataRegularSeason20242025!$E$3:$E$1315, AD$1)</f>
        <v>8</v>
      </c>
      <c r="AE125" s="2">
        <f>SUMIFS(DataRegularSeason20242025!$AA$3:$AA$1315,DataRegularSeason20242025!$B$3:$B$1315, "&lt;=" &amp; $A125, DataRegularSeason20242025!$D$3:$D$1315, AE$1)+SUMIFS(DataRegularSeason20242025!$AB$3:$AB$1315,DataRegularSeason20242025!$B$3:$B$1315, "&lt;=" &amp; $A125, DataRegularSeason20242025!$E$3:$E$1315, AE$1)</f>
        <v>9</v>
      </c>
      <c r="AF125" s="2">
        <f>SUMIFS(DataRegularSeason20242025!$AA$3:$AA$1315,DataRegularSeason20242025!$B$3:$B$1315, "&lt;=" &amp; $A125, DataRegularSeason20242025!$D$3:$D$1315, AF$1)+SUMIFS(DataRegularSeason20242025!$AB$3:$AB$1315,DataRegularSeason20242025!$B$3:$B$1315, "&lt;=" &amp; $A125, DataRegularSeason20242025!$E$3:$E$1315, AF$1)</f>
        <v>14</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7</v>
      </c>
      <c r="D126" s="2">
        <f>SUMIFS(DataRegularSeason20242025!$AA$3:$AA$1315,DataRegularSeason20242025!$B$3:$B$1315, "&lt;=" &amp; $A126, DataRegularSeason20242025!$D$3:$D$1315, D$1)+SUMIFS(DataRegularSeason20242025!$AB$3:$AB$1315,DataRegularSeason20242025!$B$3:$B$1315, "&lt;=" &amp; $A126, DataRegularSeason20242025!$E$3:$E$1315, D$1)</f>
        <v>7</v>
      </c>
      <c r="E126" s="2">
        <f>SUMIFS(DataRegularSeason20242025!$AA$3:$AA$1315,DataRegularSeason20242025!$B$3:$B$1315, "&lt;=" &amp; $A126, DataRegularSeason20242025!$D$3:$D$1315, E$1)+SUMIFS(DataRegularSeason20242025!$AB$3:$AB$1315,DataRegularSeason20242025!$B$3:$B$1315, "&lt;=" &amp; $A126, DataRegularSeason20242025!$E$3:$E$1315, E$1)</f>
        <v>8</v>
      </c>
      <c r="F126" s="2">
        <f>SUMIFS(DataRegularSeason20242025!$AA$3:$AA$1315,DataRegularSeason20242025!$B$3:$B$1315, "&lt;=" &amp; $A126, DataRegularSeason20242025!$D$3:$D$1315, F$1)+SUMIFS(DataRegularSeason20242025!$AB$3:$AB$1315,DataRegularSeason20242025!$B$3:$B$1315, "&lt;=" &amp; $A126, DataRegularSeason20242025!$E$3:$E$1315, F$1)</f>
        <v>6</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5</v>
      </c>
      <c r="I126" s="2">
        <f>SUMIFS(DataRegularSeason20242025!$AA$3:$AA$1315,DataRegularSeason20242025!$B$3:$B$1315, "&lt;=" &amp; $A126, DataRegularSeason20242025!$D$3:$D$1315, I$1)+SUMIFS(DataRegularSeason20242025!$AB$3:$AB$1315,DataRegularSeason20242025!$B$3:$B$1315, "&lt;=" &amp; $A126, DataRegularSeason20242025!$E$3:$E$1315, I$1)</f>
        <v>8</v>
      </c>
      <c r="J126" s="2">
        <f>SUMIFS(DataRegularSeason20242025!$AA$3:$AA$1315,DataRegularSeason20242025!$B$3:$B$1315, "&lt;=" &amp; $A126, DataRegularSeason20242025!$D$3:$D$1315, J$1)+SUMIFS(DataRegularSeason20242025!$AB$3:$AB$1315,DataRegularSeason20242025!$B$3:$B$1315, "&lt;=" &amp; $A126, DataRegularSeason20242025!$E$3:$E$1315, J$1)</f>
        <v>12</v>
      </c>
      <c r="K126" s="2">
        <f>SUMIFS(DataRegularSeason20242025!$AA$3:$AA$1315,DataRegularSeason20242025!$B$3:$B$1315, "&lt;=" &amp; $A126, DataRegularSeason20242025!$D$3:$D$1315, K$1)+SUMIFS(DataRegularSeason20242025!$AB$3:$AB$1315,DataRegularSeason20242025!$B$3:$B$1315, "&lt;=" &amp; $A126, DataRegularSeason20242025!$E$3:$E$1315, K$1)</f>
        <v>8</v>
      </c>
      <c r="L126" s="2">
        <f>SUMIFS(DataRegularSeason20242025!$AA$3:$AA$1315,DataRegularSeason20242025!$B$3:$B$1315, "&lt;=" &amp; $A126, DataRegularSeason20242025!$D$3:$D$1315, L$1)+SUMIFS(DataRegularSeason20242025!$AB$3:$AB$1315,DataRegularSeason20242025!$B$3:$B$1315, "&lt;=" &amp; $A126, DataRegularSeason20242025!$E$3:$E$1315, L$1)</f>
        <v>5</v>
      </c>
      <c r="M126" s="2">
        <f>SUMIFS(DataRegularSeason20242025!$AA$3:$AA$1315,DataRegularSeason20242025!$B$3:$B$1315, "&lt;=" &amp; $A126, DataRegularSeason20242025!$D$3:$D$1315, M$1)+SUMIFS(DataRegularSeason20242025!$AB$3:$AB$1315,DataRegularSeason20242025!$B$3:$B$1315, "&lt;=" &amp; $A126, DataRegularSeason20242025!$E$3:$E$1315, M$1)</f>
        <v>11</v>
      </c>
      <c r="N126" s="2">
        <f>SUMIFS(DataRegularSeason20242025!$AA$3:$AA$1315,DataRegularSeason20242025!$B$3:$B$1315, "&lt;=" &amp; $A126, DataRegularSeason20242025!$D$3:$D$1315, N$1)+SUMIFS(DataRegularSeason20242025!$AB$3:$AB$1315,DataRegularSeason20242025!$B$3:$B$1315, "&lt;=" &amp; $A126, DataRegularSeason20242025!$E$3:$E$1315, N$1)</f>
        <v>10</v>
      </c>
      <c r="O126" s="2">
        <f>SUMIFS(DataRegularSeason20242025!$AA$3:$AA$1315,DataRegularSeason20242025!$B$3:$B$1315, "&lt;=" &amp; $A126, DataRegularSeason20242025!$D$3:$D$1315, O$1)+SUMIFS(DataRegularSeason20242025!$AB$3:$AB$1315,DataRegularSeason20242025!$B$3:$B$1315, "&lt;=" &amp; $A126, DataRegularSeason20242025!$E$3:$E$1315, O$1)</f>
        <v>12</v>
      </c>
      <c r="P126" s="2">
        <f>SUMIFS(DataRegularSeason20242025!$AA$3:$AA$1315,DataRegularSeason20242025!$B$3:$B$1315, "&lt;=" &amp; $A126, DataRegularSeason20242025!$D$3:$D$1315, P$1)+SUMIFS(DataRegularSeason20242025!$AB$3:$AB$1315,DataRegularSeason20242025!$B$3:$B$1315, "&lt;=" &amp; $A126, DataRegularSeason20242025!$E$3:$E$1315, P$1)</f>
        <v>5</v>
      </c>
      <c r="Q126" s="2">
        <f>SUMIFS(DataRegularSeason20242025!$AA$3:$AA$1315,DataRegularSeason20242025!$B$3:$B$1315, "&lt;=" &amp; $A126, DataRegularSeason20242025!$D$3:$D$1315, Q$1)+SUMIFS(DataRegularSeason20242025!$AB$3:$AB$1315,DataRegularSeason20242025!$B$3:$B$1315, "&lt;=" &amp; $A126, DataRegularSeason20242025!$E$3:$E$1315, Q$1)</f>
        <v>11</v>
      </c>
      <c r="R126" s="2">
        <f>SUMIFS(DataRegularSeason20242025!$AA$3:$AA$1315,DataRegularSeason20242025!$B$3:$B$1315, "&lt;=" &amp; $A126, DataRegularSeason20242025!$D$3:$D$1315, R$1)+SUMIFS(DataRegularSeason20242025!$AB$3:$AB$1315,DataRegularSeason20242025!$B$3:$B$1315, "&lt;=" &amp; $A126, DataRegularSeason20242025!$E$3:$E$1315, R$1)</f>
        <v>2</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11</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3</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2</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8</v>
      </c>
      <c r="AB126" s="2">
        <f>SUMIFS(DataRegularSeason20242025!$AA$3:$AA$1315,DataRegularSeason20242025!$B$3:$B$1315, "&lt;=" &amp; $A126, DataRegularSeason20242025!$D$3:$D$1315, AB$1)+SUMIFS(DataRegularSeason20242025!$AB$3:$AB$1315,DataRegularSeason20242025!$B$3:$B$1315, "&lt;=" &amp; $A126, DataRegularSeason20242025!$E$3:$E$1315, AB$1)</f>
        <v>8</v>
      </c>
      <c r="AC126" s="2">
        <f>SUMIFS(DataRegularSeason20242025!$AA$3:$AA$1315,DataRegularSeason20242025!$B$3:$B$1315, "&lt;=" &amp; $A126, DataRegularSeason20242025!$D$3:$D$1315, AC$1)+SUMIFS(DataRegularSeason20242025!$AB$3:$AB$1315,DataRegularSeason20242025!$B$3:$B$1315, "&lt;=" &amp; $A126, DataRegularSeason20242025!$E$3:$E$1315, AC$1)</f>
        <v>9</v>
      </c>
      <c r="AD126" s="2">
        <f>SUMIFS(DataRegularSeason20242025!$AA$3:$AA$1315,DataRegularSeason20242025!$B$3:$B$1315, "&lt;=" &amp; $A126, DataRegularSeason20242025!$D$3:$D$1315, AD$1)+SUMIFS(DataRegularSeason20242025!$AB$3:$AB$1315,DataRegularSeason20242025!$B$3:$B$1315, "&lt;=" &amp; $A126, DataRegularSeason20242025!$E$3:$E$1315, AD$1)</f>
        <v>8</v>
      </c>
      <c r="AE126" s="2">
        <f>SUMIFS(DataRegularSeason20242025!$AA$3:$AA$1315,DataRegularSeason20242025!$B$3:$B$1315, "&lt;=" &amp; $A126, DataRegularSeason20242025!$D$3:$D$1315, AE$1)+SUMIFS(DataRegularSeason20242025!$AB$3:$AB$1315,DataRegularSeason20242025!$B$3:$B$1315, "&lt;=" &amp; $A126, DataRegularSeason20242025!$E$3:$E$1315, AE$1)</f>
        <v>9</v>
      </c>
      <c r="AF126" s="2">
        <f>SUMIFS(DataRegularSeason20242025!$AA$3:$AA$1315,DataRegularSeason20242025!$B$3:$B$1315, "&lt;=" &amp; $A126, DataRegularSeason20242025!$D$3:$D$1315, AF$1)+SUMIFS(DataRegularSeason20242025!$AB$3:$AB$1315,DataRegularSeason20242025!$B$3:$B$1315, "&lt;=" &amp; $A126, DataRegularSeason20242025!$E$3:$E$1315, AF$1)</f>
        <v>14</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7</v>
      </c>
      <c r="D127" s="2">
        <f>SUMIFS(DataRegularSeason20242025!$AA$3:$AA$1315,DataRegularSeason20242025!$B$3:$B$1315, "&lt;=" &amp; $A127, DataRegularSeason20242025!$D$3:$D$1315, D$1)+SUMIFS(DataRegularSeason20242025!$AB$3:$AB$1315,DataRegularSeason20242025!$B$3:$B$1315, "&lt;=" &amp; $A127, DataRegularSeason20242025!$E$3:$E$1315, D$1)</f>
        <v>7</v>
      </c>
      <c r="E127" s="2">
        <f>SUMIFS(DataRegularSeason20242025!$AA$3:$AA$1315,DataRegularSeason20242025!$B$3:$B$1315, "&lt;=" &amp; $A127, DataRegularSeason20242025!$D$3:$D$1315, E$1)+SUMIFS(DataRegularSeason20242025!$AB$3:$AB$1315,DataRegularSeason20242025!$B$3:$B$1315, "&lt;=" &amp; $A127, DataRegularSeason20242025!$E$3:$E$1315, E$1)</f>
        <v>8</v>
      </c>
      <c r="F127" s="2">
        <f>SUMIFS(DataRegularSeason20242025!$AA$3:$AA$1315,DataRegularSeason20242025!$B$3:$B$1315, "&lt;=" &amp; $A127, DataRegularSeason20242025!$D$3:$D$1315, F$1)+SUMIFS(DataRegularSeason20242025!$AB$3:$AB$1315,DataRegularSeason20242025!$B$3:$B$1315, "&lt;=" &amp; $A127, DataRegularSeason20242025!$E$3:$E$1315, F$1)</f>
        <v>6</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5</v>
      </c>
      <c r="I127" s="2">
        <f>SUMIFS(DataRegularSeason20242025!$AA$3:$AA$1315,DataRegularSeason20242025!$B$3:$B$1315, "&lt;=" &amp; $A127, DataRegularSeason20242025!$D$3:$D$1315, I$1)+SUMIFS(DataRegularSeason20242025!$AB$3:$AB$1315,DataRegularSeason20242025!$B$3:$B$1315, "&lt;=" &amp; $A127, DataRegularSeason20242025!$E$3:$E$1315, I$1)</f>
        <v>8</v>
      </c>
      <c r="J127" s="2">
        <f>SUMIFS(DataRegularSeason20242025!$AA$3:$AA$1315,DataRegularSeason20242025!$B$3:$B$1315, "&lt;=" &amp; $A127, DataRegularSeason20242025!$D$3:$D$1315, J$1)+SUMIFS(DataRegularSeason20242025!$AB$3:$AB$1315,DataRegularSeason20242025!$B$3:$B$1315, "&lt;=" &amp; $A127, DataRegularSeason20242025!$E$3:$E$1315, J$1)</f>
        <v>12</v>
      </c>
      <c r="K127" s="2">
        <f>SUMIFS(DataRegularSeason20242025!$AA$3:$AA$1315,DataRegularSeason20242025!$B$3:$B$1315, "&lt;=" &amp; $A127, DataRegularSeason20242025!$D$3:$D$1315, K$1)+SUMIFS(DataRegularSeason20242025!$AB$3:$AB$1315,DataRegularSeason20242025!$B$3:$B$1315, "&lt;=" &amp; $A127, DataRegularSeason20242025!$E$3:$E$1315, K$1)</f>
        <v>8</v>
      </c>
      <c r="L127" s="2">
        <f>SUMIFS(DataRegularSeason20242025!$AA$3:$AA$1315,DataRegularSeason20242025!$B$3:$B$1315, "&lt;=" &amp; $A127, DataRegularSeason20242025!$D$3:$D$1315, L$1)+SUMIFS(DataRegularSeason20242025!$AB$3:$AB$1315,DataRegularSeason20242025!$B$3:$B$1315, "&lt;=" &amp; $A127, DataRegularSeason20242025!$E$3:$E$1315, L$1)</f>
        <v>5</v>
      </c>
      <c r="M127" s="2">
        <f>SUMIFS(DataRegularSeason20242025!$AA$3:$AA$1315,DataRegularSeason20242025!$B$3:$B$1315, "&lt;=" &amp; $A127, DataRegularSeason20242025!$D$3:$D$1315, M$1)+SUMIFS(DataRegularSeason20242025!$AB$3:$AB$1315,DataRegularSeason20242025!$B$3:$B$1315, "&lt;=" &amp; $A127, DataRegularSeason20242025!$E$3:$E$1315, M$1)</f>
        <v>11</v>
      </c>
      <c r="N127" s="2">
        <f>SUMIFS(DataRegularSeason20242025!$AA$3:$AA$1315,DataRegularSeason20242025!$B$3:$B$1315, "&lt;=" &amp; $A127, DataRegularSeason20242025!$D$3:$D$1315, N$1)+SUMIFS(DataRegularSeason20242025!$AB$3:$AB$1315,DataRegularSeason20242025!$B$3:$B$1315, "&lt;=" &amp; $A127, DataRegularSeason20242025!$E$3:$E$1315, N$1)</f>
        <v>10</v>
      </c>
      <c r="O127" s="2">
        <f>SUMIFS(DataRegularSeason20242025!$AA$3:$AA$1315,DataRegularSeason20242025!$B$3:$B$1315, "&lt;=" &amp; $A127, DataRegularSeason20242025!$D$3:$D$1315, O$1)+SUMIFS(DataRegularSeason20242025!$AB$3:$AB$1315,DataRegularSeason20242025!$B$3:$B$1315, "&lt;=" &amp; $A127, DataRegularSeason20242025!$E$3:$E$1315, O$1)</f>
        <v>12</v>
      </c>
      <c r="P127" s="2">
        <f>SUMIFS(DataRegularSeason20242025!$AA$3:$AA$1315,DataRegularSeason20242025!$B$3:$B$1315, "&lt;=" &amp; $A127, DataRegularSeason20242025!$D$3:$D$1315, P$1)+SUMIFS(DataRegularSeason20242025!$AB$3:$AB$1315,DataRegularSeason20242025!$B$3:$B$1315, "&lt;=" &amp; $A127, DataRegularSeason20242025!$E$3:$E$1315, P$1)</f>
        <v>5</v>
      </c>
      <c r="Q127" s="2">
        <f>SUMIFS(DataRegularSeason20242025!$AA$3:$AA$1315,DataRegularSeason20242025!$B$3:$B$1315, "&lt;=" &amp; $A127, DataRegularSeason20242025!$D$3:$D$1315, Q$1)+SUMIFS(DataRegularSeason20242025!$AB$3:$AB$1315,DataRegularSeason20242025!$B$3:$B$1315, "&lt;=" &amp; $A127, DataRegularSeason20242025!$E$3:$E$1315, Q$1)</f>
        <v>11</v>
      </c>
      <c r="R127" s="2">
        <f>SUMIFS(DataRegularSeason20242025!$AA$3:$AA$1315,DataRegularSeason20242025!$B$3:$B$1315, "&lt;=" &amp; $A127, DataRegularSeason20242025!$D$3:$D$1315, R$1)+SUMIFS(DataRegularSeason20242025!$AB$3:$AB$1315,DataRegularSeason20242025!$B$3:$B$1315, "&lt;=" &amp; $A127, DataRegularSeason20242025!$E$3:$E$1315, R$1)</f>
        <v>2</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11</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3</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2</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8</v>
      </c>
      <c r="AB127" s="2">
        <f>SUMIFS(DataRegularSeason20242025!$AA$3:$AA$1315,DataRegularSeason20242025!$B$3:$B$1315, "&lt;=" &amp; $A127, DataRegularSeason20242025!$D$3:$D$1315, AB$1)+SUMIFS(DataRegularSeason20242025!$AB$3:$AB$1315,DataRegularSeason20242025!$B$3:$B$1315, "&lt;=" &amp; $A127, DataRegularSeason20242025!$E$3:$E$1315, AB$1)</f>
        <v>8</v>
      </c>
      <c r="AC127" s="2">
        <f>SUMIFS(DataRegularSeason20242025!$AA$3:$AA$1315,DataRegularSeason20242025!$B$3:$B$1315, "&lt;=" &amp; $A127, DataRegularSeason20242025!$D$3:$D$1315, AC$1)+SUMIFS(DataRegularSeason20242025!$AB$3:$AB$1315,DataRegularSeason20242025!$B$3:$B$1315, "&lt;=" &amp; $A127, DataRegularSeason20242025!$E$3:$E$1315, AC$1)</f>
        <v>9</v>
      </c>
      <c r="AD127" s="2">
        <f>SUMIFS(DataRegularSeason20242025!$AA$3:$AA$1315,DataRegularSeason20242025!$B$3:$B$1315, "&lt;=" &amp; $A127, DataRegularSeason20242025!$D$3:$D$1315, AD$1)+SUMIFS(DataRegularSeason20242025!$AB$3:$AB$1315,DataRegularSeason20242025!$B$3:$B$1315, "&lt;=" &amp; $A127, DataRegularSeason20242025!$E$3:$E$1315, AD$1)</f>
        <v>8</v>
      </c>
      <c r="AE127" s="2">
        <f>SUMIFS(DataRegularSeason20242025!$AA$3:$AA$1315,DataRegularSeason20242025!$B$3:$B$1315, "&lt;=" &amp; $A127, DataRegularSeason20242025!$D$3:$D$1315, AE$1)+SUMIFS(DataRegularSeason20242025!$AB$3:$AB$1315,DataRegularSeason20242025!$B$3:$B$1315, "&lt;=" &amp; $A127, DataRegularSeason20242025!$E$3:$E$1315, AE$1)</f>
        <v>9</v>
      </c>
      <c r="AF127" s="2">
        <f>SUMIFS(DataRegularSeason20242025!$AA$3:$AA$1315,DataRegularSeason20242025!$B$3:$B$1315, "&lt;=" &amp; $A127, DataRegularSeason20242025!$D$3:$D$1315, AF$1)+SUMIFS(DataRegularSeason20242025!$AB$3:$AB$1315,DataRegularSeason20242025!$B$3:$B$1315, "&lt;=" &amp; $A127, DataRegularSeason20242025!$E$3:$E$1315, AF$1)</f>
        <v>14</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7</v>
      </c>
      <c r="D128" s="2">
        <f>SUMIFS(DataRegularSeason20242025!$AA$3:$AA$1315,DataRegularSeason20242025!$B$3:$B$1315, "&lt;=" &amp; $A128, DataRegularSeason20242025!$D$3:$D$1315, D$1)+SUMIFS(DataRegularSeason20242025!$AB$3:$AB$1315,DataRegularSeason20242025!$B$3:$B$1315, "&lt;=" &amp; $A128, DataRegularSeason20242025!$E$3:$E$1315, D$1)</f>
        <v>7</v>
      </c>
      <c r="E128" s="2">
        <f>SUMIFS(DataRegularSeason20242025!$AA$3:$AA$1315,DataRegularSeason20242025!$B$3:$B$1315, "&lt;=" &amp; $A128, DataRegularSeason20242025!$D$3:$D$1315, E$1)+SUMIFS(DataRegularSeason20242025!$AB$3:$AB$1315,DataRegularSeason20242025!$B$3:$B$1315, "&lt;=" &amp; $A128, DataRegularSeason20242025!$E$3:$E$1315, E$1)</f>
        <v>8</v>
      </c>
      <c r="F128" s="2">
        <f>SUMIFS(DataRegularSeason20242025!$AA$3:$AA$1315,DataRegularSeason20242025!$B$3:$B$1315, "&lt;=" &amp; $A128, DataRegularSeason20242025!$D$3:$D$1315, F$1)+SUMIFS(DataRegularSeason20242025!$AB$3:$AB$1315,DataRegularSeason20242025!$B$3:$B$1315, "&lt;=" &amp; $A128, DataRegularSeason20242025!$E$3:$E$1315, F$1)</f>
        <v>6</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5</v>
      </c>
      <c r="I128" s="2">
        <f>SUMIFS(DataRegularSeason20242025!$AA$3:$AA$1315,DataRegularSeason20242025!$B$3:$B$1315, "&lt;=" &amp; $A128, DataRegularSeason20242025!$D$3:$D$1315, I$1)+SUMIFS(DataRegularSeason20242025!$AB$3:$AB$1315,DataRegularSeason20242025!$B$3:$B$1315, "&lt;=" &amp; $A128, DataRegularSeason20242025!$E$3:$E$1315, I$1)</f>
        <v>8</v>
      </c>
      <c r="J128" s="2">
        <f>SUMIFS(DataRegularSeason20242025!$AA$3:$AA$1315,DataRegularSeason20242025!$B$3:$B$1315, "&lt;=" &amp; $A128, DataRegularSeason20242025!$D$3:$D$1315, J$1)+SUMIFS(DataRegularSeason20242025!$AB$3:$AB$1315,DataRegularSeason20242025!$B$3:$B$1315, "&lt;=" &amp; $A128, DataRegularSeason20242025!$E$3:$E$1315, J$1)</f>
        <v>12</v>
      </c>
      <c r="K128" s="2">
        <f>SUMIFS(DataRegularSeason20242025!$AA$3:$AA$1315,DataRegularSeason20242025!$B$3:$B$1315, "&lt;=" &amp; $A128, DataRegularSeason20242025!$D$3:$D$1315, K$1)+SUMIFS(DataRegularSeason20242025!$AB$3:$AB$1315,DataRegularSeason20242025!$B$3:$B$1315, "&lt;=" &amp; $A128, DataRegularSeason20242025!$E$3:$E$1315, K$1)</f>
        <v>8</v>
      </c>
      <c r="L128" s="2">
        <f>SUMIFS(DataRegularSeason20242025!$AA$3:$AA$1315,DataRegularSeason20242025!$B$3:$B$1315, "&lt;=" &amp; $A128, DataRegularSeason20242025!$D$3:$D$1315, L$1)+SUMIFS(DataRegularSeason20242025!$AB$3:$AB$1315,DataRegularSeason20242025!$B$3:$B$1315, "&lt;=" &amp; $A128, DataRegularSeason20242025!$E$3:$E$1315, L$1)</f>
        <v>5</v>
      </c>
      <c r="M128" s="2">
        <f>SUMIFS(DataRegularSeason20242025!$AA$3:$AA$1315,DataRegularSeason20242025!$B$3:$B$1315, "&lt;=" &amp; $A128, DataRegularSeason20242025!$D$3:$D$1315, M$1)+SUMIFS(DataRegularSeason20242025!$AB$3:$AB$1315,DataRegularSeason20242025!$B$3:$B$1315, "&lt;=" &amp; $A128, DataRegularSeason20242025!$E$3:$E$1315, M$1)</f>
        <v>11</v>
      </c>
      <c r="N128" s="2">
        <f>SUMIFS(DataRegularSeason20242025!$AA$3:$AA$1315,DataRegularSeason20242025!$B$3:$B$1315, "&lt;=" &amp; $A128, DataRegularSeason20242025!$D$3:$D$1315, N$1)+SUMIFS(DataRegularSeason20242025!$AB$3:$AB$1315,DataRegularSeason20242025!$B$3:$B$1315, "&lt;=" &amp; $A128, DataRegularSeason20242025!$E$3:$E$1315, N$1)</f>
        <v>10</v>
      </c>
      <c r="O128" s="2">
        <f>SUMIFS(DataRegularSeason20242025!$AA$3:$AA$1315,DataRegularSeason20242025!$B$3:$B$1315, "&lt;=" &amp; $A128, DataRegularSeason20242025!$D$3:$D$1315, O$1)+SUMIFS(DataRegularSeason20242025!$AB$3:$AB$1315,DataRegularSeason20242025!$B$3:$B$1315, "&lt;=" &amp; $A128, DataRegularSeason20242025!$E$3:$E$1315, O$1)</f>
        <v>12</v>
      </c>
      <c r="P128" s="2">
        <f>SUMIFS(DataRegularSeason20242025!$AA$3:$AA$1315,DataRegularSeason20242025!$B$3:$B$1315, "&lt;=" &amp; $A128, DataRegularSeason20242025!$D$3:$D$1315, P$1)+SUMIFS(DataRegularSeason20242025!$AB$3:$AB$1315,DataRegularSeason20242025!$B$3:$B$1315, "&lt;=" &amp; $A128, DataRegularSeason20242025!$E$3:$E$1315, P$1)</f>
        <v>5</v>
      </c>
      <c r="Q128" s="2">
        <f>SUMIFS(DataRegularSeason20242025!$AA$3:$AA$1315,DataRegularSeason20242025!$B$3:$B$1315, "&lt;=" &amp; $A128, DataRegularSeason20242025!$D$3:$D$1315, Q$1)+SUMIFS(DataRegularSeason20242025!$AB$3:$AB$1315,DataRegularSeason20242025!$B$3:$B$1315, "&lt;=" &amp; $A128, DataRegularSeason20242025!$E$3:$E$1315, Q$1)</f>
        <v>11</v>
      </c>
      <c r="R128" s="2">
        <f>SUMIFS(DataRegularSeason20242025!$AA$3:$AA$1315,DataRegularSeason20242025!$B$3:$B$1315, "&lt;=" &amp; $A128, DataRegularSeason20242025!$D$3:$D$1315, R$1)+SUMIFS(DataRegularSeason20242025!$AB$3:$AB$1315,DataRegularSeason20242025!$B$3:$B$1315, "&lt;=" &amp; $A128, DataRegularSeason20242025!$E$3:$E$1315, R$1)</f>
        <v>2</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11</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3</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2</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8</v>
      </c>
      <c r="AB128" s="2">
        <f>SUMIFS(DataRegularSeason20242025!$AA$3:$AA$1315,DataRegularSeason20242025!$B$3:$B$1315, "&lt;=" &amp; $A128, DataRegularSeason20242025!$D$3:$D$1315, AB$1)+SUMIFS(DataRegularSeason20242025!$AB$3:$AB$1315,DataRegularSeason20242025!$B$3:$B$1315, "&lt;=" &amp; $A128, DataRegularSeason20242025!$E$3:$E$1315, AB$1)</f>
        <v>8</v>
      </c>
      <c r="AC128" s="2">
        <f>SUMIFS(DataRegularSeason20242025!$AA$3:$AA$1315,DataRegularSeason20242025!$B$3:$B$1315, "&lt;=" &amp; $A128, DataRegularSeason20242025!$D$3:$D$1315, AC$1)+SUMIFS(DataRegularSeason20242025!$AB$3:$AB$1315,DataRegularSeason20242025!$B$3:$B$1315, "&lt;=" &amp; $A128, DataRegularSeason20242025!$E$3:$E$1315, AC$1)</f>
        <v>9</v>
      </c>
      <c r="AD128" s="2">
        <f>SUMIFS(DataRegularSeason20242025!$AA$3:$AA$1315,DataRegularSeason20242025!$B$3:$B$1315, "&lt;=" &amp; $A128, DataRegularSeason20242025!$D$3:$D$1315, AD$1)+SUMIFS(DataRegularSeason20242025!$AB$3:$AB$1315,DataRegularSeason20242025!$B$3:$B$1315, "&lt;=" &amp; $A128, DataRegularSeason20242025!$E$3:$E$1315, AD$1)</f>
        <v>8</v>
      </c>
      <c r="AE128" s="2">
        <f>SUMIFS(DataRegularSeason20242025!$AA$3:$AA$1315,DataRegularSeason20242025!$B$3:$B$1315, "&lt;=" &amp; $A128, DataRegularSeason20242025!$D$3:$D$1315, AE$1)+SUMIFS(DataRegularSeason20242025!$AB$3:$AB$1315,DataRegularSeason20242025!$B$3:$B$1315, "&lt;=" &amp; $A128, DataRegularSeason20242025!$E$3:$E$1315, AE$1)</f>
        <v>9</v>
      </c>
      <c r="AF128" s="2">
        <f>SUMIFS(DataRegularSeason20242025!$AA$3:$AA$1315,DataRegularSeason20242025!$B$3:$B$1315, "&lt;=" &amp; $A128, DataRegularSeason20242025!$D$3:$D$1315, AF$1)+SUMIFS(DataRegularSeason20242025!$AB$3:$AB$1315,DataRegularSeason20242025!$B$3:$B$1315, "&lt;=" &amp; $A128, DataRegularSeason20242025!$E$3:$E$1315, AF$1)</f>
        <v>14</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7</v>
      </c>
      <c r="D129" s="2">
        <f>SUMIFS(DataRegularSeason20242025!$AA$3:$AA$1315,DataRegularSeason20242025!$B$3:$B$1315, "&lt;=" &amp; $A129, DataRegularSeason20242025!$D$3:$D$1315, D$1)+SUMIFS(DataRegularSeason20242025!$AB$3:$AB$1315,DataRegularSeason20242025!$B$3:$B$1315, "&lt;=" &amp; $A129, DataRegularSeason20242025!$E$3:$E$1315, D$1)</f>
        <v>7</v>
      </c>
      <c r="E129" s="2">
        <f>SUMIFS(DataRegularSeason20242025!$AA$3:$AA$1315,DataRegularSeason20242025!$B$3:$B$1315, "&lt;=" &amp; $A129, DataRegularSeason20242025!$D$3:$D$1315, E$1)+SUMIFS(DataRegularSeason20242025!$AB$3:$AB$1315,DataRegularSeason20242025!$B$3:$B$1315, "&lt;=" &amp; $A129, DataRegularSeason20242025!$E$3:$E$1315, E$1)</f>
        <v>8</v>
      </c>
      <c r="F129" s="2">
        <f>SUMIFS(DataRegularSeason20242025!$AA$3:$AA$1315,DataRegularSeason20242025!$B$3:$B$1315, "&lt;=" &amp; $A129, DataRegularSeason20242025!$D$3:$D$1315, F$1)+SUMIFS(DataRegularSeason20242025!$AB$3:$AB$1315,DataRegularSeason20242025!$B$3:$B$1315, "&lt;=" &amp; $A129, DataRegularSeason20242025!$E$3:$E$1315, F$1)</f>
        <v>6</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5</v>
      </c>
      <c r="I129" s="2">
        <f>SUMIFS(DataRegularSeason20242025!$AA$3:$AA$1315,DataRegularSeason20242025!$B$3:$B$1315, "&lt;=" &amp; $A129, DataRegularSeason20242025!$D$3:$D$1315, I$1)+SUMIFS(DataRegularSeason20242025!$AB$3:$AB$1315,DataRegularSeason20242025!$B$3:$B$1315, "&lt;=" &amp; $A129, DataRegularSeason20242025!$E$3:$E$1315, I$1)</f>
        <v>8</v>
      </c>
      <c r="J129" s="2">
        <f>SUMIFS(DataRegularSeason20242025!$AA$3:$AA$1315,DataRegularSeason20242025!$B$3:$B$1315, "&lt;=" &amp; $A129, DataRegularSeason20242025!$D$3:$D$1315, J$1)+SUMIFS(DataRegularSeason20242025!$AB$3:$AB$1315,DataRegularSeason20242025!$B$3:$B$1315, "&lt;=" &amp; $A129, DataRegularSeason20242025!$E$3:$E$1315, J$1)</f>
        <v>12</v>
      </c>
      <c r="K129" s="2">
        <f>SUMIFS(DataRegularSeason20242025!$AA$3:$AA$1315,DataRegularSeason20242025!$B$3:$B$1315, "&lt;=" &amp; $A129, DataRegularSeason20242025!$D$3:$D$1315, K$1)+SUMIFS(DataRegularSeason20242025!$AB$3:$AB$1315,DataRegularSeason20242025!$B$3:$B$1315, "&lt;=" &amp; $A129, DataRegularSeason20242025!$E$3:$E$1315, K$1)</f>
        <v>8</v>
      </c>
      <c r="L129" s="2">
        <f>SUMIFS(DataRegularSeason20242025!$AA$3:$AA$1315,DataRegularSeason20242025!$B$3:$B$1315, "&lt;=" &amp; $A129, DataRegularSeason20242025!$D$3:$D$1315, L$1)+SUMIFS(DataRegularSeason20242025!$AB$3:$AB$1315,DataRegularSeason20242025!$B$3:$B$1315, "&lt;=" &amp; $A129, DataRegularSeason20242025!$E$3:$E$1315, L$1)</f>
        <v>5</v>
      </c>
      <c r="M129" s="2">
        <f>SUMIFS(DataRegularSeason20242025!$AA$3:$AA$1315,DataRegularSeason20242025!$B$3:$B$1315, "&lt;=" &amp; $A129, DataRegularSeason20242025!$D$3:$D$1315, M$1)+SUMIFS(DataRegularSeason20242025!$AB$3:$AB$1315,DataRegularSeason20242025!$B$3:$B$1315, "&lt;=" &amp; $A129, DataRegularSeason20242025!$E$3:$E$1315, M$1)</f>
        <v>11</v>
      </c>
      <c r="N129" s="2">
        <f>SUMIFS(DataRegularSeason20242025!$AA$3:$AA$1315,DataRegularSeason20242025!$B$3:$B$1315, "&lt;=" &amp; $A129, DataRegularSeason20242025!$D$3:$D$1315, N$1)+SUMIFS(DataRegularSeason20242025!$AB$3:$AB$1315,DataRegularSeason20242025!$B$3:$B$1315, "&lt;=" &amp; $A129, DataRegularSeason20242025!$E$3:$E$1315, N$1)</f>
        <v>10</v>
      </c>
      <c r="O129" s="2">
        <f>SUMIFS(DataRegularSeason20242025!$AA$3:$AA$1315,DataRegularSeason20242025!$B$3:$B$1315, "&lt;=" &amp; $A129, DataRegularSeason20242025!$D$3:$D$1315, O$1)+SUMIFS(DataRegularSeason20242025!$AB$3:$AB$1315,DataRegularSeason20242025!$B$3:$B$1315, "&lt;=" &amp; $A129, DataRegularSeason20242025!$E$3:$E$1315, O$1)</f>
        <v>12</v>
      </c>
      <c r="P129" s="2">
        <f>SUMIFS(DataRegularSeason20242025!$AA$3:$AA$1315,DataRegularSeason20242025!$B$3:$B$1315, "&lt;=" &amp; $A129, DataRegularSeason20242025!$D$3:$D$1315, P$1)+SUMIFS(DataRegularSeason20242025!$AB$3:$AB$1315,DataRegularSeason20242025!$B$3:$B$1315, "&lt;=" &amp; $A129, DataRegularSeason20242025!$E$3:$E$1315, P$1)</f>
        <v>5</v>
      </c>
      <c r="Q129" s="2">
        <f>SUMIFS(DataRegularSeason20242025!$AA$3:$AA$1315,DataRegularSeason20242025!$B$3:$B$1315, "&lt;=" &amp; $A129, DataRegularSeason20242025!$D$3:$D$1315, Q$1)+SUMIFS(DataRegularSeason20242025!$AB$3:$AB$1315,DataRegularSeason20242025!$B$3:$B$1315, "&lt;=" &amp; $A129, DataRegularSeason20242025!$E$3:$E$1315, Q$1)</f>
        <v>11</v>
      </c>
      <c r="R129" s="2">
        <f>SUMIFS(DataRegularSeason20242025!$AA$3:$AA$1315,DataRegularSeason20242025!$B$3:$B$1315, "&lt;=" &amp; $A129, DataRegularSeason20242025!$D$3:$D$1315, R$1)+SUMIFS(DataRegularSeason20242025!$AB$3:$AB$1315,DataRegularSeason20242025!$B$3:$B$1315, "&lt;=" &amp; $A129, DataRegularSeason20242025!$E$3:$E$1315, R$1)</f>
        <v>2</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11</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3</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2</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8</v>
      </c>
      <c r="AB129" s="2">
        <f>SUMIFS(DataRegularSeason20242025!$AA$3:$AA$1315,DataRegularSeason20242025!$B$3:$B$1315, "&lt;=" &amp; $A129, DataRegularSeason20242025!$D$3:$D$1315, AB$1)+SUMIFS(DataRegularSeason20242025!$AB$3:$AB$1315,DataRegularSeason20242025!$B$3:$B$1315, "&lt;=" &amp; $A129, DataRegularSeason20242025!$E$3:$E$1315, AB$1)</f>
        <v>8</v>
      </c>
      <c r="AC129" s="2">
        <f>SUMIFS(DataRegularSeason20242025!$AA$3:$AA$1315,DataRegularSeason20242025!$B$3:$B$1315, "&lt;=" &amp; $A129, DataRegularSeason20242025!$D$3:$D$1315, AC$1)+SUMIFS(DataRegularSeason20242025!$AB$3:$AB$1315,DataRegularSeason20242025!$B$3:$B$1315, "&lt;=" &amp; $A129, DataRegularSeason20242025!$E$3:$E$1315, AC$1)</f>
        <v>9</v>
      </c>
      <c r="AD129" s="2">
        <f>SUMIFS(DataRegularSeason20242025!$AA$3:$AA$1315,DataRegularSeason20242025!$B$3:$B$1315, "&lt;=" &amp; $A129, DataRegularSeason20242025!$D$3:$D$1315, AD$1)+SUMIFS(DataRegularSeason20242025!$AB$3:$AB$1315,DataRegularSeason20242025!$B$3:$B$1315, "&lt;=" &amp; $A129, DataRegularSeason20242025!$E$3:$E$1315, AD$1)</f>
        <v>8</v>
      </c>
      <c r="AE129" s="2">
        <f>SUMIFS(DataRegularSeason20242025!$AA$3:$AA$1315,DataRegularSeason20242025!$B$3:$B$1315, "&lt;=" &amp; $A129, DataRegularSeason20242025!$D$3:$D$1315, AE$1)+SUMIFS(DataRegularSeason20242025!$AB$3:$AB$1315,DataRegularSeason20242025!$B$3:$B$1315, "&lt;=" &amp; $A129, DataRegularSeason20242025!$E$3:$E$1315, AE$1)</f>
        <v>9</v>
      </c>
      <c r="AF129" s="2">
        <f>SUMIFS(DataRegularSeason20242025!$AA$3:$AA$1315,DataRegularSeason20242025!$B$3:$B$1315, "&lt;=" &amp; $A129, DataRegularSeason20242025!$D$3:$D$1315, AF$1)+SUMIFS(DataRegularSeason20242025!$AB$3:$AB$1315,DataRegularSeason20242025!$B$3:$B$1315, "&lt;=" &amp; $A129, DataRegularSeason20242025!$E$3:$E$1315, AF$1)</f>
        <v>14</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7</v>
      </c>
      <c r="D130" s="2">
        <f>SUMIFS(DataRegularSeason20242025!$AA$3:$AA$1315,DataRegularSeason20242025!$B$3:$B$1315, "&lt;=" &amp; $A130, DataRegularSeason20242025!$D$3:$D$1315, D$1)+SUMIFS(DataRegularSeason20242025!$AB$3:$AB$1315,DataRegularSeason20242025!$B$3:$B$1315, "&lt;=" &amp; $A130, DataRegularSeason20242025!$E$3:$E$1315, D$1)</f>
        <v>7</v>
      </c>
      <c r="E130" s="2">
        <f>SUMIFS(DataRegularSeason20242025!$AA$3:$AA$1315,DataRegularSeason20242025!$B$3:$B$1315, "&lt;=" &amp; $A130, DataRegularSeason20242025!$D$3:$D$1315, E$1)+SUMIFS(DataRegularSeason20242025!$AB$3:$AB$1315,DataRegularSeason20242025!$B$3:$B$1315, "&lt;=" &amp; $A130, DataRegularSeason20242025!$E$3:$E$1315, E$1)</f>
        <v>8</v>
      </c>
      <c r="F130" s="2">
        <f>SUMIFS(DataRegularSeason20242025!$AA$3:$AA$1315,DataRegularSeason20242025!$B$3:$B$1315, "&lt;=" &amp; $A130, DataRegularSeason20242025!$D$3:$D$1315, F$1)+SUMIFS(DataRegularSeason20242025!$AB$3:$AB$1315,DataRegularSeason20242025!$B$3:$B$1315, "&lt;=" &amp; $A130, DataRegularSeason20242025!$E$3:$E$1315, F$1)</f>
        <v>6</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5</v>
      </c>
      <c r="I130" s="2">
        <f>SUMIFS(DataRegularSeason20242025!$AA$3:$AA$1315,DataRegularSeason20242025!$B$3:$B$1315, "&lt;=" &amp; $A130, DataRegularSeason20242025!$D$3:$D$1315, I$1)+SUMIFS(DataRegularSeason20242025!$AB$3:$AB$1315,DataRegularSeason20242025!$B$3:$B$1315, "&lt;=" &amp; $A130, DataRegularSeason20242025!$E$3:$E$1315, I$1)</f>
        <v>8</v>
      </c>
      <c r="J130" s="2">
        <f>SUMIFS(DataRegularSeason20242025!$AA$3:$AA$1315,DataRegularSeason20242025!$B$3:$B$1315, "&lt;=" &amp; $A130, DataRegularSeason20242025!$D$3:$D$1315, J$1)+SUMIFS(DataRegularSeason20242025!$AB$3:$AB$1315,DataRegularSeason20242025!$B$3:$B$1315, "&lt;=" &amp; $A130, DataRegularSeason20242025!$E$3:$E$1315, J$1)</f>
        <v>12</v>
      </c>
      <c r="K130" s="2">
        <f>SUMIFS(DataRegularSeason20242025!$AA$3:$AA$1315,DataRegularSeason20242025!$B$3:$B$1315, "&lt;=" &amp; $A130, DataRegularSeason20242025!$D$3:$D$1315, K$1)+SUMIFS(DataRegularSeason20242025!$AB$3:$AB$1315,DataRegularSeason20242025!$B$3:$B$1315, "&lt;=" &amp; $A130, DataRegularSeason20242025!$E$3:$E$1315, K$1)</f>
        <v>8</v>
      </c>
      <c r="L130" s="2">
        <f>SUMIFS(DataRegularSeason20242025!$AA$3:$AA$1315,DataRegularSeason20242025!$B$3:$B$1315, "&lt;=" &amp; $A130, DataRegularSeason20242025!$D$3:$D$1315, L$1)+SUMIFS(DataRegularSeason20242025!$AB$3:$AB$1315,DataRegularSeason20242025!$B$3:$B$1315, "&lt;=" &amp; $A130, DataRegularSeason20242025!$E$3:$E$1315, L$1)</f>
        <v>5</v>
      </c>
      <c r="M130" s="2">
        <f>SUMIFS(DataRegularSeason20242025!$AA$3:$AA$1315,DataRegularSeason20242025!$B$3:$B$1315, "&lt;=" &amp; $A130, DataRegularSeason20242025!$D$3:$D$1315, M$1)+SUMIFS(DataRegularSeason20242025!$AB$3:$AB$1315,DataRegularSeason20242025!$B$3:$B$1315, "&lt;=" &amp; $A130, DataRegularSeason20242025!$E$3:$E$1315, M$1)</f>
        <v>11</v>
      </c>
      <c r="N130" s="2">
        <f>SUMIFS(DataRegularSeason20242025!$AA$3:$AA$1315,DataRegularSeason20242025!$B$3:$B$1315, "&lt;=" &amp; $A130, DataRegularSeason20242025!$D$3:$D$1315, N$1)+SUMIFS(DataRegularSeason20242025!$AB$3:$AB$1315,DataRegularSeason20242025!$B$3:$B$1315, "&lt;=" &amp; $A130, DataRegularSeason20242025!$E$3:$E$1315, N$1)</f>
        <v>10</v>
      </c>
      <c r="O130" s="2">
        <f>SUMIFS(DataRegularSeason20242025!$AA$3:$AA$1315,DataRegularSeason20242025!$B$3:$B$1315, "&lt;=" &amp; $A130, DataRegularSeason20242025!$D$3:$D$1315, O$1)+SUMIFS(DataRegularSeason20242025!$AB$3:$AB$1315,DataRegularSeason20242025!$B$3:$B$1315, "&lt;=" &amp; $A130, DataRegularSeason20242025!$E$3:$E$1315, O$1)</f>
        <v>12</v>
      </c>
      <c r="P130" s="2">
        <f>SUMIFS(DataRegularSeason20242025!$AA$3:$AA$1315,DataRegularSeason20242025!$B$3:$B$1315, "&lt;=" &amp; $A130, DataRegularSeason20242025!$D$3:$D$1315, P$1)+SUMIFS(DataRegularSeason20242025!$AB$3:$AB$1315,DataRegularSeason20242025!$B$3:$B$1315, "&lt;=" &amp; $A130, DataRegularSeason20242025!$E$3:$E$1315, P$1)</f>
        <v>5</v>
      </c>
      <c r="Q130" s="2">
        <f>SUMIFS(DataRegularSeason20242025!$AA$3:$AA$1315,DataRegularSeason20242025!$B$3:$B$1315, "&lt;=" &amp; $A130, DataRegularSeason20242025!$D$3:$D$1315, Q$1)+SUMIFS(DataRegularSeason20242025!$AB$3:$AB$1315,DataRegularSeason20242025!$B$3:$B$1315, "&lt;=" &amp; $A130, DataRegularSeason20242025!$E$3:$E$1315, Q$1)</f>
        <v>11</v>
      </c>
      <c r="R130" s="2">
        <f>SUMIFS(DataRegularSeason20242025!$AA$3:$AA$1315,DataRegularSeason20242025!$B$3:$B$1315, "&lt;=" &amp; $A130, DataRegularSeason20242025!$D$3:$D$1315, R$1)+SUMIFS(DataRegularSeason20242025!$AB$3:$AB$1315,DataRegularSeason20242025!$B$3:$B$1315, "&lt;=" &amp; $A130, DataRegularSeason20242025!$E$3:$E$1315, R$1)</f>
        <v>2</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11</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3</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2</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8</v>
      </c>
      <c r="AB130" s="2">
        <f>SUMIFS(DataRegularSeason20242025!$AA$3:$AA$1315,DataRegularSeason20242025!$B$3:$B$1315, "&lt;=" &amp; $A130, DataRegularSeason20242025!$D$3:$D$1315, AB$1)+SUMIFS(DataRegularSeason20242025!$AB$3:$AB$1315,DataRegularSeason20242025!$B$3:$B$1315, "&lt;=" &amp; $A130, DataRegularSeason20242025!$E$3:$E$1315, AB$1)</f>
        <v>8</v>
      </c>
      <c r="AC130" s="2">
        <f>SUMIFS(DataRegularSeason20242025!$AA$3:$AA$1315,DataRegularSeason20242025!$B$3:$B$1315, "&lt;=" &amp; $A130, DataRegularSeason20242025!$D$3:$D$1315, AC$1)+SUMIFS(DataRegularSeason20242025!$AB$3:$AB$1315,DataRegularSeason20242025!$B$3:$B$1315, "&lt;=" &amp; $A130, DataRegularSeason20242025!$E$3:$E$1315, AC$1)</f>
        <v>9</v>
      </c>
      <c r="AD130" s="2">
        <f>SUMIFS(DataRegularSeason20242025!$AA$3:$AA$1315,DataRegularSeason20242025!$B$3:$B$1315, "&lt;=" &amp; $A130, DataRegularSeason20242025!$D$3:$D$1315, AD$1)+SUMIFS(DataRegularSeason20242025!$AB$3:$AB$1315,DataRegularSeason20242025!$B$3:$B$1315, "&lt;=" &amp; $A130, DataRegularSeason20242025!$E$3:$E$1315, AD$1)</f>
        <v>8</v>
      </c>
      <c r="AE130" s="2">
        <f>SUMIFS(DataRegularSeason20242025!$AA$3:$AA$1315,DataRegularSeason20242025!$B$3:$B$1315, "&lt;=" &amp; $A130, DataRegularSeason20242025!$D$3:$D$1315, AE$1)+SUMIFS(DataRegularSeason20242025!$AB$3:$AB$1315,DataRegularSeason20242025!$B$3:$B$1315, "&lt;=" &amp; $A130, DataRegularSeason20242025!$E$3:$E$1315, AE$1)</f>
        <v>9</v>
      </c>
      <c r="AF130" s="2">
        <f>SUMIFS(DataRegularSeason20242025!$AA$3:$AA$1315,DataRegularSeason20242025!$B$3:$B$1315, "&lt;=" &amp; $A130, DataRegularSeason20242025!$D$3:$D$1315, AF$1)+SUMIFS(DataRegularSeason20242025!$AB$3:$AB$1315,DataRegularSeason20242025!$B$3:$B$1315, "&lt;=" &amp; $A130, DataRegularSeason20242025!$E$3:$E$1315, AF$1)</f>
        <v>14</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7</v>
      </c>
      <c r="D131" s="2">
        <f>SUMIFS(DataRegularSeason20242025!$AA$3:$AA$1315,DataRegularSeason20242025!$B$3:$B$1315, "&lt;=" &amp; $A131, DataRegularSeason20242025!$D$3:$D$1315, D$1)+SUMIFS(DataRegularSeason20242025!$AB$3:$AB$1315,DataRegularSeason20242025!$B$3:$B$1315, "&lt;=" &amp; $A131, DataRegularSeason20242025!$E$3:$E$1315, D$1)</f>
        <v>7</v>
      </c>
      <c r="E131" s="2">
        <f>SUMIFS(DataRegularSeason20242025!$AA$3:$AA$1315,DataRegularSeason20242025!$B$3:$B$1315, "&lt;=" &amp; $A131, DataRegularSeason20242025!$D$3:$D$1315, E$1)+SUMIFS(DataRegularSeason20242025!$AB$3:$AB$1315,DataRegularSeason20242025!$B$3:$B$1315, "&lt;=" &amp; $A131, DataRegularSeason20242025!$E$3:$E$1315, E$1)</f>
        <v>8</v>
      </c>
      <c r="F131" s="2">
        <f>SUMIFS(DataRegularSeason20242025!$AA$3:$AA$1315,DataRegularSeason20242025!$B$3:$B$1315, "&lt;=" &amp; $A131, DataRegularSeason20242025!$D$3:$D$1315, F$1)+SUMIFS(DataRegularSeason20242025!$AB$3:$AB$1315,DataRegularSeason20242025!$B$3:$B$1315, "&lt;=" &amp; $A131, DataRegularSeason20242025!$E$3:$E$1315, F$1)</f>
        <v>6</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5</v>
      </c>
      <c r="I131" s="2">
        <f>SUMIFS(DataRegularSeason20242025!$AA$3:$AA$1315,DataRegularSeason20242025!$B$3:$B$1315, "&lt;=" &amp; $A131, DataRegularSeason20242025!$D$3:$D$1315, I$1)+SUMIFS(DataRegularSeason20242025!$AB$3:$AB$1315,DataRegularSeason20242025!$B$3:$B$1315, "&lt;=" &amp; $A131, DataRegularSeason20242025!$E$3:$E$1315, I$1)</f>
        <v>8</v>
      </c>
      <c r="J131" s="2">
        <f>SUMIFS(DataRegularSeason20242025!$AA$3:$AA$1315,DataRegularSeason20242025!$B$3:$B$1315, "&lt;=" &amp; $A131, DataRegularSeason20242025!$D$3:$D$1315, J$1)+SUMIFS(DataRegularSeason20242025!$AB$3:$AB$1315,DataRegularSeason20242025!$B$3:$B$1315, "&lt;=" &amp; $A131, DataRegularSeason20242025!$E$3:$E$1315, J$1)</f>
        <v>12</v>
      </c>
      <c r="K131" s="2">
        <f>SUMIFS(DataRegularSeason20242025!$AA$3:$AA$1315,DataRegularSeason20242025!$B$3:$B$1315, "&lt;=" &amp; $A131, DataRegularSeason20242025!$D$3:$D$1315, K$1)+SUMIFS(DataRegularSeason20242025!$AB$3:$AB$1315,DataRegularSeason20242025!$B$3:$B$1315, "&lt;=" &amp; $A131, DataRegularSeason20242025!$E$3:$E$1315, K$1)</f>
        <v>8</v>
      </c>
      <c r="L131" s="2">
        <f>SUMIFS(DataRegularSeason20242025!$AA$3:$AA$1315,DataRegularSeason20242025!$B$3:$B$1315, "&lt;=" &amp; $A131, DataRegularSeason20242025!$D$3:$D$1315, L$1)+SUMIFS(DataRegularSeason20242025!$AB$3:$AB$1315,DataRegularSeason20242025!$B$3:$B$1315, "&lt;=" &amp; $A131, DataRegularSeason20242025!$E$3:$E$1315, L$1)</f>
        <v>5</v>
      </c>
      <c r="M131" s="2">
        <f>SUMIFS(DataRegularSeason20242025!$AA$3:$AA$1315,DataRegularSeason20242025!$B$3:$B$1315, "&lt;=" &amp; $A131, DataRegularSeason20242025!$D$3:$D$1315, M$1)+SUMIFS(DataRegularSeason20242025!$AB$3:$AB$1315,DataRegularSeason20242025!$B$3:$B$1315, "&lt;=" &amp; $A131, DataRegularSeason20242025!$E$3:$E$1315, M$1)</f>
        <v>11</v>
      </c>
      <c r="N131" s="2">
        <f>SUMIFS(DataRegularSeason20242025!$AA$3:$AA$1315,DataRegularSeason20242025!$B$3:$B$1315, "&lt;=" &amp; $A131, DataRegularSeason20242025!$D$3:$D$1315, N$1)+SUMIFS(DataRegularSeason20242025!$AB$3:$AB$1315,DataRegularSeason20242025!$B$3:$B$1315, "&lt;=" &amp; $A131, DataRegularSeason20242025!$E$3:$E$1315, N$1)</f>
        <v>10</v>
      </c>
      <c r="O131" s="2">
        <f>SUMIFS(DataRegularSeason20242025!$AA$3:$AA$1315,DataRegularSeason20242025!$B$3:$B$1315, "&lt;=" &amp; $A131, DataRegularSeason20242025!$D$3:$D$1315, O$1)+SUMIFS(DataRegularSeason20242025!$AB$3:$AB$1315,DataRegularSeason20242025!$B$3:$B$1315, "&lt;=" &amp; $A131, DataRegularSeason20242025!$E$3:$E$1315, O$1)</f>
        <v>12</v>
      </c>
      <c r="P131" s="2">
        <f>SUMIFS(DataRegularSeason20242025!$AA$3:$AA$1315,DataRegularSeason20242025!$B$3:$B$1315, "&lt;=" &amp; $A131, DataRegularSeason20242025!$D$3:$D$1315, P$1)+SUMIFS(DataRegularSeason20242025!$AB$3:$AB$1315,DataRegularSeason20242025!$B$3:$B$1315, "&lt;=" &amp; $A131, DataRegularSeason20242025!$E$3:$E$1315, P$1)</f>
        <v>5</v>
      </c>
      <c r="Q131" s="2">
        <f>SUMIFS(DataRegularSeason20242025!$AA$3:$AA$1315,DataRegularSeason20242025!$B$3:$B$1315, "&lt;=" &amp; $A131, DataRegularSeason20242025!$D$3:$D$1315, Q$1)+SUMIFS(DataRegularSeason20242025!$AB$3:$AB$1315,DataRegularSeason20242025!$B$3:$B$1315, "&lt;=" &amp; $A131, DataRegularSeason20242025!$E$3:$E$1315, Q$1)</f>
        <v>11</v>
      </c>
      <c r="R131" s="2">
        <f>SUMIFS(DataRegularSeason20242025!$AA$3:$AA$1315,DataRegularSeason20242025!$B$3:$B$1315, "&lt;=" &amp; $A131, DataRegularSeason20242025!$D$3:$D$1315, R$1)+SUMIFS(DataRegularSeason20242025!$AB$3:$AB$1315,DataRegularSeason20242025!$B$3:$B$1315, "&lt;=" &amp; $A131, DataRegularSeason20242025!$E$3:$E$1315, R$1)</f>
        <v>2</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11</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3</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2</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8</v>
      </c>
      <c r="AB131" s="2">
        <f>SUMIFS(DataRegularSeason20242025!$AA$3:$AA$1315,DataRegularSeason20242025!$B$3:$B$1315, "&lt;=" &amp; $A131, DataRegularSeason20242025!$D$3:$D$1315, AB$1)+SUMIFS(DataRegularSeason20242025!$AB$3:$AB$1315,DataRegularSeason20242025!$B$3:$B$1315, "&lt;=" &amp; $A131, DataRegularSeason20242025!$E$3:$E$1315, AB$1)</f>
        <v>8</v>
      </c>
      <c r="AC131" s="2">
        <f>SUMIFS(DataRegularSeason20242025!$AA$3:$AA$1315,DataRegularSeason20242025!$B$3:$B$1315, "&lt;=" &amp; $A131, DataRegularSeason20242025!$D$3:$D$1315, AC$1)+SUMIFS(DataRegularSeason20242025!$AB$3:$AB$1315,DataRegularSeason20242025!$B$3:$B$1315, "&lt;=" &amp; $A131, DataRegularSeason20242025!$E$3:$E$1315, AC$1)</f>
        <v>9</v>
      </c>
      <c r="AD131" s="2">
        <f>SUMIFS(DataRegularSeason20242025!$AA$3:$AA$1315,DataRegularSeason20242025!$B$3:$B$1315, "&lt;=" &amp; $A131, DataRegularSeason20242025!$D$3:$D$1315, AD$1)+SUMIFS(DataRegularSeason20242025!$AB$3:$AB$1315,DataRegularSeason20242025!$B$3:$B$1315, "&lt;=" &amp; $A131, DataRegularSeason20242025!$E$3:$E$1315, AD$1)</f>
        <v>8</v>
      </c>
      <c r="AE131" s="2">
        <f>SUMIFS(DataRegularSeason20242025!$AA$3:$AA$1315,DataRegularSeason20242025!$B$3:$B$1315, "&lt;=" &amp; $A131, DataRegularSeason20242025!$D$3:$D$1315, AE$1)+SUMIFS(DataRegularSeason20242025!$AB$3:$AB$1315,DataRegularSeason20242025!$B$3:$B$1315, "&lt;=" &amp; $A131, DataRegularSeason20242025!$E$3:$E$1315, AE$1)</f>
        <v>9</v>
      </c>
      <c r="AF131" s="2">
        <f>SUMIFS(DataRegularSeason20242025!$AA$3:$AA$1315,DataRegularSeason20242025!$B$3:$B$1315, "&lt;=" &amp; $A131, DataRegularSeason20242025!$D$3:$D$1315, AF$1)+SUMIFS(DataRegularSeason20242025!$AB$3:$AB$1315,DataRegularSeason20242025!$B$3:$B$1315, "&lt;=" &amp; $A131, DataRegularSeason20242025!$E$3:$E$1315, AF$1)</f>
        <v>14</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7</v>
      </c>
      <c r="D132" s="2">
        <f>SUMIFS(DataRegularSeason20242025!$AA$3:$AA$1315,DataRegularSeason20242025!$B$3:$B$1315, "&lt;=" &amp; $A132, DataRegularSeason20242025!$D$3:$D$1315, D$1)+SUMIFS(DataRegularSeason20242025!$AB$3:$AB$1315,DataRegularSeason20242025!$B$3:$B$1315, "&lt;=" &amp; $A132, DataRegularSeason20242025!$E$3:$E$1315, D$1)</f>
        <v>7</v>
      </c>
      <c r="E132" s="2">
        <f>SUMIFS(DataRegularSeason20242025!$AA$3:$AA$1315,DataRegularSeason20242025!$B$3:$B$1315, "&lt;=" &amp; $A132, DataRegularSeason20242025!$D$3:$D$1315, E$1)+SUMIFS(DataRegularSeason20242025!$AB$3:$AB$1315,DataRegularSeason20242025!$B$3:$B$1315, "&lt;=" &amp; $A132, DataRegularSeason20242025!$E$3:$E$1315, E$1)</f>
        <v>8</v>
      </c>
      <c r="F132" s="2">
        <f>SUMIFS(DataRegularSeason20242025!$AA$3:$AA$1315,DataRegularSeason20242025!$B$3:$B$1315, "&lt;=" &amp; $A132, DataRegularSeason20242025!$D$3:$D$1315, F$1)+SUMIFS(DataRegularSeason20242025!$AB$3:$AB$1315,DataRegularSeason20242025!$B$3:$B$1315, "&lt;=" &amp; $A132, DataRegularSeason20242025!$E$3:$E$1315, F$1)</f>
        <v>6</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5</v>
      </c>
      <c r="I132" s="2">
        <f>SUMIFS(DataRegularSeason20242025!$AA$3:$AA$1315,DataRegularSeason20242025!$B$3:$B$1315, "&lt;=" &amp; $A132, DataRegularSeason20242025!$D$3:$D$1315, I$1)+SUMIFS(DataRegularSeason20242025!$AB$3:$AB$1315,DataRegularSeason20242025!$B$3:$B$1315, "&lt;=" &amp; $A132, DataRegularSeason20242025!$E$3:$E$1315, I$1)</f>
        <v>8</v>
      </c>
      <c r="J132" s="2">
        <f>SUMIFS(DataRegularSeason20242025!$AA$3:$AA$1315,DataRegularSeason20242025!$B$3:$B$1315, "&lt;=" &amp; $A132, DataRegularSeason20242025!$D$3:$D$1315, J$1)+SUMIFS(DataRegularSeason20242025!$AB$3:$AB$1315,DataRegularSeason20242025!$B$3:$B$1315, "&lt;=" &amp; $A132, DataRegularSeason20242025!$E$3:$E$1315, J$1)</f>
        <v>12</v>
      </c>
      <c r="K132" s="2">
        <f>SUMIFS(DataRegularSeason20242025!$AA$3:$AA$1315,DataRegularSeason20242025!$B$3:$B$1315, "&lt;=" &amp; $A132, DataRegularSeason20242025!$D$3:$D$1315, K$1)+SUMIFS(DataRegularSeason20242025!$AB$3:$AB$1315,DataRegularSeason20242025!$B$3:$B$1315, "&lt;=" &amp; $A132, DataRegularSeason20242025!$E$3:$E$1315, K$1)</f>
        <v>8</v>
      </c>
      <c r="L132" s="2">
        <f>SUMIFS(DataRegularSeason20242025!$AA$3:$AA$1315,DataRegularSeason20242025!$B$3:$B$1315, "&lt;=" &amp; $A132, DataRegularSeason20242025!$D$3:$D$1315, L$1)+SUMIFS(DataRegularSeason20242025!$AB$3:$AB$1315,DataRegularSeason20242025!$B$3:$B$1315, "&lt;=" &amp; $A132, DataRegularSeason20242025!$E$3:$E$1315, L$1)</f>
        <v>5</v>
      </c>
      <c r="M132" s="2">
        <f>SUMIFS(DataRegularSeason20242025!$AA$3:$AA$1315,DataRegularSeason20242025!$B$3:$B$1315, "&lt;=" &amp; $A132, DataRegularSeason20242025!$D$3:$D$1315, M$1)+SUMIFS(DataRegularSeason20242025!$AB$3:$AB$1315,DataRegularSeason20242025!$B$3:$B$1315, "&lt;=" &amp; $A132, DataRegularSeason20242025!$E$3:$E$1315, M$1)</f>
        <v>11</v>
      </c>
      <c r="N132" s="2">
        <f>SUMIFS(DataRegularSeason20242025!$AA$3:$AA$1315,DataRegularSeason20242025!$B$3:$B$1315, "&lt;=" &amp; $A132, DataRegularSeason20242025!$D$3:$D$1315, N$1)+SUMIFS(DataRegularSeason20242025!$AB$3:$AB$1315,DataRegularSeason20242025!$B$3:$B$1315, "&lt;=" &amp; $A132, DataRegularSeason20242025!$E$3:$E$1315, N$1)</f>
        <v>10</v>
      </c>
      <c r="O132" s="2">
        <f>SUMIFS(DataRegularSeason20242025!$AA$3:$AA$1315,DataRegularSeason20242025!$B$3:$B$1315, "&lt;=" &amp; $A132, DataRegularSeason20242025!$D$3:$D$1315, O$1)+SUMIFS(DataRegularSeason20242025!$AB$3:$AB$1315,DataRegularSeason20242025!$B$3:$B$1315, "&lt;=" &amp; $A132, DataRegularSeason20242025!$E$3:$E$1315, O$1)</f>
        <v>12</v>
      </c>
      <c r="P132" s="2">
        <f>SUMIFS(DataRegularSeason20242025!$AA$3:$AA$1315,DataRegularSeason20242025!$B$3:$B$1315, "&lt;=" &amp; $A132, DataRegularSeason20242025!$D$3:$D$1315, P$1)+SUMIFS(DataRegularSeason20242025!$AB$3:$AB$1315,DataRegularSeason20242025!$B$3:$B$1315, "&lt;=" &amp; $A132, DataRegularSeason20242025!$E$3:$E$1315, P$1)</f>
        <v>5</v>
      </c>
      <c r="Q132" s="2">
        <f>SUMIFS(DataRegularSeason20242025!$AA$3:$AA$1315,DataRegularSeason20242025!$B$3:$B$1315, "&lt;=" &amp; $A132, DataRegularSeason20242025!$D$3:$D$1315, Q$1)+SUMIFS(DataRegularSeason20242025!$AB$3:$AB$1315,DataRegularSeason20242025!$B$3:$B$1315, "&lt;=" &amp; $A132, DataRegularSeason20242025!$E$3:$E$1315, Q$1)</f>
        <v>11</v>
      </c>
      <c r="R132" s="2">
        <f>SUMIFS(DataRegularSeason20242025!$AA$3:$AA$1315,DataRegularSeason20242025!$B$3:$B$1315, "&lt;=" &amp; $A132, DataRegularSeason20242025!$D$3:$D$1315, R$1)+SUMIFS(DataRegularSeason20242025!$AB$3:$AB$1315,DataRegularSeason20242025!$B$3:$B$1315, "&lt;=" &amp; $A132, DataRegularSeason20242025!$E$3:$E$1315, R$1)</f>
        <v>2</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11</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3</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2</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8</v>
      </c>
      <c r="AB132" s="2">
        <f>SUMIFS(DataRegularSeason20242025!$AA$3:$AA$1315,DataRegularSeason20242025!$B$3:$B$1315, "&lt;=" &amp; $A132, DataRegularSeason20242025!$D$3:$D$1315, AB$1)+SUMIFS(DataRegularSeason20242025!$AB$3:$AB$1315,DataRegularSeason20242025!$B$3:$B$1315, "&lt;=" &amp; $A132, DataRegularSeason20242025!$E$3:$E$1315, AB$1)</f>
        <v>8</v>
      </c>
      <c r="AC132" s="2">
        <f>SUMIFS(DataRegularSeason20242025!$AA$3:$AA$1315,DataRegularSeason20242025!$B$3:$B$1315, "&lt;=" &amp; $A132, DataRegularSeason20242025!$D$3:$D$1315, AC$1)+SUMIFS(DataRegularSeason20242025!$AB$3:$AB$1315,DataRegularSeason20242025!$B$3:$B$1315, "&lt;=" &amp; $A132, DataRegularSeason20242025!$E$3:$E$1315, AC$1)</f>
        <v>9</v>
      </c>
      <c r="AD132" s="2">
        <f>SUMIFS(DataRegularSeason20242025!$AA$3:$AA$1315,DataRegularSeason20242025!$B$3:$B$1315, "&lt;=" &amp; $A132, DataRegularSeason20242025!$D$3:$D$1315, AD$1)+SUMIFS(DataRegularSeason20242025!$AB$3:$AB$1315,DataRegularSeason20242025!$B$3:$B$1315, "&lt;=" &amp; $A132, DataRegularSeason20242025!$E$3:$E$1315, AD$1)</f>
        <v>8</v>
      </c>
      <c r="AE132" s="2">
        <f>SUMIFS(DataRegularSeason20242025!$AA$3:$AA$1315,DataRegularSeason20242025!$B$3:$B$1315, "&lt;=" &amp; $A132, DataRegularSeason20242025!$D$3:$D$1315, AE$1)+SUMIFS(DataRegularSeason20242025!$AB$3:$AB$1315,DataRegularSeason20242025!$B$3:$B$1315, "&lt;=" &amp; $A132, DataRegularSeason20242025!$E$3:$E$1315, AE$1)</f>
        <v>9</v>
      </c>
      <c r="AF132" s="2">
        <f>SUMIFS(DataRegularSeason20242025!$AA$3:$AA$1315,DataRegularSeason20242025!$B$3:$B$1315, "&lt;=" &amp; $A132, DataRegularSeason20242025!$D$3:$D$1315, AF$1)+SUMIFS(DataRegularSeason20242025!$AB$3:$AB$1315,DataRegularSeason20242025!$B$3:$B$1315, "&lt;=" &amp; $A132, DataRegularSeason20242025!$E$3:$E$1315, AF$1)</f>
        <v>14</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7</v>
      </c>
      <c r="D133" s="2">
        <f>SUMIFS(DataRegularSeason20242025!$AA$3:$AA$1315,DataRegularSeason20242025!$B$3:$B$1315, "&lt;=" &amp; $A133, DataRegularSeason20242025!$D$3:$D$1315, D$1)+SUMIFS(DataRegularSeason20242025!$AB$3:$AB$1315,DataRegularSeason20242025!$B$3:$B$1315, "&lt;=" &amp; $A133, DataRegularSeason20242025!$E$3:$E$1315, D$1)</f>
        <v>7</v>
      </c>
      <c r="E133" s="2">
        <f>SUMIFS(DataRegularSeason20242025!$AA$3:$AA$1315,DataRegularSeason20242025!$B$3:$B$1315, "&lt;=" &amp; $A133, DataRegularSeason20242025!$D$3:$D$1315, E$1)+SUMIFS(DataRegularSeason20242025!$AB$3:$AB$1315,DataRegularSeason20242025!$B$3:$B$1315, "&lt;=" &amp; $A133, DataRegularSeason20242025!$E$3:$E$1315, E$1)</f>
        <v>8</v>
      </c>
      <c r="F133" s="2">
        <f>SUMIFS(DataRegularSeason20242025!$AA$3:$AA$1315,DataRegularSeason20242025!$B$3:$B$1315, "&lt;=" &amp; $A133, DataRegularSeason20242025!$D$3:$D$1315, F$1)+SUMIFS(DataRegularSeason20242025!$AB$3:$AB$1315,DataRegularSeason20242025!$B$3:$B$1315, "&lt;=" &amp; $A133, DataRegularSeason20242025!$E$3:$E$1315, F$1)</f>
        <v>6</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5</v>
      </c>
      <c r="I133" s="2">
        <f>SUMIFS(DataRegularSeason20242025!$AA$3:$AA$1315,DataRegularSeason20242025!$B$3:$B$1315, "&lt;=" &amp; $A133, DataRegularSeason20242025!$D$3:$D$1315, I$1)+SUMIFS(DataRegularSeason20242025!$AB$3:$AB$1315,DataRegularSeason20242025!$B$3:$B$1315, "&lt;=" &amp; $A133, DataRegularSeason20242025!$E$3:$E$1315, I$1)</f>
        <v>8</v>
      </c>
      <c r="J133" s="2">
        <f>SUMIFS(DataRegularSeason20242025!$AA$3:$AA$1315,DataRegularSeason20242025!$B$3:$B$1315, "&lt;=" &amp; $A133, DataRegularSeason20242025!$D$3:$D$1315, J$1)+SUMIFS(DataRegularSeason20242025!$AB$3:$AB$1315,DataRegularSeason20242025!$B$3:$B$1315, "&lt;=" &amp; $A133, DataRegularSeason20242025!$E$3:$E$1315, J$1)</f>
        <v>12</v>
      </c>
      <c r="K133" s="2">
        <f>SUMIFS(DataRegularSeason20242025!$AA$3:$AA$1315,DataRegularSeason20242025!$B$3:$B$1315, "&lt;=" &amp; $A133, DataRegularSeason20242025!$D$3:$D$1315, K$1)+SUMIFS(DataRegularSeason20242025!$AB$3:$AB$1315,DataRegularSeason20242025!$B$3:$B$1315, "&lt;=" &amp; $A133, DataRegularSeason20242025!$E$3:$E$1315, K$1)</f>
        <v>8</v>
      </c>
      <c r="L133" s="2">
        <f>SUMIFS(DataRegularSeason20242025!$AA$3:$AA$1315,DataRegularSeason20242025!$B$3:$B$1315, "&lt;=" &amp; $A133, DataRegularSeason20242025!$D$3:$D$1315, L$1)+SUMIFS(DataRegularSeason20242025!$AB$3:$AB$1315,DataRegularSeason20242025!$B$3:$B$1315, "&lt;=" &amp; $A133, DataRegularSeason20242025!$E$3:$E$1315, L$1)</f>
        <v>5</v>
      </c>
      <c r="M133" s="2">
        <f>SUMIFS(DataRegularSeason20242025!$AA$3:$AA$1315,DataRegularSeason20242025!$B$3:$B$1315, "&lt;=" &amp; $A133, DataRegularSeason20242025!$D$3:$D$1315, M$1)+SUMIFS(DataRegularSeason20242025!$AB$3:$AB$1315,DataRegularSeason20242025!$B$3:$B$1315, "&lt;=" &amp; $A133, DataRegularSeason20242025!$E$3:$E$1315, M$1)</f>
        <v>11</v>
      </c>
      <c r="N133" s="2">
        <f>SUMIFS(DataRegularSeason20242025!$AA$3:$AA$1315,DataRegularSeason20242025!$B$3:$B$1315, "&lt;=" &amp; $A133, DataRegularSeason20242025!$D$3:$D$1315, N$1)+SUMIFS(DataRegularSeason20242025!$AB$3:$AB$1315,DataRegularSeason20242025!$B$3:$B$1315, "&lt;=" &amp; $A133, DataRegularSeason20242025!$E$3:$E$1315, N$1)</f>
        <v>10</v>
      </c>
      <c r="O133" s="2">
        <f>SUMIFS(DataRegularSeason20242025!$AA$3:$AA$1315,DataRegularSeason20242025!$B$3:$B$1315, "&lt;=" &amp; $A133, DataRegularSeason20242025!$D$3:$D$1315, O$1)+SUMIFS(DataRegularSeason20242025!$AB$3:$AB$1315,DataRegularSeason20242025!$B$3:$B$1315, "&lt;=" &amp; $A133, DataRegularSeason20242025!$E$3:$E$1315, O$1)</f>
        <v>12</v>
      </c>
      <c r="P133" s="2">
        <f>SUMIFS(DataRegularSeason20242025!$AA$3:$AA$1315,DataRegularSeason20242025!$B$3:$B$1315, "&lt;=" &amp; $A133, DataRegularSeason20242025!$D$3:$D$1315, P$1)+SUMIFS(DataRegularSeason20242025!$AB$3:$AB$1315,DataRegularSeason20242025!$B$3:$B$1315, "&lt;=" &amp; $A133, DataRegularSeason20242025!$E$3:$E$1315, P$1)</f>
        <v>5</v>
      </c>
      <c r="Q133" s="2">
        <f>SUMIFS(DataRegularSeason20242025!$AA$3:$AA$1315,DataRegularSeason20242025!$B$3:$B$1315, "&lt;=" &amp; $A133, DataRegularSeason20242025!$D$3:$D$1315, Q$1)+SUMIFS(DataRegularSeason20242025!$AB$3:$AB$1315,DataRegularSeason20242025!$B$3:$B$1315, "&lt;=" &amp; $A133, DataRegularSeason20242025!$E$3:$E$1315, Q$1)</f>
        <v>11</v>
      </c>
      <c r="R133" s="2">
        <f>SUMIFS(DataRegularSeason20242025!$AA$3:$AA$1315,DataRegularSeason20242025!$B$3:$B$1315, "&lt;=" &amp; $A133, DataRegularSeason20242025!$D$3:$D$1315, R$1)+SUMIFS(DataRegularSeason20242025!$AB$3:$AB$1315,DataRegularSeason20242025!$B$3:$B$1315, "&lt;=" &amp; $A133, DataRegularSeason20242025!$E$3:$E$1315, R$1)</f>
        <v>2</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11</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3</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2</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8</v>
      </c>
      <c r="AB133" s="2">
        <f>SUMIFS(DataRegularSeason20242025!$AA$3:$AA$1315,DataRegularSeason20242025!$B$3:$B$1315, "&lt;=" &amp; $A133, DataRegularSeason20242025!$D$3:$D$1315, AB$1)+SUMIFS(DataRegularSeason20242025!$AB$3:$AB$1315,DataRegularSeason20242025!$B$3:$B$1315, "&lt;=" &amp; $A133, DataRegularSeason20242025!$E$3:$E$1315, AB$1)</f>
        <v>8</v>
      </c>
      <c r="AC133" s="2">
        <f>SUMIFS(DataRegularSeason20242025!$AA$3:$AA$1315,DataRegularSeason20242025!$B$3:$B$1315, "&lt;=" &amp; $A133, DataRegularSeason20242025!$D$3:$D$1315, AC$1)+SUMIFS(DataRegularSeason20242025!$AB$3:$AB$1315,DataRegularSeason20242025!$B$3:$B$1315, "&lt;=" &amp; $A133, DataRegularSeason20242025!$E$3:$E$1315, AC$1)</f>
        <v>9</v>
      </c>
      <c r="AD133" s="2">
        <f>SUMIFS(DataRegularSeason20242025!$AA$3:$AA$1315,DataRegularSeason20242025!$B$3:$B$1315, "&lt;=" &amp; $A133, DataRegularSeason20242025!$D$3:$D$1315, AD$1)+SUMIFS(DataRegularSeason20242025!$AB$3:$AB$1315,DataRegularSeason20242025!$B$3:$B$1315, "&lt;=" &amp; $A133, DataRegularSeason20242025!$E$3:$E$1315, AD$1)</f>
        <v>8</v>
      </c>
      <c r="AE133" s="2">
        <f>SUMIFS(DataRegularSeason20242025!$AA$3:$AA$1315,DataRegularSeason20242025!$B$3:$B$1315, "&lt;=" &amp; $A133, DataRegularSeason20242025!$D$3:$D$1315, AE$1)+SUMIFS(DataRegularSeason20242025!$AB$3:$AB$1315,DataRegularSeason20242025!$B$3:$B$1315, "&lt;=" &amp; $A133, DataRegularSeason20242025!$E$3:$E$1315, AE$1)</f>
        <v>9</v>
      </c>
      <c r="AF133" s="2">
        <f>SUMIFS(DataRegularSeason20242025!$AA$3:$AA$1315,DataRegularSeason20242025!$B$3:$B$1315, "&lt;=" &amp; $A133, DataRegularSeason20242025!$D$3:$D$1315, AF$1)+SUMIFS(DataRegularSeason20242025!$AB$3:$AB$1315,DataRegularSeason20242025!$B$3:$B$1315, "&lt;=" &amp; $A133, DataRegularSeason20242025!$E$3:$E$1315, AF$1)</f>
        <v>14</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7</v>
      </c>
      <c r="D134" s="2">
        <f>SUMIFS(DataRegularSeason20242025!$AA$3:$AA$1315,DataRegularSeason20242025!$B$3:$B$1315, "&lt;=" &amp; $A134, DataRegularSeason20242025!$D$3:$D$1315, D$1)+SUMIFS(DataRegularSeason20242025!$AB$3:$AB$1315,DataRegularSeason20242025!$B$3:$B$1315, "&lt;=" &amp; $A134, DataRegularSeason20242025!$E$3:$E$1315, D$1)</f>
        <v>7</v>
      </c>
      <c r="E134" s="2">
        <f>SUMIFS(DataRegularSeason20242025!$AA$3:$AA$1315,DataRegularSeason20242025!$B$3:$B$1315, "&lt;=" &amp; $A134, DataRegularSeason20242025!$D$3:$D$1315, E$1)+SUMIFS(DataRegularSeason20242025!$AB$3:$AB$1315,DataRegularSeason20242025!$B$3:$B$1315, "&lt;=" &amp; $A134, DataRegularSeason20242025!$E$3:$E$1315, E$1)</f>
        <v>8</v>
      </c>
      <c r="F134" s="2">
        <f>SUMIFS(DataRegularSeason20242025!$AA$3:$AA$1315,DataRegularSeason20242025!$B$3:$B$1315, "&lt;=" &amp; $A134, DataRegularSeason20242025!$D$3:$D$1315, F$1)+SUMIFS(DataRegularSeason20242025!$AB$3:$AB$1315,DataRegularSeason20242025!$B$3:$B$1315, "&lt;=" &amp; $A134, DataRegularSeason20242025!$E$3:$E$1315, F$1)</f>
        <v>6</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5</v>
      </c>
      <c r="I134" s="2">
        <f>SUMIFS(DataRegularSeason20242025!$AA$3:$AA$1315,DataRegularSeason20242025!$B$3:$B$1315, "&lt;=" &amp; $A134, DataRegularSeason20242025!$D$3:$D$1315, I$1)+SUMIFS(DataRegularSeason20242025!$AB$3:$AB$1315,DataRegularSeason20242025!$B$3:$B$1315, "&lt;=" &amp; $A134, DataRegularSeason20242025!$E$3:$E$1315, I$1)</f>
        <v>8</v>
      </c>
      <c r="J134" s="2">
        <f>SUMIFS(DataRegularSeason20242025!$AA$3:$AA$1315,DataRegularSeason20242025!$B$3:$B$1315, "&lt;=" &amp; $A134, DataRegularSeason20242025!$D$3:$D$1315, J$1)+SUMIFS(DataRegularSeason20242025!$AB$3:$AB$1315,DataRegularSeason20242025!$B$3:$B$1315, "&lt;=" &amp; $A134, DataRegularSeason20242025!$E$3:$E$1315, J$1)</f>
        <v>12</v>
      </c>
      <c r="K134" s="2">
        <f>SUMIFS(DataRegularSeason20242025!$AA$3:$AA$1315,DataRegularSeason20242025!$B$3:$B$1315, "&lt;=" &amp; $A134, DataRegularSeason20242025!$D$3:$D$1315, K$1)+SUMIFS(DataRegularSeason20242025!$AB$3:$AB$1315,DataRegularSeason20242025!$B$3:$B$1315, "&lt;=" &amp; $A134, DataRegularSeason20242025!$E$3:$E$1315, K$1)</f>
        <v>8</v>
      </c>
      <c r="L134" s="2">
        <f>SUMIFS(DataRegularSeason20242025!$AA$3:$AA$1315,DataRegularSeason20242025!$B$3:$B$1315, "&lt;=" &amp; $A134, DataRegularSeason20242025!$D$3:$D$1315, L$1)+SUMIFS(DataRegularSeason20242025!$AB$3:$AB$1315,DataRegularSeason20242025!$B$3:$B$1315, "&lt;=" &amp; $A134, DataRegularSeason20242025!$E$3:$E$1315, L$1)</f>
        <v>5</v>
      </c>
      <c r="M134" s="2">
        <f>SUMIFS(DataRegularSeason20242025!$AA$3:$AA$1315,DataRegularSeason20242025!$B$3:$B$1315, "&lt;=" &amp; $A134, DataRegularSeason20242025!$D$3:$D$1315, M$1)+SUMIFS(DataRegularSeason20242025!$AB$3:$AB$1315,DataRegularSeason20242025!$B$3:$B$1315, "&lt;=" &amp; $A134, DataRegularSeason20242025!$E$3:$E$1315, M$1)</f>
        <v>11</v>
      </c>
      <c r="N134" s="2">
        <f>SUMIFS(DataRegularSeason20242025!$AA$3:$AA$1315,DataRegularSeason20242025!$B$3:$B$1315, "&lt;=" &amp; $A134, DataRegularSeason20242025!$D$3:$D$1315, N$1)+SUMIFS(DataRegularSeason20242025!$AB$3:$AB$1315,DataRegularSeason20242025!$B$3:$B$1315, "&lt;=" &amp; $A134, DataRegularSeason20242025!$E$3:$E$1315, N$1)</f>
        <v>10</v>
      </c>
      <c r="O134" s="2">
        <f>SUMIFS(DataRegularSeason20242025!$AA$3:$AA$1315,DataRegularSeason20242025!$B$3:$B$1315, "&lt;=" &amp; $A134, DataRegularSeason20242025!$D$3:$D$1315, O$1)+SUMIFS(DataRegularSeason20242025!$AB$3:$AB$1315,DataRegularSeason20242025!$B$3:$B$1315, "&lt;=" &amp; $A134, DataRegularSeason20242025!$E$3:$E$1315, O$1)</f>
        <v>12</v>
      </c>
      <c r="P134" s="2">
        <f>SUMIFS(DataRegularSeason20242025!$AA$3:$AA$1315,DataRegularSeason20242025!$B$3:$B$1315, "&lt;=" &amp; $A134, DataRegularSeason20242025!$D$3:$D$1315, P$1)+SUMIFS(DataRegularSeason20242025!$AB$3:$AB$1315,DataRegularSeason20242025!$B$3:$B$1315, "&lt;=" &amp; $A134, DataRegularSeason20242025!$E$3:$E$1315, P$1)</f>
        <v>5</v>
      </c>
      <c r="Q134" s="2">
        <f>SUMIFS(DataRegularSeason20242025!$AA$3:$AA$1315,DataRegularSeason20242025!$B$3:$B$1315, "&lt;=" &amp; $A134, DataRegularSeason20242025!$D$3:$D$1315, Q$1)+SUMIFS(DataRegularSeason20242025!$AB$3:$AB$1315,DataRegularSeason20242025!$B$3:$B$1315, "&lt;=" &amp; $A134, DataRegularSeason20242025!$E$3:$E$1315, Q$1)</f>
        <v>11</v>
      </c>
      <c r="R134" s="2">
        <f>SUMIFS(DataRegularSeason20242025!$AA$3:$AA$1315,DataRegularSeason20242025!$B$3:$B$1315, "&lt;=" &amp; $A134, DataRegularSeason20242025!$D$3:$D$1315, R$1)+SUMIFS(DataRegularSeason20242025!$AB$3:$AB$1315,DataRegularSeason20242025!$B$3:$B$1315, "&lt;=" &amp; $A134, DataRegularSeason20242025!$E$3:$E$1315, R$1)</f>
        <v>2</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11</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3</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2</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8</v>
      </c>
      <c r="AB134" s="2">
        <f>SUMIFS(DataRegularSeason20242025!$AA$3:$AA$1315,DataRegularSeason20242025!$B$3:$B$1315, "&lt;=" &amp; $A134, DataRegularSeason20242025!$D$3:$D$1315, AB$1)+SUMIFS(DataRegularSeason20242025!$AB$3:$AB$1315,DataRegularSeason20242025!$B$3:$B$1315, "&lt;=" &amp; $A134, DataRegularSeason20242025!$E$3:$E$1315, AB$1)</f>
        <v>8</v>
      </c>
      <c r="AC134" s="2">
        <f>SUMIFS(DataRegularSeason20242025!$AA$3:$AA$1315,DataRegularSeason20242025!$B$3:$B$1315, "&lt;=" &amp; $A134, DataRegularSeason20242025!$D$3:$D$1315, AC$1)+SUMIFS(DataRegularSeason20242025!$AB$3:$AB$1315,DataRegularSeason20242025!$B$3:$B$1315, "&lt;=" &amp; $A134, DataRegularSeason20242025!$E$3:$E$1315, AC$1)</f>
        <v>9</v>
      </c>
      <c r="AD134" s="2">
        <f>SUMIFS(DataRegularSeason20242025!$AA$3:$AA$1315,DataRegularSeason20242025!$B$3:$B$1315, "&lt;=" &amp; $A134, DataRegularSeason20242025!$D$3:$D$1315, AD$1)+SUMIFS(DataRegularSeason20242025!$AB$3:$AB$1315,DataRegularSeason20242025!$B$3:$B$1315, "&lt;=" &amp; $A134, DataRegularSeason20242025!$E$3:$E$1315, AD$1)</f>
        <v>8</v>
      </c>
      <c r="AE134" s="2">
        <f>SUMIFS(DataRegularSeason20242025!$AA$3:$AA$1315,DataRegularSeason20242025!$B$3:$B$1315, "&lt;=" &amp; $A134, DataRegularSeason20242025!$D$3:$D$1315, AE$1)+SUMIFS(DataRegularSeason20242025!$AB$3:$AB$1315,DataRegularSeason20242025!$B$3:$B$1315, "&lt;=" &amp; $A134, DataRegularSeason20242025!$E$3:$E$1315, AE$1)</f>
        <v>9</v>
      </c>
      <c r="AF134" s="2">
        <f>SUMIFS(DataRegularSeason20242025!$AA$3:$AA$1315,DataRegularSeason20242025!$B$3:$B$1315, "&lt;=" &amp; $A134, DataRegularSeason20242025!$D$3:$D$1315, AF$1)+SUMIFS(DataRegularSeason20242025!$AB$3:$AB$1315,DataRegularSeason20242025!$B$3:$B$1315, "&lt;=" &amp; $A134, DataRegularSeason20242025!$E$3:$E$1315, AF$1)</f>
        <v>14</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7</v>
      </c>
      <c r="D135" s="2">
        <f>SUMIFS(DataRegularSeason20242025!$AA$3:$AA$1315,DataRegularSeason20242025!$B$3:$B$1315, "&lt;=" &amp; $A135, DataRegularSeason20242025!$D$3:$D$1315, D$1)+SUMIFS(DataRegularSeason20242025!$AB$3:$AB$1315,DataRegularSeason20242025!$B$3:$B$1315, "&lt;=" &amp; $A135, DataRegularSeason20242025!$E$3:$E$1315, D$1)</f>
        <v>7</v>
      </c>
      <c r="E135" s="2">
        <f>SUMIFS(DataRegularSeason20242025!$AA$3:$AA$1315,DataRegularSeason20242025!$B$3:$B$1315, "&lt;=" &amp; $A135, DataRegularSeason20242025!$D$3:$D$1315, E$1)+SUMIFS(DataRegularSeason20242025!$AB$3:$AB$1315,DataRegularSeason20242025!$B$3:$B$1315, "&lt;=" &amp; $A135, DataRegularSeason20242025!$E$3:$E$1315, E$1)</f>
        <v>8</v>
      </c>
      <c r="F135" s="2">
        <f>SUMIFS(DataRegularSeason20242025!$AA$3:$AA$1315,DataRegularSeason20242025!$B$3:$B$1315, "&lt;=" &amp; $A135, DataRegularSeason20242025!$D$3:$D$1315, F$1)+SUMIFS(DataRegularSeason20242025!$AB$3:$AB$1315,DataRegularSeason20242025!$B$3:$B$1315, "&lt;=" &amp; $A135, DataRegularSeason20242025!$E$3:$E$1315, F$1)</f>
        <v>6</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5</v>
      </c>
      <c r="I135" s="2">
        <f>SUMIFS(DataRegularSeason20242025!$AA$3:$AA$1315,DataRegularSeason20242025!$B$3:$B$1315, "&lt;=" &amp; $A135, DataRegularSeason20242025!$D$3:$D$1315, I$1)+SUMIFS(DataRegularSeason20242025!$AB$3:$AB$1315,DataRegularSeason20242025!$B$3:$B$1315, "&lt;=" &amp; $A135, DataRegularSeason20242025!$E$3:$E$1315, I$1)</f>
        <v>8</v>
      </c>
      <c r="J135" s="2">
        <f>SUMIFS(DataRegularSeason20242025!$AA$3:$AA$1315,DataRegularSeason20242025!$B$3:$B$1315, "&lt;=" &amp; $A135, DataRegularSeason20242025!$D$3:$D$1315, J$1)+SUMIFS(DataRegularSeason20242025!$AB$3:$AB$1315,DataRegularSeason20242025!$B$3:$B$1315, "&lt;=" &amp; $A135, DataRegularSeason20242025!$E$3:$E$1315, J$1)</f>
        <v>12</v>
      </c>
      <c r="K135" s="2">
        <f>SUMIFS(DataRegularSeason20242025!$AA$3:$AA$1315,DataRegularSeason20242025!$B$3:$B$1315, "&lt;=" &amp; $A135, DataRegularSeason20242025!$D$3:$D$1315, K$1)+SUMIFS(DataRegularSeason20242025!$AB$3:$AB$1315,DataRegularSeason20242025!$B$3:$B$1315, "&lt;=" &amp; $A135, DataRegularSeason20242025!$E$3:$E$1315, K$1)</f>
        <v>8</v>
      </c>
      <c r="L135" s="2">
        <f>SUMIFS(DataRegularSeason20242025!$AA$3:$AA$1315,DataRegularSeason20242025!$B$3:$B$1315, "&lt;=" &amp; $A135, DataRegularSeason20242025!$D$3:$D$1315, L$1)+SUMIFS(DataRegularSeason20242025!$AB$3:$AB$1315,DataRegularSeason20242025!$B$3:$B$1315, "&lt;=" &amp; $A135, DataRegularSeason20242025!$E$3:$E$1315, L$1)</f>
        <v>5</v>
      </c>
      <c r="M135" s="2">
        <f>SUMIFS(DataRegularSeason20242025!$AA$3:$AA$1315,DataRegularSeason20242025!$B$3:$B$1315, "&lt;=" &amp; $A135, DataRegularSeason20242025!$D$3:$D$1315, M$1)+SUMIFS(DataRegularSeason20242025!$AB$3:$AB$1315,DataRegularSeason20242025!$B$3:$B$1315, "&lt;=" &amp; $A135, DataRegularSeason20242025!$E$3:$E$1315, M$1)</f>
        <v>11</v>
      </c>
      <c r="N135" s="2">
        <f>SUMIFS(DataRegularSeason20242025!$AA$3:$AA$1315,DataRegularSeason20242025!$B$3:$B$1315, "&lt;=" &amp; $A135, DataRegularSeason20242025!$D$3:$D$1315, N$1)+SUMIFS(DataRegularSeason20242025!$AB$3:$AB$1315,DataRegularSeason20242025!$B$3:$B$1315, "&lt;=" &amp; $A135, DataRegularSeason20242025!$E$3:$E$1315, N$1)</f>
        <v>10</v>
      </c>
      <c r="O135" s="2">
        <f>SUMIFS(DataRegularSeason20242025!$AA$3:$AA$1315,DataRegularSeason20242025!$B$3:$B$1315, "&lt;=" &amp; $A135, DataRegularSeason20242025!$D$3:$D$1315, O$1)+SUMIFS(DataRegularSeason20242025!$AB$3:$AB$1315,DataRegularSeason20242025!$B$3:$B$1315, "&lt;=" &amp; $A135, DataRegularSeason20242025!$E$3:$E$1315, O$1)</f>
        <v>12</v>
      </c>
      <c r="P135" s="2">
        <f>SUMIFS(DataRegularSeason20242025!$AA$3:$AA$1315,DataRegularSeason20242025!$B$3:$B$1315, "&lt;=" &amp; $A135, DataRegularSeason20242025!$D$3:$D$1315, P$1)+SUMIFS(DataRegularSeason20242025!$AB$3:$AB$1315,DataRegularSeason20242025!$B$3:$B$1315, "&lt;=" &amp; $A135, DataRegularSeason20242025!$E$3:$E$1315, P$1)</f>
        <v>5</v>
      </c>
      <c r="Q135" s="2">
        <f>SUMIFS(DataRegularSeason20242025!$AA$3:$AA$1315,DataRegularSeason20242025!$B$3:$B$1315, "&lt;=" &amp; $A135, DataRegularSeason20242025!$D$3:$D$1315, Q$1)+SUMIFS(DataRegularSeason20242025!$AB$3:$AB$1315,DataRegularSeason20242025!$B$3:$B$1315, "&lt;=" &amp; $A135, DataRegularSeason20242025!$E$3:$E$1315, Q$1)</f>
        <v>11</v>
      </c>
      <c r="R135" s="2">
        <f>SUMIFS(DataRegularSeason20242025!$AA$3:$AA$1315,DataRegularSeason20242025!$B$3:$B$1315, "&lt;=" &amp; $A135, DataRegularSeason20242025!$D$3:$D$1315, R$1)+SUMIFS(DataRegularSeason20242025!$AB$3:$AB$1315,DataRegularSeason20242025!$B$3:$B$1315, "&lt;=" &amp; $A135, DataRegularSeason20242025!$E$3:$E$1315, R$1)</f>
        <v>2</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11</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3</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2</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8</v>
      </c>
      <c r="AB135" s="2">
        <f>SUMIFS(DataRegularSeason20242025!$AA$3:$AA$1315,DataRegularSeason20242025!$B$3:$B$1315, "&lt;=" &amp; $A135, DataRegularSeason20242025!$D$3:$D$1315, AB$1)+SUMIFS(DataRegularSeason20242025!$AB$3:$AB$1315,DataRegularSeason20242025!$B$3:$B$1315, "&lt;=" &amp; $A135, DataRegularSeason20242025!$E$3:$E$1315, AB$1)</f>
        <v>8</v>
      </c>
      <c r="AC135" s="2">
        <f>SUMIFS(DataRegularSeason20242025!$AA$3:$AA$1315,DataRegularSeason20242025!$B$3:$B$1315, "&lt;=" &amp; $A135, DataRegularSeason20242025!$D$3:$D$1315, AC$1)+SUMIFS(DataRegularSeason20242025!$AB$3:$AB$1315,DataRegularSeason20242025!$B$3:$B$1315, "&lt;=" &amp; $A135, DataRegularSeason20242025!$E$3:$E$1315, AC$1)</f>
        <v>9</v>
      </c>
      <c r="AD135" s="2">
        <f>SUMIFS(DataRegularSeason20242025!$AA$3:$AA$1315,DataRegularSeason20242025!$B$3:$B$1315, "&lt;=" &amp; $A135, DataRegularSeason20242025!$D$3:$D$1315, AD$1)+SUMIFS(DataRegularSeason20242025!$AB$3:$AB$1315,DataRegularSeason20242025!$B$3:$B$1315, "&lt;=" &amp; $A135, DataRegularSeason20242025!$E$3:$E$1315, AD$1)</f>
        <v>8</v>
      </c>
      <c r="AE135" s="2">
        <f>SUMIFS(DataRegularSeason20242025!$AA$3:$AA$1315,DataRegularSeason20242025!$B$3:$B$1315, "&lt;=" &amp; $A135, DataRegularSeason20242025!$D$3:$D$1315, AE$1)+SUMIFS(DataRegularSeason20242025!$AB$3:$AB$1315,DataRegularSeason20242025!$B$3:$B$1315, "&lt;=" &amp; $A135, DataRegularSeason20242025!$E$3:$E$1315, AE$1)</f>
        <v>9</v>
      </c>
      <c r="AF135" s="2">
        <f>SUMIFS(DataRegularSeason20242025!$AA$3:$AA$1315,DataRegularSeason20242025!$B$3:$B$1315, "&lt;=" &amp; $A135, DataRegularSeason20242025!$D$3:$D$1315, AF$1)+SUMIFS(DataRegularSeason20242025!$AB$3:$AB$1315,DataRegularSeason20242025!$B$3:$B$1315, "&lt;=" &amp; $A135, DataRegularSeason20242025!$E$3:$E$1315, AF$1)</f>
        <v>14</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7</v>
      </c>
      <c r="D136" s="2">
        <f>SUMIFS(DataRegularSeason20242025!$AA$3:$AA$1315,DataRegularSeason20242025!$B$3:$B$1315, "&lt;=" &amp; $A136, DataRegularSeason20242025!$D$3:$D$1315, D$1)+SUMIFS(DataRegularSeason20242025!$AB$3:$AB$1315,DataRegularSeason20242025!$B$3:$B$1315, "&lt;=" &amp; $A136, DataRegularSeason20242025!$E$3:$E$1315, D$1)</f>
        <v>7</v>
      </c>
      <c r="E136" s="2">
        <f>SUMIFS(DataRegularSeason20242025!$AA$3:$AA$1315,DataRegularSeason20242025!$B$3:$B$1315, "&lt;=" &amp; $A136, DataRegularSeason20242025!$D$3:$D$1315, E$1)+SUMIFS(DataRegularSeason20242025!$AB$3:$AB$1315,DataRegularSeason20242025!$B$3:$B$1315, "&lt;=" &amp; $A136, DataRegularSeason20242025!$E$3:$E$1315, E$1)</f>
        <v>8</v>
      </c>
      <c r="F136" s="2">
        <f>SUMIFS(DataRegularSeason20242025!$AA$3:$AA$1315,DataRegularSeason20242025!$B$3:$B$1315, "&lt;=" &amp; $A136, DataRegularSeason20242025!$D$3:$D$1315, F$1)+SUMIFS(DataRegularSeason20242025!$AB$3:$AB$1315,DataRegularSeason20242025!$B$3:$B$1315, "&lt;=" &amp; $A136, DataRegularSeason20242025!$E$3:$E$1315, F$1)</f>
        <v>6</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5</v>
      </c>
      <c r="I136" s="2">
        <f>SUMIFS(DataRegularSeason20242025!$AA$3:$AA$1315,DataRegularSeason20242025!$B$3:$B$1315, "&lt;=" &amp; $A136, DataRegularSeason20242025!$D$3:$D$1315, I$1)+SUMIFS(DataRegularSeason20242025!$AB$3:$AB$1315,DataRegularSeason20242025!$B$3:$B$1315, "&lt;=" &amp; $A136, DataRegularSeason20242025!$E$3:$E$1315, I$1)</f>
        <v>8</v>
      </c>
      <c r="J136" s="2">
        <f>SUMIFS(DataRegularSeason20242025!$AA$3:$AA$1315,DataRegularSeason20242025!$B$3:$B$1315, "&lt;=" &amp; $A136, DataRegularSeason20242025!$D$3:$D$1315, J$1)+SUMIFS(DataRegularSeason20242025!$AB$3:$AB$1315,DataRegularSeason20242025!$B$3:$B$1315, "&lt;=" &amp; $A136, DataRegularSeason20242025!$E$3:$E$1315, J$1)</f>
        <v>12</v>
      </c>
      <c r="K136" s="2">
        <f>SUMIFS(DataRegularSeason20242025!$AA$3:$AA$1315,DataRegularSeason20242025!$B$3:$B$1315, "&lt;=" &amp; $A136, DataRegularSeason20242025!$D$3:$D$1315, K$1)+SUMIFS(DataRegularSeason20242025!$AB$3:$AB$1315,DataRegularSeason20242025!$B$3:$B$1315, "&lt;=" &amp; $A136, DataRegularSeason20242025!$E$3:$E$1315, K$1)</f>
        <v>8</v>
      </c>
      <c r="L136" s="2">
        <f>SUMIFS(DataRegularSeason20242025!$AA$3:$AA$1315,DataRegularSeason20242025!$B$3:$B$1315, "&lt;=" &amp; $A136, DataRegularSeason20242025!$D$3:$D$1315, L$1)+SUMIFS(DataRegularSeason20242025!$AB$3:$AB$1315,DataRegularSeason20242025!$B$3:$B$1315, "&lt;=" &amp; $A136, DataRegularSeason20242025!$E$3:$E$1315, L$1)</f>
        <v>5</v>
      </c>
      <c r="M136" s="2">
        <f>SUMIFS(DataRegularSeason20242025!$AA$3:$AA$1315,DataRegularSeason20242025!$B$3:$B$1315, "&lt;=" &amp; $A136, DataRegularSeason20242025!$D$3:$D$1315, M$1)+SUMIFS(DataRegularSeason20242025!$AB$3:$AB$1315,DataRegularSeason20242025!$B$3:$B$1315, "&lt;=" &amp; $A136, DataRegularSeason20242025!$E$3:$E$1315, M$1)</f>
        <v>11</v>
      </c>
      <c r="N136" s="2">
        <f>SUMIFS(DataRegularSeason20242025!$AA$3:$AA$1315,DataRegularSeason20242025!$B$3:$B$1315, "&lt;=" &amp; $A136, DataRegularSeason20242025!$D$3:$D$1315, N$1)+SUMIFS(DataRegularSeason20242025!$AB$3:$AB$1315,DataRegularSeason20242025!$B$3:$B$1315, "&lt;=" &amp; $A136, DataRegularSeason20242025!$E$3:$E$1315, N$1)</f>
        <v>10</v>
      </c>
      <c r="O136" s="2">
        <f>SUMIFS(DataRegularSeason20242025!$AA$3:$AA$1315,DataRegularSeason20242025!$B$3:$B$1315, "&lt;=" &amp; $A136, DataRegularSeason20242025!$D$3:$D$1315, O$1)+SUMIFS(DataRegularSeason20242025!$AB$3:$AB$1315,DataRegularSeason20242025!$B$3:$B$1315, "&lt;=" &amp; $A136, DataRegularSeason20242025!$E$3:$E$1315, O$1)</f>
        <v>12</v>
      </c>
      <c r="P136" s="2">
        <f>SUMIFS(DataRegularSeason20242025!$AA$3:$AA$1315,DataRegularSeason20242025!$B$3:$B$1315, "&lt;=" &amp; $A136, DataRegularSeason20242025!$D$3:$D$1315, P$1)+SUMIFS(DataRegularSeason20242025!$AB$3:$AB$1315,DataRegularSeason20242025!$B$3:$B$1315, "&lt;=" &amp; $A136, DataRegularSeason20242025!$E$3:$E$1315, P$1)</f>
        <v>5</v>
      </c>
      <c r="Q136" s="2">
        <f>SUMIFS(DataRegularSeason20242025!$AA$3:$AA$1315,DataRegularSeason20242025!$B$3:$B$1315, "&lt;=" &amp; $A136, DataRegularSeason20242025!$D$3:$D$1315, Q$1)+SUMIFS(DataRegularSeason20242025!$AB$3:$AB$1315,DataRegularSeason20242025!$B$3:$B$1315, "&lt;=" &amp; $A136, DataRegularSeason20242025!$E$3:$E$1315, Q$1)</f>
        <v>11</v>
      </c>
      <c r="R136" s="2">
        <f>SUMIFS(DataRegularSeason20242025!$AA$3:$AA$1315,DataRegularSeason20242025!$B$3:$B$1315, "&lt;=" &amp; $A136, DataRegularSeason20242025!$D$3:$D$1315, R$1)+SUMIFS(DataRegularSeason20242025!$AB$3:$AB$1315,DataRegularSeason20242025!$B$3:$B$1315, "&lt;=" &amp; $A136, DataRegularSeason20242025!$E$3:$E$1315, R$1)</f>
        <v>2</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11</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3</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2</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8</v>
      </c>
      <c r="AB136" s="2">
        <f>SUMIFS(DataRegularSeason20242025!$AA$3:$AA$1315,DataRegularSeason20242025!$B$3:$B$1315, "&lt;=" &amp; $A136, DataRegularSeason20242025!$D$3:$D$1315, AB$1)+SUMIFS(DataRegularSeason20242025!$AB$3:$AB$1315,DataRegularSeason20242025!$B$3:$B$1315, "&lt;=" &amp; $A136, DataRegularSeason20242025!$E$3:$E$1315, AB$1)</f>
        <v>8</v>
      </c>
      <c r="AC136" s="2">
        <f>SUMIFS(DataRegularSeason20242025!$AA$3:$AA$1315,DataRegularSeason20242025!$B$3:$B$1315, "&lt;=" &amp; $A136, DataRegularSeason20242025!$D$3:$D$1315, AC$1)+SUMIFS(DataRegularSeason20242025!$AB$3:$AB$1315,DataRegularSeason20242025!$B$3:$B$1315, "&lt;=" &amp; $A136, DataRegularSeason20242025!$E$3:$E$1315, AC$1)</f>
        <v>9</v>
      </c>
      <c r="AD136" s="2">
        <f>SUMIFS(DataRegularSeason20242025!$AA$3:$AA$1315,DataRegularSeason20242025!$B$3:$B$1315, "&lt;=" &amp; $A136, DataRegularSeason20242025!$D$3:$D$1315, AD$1)+SUMIFS(DataRegularSeason20242025!$AB$3:$AB$1315,DataRegularSeason20242025!$B$3:$B$1315, "&lt;=" &amp; $A136, DataRegularSeason20242025!$E$3:$E$1315, AD$1)</f>
        <v>8</v>
      </c>
      <c r="AE136" s="2">
        <f>SUMIFS(DataRegularSeason20242025!$AA$3:$AA$1315,DataRegularSeason20242025!$B$3:$B$1315, "&lt;=" &amp; $A136, DataRegularSeason20242025!$D$3:$D$1315, AE$1)+SUMIFS(DataRegularSeason20242025!$AB$3:$AB$1315,DataRegularSeason20242025!$B$3:$B$1315, "&lt;=" &amp; $A136, DataRegularSeason20242025!$E$3:$E$1315, AE$1)</f>
        <v>9</v>
      </c>
      <c r="AF136" s="2">
        <f>SUMIFS(DataRegularSeason20242025!$AA$3:$AA$1315,DataRegularSeason20242025!$B$3:$B$1315, "&lt;=" &amp; $A136, DataRegularSeason20242025!$D$3:$D$1315, AF$1)+SUMIFS(DataRegularSeason20242025!$AB$3:$AB$1315,DataRegularSeason20242025!$B$3:$B$1315, "&lt;=" &amp; $A136, DataRegularSeason20242025!$E$3:$E$1315, AF$1)</f>
        <v>14</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7</v>
      </c>
      <c r="D137" s="2">
        <f>SUMIFS(DataRegularSeason20242025!$AA$3:$AA$1315,DataRegularSeason20242025!$B$3:$B$1315, "&lt;=" &amp; $A137, DataRegularSeason20242025!$D$3:$D$1315, D$1)+SUMIFS(DataRegularSeason20242025!$AB$3:$AB$1315,DataRegularSeason20242025!$B$3:$B$1315, "&lt;=" &amp; $A137, DataRegularSeason20242025!$E$3:$E$1315, D$1)</f>
        <v>7</v>
      </c>
      <c r="E137" s="2">
        <f>SUMIFS(DataRegularSeason20242025!$AA$3:$AA$1315,DataRegularSeason20242025!$B$3:$B$1315, "&lt;=" &amp; $A137, DataRegularSeason20242025!$D$3:$D$1315, E$1)+SUMIFS(DataRegularSeason20242025!$AB$3:$AB$1315,DataRegularSeason20242025!$B$3:$B$1315, "&lt;=" &amp; $A137, DataRegularSeason20242025!$E$3:$E$1315, E$1)</f>
        <v>8</v>
      </c>
      <c r="F137" s="2">
        <f>SUMIFS(DataRegularSeason20242025!$AA$3:$AA$1315,DataRegularSeason20242025!$B$3:$B$1315, "&lt;=" &amp; $A137, DataRegularSeason20242025!$D$3:$D$1315, F$1)+SUMIFS(DataRegularSeason20242025!$AB$3:$AB$1315,DataRegularSeason20242025!$B$3:$B$1315, "&lt;=" &amp; $A137, DataRegularSeason20242025!$E$3:$E$1315, F$1)</f>
        <v>6</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5</v>
      </c>
      <c r="I137" s="2">
        <f>SUMIFS(DataRegularSeason20242025!$AA$3:$AA$1315,DataRegularSeason20242025!$B$3:$B$1315, "&lt;=" &amp; $A137, DataRegularSeason20242025!$D$3:$D$1315, I$1)+SUMIFS(DataRegularSeason20242025!$AB$3:$AB$1315,DataRegularSeason20242025!$B$3:$B$1315, "&lt;=" &amp; $A137, DataRegularSeason20242025!$E$3:$E$1315, I$1)</f>
        <v>8</v>
      </c>
      <c r="J137" s="2">
        <f>SUMIFS(DataRegularSeason20242025!$AA$3:$AA$1315,DataRegularSeason20242025!$B$3:$B$1315, "&lt;=" &amp; $A137, DataRegularSeason20242025!$D$3:$D$1315, J$1)+SUMIFS(DataRegularSeason20242025!$AB$3:$AB$1315,DataRegularSeason20242025!$B$3:$B$1315, "&lt;=" &amp; $A137, DataRegularSeason20242025!$E$3:$E$1315, J$1)</f>
        <v>12</v>
      </c>
      <c r="K137" s="2">
        <f>SUMIFS(DataRegularSeason20242025!$AA$3:$AA$1315,DataRegularSeason20242025!$B$3:$B$1315, "&lt;=" &amp; $A137, DataRegularSeason20242025!$D$3:$D$1315, K$1)+SUMIFS(DataRegularSeason20242025!$AB$3:$AB$1315,DataRegularSeason20242025!$B$3:$B$1315, "&lt;=" &amp; $A137, DataRegularSeason20242025!$E$3:$E$1315, K$1)</f>
        <v>8</v>
      </c>
      <c r="L137" s="2">
        <f>SUMIFS(DataRegularSeason20242025!$AA$3:$AA$1315,DataRegularSeason20242025!$B$3:$B$1315, "&lt;=" &amp; $A137, DataRegularSeason20242025!$D$3:$D$1315, L$1)+SUMIFS(DataRegularSeason20242025!$AB$3:$AB$1315,DataRegularSeason20242025!$B$3:$B$1315, "&lt;=" &amp; $A137, DataRegularSeason20242025!$E$3:$E$1315, L$1)</f>
        <v>5</v>
      </c>
      <c r="M137" s="2">
        <f>SUMIFS(DataRegularSeason20242025!$AA$3:$AA$1315,DataRegularSeason20242025!$B$3:$B$1315, "&lt;=" &amp; $A137, DataRegularSeason20242025!$D$3:$D$1315, M$1)+SUMIFS(DataRegularSeason20242025!$AB$3:$AB$1315,DataRegularSeason20242025!$B$3:$B$1315, "&lt;=" &amp; $A137, DataRegularSeason20242025!$E$3:$E$1315, M$1)</f>
        <v>11</v>
      </c>
      <c r="N137" s="2">
        <f>SUMIFS(DataRegularSeason20242025!$AA$3:$AA$1315,DataRegularSeason20242025!$B$3:$B$1315, "&lt;=" &amp; $A137, DataRegularSeason20242025!$D$3:$D$1315, N$1)+SUMIFS(DataRegularSeason20242025!$AB$3:$AB$1315,DataRegularSeason20242025!$B$3:$B$1315, "&lt;=" &amp; $A137, DataRegularSeason20242025!$E$3:$E$1315, N$1)</f>
        <v>10</v>
      </c>
      <c r="O137" s="2">
        <f>SUMIFS(DataRegularSeason20242025!$AA$3:$AA$1315,DataRegularSeason20242025!$B$3:$B$1315, "&lt;=" &amp; $A137, DataRegularSeason20242025!$D$3:$D$1315, O$1)+SUMIFS(DataRegularSeason20242025!$AB$3:$AB$1315,DataRegularSeason20242025!$B$3:$B$1315, "&lt;=" &amp; $A137, DataRegularSeason20242025!$E$3:$E$1315, O$1)</f>
        <v>12</v>
      </c>
      <c r="P137" s="2">
        <f>SUMIFS(DataRegularSeason20242025!$AA$3:$AA$1315,DataRegularSeason20242025!$B$3:$B$1315, "&lt;=" &amp; $A137, DataRegularSeason20242025!$D$3:$D$1315, P$1)+SUMIFS(DataRegularSeason20242025!$AB$3:$AB$1315,DataRegularSeason20242025!$B$3:$B$1315, "&lt;=" &amp; $A137, DataRegularSeason20242025!$E$3:$E$1315, P$1)</f>
        <v>5</v>
      </c>
      <c r="Q137" s="2">
        <f>SUMIFS(DataRegularSeason20242025!$AA$3:$AA$1315,DataRegularSeason20242025!$B$3:$B$1315, "&lt;=" &amp; $A137, DataRegularSeason20242025!$D$3:$D$1315, Q$1)+SUMIFS(DataRegularSeason20242025!$AB$3:$AB$1315,DataRegularSeason20242025!$B$3:$B$1315, "&lt;=" &amp; $A137, DataRegularSeason20242025!$E$3:$E$1315, Q$1)</f>
        <v>11</v>
      </c>
      <c r="R137" s="2">
        <f>SUMIFS(DataRegularSeason20242025!$AA$3:$AA$1315,DataRegularSeason20242025!$B$3:$B$1315, "&lt;=" &amp; $A137, DataRegularSeason20242025!$D$3:$D$1315, R$1)+SUMIFS(DataRegularSeason20242025!$AB$3:$AB$1315,DataRegularSeason20242025!$B$3:$B$1315, "&lt;=" &amp; $A137, DataRegularSeason20242025!$E$3:$E$1315, R$1)</f>
        <v>2</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11</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3</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2</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8</v>
      </c>
      <c r="AB137" s="2">
        <f>SUMIFS(DataRegularSeason20242025!$AA$3:$AA$1315,DataRegularSeason20242025!$B$3:$B$1315, "&lt;=" &amp; $A137, DataRegularSeason20242025!$D$3:$D$1315, AB$1)+SUMIFS(DataRegularSeason20242025!$AB$3:$AB$1315,DataRegularSeason20242025!$B$3:$B$1315, "&lt;=" &amp; $A137, DataRegularSeason20242025!$E$3:$E$1315, AB$1)</f>
        <v>8</v>
      </c>
      <c r="AC137" s="2">
        <f>SUMIFS(DataRegularSeason20242025!$AA$3:$AA$1315,DataRegularSeason20242025!$B$3:$B$1315, "&lt;=" &amp; $A137, DataRegularSeason20242025!$D$3:$D$1315, AC$1)+SUMIFS(DataRegularSeason20242025!$AB$3:$AB$1315,DataRegularSeason20242025!$B$3:$B$1315, "&lt;=" &amp; $A137, DataRegularSeason20242025!$E$3:$E$1315, AC$1)</f>
        <v>9</v>
      </c>
      <c r="AD137" s="2">
        <f>SUMIFS(DataRegularSeason20242025!$AA$3:$AA$1315,DataRegularSeason20242025!$B$3:$B$1315, "&lt;=" &amp; $A137, DataRegularSeason20242025!$D$3:$D$1315, AD$1)+SUMIFS(DataRegularSeason20242025!$AB$3:$AB$1315,DataRegularSeason20242025!$B$3:$B$1315, "&lt;=" &amp; $A137, DataRegularSeason20242025!$E$3:$E$1315, AD$1)</f>
        <v>8</v>
      </c>
      <c r="AE137" s="2">
        <f>SUMIFS(DataRegularSeason20242025!$AA$3:$AA$1315,DataRegularSeason20242025!$B$3:$B$1315, "&lt;=" &amp; $A137, DataRegularSeason20242025!$D$3:$D$1315, AE$1)+SUMIFS(DataRegularSeason20242025!$AB$3:$AB$1315,DataRegularSeason20242025!$B$3:$B$1315, "&lt;=" &amp; $A137, DataRegularSeason20242025!$E$3:$E$1315, AE$1)</f>
        <v>9</v>
      </c>
      <c r="AF137" s="2">
        <f>SUMIFS(DataRegularSeason20242025!$AA$3:$AA$1315,DataRegularSeason20242025!$B$3:$B$1315, "&lt;=" &amp; $A137, DataRegularSeason20242025!$D$3:$D$1315, AF$1)+SUMIFS(DataRegularSeason20242025!$AB$3:$AB$1315,DataRegularSeason20242025!$B$3:$B$1315, "&lt;=" &amp; $A137, DataRegularSeason20242025!$E$3:$E$1315, AF$1)</f>
        <v>14</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7</v>
      </c>
      <c r="D138" s="2">
        <f>SUMIFS(DataRegularSeason20242025!$AA$3:$AA$1315,DataRegularSeason20242025!$B$3:$B$1315, "&lt;=" &amp; $A138, DataRegularSeason20242025!$D$3:$D$1315, D$1)+SUMIFS(DataRegularSeason20242025!$AB$3:$AB$1315,DataRegularSeason20242025!$B$3:$B$1315, "&lt;=" &amp; $A138, DataRegularSeason20242025!$E$3:$E$1315, D$1)</f>
        <v>7</v>
      </c>
      <c r="E138" s="2">
        <f>SUMIFS(DataRegularSeason20242025!$AA$3:$AA$1315,DataRegularSeason20242025!$B$3:$B$1315, "&lt;=" &amp; $A138, DataRegularSeason20242025!$D$3:$D$1315, E$1)+SUMIFS(DataRegularSeason20242025!$AB$3:$AB$1315,DataRegularSeason20242025!$B$3:$B$1315, "&lt;=" &amp; $A138, DataRegularSeason20242025!$E$3:$E$1315, E$1)</f>
        <v>8</v>
      </c>
      <c r="F138" s="2">
        <f>SUMIFS(DataRegularSeason20242025!$AA$3:$AA$1315,DataRegularSeason20242025!$B$3:$B$1315, "&lt;=" &amp; $A138, DataRegularSeason20242025!$D$3:$D$1315, F$1)+SUMIFS(DataRegularSeason20242025!$AB$3:$AB$1315,DataRegularSeason20242025!$B$3:$B$1315, "&lt;=" &amp; $A138, DataRegularSeason20242025!$E$3:$E$1315, F$1)</f>
        <v>6</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5</v>
      </c>
      <c r="I138" s="2">
        <f>SUMIFS(DataRegularSeason20242025!$AA$3:$AA$1315,DataRegularSeason20242025!$B$3:$B$1315, "&lt;=" &amp; $A138, DataRegularSeason20242025!$D$3:$D$1315, I$1)+SUMIFS(DataRegularSeason20242025!$AB$3:$AB$1315,DataRegularSeason20242025!$B$3:$B$1315, "&lt;=" &amp; $A138, DataRegularSeason20242025!$E$3:$E$1315, I$1)</f>
        <v>8</v>
      </c>
      <c r="J138" s="2">
        <f>SUMIFS(DataRegularSeason20242025!$AA$3:$AA$1315,DataRegularSeason20242025!$B$3:$B$1315, "&lt;=" &amp; $A138, DataRegularSeason20242025!$D$3:$D$1315, J$1)+SUMIFS(DataRegularSeason20242025!$AB$3:$AB$1315,DataRegularSeason20242025!$B$3:$B$1315, "&lt;=" &amp; $A138, DataRegularSeason20242025!$E$3:$E$1315, J$1)</f>
        <v>12</v>
      </c>
      <c r="K138" s="2">
        <f>SUMIFS(DataRegularSeason20242025!$AA$3:$AA$1315,DataRegularSeason20242025!$B$3:$B$1315, "&lt;=" &amp; $A138, DataRegularSeason20242025!$D$3:$D$1315, K$1)+SUMIFS(DataRegularSeason20242025!$AB$3:$AB$1315,DataRegularSeason20242025!$B$3:$B$1315, "&lt;=" &amp; $A138, DataRegularSeason20242025!$E$3:$E$1315, K$1)</f>
        <v>8</v>
      </c>
      <c r="L138" s="2">
        <f>SUMIFS(DataRegularSeason20242025!$AA$3:$AA$1315,DataRegularSeason20242025!$B$3:$B$1315, "&lt;=" &amp; $A138, DataRegularSeason20242025!$D$3:$D$1315, L$1)+SUMIFS(DataRegularSeason20242025!$AB$3:$AB$1315,DataRegularSeason20242025!$B$3:$B$1315, "&lt;=" &amp; $A138, DataRegularSeason20242025!$E$3:$E$1315, L$1)</f>
        <v>5</v>
      </c>
      <c r="M138" s="2">
        <f>SUMIFS(DataRegularSeason20242025!$AA$3:$AA$1315,DataRegularSeason20242025!$B$3:$B$1315, "&lt;=" &amp; $A138, DataRegularSeason20242025!$D$3:$D$1315, M$1)+SUMIFS(DataRegularSeason20242025!$AB$3:$AB$1315,DataRegularSeason20242025!$B$3:$B$1315, "&lt;=" &amp; $A138, DataRegularSeason20242025!$E$3:$E$1315, M$1)</f>
        <v>11</v>
      </c>
      <c r="N138" s="2">
        <f>SUMIFS(DataRegularSeason20242025!$AA$3:$AA$1315,DataRegularSeason20242025!$B$3:$B$1315, "&lt;=" &amp; $A138, DataRegularSeason20242025!$D$3:$D$1315, N$1)+SUMIFS(DataRegularSeason20242025!$AB$3:$AB$1315,DataRegularSeason20242025!$B$3:$B$1315, "&lt;=" &amp; $A138, DataRegularSeason20242025!$E$3:$E$1315, N$1)</f>
        <v>10</v>
      </c>
      <c r="O138" s="2">
        <f>SUMIFS(DataRegularSeason20242025!$AA$3:$AA$1315,DataRegularSeason20242025!$B$3:$B$1315, "&lt;=" &amp; $A138, DataRegularSeason20242025!$D$3:$D$1315, O$1)+SUMIFS(DataRegularSeason20242025!$AB$3:$AB$1315,DataRegularSeason20242025!$B$3:$B$1315, "&lt;=" &amp; $A138, DataRegularSeason20242025!$E$3:$E$1315, O$1)</f>
        <v>12</v>
      </c>
      <c r="P138" s="2">
        <f>SUMIFS(DataRegularSeason20242025!$AA$3:$AA$1315,DataRegularSeason20242025!$B$3:$B$1315, "&lt;=" &amp; $A138, DataRegularSeason20242025!$D$3:$D$1315, P$1)+SUMIFS(DataRegularSeason20242025!$AB$3:$AB$1315,DataRegularSeason20242025!$B$3:$B$1315, "&lt;=" &amp; $A138, DataRegularSeason20242025!$E$3:$E$1315, P$1)</f>
        <v>5</v>
      </c>
      <c r="Q138" s="2">
        <f>SUMIFS(DataRegularSeason20242025!$AA$3:$AA$1315,DataRegularSeason20242025!$B$3:$B$1315, "&lt;=" &amp; $A138, DataRegularSeason20242025!$D$3:$D$1315, Q$1)+SUMIFS(DataRegularSeason20242025!$AB$3:$AB$1315,DataRegularSeason20242025!$B$3:$B$1315, "&lt;=" &amp; $A138, DataRegularSeason20242025!$E$3:$E$1315, Q$1)</f>
        <v>11</v>
      </c>
      <c r="R138" s="2">
        <f>SUMIFS(DataRegularSeason20242025!$AA$3:$AA$1315,DataRegularSeason20242025!$B$3:$B$1315, "&lt;=" &amp; $A138, DataRegularSeason20242025!$D$3:$D$1315, R$1)+SUMIFS(DataRegularSeason20242025!$AB$3:$AB$1315,DataRegularSeason20242025!$B$3:$B$1315, "&lt;=" &amp; $A138, DataRegularSeason20242025!$E$3:$E$1315, R$1)</f>
        <v>2</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11</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3</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2</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8</v>
      </c>
      <c r="AB138" s="2">
        <f>SUMIFS(DataRegularSeason20242025!$AA$3:$AA$1315,DataRegularSeason20242025!$B$3:$B$1315, "&lt;=" &amp; $A138, DataRegularSeason20242025!$D$3:$D$1315, AB$1)+SUMIFS(DataRegularSeason20242025!$AB$3:$AB$1315,DataRegularSeason20242025!$B$3:$B$1315, "&lt;=" &amp; $A138, DataRegularSeason20242025!$E$3:$E$1315, AB$1)</f>
        <v>8</v>
      </c>
      <c r="AC138" s="2">
        <f>SUMIFS(DataRegularSeason20242025!$AA$3:$AA$1315,DataRegularSeason20242025!$B$3:$B$1315, "&lt;=" &amp; $A138, DataRegularSeason20242025!$D$3:$D$1315, AC$1)+SUMIFS(DataRegularSeason20242025!$AB$3:$AB$1315,DataRegularSeason20242025!$B$3:$B$1315, "&lt;=" &amp; $A138, DataRegularSeason20242025!$E$3:$E$1315, AC$1)</f>
        <v>9</v>
      </c>
      <c r="AD138" s="2">
        <f>SUMIFS(DataRegularSeason20242025!$AA$3:$AA$1315,DataRegularSeason20242025!$B$3:$B$1315, "&lt;=" &amp; $A138, DataRegularSeason20242025!$D$3:$D$1315, AD$1)+SUMIFS(DataRegularSeason20242025!$AB$3:$AB$1315,DataRegularSeason20242025!$B$3:$B$1315, "&lt;=" &amp; $A138, DataRegularSeason20242025!$E$3:$E$1315, AD$1)</f>
        <v>8</v>
      </c>
      <c r="AE138" s="2">
        <f>SUMIFS(DataRegularSeason20242025!$AA$3:$AA$1315,DataRegularSeason20242025!$B$3:$B$1315, "&lt;=" &amp; $A138, DataRegularSeason20242025!$D$3:$D$1315, AE$1)+SUMIFS(DataRegularSeason20242025!$AB$3:$AB$1315,DataRegularSeason20242025!$B$3:$B$1315, "&lt;=" &amp; $A138, DataRegularSeason20242025!$E$3:$E$1315, AE$1)</f>
        <v>9</v>
      </c>
      <c r="AF138" s="2">
        <f>SUMIFS(DataRegularSeason20242025!$AA$3:$AA$1315,DataRegularSeason20242025!$B$3:$B$1315, "&lt;=" &amp; $A138, DataRegularSeason20242025!$D$3:$D$1315, AF$1)+SUMIFS(DataRegularSeason20242025!$AB$3:$AB$1315,DataRegularSeason20242025!$B$3:$B$1315, "&lt;=" &amp; $A138, DataRegularSeason20242025!$E$3:$E$1315, AF$1)</f>
        <v>14</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7</v>
      </c>
      <c r="D139" s="2">
        <f>SUMIFS(DataRegularSeason20242025!$AA$3:$AA$1315,DataRegularSeason20242025!$B$3:$B$1315, "&lt;=" &amp; $A139, DataRegularSeason20242025!$D$3:$D$1315, D$1)+SUMIFS(DataRegularSeason20242025!$AB$3:$AB$1315,DataRegularSeason20242025!$B$3:$B$1315, "&lt;=" &amp; $A139, DataRegularSeason20242025!$E$3:$E$1315, D$1)</f>
        <v>7</v>
      </c>
      <c r="E139" s="2">
        <f>SUMIFS(DataRegularSeason20242025!$AA$3:$AA$1315,DataRegularSeason20242025!$B$3:$B$1315, "&lt;=" &amp; $A139, DataRegularSeason20242025!$D$3:$D$1315, E$1)+SUMIFS(DataRegularSeason20242025!$AB$3:$AB$1315,DataRegularSeason20242025!$B$3:$B$1315, "&lt;=" &amp; $A139, DataRegularSeason20242025!$E$3:$E$1315, E$1)</f>
        <v>8</v>
      </c>
      <c r="F139" s="2">
        <f>SUMIFS(DataRegularSeason20242025!$AA$3:$AA$1315,DataRegularSeason20242025!$B$3:$B$1315, "&lt;=" &amp; $A139, DataRegularSeason20242025!$D$3:$D$1315, F$1)+SUMIFS(DataRegularSeason20242025!$AB$3:$AB$1315,DataRegularSeason20242025!$B$3:$B$1315, "&lt;=" &amp; $A139, DataRegularSeason20242025!$E$3:$E$1315, F$1)</f>
        <v>6</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5</v>
      </c>
      <c r="I139" s="2">
        <f>SUMIFS(DataRegularSeason20242025!$AA$3:$AA$1315,DataRegularSeason20242025!$B$3:$B$1315, "&lt;=" &amp; $A139, DataRegularSeason20242025!$D$3:$D$1315, I$1)+SUMIFS(DataRegularSeason20242025!$AB$3:$AB$1315,DataRegularSeason20242025!$B$3:$B$1315, "&lt;=" &amp; $A139, DataRegularSeason20242025!$E$3:$E$1315, I$1)</f>
        <v>8</v>
      </c>
      <c r="J139" s="2">
        <f>SUMIFS(DataRegularSeason20242025!$AA$3:$AA$1315,DataRegularSeason20242025!$B$3:$B$1315, "&lt;=" &amp; $A139, DataRegularSeason20242025!$D$3:$D$1315, J$1)+SUMIFS(DataRegularSeason20242025!$AB$3:$AB$1315,DataRegularSeason20242025!$B$3:$B$1315, "&lt;=" &amp; $A139, DataRegularSeason20242025!$E$3:$E$1315, J$1)</f>
        <v>12</v>
      </c>
      <c r="K139" s="2">
        <f>SUMIFS(DataRegularSeason20242025!$AA$3:$AA$1315,DataRegularSeason20242025!$B$3:$B$1315, "&lt;=" &amp; $A139, DataRegularSeason20242025!$D$3:$D$1315, K$1)+SUMIFS(DataRegularSeason20242025!$AB$3:$AB$1315,DataRegularSeason20242025!$B$3:$B$1315, "&lt;=" &amp; $A139, DataRegularSeason20242025!$E$3:$E$1315, K$1)</f>
        <v>8</v>
      </c>
      <c r="L139" s="2">
        <f>SUMIFS(DataRegularSeason20242025!$AA$3:$AA$1315,DataRegularSeason20242025!$B$3:$B$1315, "&lt;=" &amp; $A139, DataRegularSeason20242025!$D$3:$D$1315, L$1)+SUMIFS(DataRegularSeason20242025!$AB$3:$AB$1315,DataRegularSeason20242025!$B$3:$B$1315, "&lt;=" &amp; $A139, DataRegularSeason20242025!$E$3:$E$1315, L$1)</f>
        <v>5</v>
      </c>
      <c r="M139" s="2">
        <f>SUMIFS(DataRegularSeason20242025!$AA$3:$AA$1315,DataRegularSeason20242025!$B$3:$B$1315, "&lt;=" &amp; $A139, DataRegularSeason20242025!$D$3:$D$1315, M$1)+SUMIFS(DataRegularSeason20242025!$AB$3:$AB$1315,DataRegularSeason20242025!$B$3:$B$1315, "&lt;=" &amp; $A139, DataRegularSeason20242025!$E$3:$E$1315, M$1)</f>
        <v>11</v>
      </c>
      <c r="N139" s="2">
        <f>SUMIFS(DataRegularSeason20242025!$AA$3:$AA$1315,DataRegularSeason20242025!$B$3:$B$1315, "&lt;=" &amp; $A139, DataRegularSeason20242025!$D$3:$D$1315, N$1)+SUMIFS(DataRegularSeason20242025!$AB$3:$AB$1315,DataRegularSeason20242025!$B$3:$B$1315, "&lt;=" &amp; $A139, DataRegularSeason20242025!$E$3:$E$1315, N$1)</f>
        <v>10</v>
      </c>
      <c r="O139" s="2">
        <f>SUMIFS(DataRegularSeason20242025!$AA$3:$AA$1315,DataRegularSeason20242025!$B$3:$B$1315, "&lt;=" &amp; $A139, DataRegularSeason20242025!$D$3:$D$1315, O$1)+SUMIFS(DataRegularSeason20242025!$AB$3:$AB$1315,DataRegularSeason20242025!$B$3:$B$1315, "&lt;=" &amp; $A139, DataRegularSeason20242025!$E$3:$E$1315, O$1)</f>
        <v>12</v>
      </c>
      <c r="P139" s="2">
        <f>SUMIFS(DataRegularSeason20242025!$AA$3:$AA$1315,DataRegularSeason20242025!$B$3:$B$1315, "&lt;=" &amp; $A139, DataRegularSeason20242025!$D$3:$D$1315, P$1)+SUMIFS(DataRegularSeason20242025!$AB$3:$AB$1315,DataRegularSeason20242025!$B$3:$B$1315, "&lt;=" &amp; $A139, DataRegularSeason20242025!$E$3:$E$1315, P$1)</f>
        <v>5</v>
      </c>
      <c r="Q139" s="2">
        <f>SUMIFS(DataRegularSeason20242025!$AA$3:$AA$1315,DataRegularSeason20242025!$B$3:$B$1315, "&lt;=" &amp; $A139, DataRegularSeason20242025!$D$3:$D$1315, Q$1)+SUMIFS(DataRegularSeason20242025!$AB$3:$AB$1315,DataRegularSeason20242025!$B$3:$B$1315, "&lt;=" &amp; $A139, DataRegularSeason20242025!$E$3:$E$1315, Q$1)</f>
        <v>11</v>
      </c>
      <c r="R139" s="2">
        <f>SUMIFS(DataRegularSeason20242025!$AA$3:$AA$1315,DataRegularSeason20242025!$B$3:$B$1315, "&lt;=" &amp; $A139, DataRegularSeason20242025!$D$3:$D$1315, R$1)+SUMIFS(DataRegularSeason20242025!$AB$3:$AB$1315,DataRegularSeason20242025!$B$3:$B$1315, "&lt;=" &amp; $A139, DataRegularSeason20242025!$E$3:$E$1315, R$1)</f>
        <v>2</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11</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3</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2</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8</v>
      </c>
      <c r="AB139" s="2">
        <f>SUMIFS(DataRegularSeason20242025!$AA$3:$AA$1315,DataRegularSeason20242025!$B$3:$B$1315, "&lt;=" &amp; $A139, DataRegularSeason20242025!$D$3:$D$1315, AB$1)+SUMIFS(DataRegularSeason20242025!$AB$3:$AB$1315,DataRegularSeason20242025!$B$3:$B$1315, "&lt;=" &amp; $A139, DataRegularSeason20242025!$E$3:$E$1315, AB$1)</f>
        <v>8</v>
      </c>
      <c r="AC139" s="2">
        <f>SUMIFS(DataRegularSeason20242025!$AA$3:$AA$1315,DataRegularSeason20242025!$B$3:$B$1315, "&lt;=" &amp; $A139, DataRegularSeason20242025!$D$3:$D$1315, AC$1)+SUMIFS(DataRegularSeason20242025!$AB$3:$AB$1315,DataRegularSeason20242025!$B$3:$B$1315, "&lt;=" &amp; $A139, DataRegularSeason20242025!$E$3:$E$1315, AC$1)</f>
        <v>9</v>
      </c>
      <c r="AD139" s="2">
        <f>SUMIFS(DataRegularSeason20242025!$AA$3:$AA$1315,DataRegularSeason20242025!$B$3:$B$1315, "&lt;=" &amp; $A139, DataRegularSeason20242025!$D$3:$D$1315, AD$1)+SUMIFS(DataRegularSeason20242025!$AB$3:$AB$1315,DataRegularSeason20242025!$B$3:$B$1315, "&lt;=" &amp; $A139, DataRegularSeason20242025!$E$3:$E$1315, AD$1)</f>
        <v>8</v>
      </c>
      <c r="AE139" s="2">
        <f>SUMIFS(DataRegularSeason20242025!$AA$3:$AA$1315,DataRegularSeason20242025!$B$3:$B$1315, "&lt;=" &amp; $A139, DataRegularSeason20242025!$D$3:$D$1315, AE$1)+SUMIFS(DataRegularSeason20242025!$AB$3:$AB$1315,DataRegularSeason20242025!$B$3:$B$1315, "&lt;=" &amp; $A139, DataRegularSeason20242025!$E$3:$E$1315, AE$1)</f>
        <v>9</v>
      </c>
      <c r="AF139" s="2">
        <f>SUMIFS(DataRegularSeason20242025!$AA$3:$AA$1315,DataRegularSeason20242025!$B$3:$B$1315, "&lt;=" &amp; $A139, DataRegularSeason20242025!$D$3:$D$1315, AF$1)+SUMIFS(DataRegularSeason20242025!$AB$3:$AB$1315,DataRegularSeason20242025!$B$3:$B$1315, "&lt;=" &amp; $A139, DataRegularSeason20242025!$E$3:$E$1315, AF$1)</f>
        <v>14</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7</v>
      </c>
      <c r="D140" s="2">
        <f>SUMIFS(DataRegularSeason20242025!$AA$3:$AA$1315,DataRegularSeason20242025!$B$3:$B$1315, "&lt;=" &amp; $A140, DataRegularSeason20242025!$D$3:$D$1315, D$1)+SUMIFS(DataRegularSeason20242025!$AB$3:$AB$1315,DataRegularSeason20242025!$B$3:$B$1315, "&lt;=" &amp; $A140, DataRegularSeason20242025!$E$3:$E$1315, D$1)</f>
        <v>7</v>
      </c>
      <c r="E140" s="2">
        <f>SUMIFS(DataRegularSeason20242025!$AA$3:$AA$1315,DataRegularSeason20242025!$B$3:$B$1315, "&lt;=" &amp; $A140, DataRegularSeason20242025!$D$3:$D$1315, E$1)+SUMIFS(DataRegularSeason20242025!$AB$3:$AB$1315,DataRegularSeason20242025!$B$3:$B$1315, "&lt;=" &amp; $A140, DataRegularSeason20242025!$E$3:$E$1315, E$1)</f>
        <v>8</v>
      </c>
      <c r="F140" s="2">
        <f>SUMIFS(DataRegularSeason20242025!$AA$3:$AA$1315,DataRegularSeason20242025!$B$3:$B$1315, "&lt;=" &amp; $A140, DataRegularSeason20242025!$D$3:$D$1315, F$1)+SUMIFS(DataRegularSeason20242025!$AB$3:$AB$1315,DataRegularSeason20242025!$B$3:$B$1315, "&lt;=" &amp; $A140, DataRegularSeason20242025!$E$3:$E$1315, F$1)</f>
        <v>6</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5</v>
      </c>
      <c r="I140" s="2">
        <f>SUMIFS(DataRegularSeason20242025!$AA$3:$AA$1315,DataRegularSeason20242025!$B$3:$B$1315, "&lt;=" &amp; $A140, DataRegularSeason20242025!$D$3:$D$1315, I$1)+SUMIFS(DataRegularSeason20242025!$AB$3:$AB$1315,DataRegularSeason20242025!$B$3:$B$1315, "&lt;=" &amp; $A140, DataRegularSeason20242025!$E$3:$E$1315, I$1)</f>
        <v>8</v>
      </c>
      <c r="J140" s="2">
        <f>SUMIFS(DataRegularSeason20242025!$AA$3:$AA$1315,DataRegularSeason20242025!$B$3:$B$1315, "&lt;=" &amp; $A140, DataRegularSeason20242025!$D$3:$D$1315, J$1)+SUMIFS(DataRegularSeason20242025!$AB$3:$AB$1315,DataRegularSeason20242025!$B$3:$B$1315, "&lt;=" &amp; $A140, DataRegularSeason20242025!$E$3:$E$1315, J$1)</f>
        <v>12</v>
      </c>
      <c r="K140" s="2">
        <f>SUMIFS(DataRegularSeason20242025!$AA$3:$AA$1315,DataRegularSeason20242025!$B$3:$B$1315, "&lt;=" &amp; $A140, DataRegularSeason20242025!$D$3:$D$1315, K$1)+SUMIFS(DataRegularSeason20242025!$AB$3:$AB$1315,DataRegularSeason20242025!$B$3:$B$1315, "&lt;=" &amp; $A140, DataRegularSeason20242025!$E$3:$E$1315, K$1)</f>
        <v>8</v>
      </c>
      <c r="L140" s="2">
        <f>SUMIFS(DataRegularSeason20242025!$AA$3:$AA$1315,DataRegularSeason20242025!$B$3:$B$1315, "&lt;=" &amp; $A140, DataRegularSeason20242025!$D$3:$D$1315, L$1)+SUMIFS(DataRegularSeason20242025!$AB$3:$AB$1315,DataRegularSeason20242025!$B$3:$B$1315, "&lt;=" &amp; $A140, DataRegularSeason20242025!$E$3:$E$1315, L$1)</f>
        <v>5</v>
      </c>
      <c r="M140" s="2">
        <f>SUMIFS(DataRegularSeason20242025!$AA$3:$AA$1315,DataRegularSeason20242025!$B$3:$B$1315, "&lt;=" &amp; $A140, DataRegularSeason20242025!$D$3:$D$1315, M$1)+SUMIFS(DataRegularSeason20242025!$AB$3:$AB$1315,DataRegularSeason20242025!$B$3:$B$1315, "&lt;=" &amp; $A140, DataRegularSeason20242025!$E$3:$E$1315, M$1)</f>
        <v>11</v>
      </c>
      <c r="N140" s="2">
        <f>SUMIFS(DataRegularSeason20242025!$AA$3:$AA$1315,DataRegularSeason20242025!$B$3:$B$1315, "&lt;=" &amp; $A140, DataRegularSeason20242025!$D$3:$D$1315, N$1)+SUMIFS(DataRegularSeason20242025!$AB$3:$AB$1315,DataRegularSeason20242025!$B$3:$B$1315, "&lt;=" &amp; $A140, DataRegularSeason20242025!$E$3:$E$1315, N$1)</f>
        <v>10</v>
      </c>
      <c r="O140" s="2">
        <f>SUMIFS(DataRegularSeason20242025!$AA$3:$AA$1315,DataRegularSeason20242025!$B$3:$B$1315, "&lt;=" &amp; $A140, DataRegularSeason20242025!$D$3:$D$1315, O$1)+SUMIFS(DataRegularSeason20242025!$AB$3:$AB$1315,DataRegularSeason20242025!$B$3:$B$1315, "&lt;=" &amp; $A140, DataRegularSeason20242025!$E$3:$E$1315, O$1)</f>
        <v>12</v>
      </c>
      <c r="P140" s="2">
        <f>SUMIFS(DataRegularSeason20242025!$AA$3:$AA$1315,DataRegularSeason20242025!$B$3:$B$1315, "&lt;=" &amp; $A140, DataRegularSeason20242025!$D$3:$D$1315, P$1)+SUMIFS(DataRegularSeason20242025!$AB$3:$AB$1315,DataRegularSeason20242025!$B$3:$B$1315, "&lt;=" &amp; $A140, DataRegularSeason20242025!$E$3:$E$1315, P$1)</f>
        <v>5</v>
      </c>
      <c r="Q140" s="2">
        <f>SUMIFS(DataRegularSeason20242025!$AA$3:$AA$1315,DataRegularSeason20242025!$B$3:$B$1315, "&lt;=" &amp; $A140, DataRegularSeason20242025!$D$3:$D$1315, Q$1)+SUMIFS(DataRegularSeason20242025!$AB$3:$AB$1315,DataRegularSeason20242025!$B$3:$B$1315, "&lt;=" &amp; $A140, DataRegularSeason20242025!$E$3:$E$1315, Q$1)</f>
        <v>11</v>
      </c>
      <c r="R140" s="2">
        <f>SUMIFS(DataRegularSeason20242025!$AA$3:$AA$1315,DataRegularSeason20242025!$B$3:$B$1315, "&lt;=" &amp; $A140, DataRegularSeason20242025!$D$3:$D$1315, R$1)+SUMIFS(DataRegularSeason20242025!$AB$3:$AB$1315,DataRegularSeason20242025!$B$3:$B$1315, "&lt;=" &amp; $A140, DataRegularSeason20242025!$E$3:$E$1315, R$1)</f>
        <v>2</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11</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3</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2</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8</v>
      </c>
      <c r="AB140" s="2">
        <f>SUMIFS(DataRegularSeason20242025!$AA$3:$AA$1315,DataRegularSeason20242025!$B$3:$B$1315, "&lt;=" &amp; $A140, DataRegularSeason20242025!$D$3:$D$1315, AB$1)+SUMIFS(DataRegularSeason20242025!$AB$3:$AB$1315,DataRegularSeason20242025!$B$3:$B$1315, "&lt;=" &amp; $A140, DataRegularSeason20242025!$E$3:$E$1315, AB$1)</f>
        <v>8</v>
      </c>
      <c r="AC140" s="2">
        <f>SUMIFS(DataRegularSeason20242025!$AA$3:$AA$1315,DataRegularSeason20242025!$B$3:$B$1315, "&lt;=" &amp; $A140, DataRegularSeason20242025!$D$3:$D$1315, AC$1)+SUMIFS(DataRegularSeason20242025!$AB$3:$AB$1315,DataRegularSeason20242025!$B$3:$B$1315, "&lt;=" &amp; $A140, DataRegularSeason20242025!$E$3:$E$1315, AC$1)</f>
        <v>9</v>
      </c>
      <c r="AD140" s="2">
        <f>SUMIFS(DataRegularSeason20242025!$AA$3:$AA$1315,DataRegularSeason20242025!$B$3:$B$1315, "&lt;=" &amp; $A140, DataRegularSeason20242025!$D$3:$D$1315, AD$1)+SUMIFS(DataRegularSeason20242025!$AB$3:$AB$1315,DataRegularSeason20242025!$B$3:$B$1315, "&lt;=" &amp; $A140, DataRegularSeason20242025!$E$3:$E$1315, AD$1)</f>
        <v>8</v>
      </c>
      <c r="AE140" s="2">
        <f>SUMIFS(DataRegularSeason20242025!$AA$3:$AA$1315,DataRegularSeason20242025!$B$3:$B$1315, "&lt;=" &amp; $A140, DataRegularSeason20242025!$D$3:$D$1315, AE$1)+SUMIFS(DataRegularSeason20242025!$AB$3:$AB$1315,DataRegularSeason20242025!$B$3:$B$1315, "&lt;=" &amp; $A140, DataRegularSeason20242025!$E$3:$E$1315, AE$1)</f>
        <v>9</v>
      </c>
      <c r="AF140" s="2">
        <f>SUMIFS(DataRegularSeason20242025!$AA$3:$AA$1315,DataRegularSeason20242025!$B$3:$B$1315, "&lt;=" &amp; $A140, DataRegularSeason20242025!$D$3:$D$1315, AF$1)+SUMIFS(DataRegularSeason20242025!$AB$3:$AB$1315,DataRegularSeason20242025!$B$3:$B$1315, "&lt;=" &amp; $A140, DataRegularSeason20242025!$E$3:$E$1315, AF$1)</f>
        <v>14</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7</v>
      </c>
      <c r="D141" s="2">
        <f>SUMIFS(DataRegularSeason20242025!$AA$3:$AA$1315,DataRegularSeason20242025!$B$3:$B$1315, "&lt;=" &amp; $A141, DataRegularSeason20242025!$D$3:$D$1315, D$1)+SUMIFS(DataRegularSeason20242025!$AB$3:$AB$1315,DataRegularSeason20242025!$B$3:$B$1315, "&lt;=" &amp; $A141, DataRegularSeason20242025!$E$3:$E$1315, D$1)</f>
        <v>7</v>
      </c>
      <c r="E141" s="2">
        <f>SUMIFS(DataRegularSeason20242025!$AA$3:$AA$1315,DataRegularSeason20242025!$B$3:$B$1315, "&lt;=" &amp; $A141, DataRegularSeason20242025!$D$3:$D$1315, E$1)+SUMIFS(DataRegularSeason20242025!$AB$3:$AB$1315,DataRegularSeason20242025!$B$3:$B$1315, "&lt;=" &amp; $A141, DataRegularSeason20242025!$E$3:$E$1315, E$1)</f>
        <v>8</v>
      </c>
      <c r="F141" s="2">
        <f>SUMIFS(DataRegularSeason20242025!$AA$3:$AA$1315,DataRegularSeason20242025!$B$3:$B$1315, "&lt;=" &amp; $A141, DataRegularSeason20242025!$D$3:$D$1315, F$1)+SUMIFS(DataRegularSeason20242025!$AB$3:$AB$1315,DataRegularSeason20242025!$B$3:$B$1315, "&lt;=" &amp; $A141, DataRegularSeason20242025!$E$3:$E$1315, F$1)</f>
        <v>6</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5</v>
      </c>
      <c r="I141" s="2">
        <f>SUMIFS(DataRegularSeason20242025!$AA$3:$AA$1315,DataRegularSeason20242025!$B$3:$B$1315, "&lt;=" &amp; $A141, DataRegularSeason20242025!$D$3:$D$1315, I$1)+SUMIFS(DataRegularSeason20242025!$AB$3:$AB$1315,DataRegularSeason20242025!$B$3:$B$1315, "&lt;=" &amp; $A141, DataRegularSeason20242025!$E$3:$E$1315, I$1)</f>
        <v>8</v>
      </c>
      <c r="J141" s="2">
        <f>SUMIFS(DataRegularSeason20242025!$AA$3:$AA$1315,DataRegularSeason20242025!$B$3:$B$1315, "&lt;=" &amp; $A141, DataRegularSeason20242025!$D$3:$D$1315, J$1)+SUMIFS(DataRegularSeason20242025!$AB$3:$AB$1315,DataRegularSeason20242025!$B$3:$B$1315, "&lt;=" &amp; $A141, DataRegularSeason20242025!$E$3:$E$1315, J$1)</f>
        <v>12</v>
      </c>
      <c r="K141" s="2">
        <f>SUMIFS(DataRegularSeason20242025!$AA$3:$AA$1315,DataRegularSeason20242025!$B$3:$B$1315, "&lt;=" &amp; $A141, DataRegularSeason20242025!$D$3:$D$1315, K$1)+SUMIFS(DataRegularSeason20242025!$AB$3:$AB$1315,DataRegularSeason20242025!$B$3:$B$1315, "&lt;=" &amp; $A141, DataRegularSeason20242025!$E$3:$E$1315, K$1)</f>
        <v>8</v>
      </c>
      <c r="L141" s="2">
        <f>SUMIFS(DataRegularSeason20242025!$AA$3:$AA$1315,DataRegularSeason20242025!$B$3:$B$1315, "&lt;=" &amp; $A141, DataRegularSeason20242025!$D$3:$D$1315, L$1)+SUMIFS(DataRegularSeason20242025!$AB$3:$AB$1315,DataRegularSeason20242025!$B$3:$B$1315, "&lt;=" &amp; $A141, DataRegularSeason20242025!$E$3:$E$1315, L$1)</f>
        <v>5</v>
      </c>
      <c r="M141" s="2">
        <f>SUMIFS(DataRegularSeason20242025!$AA$3:$AA$1315,DataRegularSeason20242025!$B$3:$B$1315, "&lt;=" &amp; $A141, DataRegularSeason20242025!$D$3:$D$1315, M$1)+SUMIFS(DataRegularSeason20242025!$AB$3:$AB$1315,DataRegularSeason20242025!$B$3:$B$1315, "&lt;=" &amp; $A141, DataRegularSeason20242025!$E$3:$E$1315, M$1)</f>
        <v>11</v>
      </c>
      <c r="N141" s="2">
        <f>SUMIFS(DataRegularSeason20242025!$AA$3:$AA$1315,DataRegularSeason20242025!$B$3:$B$1315, "&lt;=" &amp; $A141, DataRegularSeason20242025!$D$3:$D$1315, N$1)+SUMIFS(DataRegularSeason20242025!$AB$3:$AB$1315,DataRegularSeason20242025!$B$3:$B$1315, "&lt;=" &amp; $A141, DataRegularSeason20242025!$E$3:$E$1315, N$1)</f>
        <v>10</v>
      </c>
      <c r="O141" s="2">
        <f>SUMIFS(DataRegularSeason20242025!$AA$3:$AA$1315,DataRegularSeason20242025!$B$3:$B$1315, "&lt;=" &amp; $A141, DataRegularSeason20242025!$D$3:$D$1315, O$1)+SUMIFS(DataRegularSeason20242025!$AB$3:$AB$1315,DataRegularSeason20242025!$B$3:$B$1315, "&lt;=" &amp; $A141, DataRegularSeason20242025!$E$3:$E$1315, O$1)</f>
        <v>12</v>
      </c>
      <c r="P141" s="2">
        <f>SUMIFS(DataRegularSeason20242025!$AA$3:$AA$1315,DataRegularSeason20242025!$B$3:$B$1315, "&lt;=" &amp; $A141, DataRegularSeason20242025!$D$3:$D$1315, P$1)+SUMIFS(DataRegularSeason20242025!$AB$3:$AB$1315,DataRegularSeason20242025!$B$3:$B$1315, "&lt;=" &amp; $A141, DataRegularSeason20242025!$E$3:$E$1315, P$1)</f>
        <v>5</v>
      </c>
      <c r="Q141" s="2">
        <f>SUMIFS(DataRegularSeason20242025!$AA$3:$AA$1315,DataRegularSeason20242025!$B$3:$B$1315, "&lt;=" &amp; $A141, DataRegularSeason20242025!$D$3:$D$1315, Q$1)+SUMIFS(DataRegularSeason20242025!$AB$3:$AB$1315,DataRegularSeason20242025!$B$3:$B$1315, "&lt;=" &amp; $A141, DataRegularSeason20242025!$E$3:$E$1315, Q$1)</f>
        <v>11</v>
      </c>
      <c r="R141" s="2">
        <f>SUMIFS(DataRegularSeason20242025!$AA$3:$AA$1315,DataRegularSeason20242025!$B$3:$B$1315, "&lt;=" &amp; $A141, DataRegularSeason20242025!$D$3:$D$1315, R$1)+SUMIFS(DataRegularSeason20242025!$AB$3:$AB$1315,DataRegularSeason20242025!$B$3:$B$1315, "&lt;=" &amp; $A141, DataRegularSeason20242025!$E$3:$E$1315, R$1)</f>
        <v>2</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11</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3</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2</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8</v>
      </c>
      <c r="AB141" s="2">
        <f>SUMIFS(DataRegularSeason20242025!$AA$3:$AA$1315,DataRegularSeason20242025!$B$3:$B$1315, "&lt;=" &amp; $A141, DataRegularSeason20242025!$D$3:$D$1315, AB$1)+SUMIFS(DataRegularSeason20242025!$AB$3:$AB$1315,DataRegularSeason20242025!$B$3:$B$1315, "&lt;=" &amp; $A141, DataRegularSeason20242025!$E$3:$E$1315, AB$1)</f>
        <v>8</v>
      </c>
      <c r="AC141" s="2">
        <f>SUMIFS(DataRegularSeason20242025!$AA$3:$AA$1315,DataRegularSeason20242025!$B$3:$B$1315, "&lt;=" &amp; $A141, DataRegularSeason20242025!$D$3:$D$1315, AC$1)+SUMIFS(DataRegularSeason20242025!$AB$3:$AB$1315,DataRegularSeason20242025!$B$3:$B$1315, "&lt;=" &amp; $A141, DataRegularSeason20242025!$E$3:$E$1315, AC$1)</f>
        <v>9</v>
      </c>
      <c r="AD141" s="2">
        <f>SUMIFS(DataRegularSeason20242025!$AA$3:$AA$1315,DataRegularSeason20242025!$B$3:$B$1315, "&lt;=" &amp; $A141, DataRegularSeason20242025!$D$3:$D$1315, AD$1)+SUMIFS(DataRegularSeason20242025!$AB$3:$AB$1315,DataRegularSeason20242025!$B$3:$B$1315, "&lt;=" &amp; $A141, DataRegularSeason20242025!$E$3:$E$1315, AD$1)</f>
        <v>8</v>
      </c>
      <c r="AE141" s="2">
        <f>SUMIFS(DataRegularSeason20242025!$AA$3:$AA$1315,DataRegularSeason20242025!$B$3:$B$1315, "&lt;=" &amp; $A141, DataRegularSeason20242025!$D$3:$D$1315, AE$1)+SUMIFS(DataRegularSeason20242025!$AB$3:$AB$1315,DataRegularSeason20242025!$B$3:$B$1315, "&lt;=" &amp; $A141, DataRegularSeason20242025!$E$3:$E$1315, AE$1)</f>
        <v>9</v>
      </c>
      <c r="AF141" s="2">
        <f>SUMIFS(DataRegularSeason20242025!$AA$3:$AA$1315,DataRegularSeason20242025!$B$3:$B$1315, "&lt;=" &amp; $A141, DataRegularSeason20242025!$D$3:$D$1315, AF$1)+SUMIFS(DataRegularSeason20242025!$AB$3:$AB$1315,DataRegularSeason20242025!$B$3:$B$1315, "&lt;=" &amp; $A141, DataRegularSeason20242025!$E$3:$E$1315, AF$1)</f>
        <v>14</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7</v>
      </c>
      <c r="D142" s="2">
        <f>SUMIFS(DataRegularSeason20242025!$AA$3:$AA$1315,DataRegularSeason20242025!$B$3:$B$1315, "&lt;=" &amp; $A142, DataRegularSeason20242025!$D$3:$D$1315, D$1)+SUMIFS(DataRegularSeason20242025!$AB$3:$AB$1315,DataRegularSeason20242025!$B$3:$B$1315, "&lt;=" &amp; $A142, DataRegularSeason20242025!$E$3:$E$1315, D$1)</f>
        <v>7</v>
      </c>
      <c r="E142" s="2">
        <f>SUMIFS(DataRegularSeason20242025!$AA$3:$AA$1315,DataRegularSeason20242025!$B$3:$B$1315, "&lt;=" &amp; $A142, DataRegularSeason20242025!$D$3:$D$1315, E$1)+SUMIFS(DataRegularSeason20242025!$AB$3:$AB$1315,DataRegularSeason20242025!$B$3:$B$1315, "&lt;=" &amp; $A142, DataRegularSeason20242025!$E$3:$E$1315, E$1)</f>
        <v>8</v>
      </c>
      <c r="F142" s="2">
        <f>SUMIFS(DataRegularSeason20242025!$AA$3:$AA$1315,DataRegularSeason20242025!$B$3:$B$1315, "&lt;=" &amp; $A142, DataRegularSeason20242025!$D$3:$D$1315, F$1)+SUMIFS(DataRegularSeason20242025!$AB$3:$AB$1315,DataRegularSeason20242025!$B$3:$B$1315, "&lt;=" &amp; $A142, DataRegularSeason20242025!$E$3:$E$1315, F$1)</f>
        <v>6</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5</v>
      </c>
      <c r="I142" s="2">
        <f>SUMIFS(DataRegularSeason20242025!$AA$3:$AA$1315,DataRegularSeason20242025!$B$3:$B$1315, "&lt;=" &amp; $A142, DataRegularSeason20242025!$D$3:$D$1315, I$1)+SUMIFS(DataRegularSeason20242025!$AB$3:$AB$1315,DataRegularSeason20242025!$B$3:$B$1315, "&lt;=" &amp; $A142, DataRegularSeason20242025!$E$3:$E$1315, I$1)</f>
        <v>8</v>
      </c>
      <c r="J142" s="2">
        <f>SUMIFS(DataRegularSeason20242025!$AA$3:$AA$1315,DataRegularSeason20242025!$B$3:$B$1315, "&lt;=" &amp; $A142, DataRegularSeason20242025!$D$3:$D$1315, J$1)+SUMIFS(DataRegularSeason20242025!$AB$3:$AB$1315,DataRegularSeason20242025!$B$3:$B$1315, "&lt;=" &amp; $A142, DataRegularSeason20242025!$E$3:$E$1315, J$1)</f>
        <v>12</v>
      </c>
      <c r="K142" s="2">
        <f>SUMIFS(DataRegularSeason20242025!$AA$3:$AA$1315,DataRegularSeason20242025!$B$3:$B$1315, "&lt;=" &amp; $A142, DataRegularSeason20242025!$D$3:$D$1315, K$1)+SUMIFS(DataRegularSeason20242025!$AB$3:$AB$1315,DataRegularSeason20242025!$B$3:$B$1315, "&lt;=" &amp; $A142, DataRegularSeason20242025!$E$3:$E$1315, K$1)</f>
        <v>8</v>
      </c>
      <c r="L142" s="2">
        <f>SUMIFS(DataRegularSeason20242025!$AA$3:$AA$1315,DataRegularSeason20242025!$B$3:$B$1315, "&lt;=" &amp; $A142, DataRegularSeason20242025!$D$3:$D$1315, L$1)+SUMIFS(DataRegularSeason20242025!$AB$3:$AB$1315,DataRegularSeason20242025!$B$3:$B$1315, "&lt;=" &amp; $A142, DataRegularSeason20242025!$E$3:$E$1315, L$1)</f>
        <v>5</v>
      </c>
      <c r="M142" s="2">
        <f>SUMIFS(DataRegularSeason20242025!$AA$3:$AA$1315,DataRegularSeason20242025!$B$3:$B$1315, "&lt;=" &amp; $A142, DataRegularSeason20242025!$D$3:$D$1315, M$1)+SUMIFS(DataRegularSeason20242025!$AB$3:$AB$1315,DataRegularSeason20242025!$B$3:$B$1315, "&lt;=" &amp; $A142, DataRegularSeason20242025!$E$3:$E$1315, M$1)</f>
        <v>11</v>
      </c>
      <c r="N142" s="2">
        <f>SUMIFS(DataRegularSeason20242025!$AA$3:$AA$1315,DataRegularSeason20242025!$B$3:$B$1315, "&lt;=" &amp; $A142, DataRegularSeason20242025!$D$3:$D$1315, N$1)+SUMIFS(DataRegularSeason20242025!$AB$3:$AB$1315,DataRegularSeason20242025!$B$3:$B$1315, "&lt;=" &amp; $A142, DataRegularSeason20242025!$E$3:$E$1315, N$1)</f>
        <v>10</v>
      </c>
      <c r="O142" s="2">
        <f>SUMIFS(DataRegularSeason20242025!$AA$3:$AA$1315,DataRegularSeason20242025!$B$3:$B$1315, "&lt;=" &amp; $A142, DataRegularSeason20242025!$D$3:$D$1315, O$1)+SUMIFS(DataRegularSeason20242025!$AB$3:$AB$1315,DataRegularSeason20242025!$B$3:$B$1315, "&lt;=" &amp; $A142, DataRegularSeason20242025!$E$3:$E$1315, O$1)</f>
        <v>12</v>
      </c>
      <c r="P142" s="2">
        <f>SUMIFS(DataRegularSeason20242025!$AA$3:$AA$1315,DataRegularSeason20242025!$B$3:$B$1315, "&lt;=" &amp; $A142, DataRegularSeason20242025!$D$3:$D$1315, P$1)+SUMIFS(DataRegularSeason20242025!$AB$3:$AB$1315,DataRegularSeason20242025!$B$3:$B$1315, "&lt;=" &amp; $A142, DataRegularSeason20242025!$E$3:$E$1315, P$1)</f>
        <v>5</v>
      </c>
      <c r="Q142" s="2">
        <f>SUMIFS(DataRegularSeason20242025!$AA$3:$AA$1315,DataRegularSeason20242025!$B$3:$B$1315, "&lt;=" &amp; $A142, DataRegularSeason20242025!$D$3:$D$1315, Q$1)+SUMIFS(DataRegularSeason20242025!$AB$3:$AB$1315,DataRegularSeason20242025!$B$3:$B$1315, "&lt;=" &amp; $A142, DataRegularSeason20242025!$E$3:$E$1315, Q$1)</f>
        <v>11</v>
      </c>
      <c r="R142" s="2">
        <f>SUMIFS(DataRegularSeason20242025!$AA$3:$AA$1315,DataRegularSeason20242025!$B$3:$B$1315, "&lt;=" &amp; $A142, DataRegularSeason20242025!$D$3:$D$1315, R$1)+SUMIFS(DataRegularSeason20242025!$AB$3:$AB$1315,DataRegularSeason20242025!$B$3:$B$1315, "&lt;=" &amp; $A142, DataRegularSeason20242025!$E$3:$E$1315, R$1)</f>
        <v>2</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11</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3</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2</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8</v>
      </c>
      <c r="AB142" s="2">
        <f>SUMIFS(DataRegularSeason20242025!$AA$3:$AA$1315,DataRegularSeason20242025!$B$3:$B$1315, "&lt;=" &amp; $A142, DataRegularSeason20242025!$D$3:$D$1315, AB$1)+SUMIFS(DataRegularSeason20242025!$AB$3:$AB$1315,DataRegularSeason20242025!$B$3:$B$1315, "&lt;=" &amp; $A142, DataRegularSeason20242025!$E$3:$E$1315, AB$1)</f>
        <v>8</v>
      </c>
      <c r="AC142" s="2">
        <f>SUMIFS(DataRegularSeason20242025!$AA$3:$AA$1315,DataRegularSeason20242025!$B$3:$B$1315, "&lt;=" &amp; $A142, DataRegularSeason20242025!$D$3:$D$1315, AC$1)+SUMIFS(DataRegularSeason20242025!$AB$3:$AB$1315,DataRegularSeason20242025!$B$3:$B$1315, "&lt;=" &amp; $A142, DataRegularSeason20242025!$E$3:$E$1315, AC$1)</f>
        <v>9</v>
      </c>
      <c r="AD142" s="2">
        <f>SUMIFS(DataRegularSeason20242025!$AA$3:$AA$1315,DataRegularSeason20242025!$B$3:$B$1315, "&lt;=" &amp; $A142, DataRegularSeason20242025!$D$3:$D$1315, AD$1)+SUMIFS(DataRegularSeason20242025!$AB$3:$AB$1315,DataRegularSeason20242025!$B$3:$B$1315, "&lt;=" &amp; $A142, DataRegularSeason20242025!$E$3:$E$1315, AD$1)</f>
        <v>8</v>
      </c>
      <c r="AE142" s="2">
        <f>SUMIFS(DataRegularSeason20242025!$AA$3:$AA$1315,DataRegularSeason20242025!$B$3:$B$1315, "&lt;=" &amp; $A142, DataRegularSeason20242025!$D$3:$D$1315, AE$1)+SUMIFS(DataRegularSeason20242025!$AB$3:$AB$1315,DataRegularSeason20242025!$B$3:$B$1315, "&lt;=" &amp; $A142, DataRegularSeason20242025!$E$3:$E$1315, AE$1)</f>
        <v>9</v>
      </c>
      <c r="AF142" s="2">
        <f>SUMIFS(DataRegularSeason20242025!$AA$3:$AA$1315,DataRegularSeason20242025!$B$3:$B$1315, "&lt;=" &amp; $A142, DataRegularSeason20242025!$D$3:$D$1315, AF$1)+SUMIFS(DataRegularSeason20242025!$AB$3:$AB$1315,DataRegularSeason20242025!$B$3:$B$1315, "&lt;=" &amp; $A142, DataRegularSeason20242025!$E$3:$E$1315, AF$1)</f>
        <v>14</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7</v>
      </c>
      <c r="D143" s="2">
        <f>SUMIFS(DataRegularSeason20242025!$AA$3:$AA$1315,DataRegularSeason20242025!$B$3:$B$1315, "&lt;=" &amp; $A143, DataRegularSeason20242025!$D$3:$D$1315, D$1)+SUMIFS(DataRegularSeason20242025!$AB$3:$AB$1315,DataRegularSeason20242025!$B$3:$B$1315, "&lt;=" &amp; $A143, DataRegularSeason20242025!$E$3:$E$1315, D$1)</f>
        <v>7</v>
      </c>
      <c r="E143" s="2">
        <f>SUMIFS(DataRegularSeason20242025!$AA$3:$AA$1315,DataRegularSeason20242025!$B$3:$B$1315, "&lt;=" &amp; $A143, DataRegularSeason20242025!$D$3:$D$1315, E$1)+SUMIFS(DataRegularSeason20242025!$AB$3:$AB$1315,DataRegularSeason20242025!$B$3:$B$1315, "&lt;=" &amp; $A143, DataRegularSeason20242025!$E$3:$E$1315, E$1)</f>
        <v>8</v>
      </c>
      <c r="F143" s="2">
        <f>SUMIFS(DataRegularSeason20242025!$AA$3:$AA$1315,DataRegularSeason20242025!$B$3:$B$1315, "&lt;=" &amp; $A143, DataRegularSeason20242025!$D$3:$D$1315, F$1)+SUMIFS(DataRegularSeason20242025!$AB$3:$AB$1315,DataRegularSeason20242025!$B$3:$B$1315, "&lt;=" &amp; $A143, DataRegularSeason20242025!$E$3:$E$1315, F$1)</f>
        <v>6</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5</v>
      </c>
      <c r="I143" s="2">
        <f>SUMIFS(DataRegularSeason20242025!$AA$3:$AA$1315,DataRegularSeason20242025!$B$3:$B$1315, "&lt;=" &amp; $A143, DataRegularSeason20242025!$D$3:$D$1315, I$1)+SUMIFS(DataRegularSeason20242025!$AB$3:$AB$1315,DataRegularSeason20242025!$B$3:$B$1315, "&lt;=" &amp; $A143, DataRegularSeason20242025!$E$3:$E$1315, I$1)</f>
        <v>8</v>
      </c>
      <c r="J143" s="2">
        <f>SUMIFS(DataRegularSeason20242025!$AA$3:$AA$1315,DataRegularSeason20242025!$B$3:$B$1315, "&lt;=" &amp; $A143, DataRegularSeason20242025!$D$3:$D$1315, J$1)+SUMIFS(DataRegularSeason20242025!$AB$3:$AB$1315,DataRegularSeason20242025!$B$3:$B$1315, "&lt;=" &amp; $A143, DataRegularSeason20242025!$E$3:$E$1315, J$1)</f>
        <v>12</v>
      </c>
      <c r="K143" s="2">
        <f>SUMIFS(DataRegularSeason20242025!$AA$3:$AA$1315,DataRegularSeason20242025!$B$3:$B$1315, "&lt;=" &amp; $A143, DataRegularSeason20242025!$D$3:$D$1315, K$1)+SUMIFS(DataRegularSeason20242025!$AB$3:$AB$1315,DataRegularSeason20242025!$B$3:$B$1315, "&lt;=" &amp; $A143, DataRegularSeason20242025!$E$3:$E$1315, K$1)</f>
        <v>8</v>
      </c>
      <c r="L143" s="2">
        <f>SUMIFS(DataRegularSeason20242025!$AA$3:$AA$1315,DataRegularSeason20242025!$B$3:$B$1315, "&lt;=" &amp; $A143, DataRegularSeason20242025!$D$3:$D$1315, L$1)+SUMIFS(DataRegularSeason20242025!$AB$3:$AB$1315,DataRegularSeason20242025!$B$3:$B$1315, "&lt;=" &amp; $A143, DataRegularSeason20242025!$E$3:$E$1315, L$1)</f>
        <v>5</v>
      </c>
      <c r="M143" s="2">
        <f>SUMIFS(DataRegularSeason20242025!$AA$3:$AA$1315,DataRegularSeason20242025!$B$3:$B$1315, "&lt;=" &amp; $A143, DataRegularSeason20242025!$D$3:$D$1315, M$1)+SUMIFS(DataRegularSeason20242025!$AB$3:$AB$1315,DataRegularSeason20242025!$B$3:$B$1315, "&lt;=" &amp; $A143, DataRegularSeason20242025!$E$3:$E$1315, M$1)</f>
        <v>11</v>
      </c>
      <c r="N143" s="2">
        <f>SUMIFS(DataRegularSeason20242025!$AA$3:$AA$1315,DataRegularSeason20242025!$B$3:$B$1315, "&lt;=" &amp; $A143, DataRegularSeason20242025!$D$3:$D$1315, N$1)+SUMIFS(DataRegularSeason20242025!$AB$3:$AB$1315,DataRegularSeason20242025!$B$3:$B$1315, "&lt;=" &amp; $A143, DataRegularSeason20242025!$E$3:$E$1315, N$1)</f>
        <v>10</v>
      </c>
      <c r="O143" s="2">
        <f>SUMIFS(DataRegularSeason20242025!$AA$3:$AA$1315,DataRegularSeason20242025!$B$3:$B$1315, "&lt;=" &amp; $A143, DataRegularSeason20242025!$D$3:$D$1315, O$1)+SUMIFS(DataRegularSeason20242025!$AB$3:$AB$1315,DataRegularSeason20242025!$B$3:$B$1315, "&lt;=" &amp; $A143, DataRegularSeason20242025!$E$3:$E$1315, O$1)</f>
        <v>12</v>
      </c>
      <c r="P143" s="2">
        <f>SUMIFS(DataRegularSeason20242025!$AA$3:$AA$1315,DataRegularSeason20242025!$B$3:$B$1315, "&lt;=" &amp; $A143, DataRegularSeason20242025!$D$3:$D$1315, P$1)+SUMIFS(DataRegularSeason20242025!$AB$3:$AB$1315,DataRegularSeason20242025!$B$3:$B$1315, "&lt;=" &amp; $A143, DataRegularSeason20242025!$E$3:$E$1315, P$1)</f>
        <v>5</v>
      </c>
      <c r="Q143" s="2">
        <f>SUMIFS(DataRegularSeason20242025!$AA$3:$AA$1315,DataRegularSeason20242025!$B$3:$B$1315, "&lt;=" &amp; $A143, DataRegularSeason20242025!$D$3:$D$1315, Q$1)+SUMIFS(DataRegularSeason20242025!$AB$3:$AB$1315,DataRegularSeason20242025!$B$3:$B$1315, "&lt;=" &amp; $A143, DataRegularSeason20242025!$E$3:$E$1315, Q$1)</f>
        <v>11</v>
      </c>
      <c r="R143" s="2">
        <f>SUMIFS(DataRegularSeason20242025!$AA$3:$AA$1315,DataRegularSeason20242025!$B$3:$B$1315, "&lt;=" &amp; $A143, DataRegularSeason20242025!$D$3:$D$1315, R$1)+SUMIFS(DataRegularSeason20242025!$AB$3:$AB$1315,DataRegularSeason20242025!$B$3:$B$1315, "&lt;=" &amp; $A143, DataRegularSeason20242025!$E$3:$E$1315, R$1)</f>
        <v>2</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11</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3</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2</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8</v>
      </c>
      <c r="AB143" s="2">
        <f>SUMIFS(DataRegularSeason20242025!$AA$3:$AA$1315,DataRegularSeason20242025!$B$3:$B$1315, "&lt;=" &amp; $A143, DataRegularSeason20242025!$D$3:$D$1315, AB$1)+SUMIFS(DataRegularSeason20242025!$AB$3:$AB$1315,DataRegularSeason20242025!$B$3:$B$1315, "&lt;=" &amp; $A143, DataRegularSeason20242025!$E$3:$E$1315, AB$1)</f>
        <v>8</v>
      </c>
      <c r="AC143" s="2">
        <f>SUMIFS(DataRegularSeason20242025!$AA$3:$AA$1315,DataRegularSeason20242025!$B$3:$B$1315, "&lt;=" &amp; $A143, DataRegularSeason20242025!$D$3:$D$1315, AC$1)+SUMIFS(DataRegularSeason20242025!$AB$3:$AB$1315,DataRegularSeason20242025!$B$3:$B$1315, "&lt;=" &amp; $A143, DataRegularSeason20242025!$E$3:$E$1315, AC$1)</f>
        <v>9</v>
      </c>
      <c r="AD143" s="2">
        <f>SUMIFS(DataRegularSeason20242025!$AA$3:$AA$1315,DataRegularSeason20242025!$B$3:$B$1315, "&lt;=" &amp; $A143, DataRegularSeason20242025!$D$3:$D$1315, AD$1)+SUMIFS(DataRegularSeason20242025!$AB$3:$AB$1315,DataRegularSeason20242025!$B$3:$B$1315, "&lt;=" &amp; $A143, DataRegularSeason20242025!$E$3:$E$1315, AD$1)</f>
        <v>8</v>
      </c>
      <c r="AE143" s="2">
        <f>SUMIFS(DataRegularSeason20242025!$AA$3:$AA$1315,DataRegularSeason20242025!$B$3:$B$1315, "&lt;=" &amp; $A143, DataRegularSeason20242025!$D$3:$D$1315, AE$1)+SUMIFS(DataRegularSeason20242025!$AB$3:$AB$1315,DataRegularSeason20242025!$B$3:$B$1315, "&lt;=" &amp; $A143, DataRegularSeason20242025!$E$3:$E$1315, AE$1)</f>
        <v>9</v>
      </c>
      <c r="AF143" s="2">
        <f>SUMIFS(DataRegularSeason20242025!$AA$3:$AA$1315,DataRegularSeason20242025!$B$3:$B$1315, "&lt;=" &amp; $A143, DataRegularSeason20242025!$D$3:$D$1315, AF$1)+SUMIFS(DataRegularSeason20242025!$AB$3:$AB$1315,DataRegularSeason20242025!$B$3:$B$1315, "&lt;=" &amp; $A143, DataRegularSeason20242025!$E$3:$E$1315, AF$1)</f>
        <v>14</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7</v>
      </c>
      <c r="D144" s="2">
        <f>SUMIFS(DataRegularSeason20242025!$AA$3:$AA$1315,DataRegularSeason20242025!$B$3:$B$1315, "&lt;=" &amp; $A144, DataRegularSeason20242025!$D$3:$D$1315, D$1)+SUMIFS(DataRegularSeason20242025!$AB$3:$AB$1315,DataRegularSeason20242025!$B$3:$B$1315, "&lt;=" &amp; $A144, DataRegularSeason20242025!$E$3:$E$1315, D$1)</f>
        <v>7</v>
      </c>
      <c r="E144" s="2">
        <f>SUMIFS(DataRegularSeason20242025!$AA$3:$AA$1315,DataRegularSeason20242025!$B$3:$B$1315, "&lt;=" &amp; $A144, DataRegularSeason20242025!$D$3:$D$1315, E$1)+SUMIFS(DataRegularSeason20242025!$AB$3:$AB$1315,DataRegularSeason20242025!$B$3:$B$1315, "&lt;=" &amp; $A144, DataRegularSeason20242025!$E$3:$E$1315, E$1)</f>
        <v>8</v>
      </c>
      <c r="F144" s="2">
        <f>SUMIFS(DataRegularSeason20242025!$AA$3:$AA$1315,DataRegularSeason20242025!$B$3:$B$1315, "&lt;=" &amp; $A144, DataRegularSeason20242025!$D$3:$D$1315, F$1)+SUMIFS(DataRegularSeason20242025!$AB$3:$AB$1315,DataRegularSeason20242025!$B$3:$B$1315, "&lt;=" &amp; $A144, DataRegularSeason20242025!$E$3:$E$1315, F$1)</f>
        <v>6</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5</v>
      </c>
      <c r="I144" s="2">
        <f>SUMIFS(DataRegularSeason20242025!$AA$3:$AA$1315,DataRegularSeason20242025!$B$3:$B$1315, "&lt;=" &amp; $A144, DataRegularSeason20242025!$D$3:$D$1315, I$1)+SUMIFS(DataRegularSeason20242025!$AB$3:$AB$1315,DataRegularSeason20242025!$B$3:$B$1315, "&lt;=" &amp; $A144, DataRegularSeason20242025!$E$3:$E$1315, I$1)</f>
        <v>8</v>
      </c>
      <c r="J144" s="2">
        <f>SUMIFS(DataRegularSeason20242025!$AA$3:$AA$1315,DataRegularSeason20242025!$B$3:$B$1315, "&lt;=" &amp; $A144, DataRegularSeason20242025!$D$3:$D$1315, J$1)+SUMIFS(DataRegularSeason20242025!$AB$3:$AB$1315,DataRegularSeason20242025!$B$3:$B$1315, "&lt;=" &amp; $A144, DataRegularSeason20242025!$E$3:$E$1315, J$1)</f>
        <v>12</v>
      </c>
      <c r="K144" s="2">
        <f>SUMIFS(DataRegularSeason20242025!$AA$3:$AA$1315,DataRegularSeason20242025!$B$3:$B$1315, "&lt;=" &amp; $A144, DataRegularSeason20242025!$D$3:$D$1315, K$1)+SUMIFS(DataRegularSeason20242025!$AB$3:$AB$1315,DataRegularSeason20242025!$B$3:$B$1315, "&lt;=" &amp; $A144, DataRegularSeason20242025!$E$3:$E$1315, K$1)</f>
        <v>8</v>
      </c>
      <c r="L144" s="2">
        <f>SUMIFS(DataRegularSeason20242025!$AA$3:$AA$1315,DataRegularSeason20242025!$B$3:$B$1315, "&lt;=" &amp; $A144, DataRegularSeason20242025!$D$3:$D$1315, L$1)+SUMIFS(DataRegularSeason20242025!$AB$3:$AB$1315,DataRegularSeason20242025!$B$3:$B$1315, "&lt;=" &amp; $A144, DataRegularSeason20242025!$E$3:$E$1315, L$1)</f>
        <v>5</v>
      </c>
      <c r="M144" s="2">
        <f>SUMIFS(DataRegularSeason20242025!$AA$3:$AA$1315,DataRegularSeason20242025!$B$3:$B$1315, "&lt;=" &amp; $A144, DataRegularSeason20242025!$D$3:$D$1315, M$1)+SUMIFS(DataRegularSeason20242025!$AB$3:$AB$1315,DataRegularSeason20242025!$B$3:$B$1315, "&lt;=" &amp; $A144, DataRegularSeason20242025!$E$3:$E$1315, M$1)</f>
        <v>11</v>
      </c>
      <c r="N144" s="2">
        <f>SUMIFS(DataRegularSeason20242025!$AA$3:$AA$1315,DataRegularSeason20242025!$B$3:$B$1315, "&lt;=" &amp; $A144, DataRegularSeason20242025!$D$3:$D$1315, N$1)+SUMIFS(DataRegularSeason20242025!$AB$3:$AB$1315,DataRegularSeason20242025!$B$3:$B$1315, "&lt;=" &amp; $A144, DataRegularSeason20242025!$E$3:$E$1315, N$1)</f>
        <v>10</v>
      </c>
      <c r="O144" s="2">
        <f>SUMIFS(DataRegularSeason20242025!$AA$3:$AA$1315,DataRegularSeason20242025!$B$3:$B$1315, "&lt;=" &amp; $A144, DataRegularSeason20242025!$D$3:$D$1315, O$1)+SUMIFS(DataRegularSeason20242025!$AB$3:$AB$1315,DataRegularSeason20242025!$B$3:$B$1315, "&lt;=" &amp; $A144, DataRegularSeason20242025!$E$3:$E$1315, O$1)</f>
        <v>12</v>
      </c>
      <c r="P144" s="2">
        <f>SUMIFS(DataRegularSeason20242025!$AA$3:$AA$1315,DataRegularSeason20242025!$B$3:$B$1315, "&lt;=" &amp; $A144, DataRegularSeason20242025!$D$3:$D$1315, P$1)+SUMIFS(DataRegularSeason20242025!$AB$3:$AB$1315,DataRegularSeason20242025!$B$3:$B$1315, "&lt;=" &amp; $A144, DataRegularSeason20242025!$E$3:$E$1315, P$1)</f>
        <v>5</v>
      </c>
      <c r="Q144" s="2">
        <f>SUMIFS(DataRegularSeason20242025!$AA$3:$AA$1315,DataRegularSeason20242025!$B$3:$B$1315, "&lt;=" &amp; $A144, DataRegularSeason20242025!$D$3:$D$1315, Q$1)+SUMIFS(DataRegularSeason20242025!$AB$3:$AB$1315,DataRegularSeason20242025!$B$3:$B$1315, "&lt;=" &amp; $A144, DataRegularSeason20242025!$E$3:$E$1315, Q$1)</f>
        <v>11</v>
      </c>
      <c r="R144" s="2">
        <f>SUMIFS(DataRegularSeason20242025!$AA$3:$AA$1315,DataRegularSeason20242025!$B$3:$B$1315, "&lt;=" &amp; $A144, DataRegularSeason20242025!$D$3:$D$1315, R$1)+SUMIFS(DataRegularSeason20242025!$AB$3:$AB$1315,DataRegularSeason20242025!$B$3:$B$1315, "&lt;=" &amp; $A144, DataRegularSeason20242025!$E$3:$E$1315, R$1)</f>
        <v>2</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11</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3</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2</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8</v>
      </c>
      <c r="AB144" s="2">
        <f>SUMIFS(DataRegularSeason20242025!$AA$3:$AA$1315,DataRegularSeason20242025!$B$3:$B$1315, "&lt;=" &amp; $A144, DataRegularSeason20242025!$D$3:$D$1315, AB$1)+SUMIFS(DataRegularSeason20242025!$AB$3:$AB$1315,DataRegularSeason20242025!$B$3:$B$1315, "&lt;=" &amp; $A144, DataRegularSeason20242025!$E$3:$E$1315, AB$1)</f>
        <v>8</v>
      </c>
      <c r="AC144" s="2">
        <f>SUMIFS(DataRegularSeason20242025!$AA$3:$AA$1315,DataRegularSeason20242025!$B$3:$B$1315, "&lt;=" &amp; $A144, DataRegularSeason20242025!$D$3:$D$1315, AC$1)+SUMIFS(DataRegularSeason20242025!$AB$3:$AB$1315,DataRegularSeason20242025!$B$3:$B$1315, "&lt;=" &amp; $A144, DataRegularSeason20242025!$E$3:$E$1315, AC$1)</f>
        <v>9</v>
      </c>
      <c r="AD144" s="2">
        <f>SUMIFS(DataRegularSeason20242025!$AA$3:$AA$1315,DataRegularSeason20242025!$B$3:$B$1315, "&lt;=" &amp; $A144, DataRegularSeason20242025!$D$3:$D$1315, AD$1)+SUMIFS(DataRegularSeason20242025!$AB$3:$AB$1315,DataRegularSeason20242025!$B$3:$B$1315, "&lt;=" &amp; $A144, DataRegularSeason20242025!$E$3:$E$1315, AD$1)</f>
        <v>8</v>
      </c>
      <c r="AE144" s="2">
        <f>SUMIFS(DataRegularSeason20242025!$AA$3:$AA$1315,DataRegularSeason20242025!$B$3:$B$1315, "&lt;=" &amp; $A144, DataRegularSeason20242025!$D$3:$D$1315, AE$1)+SUMIFS(DataRegularSeason20242025!$AB$3:$AB$1315,DataRegularSeason20242025!$B$3:$B$1315, "&lt;=" &amp; $A144, DataRegularSeason20242025!$E$3:$E$1315, AE$1)</f>
        <v>9</v>
      </c>
      <c r="AF144" s="2">
        <f>SUMIFS(DataRegularSeason20242025!$AA$3:$AA$1315,DataRegularSeason20242025!$B$3:$B$1315, "&lt;=" &amp; $A144, DataRegularSeason20242025!$D$3:$D$1315, AF$1)+SUMIFS(DataRegularSeason20242025!$AB$3:$AB$1315,DataRegularSeason20242025!$B$3:$B$1315, "&lt;=" &amp; $A144, DataRegularSeason20242025!$E$3:$E$1315, AF$1)</f>
        <v>14</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7</v>
      </c>
      <c r="D145" s="2">
        <f>SUMIFS(DataRegularSeason20242025!$AA$3:$AA$1315,DataRegularSeason20242025!$B$3:$B$1315, "&lt;=" &amp; $A145, DataRegularSeason20242025!$D$3:$D$1315, D$1)+SUMIFS(DataRegularSeason20242025!$AB$3:$AB$1315,DataRegularSeason20242025!$B$3:$B$1315, "&lt;=" &amp; $A145, DataRegularSeason20242025!$E$3:$E$1315, D$1)</f>
        <v>7</v>
      </c>
      <c r="E145" s="2">
        <f>SUMIFS(DataRegularSeason20242025!$AA$3:$AA$1315,DataRegularSeason20242025!$B$3:$B$1315, "&lt;=" &amp; $A145, DataRegularSeason20242025!$D$3:$D$1315, E$1)+SUMIFS(DataRegularSeason20242025!$AB$3:$AB$1315,DataRegularSeason20242025!$B$3:$B$1315, "&lt;=" &amp; $A145, DataRegularSeason20242025!$E$3:$E$1315, E$1)</f>
        <v>8</v>
      </c>
      <c r="F145" s="2">
        <f>SUMIFS(DataRegularSeason20242025!$AA$3:$AA$1315,DataRegularSeason20242025!$B$3:$B$1315, "&lt;=" &amp; $A145, DataRegularSeason20242025!$D$3:$D$1315, F$1)+SUMIFS(DataRegularSeason20242025!$AB$3:$AB$1315,DataRegularSeason20242025!$B$3:$B$1315, "&lt;=" &amp; $A145, DataRegularSeason20242025!$E$3:$E$1315, F$1)</f>
        <v>6</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5</v>
      </c>
      <c r="I145" s="2">
        <f>SUMIFS(DataRegularSeason20242025!$AA$3:$AA$1315,DataRegularSeason20242025!$B$3:$B$1315, "&lt;=" &amp; $A145, DataRegularSeason20242025!$D$3:$D$1315, I$1)+SUMIFS(DataRegularSeason20242025!$AB$3:$AB$1315,DataRegularSeason20242025!$B$3:$B$1315, "&lt;=" &amp; $A145, DataRegularSeason20242025!$E$3:$E$1315, I$1)</f>
        <v>8</v>
      </c>
      <c r="J145" s="2">
        <f>SUMIFS(DataRegularSeason20242025!$AA$3:$AA$1315,DataRegularSeason20242025!$B$3:$B$1315, "&lt;=" &amp; $A145, DataRegularSeason20242025!$D$3:$D$1315, J$1)+SUMIFS(DataRegularSeason20242025!$AB$3:$AB$1315,DataRegularSeason20242025!$B$3:$B$1315, "&lt;=" &amp; $A145, DataRegularSeason20242025!$E$3:$E$1315, J$1)</f>
        <v>12</v>
      </c>
      <c r="K145" s="2">
        <f>SUMIFS(DataRegularSeason20242025!$AA$3:$AA$1315,DataRegularSeason20242025!$B$3:$B$1315, "&lt;=" &amp; $A145, DataRegularSeason20242025!$D$3:$D$1315, K$1)+SUMIFS(DataRegularSeason20242025!$AB$3:$AB$1315,DataRegularSeason20242025!$B$3:$B$1315, "&lt;=" &amp; $A145, DataRegularSeason20242025!$E$3:$E$1315, K$1)</f>
        <v>8</v>
      </c>
      <c r="L145" s="2">
        <f>SUMIFS(DataRegularSeason20242025!$AA$3:$AA$1315,DataRegularSeason20242025!$B$3:$B$1315, "&lt;=" &amp; $A145, DataRegularSeason20242025!$D$3:$D$1315, L$1)+SUMIFS(DataRegularSeason20242025!$AB$3:$AB$1315,DataRegularSeason20242025!$B$3:$B$1315, "&lt;=" &amp; $A145, DataRegularSeason20242025!$E$3:$E$1315, L$1)</f>
        <v>5</v>
      </c>
      <c r="M145" s="2">
        <f>SUMIFS(DataRegularSeason20242025!$AA$3:$AA$1315,DataRegularSeason20242025!$B$3:$B$1315, "&lt;=" &amp; $A145, DataRegularSeason20242025!$D$3:$D$1315, M$1)+SUMIFS(DataRegularSeason20242025!$AB$3:$AB$1315,DataRegularSeason20242025!$B$3:$B$1315, "&lt;=" &amp; $A145, DataRegularSeason20242025!$E$3:$E$1315, M$1)</f>
        <v>11</v>
      </c>
      <c r="N145" s="2">
        <f>SUMIFS(DataRegularSeason20242025!$AA$3:$AA$1315,DataRegularSeason20242025!$B$3:$B$1315, "&lt;=" &amp; $A145, DataRegularSeason20242025!$D$3:$D$1315, N$1)+SUMIFS(DataRegularSeason20242025!$AB$3:$AB$1315,DataRegularSeason20242025!$B$3:$B$1315, "&lt;=" &amp; $A145, DataRegularSeason20242025!$E$3:$E$1315, N$1)</f>
        <v>10</v>
      </c>
      <c r="O145" s="2">
        <f>SUMIFS(DataRegularSeason20242025!$AA$3:$AA$1315,DataRegularSeason20242025!$B$3:$B$1315, "&lt;=" &amp; $A145, DataRegularSeason20242025!$D$3:$D$1315, O$1)+SUMIFS(DataRegularSeason20242025!$AB$3:$AB$1315,DataRegularSeason20242025!$B$3:$B$1315, "&lt;=" &amp; $A145, DataRegularSeason20242025!$E$3:$E$1315, O$1)</f>
        <v>12</v>
      </c>
      <c r="P145" s="2">
        <f>SUMIFS(DataRegularSeason20242025!$AA$3:$AA$1315,DataRegularSeason20242025!$B$3:$B$1315, "&lt;=" &amp; $A145, DataRegularSeason20242025!$D$3:$D$1315, P$1)+SUMIFS(DataRegularSeason20242025!$AB$3:$AB$1315,DataRegularSeason20242025!$B$3:$B$1315, "&lt;=" &amp; $A145, DataRegularSeason20242025!$E$3:$E$1315, P$1)</f>
        <v>5</v>
      </c>
      <c r="Q145" s="2">
        <f>SUMIFS(DataRegularSeason20242025!$AA$3:$AA$1315,DataRegularSeason20242025!$B$3:$B$1315, "&lt;=" &amp; $A145, DataRegularSeason20242025!$D$3:$D$1315, Q$1)+SUMIFS(DataRegularSeason20242025!$AB$3:$AB$1315,DataRegularSeason20242025!$B$3:$B$1315, "&lt;=" &amp; $A145, DataRegularSeason20242025!$E$3:$E$1315, Q$1)</f>
        <v>11</v>
      </c>
      <c r="R145" s="2">
        <f>SUMIFS(DataRegularSeason20242025!$AA$3:$AA$1315,DataRegularSeason20242025!$B$3:$B$1315, "&lt;=" &amp; $A145, DataRegularSeason20242025!$D$3:$D$1315, R$1)+SUMIFS(DataRegularSeason20242025!$AB$3:$AB$1315,DataRegularSeason20242025!$B$3:$B$1315, "&lt;=" &amp; $A145, DataRegularSeason20242025!$E$3:$E$1315, R$1)</f>
        <v>2</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11</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3</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2</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8</v>
      </c>
      <c r="AB145" s="2">
        <f>SUMIFS(DataRegularSeason20242025!$AA$3:$AA$1315,DataRegularSeason20242025!$B$3:$B$1315, "&lt;=" &amp; $A145, DataRegularSeason20242025!$D$3:$D$1315, AB$1)+SUMIFS(DataRegularSeason20242025!$AB$3:$AB$1315,DataRegularSeason20242025!$B$3:$B$1315, "&lt;=" &amp; $A145, DataRegularSeason20242025!$E$3:$E$1315, AB$1)</f>
        <v>8</v>
      </c>
      <c r="AC145" s="2">
        <f>SUMIFS(DataRegularSeason20242025!$AA$3:$AA$1315,DataRegularSeason20242025!$B$3:$B$1315, "&lt;=" &amp; $A145, DataRegularSeason20242025!$D$3:$D$1315, AC$1)+SUMIFS(DataRegularSeason20242025!$AB$3:$AB$1315,DataRegularSeason20242025!$B$3:$B$1315, "&lt;=" &amp; $A145, DataRegularSeason20242025!$E$3:$E$1315, AC$1)</f>
        <v>9</v>
      </c>
      <c r="AD145" s="2">
        <f>SUMIFS(DataRegularSeason20242025!$AA$3:$AA$1315,DataRegularSeason20242025!$B$3:$B$1315, "&lt;=" &amp; $A145, DataRegularSeason20242025!$D$3:$D$1315, AD$1)+SUMIFS(DataRegularSeason20242025!$AB$3:$AB$1315,DataRegularSeason20242025!$B$3:$B$1315, "&lt;=" &amp; $A145, DataRegularSeason20242025!$E$3:$E$1315, AD$1)</f>
        <v>8</v>
      </c>
      <c r="AE145" s="2">
        <f>SUMIFS(DataRegularSeason20242025!$AA$3:$AA$1315,DataRegularSeason20242025!$B$3:$B$1315, "&lt;=" &amp; $A145, DataRegularSeason20242025!$D$3:$D$1315, AE$1)+SUMIFS(DataRegularSeason20242025!$AB$3:$AB$1315,DataRegularSeason20242025!$B$3:$B$1315, "&lt;=" &amp; $A145, DataRegularSeason20242025!$E$3:$E$1315, AE$1)</f>
        <v>9</v>
      </c>
      <c r="AF145" s="2">
        <f>SUMIFS(DataRegularSeason20242025!$AA$3:$AA$1315,DataRegularSeason20242025!$B$3:$B$1315, "&lt;=" &amp; $A145, DataRegularSeason20242025!$D$3:$D$1315, AF$1)+SUMIFS(DataRegularSeason20242025!$AB$3:$AB$1315,DataRegularSeason20242025!$B$3:$B$1315, "&lt;=" &amp; $A145, DataRegularSeason20242025!$E$3:$E$1315, AF$1)</f>
        <v>14</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7</v>
      </c>
      <c r="D146" s="2">
        <f>SUMIFS(DataRegularSeason20242025!$AA$3:$AA$1315,DataRegularSeason20242025!$B$3:$B$1315, "&lt;=" &amp; $A146, DataRegularSeason20242025!$D$3:$D$1315, D$1)+SUMIFS(DataRegularSeason20242025!$AB$3:$AB$1315,DataRegularSeason20242025!$B$3:$B$1315, "&lt;=" &amp; $A146, DataRegularSeason20242025!$E$3:$E$1315, D$1)</f>
        <v>7</v>
      </c>
      <c r="E146" s="2">
        <f>SUMIFS(DataRegularSeason20242025!$AA$3:$AA$1315,DataRegularSeason20242025!$B$3:$B$1315, "&lt;=" &amp; $A146, DataRegularSeason20242025!$D$3:$D$1315, E$1)+SUMIFS(DataRegularSeason20242025!$AB$3:$AB$1315,DataRegularSeason20242025!$B$3:$B$1315, "&lt;=" &amp; $A146, DataRegularSeason20242025!$E$3:$E$1315, E$1)</f>
        <v>8</v>
      </c>
      <c r="F146" s="2">
        <f>SUMIFS(DataRegularSeason20242025!$AA$3:$AA$1315,DataRegularSeason20242025!$B$3:$B$1315, "&lt;=" &amp; $A146, DataRegularSeason20242025!$D$3:$D$1315, F$1)+SUMIFS(DataRegularSeason20242025!$AB$3:$AB$1315,DataRegularSeason20242025!$B$3:$B$1315, "&lt;=" &amp; $A146, DataRegularSeason20242025!$E$3:$E$1315, F$1)</f>
        <v>6</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5</v>
      </c>
      <c r="I146" s="2">
        <f>SUMIFS(DataRegularSeason20242025!$AA$3:$AA$1315,DataRegularSeason20242025!$B$3:$B$1315, "&lt;=" &amp; $A146, DataRegularSeason20242025!$D$3:$D$1315, I$1)+SUMIFS(DataRegularSeason20242025!$AB$3:$AB$1315,DataRegularSeason20242025!$B$3:$B$1315, "&lt;=" &amp; $A146, DataRegularSeason20242025!$E$3:$E$1315, I$1)</f>
        <v>8</v>
      </c>
      <c r="J146" s="2">
        <f>SUMIFS(DataRegularSeason20242025!$AA$3:$AA$1315,DataRegularSeason20242025!$B$3:$B$1315, "&lt;=" &amp; $A146, DataRegularSeason20242025!$D$3:$D$1315, J$1)+SUMIFS(DataRegularSeason20242025!$AB$3:$AB$1315,DataRegularSeason20242025!$B$3:$B$1315, "&lt;=" &amp; $A146, DataRegularSeason20242025!$E$3:$E$1315, J$1)</f>
        <v>12</v>
      </c>
      <c r="K146" s="2">
        <f>SUMIFS(DataRegularSeason20242025!$AA$3:$AA$1315,DataRegularSeason20242025!$B$3:$B$1315, "&lt;=" &amp; $A146, DataRegularSeason20242025!$D$3:$D$1315, K$1)+SUMIFS(DataRegularSeason20242025!$AB$3:$AB$1315,DataRegularSeason20242025!$B$3:$B$1315, "&lt;=" &amp; $A146, DataRegularSeason20242025!$E$3:$E$1315, K$1)</f>
        <v>8</v>
      </c>
      <c r="L146" s="2">
        <f>SUMIFS(DataRegularSeason20242025!$AA$3:$AA$1315,DataRegularSeason20242025!$B$3:$B$1315, "&lt;=" &amp; $A146, DataRegularSeason20242025!$D$3:$D$1315, L$1)+SUMIFS(DataRegularSeason20242025!$AB$3:$AB$1315,DataRegularSeason20242025!$B$3:$B$1315, "&lt;=" &amp; $A146, DataRegularSeason20242025!$E$3:$E$1315, L$1)</f>
        <v>5</v>
      </c>
      <c r="M146" s="2">
        <f>SUMIFS(DataRegularSeason20242025!$AA$3:$AA$1315,DataRegularSeason20242025!$B$3:$B$1315, "&lt;=" &amp; $A146, DataRegularSeason20242025!$D$3:$D$1315, M$1)+SUMIFS(DataRegularSeason20242025!$AB$3:$AB$1315,DataRegularSeason20242025!$B$3:$B$1315, "&lt;=" &amp; $A146, DataRegularSeason20242025!$E$3:$E$1315, M$1)</f>
        <v>11</v>
      </c>
      <c r="N146" s="2">
        <f>SUMIFS(DataRegularSeason20242025!$AA$3:$AA$1315,DataRegularSeason20242025!$B$3:$B$1315, "&lt;=" &amp; $A146, DataRegularSeason20242025!$D$3:$D$1315, N$1)+SUMIFS(DataRegularSeason20242025!$AB$3:$AB$1315,DataRegularSeason20242025!$B$3:$B$1315, "&lt;=" &amp; $A146, DataRegularSeason20242025!$E$3:$E$1315, N$1)</f>
        <v>10</v>
      </c>
      <c r="O146" s="2">
        <f>SUMIFS(DataRegularSeason20242025!$AA$3:$AA$1315,DataRegularSeason20242025!$B$3:$B$1315, "&lt;=" &amp; $A146, DataRegularSeason20242025!$D$3:$D$1315, O$1)+SUMIFS(DataRegularSeason20242025!$AB$3:$AB$1315,DataRegularSeason20242025!$B$3:$B$1315, "&lt;=" &amp; $A146, DataRegularSeason20242025!$E$3:$E$1315, O$1)</f>
        <v>12</v>
      </c>
      <c r="P146" s="2">
        <f>SUMIFS(DataRegularSeason20242025!$AA$3:$AA$1315,DataRegularSeason20242025!$B$3:$B$1315, "&lt;=" &amp; $A146, DataRegularSeason20242025!$D$3:$D$1315, P$1)+SUMIFS(DataRegularSeason20242025!$AB$3:$AB$1315,DataRegularSeason20242025!$B$3:$B$1315, "&lt;=" &amp; $A146, DataRegularSeason20242025!$E$3:$E$1315, P$1)</f>
        <v>5</v>
      </c>
      <c r="Q146" s="2">
        <f>SUMIFS(DataRegularSeason20242025!$AA$3:$AA$1315,DataRegularSeason20242025!$B$3:$B$1315, "&lt;=" &amp; $A146, DataRegularSeason20242025!$D$3:$D$1315, Q$1)+SUMIFS(DataRegularSeason20242025!$AB$3:$AB$1315,DataRegularSeason20242025!$B$3:$B$1315, "&lt;=" &amp; $A146, DataRegularSeason20242025!$E$3:$E$1315, Q$1)</f>
        <v>11</v>
      </c>
      <c r="R146" s="2">
        <f>SUMIFS(DataRegularSeason20242025!$AA$3:$AA$1315,DataRegularSeason20242025!$B$3:$B$1315, "&lt;=" &amp; $A146, DataRegularSeason20242025!$D$3:$D$1315, R$1)+SUMIFS(DataRegularSeason20242025!$AB$3:$AB$1315,DataRegularSeason20242025!$B$3:$B$1315, "&lt;=" &amp; $A146, DataRegularSeason20242025!$E$3:$E$1315, R$1)</f>
        <v>2</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11</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3</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2</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8</v>
      </c>
      <c r="AB146" s="2">
        <f>SUMIFS(DataRegularSeason20242025!$AA$3:$AA$1315,DataRegularSeason20242025!$B$3:$B$1315, "&lt;=" &amp; $A146, DataRegularSeason20242025!$D$3:$D$1315, AB$1)+SUMIFS(DataRegularSeason20242025!$AB$3:$AB$1315,DataRegularSeason20242025!$B$3:$B$1315, "&lt;=" &amp; $A146, DataRegularSeason20242025!$E$3:$E$1315, AB$1)</f>
        <v>8</v>
      </c>
      <c r="AC146" s="2">
        <f>SUMIFS(DataRegularSeason20242025!$AA$3:$AA$1315,DataRegularSeason20242025!$B$3:$B$1315, "&lt;=" &amp; $A146, DataRegularSeason20242025!$D$3:$D$1315, AC$1)+SUMIFS(DataRegularSeason20242025!$AB$3:$AB$1315,DataRegularSeason20242025!$B$3:$B$1315, "&lt;=" &amp; $A146, DataRegularSeason20242025!$E$3:$E$1315, AC$1)</f>
        <v>9</v>
      </c>
      <c r="AD146" s="2">
        <f>SUMIFS(DataRegularSeason20242025!$AA$3:$AA$1315,DataRegularSeason20242025!$B$3:$B$1315, "&lt;=" &amp; $A146, DataRegularSeason20242025!$D$3:$D$1315, AD$1)+SUMIFS(DataRegularSeason20242025!$AB$3:$AB$1315,DataRegularSeason20242025!$B$3:$B$1315, "&lt;=" &amp; $A146, DataRegularSeason20242025!$E$3:$E$1315, AD$1)</f>
        <v>8</v>
      </c>
      <c r="AE146" s="2">
        <f>SUMIFS(DataRegularSeason20242025!$AA$3:$AA$1315,DataRegularSeason20242025!$B$3:$B$1315, "&lt;=" &amp; $A146, DataRegularSeason20242025!$D$3:$D$1315, AE$1)+SUMIFS(DataRegularSeason20242025!$AB$3:$AB$1315,DataRegularSeason20242025!$B$3:$B$1315, "&lt;=" &amp; $A146, DataRegularSeason20242025!$E$3:$E$1315, AE$1)</f>
        <v>9</v>
      </c>
      <c r="AF146" s="2">
        <f>SUMIFS(DataRegularSeason20242025!$AA$3:$AA$1315,DataRegularSeason20242025!$B$3:$B$1315, "&lt;=" &amp; $A146, DataRegularSeason20242025!$D$3:$D$1315, AF$1)+SUMIFS(DataRegularSeason20242025!$AB$3:$AB$1315,DataRegularSeason20242025!$B$3:$B$1315, "&lt;=" &amp; $A146, DataRegularSeason20242025!$E$3:$E$1315, AF$1)</f>
        <v>14</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7</v>
      </c>
      <c r="D147" s="2">
        <f>SUMIFS(DataRegularSeason20242025!$AA$3:$AA$1315,DataRegularSeason20242025!$B$3:$B$1315, "&lt;=" &amp; $A147, DataRegularSeason20242025!$D$3:$D$1315, D$1)+SUMIFS(DataRegularSeason20242025!$AB$3:$AB$1315,DataRegularSeason20242025!$B$3:$B$1315, "&lt;=" &amp; $A147, DataRegularSeason20242025!$E$3:$E$1315, D$1)</f>
        <v>7</v>
      </c>
      <c r="E147" s="2">
        <f>SUMIFS(DataRegularSeason20242025!$AA$3:$AA$1315,DataRegularSeason20242025!$B$3:$B$1315, "&lt;=" &amp; $A147, DataRegularSeason20242025!$D$3:$D$1315, E$1)+SUMIFS(DataRegularSeason20242025!$AB$3:$AB$1315,DataRegularSeason20242025!$B$3:$B$1315, "&lt;=" &amp; $A147, DataRegularSeason20242025!$E$3:$E$1315, E$1)</f>
        <v>8</v>
      </c>
      <c r="F147" s="2">
        <f>SUMIFS(DataRegularSeason20242025!$AA$3:$AA$1315,DataRegularSeason20242025!$B$3:$B$1315, "&lt;=" &amp; $A147, DataRegularSeason20242025!$D$3:$D$1315, F$1)+SUMIFS(DataRegularSeason20242025!$AB$3:$AB$1315,DataRegularSeason20242025!$B$3:$B$1315, "&lt;=" &amp; $A147, DataRegularSeason20242025!$E$3:$E$1315, F$1)</f>
        <v>6</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5</v>
      </c>
      <c r="I147" s="2">
        <f>SUMIFS(DataRegularSeason20242025!$AA$3:$AA$1315,DataRegularSeason20242025!$B$3:$B$1315, "&lt;=" &amp; $A147, DataRegularSeason20242025!$D$3:$D$1315, I$1)+SUMIFS(DataRegularSeason20242025!$AB$3:$AB$1315,DataRegularSeason20242025!$B$3:$B$1315, "&lt;=" &amp; $A147, DataRegularSeason20242025!$E$3:$E$1315, I$1)</f>
        <v>8</v>
      </c>
      <c r="J147" s="2">
        <f>SUMIFS(DataRegularSeason20242025!$AA$3:$AA$1315,DataRegularSeason20242025!$B$3:$B$1315, "&lt;=" &amp; $A147, DataRegularSeason20242025!$D$3:$D$1315, J$1)+SUMIFS(DataRegularSeason20242025!$AB$3:$AB$1315,DataRegularSeason20242025!$B$3:$B$1315, "&lt;=" &amp; $A147, DataRegularSeason20242025!$E$3:$E$1315, J$1)</f>
        <v>12</v>
      </c>
      <c r="K147" s="2">
        <f>SUMIFS(DataRegularSeason20242025!$AA$3:$AA$1315,DataRegularSeason20242025!$B$3:$B$1315, "&lt;=" &amp; $A147, DataRegularSeason20242025!$D$3:$D$1315, K$1)+SUMIFS(DataRegularSeason20242025!$AB$3:$AB$1315,DataRegularSeason20242025!$B$3:$B$1315, "&lt;=" &amp; $A147, DataRegularSeason20242025!$E$3:$E$1315, K$1)</f>
        <v>8</v>
      </c>
      <c r="L147" s="2">
        <f>SUMIFS(DataRegularSeason20242025!$AA$3:$AA$1315,DataRegularSeason20242025!$B$3:$B$1315, "&lt;=" &amp; $A147, DataRegularSeason20242025!$D$3:$D$1315, L$1)+SUMIFS(DataRegularSeason20242025!$AB$3:$AB$1315,DataRegularSeason20242025!$B$3:$B$1315, "&lt;=" &amp; $A147, DataRegularSeason20242025!$E$3:$E$1315, L$1)</f>
        <v>5</v>
      </c>
      <c r="M147" s="2">
        <f>SUMIFS(DataRegularSeason20242025!$AA$3:$AA$1315,DataRegularSeason20242025!$B$3:$B$1315, "&lt;=" &amp; $A147, DataRegularSeason20242025!$D$3:$D$1315, M$1)+SUMIFS(DataRegularSeason20242025!$AB$3:$AB$1315,DataRegularSeason20242025!$B$3:$B$1315, "&lt;=" &amp; $A147, DataRegularSeason20242025!$E$3:$E$1315, M$1)</f>
        <v>11</v>
      </c>
      <c r="N147" s="2">
        <f>SUMIFS(DataRegularSeason20242025!$AA$3:$AA$1315,DataRegularSeason20242025!$B$3:$B$1315, "&lt;=" &amp; $A147, DataRegularSeason20242025!$D$3:$D$1315, N$1)+SUMIFS(DataRegularSeason20242025!$AB$3:$AB$1315,DataRegularSeason20242025!$B$3:$B$1315, "&lt;=" &amp; $A147, DataRegularSeason20242025!$E$3:$E$1315, N$1)</f>
        <v>10</v>
      </c>
      <c r="O147" s="2">
        <f>SUMIFS(DataRegularSeason20242025!$AA$3:$AA$1315,DataRegularSeason20242025!$B$3:$B$1315, "&lt;=" &amp; $A147, DataRegularSeason20242025!$D$3:$D$1315, O$1)+SUMIFS(DataRegularSeason20242025!$AB$3:$AB$1315,DataRegularSeason20242025!$B$3:$B$1315, "&lt;=" &amp; $A147, DataRegularSeason20242025!$E$3:$E$1315, O$1)</f>
        <v>12</v>
      </c>
      <c r="P147" s="2">
        <f>SUMIFS(DataRegularSeason20242025!$AA$3:$AA$1315,DataRegularSeason20242025!$B$3:$B$1315, "&lt;=" &amp; $A147, DataRegularSeason20242025!$D$3:$D$1315, P$1)+SUMIFS(DataRegularSeason20242025!$AB$3:$AB$1315,DataRegularSeason20242025!$B$3:$B$1315, "&lt;=" &amp; $A147, DataRegularSeason20242025!$E$3:$E$1315, P$1)</f>
        <v>5</v>
      </c>
      <c r="Q147" s="2">
        <f>SUMIFS(DataRegularSeason20242025!$AA$3:$AA$1315,DataRegularSeason20242025!$B$3:$B$1315, "&lt;=" &amp; $A147, DataRegularSeason20242025!$D$3:$D$1315, Q$1)+SUMIFS(DataRegularSeason20242025!$AB$3:$AB$1315,DataRegularSeason20242025!$B$3:$B$1315, "&lt;=" &amp; $A147, DataRegularSeason20242025!$E$3:$E$1315, Q$1)</f>
        <v>11</v>
      </c>
      <c r="R147" s="2">
        <f>SUMIFS(DataRegularSeason20242025!$AA$3:$AA$1315,DataRegularSeason20242025!$B$3:$B$1315, "&lt;=" &amp; $A147, DataRegularSeason20242025!$D$3:$D$1315, R$1)+SUMIFS(DataRegularSeason20242025!$AB$3:$AB$1315,DataRegularSeason20242025!$B$3:$B$1315, "&lt;=" &amp; $A147, DataRegularSeason20242025!$E$3:$E$1315, R$1)</f>
        <v>2</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11</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3</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2</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8</v>
      </c>
      <c r="AB147" s="2">
        <f>SUMIFS(DataRegularSeason20242025!$AA$3:$AA$1315,DataRegularSeason20242025!$B$3:$B$1315, "&lt;=" &amp; $A147, DataRegularSeason20242025!$D$3:$D$1315, AB$1)+SUMIFS(DataRegularSeason20242025!$AB$3:$AB$1315,DataRegularSeason20242025!$B$3:$B$1315, "&lt;=" &amp; $A147, DataRegularSeason20242025!$E$3:$E$1315, AB$1)</f>
        <v>8</v>
      </c>
      <c r="AC147" s="2">
        <f>SUMIFS(DataRegularSeason20242025!$AA$3:$AA$1315,DataRegularSeason20242025!$B$3:$B$1315, "&lt;=" &amp; $A147, DataRegularSeason20242025!$D$3:$D$1315, AC$1)+SUMIFS(DataRegularSeason20242025!$AB$3:$AB$1315,DataRegularSeason20242025!$B$3:$B$1315, "&lt;=" &amp; $A147, DataRegularSeason20242025!$E$3:$E$1315, AC$1)</f>
        <v>9</v>
      </c>
      <c r="AD147" s="2">
        <f>SUMIFS(DataRegularSeason20242025!$AA$3:$AA$1315,DataRegularSeason20242025!$B$3:$B$1315, "&lt;=" &amp; $A147, DataRegularSeason20242025!$D$3:$D$1315, AD$1)+SUMIFS(DataRegularSeason20242025!$AB$3:$AB$1315,DataRegularSeason20242025!$B$3:$B$1315, "&lt;=" &amp; $A147, DataRegularSeason20242025!$E$3:$E$1315, AD$1)</f>
        <v>8</v>
      </c>
      <c r="AE147" s="2">
        <f>SUMIFS(DataRegularSeason20242025!$AA$3:$AA$1315,DataRegularSeason20242025!$B$3:$B$1315, "&lt;=" &amp; $A147, DataRegularSeason20242025!$D$3:$D$1315, AE$1)+SUMIFS(DataRegularSeason20242025!$AB$3:$AB$1315,DataRegularSeason20242025!$B$3:$B$1315, "&lt;=" &amp; $A147, DataRegularSeason20242025!$E$3:$E$1315, AE$1)</f>
        <v>9</v>
      </c>
      <c r="AF147" s="2">
        <f>SUMIFS(DataRegularSeason20242025!$AA$3:$AA$1315,DataRegularSeason20242025!$B$3:$B$1315, "&lt;=" &amp; $A147, DataRegularSeason20242025!$D$3:$D$1315, AF$1)+SUMIFS(DataRegularSeason20242025!$AB$3:$AB$1315,DataRegularSeason20242025!$B$3:$B$1315, "&lt;=" &amp; $A147, DataRegularSeason20242025!$E$3:$E$1315, AF$1)</f>
        <v>14</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7</v>
      </c>
      <c r="D148" s="2">
        <f>SUMIFS(DataRegularSeason20242025!$AA$3:$AA$1315,DataRegularSeason20242025!$B$3:$B$1315, "&lt;=" &amp; $A148, DataRegularSeason20242025!$D$3:$D$1315, D$1)+SUMIFS(DataRegularSeason20242025!$AB$3:$AB$1315,DataRegularSeason20242025!$B$3:$B$1315, "&lt;=" &amp; $A148, DataRegularSeason20242025!$E$3:$E$1315, D$1)</f>
        <v>7</v>
      </c>
      <c r="E148" s="2">
        <f>SUMIFS(DataRegularSeason20242025!$AA$3:$AA$1315,DataRegularSeason20242025!$B$3:$B$1315, "&lt;=" &amp; $A148, DataRegularSeason20242025!$D$3:$D$1315, E$1)+SUMIFS(DataRegularSeason20242025!$AB$3:$AB$1315,DataRegularSeason20242025!$B$3:$B$1315, "&lt;=" &amp; $A148, DataRegularSeason20242025!$E$3:$E$1315, E$1)</f>
        <v>8</v>
      </c>
      <c r="F148" s="2">
        <f>SUMIFS(DataRegularSeason20242025!$AA$3:$AA$1315,DataRegularSeason20242025!$B$3:$B$1315, "&lt;=" &amp; $A148, DataRegularSeason20242025!$D$3:$D$1315, F$1)+SUMIFS(DataRegularSeason20242025!$AB$3:$AB$1315,DataRegularSeason20242025!$B$3:$B$1315, "&lt;=" &amp; $A148, DataRegularSeason20242025!$E$3:$E$1315, F$1)</f>
        <v>6</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5</v>
      </c>
      <c r="I148" s="2">
        <f>SUMIFS(DataRegularSeason20242025!$AA$3:$AA$1315,DataRegularSeason20242025!$B$3:$B$1315, "&lt;=" &amp; $A148, DataRegularSeason20242025!$D$3:$D$1315, I$1)+SUMIFS(DataRegularSeason20242025!$AB$3:$AB$1315,DataRegularSeason20242025!$B$3:$B$1315, "&lt;=" &amp; $A148, DataRegularSeason20242025!$E$3:$E$1315, I$1)</f>
        <v>8</v>
      </c>
      <c r="J148" s="2">
        <f>SUMIFS(DataRegularSeason20242025!$AA$3:$AA$1315,DataRegularSeason20242025!$B$3:$B$1315, "&lt;=" &amp; $A148, DataRegularSeason20242025!$D$3:$D$1315, J$1)+SUMIFS(DataRegularSeason20242025!$AB$3:$AB$1315,DataRegularSeason20242025!$B$3:$B$1315, "&lt;=" &amp; $A148, DataRegularSeason20242025!$E$3:$E$1315, J$1)</f>
        <v>12</v>
      </c>
      <c r="K148" s="2">
        <f>SUMIFS(DataRegularSeason20242025!$AA$3:$AA$1315,DataRegularSeason20242025!$B$3:$B$1315, "&lt;=" &amp; $A148, DataRegularSeason20242025!$D$3:$D$1315, K$1)+SUMIFS(DataRegularSeason20242025!$AB$3:$AB$1315,DataRegularSeason20242025!$B$3:$B$1315, "&lt;=" &amp; $A148, DataRegularSeason20242025!$E$3:$E$1315, K$1)</f>
        <v>8</v>
      </c>
      <c r="L148" s="2">
        <f>SUMIFS(DataRegularSeason20242025!$AA$3:$AA$1315,DataRegularSeason20242025!$B$3:$B$1315, "&lt;=" &amp; $A148, DataRegularSeason20242025!$D$3:$D$1315, L$1)+SUMIFS(DataRegularSeason20242025!$AB$3:$AB$1315,DataRegularSeason20242025!$B$3:$B$1315, "&lt;=" &amp; $A148, DataRegularSeason20242025!$E$3:$E$1315, L$1)</f>
        <v>5</v>
      </c>
      <c r="M148" s="2">
        <f>SUMIFS(DataRegularSeason20242025!$AA$3:$AA$1315,DataRegularSeason20242025!$B$3:$B$1315, "&lt;=" &amp; $A148, DataRegularSeason20242025!$D$3:$D$1315, M$1)+SUMIFS(DataRegularSeason20242025!$AB$3:$AB$1315,DataRegularSeason20242025!$B$3:$B$1315, "&lt;=" &amp; $A148, DataRegularSeason20242025!$E$3:$E$1315, M$1)</f>
        <v>11</v>
      </c>
      <c r="N148" s="2">
        <f>SUMIFS(DataRegularSeason20242025!$AA$3:$AA$1315,DataRegularSeason20242025!$B$3:$B$1315, "&lt;=" &amp; $A148, DataRegularSeason20242025!$D$3:$D$1315, N$1)+SUMIFS(DataRegularSeason20242025!$AB$3:$AB$1315,DataRegularSeason20242025!$B$3:$B$1315, "&lt;=" &amp; $A148, DataRegularSeason20242025!$E$3:$E$1315, N$1)</f>
        <v>10</v>
      </c>
      <c r="O148" s="2">
        <f>SUMIFS(DataRegularSeason20242025!$AA$3:$AA$1315,DataRegularSeason20242025!$B$3:$B$1315, "&lt;=" &amp; $A148, DataRegularSeason20242025!$D$3:$D$1315, O$1)+SUMIFS(DataRegularSeason20242025!$AB$3:$AB$1315,DataRegularSeason20242025!$B$3:$B$1315, "&lt;=" &amp; $A148, DataRegularSeason20242025!$E$3:$E$1315, O$1)</f>
        <v>12</v>
      </c>
      <c r="P148" s="2">
        <f>SUMIFS(DataRegularSeason20242025!$AA$3:$AA$1315,DataRegularSeason20242025!$B$3:$B$1315, "&lt;=" &amp; $A148, DataRegularSeason20242025!$D$3:$D$1315, P$1)+SUMIFS(DataRegularSeason20242025!$AB$3:$AB$1315,DataRegularSeason20242025!$B$3:$B$1315, "&lt;=" &amp; $A148, DataRegularSeason20242025!$E$3:$E$1315, P$1)</f>
        <v>5</v>
      </c>
      <c r="Q148" s="2">
        <f>SUMIFS(DataRegularSeason20242025!$AA$3:$AA$1315,DataRegularSeason20242025!$B$3:$B$1315, "&lt;=" &amp; $A148, DataRegularSeason20242025!$D$3:$D$1315, Q$1)+SUMIFS(DataRegularSeason20242025!$AB$3:$AB$1315,DataRegularSeason20242025!$B$3:$B$1315, "&lt;=" &amp; $A148, DataRegularSeason20242025!$E$3:$E$1315, Q$1)</f>
        <v>11</v>
      </c>
      <c r="R148" s="2">
        <f>SUMIFS(DataRegularSeason20242025!$AA$3:$AA$1315,DataRegularSeason20242025!$B$3:$B$1315, "&lt;=" &amp; $A148, DataRegularSeason20242025!$D$3:$D$1315, R$1)+SUMIFS(DataRegularSeason20242025!$AB$3:$AB$1315,DataRegularSeason20242025!$B$3:$B$1315, "&lt;=" &amp; $A148, DataRegularSeason20242025!$E$3:$E$1315, R$1)</f>
        <v>2</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11</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3</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2</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8</v>
      </c>
      <c r="AB148" s="2">
        <f>SUMIFS(DataRegularSeason20242025!$AA$3:$AA$1315,DataRegularSeason20242025!$B$3:$B$1315, "&lt;=" &amp; $A148, DataRegularSeason20242025!$D$3:$D$1315, AB$1)+SUMIFS(DataRegularSeason20242025!$AB$3:$AB$1315,DataRegularSeason20242025!$B$3:$B$1315, "&lt;=" &amp; $A148, DataRegularSeason20242025!$E$3:$E$1315, AB$1)</f>
        <v>8</v>
      </c>
      <c r="AC148" s="2">
        <f>SUMIFS(DataRegularSeason20242025!$AA$3:$AA$1315,DataRegularSeason20242025!$B$3:$B$1315, "&lt;=" &amp; $A148, DataRegularSeason20242025!$D$3:$D$1315, AC$1)+SUMIFS(DataRegularSeason20242025!$AB$3:$AB$1315,DataRegularSeason20242025!$B$3:$B$1315, "&lt;=" &amp; $A148, DataRegularSeason20242025!$E$3:$E$1315, AC$1)</f>
        <v>9</v>
      </c>
      <c r="AD148" s="2">
        <f>SUMIFS(DataRegularSeason20242025!$AA$3:$AA$1315,DataRegularSeason20242025!$B$3:$B$1315, "&lt;=" &amp; $A148, DataRegularSeason20242025!$D$3:$D$1315, AD$1)+SUMIFS(DataRegularSeason20242025!$AB$3:$AB$1315,DataRegularSeason20242025!$B$3:$B$1315, "&lt;=" &amp; $A148, DataRegularSeason20242025!$E$3:$E$1315, AD$1)</f>
        <v>8</v>
      </c>
      <c r="AE148" s="2">
        <f>SUMIFS(DataRegularSeason20242025!$AA$3:$AA$1315,DataRegularSeason20242025!$B$3:$B$1315, "&lt;=" &amp; $A148, DataRegularSeason20242025!$D$3:$D$1315, AE$1)+SUMIFS(DataRegularSeason20242025!$AB$3:$AB$1315,DataRegularSeason20242025!$B$3:$B$1315, "&lt;=" &amp; $A148, DataRegularSeason20242025!$E$3:$E$1315, AE$1)</f>
        <v>9</v>
      </c>
      <c r="AF148" s="2">
        <f>SUMIFS(DataRegularSeason20242025!$AA$3:$AA$1315,DataRegularSeason20242025!$B$3:$B$1315, "&lt;=" &amp; $A148, DataRegularSeason20242025!$D$3:$D$1315, AF$1)+SUMIFS(DataRegularSeason20242025!$AB$3:$AB$1315,DataRegularSeason20242025!$B$3:$B$1315, "&lt;=" &amp; $A148, DataRegularSeason20242025!$E$3:$E$1315, AF$1)</f>
        <v>14</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7</v>
      </c>
      <c r="D149" s="2">
        <f>SUMIFS(DataRegularSeason20242025!$AA$3:$AA$1315,DataRegularSeason20242025!$B$3:$B$1315, "&lt;=" &amp; $A149, DataRegularSeason20242025!$D$3:$D$1315, D$1)+SUMIFS(DataRegularSeason20242025!$AB$3:$AB$1315,DataRegularSeason20242025!$B$3:$B$1315, "&lt;=" &amp; $A149, DataRegularSeason20242025!$E$3:$E$1315, D$1)</f>
        <v>7</v>
      </c>
      <c r="E149" s="2">
        <f>SUMIFS(DataRegularSeason20242025!$AA$3:$AA$1315,DataRegularSeason20242025!$B$3:$B$1315, "&lt;=" &amp; $A149, DataRegularSeason20242025!$D$3:$D$1315, E$1)+SUMIFS(DataRegularSeason20242025!$AB$3:$AB$1315,DataRegularSeason20242025!$B$3:$B$1315, "&lt;=" &amp; $A149, DataRegularSeason20242025!$E$3:$E$1315, E$1)</f>
        <v>8</v>
      </c>
      <c r="F149" s="2">
        <f>SUMIFS(DataRegularSeason20242025!$AA$3:$AA$1315,DataRegularSeason20242025!$B$3:$B$1315, "&lt;=" &amp; $A149, DataRegularSeason20242025!$D$3:$D$1315, F$1)+SUMIFS(DataRegularSeason20242025!$AB$3:$AB$1315,DataRegularSeason20242025!$B$3:$B$1315, "&lt;=" &amp; $A149, DataRegularSeason20242025!$E$3:$E$1315, F$1)</f>
        <v>6</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5</v>
      </c>
      <c r="I149" s="2">
        <f>SUMIFS(DataRegularSeason20242025!$AA$3:$AA$1315,DataRegularSeason20242025!$B$3:$B$1315, "&lt;=" &amp; $A149, DataRegularSeason20242025!$D$3:$D$1315, I$1)+SUMIFS(DataRegularSeason20242025!$AB$3:$AB$1315,DataRegularSeason20242025!$B$3:$B$1315, "&lt;=" &amp; $A149, DataRegularSeason20242025!$E$3:$E$1315, I$1)</f>
        <v>8</v>
      </c>
      <c r="J149" s="2">
        <f>SUMIFS(DataRegularSeason20242025!$AA$3:$AA$1315,DataRegularSeason20242025!$B$3:$B$1315, "&lt;=" &amp; $A149, DataRegularSeason20242025!$D$3:$D$1315, J$1)+SUMIFS(DataRegularSeason20242025!$AB$3:$AB$1315,DataRegularSeason20242025!$B$3:$B$1315, "&lt;=" &amp; $A149, DataRegularSeason20242025!$E$3:$E$1315, J$1)</f>
        <v>12</v>
      </c>
      <c r="K149" s="2">
        <f>SUMIFS(DataRegularSeason20242025!$AA$3:$AA$1315,DataRegularSeason20242025!$B$3:$B$1315, "&lt;=" &amp; $A149, DataRegularSeason20242025!$D$3:$D$1315, K$1)+SUMIFS(DataRegularSeason20242025!$AB$3:$AB$1315,DataRegularSeason20242025!$B$3:$B$1315, "&lt;=" &amp; $A149, DataRegularSeason20242025!$E$3:$E$1315, K$1)</f>
        <v>8</v>
      </c>
      <c r="L149" s="2">
        <f>SUMIFS(DataRegularSeason20242025!$AA$3:$AA$1315,DataRegularSeason20242025!$B$3:$B$1315, "&lt;=" &amp; $A149, DataRegularSeason20242025!$D$3:$D$1315, L$1)+SUMIFS(DataRegularSeason20242025!$AB$3:$AB$1315,DataRegularSeason20242025!$B$3:$B$1315, "&lt;=" &amp; $A149, DataRegularSeason20242025!$E$3:$E$1315, L$1)</f>
        <v>5</v>
      </c>
      <c r="M149" s="2">
        <f>SUMIFS(DataRegularSeason20242025!$AA$3:$AA$1315,DataRegularSeason20242025!$B$3:$B$1315, "&lt;=" &amp; $A149, DataRegularSeason20242025!$D$3:$D$1315, M$1)+SUMIFS(DataRegularSeason20242025!$AB$3:$AB$1315,DataRegularSeason20242025!$B$3:$B$1315, "&lt;=" &amp; $A149, DataRegularSeason20242025!$E$3:$E$1315, M$1)</f>
        <v>11</v>
      </c>
      <c r="N149" s="2">
        <f>SUMIFS(DataRegularSeason20242025!$AA$3:$AA$1315,DataRegularSeason20242025!$B$3:$B$1315, "&lt;=" &amp; $A149, DataRegularSeason20242025!$D$3:$D$1315, N$1)+SUMIFS(DataRegularSeason20242025!$AB$3:$AB$1315,DataRegularSeason20242025!$B$3:$B$1315, "&lt;=" &amp; $A149, DataRegularSeason20242025!$E$3:$E$1315, N$1)</f>
        <v>10</v>
      </c>
      <c r="O149" s="2">
        <f>SUMIFS(DataRegularSeason20242025!$AA$3:$AA$1315,DataRegularSeason20242025!$B$3:$B$1315, "&lt;=" &amp; $A149, DataRegularSeason20242025!$D$3:$D$1315, O$1)+SUMIFS(DataRegularSeason20242025!$AB$3:$AB$1315,DataRegularSeason20242025!$B$3:$B$1315, "&lt;=" &amp; $A149, DataRegularSeason20242025!$E$3:$E$1315, O$1)</f>
        <v>12</v>
      </c>
      <c r="P149" s="2">
        <f>SUMIFS(DataRegularSeason20242025!$AA$3:$AA$1315,DataRegularSeason20242025!$B$3:$B$1315, "&lt;=" &amp; $A149, DataRegularSeason20242025!$D$3:$D$1315, P$1)+SUMIFS(DataRegularSeason20242025!$AB$3:$AB$1315,DataRegularSeason20242025!$B$3:$B$1315, "&lt;=" &amp; $A149, DataRegularSeason20242025!$E$3:$E$1315, P$1)</f>
        <v>5</v>
      </c>
      <c r="Q149" s="2">
        <f>SUMIFS(DataRegularSeason20242025!$AA$3:$AA$1315,DataRegularSeason20242025!$B$3:$B$1315, "&lt;=" &amp; $A149, DataRegularSeason20242025!$D$3:$D$1315, Q$1)+SUMIFS(DataRegularSeason20242025!$AB$3:$AB$1315,DataRegularSeason20242025!$B$3:$B$1315, "&lt;=" &amp; $A149, DataRegularSeason20242025!$E$3:$E$1315, Q$1)</f>
        <v>11</v>
      </c>
      <c r="R149" s="2">
        <f>SUMIFS(DataRegularSeason20242025!$AA$3:$AA$1315,DataRegularSeason20242025!$B$3:$B$1315, "&lt;=" &amp; $A149, DataRegularSeason20242025!$D$3:$D$1315, R$1)+SUMIFS(DataRegularSeason20242025!$AB$3:$AB$1315,DataRegularSeason20242025!$B$3:$B$1315, "&lt;=" &amp; $A149, DataRegularSeason20242025!$E$3:$E$1315, R$1)</f>
        <v>2</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11</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3</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2</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8</v>
      </c>
      <c r="AB149" s="2">
        <f>SUMIFS(DataRegularSeason20242025!$AA$3:$AA$1315,DataRegularSeason20242025!$B$3:$B$1315, "&lt;=" &amp; $A149, DataRegularSeason20242025!$D$3:$D$1315, AB$1)+SUMIFS(DataRegularSeason20242025!$AB$3:$AB$1315,DataRegularSeason20242025!$B$3:$B$1315, "&lt;=" &amp; $A149, DataRegularSeason20242025!$E$3:$E$1315, AB$1)</f>
        <v>8</v>
      </c>
      <c r="AC149" s="2">
        <f>SUMIFS(DataRegularSeason20242025!$AA$3:$AA$1315,DataRegularSeason20242025!$B$3:$B$1315, "&lt;=" &amp; $A149, DataRegularSeason20242025!$D$3:$D$1315, AC$1)+SUMIFS(DataRegularSeason20242025!$AB$3:$AB$1315,DataRegularSeason20242025!$B$3:$B$1315, "&lt;=" &amp; $A149, DataRegularSeason20242025!$E$3:$E$1315, AC$1)</f>
        <v>9</v>
      </c>
      <c r="AD149" s="2">
        <f>SUMIFS(DataRegularSeason20242025!$AA$3:$AA$1315,DataRegularSeason20242025!$B$3:$B$1315, "&lt;=" &amp; $A149, DataRegularSeason20242025!$D$3:$D$1315, AD$1)+SUMIFS(DataRegularSeason20242025!$AB$3:$AB$1315,DataRegularSeason20242025!$B$3:$B$1315, "&lt;=" &amp; $A149, DataRegularSeason20242025!$E$3:$E$1315, AD$1)</f>
        <v>8</v>
      </c>
      <c r="AE149" s="2">
        <f>SUMIFS(DataRegularSeason20242025!$AA$3:$AA$1315,DataRegularSeason20242025!$B$3:$B$1315, "&lt;=" &amp; $A149, DataRegularSeason20242025!$D$3:$D$1315, AE$1)+SUMIFS(DataRegularSeason20242025!$AB$3:$AB$1315,DataRegularSeason20242025!$B$3:$B$1315, "&lt;=" &amp; $A149, DataRegularSeason20242025!$E$3:$E$1315, AE$1)</f>
        <v>9</v>
      </c>
      <c r="AF149" s="2">
        <f>SUMIFS(DataRegularSeason20242025!$AA$3:$AA$1315,DataRegularSeason20242025!$B$3:$B$1315, "&lt;=" &amp; $A149, DataRegularSeason20242025!$D$3:$D$1315, AF$1)+SUMIFS(DataRegularSeason20242025!$AB$3:$AB$1315,DataRegularSeason20242025!$B$3:$B$1315, "&lt;=" &amp; $A149, DataRegularSeason20242025!$E$3:$E$1315, AF$1)</f>
        <v>14</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7</v>
      </c>
      <c r="D150" s="2">
        <f>SUMIFS(DataRegularSeason20242025!$AA$3:$AA$1315,DataRegularSeason20242025!$B$3:$B$1315, "&lt;=" &amp; $A150, DataRegularSeason20242025!$D$3:$D$1315, D$1)+SUMIFS(DataRegularSeason20242025!$AB$3:$AB$1315,DataRegularSeason20242025!$B$3:$B$1315, "&lt;=" &amp; $A150, DataRegularSeason20242025!$E$3:$E$1315, D$1)</f>
        <v>7</v>
      </c>
      <c r="E150" s="2">
        <f>SUMIFS(DataRegularSeason20242025!$AA$3:$AA$1315,DataRegularSeason20242025!$B$3:$B$1315, "&lt;=" &amp; $A150, DataRegularSeason20242025!$D$3:$D$1315, E$1)+SUMIFS(DataRegularSeason20242025!$AB$3:$AB$1315,DataRegularSeason20242025!$B$3:$B$1315, "&lt;=" &amp; $A150, DataRegularSeason20242025!$E$3:$E$1315, E$1)</f>
        <v>8</v>
      </c>
      <c r="F150" s="2">
        <f>SUMIFS(DataRegularSeason20242025!$AA$3:$AA$1315,DataRegularSeason20242025!$B$3:$B$1315, "&lt;=" &amp; $A150, DataRegularSeason20242025!$D$3:$D$1315, F$1)+SUMIFS(DataRegularSeason20242025!$AB$3:$AB$1315,DataRegularSeason20242025!$B$3:$B$1315, "&lt;=" &amp; $A150, DataRegularSeason20242025!$E$3:$E$1315, F$1)</f>
        <v>6</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5</v>
      </c>
      <c r="I150" s="2">
        <f>SUMIFS(DataRegularSeason20242025!$AA$3:$AA$1315,DataRegularSeason20242025!$B$3:$B$1315, "&lt;=" &amp; $A150, DataRegularSeason20242025!$D$3:$D$1315, I$1)+SUMIFS(DataRegularSeason20242025!$AB$3:$AB$1315,DataRegularSeason20242025!$B$3:$B$1315, "&lt;=" &amp; $A150, DataRegularSeason20242025!$E$3:$E$1315, I$1)</f>
        <v>8</v>
      </c>
      <c r="J150" s="2">
        <f>SUMIFS(DataRegularSeason20242025!$AA$3:$AA$1315,DataRegularSeason20242025!$B$3:$B$1315, "&lt;=" &amp; $A150, DataRegularSeason20242025!$D$3:$D$1315, J$1)+SUMIFS(DataRegularSeason20242025!$AB$3:$AB$1315,DataRegularSeason20242025!$B$3:$B$1315, "&lt;=" &amp; $A150, DataRegularSeason20242025!$E$3:$E$1315, J$1)</f>
        <v>12</v>
      </c>
      <c r="K150" s="2">
        <f>SUMIFS(DataRegularSeason20242025!$AA$3:$AA$1315,DataRegularSeason20242025!$B$3:$B$1315, "&lt;=" &amp; $A150, DataRegularSeason20242025!$D$3:$D$1315, K$1)+SUMIFS(DataRegularSeason20242025!$AB$3:$AB$1315,DataRegularSeason20242025!$B$3:$B$1315, "&lt;=" &amp; $A150, DataRegularSeason20242025!$E$3:$E$1315, K$1)</f>
        <v>8</v>
      </c>
      <c r="L150" s="2">
        <f>SUMIFS(DataRegularSeason20242025!$AA$3:$AA$1315,DataRegularSeason20242025!$B$3:$B$1315, "&lt;=" &amp; $A150, DataRegularSeason20242025!$D$3:$D$1315, L$1)+SUMIFS(DataRegularSeason20242025!$AB$3:$AB$1315,DataRegularSeason20242025!$B$3:$B$1315, "&lt;=" &amp; $A150, DataRegularSeason20242025!$E$3:$E$1315, L$1)</f>
        <v>5</v>
      </c>
      <c r="M150" s="2">
        <f>SUMIFS(DataRegularSeason20242025!$AA$3:$AA$1315,DataRegularSeason20242025!$B$3:$B$1315, "&lt;=" &amp; $A150, DataRegularSeason20242025!$D$3:$D$1315, M$1)+SUMIFS(DataRegularSeason20242025!$AB$3:$AB$1315,DataRegularSeason20242025!$B$3:$B$1315, "&lt;=" &amp; $A150, DataRegularSeason20242025!$E$3:$E$1315, M$1)</f>
        <v>11</v>
      </c>
      <c r="N150" s="2">
        <f>SUMIFS(DataRegularSeason20242025!$AA$3:$AA$1315,DataRegularSeason20242025!$B$3:$B$1315, "&lt;=" &amp; $A150, DataRegularSeason20242025!$D$3:$D$1315, N$1)+SUMIFS(DataRegularSeason20242025!$AB$3:$AB$1315,DataRegularSeason20242025!$B$3:$B$1315, "&lt;=" &amp; $A150, DataRegularSeason20242025!$E$3:$E$1315, N$1)</f>
        <v>10</v>
      </c>
      <c r="O150" s="2">
        <f>SUMIFS(DataRegularSeason20242025!$AA$3:$AA$1315,DataRegularSeason20242025!$B$3:$B$1315, "&lt;=" &amp; $A150, DataRegularSeason20242025!$D$3:$D$1315, O$1)+SUMIFS(DataRegularSeason20242025!$AB$3:$AB$1315,DataRegularSeason20242025!$B$3:$B$1315, "&lt;=" &amp; $A150, DataRegularSeason20242025!$E$3:$E$1315, O$1)</f>
        <v>12</v>
      </c>
      <c r="P150" s="2">
        <f>SUMIFS(DataRegularSeason20242025!$AA$3:$AA$1315,DataRegularSeason20242025!$B$3:$B$1315, "&lt;=" &amp; $A150, DataRegularSeason20242025!$D$3:$D$1315, P$1)+SUMIFS(DataRegularSeason20242025!$AB$3:$AB$1315,DataRegularSeason20242025!$B$3:$B$1315, "&lt;=" &amp; $A150, DataRegularSeason20242025!$E$3:$E$1315, P$1)</f>
        <v>5</v>
      </c>
      <c r="Q150" s="2">
        <f>SUMIFS(DataRegularSeason20242025!$AA$3:$AA$1315,DataRegularSeason20242025!$B$3:$B$1315, "&lt;=" &amp; $A150, DataRegularSeason20242025!$D$3:$D$1315, Q$1)+SUMIFS(DataRegularSeason20242025!$AB$3:$AB$1315,DataRegularSeason20242025!$B$3:$B$1315, "&lt;=" &amp; $A150, DataRegularSeason20242025!$E$3:$E$1315, Q$1)</f>
        <v>11</v>
      </c>
      <c r="R150" s="2">
        <f>SUMIFS(DataRegularSeason20242025!$AA$3:$AA$1315,DataRegularSeason20242025!$B$3:$B$1315, "&lt;=" &amp; $A150, DataRegularSeason20242025!$D$3:$D$1315, R$1)+SUMIFS(DataRegularSeason20242025!$AB$3:$AB$1315,DataRegularSeason20242025!$B$3:$B$1315, "&lt;=" &amp; $A150, DataRegularSeason20242025!$E$3:$E$1315, R$1)</f>
        <v>2</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11</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3</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2</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8</v>
      </c>
      <c r="AB150" s="2">
        <f>SUMIFS(DataRegularSeason20242025!$AA$3:$AA$1315,DataRegularSeason20242025!$B$3:$B$1315, "&lt;=" &amp; $A150, DataRegularSeason20242025!$D$3:$D$1315, AB$1)+SUMIFS(DataRegularSeason20242025!$AB$3:$AB$1315,DataRegularSeason20242025!$B$3:$B$1315, "&lt;=" &amp; $A150, DataRegularSeason20242025!$E$3:$E$1315, AB$1)</f>
        <v>8</v>
      </c>
      <c r="AC150" s="2">
        <f>SUMIFS(DataRegularSeason20242025!$AA$3:$AA$1315,DataRegularSeason20242025!$B$3:$B$1315, "&lt;=" &amp; $A150, DataRegularSeason20242025!$D$3:$D$1315, AC$1)+SUMIFS(DataRegularSeason20242025!$AB$3:$AB$1315,DataRegularSeason20242025!$B$3:$B$1315, "&lt;=" &amp; $A150, DataRegularSeason20242025!$E$3:$E$1315, AC$1)</f>
        <v>9</v>
      </c>
      <c r="AD150" s="2">
        <f>SUMIFS(DataRegularSeason20242025!$AA$3:$AA$1315,DataRegularSeason20242025!$B$3:$B$1315, "&lt;=" &amp; $A150, DataRegularSeason20242025!$D$3:$D$1315, AD$1)+SUMIFS(DataRegularSeason20242025!$AB$3:$AB$1315,DataRegularSeason20242025!$B$3:$B$1315, "&lt;=" &amp; $A150, DataRegularSeason20242025!$E$3:$E$1315, AD$1)</f>
        <v>8</v>
      </c>
      <c r="AE150" s="2">
        <f>SUMIFS(DataRegularSeason20242025!$AA$3:$AA$1315,DataRegularSeason20242025!$B$3:$B$1315, "&lt;=" &amp; $A150, DataRegularSeason20242025!$D$3:$D$1315, AE$1)+SUMIFS(DataRegularSeason20242025!$AB$3:$AB$1315,DataRegularSeason20242025!$B$3:$B$1315, "&lt;=" &amp; $A150, DataRegularSeason20242025!$E$3:$E$1315, AE$1)</f>
        <v>9</v>
      </c>
      <c r="AF150" s="2">
        <f>SUMIFS(DataRegularSeason20242025!$AA$3:$AA$1315,DataRegularSeason20242025!$B$3:$B$1315, "&lt;=" &amp; $A150, DataRegularSeason20242025!$D$3:$D$1315, AF$1)+SUMIFS(DataRegularSeason20242025!$AB$3:$AB$1315,DataRegularSeason20242025!$B$3:$B$1315, "&lt;=" &amp; $A150, DataRegularSeason20242025!$E$3:$E$1315, AF$1)</f>
        <v>14</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7</v>
      </c>
      <c r="D151" s="2">
        <f>SUMIFS(DataRegularSeason20242025!$AA$3:$AA$1315,DataRegularSeason20242025!$B$3:$B$1315, "&lt;=" &amp; $A151, DataRegularSeason20242025!$D$3:$D$1315, D$1)+SUMIFS(DataRegularSeason20242025!$AB$3:$AB$1315,DataRegularSeason20242025!$B$3:$B$1315, "&lt;=" &amp; $A151, DataRegularSeason20242025!$E$3:$E$1315, D$1)</f>
        <v>7</v>
      </c>
      <c r="E151" s="2">
        <f>SUMIFS(DataRegularSeason20242025!$AA$3:$AA$1315,DataRegularSeason20242025!$B$3:$B$1315, "&lt;=" &amp; $A151, DataRegularSeason20242025!$D$3:$D$1315, E$1)+SUMIFS(DataRegularSeason20242025!$AB$3:$AB$1315,DataRegularSeason20242025!$B$3:$B$1315, "&lt;=" &amp; $A151, DataRegularSeason20242025!$E$3:$E$1315, E$1)</f>
        <v>8</v>
      </c>
      <c r="F151" s="2">
        <f>SUMIFS(DataRegularSeason20242025!$AA$3:$AA$1315,DataRegularSeason20242025!$B$3:$B$1315, "&lt;=" &amp; $A151, DataRegularSeason20242025!$D$3:$D$1315, F$1)+SUMIFS(DataRegularSeason20242025!$AB$3:$AB$1315,DataRegularSeason20242025!$B$3:$B$1315, "&lt;=" &amp; $A151, DataRegularSeason20242025!$E$3:$E$1315, F$1)</f>
        <v>6</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5</v>
      </c>
      <c r="I151" s="2">
        <f>SUMIFS(DataRegularSeason20242025!$AA$3:$AA$1315,DataRegularSeason20242025!$B$3:$B$1315, "&lt;=" &amp; $A151, DataRegularSeason20242025!$D$3:$D$1315, I$1)+SUMIFS(DataRegularSeason20242025!$AB$3:$AB$1315,DataRegularSeason20242025!$B$3:$B$1315, "&lt;=" &amp; $A151, DataRegularSeason20242025!$E$3:$E$1315, I$1)</f>
        <v>8</v>
      </c>
      <c r="J151" s="2">
        <f>SUMIFS(DataRegularSeason20242025!$AA$3:$AA$1315,DataRegularSeason20242025!$B$3:$B$1315, "&lt;=" &amp; $A151, DataRegularSeason20242025!$D$3:$D$1315, J$1)+SUMIFS(DataRegularSeason20242025!$AB$3:$AB$1315,DataRegularSeason20242025!$B$3:$B$1315, "&lt;=" &amp; $A151, DataRegularSeason20242025!$E$3:$E$1315, J$1)</f>
        <v>12</v>
      </c>
      <c r="K151" s="2">
        <f>SUMIFS(DataRegularSeason20242025!$AA$3:$AA$1315,DataRegularSeason20242025!$B$3:$B$1315, "&lt;=" &amp; $A151, DataRegularSeason20242025!$D$3:$D$1315, K$1)+SUMIFS(DataRegularSeason20242025!$AB$3:$AB$1315,DataRegularSeason20242025!$B$3:$B$1315, "&lt;=" &amp; $A151, DataRegularSeason20242025!$E$3:$E$1315, K$1)</f>
        <v>8</v>
      </c>
      <c r="L151" s="2">
        <f>SUMIFS(DataRegularSeason20242025!$AA$3:$AA$1315,DataRegularSeason20242025!$B$3:$B$1315, "&lt;=" &amp; $A151, DataRegularSeason20242025!$D$3:$D$1315, L$1)+SUMIFS(DataRegularSeason20242025!$AB$3:$AB$1315,DataRegularSeason20242025!$B$3:$B$1315, "&lt;=" &amp; $A151, DataRegularSeason20242025!$E$3:$E$1315, L$1)</f>
        <v>5</v>
      </c>
      <c r="M151" s="2">
        <f>SUMIFS(DataRegularSeason20242025!$AA$3:$AA$1315,DataRegularSeason20242025!$B$3:$B$1315, "&lt;=" &amp; $A151, DataRegularSeason20242025!$D$3:$D$1315, M$1)+SUMIFS(DataRegularSeason20242025!$AB$3:$AB$1315,DataRegularSeason20242025!$B$3:$B$1315, "&lt;=" &amp; $A151, DataRegularSeason20242025!$E$3:$E$1315, M$1)</f>
        <v>11</v>
      </c>
      <c r="N151" s="2">
        <f>SUMIFS(DataRegularSeason20242025!$AA$3:$AA$1315,DataRegularSeason20242025!$B$3:$B$1315, "&lt;=" &amp; $A151, DataRegularSeason20242025!$D$3:$D$1315, N$1)+SUMIFS(DataRegularSeason20242025!$AB$3:$AB$1315,DataRegularSeason20242025!$B$3:$B$1315, "&lt;=" &amp; $A151, DataRegularSeason20242025!$E$3:$E$1315, N$1)</f>
        <v>10</v>
      </c>
      <c r="O151" s="2">
        <f>SUMIFS(DataRegularSeason20242025!$AA$3:$AA$1315,DataRegularSeason20242025!$B$3:$B$1315, "&lt;=" &amp; $A151, DataRegularSeason20242025!$D$3:$D$1315, O$1)+SUMIFS(DataRegularSeason20242025!$AB$3:$AB$1315,DataRegularSeason20242025!$B$3:$B$1315, "&lt;=" &amp; $A151, DataRegularSeason20242025!$E$3:$E$1315, O$1)</f>
        <v>12</v>
      </c>
      <c r="P151" s="2">
        <f>SUMIFS(DataRegularSeason20242025!$AA$3:$AA$1315,DataRegularSeason20242025!$B$3:$B$1315, "&lt;=" &amp; $A151, DataRegularSeason20242025!$D$3:$D$1315, P$1)+SUMIFS(DataRegularSeason20242025!$AB$3:$AB$1315,DataRegularSeason20242025!$B$3:$B$1315, "&lt;=" &amp; $A151, DataRegularSeason20242025!$E$3:$E$1315, P$1)</f>
        <v>5</v>
      </c>
      <c r="Q151" s="2">
        <f>SUMIFS(DataRegularSeason20242025!$AA$3:$AA$1315,DataRegularSeason20242025!$B$3:$B$1315, "&lt;=" &amp; $A151, DataRegularSeason20242025!$D$3:$D$1315, Q$1)+SUMIFS(DataRegularSeason20242025!$AB$3:$AB$1315,DataRegularSeason20242025!$B$3:$B$1315, "&lt;=" &amp; $A151, DataRegularSeason20242025!$E$3:$E$1315, Q$1)</f>
        <v>11</v>
      </c>
      <c r="R151" s="2">
        <f>SUMIFS(DataRegularSeason20242025!$AA$3:$AA$1315,DataRegularSeason20242025!$B$3:$B$1315, "&lt;=" &amp; $A151, DataRegularSeason20242025!$D$3:$D$1315, R$1)+SUMIFS(DataRegularSeason20242025!$AB$3:$AB$1315,DataRegularSeason20242025!$B$3:$B$1315, "&lt;=" &amp; $A151, DataRegularSeason20242025!$E$3:$E$1315, R$1)</f>
        <v>2</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11</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3</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2</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8</v>
      </c>
      <c r="AB151" s="2">
        <f>SUMIFS(DataRegularSeason20242025!$AA$3:$AA$1315,DataRegularSeason20242025!$B$3:$B$1315, "&lt;=" &amp; $A151, DataRegularSeason20242025!$D$3:$D$1315, AB$1)+SUMIFS(DataRegularSeason20242025!$AB$3:$AB$1315,DataRegularSeason20242025!$B$3:$B$1315, "&lt;=" &amp; $A151, DataRegularSeason20242025!$E$3:$E$1315, AB$1)</f>
        <v>8</v>
      </c>
      <c r="AC151" s="2">
        <f>SUMIFS(DataRegularSeason20242025!$AA$3:$AA$1315,DataRegularSeason20242025!$B$3:$B$1315, "&lt;=" &amp; $A151, DataRegularSeason20242025!$D$3:$D$1315, AC$1)+SUMIFS(DataRegularSeason20242025!$AB$3:$AB$1315,DataRegularSeason20242025!$B$3:$B$1315, "&lt;=" &amp; $A151, DataRegularSeason20242025!$E$3:$E$1315, AC$1)</f>
        <v>9</v>
      </c>
      <c r="AD151" s="2">
        <f>SUMIFS(DataRegularSeason20242025!$AA$3:$AA$1315,DataRegularSeason20242025!$B$3:$B$1315, "&lt;=" &amp; $A151, DataRegularSeason20242025!$D$3:$D$1315, AD$1)+SUMIFS(DataRegularSeason20242025!$AB$3:$AB$1315,DataRegularSeason20242025!$B$3:$B$1315, "&lt;=" &amp; $A151, DataRegularSeason20242025!$E$3:$E$1315, AD$1)</f>
        <v>8</v>
      </c>
      <c r="AE151" s="2">
        <f>SUMIFS(DataRegularSeason20242025!$AA$3:$AA$1315,DataRegularSeason20242025!$B$3:$B$1315, "&lt;=" &amp; $A151, DataRegularSeason20242025!$D$3:$D$1315, AE$1)+SUMIFS(DataRegularSeason20242025!$AB$3:$AB$1315,DataRegularSeason20242025!$B$3:$B$1315, "&lt;=" &amp; $A151, DataRegularSeason20242025!$E$3:$E$1315, AE$1)</f>
        <v>9</v>
      </c>
      <c r="AF151" s="2">
        <f>SUMIFS(DataRegularSeason20242025!$AA$3:$AA$1315,DataRegularSeason20242025!$B$3:$B$1315, "&lt;=" &amp; $A151, DataRegularSeason20242025!$D$3:$D$1315, AF$1)+SUMIFS(DataRegularSeason20242025!$AB$3:$AB$1315,DataRegularSeason20242025!$B$3:$B$1315, "&lt;=" &amp; $A151, DataRegularSeason20242025!$E$3:$E$1315, AF$1)</f>
        <v>14</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7</v>
      </c>
      <c r="D152" s="2">
        <f>SUMIFS(DataRegularSeason20242025!$AA$3:$AA$1315,DataRegularSeason20242025!$B$3:$B$1315, "&lt;=" &amp; $A152, DataRegularSeason20242025!$D$3:$D$1315, D$1)+SUMIFS(DataRegularSeason20242025!$AB$3:$AB$1315,DataRegularSeason20242025!$B$3:$B$1315, "&lt;=" &amp; $A152, DataRegularSeason20242025!$E$3:$E$1315, D$1)</f>
        <v>7</v>
      </c>
      <c r="E152" s="2">
        <f>SUMIFS(DataRegularSeason20242025!$AA$3:$AA$1315,DataRegularSeason20242025!$B$3:$B$1315, "&lt;=" &amp; $A152, DataRegularSeason20242025!$D$3:$D$1315, E$1)+SUMIFS(DataRegularSeason20242025!$AB$3:$AB$1315,DataRegularSeason20242025!$B$3:$B$1315, "&lt;=" &amp; $A152, DataRegularSeason20242025!$E$3:$E$1315, E$1)</f>
        <v>8</v>
      </c>
      <c r="F152" s="2">
        <f>SUMIFS(DataRegularSeason20242025!$AA$3:$AA$1315,DataRegularSeason20242025!$B$3:$B$1315, "&lt;=" &amp; $A152, DataRegularSeason20242025!$D$3:$D$1315, F$1)+SUMIFS(DataRegularSeason20242025!$AB$3:$AB$1315,DataRegularSeason20242025!$B$3:$B$1315, "&lt;=" &amp; $A152, DataRegularSeason20242025!$E$3:$E$1315, F$1)</f>
        <v>6</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5</v>
      </c>
      <c r="I152" s="2">
        <f>SUMIFS(DataRegularSeason20242025!$AA$3:$AA$1315,DataRegularSeason20242025!$B$3:$B$1315, "&lt;=" &amp; $A152, DataRegularSeason20242025!$D$3:$D$1315, I$1)+SUMIFS(DataRegularSeason20242025!$AB$3:$AB$1315,DataRegularSeason20242025!$B$3:$B$1315, "&lt;=" &amp; $A152, DataRegularSeason20242025!$E$3:$E$1315, I$1)</f>
        <v>8</v>
      </c>
      <c r="J152" s="2">
        <f>SUMIFS(DataRegularSeason20242025!$AA$3:$AA$1315,DataRegularSeason20242025!$B$3:$B$1315, "&lt;=" &amp; $A152, DataRegularSeason20242025!$D$3:$D$1315, J$1)+SUMIFS(DataRegularSeason20242025!$AB$3:$AB$1315,DataRegularSeason20242025!$B$3:$B$1315, "&lt;=" &amp; $A152, DataRegularSeason20242025!$E$3:$E$1315, J$1)</f>
        <v>12</v>
      </c>
      <c r="K152" s="2">
        <f>SUMIFS(DataRegularSeason20242025!$AA$3:$AA$1315,DataRegularSeason20242025!$B$3:$B$1315, "&lt;=" &amp; $A152, DataRegularSeason20242025!$D$3:$D$1315, K$1)+SUMIFS(DataRegularSeason20242025!$AB$3:$AB$1315,DataRegularSeason20242025!$B$3:$B$1315, "&lt;=" &amp; $A152, DataRegularSeason20242025!$E$3:$E$1315, K$1)</f>
        <v>8</v>
      </c>
      <c r="L152" s="2">
        <f>SUMIFS(DataRegularSeason20242025!$AA$3:$AA$1315,DataRegularSeason20242025!$B$3:$B$1315, "&lt;=" &amp; $A152, DataRegularSeason20242025!$D$3:$D$1315, L$1)+SUMIFS(DataRegularSeason20242025!$AB$3:$AB$1315,DataRegularSeason20242025!$B$3:$B$1315, "&lt;=" &amp; $A152, DataRegularSeason20242025!$E$3:$E$1315, L$1)</f>
        <v>5</v>
      </c>
      <c r="M152" s="2">
        <f>SUMIFS(DataRegularSeason20242025!$AA$3:$AA$1315,DataRegularSeason20242025!$B$3:$B$1315, "&lt;=" &amp; $A152, DataRegularSeason20242025!$D$3:$D$1315, M$1)+SUMIFS(DataRegularSeason20242025!$AB$3:$AB$1315,DataRegularSeason20242025!$B$3:$B$1315, "&lt;=" &amp; $A152, DataRegularSeason20242025!$E$3:$E$1315, M$1)</f>
        <v>11</v>
      </c>
      <c r="N152" s="2">
        <f>SUMIFS(DataRegularSeason20242025!$AA$3:$AA$1315,DataRegularSeason20242025!$B$3:$B$1315, "&lt;=" &amp; $A152, DataRegularSeason20242025!$D$3:$D$1315, N$1)+SUMIFS(DataRegularSeason20242025!$AB$3:$AB$1315,DataRegularSeason20242025!$B$3:$B$1315, "&lt;=" &amp; $A152, DataRegularSeason20242025!$E$3:$E$1315, N$1)</f>
        <v>10</v>
      </c>
      <c r="O152" s="2">
        <f>SUMIFS(DataRegularSeason20242025!$AA$3:$AA$1315,DataRegularSeason20242025!$B$3:$B$1315, "&lt;=" &amp; $A152, DataRegularSeason20242025!$D$3:$D$1315, O$1)+SUMIFS(DataRegularSeason20242025!$AB$3:$AB$1315,DataRegularSeason20242025!$B$3:$B$1315, "&lt;=" &amp; $A152, DataRegularSeason20242025!$E$3:$E$1315, O$1)</f>
        <v>12</v>
      </c>
      <c r="P152" s="2">
        <f>SUMIFS(DataRegularSeason20242025!$AA$3:$AA$1315,DataRegularSeason20242025!$B$3:$B$1315, "&lt;=" &amp; $A152, DataRegularSeason20242025!$D$3:$D$1315, P$1)+SUMIFS(DataRegularSeason20242025!$AB$3:$AB$1315,DataRegularSeason20242025!$B$3:$B$1315, "&lt;=" &amp; $A152, DataRegularSeason20242025!$E$3:$E$1315, P$1)</f>
        <v>5</v>
      </c>
      <c r="Q152" s="2">
        <f>SUMIFS(DataRegularSeason20242025!$AA$3:$AA$1315,DataRegularSeason20242025!$B$3:$B$1315, "&lt;=" &amp; $A152, DataRegularSeason20242025!$D$3:$D$1315, Q$1)+SUMIFS(DataRegularSeason20242025!$AB$3:$AB$1315,DataRegularSeason20242025!$B$3:$B$1315, "&lt;=" &amp; $A152, DataRegularSeason20242025!$E$3:$E$1315, Q$1)</f>
        <v>11</v>
      </c>
      <c r="R152" s="2">
        <f>SUMIFS(DataRegularSeason20242025!$AA$3:$AA$1315,DataRegularSeason20242025!$B$3:$B$1315, "&lt;=" &amp; $A152, DataRegularSeason20242025!$D$3:$D$1315, R$1)+SUMIFS(DataRegularSeason20242025!$AB$3:$AB$1315,DataRegularSeason20242025!$B$3:$B$1315, "&lt;=" &amp; $A152, DataRegularSeason20242025!$E$3:$E$1315, R$1)</f>
        <v>2</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11</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3</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2</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8</v>
      </c>
      <c r="AB152" s="2">
        <f>SUMIFS(DataRegularSeason20242025!$AA$3:$AA$1315,DataRegularSeason20242025!$B$3:$B$1315, "&lt;=" &amp; $A152, DataRegularSeason20242025!$D$3:$D$1315, AB$1)+SUMIFS(DataRegularSeason20242025!$AB$3:$AB$1315,DataRegularSeason20242025!$B$3:$B$1315, "&lt;=" &amp; $A152, DataRegularSeason20242025!$E$3:$E$1315, AB$1)</f>
        <v>8</v>
      </c>
      <c r="AC152" s="2">
        <f>SUMIFS(DataRegularSeason20242025!$AA$3:$AA$1315,DataRegularSeason20242025!$B$3:$B$1315, "&lt;=" &amp; $A152, DataRegularSeason20242025!$D$3:$D$1315, AC$1)+SUMIFS(DataRegularSeason20242025!$AB$3:$AB$1315,DataRegularSeason20242025!$B$3:$B$1315, "&lt;=" &amp; $A152, DataRegularSeason20242025!$E$3:$E$1315, AC$1)</f>
        <v>9</v>
      </c>
      <c r="AD152" s="2">
        <f>SUMIFS(DataRegularSeason20242025!$AA$3:$AA$1315,DataRegularSeason20242025!$B$3:$B$1315, "&lt;=" &amp; $A152, DataRegularSeason20242025!$D$3:$D$1315, AD$1)+SUMIFS(DataRegularSeason20242025!$AB$3:$AB$1315,DataRegularSeason20242025!$B$3:$B$1315, "&lt;=" &amp; $A152, DataRegularSeason20242025!$E$3:$E$1315, AD$1)</f>
        <v>8</v>
      </c>
      <c r="AE152" s="2">
        <f>SUMIFS(DataRegularSeason20242025!$AA$3:$AA$1315,DataRegularSeason20242025!$B$3:$B$1315, "&lt;=" &amp; $A152, DataRegularSeason20242025!$D$3:$D$1315, AE$1)+SUMIFS(DataRegularSeason20242025!$AB$3:$AB$1315,DataRegularSeason20242025!$B$3:$B$1315, "&lt;=" &amp; $A152, DataRegularSeason20242025!$E$3:$E$1315, AE$1)</f>
        <v>9</v>
      </c>
      <c r="AF152" s="2">
        <f>SUMIFS(DataRegularSeason20242025!$AA$3:$AA$1315,DataRegularSeason20242025!$B$3:$B$1315, "&lt;=" &amp; $A152, DataRegularSeason20242025!$D$3:$D$1315, AF$1)+SUMIFS(DataRegularSeason20242025!$AB$3:$AB$1315,DataRegularSeason20242025!$B$3:$B$1315, "&lt;=" &amp; $A152, DataRegularSeason20242025!$E$3:$E$1315, AF$1)</f>
        <v>14</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7</v>
      </c>
      <c r="D153" s="2">
        <f>SUMIFS(DataRegularSeason20242025!$AA$3:$AA$1315,DataRegularSeason20242025!$B$3:$B$1315, "&lt;=" &amp; $A153, DataRegularSeason20242025!$D$3:$D$1315, D$1)+SUMIFS(DataRegularSeason20242025!$AB$3:$AB$1315,DataRegularSeason20242025!$B$3:$B$1315, "&lt;=" &amp; $A153, DataRegularSeason20242025!$E$3:$E$1315, D$1)</f>
        <v>7</v>
      </c>
      <c r="E153" s="2">
        <f>SUMIFS(DataRegularSeason20242025!$AA$3:$AA$1315,DataRegularSeason20242025!$B$3:$B$1315, "&lt;=" &amp; $A153, DataRegularSeason20242025!$D$3:$D$1315, E$1)+SUMIFS(DataRegularSeason20242025!$AB$3:$AB$1315,DataRegularSeason20242025!$B$3:$B$1315, "&lt;=" &amp; $A153, DataRegularSeason20242025!$E$3:$E$1315, E$1)</f>
        <v>8</v>
      </c>
      <c r="F153" s="2">
        <f>SUMIFS(DataRegularSeason20242025!$AA$3:$AA$1315,DataRegularSeason20242025!$B$3:$B$1315, "&lt;=" &amp; $A153, DataRegularSeason20242025!$D$3:$D$1315, F$1)+SUMIFS(DataRegularSeason20242025!$AB$3:$AB$1315,DataRegularSeason20242025!$B$3:$B$1315, "&lt;=" &amp; $A153, DataRegularSeason20242025!$E$3:$E$1315, F$1)</f>
        <v>6</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5</v>
      </c>
      <c r="I153" s="2">
        <f>SUMIFS(DataRegularSeason20242025!$AA$3:$AA$1315,DataRegularSeason20242025!$B$3:$B$1315, "&lt;=" &amp; $A153, DataRegularSeason20242025!$D$3:$D$1315, I$1)+SUMIFS(DataRegularSeason20242025!$AB$3:$AB$1315,DataRegularSeason20242025!$B$3:$B$1315, "&lt;=" &amp; $A153, DataRegularSeason20242025!$E$3:$E$1315, I$1)</f>
        <v>8</v>
      </c>
      <c r="J153" s="2">
        <f>SUMIFS(DataRegularSeason20242025!$AA$3:$AA$1315,DataRegularSeason20242025!$B$3:$B$1315, "&lt;=" &amp; $A153, DataRegularSeason20242025!$D$3:$D$1315, J$1)+SUMIFS(DataRegularSeason20242025!$AB$3:$AB$1315,DataRegularSeason20242025!$B$3:$B$1315, "&lt;=" &amp; $A153, DataRegularSeason20242025!$E$3:$E$1315, J$1)</f>
        <v>12</v>
      </c>
      <c r="K153" s="2">
        <f>SUMIFS(DataRegularSeason20242025!$AA$3:$AA$1315,DataRegularSeason20242025!$B$3:$B$1315, "&lt;=" &amp; $A153, DataRegularSeason20242025!$D$3:$D$1315, K$1)+SUMIFS(DataRegularSeason20242025!$AB$3:$AB$1315,DataRegularSeason20242025!$B$3:$B$1315, "&lt;=" &amp; $A153, DataRegularSeason20242025!$E$3:$E$1315, K$1)</f>
        <v>8</v>
      </c>
      <c r="L153" s="2">
        <f>SUMIFS(DataRegularSeason20242025!$AA$3:$AA$1315,DataRegularSeason20242025!$B$3:$B$1315, "&lt;=" &amp; $A153, DataRegularSeason20242025!$D$3:$D$1315, L$1)+SUMIFS(DataRegularSeason20242025!$AB$3:$AB$1315,DataRegularSeason20242025!$B$3:$B$1315, "&lt;=" &amp; $A153, DataRegularSeason20242025!$E$3:$E$1315, L$1)</f>
        <v>5</v>
      </c>
      <c r="M153" s="2">
        <f>SUMIFS(DataRegularSeason20242025!$AA$3:$AA$1315,DataRegularSeason20242025!$B$3:$B$1315, "&lt;=" &amp; $A153, DataRegularSeason20242025!$D$3:$D$1315, M$1)+SUMIFS(DataRegularSeason20242025!$AB$3:$AB$1315,DataRegularSeason20242025!$B$3:$B$1315, "&lt;=" &amp; $A153, DataRegularSeason20242025!$E$3:$E$1315, M$1)</f>
        <v>11</v>
      </c>
      <c r="N153" s="2">
        <f>SUMIFS(DataRegularSeason20242025!$AA$3:$AA$1315,DataRegularSeason20242025!$B$3:$B$1315, "&lt;=" &amp; $A153, DataRegularSeason20242025!$D$3:$D$1315, N$1)+SUMIFS(DataRegularSeason20242025!$AB$3:$AB$1315,DataRegularSeason20242025!$B$3:$B$1315, "&lt;=" &amp; $A153, DataRegularSeason20242025!$E$3:$E$1315, N$1)</f>
        <v>10</v>
      </c>
      <c r="O153" s="2">
        <f>SUMIFS(DataRegularSeason20242025!$AA$3:$AA$1315,DataRegularSeason20242025!$B$3:$B$1315, "&lt;=" &amp; $A153, DataRegularSeason20242025!$D$3:$D$1315, O$1)+SUMIFS(DataRegularSeason20242025!$AB$3:$AB$1315,DataRegularSeason20242025!$B$3:$B$1315, "&lt;=" &amp; $A153, DataRegularSeason20242025!$E$3:$E$1315, O$1)</f>
        <v>12</v>
      </c>
      <c r="P153" s="2">
        <f>SUMIFS(DataRegularSeason20242025!$AA$3:$AA$1315,DataRegularSeason20242025!$B$3:$B$1315, "&lt;=" &amp; $A153, DataRegularSeason20242025!$D$3:$D$1315, P$1)+SUMIFS(DataRegularSeason20242025!$AB$3:$AB$1315,DataRegularSeason20242025!$B$3:$B$1315, "&lt;=" &amp; $A153, DataRegularSeason20242025!$E$3:$E$1315, P$1)</f>
        <v>5</v>
      </c>
      <c r="Q153" s="2">
        <f>SUMIFS(DataRegularSeason20242025!$AA$3:$AA$1315,DataRegularSeason20242025!$B$3:$B$1315, "&lt;=" &amp; $A153, DataRegularSeason20242025!$D$3:$D$1315, Q$1)+SUMIFS(DataRegularSeason20242025!$AB$3:$AB$1315,DataRegularSeason20242025!$B$3:$B$1315, "&lt;=" &amp; $A153, DataRegularSeason20242025!$E$3:$E$1315, Q$1)</f>
        <v>11</v>
      </c>
      <c r="R153" s="2">
        <f>SUMIFS(DataRegularSeason20242025!$AA$3:$AA$1315,DataRegularSeason20242025!$B$3:$B$1315, "&lt;=" &amp; $A153, DataRegularSeason20242025!$D$3:$D$1315, R$1)+SUMIFS(DataRegularSeason20242025!$AB$3:$AB$1315,DataRegularSeason20242025!$B$3:$B$1315, "&lt;=" &amp; $A153, DataRegularSeason20242025!$E$3:$E$1315, R$1)</f>
        <v>2</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11</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3</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2</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8</v>
      </c>
      <c r="AB153" s="2">
        <f>SUMIFS(DataRegularSeason20242025!$AA$3:$AA$1315,DataRegularSeason20242025!$B$3:$B$1315, "&lt;=" &amp; $A153, DataRegularSeason20242025!$D$3:$D$1315, AB$1)+SUMIFS(DataRegularSeason20242025!$AB$3:$AB$1315,DataRegularSeason20242025!$B$3:$B$1315, "&lt;=" &amp; $A153, DataRegularSeason20242025!$E$3:$E$1315, AB$1)</f>
        <v>8</v>
      </c>
      <c r="AC153" s="2">
        <f>SUMIFS(DataRegularSeason20242025!$AA$3:$AA$1315,DataRegularSeason20242025!$B$3:$B$1315, "&lt;=" &amp; $A153, DataRegularSeason20242025!$D$3:$D$1315, AC$1)+SUMIFS(DataRegularSeason20242025!$AB$3:$AB$1315,DataRegularSeason20242025!$B$3:$B$1315, "&lt;=" &amp; $A153, DataRegularSeason20242025!$E$3:$E$1315, AC$1)</f>
        <v>9</v>
      </c>
      <c r="AD153" s="2">
        <f>SUMIFS(DataRegularSeason20242025!$AA$3:$AA$1315,DataRegularSeason20242025!$B$3:$B$1315, "&lt;=" &amp; $A153, DataRegularSeason20242025!$D$3:$D$1315, AD$1)+SUMIFS(DataRegularSeason20242025!$AB$3:$AB$1315,DataRegularSeason20242025!$B$3:$B$1315, "&lt;=" &amp; $A153, DataRegularSeason20242025!$E$3:$E$1315, AD$1)</f>
        <v>8</v>
      </c>
      <c r="AE153" s="2">
        <f>SUMIFS(DataRegularSeason20242025!$AA$3:$AA$1315,DataRegularSeason20242025!$B$3:$B$1315, "&lt;=" &amp; $A153, DataRegularSeason20242025!$D$3:$D$1315, AE$1)+SUMIFS(DataRegularSeason20242025!$AB$3:$AB$1315,DataRegularSeason20242025!$B$3:$B$1315, "&lt;=" &amp; $A153, DataRegularSeason20242025!$E$3:$E$1315, AE$1)</f>
        <v>9</v>
      </c>
      <c r="AF153" s="2">
        <f>SUMIFS(DataRegularSeason20242025!$AA$3:$AA$1315,DataRegularSeason20242025!$B$3:$B$1315, "&lt;=" &amp; $A153, DataRegularSeason20242025!$D$3:$D$1315, AF$1)+SUMIFS(DataRegularSeason20242025!$AB$3:$AB$1315,DataRegularSeason20242025!$B$3:$B$1315, "&lt;=" &amp; $A153, DataRegularSeason20242025!$E$3:$E$1315, AF$1)</f>
        <v>14</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7</v>
      </c>
      <c r="D154" s="2">
        <f>SUMIFS(DataRegularSeason20242025!$AA$3:$AA$1315,DataRegularSeason20242025!$B$3:$B$1315, "&lt;=" &amp; $A154, DataRegularSeason20242025!$D$3:$D$1315, D$1)+SUMIFS(DataRegularSeason20242025!$AB$3:$AB$1315,DataRegularSeason20242025!$B$3:$B$1315, "&lt;=" &amp; $A154, DataRegularSeason20242025!$E$3:$E$1315, D$1)</f>
        <v>7</v>
      </c>
      <c r="E154" s="2">
        <f>SUMIFS(DataRegularSeason20242025!$AA$3:$AA$1315,DataRegularSeason20242025!$B$3:$B$1315, "&lt;=" &amp; $A154, DataRegularSeason20242025!$D$3:$D$1315, E$1)+SUMIFS(DataRegularSeason20242025!$AB$3:$AB$1315,DataRegularSeason20242025!$B$3:$B$1315, "&lt;=" &amp; $A154, DataRegularSeason20242025!$E$3:$E$1315, E$1)</f>
        <v>8</v>
      </c>
      <c r="F154" s="2">
        <f>SUMIFS(DataRegularSeason20242025!$AA$3:$AA$1315,DataRegularSeason20242025!$B$3:$B$1315, "&lt;=" &amp; $A154, DataRegularSeason20242025!$D$3:$D$1315, F$1)+SUMIFS(DataRegularSeason20242025!$AB$3:$AB$1315,DataRegularSeason20242025!$B$3:$B$1315, "&lt;=" &amp; $A154, DataRegularSeason20242025!$E$3:$E$1315, F$1)</f>
        <v>6</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5</v>
      </c>
      <c r="I154" s="2">
        <f>SUMIFS(DataRegularSeason20242025!$AA$3:$AA$1315,DataRegularSeason20242025!$B$3:$B$1315, "&lt;=" &amp; $A154, DataRegularSeason20242025!$D$3:$D$1315, I$1)+SUMIFS(DataRegularSeason20242025!$AB$3:$AB$1315,DataRegularSeason20242025!$B$3:$B$1315, "&lt;=" &amp; $A154, DataRegularSeason20242025!$E$3:$E$1315, I$1)</f>
        <v>8</v>
      </c>
      <c r="J154" s="2">
        <f>SUMIFS(DataRegularSeason20242025!$AA$3:$AA$1315,DataRegularSeason20242025!$B$3:$B$1315, "&lt;=" &amp; $A154, DataRegularSeason20242025!$D$3:$D$1315, J$1)+SUMIFS(DataRegularSeason20242025!$AB$3:$AB$1315,DataRegularSeason20242025!$B$3:$B$1315, "&lt;=" &amp; $A154, DataRegularSeason20242025!$E$3:$E$1315, J$1)</f>
        <v>12</v>
      </c>
      <c r="K154" s="2">
        <f>SUMIFS(DataRegularSeason20242025!$AA$3:$AA$1315,DataRegularSeason20242025!$B$3:$B$1315, "&lt;=" &amp; $A154, DataRegularSeason20242025!$D$3:$D$1315, K$1)+SUMIFS(DataRegularSeason20242025!$AB$3:$AB$1315,DataRegularSeason20242025!$B$3:$B$1315, "&lt;=" &amp; $A154, DataRegularSeason20242025!$E$3:$E$1315, K$1)</f>
        <v>8</v>
      </c>
      <c r="L154" s="2">
        <f>SUMIFS(DataRegularSeason20242025!$AA$3:$AA$1315,DataRegularSeason20242025!$B$3:$B$1315, "&lt;=" &amp; $A154, DataRegularSeason20242025!$D$3:$D$1315, L$1)+SUMIFS(DataRegularSeason20242025!$AB$3:$AB$1315,DataRegularSeason20242025!$B$3:$B$1315, "&lt;=" &amp; $A154, DataRegularSeason20242025!$E$3:$E$1315, L$1)</f>
        <v>5</v>
      </c>
      <c r="M154" s="2">
        <f>SUMIFS(DataRegularSeason20242025!$AA$3:$AA$1315,DataRegularSeason20242025!$B$3:$B$1315, "&lt;=" &amp; $A154, DataRegularSeason20242025!$D$3:$D$1315, M$1)+SUMIFS(DataRegularSeason20242025!$AB$3:$AB$1315,DataRegularSeason20242025!$B$3:$B$1315, "&lt;=" &amp; $A154, DataRegularSeason20242025!$E$3:$E$1315, M$1)</f>
        <v>11</v>
      </c>
      <c r="N154" s="2">
        <f>SUMIFS(DataRegularSeason20242025!$AA$3:$AA$1315,DataRegularSeason20242025!$B$3:$B$1315, "&lt;=" &amp; $A154, DataRegularSeason20242025!$D$3:$D$1315, N$1)+SUMIFS(DataRegularSeason20242025!$AB$3:$AB$1315,DataRegularSeason20242025!$B$3:$B$1315, "&lt;=" &amp; $A154, DataRegularSeason20242025!$E$3:$E$1315, N$1)</f>
        <v>10</v>
      </c>
      <c r="O154" s="2">
        <f>SUMIFS(DataRegularSeason20242025!$AA$3:$AA$1315,DataRegularSeason20242025!$B$3:$B$1315, "&lt;=" &amp; $A154, DataRegularSeason20242025!$D$3:$D$1315, O$1)+SUMIFS(DataRegularSeason20242025!$AB$3:$AB$1315,DataRegularSeason20242025!$B$3:$B$1315, "&lt;=" &amp; $A154, DataRegularSeason20242025!$E$3:$E$1315, O$1)</f>
        <v>12</v>
      </c>
      <c r="P154" s="2">
        <f>SUMIFS(DataRegularSeason20242025!$AA$3:$AA$1315,DataRegularSeason20242025!$B$3:$B$1315, "&lt;=" &amp; $A154, DataRegularSeason20242025!$D$3:$D$1315, P$1)+SUMIFS(DataRegularSeason20242025!$AB$3:$AB$1315,DataRegularSeason20242025!$B$3:$B$1315, "&lt;=" &amp; $A154, DataRegularSeason20242025!$E$3:$E$1315, P$1)</f>
        <v>5</v>
      </c>
      <c r="Q154" s="2">
        <f>SUMIFS(DataRegularSeason20242025!$AA$3:$AA$1315,DataRegularSeason20242025!$B$3:$B$1315, "&lt;=" &amp; $A154, DataRegularSeason20242025!$D$3:$D$1315, Q$1)+SUMIFS(DataRegularSeason20242025!$AB$3:$AB$1315,DataRegularSeason20242025!$B$3:$B$1315, "&lt;=" &amp; $A154, DataRegularSeason20242025!$E$3:$E$1315, Q$1)</f>
        <v>11</v>
      </c>
      <c r="R154" s="2">
        <f>SUMIFS(DataRegularSeason20242025!$AA$3:$AA$1315,DataRegularSeason20242025!$B$3:$B$1315, "&lt;=" &amp; $A154, DataRegularSeason20242025!$D$3:$D$1315, R$1)+SUMIFS(DataRegularSeason20242025!$AB$3:$AB$1315,DataRegularSeason20242025!$B$3:$B$1315, "&lt;=" &amp; $A154, DataRegularSeason20242025!$E$3:$E$1315, R$1)</f>
        <v>2</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11</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3</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2</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8</v>
      </c>
      <c r="AB154" s="2">
        <f>SUMIFS(DataRegularSeason20242025!$AA$3:$AA$1315,DataRegularSeason20242025!$B$3:$B$1315, "&lt;=" &amp; $A154, DataRegularSeason20242025!$D$3:$D$1315, AB$1)+SUMIFS(DataRegularSeason20242025!$AB$3:$AB$1315,DataRegularSeason20242025!$B$3:$B$1315, "&lt;=" &amp; $A154, DataRegularSeason20242025!$E$3:$E$1315, AB$1)</f>
        <v>8</v>
      </c>
      <c r="AC154" s="2">
        <f>SUMIFS(DataRegularSeason20242025!$AA$3:$AA$1315,DataRegularSeason20242025!$B$3:$B$1315, "&lt;=" &amp; $A154, DataRegularSeason20242025!$D$3:$D$1315, AC$1)+SUMIFS(DataRegularSeason20242025!$AB$3:$AB$1315,DataRegularSeason20242025!$B$3:$B$1315, "&lt;=" &amp; $A154, DataRegularSeason20242025!$E$3:$E$1315, AC$1)</f>
        <v>9</v>
      </c>
      <c r="AD154" s="2">
        <f>SUMIFS(DataRegularSeason20242025!$AA$3:$AA$1315,DataRegularSeason20242025!$B$3:$B$1315, "&lt;=" &amp; $A154, DataRegularSeason20242025!$D$3:$D$1315, AD$1)+SUMIFS(DataRegularSeason20242025!$AB$3:$AB$1315,DataRegularSeason20242025!$B$3:$B$1315, "&lt;=" &amp; $A154, DataRegularSeason20242025!$E$3:$E$1315, AD$1)</f>
        <v>8</v>
      </c>
      <c r="AE154" s="2">
        <f>SUMIFS(DataRegularSeason20242025!$AA$3:$AA$1315,DataRegularSeason20242025!$B$3:$B$1315, "&lt;=" &amp; $A154, DataRegularSeason20242025!$D$3:$D$1315, AE$1)+SUMIFS(DataRegularSeason20242025!$AB$3:$AB$1315,DataRegularSeason20242025!$B$3:$B$1315, "&lt;=" &amp; $A154, DataRegularSeason20242025!$E$3:$E$1315, AE$1)</f>
        <v>9</v>
      </c>
      <c r="AF154" s="2">
        <f>SUMIFS(DataRegularSeason20242025!$AA$3:$AA$1315,DataRegularSeason20242025!$B$3:$B$1315, "&lt;=" &amp; $A154, DataRegularSeason20242025!$D$3:$D$1315, AF$1)+SUMIFS(DataRegularSeason20242025!$AB$3:$AB$1315,DataRegularSeason20242025!$B$3:$B$1315, "&lt;=" &amp; $A154, DataRegularSeason20242025!$E$3:$E$1315, AF$1)</f>
        <v>14</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7</v>
      </c>
      <c r="D155" s="2">
        <f>SUMIFS(DataRegularSeason20242025!$AA$3:$AA$1315,DataRegularSeason20242025!$B$3:$B$1315, "&lt;=" &amp; $A155, DataRegularSeason20242025!$D$3:$D$1315, D$1)+SUMIFS(DataRegularSeason20242025!$AB$3:$AB$1315,DataRegularSeason20242025!$B$3:$B$1315, "&lt;=" &amp; $A155, DataRegularSeason20242025!$E$3:$E$1315, D$1)</f>
        <v>7</v>
      </c>
      <c r="E155" s="2">
        <f>SUMIFS(DataRegularSeason20242025!$AA$3:$AA$1315,DataRegularSeason20242025!$B$3:$B$1315, "&lt;=" &amp; $A155, DataRegularSeason20242025!$D$3:$D$1315, E$1)+SUMIFS(DataRegularSeason20242025!$AB$3:$AB$1315,DataRegularSeason20242025!$B$3:$B$1315, "&lt;=" &amp; $A155, DataRegularSeason20242025!$E$3:$E$1315, E$1)</f>
        <v>8</v>
      </c>
      <c r="F155" s="2">
        <f>SUMIFS(DataRegularSeason20242025!$AA$3:$AA$1315,DataRegularSeason20242025!$B$3:$B$1315, "&lt;=" &amp; $A155, DataRegularSeason20242025!$D$3:$D$1315, F$1)+SUMIFS(DataRegularSeason20242025!$AB$3:$AB$1315,DataRegularSeason20242025!$B$3:$B$1315, "&lt;=" &amp; $A155, DataRegularSeason20242025!$E$3:$E$1315, F$1)</f>
        <v>6</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5</v>
      </c>
      <c r="I155" s="2">
        <f>SUMIFS(DataRegularSeason20242025!$AA$3:$AA$1315,DataRegularSeason20242025!$B$3:$B$1315, "&lt;=" &amp; $A155, DataRegularSeason20242025!$D$3:$D$1315, I$1)+SUMIFS(DataRegularSeason20242025!$AB$3:$AB$1315,DataRegularSeason20242025!$B$3:$B$1315, "&lt;=" &amp; $A155, DataRegularSeason20242025!$E$3:$E$1315, I$1)</f>
        <v>8</v>
      </c>
      <c r="J155" s="2">
        <f>SUMIFS(DataRegularSeason20242025!$AA$3:$AA$1315,DataRegularSeason20242025!$B$3:$B$1315, "&lt;=" &amp; $A155, DataRegularSeason20242025!$D$3:$D$1315, J$1)+SUMIFS(DataRegularSeason20242025!$AB$3:$AB$1315,DataRegularSeason20242025!$B$3:$B$1315, "&lt;=" &amp; $A155, DataRegularSeason20242025!$E$3:$E$1315, J$1)</f>
        <v>12</v>
      </c>
      <c r="K155" s="2">
        <f>SUMIFS(DataRegularSeason20242025!$AA$3:$AA$1315,DataRegularSeason20242025!$B$3:$B$1315, "&lt;=" &amp; $A155, DataRegularSeason20242025!$D$3:$D$1315, K$1)+SUMIFS(DataRegularSeason20242025!$AB$3:$AB$1315,DataRegularSeason20242025!$B$3:$B$1315, "&lt;=" &amp; $A155, DataRegularSeason20242025!$E$3:$E$1315, K$1)</f>
        <v>8</v>
      </c>
      <c r="L155" s="2">
        <f>SUMIFS(DataRegularSeason20242025!$AA$3:$AA$1315,DataRegularSeason20242025!$B$3:$B$1315, "&lt;=" &amp; $A155, DataRegularSeason20242025!$D$3:$D$1315, L$1)+SUMIFS(DataRegularSeason20242025!$AB$3:$AB$1315,DataRegularSeason20242025!$B$3:$B$1315, "&lt;=" &amp; $A155, DataRegularSeason20242025!$E$3:$E$1315, L$1)</f>
        <v>5</v>
      </c>
      <c r="M155" s="2">
        <f>SUMIFS(DataRegularSeason20242025!$AA$3:$AA$1315,DataRegularSeason20242025!$B$3:$B$1315, "&lt;=" &amp; $A155, DataRegularSeason20242025!$D$3:$D$1315, M$1)+SUMIFS(DataRegularSeason20242025!$AB$3:$AB$1315,DataRegularSeason20242025!$B$3:$B$1315, "&lt;=" &amp; $A155, DataRegularSeason20242025!$E$3:$E$1315, M$1)</f>
        <v>11</v>
      </c>
      <c r="N155" s="2">
        <f>SUMIFS(DataRegularSeason20242025!$AA$3:$AA$1315,DataRegularSeason20242025!$B$3:$B$1315, "&lt;=" &amp; $A155, DataRegularSeason20242025!$D$3:$D$1315, N$1)+SUMIFS(DataRegularSeason20242025!$AB$3:$AB$1315,DataRegularSeason20242025!$B$3:$B$1315, "&lt;=" &amp; $A155, DataRegularSeason20242025!$E$3:$E$1315, N$1)</f>
        <v>10</v>
      </c>
      <c r="O155" s="2">
        <f>SUMIFS(DataRegularSeason20242025!$AA$3:$AA$1315,DataRegularSeason20242025!$B$3:$B$1315, "&lt;=" &amp; $A155, DataRegularSeason20242025!$D$3:$D$1315, O$1)+SUMIFS(DataRegularSeason20242025!$AB$3:$AB$1315,DataRegularSeason20242025!$B$3:$B$1315, "&lt;=" &amp; $A155, DataRegularSeason20242025!$E$3:$E$1315, O$1)</f>
        <v>12</v>
      </c>
      <c r="P155" s="2">
        <f>SUMIFS(DataRegularSeason20242025!$AA$3:$AA$1315,DataRegularSeason20242025!$B$3:$B$1315, "&lt;=" &amp; $A155, DataRegularSeason20242025!$D$3:$D$1315, P$1)+SUMIFS(DataRegularSeason20242025!$AB$3:$AB$1315,DataRegularSeason20242025!$B$3:$B$1315, "&lt;=" &amp; $A155, DataRegularSeason20242025!$E$3:$E$1315, P$1)</f>
        <v>5</v>
      </c>
      <c r="Q155" s="2">
        <f>SUMIFS(DataRegularSeason20242025!$AA$3:$AA$1315,DataRegularSeason20242025!$B$3:$B$1315, "&lt;=" &amp; $A155, DataRegularSeason20242025!$D$3:$D$1315, Q$1)+SUMIFS(DataRegularSeason20242025!$AB$3:$AB$1315,DataRegularSeason20242025!$B$3:$B$1315, "&lt;=" &amp; $A155, DataRegularSeason20242025!$E$3:$E$1315, Q$1)</f>
        <v>11</v>
      </c>
      <c r="R155" s="2">
        <f>SUMIFS(DataRegularSeason20242025!$AA$3:$AA$1315,DataRegularSeason20242025!$B$3:$B$1315, "&lt;=" &amp; $A155, DataRegularSeason20242025!$D$3:$D$1315, R$1)+SUMIFS(DataRegularSeason20242025!$AB$3:$AB$1315,DataRegularSeason20242025!$B$3:$B$1315, "&lt;=" &amp; $A155, DataRegularSeason20242025!$E$3:$E$1315, R$1)</f>
        <v>2</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11</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3</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2</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8</v>
      </c>
      <c r="AB155" s="2">
        <f>SUMIFS(DataRegularSeason20242025!$AA$3:$AA$1315,DataRegularSeason20242025!$B$3:$B$1315, "&lt;=" &amp; $A155, DataRegularSeason20242025!$D$3:$D$1315, AB$1)+SUMIFS(DataRegularSeason20242025!$AB$3:$AB$1315,DataRegularSeason20242025!$B$3:$B$1315, "&lt;=" &amp; $A155, DataRegularSeason20242025!$E$3:$E$1315, AB$1)</f>
        <v>8</v>
      </c>
      <c r="AC155" s="2">
        <f>SUMIFS(DataRegularSeason20242025!$AA$3:$AA$1315,DataRegularSeason20242025!$B$3:$B$1315, "&lt;=" &amp; $A155, DataRegularSeason20242025!$D$3:$D$1315, AC$1)+SUMIFS(DataRegularSeason20242025!$AB$3:$AB$1315,DataRegularSeason20242025!$B$3:$B$1315, "&lt;=" &amp; $A155, DataRegularSeason20242025!$E$3:$E$1315, AC$1)</f>
        <v>9</v>
      </c>
      <c r="AD155" s="2">
        <f>SUMIFS(DataRegularSeason20242025!$AA$3:$AA$1315,DataRegularSeason20242025!$B$3:$B$1315, "&lt;=" &amp; $A155, DataRegularSeason20242025!$D$3:$D$1315, AD$1)+SUMIFS(DataRegularSeason20242025!$AB$3:$AB$1315,DataRegularSeason20242025!$B$3:$B$1315, "&lt;=" &amp; $A155, DataRegularSeason20242025!$E$3:$E$1315, AD$1)</f>
        <v>8</v>
      </c>
      <c r="AE155" s="2">
        <f>SUMIFS(DataRegularSeason20242025!$AA$3:$AA$1315,DataRegularSeason20242025!$B$3:$B$1315, "&lt;=" &amp; $A155, DataRegularSeason20242025!$D$3:$D$1315, AE$1)+SUMIFS(DataRegularSeason20242025!$AB$3:$AB$1315,DataRegularSeason20242025!$B$3:$B$1315, "&lt;=" &amp; $A155, DataRegularSeason20242025!$E$3:$E$1315, AE$1)</f>
        <v>9</v>
      </c>
      <c r="AF155" s="2">
        <f>SUMIFS(DataRegularSeason20242025!$AA$3:$AA$1315,DataRegularSeason20242025!$B$3:$B$1315, "&lt;=" &amp; $A155, DataRegularSeason20242025!$D$3:$D$1315, AF$1)+SUMIFS(DataRegularSeason20242025!$AB$3:$AB$1315,DataRegularSeason20242025!$B$3:$B$1315, "&lt;=" &amp; $A155, DataRegularSeason20242025!$E$3:$E$1315, AF$1)</f>
        <v>14</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7</v>
      </c>
      <c r="D156" s="2">
        <f>SUMIFS(DataRegularSeason20242025!$AA$3:$AA$1315,DataRegularSeason20242025!$B$3:$B$1315, "&lt;=" &amp; $A156, DataRegularSeason20242025!$D$3:$D$1315, D$1)+SUMIFS(DataRegularSeason20242025!$AB$3:$AB$1315,DataRegularSeason20242025!$B$3:$B$1315, "&lt;=" &amp; $A156, DataRegularSeason20242025!$E$3:$E$1315, D$1)</f>
        <v>7</v>
      </c>
      <c r="E156" s="2">
        <f>SUMIFS(DataRegularSeason20242025!$AA$3:$AA$1315,DataRegularSeason20242025!$B$3:$B$1315, "&lt;=" &amp; $A156, DataRegularSeason20242025!$D$3:$D$1315, E$1)+SUMIFS(DataRegularSeason20242025!$AB$3:$AB$1315,DataRegularSeason20242025!$B$3:$B$1315, "&lt;=" &amp; $A156, DataRegularSeason20242025!$E$3:$E$1315, E$1)</f>
        <v>8</v>
      </c>
      <c r="F156" s="2">
        <f>SUMIFS(DataRegularSeason20242025!$AA$3:$AA$1315,DataRegularSeason20242025!$B$3:$B$1315, "&lt;=" &amp; $A156, DataRegularSeason20242025!$D$3:$D$1315, F$1)+SUMIFS(DataRegularSeason20242025!$AB$3:$AB$1315,DataRegularSeason20242025!$B$3:$B$1315, "&lt;=" &amp; $A156, DataRegularSeason20242025!$E$3:$E$1315, F$1)</f>
        <v>6</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5</v>
      </c>
      <c r="I156" s="2">
        <f>SUMIFS(DataRegularSeason20242025!$AA$3:$AA$1315,DataRegularSeason20242025!$B$3:$B$1315, "&lt;=" &amp; $A156, DataRegularSeason20242025!$D$3:$D$1315, I$1)+SUMIFS(DataRegularSeason20242025!$AB$3:$AB$1315,DataRegularSeason20242025!$B$3:$B$1315, "&lt;=" &amp; $A156, DataRegularSeason20242025!$E$3:$E$1315, I$1)</f>
        <v>8</v>
      </c>
      <c r="J156" s="2">
        <f>SUMIFS(DataRegularSeason20242025!$AA$3:$AA$1315,DataRegularSeason20242025!$B$3:$B$1315, "&lt;=" &amp; $A156, DataRegularSeason20242025!$D$3:$D$1315, J$1)+SUMIFS(DataRegularSeason20242025!$AB$3:$AB$1315,DataRegularSeason20242025!$B$3:$B$1315, "&lt;=" &amp; $A156, DataRegularSeason20242025!$E$3:$E$1315, J$1)</f>
        <v>12</v>
      </c>
      <c r="K156" s="2">
        <f>SUMIFS(DataRegularSeason20242025!$AA$3:$AA$1315,DataRegularSeason20242025!$B$3:$B$1315, "&lt;=" &amp; $A156, DataRegularSeason20242025!$D$3:$D$1315, K$1)+SUMIFS(DataRegularSeason20242025!$AB$3:$AB$1315,DataRegularSeason20242025!$B$3:$B$1315, "&lt;=" &amp; $A156, DataRegularSeason20242025!$E$3:$E$1315, K$1)</f>
        <v>8</v>
      </c>
      <c r="L156" s="2">
        <f>SUMIFS(DataRegularSeason20242025!$AA$3:$AA$1315,DataRegularSeason20242025!$B$3:$B$1315, "&lt;=" &amp; $A156, DataRegularSeason20242025!$D$3:$D$1315, L$1)+SUMIFS(DataRegularSeason20242025!$AB$3:$AB$1315,DataRegularSeason20242025!$B$3:$B$1315, "&lt;=" &amp; $A156, DataRegularSeason20242025!$E$3:$E$1315, L$1)</f>
        <v>5</v>
      </c>
      <c r="M156" s="2">
        <f>SUMIFS(DataRegularSeason20242025!$AA$3:$AA$1315,DataRegularSeason20242025!$B$3:$B$1315, "&lt;=" &amp; $A156, DataRegularSeason20242025!$D$3:$D$1315, M$1)+SUMIFS(DataRegularSeason20242025!$AB$3:$AB$1315,DataRegularSeason20242025!$B$3:$B$1315, "&lt;=" &amp; $A156, DataRegularSeason20242025!$E$3:$E$1315, M$1)</f>
        <v>11</v>
      </c>
      <c r="N156" s="2">
        <f>SUMIFS(DataRegularSeason20242025!$AA$3:$AA$1315,DataRegularSeason20242025!$B$3:$B$1315, "&lt;=" &amp; $A156, DataRegularSeason20242025!$D$3:$D$1315, N$1)+SUMIFS(DataRegularSeason20242025!$AB$3:$AB$1315,DataRegularSeason20242025!$B$3:$B$1315, "&lt;=" &amp; $A156, DataRegularSeason20242025!$E$3:$E$1315, N$1)</f>
        <v>10</v>
      </c>
      <c r="O156" s="2">
        <f>SUMIFS(DataRegularSeason20242025!$AA$3:$AA$1315,DataRegularSeason20242025!$B$3:$B$1315, "&lt;=" &amp; $A156, DataRegularSeason20242025!$D$3:$D$1315, O$1)+SUMIFS(DataRegularSeason20242025!$AB$3:$AB$1315,DataRegularSeason20242025!$B$3:$B$1315, "&lt;=" &amp; $A156, DataRegularSeason20242025!$E$3:$E$1315, O$1)</f>
        <v>12</v>
      </c>
      <c r="P156" s="2">
        <f>SUMIFS(DataRegularSeason20242025!$AA$3:$AA$1315,DataRegularSeason20242025!$B$3:$B$1315, "&lt;=" &amp; $A156, DataRegularSeason20242025!$D$3:$D$1315, P$1)+SUMIFS(DataRegularSeason20242025!$AB$3:$AB$1315,DataRegularSeason20242025!$B$3:$B$1315, "&lt;=" &amp; $A156, DataRegularSeason20242025!$E$3:$E$1315, P$1)</f>
        <v>5</v>
      </c>
      <c r="Q156" s="2">
        <f>SUMIFS(DataRegularSeason20242025!$AA$3:$AA$1315,DataRegularSeason20242025!$B$3:$B$1315, "&lt;=" &amp; $A156, DataRegularSeason20242025!$D$3:$D$1315, Q$1)+SUMIFS(DataRegularSeason20242025!$AB$3:$AB$1315,DataRegularSeason20242025!$B$3:$B$1315, "&lt;=" &amp; $A156, DataRegularSeason20242025!$E$3:$E$1315, Q$1)</f>
        <v>11</v>
      </c>
      <c r="R156" s="2">
        <f>SUMIFS(DataRegularSeason20242025!$AA$3:$AA$1315,DataRegularSeason20242025!$B$3:$B$1315, "&lt;=" &amp; $A156, DataRegularSeason20242025!$D$3:$D$1315, R$1)+SUMIFS(DataRegularSeason20242025!$AB$3:$AB$1315,DataRegularSeason20242025!$B$3:$B$1315, "&lt;=" &amp; $A156, DataRegularSeason20242025!$E$3:$E$1315, R$1)</f>
        <v>2</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11</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3</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2</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8</v>
      </c>
      <c r="AB156" s="2">
        <f>SUMIFS(DataRegularSeason20242025!$AA$3:$AA$1315,DataRegularSeason20242025!$B$3:$B$1315, "&lt;=" &amp; $A156, DataRegularSeason20242025!$D$3:$D$1315, AB$1)+SUMIFS(DataRegularSeason20242025!$AB$3:$AB$1315,DataRegularSeason20242025!$B$3:$B$1315, "&lt;=" &amp; $A156, DataRegularSeason20242025!$E$3:$E$1315, AB$1)</f>
        <v>8</v>
      </c>
      <c r="AC156" s="2">
        <f>SUMIFS(DataRegularSeason20242025!$AA$3:$AA$1315,DataRegularSeason20242025!$B$3:$B$1315, "&lt;=" &amp; $A156, DataRegularSeason20242025!$D$3:$D$1315, AC$1)+SUMIFS(DataRegularSeason20242025!$AB$3:$AB$1315,DataRegularSeason20242025!$B$3:$B$1315, "&lt;=" &amp; $A156, DataRegularSeason20242025!$E$3:$E$1315, AC$1)</f>
        <v>9</v>
      </c>
      <c r="AD156" s="2">
        <f>SUMIFS(DataRegularSeason20242025!$AA$3:$AA$1315,DataRegularSeason20242025!$B$3:$B$1315, "&lt;=" &amp; $A156, DataRegularSeason20242025!$D$3:$D$1315, AD$1)+SUMIFS(DataRegularSeason20242025!$AB$3:$AB$1315,DataRegularSeason20242025!$B$3:$B$1315, "&lt;=" &amp; $A156, DataRegularSeason20242025!$E$3:$E$1315, AD$1)</f>
        <v>8</v>
      </c>
      <c r="AE156" s="2">
        <f>SUMIFS(DataRegularSeason20242025!$AA$3:$AA$1315,DataRegularSeason20242025!$B$3:$B$1315, "&lt;=" &amp; $A156, DataRegularSeason20242025!$D$3:$D$1315, AE$1)+SUMIFS(DataRegularSeason20242025!$AB$3:$AB$1315,DataRegularSeason20242025!$B$3:$B$1315, "&lt;=" &amp; $A156, DataRegularSeason20242025!$E$3:$E$1315, AE$1)</f>
        <v>9</v>
      </c>
      <c r="AF156" s="2">
        <f>SUMIFS(DataRegularSeason20242025!$AA$3:$AA$1315,DataRegularSeason20242025!$B$3:$B$1315, "&lt;=" &amp; $A156, DataRegularSeason20242025!$D$3:$D$1315, AF$1)+SUMIFS(DataRegularSeason20242025!$AB$3:$AB$1315,DataRegularSeason20242025!$B$3:$B$1315, "&lt;=" &amp; $A156, DataRegularSeason20242025!$E$3:$E$1315, AF$1)</f>
        <v>14</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7</v>
      </c>
      <c r="D157" s="2">
        <f>SUMIFS(DataRegularSeason20242025!$AA$3:$AA$1315,DataRegularSeason20242025!$B$3:$B$1315, "&lt;=" &amp; $A157, DataRegularSeason20242025!$D$3:$D$1315, D$1)+SUMIFS(DataRegularSeason20242025!$AB$3:$AB$1315,DataRegularSeason20242025!$B$3:$B$1315, "&lt;=" &amp; $A157, DataRegularSeason20242025!$E$3:$E$1315, D$1)</f>
        <v>7</v>
      </c>
      <c r="E157" s="2">
        <f>SUMIFS(DataRegularSeason20242025!$AA$3:$AA$1315,DataRegularSeason20242025!$B$3:$B$1315, "&lt;=" &amp; $A157, DataRegularSeason20242025!$D$3:$D$1315, E$1)+SUMIFS(DataRegularSeason20242025!$AB$3:$AB$1315,DataRegularSeason20242025!$B$3:$B$1315, "&lt;=" &amp; $A157, DataRegularSeason20242025!$E$3:$E$1315, E$1)</f>
        <v>8</v>
      </c>
      <c r="F157" s="2">
        <f>SUMIFS(DataRegularSeason20242025!$AA$3:$AA$1315,DataRegularSeason20242025!$B$3:$B$1315, "&lt;=" &amp; $A157, DataRegularSeason20242025!$D$3:$D$1315, F$1)+SUMIFS(DataRegularSeason20242025!$AB$3:$AB$1315,DataRegularSeason20242025!$B$3:$B$1315, "&lt;=" &amp; $A157, DataRegularSeason20242025!$E$3:$E$1315, F$1)</f>
        <v>6</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5</v>
      </c>
      <c r="I157" s="2">
        <f>SUMIFS(DataRegularSeason20242025!$AA$3:$AA$1315,DataRegularSeason20242025!$B$3:$B$1315, "&lt;=" &amp; $A157, DataRegularSeason20242025!$D$3:$D$1315, I$1)+SUMIFS(DataRegularSeason20242025!$AB$3:$AB$1315,DataRegularSeason20242025!$B$3:$B$1315, "&lt;=" &amp; $A157, DataRegularSeason20242025!$E$3:$E$1315, I$1)</f>
        <v>8</v>
      </c>
      <c r="J157" s="2">
        <f>SUMIFS(DataRegularSeason20242025!$AA$3:$AA$1315,DataRegularSeason20242025!$B$3:$B$1315, "&lt;=" &amp; $A157, DataRegularSeason20242025!$D$3:$D$1315, J$1)+SUMIFS(DataRegularSeason20242025!$AB$3:$AB$1315,DataRegularSeason20242025!$B$3:$B$1315, "&lt;=" &amp; $A157, DataRegularSeason20242025!$E$3:$E$1315, J$1)</f>
        <v>12</v>
      </c>
      <c r="K157" s="2">
        <f>SUMIFS(DataRegularSeason20242025!$AA$3:$AA$1315,DataRegularSeason20242025!$B$3:$B$1315, "&lt;=" &amp; $A157, DataRegularSeason20242025!$D$3:$D$1315, K$1)+SUMIFS(DataRegularSeason20242025!$AB$3:$AB$1315,DataRegularSeason20242025!$B$3:$B$1315, "&lt;=" &amp; $A157, DataRegularSeason20242025!$E$3:$E$1315, K$1)</f>
        <v>8</v>
      </c>
      <c r="L157" s="2">
        <f>SUMIFS(DataRegularSeason20242025!$AA$3:$AA$1315,DataRegularSeason20242025!$B$3:$B$1315, "&lt;=" &amp; $A157, DataRegularSeason20242025!$D$3:$D$1315, L$1)+SUMIFS(DataRegularSeason20242025!$AB$3:$AB$1315,DataRegularSeason20242025!$B$3:$B$1315, "&lt;=" &amp; $A157, DataRegularSeason20242025!$E$3:$E$1315, L$1)</f>
        <v>5</v>
      </c>
      <c r="M157" s="2">
        <f>SUMIFS(DataRegularSeason20242025!$AA$3:$AA$1315,DataRegularSeason20242025!$B$3:$B$1315, "&lt;=" &amp; $A157, DataRegularSeason20242025!$D$3:$D$1315, M$1)+SUMIFS(DataRegularSeason20242025!$AB$3:$AB$1315,DataRegularSeason20242025!$B$3:$B$1315, "&lt;=" &amp; $A157, DataRegularSeason20242025!$E$3:$E$1315, M$1)</f>
        <v>11</v>
      </c>
      <c r="N157" s="2">
        <f>SUMIFS(DataRegularSeason20242025!$AA$3:$AA$1315,DataRegularSeason20242025!$B$3:$B$1315, "&lt;=" &amp; $A157, DataRegularSeason20242025!$D$3:$D$1315, N$1)+SUMIFS(DataRegularSeason20242025!$AB$3:$AB$1315,DataRegularSeason20242025!$B$3:$B$1315, "&lt;=" &amp; $A157, DataRegularSeason20242025!$E$3:$E$1315, N$1)</f>
        <v>10</v>
      </c>
      <c r="O157" s="2">
        <f>SUMIFS(DataRegularSeason20242025!$AA$3:$AA$1315,DataRegularSeason20242025!$B$3:$B$1315, "&lt;=" &amp; $A157, DataRegularSeason20242025!$D$3:$D$1315, O$1)+SUMIFS(DataRegularSeason20242025!$AB$3:$AB$1315,DataRegularSeason20242025!$B$3:$B$1315, "&lt;=" &amp; $A157, DataRegularSeason20242025!$E$3:$E$1315, O$1)</f>
        <v>12</v>
      </c>
      <c r="P157" s="2">
        <f>SUMIFS(DataRegularSeason20242025!$AA$3:$AA$1315,DataRegularSeason20242025!$B$3:$B$1315, "&lt;=" &amp; $A157, DataRegularSeason20242025!$D$3:$D$1315, P$1)+SUMIFS(DataRegularSeason20242025!$AB$3:$AB$1315,DataRegularSeason20242025!$B$3:$B$1315, "&lt;=" &amp; $A157, DataRegularSeason20242025!$E$3:$E$1315, P$1)</f>
        <v>5</v>
      </c>
      <c r="Q157" s="2">
        <f>SUMIFS(DataRegularSeason20242025!$AA$3:$AA$1315,DataRegularSeason20242025!$B$3:$B$1315, "&lt;=" &amp; $A157, DataRegularSeason20242025!$D$3:$D$1315, Q$1)+SUMIFS(DataRegularSeason20242025!$AB$3:$AB$1315,DataRegularSeason20242025!$B$3:$B$1315, "&lt;=" &amp; $A157, DataRegularSeason20242025!$E$3:$E$1315, Q$1)</f>
        <v>11</v>
      </c>
      <c r="R157" s="2">
        <f>SUMIFS(DataRegularSeason20242025!$AA$3:$AA$1315,DataRegularSeason20242025!$B$3:$B$1315, "&lt;=" &amp; $A157, DataRegularSeason20242025!$D$3:$D$1315, R$1)+SUMIFS(DataRegularSeason20242025!$AB$3:$AB$1315,DataRegularSeason20242025!$B$3:$B$1315, "&lt;=" &amp; $A157, DataRegularSeason20242025!$E$3:$E$1315, R$1)</f>
        <v>2</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11</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3</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2</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8</v>
      </c>
      <c r="AB157" s="2">
        <f>SUMIFS(DataRegularSeason20242025!$AA$3:$AA$1315,DataRegularSeason20242025!$B$3:$B$1315, "&lt;=" &amp; $A157, DataRegularSeason20242025!$D$3:$D$1315, AB$1)+SUMIFS(DataRegularSeason20242025!$AB$3:$AB$1315,DataRegularSeason20242025!$B$3:$B$1315, "&lt;=" &amp; $A157, DataRegularSeason20242025!$E$3:$E$1315, AB$1)</f>
        <v>8</v>
      </c>
      <c r="AC157" s="2">
        <f>SUMIFS(DataRegularSeason20242025!$AA$3:$AA$1315,DataRegularSeason20242025!$B$3:$B$1315, "&lt;=" &amp; $A157, DataRegularSeason20242025!$D$3:$D$1315, AC$1)+SUMIFS(DataRegularSeason20242025!$AB$3:$AB$1315,DataRegularSeason20242025!$B$3:$B$1315, "&lt;=" &amp; $A157, DataRegularSeason20242025!$E$3:$E$1315, AC$1)</f>
        <v>9</v>
      </c>
      <c r="AD157" s="2">
        <f>SUMIFS(DataRegularSeason20242025!$AA$3:$AA$1315,DataRegularSeason20242025!$B$3:$B$1315, "&lt;=" &amp; $A157, DataRegularSeason20242025!$D$3:$D$1315, AD$1)+SUMIFS(DataRegularSeason20242025!$AB$3:$AB$1315,DataRegularSeason20242025!$B$3:$B$1315, "&lt;=" &amp; $A157, DataRegularSeason20242025!$E$3:$E$1315, AD$1)</f>
        <v>8</v>
      </c>
      <c r="AE157" s="2">
        <f>SUMIFS(DataRegularSeason20242025!$AA$3:$AA$1315,DataRegularSeason20242025!$B$3:$B$1315, "&lt;=" &amp; $A157, DataRegularSeason20242025!$D$3:$D$1315, AE$1)+SUMIFS(DataRegularSeason20242025!$AB$3:$AB$1315,DataRegularSeason20242025!$B$3:$B$1315, "&lt;=" &amp; $A157, DataRegularSeason20242025!$E$3:$E$1315, AE$1)</f>
        <v>9</v>
      </c>
      <c r="AF157" s="2">
        <f>SUMIFS(DataRegularSeason20242025!$AA$3:$AA$1315,DataRegularSeason20242025!$B$3:$B$1315, "&lt;=" &amp; $A157, DataRegularSeason20242025!$D$3:$D$1315, AF$1)+SUMIFS(DataRegularSeason20242025!$AB$3:$AB$1315,DataRegularSeason20242025!$B$3:$B$1315, "&lt;=" &amp; $A157, DataRegularSeason20242025!$E$3:$E$1315, AF$1)</f>
        <v>14</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7</v>
      </c>
      <c r="D158" s="2">
        <f>SUMIFS(DataRegularSeason20242025!$AA$3:$AA$1315,DataRegularSeason20242025!$B$3:$B$1315, "&lt;=" &amp; $A158, DataRegularSeason20242025!$D$3:$D$1315, D$1)+SUMIFS(DataRegularSeason20242025!$AB$3:$AB$1315,DataRegularSeason20242025!$B$3:$B$1315, "&lt;=" &amp; $A158, DataRegularSeason20242025!$E$3:$E$1315, D$1)</f>
        <v>7</v>
      </c>
      <c r="E158" s="2">
        <f>SUMIFS(DataRegularSeason20242025!$AA$3:$AA$1315,DataRegularSeason20242025!$B$3:$B$1315, "&lt;=" &amp; $A158, DataRegularSeason20242025!$D$3:$D$1315, E$1)+SUMIFS(DataRegularSeason20242025!$AB$3:$AB$1315,DataRegularSeason20242025!$B$3:$B$1315, "&lt;=" &amp; $A158, DataRegularSeason20242025!$E$3:$E$1315, E$1)</f>
        <v>8</v>
      </c>
      <c r="F158" s="2">
        <f>SUMIFS(DataRegularSeason20242025!$AA$3:$AA$1315,DataRegularSeason20242025!$B$3:$B$1315, "&lt;=" &amp; $A158, DataRegularSeason20242025!$D$3:$D$1315, F$1)+SUMIFS(DataRegularSeason20242025!$AB$3:$AB$1315,DataRegularSeason20242025!$B$3:$B$1315, "&lt;=" &amp; $A158, DataRegularSeason20242025!$E$3:$E$1315, F$1)</f>
        <v>6</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5</v>
      </c>
      <c r="I158" s="2">
        <f>SUMIFS(DataRegularSeason20242025!$AA$3:$AA$1315,DataRegularSeason20242025!$B$3:$B$1315, "&lt;=" &amp; $A158, DataRegularSeason20242025!$D$3:$D$1315, I$1)+SUMIFS(DataRegularSeason20242025!$AB$3:$AB$1315,DataRegularSeason20242025!$B$3:$B$1315, "&lt;=" &amp; $A158, DataRegularSeason20242025!$E$3:$E$1315, I$1)</f>
        <v>8</v>
      </c>
      <c r="J158" s="2">
        <f>SUMIFS(DataRegularSeason20242025!$AA$3:$AA$1315,DataRegularSeason20242025!$B$3:$B$1315, "&lt;=" &amp; $A158, DataRegularSeason20242025!$D$3:$D$1315, J$1)+SUMIFS(DataRegularSeason20242025!$AB$3:$AB$1315,DataRegularSeason20242025!$B$3:$B$1315, "&lt;=" &amp; $A158, DataRegularSeason20242025!$E$3:$E$1315, J$1)</f>
        <v>12</v>
      </c>
      <c r="K158" s="2">
        <f>SUMIFS(DataRegularSeason20242025!$AA$3:$AA$1315,DataRegularSeason20242025!$B$3:$B$1315, "&lt;=" &amp; $A158, DataRegularSeason20242025!$D$3:$D$1315, K$1)+SUMIFS(DataRegularSeason20242025!$AB$3:$AB$1315,DataRegularSeason20242025!$B$3:$B$1315, "&lt;=" &amp; $A158, DataRegularSeason20242025!$E$3:$E$1315, K$1)</f>
        <v>8</v>
      </c>
      <c r="L158" s="2">
        <f>SUMIFS(DataRegularSeason20242025!$AA$3:$AA$1315,DataRegularSeason20242025!$B$3:$B$1315, "&lt;=" &amp; $A158, DataRegularSeason20242025!$D$3:$D$1315, L$1)+SUMIFS(DataRegularSeason20242025!$AB$3:$AB$1315,DataRegularSeason20242025!$B$3:$B$1315, "&lt;=" &amp; $A158, DataRegularSeason20242025!$E$3:$E$1315, L$1)</f>
        <v>5</v>
      </c>
      <c r="M158" s="2">
        <f>SUMIFS(DataRegularSeason20242025!$AA$3:$AA$1315,DataRegularSeason20242025!$B$3:$B$1315, "&lt;=" &amp; $A158, DataRegularSeason20242025!$D$3:$D$1315, M$1)+SUMIFS(DataRegularSeason20242025!$AB$3:$AB$1315,DataRegularSeason20242025!$B$3:$B$1315, "&lt;=" &amp; $A158, DataRegularSeason20242025!$E$3:$E$1315, M$1)</f>
        <v>11</v>
      </c>
      <c r="N158" s="2">
        <f>SUMIFS(DataRegularSeason20242025!$AA$3:$AA$1315,DataRegularSeason20242025!$B$3:$B$1315, "&lt;=" &amp; $A158, DataRegularSeason20242025!$D$3:$D$1315, N$1)+SUMIFS(DataRegularSeason20242025!$AB$3:$AB$1315,DataRegularSeason20242025!$B$3:$B$1315, "&lt;=" &amp; $A158, DataRegularSeason20242025!$E$3:$E$1315, N$1)</f>
        <v>10</v>
      </c>
      <c r="O158" s="2">
        <f>SUMIFS(DataRegularSeason20242025!$AA$3:$AA$1315,DataRegularSeason20242025!$B$3:$B$1315, "&lt;=" &amp; $A158, DataRegularSeason20242025!$D$3:$D$1315, O$1)+SUMIFS(DataRegularSeason20242025!$AB$3:$AB$1315,DataRegularSeason20242025!$B$3:$B$1315, "&lt;=" &amp; $A158, DataRegularSeason20242025!$E$3:$E$1315, O$1)</f>
        <v>12</v>
      </c>
      <c r="P158" s="2">
        <f>SUMIFS(DataRegularSeason20242025!$AA$3:$AA$1315,DataRegularSeason20242025!$B$3:$B$1315, "&lt;=" &amp; $A158, DataRegularSeason20242025!$D$3:$D$1315, P$1)+SUMIFS(DataRegularSeason20242025!$AB$3:$AB$1315,DataRegularSeason20242025!$B$3:$B$1315, "&lt;=" &amp; $A158, DataRegularSeason20242025!$E$3:$E$1315, P$1)</f>
        <v>5</v>
      </c>
      <c r="Q158" s="2">
        <f>SUMIFS(DataRegularSeason20242025!$AA$3:$AA$1315,DataRegularSeason20242025!$B$3:$B$1315, "&lt;=" &amp; $A158, DataRegularSeason20242025!$D$3:$D$1315, Q$1)+SUMIFS(DataRegularSeason20242025!$AB$3:$AB$1315,DataRegularSeason20242025!$B$3:$B$1315, "&lt;=" &amp; $A158, DataRegularSeason20242025!$E$3:$E$1315, Q$1)</f>
        <v>11</v>
      </c>
      <c r="R158" s="2">
        <f>SUMIFS(DataRegularSeason20242025!$AA$3:$AA$1315,DataRegularSeason20242025!$B$3:$B$1315, "&lt;=" &amp; $A158, DataRegularSeason20242025!$D$3:$D$1315, R$1)+SUMIFS(DataRegularSeason20242025!$AB$3:$AB$1315,DataRegularSeason20242025!$B$3:$B$1315, "&lt;=" &amp; $A158, DataRegularSeason20242025!$E$3:$E$1315, R$1)</f>
        <v>2</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11</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3</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2</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8</v>
      </c>
      <c r="AB158" s="2">
        <f>SUMIFS(DataRegularSeason20242025!$AA$3:$AA$1315,DataRegularSeason20242025!$B$3:$B$1315, "&lt;=" &amp; $A158, DataRegularSeason20242025!$D$3:$D$1315, AB$1)+SUMIFS(DataRegularSeason20242025!$AB$3:$AB$1315,DataRegularSeason20242025!$B$3:$B$1315, "&lt;=" &amp; $A158, DataRegularSeason20242025!$E$3:$E$1315, AB$1)</f>
        <v>8</v>
      </c>
      <c r="AC158" s="2">
        <f>SUMIFS(DataRegularSeason20242025!$AA$3:$AA$1315,DataRegularSeason20242025!$B$3:$B$1315, "&lt;=" &amp; $A158, DataRegularSeason20242025!$D$3:$D$1315, AC$1)+SUMIFS(DataRegularSeason20242025!$AB$3:$AB$1315,DataRegularSeason20242025!$B$3:$B$1315, "&lt;=" &amp; $A158, DataRegularSeason20242025!$E$3:$E$1315, AC$1)</f>
        <v>9</v>
      </c>
      <c r="AD158" s="2">
        <f>SUMIFS(DataRegularSeason20242025!$AA$3:$AA$1315,DataRegularSeason20242025!$B$3:$B$1315, "&lt;=" &amp; $A158, DataRegularSeason20242025!$D$3:$D$1315, AD$1)+SUMIFS(DataRegularSeason20242025!$AB$3:$AB$1315,DataRegularSeason20242025!$B$3:$B$1315, "&lt;=" &amp; $A158, DataRegularSeason20242025!$E$3:$E$1315, AD$1)</f>
        <v>8</v>
      </c>
      <c r="AE158" s="2">
        <f>SUMIFS(DataRegularSeason20242025!$AA$3:$AA$1315,DataRegularSeason20242025!$B$3:$B$1315, "&lt;=" &amp; $A158, DataRegularSeason20242025!$D$3:$D$1315, AE$1)+SUMIFS(DataRegularSeason20242025!$AB$3:$AB$1315,DataRegularSeason20242025!$B$3:$B$1315, "&lt;=" &amp; $A158, DataRegularSeason20242025!$E$3:$E$1315, AE$1)</f>
        <v>9</v>
      </c>
      <c r="AF158" s="2">
        <f>SUMIFS(DataRegularSeason20242025!$AA$3:$AA$1315,DataRegularSeason20242025!$B$3:$B$1315, "&lt;=" &amp; $A158, DataRegularSeason20242025!$D$3:$D$1315, AF$1)+SUMIFS(DataRegularSeason20242025!$AB$3:$AB$1315,DataRegularSeason20242025!$B$3:$B$1315, "&lt;=" &amp; $A158, DataRegularSeason20242025!$E$3:$E$1315, AF$1)</f>
        <v>14</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7</v>
      </c>
      <c r="D159" s="2">
        <f>SUMIFS(DataRegularSeason20242025!$AA$3:$AA$1315,DataRegularSeason20242025!$B$3:$B$1315, "&lt;=" &amp; $A159, DataRegularSeason20242025!$D$3:$D$1315, D$1)+SUMIFS(DataRegularSeason20242025!$AB$3:$AB$1315,DataRegularSeason20242025!$B$3:$B$1315, "&lt;=" &amp; $A159, DataRegularSeason20242025!$E$3:$E$1315, D$1)</f>
        <v>7</v>
      </c>
      <c r="E159" s="2">
        <f>SUMIFS(DataRegularSeason20242025!$AA$3:$AA$1315,DataRegularSeason20242025!$B$3:$B$1315, "&lt;=" &amp; $A159, DataRegularSeason20242025!$D$3:$D$1315, E$1)+SUMIFS(DataRegularSeason20242025!$AB$3:$AB$1315,DataRegularSeason20242025!$B$3:$B$1315, "&lt;=" &amp; $A159, DataRegularSeason20242025!$E$3:$E$1315, E$1)</f>
        <v>8</v>
      </c>
      <c r="F159" s="2">
        <f>SUMIFS(DataRegularSeason20242025!$AA$3:$AA$1315,DataRegularSeason20242025!$B$3:$B$1315, "&lt;=" &amp; $A159, DataRegularSeason20242025!$D$3:$D$1315, F$1)+SUMIFS(DataRegularSeason20242025!$AB$3:$AB$1315,DataRegularSeason20242025!$B$3:$B$1315, "&lt;=" &amp; $A159, DataRegularSeason20242025!$E$3:$E$1315, F$1)</f>
        <v>6</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5</v>
      </c>
      <c r="I159" s="2">
        <f>SUMIFS(DataRegularSeason20242025!$AA$3:$AA$1315,DataRegularSeason20242025!$B$3:$B$1315, "&lt;=" &amp; $A159, DataRegularSeason20242025!$D$3:$D$1315, I$1)+SUMIFS(DataRegularSeason20242025!$AB$3:$AB$1315,DataRegularSeason20242025!$B$3:$B$1315, "&lt;=" &amp; $A159, DataRegularSeason20242025!$E$3:$E$1315, I$1)</f>
        <v>8</v>
      </c>
      <c r="J159" s="2">
        <f>SUMIFS(DataRegularSeason20242025!$AA$3:$AA$1315,DataRegularSeason20242025!$B$3:$B$1315, "&lt;=" &amp; $A159, DataRegularSeason20242025!$D$3:$D$1315, J$1)+SUMIFS(DataRegularSeason20242025!$AB$3:$AB$1315,DataRegularSeason20242025!$B$3:$B$1315, "&lt;=" &amp; $A159, DataRegularSeason20242025!$E$3:$E$1315, J$1)</f>
        <v>12</v>
      </c>
      <c r="K159" s="2">
        <f>SUMIFS(DataRegularSeason20242025!$AA$3:$AA$1315,DataRegularSeason20242025!$B$3:$B$1315, "&lt;=" &amp; $A159, DataRegularSeason20242025!$D$3:$D$1315, K$1)+SUMIFS(DataRegularSeason20242025!$AB$3:$AB$1315,DataRegularSeason20242025!$B$3:$B$1315, "&lt;=" &amp; $A159, DataRegularSeason20242025!$E$3:$E$1315, K$1)</f>
        <v>8</v>
      </c>
      <c r="L159" s="2">
        <f>SUMIFS(DataRegularSeason20242025!$AA$3:$AA$1315,DataRegularSeason20242025!$B$3:$B$1315, "&lt;=" &amp; $A159, DataRegularSeason20242025!$D$3:$D$1315, L$1)+SUMIFS(DataRegularSeason20242025!$AB$3:$AB$1315,DataRegularSeason20242025!$B$3:$B$1315, "&lt;=" &amp; $A159, DataRegularSeason20242025!$E$3:$E$1315, L$1)</f>
        <v>5</v>
      </c>
      <c r="M159" s="2">
        <f>SUMIFS(DataRegularSeason20242025!$AA$3:$AA$1315,DataRegularSeason20242025!$B$3:$B$1315, "&lt;=" &amp; $A159, DataRegularSeason20242025!$D$3:$D$1315, M$1)+SUMIFS(DataRegularSeason20242025!$AB$3:$AB$1315,DataRegularSeason20242025!$B$3:$B$1315, "&lt;=" &amp; $A159, DataRegularSeason20242025!$E$3:$E$1315, M$1)</f>
        <v>11</v>
      </c>
      <c r="N159" s="2">
        <f>SUMIFS(DataRegularSeason20242025!$AA$3:$AA$1315,DataRegularSeason20242025!$B$3:$B$1315, "&lt;=" &amp; $A159, DataRegularSeason20242025!$D$3:$D$1315, N$1)+SUMIFS(DataRegularSeason20242025!$AB$3:$AB$1315,DataRegularSeason20242025!$B$3:$B$1315, "&lt;=" &amp; $A159, DataRegularSeason20242025!$E$3:$E$1315, N$1)</f>
        <v>10</v>
      </c>
      <c r="O159" s="2">
        <f>SUMIFS(DataRegularSeason20242025!$AA$3:$AA$1315,DataRegularSeason20242025!$B$3:$B$1315, "&lt;=" &amp; $A159, DataRegularSeason20242025!$D$3:$D$1315, O$1)+SUMIFS(DataRegularSeason20242025!$AB$3:$AB$1315,DataRegularSeason20242025!$B$3:$B$1315, "&lt;=" &amp; $A159, DataRegularSeason20242025!$E$3:$E$1315, O$1)</f>
        <v>12</v>
      </c>
      <c r="P159" s="2">
        <f>SUMIFS(DataRegularSeason20242025!$AA$3:$AA$1315,DataRegularSeason20242025!$B$3:$B$1315, "&lt;=" &amp; $A159, DataRegularSeason20242025!$D$3:$D$1315, P$1)+SUMIFS(DataRegularSeason20242025!$AB$3:$AB$1315,DataRegularSeason20242025!$B$3:$B$1315, "&lt;=" &amp; $A159, DataRegularSeason20242025!$E$3:$E$1315, P$1)</f>
        <v>5</v>
      </c>
      <c r="Q159" s="2">
        <f>SUMIFS(DataRegularSeason20242025!$AA$3:$AA$1315,DataRegularSeason20242025!$B$3:$B$1315, "&lt;=" &amp; $A159, DataRegularSeason20242025!$D$3:$D$1315, Q$1)+SUMIFS(DataRegularSeason20242025!$AB$3:$AB$1315,DataRegularSeason20242025!$B$3:$B$1315, "&lt;=" &amp; $A159, DataRegularSeason20242025!$E$3:$E$1315, Q$1)</f>
        <v>11</v>
      </c>
      <c r="R159" s="2">
        <f>SUMIFS(DataRegularSeason20242025!$AA$3:$AA$1315,DataRegularSeason20242025!$B$3:$B$1315, "&lt;=" &amp; $A159, DataRegularSeason20242025!$D$3:$D$1315, R$1)+SUMIFS(DataRegularSeason20242025!$AB$3:$AB$1315,DataRegularSeason20242025!$B$3:$B$1315, "&lt;=" &amp; $A159, DataRegularSeason20242025!$E$3:$E$1315, R$1)</f>
        <v>2</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11</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3</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2</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8</v>
      </c>
      <c r="AB159" s="2">
        <f>SUMIFS(DataRegularSeason20242025!$AA$3:$AA$1315,DataRegularSeason20242025!$B$3:$B$1315, "&lt;=" &amp; $A159, DataRegularSeason20242025!$D$3:$D$1315, AB$1)+SUMIFS(DataRegularSeason20242025!$AB$3:$AB$1315,DataRegularSeason20242025!$B$3:$B$1315, "&lt;=" &amp; $A159, DataRegularSeason20242025!$E$3:$E$1315, AB$1)</f>
        <v>8</v>
      </c>
      <c r="AC159" s="2">
        <f>SUMIFS(DataRegularSeason20242025!$AA$3:$AA$1315,DataRegularSeason20242025!$B$3:$B$1315, "&lt;=" &amp; $A159, DataRegularSeason20242025!$D$3:$D$1315, AC$1)+SUMIFS(DataRegularSeason20242025!$AB$3:$AB$1315,DataRegularSeason20242025!$B$3:$B$1315, "&lt;=" &amp; $A159, DataRegularSeason20242025!$E$3:$E$1315, AC$1)</f>
        <v>9</v>
      </c>
      <c r="AD159" s="2">
        <f>SUMIFS(DataRegularSeason20242025!$AA$3:$AA$1315,DataRegularSeason20242025!$B$3:$B$1315, "&lt;=" &amp; $A159, DataRegularSeason20242025!$D$3:$D$1315, AD$1)+SUMIFS(DataRegularSeason20242025!$AB$3:$AB$1315,DataRegularSeason20242025!$B$3:$B$1315, "&lt;=" &amp; $A159, DataRegularSeason20242025!$E$3:$E$1315, AD$1)</f>
        <v>8</v>
      </c>
      <c r="AE159" s="2">
        <f>SUMIFS(DataRegularSeason20242025!$AA$3:$AA$1315,DataRegularSeason20242025!$B$3:$B$1315, "&lt;=" &amp; $A159, DataRegularSeason20242025!$D$3:$D$1315, AE$1)+SUMIFS(DataRegularSeason20242025!$AB$3:$AB$1315,DataRegularSeason20242025!$B$3:$B$1315, "&lt;=" &amp; $A159, DataRegularSeason20242025!$E$3:$E$1315, AE$1)</f>
        <v>9</v>
      </c>
      <c r="AF159" s="2">
        <f>SUMIFS(DataRegularSeason20242025!$AA$3:$AA$1315,DataRegularSeason20242025!$B$3:$B$1315, "&lt;=" &amp; $A159, DataRegularSeason20242025!$D$3:$D$1315, AF$1)+SUMIFS(DataRegularSeason20242025!$AB$3:$AB$1315,DataRegularSeason20242025!$B$3:$B$1315, "&lt;=" &amp; $A159, DataRegularSeason20242025!$E$3:$E$1315, AF$1)</f>
        <v>14</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7</v>
      </c>
      <c r="D160" s="2">
        <f>SUMIFS(DataRegularSeason20242025!$AA$3:$AA$1315,DataRegularSeason20242025!$B$3:$B$1315, "&lt;=" &amp; $A160, DataRegularSeason20242025!$D$3:$D$1315, D$1)+SUMIFS(DataRegularSeason20242025!$AB$3:$AB$1315,DataRegularSeason20242025!$B$3:$B$1315, "&lt;=" &amp; $A160, DataRegularSeason20242025!$E$3:$E$1315, D$1)</f>
        <v>7</v>
      </c>
      <c r="E160" s="2">
        <f>SUMIFS(DataRegularSeason20242025!$AA$3:$AA$1315,DataRegularSeason20242025!$B$3:$B$1315, "&lt;=" &amp; $A160, DataRegularSeason20242025!$D$3:$D$1315, E$1)+SUMIFS(DataRegularSeason20242025!$AB$3:$AB$1315,DataRegularSeason20242025!$B$3:$B$1315, "&lt;=" &amp; $A160, DataRegularSeason20242025!$E$3:$E$1315, E$1)</f>
        <v>8</v>
      </c>
      <c r="F160" s="2">
        <f>SUMIFS(DataRegularSeason20242025!$AA$3:$AA$1315,DataRegularSeason20242025!$B$3:$B$1315, "&lt;=" &amp; $A160, DataRegularSeason20242025!$D$3:$D$1315, F$1)+SUMIFS(DataRegularSeason20242025!$AB$3:$AB$1315,DataRegularSeason20242025!$B$3:$B$1315, "&lt;=" &amp; $A160, DataRegularSeason20242025!$E$3:$E$1315, F$1)</f>
        <v>6</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5</v>
      </c>
      <c r="I160" s="2">
        <f>SUMIFS(DataRegularSeason20242025!$AA$3:$AA$1315,DataRegularSeason20242025!$B$3:$B$1315, "&lt;=" &amp; $A160, DataRegularSeason20242025!$D$3:$D$1315, I$1)+SUMIFS(DataRegularSeason20242025!$AB$3:$AB$1315,DataRegularSeason20242025!$B$3:$B$1315, "&lt;=" &amp; $A160, DataRegularSeason20242025!$E$3:$E$1315, I$1)</f>
        <v>8</v>
      </c>
      <c r="J160" s="2">
        <f>SUMIFS(DataRegularSeason20242025!$AA$3:$AA$1315,DataRegularSeason20242025!$B$3:$B$1315, "&lt;=" &amp; $A160, DataRegularSeason20242025!$D$3:$D$1315, J$1)+SUMIFS(DataRegularSeason20242025!$AB$3:$AB$1315,DataRegularSeason20242025!$B$3:$B$1315, "&lt;=" &amp; $A160, DataRegularSeason20242025!$E$3:$E$1315, J$1)</f>
        <v>12</v>
      </c>
      <c r="K160" s="2">
        <f>SUMIFS(DataRegularSeason20242025!$AA$3:$AA$1315,DataRegularSeason20242025!$B$3:$B$1315, "&lt;=" &amp; $A160, DataRegularSeason20242025!$D$3:$D$1315, K$1)+SUMIFS(DataRegularSeason20242025!$AB$3:$AB$1315,DataRegularSeason20242025!$B$3:$B$1315, "&lt;=" &amp; $A160, DataRegularSeason20242025!$E$3:$E$1315, K$1)</f>
        <v>8</v>
      </c>
      <c r="L160" s="2">
        <f>SUMIFS(DataRegularSeason20242025!$AA$3:$AA$1315,DataRegularSeason20242025!$B$3:$B$1315, "&lt;=" &amp; $A160, DataRegularSeason20242025!$D$3:$D$1315, L$1)+SUMIFS(DataRegularSeason20242025!$AB$3:$AB$1315,DataRegularSeason20242025!$B$3:$B$1315, "&lt;=" &amp; $A160, DataRegularSeason20242025!$E$3:$E$1315, L$1)</f>
        <v>5</v>
      </c>
      <c r="M160" s="2">
        <f>SUMIFS(DataRegularSeason20242025!$AA$3:$AA$1315,DataRegularSeason20242025!$B$3:$B$1315, "&lt;=" &amp; $A160, DataRegularSeason20242025!$D$3:$D$1315, M$1)+SUMIFS(DataRegularSeason20242025!$AB$3:$AB$1315,DataRegularSeason20242025!$B$3:$B$1315, "&lt;=" &amp; $A160, DataRegularSeason20242025!$E$3:$E$1315, M$1)</f>
        <v>11</v>
      </c>
      <c r="N160" s="2">
        <f>SUMIFS(DataRegularSeason20242025!$AA$3:$AA$1315,DataRegularSeason20242025!$B$3:$B$1315, "&lt;=" &amp; $A160, DataRegularSeason20242025!$D$3:$D$1315, N$1)+SUMIFS(DataRegularSeason20242025!$AB$3:$AB$1315,DataRegularSeason20242025!$B$3:$B$1315, "&lt;=" &amp; $A160, DataRegularSeason20242025!$E$3:$E$1315, N$1)</f>
        <v>10</v>
      </c>
      <c r="O160" s="2">
        <f>SUMIFS(DataRegularSeason20242025!$AA$3:$AA$1315,DataRegularSeason20242025!$B$3:$B$1315, "&lt;=" &amp; $A160, DataRegularSeason20242025!$D$3:$D$1315, O$1)+SUMIFS(DataRegularSeason20242025!$AB$3:$AB$1315,DataRegularSeason20242025!$B$3:$B$1315, "&lt;=" &amp; $A160, DataRegularSeason20242025!$E$3:$E$1315, O$1)</f>
        <v>12</v>
      </c>
      <c r="P160" s="2">
        <f>SUMIFS(DataRegularSeason20242025!$AA$3:$AA$1315,DataRegularSeason20242025!$B$3:$B$1315, "&lt;=" &amp; $A160, DataRegularSeason20242025!$D$3:$D$1315, P$1)+SUMIFS(DataRegularSeason20242025!$AB$3:$AB$1315,DataRegularSeason20242025!$B$3:$B$1315, "&lt;=" &amp; $A160, DataRegularSeason20242025!$E$3:$E$1315, P$1)</f>
        <v>5</v>
      </c>
      <c r="Q160" s="2">
        <f>SUMIFS(DataRegularSeason20242025!$AA$3:$AA$1315,DataRegularSeason20242025!$B$3:$B$1315, "&lt;=" &amp; $A160, DataRegularSeason20242025!$D$3:$D$1315, Q$1)+SUMIFS(DataRegularSeason20242025!$AB$3:$AB$1315,DataRegularSeason20242025!$B$3:$B$1315, "&lt;=" &amp; $A160, DataRegularSeason20242025!$E$3:$E$1315, Q$1)</f>
        <v>11</v>
      </c>
      <c r="R160" s="2">
        <f>SUMIFS(DataRegularSeason20242025!$AA$3:$AA$1315,DataRegularSeason20242025!$B$3:$B$1315, "&lt;=" &amp; $A160, DataRegularSeason20242025!$D$3:$D$1315, R$1)+SUMIFS(DataRegularSeason20242025!$AB$3:$AB$1315,DataRegularSeason20242025!$B$3:$B$1315, "&lt;=" &amp; $A160, DataRegularSeason20242025!$E$3:$E$1315, R$1)</f>
        <v>2</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11</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3</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2</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8</v>
      </c>
      <c r="AB160" s="2">
        <f>SUMIFS(DataRegularSeason20242025!$AA$3:$AA$1315,DataRegularSeason20242025!$B$3:$B$1315, "&lt;=" &amp; $A160, DataRegularSeason20242025!$D$3:$D$1315, AB$1)+SUMIFS(DataRegularSeason20242025!$AB$3:$AB$1315,DataRegularSeason20242025!$B$3:$B$1315, "&lt;=" &amp; $A160, DataRegularSeason20242025!$E$3:$E$1315, AB$1)</f>
        <v>8</v>
      </c>
      <c r="AC160" s="2">
        <f>SUMIFS(DataRegularSeason20242025!$AA$3:$AA$1315,DataRegularSeason20242025!$B$3:$B$1315, "&lt;=" &amp; $A160, DataRegularSeason20242025!$D$3:$D$1315, AC$1)+SUMIFS(DataRegularSeason20242025!$AB$3:$AB$1315,DataRegularSeason20242025!$B$3:$B$1315, "&lt;=" &amp; $A160, DataRegularSeason20242025!$E$3:$E$1315, AC$1)</f>
        <v>9</v>
      </c>
      <c r="AD160" s="2">
        <f>SUMIFS(DataRegularSeason20242025!$AA$3:$AA$1315,DataRegularSeason20242025!$B$3:$B$1315, "&lt;=" &amp; $A160, DataRegularSeason20242025!$D$3:$D$1315, AD$1)+SUMIFS(DataRegularSeason20242025!$AB$3:$AB$1315,DataRegularSeason20242025!$B$3:$B$1315, "&lt;=" &amp; $A160, DataRegularSeason20242025!$E$3:$E$1315, AD$1)</f>
        <v>8</v>
      </c>
      <c r="AE160" s="2">
        <f>SUMIFS(DataRegularSeason20242025!$AA$3:$AA$1315,DataRegularSeason20242025!$B$3:$B$1315, "&lt;=" &amp; $A160, DataRegularSeason20242025!$D$3:$D$1315, AE$1)+SUMIFS(DataRegularSeason20242025!$AB$3:$AB$1315,DataRegularSeason20242025!$B$3:$B$1315, "&lt;=" &amp; $A160, DataRegularSeason20242025!$E$3:$E$1315, AE$1)</f>
        <v>9</v>
      </c>
      <c r="AF160" s="2">
        <f>SUMIFS(DataRegularSeason20242025!$AA$3:$AA$1315,DataRegularSeason20242025!$B$3:$B$1315, "&lt;=" &amp; $A160, DataRegularSeason20242025!$D$3:$D$1315, AF$1)+SUMIFS(DataRegularSeason20242025!$AB$3:$AB$1315,DataRegularSeason20242025!$B$3:$B$1315, "&lt;=" &amp; $A160, DataRegularSeason20242025!$E$3:$E$1315, AF$1)</f>
        <v>14</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7</v>
      </c>
      <c r="D161" s="2">
        <f>SUMIFS(DataRegularSeason20242025!$AA$3:$AA$1315,DataRegularSeason20242025!$B$3:$B$1315, "&lt;=" &amp; $A161, DataRegularSeason20242025!$D$3:$D$1315, D$1)+SUMIFS(DataRegularSeason20242025!$AB$3:$AB$1315,DataRegularSeason20242025!$B$3:$B$1315, "&lt;=" &amp; $A161, DataRegularSeason20242025!$E$3:$E$1315, D$1)</f>
        <v>7</v>
      </c>
      <c r="E161" s="2">
        <f>SUMIFS(DataRegularSeason20242025!$AA$3:$AA$1315,DataRegularSeason20242025!$B$3:$B$1315, "&lt;=" &amp; $A161, DataRegularSeason20242025!$D$3:$D$1315, E$1)+SUMIFS(DataRegularSeason20242025!$AB$3:$AB$1315,DataRegularSeason20242025!$B$3:$B$1315, "&lt;=" &amp; $A161, DataRegularSeason20242025!$E$3:$E$1315, E$1)</f>
        <v>8</v>
      </c>
      <c r="F161" s="2">
        <f>SUMIFS(DataRegularSeason20242025!$AA$3:$AA$1315,DataRegularSeason20242025!$B$3:$B$1315, "&lt;=" &amp; $A161, DataRegularSeason20242025!$D$3:$D$1315, F$1)+SUMIFS(DataRegularSeason20242025!$AB$3:$AB$1315,DataRegularSeason20242025!$B$3:$B$1315, "&lt;=" &amp; $A161, DataRegularSeason20242025!$E$3:$E$1315, F$1)</f>
        <v>6</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5</v>
      </c>
      <c r="I161" s="2">
        <f>SUMIFS(DataRegularSeason20242025!$AA$3:$AA$1315,DataRegularSeason20242025!$B$3:$B$1315, "&lt;=" &amp; $A161, DataRegularSeason20242025!$D$3:$D$1315, I$1)+SUMIFS(DataRegularSeason20242025!$AB$3:$AB$1315,DataRegularSeason20242025!$B$3:$B$1315, "&lt;=" &amp; $A161, DataRegularSeason20242025!$E$3:$E$1315, I$1)</f>
        <v>8</v>
      </c>
      <c r="J161" s="2">
        <f>SUMIFS(DataRegularSeason20242025!$AA$3:$AA$1315,DataRegularSeason20242025!$B$3:$B$1315, "&lt;=" &amp; $A161, DataRegularSeason20242025!$D$3:$D$1315, J$1)+SUMIFS(DataRegularSeason20242025!$AB$3:$AB$1315,DataRegularSeason20242025!$B$3:$B$1315, "&lt;=" &amp; $A161, DataRegularSeason20242025!$E$3:$E$1315, J$1)</f>
        <v>12</v>
      </c>
      <c r="K161" s="2">
        <f>SUMIFS(DataRegularSeason20242025!$AA$3:$AA$1315,DataRegularSeason20242025!$B$3:$B$1315, "&lt;=" &amp; $A161, DataRegularSeason20242025!$D$3:$D$1315, K$1)+SUMIFS(DataRegularSeason20242025!$AB$3:$AB$1315,DataRegularSeason20242025!$B$3:$B$1315, "&lt;=" &amp; $A161, DataRegularSeason20242025!$E$3:$E$1315, K$1)</f>
        <v>8</v>
      </c>
      <c r="L161" s="2">
        <f>SUMIFS(DataRegularSeason20242025!$AA$3:$AA$1315,DataRegularSeason20242025!$B$3:$B$1315, "&lt;=" &amp; $A161, DataRegularSeason20242025!$D$3:$D$1315, L$1)+SUMIFS(DataRegularSeason20242025!$AB$3:$AB$1315,DataRegularSeason20242025!$B$3:$B$1315, "&lt;=" &amp; $A161, DataRegularSeason20242025!$E$3:$E$1315, L$1)</f>
        <v>5</v>
      </c>
      <c r="M161" s="2">
        <f>SUMIFS(DataRegularSeason20242025!$AA$3:$AA$1315,DataRegularSeason20242025!$B$3:$B$1315, "&lt;=" &amp; $A161, DataRegularSeason20242025!$D$3:$D$1315, M$1)+SUMIFS(DataRegularSeason20242025!$AB$3:$AB$1315,DataRegularSeason20242025!$B$3:$B$1315, "&lt;=" &amp; $A161, DataRegularSeason20242025!$E$3:$E$1315, M$1)</f>
        <v>11</v>
      </c>
      <c r="N161" s="2">
        <f>SUMIFS(DataRegularSeason20242025!$AA$3:$AA$1315,DataRegularSeason20242025!$B$3:$B$1315, "&lt;=" &amp; $A161, DataRegularSeason20242025!$D$3:$D$1315, N$1)+SUMIFS(DataRegularSeason20242025!$AB$3:$AB$1315,DataRegularSeason20242025!$B$3:$B$1315, "&lt;=" &amp; $A161, DataRegularSeason20242025!$E$3:$E$1315, N$1)</f>
        <v>10</v>
      </c>
      <c r="O161" s="2">
        <f>SUMIFS(DataRegularSeason20242025!$AA$3:$AA$1315,DataRegularSeason20242025!$B$3:$B$1315, "&lt;=" &amp; $A161, DataRegularSeason20242025!$D$3:$D$1315, O$1)+SUMIFS(DataRegularSeason20242025!$AB$3:$AB$1315,DataRegularSeason20242025!$B$3:$B$1315, "&lt;=" &amp; $A161, DataRegularSeason20242025!$E$3:$E$1315, O$1)</f>
        <v>12</v>
      </c>
      <c r="P161" s="2">
        <f>SUMIFS(DataRegularSeason20242025!$AA$3:$AA$1315,DataRegularSeason20242025!$B$3:$B$1315, "&lt;=" &amp; $A161, DataRegularSeason20242025!$D$3:$D$1315, P$1)+SUMIFS(DataRegularSeason20242025!$AB$3:$AB$1315,DataRegularSeason20242025!$B$3:$B$1315, "&lt;=" &amp; $A161, DataRegularSeason20242025!$E$3:$E$1315, P$1)</f>
        <v>5</v>
      </c>
      <c r="Q161" s="2">
        <f>SUMIFS(DataRegularSeason20242025!$AA$3:$AA$1315,DataRegularSeason20242025!$B$3:$B$1315, "&lt;=" &amp; $A161, DataRegularSeason20242025!$D$3:$D$1315, Q$1)+SUMIFS(DataRegularSeason20242025!$AB$3:$AB$1315,DataRegularSeason20242025!$B$3:$B$1315, "&lt;=" &amp; $A161, DataRegularSeason20242025!$E$3:$E$1315, Q$1)</f>
        <v>11</v>
      </c>
      <c r="R161" s="2">
        <f>SUMIFS(DataRegularSeason20242025!$AA$3:$AA$1315,DataRegularSeason20242025!$B$3:$B$1315, "&lt;=" &amp; $A161, DataRegularSeason20242025!$D$3:$D$1315, R$1)+SUMIFS(DataRegularSeason20242025!$AB$3:$AB$1315,DataRegularSeason20242025!$B$3:$B$1315, "&lt;=" &amp; $A161, DataRegularSeason20242025!$E$3:$E$1315, R$1)</f>
        <v>2</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11</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3</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2</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8</v>
      </c>
      <c r="AB161" s="2">
        <f>SUMIFS(DataRegularSeason20242025!$AA$3:$AA$1315,DataRegularSeason20242025!$B$3:$B$1315, "&lt;=" &amp; $A161, DataRegularSeason20242025!$D$3:$D$1315, AB$1)+SUMIFS(DataRegularSeason20242025!$AB$3:$AB$1315,DataRegularSeason20242025!$B$3:$B$1315, "&lt;=" &amp; $A161, DataRegularSeason20242025!$E$3:$E$1315, AB$1)</f>
        <v>8</v>
      </c>
      <c r="AC161" s="2">
        <f>SUMIFS(DataRegularSeason20242025!$AA$3:$AA$1315,DataRegularSeason20242025!$B$3:$B$1315, "&lt;=" &amp; $A161, DataRegularSeason20242025!$D$3:$D$1315, AC$1)+SUMIFS(DataRegularSeason20242025!$AB$3:$AB$1315,DataRegularSeason20242025!$B$3:$B$1315, "&lt;=" &amp; $A161, DataRegularSeason20242025!$E$3:$E$1315, AC$1)</f>
        <v>9</v>
      </c>
      <c r="AD161" s="2">
        <f>SUMIFS(DataRegularSeason20242025!$AA$3:$AA$1315,DataRegularSeason20242025!$B$3:$B$1315, "&lt;=" &amp; $A161, DataRegularSeason20242025!$D$3:$D$1315, AD$1)+SUMIFS(DataRegularSeason20242025!$AB$3:$AB$1315,DataRegularSeason20242025!$B$3:$B$1315, "&lt;=" &amp; $A161, DataRegularSeason20242025!$E$3:$E$1315, AD$1)</f>
        <v>8</v>
      </c>
      <c r="AE161" s="2">
        <f>SUMIFS(DataRegularSeason20242025!$AA$3:$AA$1315,DataRegularSeason20242025!$B$3:$B$1315, "&lt;=" &amp; $A161, DataRegularSeason20242025!$D$3:$D$1315, AE$1)+SUMIFS(DataRegularSeason20242025!$AB$3:$AB$1315,DataRegularSeason20242025!$B$3:$B$1315, "&lt;=" &amp; $A161, DataRegularSeason20242025!$E$3:$E$1315, AE$1)</f>
        <v>9</v>
      </c>
      <c r="AF161" s="2">
        <f>SUMIFS(DataRegularSeason20242025!$AA$3:$AA$1315,DataRegularSeason20242025!$B$3:$B$1315, "&lt;=" &amp; $A161, DataRegularSeason20242025!$D$3:$D$1315, AF$1)+SUMIFS(DataRegularSeason20242025!$AB$3:$AB$1315,DataRegularSeason20242025!$B$3:$B$1315, "&lt;=" &amp; $A161, DataRegularSeason20242025!$E$3:$E$1315, AF$1)</f>
        <v>14</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7</v>
      </c>
      <c r="D162" s="2">
        <f>SUMIFS(DataRegularSeason20242025!$AA$3:$AA$1315,DataRegularSeason20242025!$B$3:$B$1315, "&lt;=" &amp; $A162, DataRegularSeason20242025!$D$3:$D$1315, D$1)+SUMIFS(DataRegularSeason20242025!$AB$3:$AB$1315,DataRegularSeason20242025!$B$3:$B$1315, "&lt;=" &amp; $A162, DataRegularSeason20242025!$E$3:$E$1315, D$1)</f>
        <v>7</v>
      </c>
      <c r="E162" s="2">
        <f>SUMIFS(DataRegularSeason20242025!$AA$3:$AA$1315,DataRegularSeason20242025!$B$3:$B$1315, "&lt;=" &amp; $A162, DataRegularSeason20242025!$D$3:$D$1315, E$1)+SUMIFS(DataRegularSeason20242025!$AB$3:$AB$1315,DataRegularSeason20242025!$B$3:$B$1315, "&lt;=" &amp; $A162, DataRegularSeason20242025!$E$3:$E$1315, E$1)</f>
        <v>8</v>
      </c>
      <c r="F162" s="2">
        <f>SUMIFS(DataRegularSeason20242025!$AA$3:$AA$1315,DataRegularSeason20242025!$B$3:$B$1315, "&lt;=" &amp; $A162, DataRegularSeason20242025!$D$3:$D$1315, F$1)+SUMIFS(DataRegularSeason20242025!$AB$3:$AB$1315,DataRegularSeason20242025!$B$3:$B$1315, "&lt;=" &amp; $A162, DataRegularSeason20242025!$E$3:$E$1315, F$1)</f>
        <v>6</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5</v>
      </c>
      <c r="I162" s="2">
        <f>SUMIFS(DataRegularSeason20242025!$AA$3:$AA$1315,DataRegularSeason20242025!$B$3:$B$1315, "&lt;=" &amp; $A162, DataRegularSeason20242025!$D$3:$D$1315, I$1)+SUMIFS(DataRegularSeason20242025!$AB$3:$AB$1315,DataRegularSeason20242025!$B$3:$B$1315, "&lt;=" &amp; $A162, DataRegularSeason20242025!$E$3:$E$1315, I$1)</f>
        <v>8</v>
      </c>
      <c r="J162" s="2">
        <f>SUMIFS(DataRegularSeason20242025!$AA$3:$AA$1315,DataRegularSeason20242025!$B$3:$B$1315, "&lt;=" &amp; $A162, DataRegularSeason20242025!$D$3:$D$1315, J$1)+SUMIFS(DataRegularSeason20242025!$AB$3:$AB$1315,DataRegularSeason20242025!$B$3:$B$1315, "&lt;=" &amp; $A162, DataRegularSeason20242025!$E$3:$E$1315, J$1)</f>
        <v>12</v>
      </c>
      <c r="K162" s="2">
        <f>SUMIFS(DataRegularSeason20242025!$AA$3:$AA$1315,DataRegularSeason20242025!$B$3:$B$1315, "&lt;=" &amp; $A162, DataRegularSeason20242025!$D$3:$D$1315, K$1)+SUMIFS(DataRegularSeason20242025!$AB$3:$AB$1315,DataRegularSeason20242025!$B$3:$B$1315, "&lt;=" &amp; $A162, DataRegularSeason20242025!$E$3:$E$1315, K$1)</f>
        <v>8</v>
      </c>
      <c r="L162" s="2">
        <f>SUMIFS(DataRegularSeason20242025!$AA$3:$AA$1315,DataRegularSeason20242025!$B$3:$B$1315, "&lt;=" &amp; $A162, DataRegularSeason20242025!$D$3:$D$1315, L$1)+SUMIFS(DataRegularSeason20242025!$AB$3:$AB$1315,DataRegularSeason20242025!$B$3:$B$1315, "&lt;=" &amp; $A162, DataRegularSeason20242025!$E$3:$E$1315, L$1)</f>
        <v>5</v>
      </c>
      <c r="M162" s="2">
        <f>SUMIFS(DataRegularSeason20242025!$AA$3:$AA$1315,DataRegularSeason20242025!$B$3:$B$1315, "&lt;=" &amp; $A162, DataRegularSeason20242025!$D$3:$D$1315, M$1)+SUMIFS(DataRegularSeason20242025!$AB$3:$AB$1315,DataRegularSeason20242025!$B$3:$B$1315, "&lt;=" &amp; $A162, DataRegularSeason20242025!$E$3:$E$1315, M$1)</f>
        <v>11</v>
      </c>
      <c r="N162" s="2">
        <f>SUMIFS(DataRegularSeason20242025!$AA$3:$AA$1315,DataRegularSeason20242025!$B$3:$B$1315, "&lt;=" &amp; $A162, DataRegularSeason20242025!$D$3:$D$1315, N$1)+SUMIFS(DataRegularSeason20242025!$AB$3:$AB$1315,DataRegularSeason20242025!$B$3:$B$1315, "&lt;=" &amp; $A162, DataRegularSeason20242025!$E$3:$E$1315, N$1)</f>
        <v>10</v>
      </c>
      <c r="O162" s="2">
        <f>SUMIFS(DataRegularSeason20242025!$AA$3:$AA$1315,DataRegularSeason20242025!$B$3:$B$1315, "&lt;=" &amp; $A162, DataRegularSeason20242025!$D$3:$D$1315, O$1)+SUMIFS(DataRegularSeason20242025!$AB$3:$AB$1315,DataRegularSeason20242025!$B$3:$B$1315, "&lt;=" &amp; $A162, DataRegularSeason20242025!$E$3:$E$1315, O$1)</f>
        <v>12</v>
      </c>
      <c r="P162" s="2">
        <f>SUMIFS(DataRegularSeason20242025!$AA$3:$AA$1315,DataRegularSeason20242025!$B$3:$B$1315, "&lt;=" &amp; $A162, DataRegularSeason20242025!$D$3:$D$1315, P$1)+SUMIFS(DataRegularSeason20242025!$AB$3:$AB$1315,DataRegularSeason20242025!$B$3:$B$1315, "&lt;=" &amp; $A162, DataRegularSeason20242025!$E$3:$E$1315, P$1)</f>
        <v>5</v>
      </c>
      <c r="Q162" s="2">
        <f>SUMIFS(DataRegularSeason20242025!$AA$3:$AA$1315,DataRegularSeason20242025!$B$3:$B$1315, "&lt;=" &amp; $A162, DataRegularSeason20242025!$D$3:$D$1315, Q$1)+SUMIFS(DataRegularSeason20242025!$AB$3:$AB$1315,DataRegularSeason20242025!$B$3:$B$1315, "&lt;=" &amp; $A162, DataRegularSeason20242025!$E$3:$E$1315, Q$1)</f>
        <v>11</v>
      </c>
      <c r="R162" s="2">
        <f>SUMIFS(DataRegularSeason20242025!$AA$3:$AA$1315,DataRegularSeason20242025!$B$3:$B$1315, "&lt;=" &amp; $A162, DataRegularSeason20242025!$D$3:$D$1315, R$1)+SUMIFS(DataRegularSeason20242025!$AB$3:$AB$1315,DataRegularSeason20242025!$B$3:$B$1315, "&lt;=" &amp; $A162, DataRegularSeason20242025!$E$3:$E$1315, R$1)</f>
        <v>2</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11</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3</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2</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8</v>
      </c>
      <c r="AB162" s="2">
        <f>SUMIFS(DataRegularSeason20242025!$AA$3:$AA$1315,DataRegularSeason20242025!$B$3:$B$1315, "&lt;=" &amp; $A162, DataRegularSeason20242025!$D$3:$D$1315, AB$1)+SUMIFS(DataRegularSeason20242025!$AB$3:$AB$1315,DataRegularSeason20242025!$B$3:$B$1315, "&lt;=" &amp; $A162, DataRegularSeason20242025!$E$3:$E$1315, AB$1)</f>
        <v>8</v>
      </c>
      <c r="AC162" s="2">
        <f>SUMIFS(DataRegularSeason20242025!$AA$3:$AA$1315,DataRegularSeason20242025!$B$3:$B$1315, "&lt;=" &amp; $A162, DataRegularSeason20242025!$D$3:$D$1315, AC$1)+SUMIFS(DataRegularSeason20242025!$AB$3:$AB$1315,DataRegularSeason20242025!$B$3:$B$1315, "&lt;=" &amp; $A162, DataRegularSeason20242025!$E$3:$E$1315, AC$1)</f>
        <v>9</v>
      </c>
      <c r="AD162" s="2">
        <f>SUMIFS(DataRegularSeason20242025!$AA$3:$AA$1315,DataRegularSeason20242025!$B$3:$B$1315, "&lt;=" &amp; $A162, DataRegularSeason20242025!$D$3:$D$1315, AD$1)+SUMIFS(DataRegularSeason20242025!$AB$3:$AB$1315,DataRegularSeason20242025!$B$3:$B$1315, "&lt;=" &amp; $A162, DataRegularSeason20242025!$E$3:$E$1315, AD$1)</f>
        <v>8</v>
      </c>
      <c r="AE162" s="2">
        <f>SUMIFS(DataRegularSeason20242025!$AA$3:$AA$1315,DataRegularSeason20242025!$B$3:$B$1315, "&lt;=" &amp; $A162, DataRegularSeason20242025!$D$3:$D$1315, AE$1)+SUMIFS(DataRegularSeason20242025!$AB$3:$AB$1315,DataRegularSeason20242025!$B$3:$B$1315, "&lt;=" &amp; $A162, DataRegularSeason20242025!$E$3:$E$1315, AE$1)</f>
        <v>9</v>
      </c>
      <c r="AF162" s="2">
        <f>SUMIFS(DataRegularSeason20242025!$AA$3:$AA$1315,DataRegularSeason20242025!$B$3:$B$1315, "&lt;=" &amp; $A162, DataRegularSeason20242025!$D$3:$D$1315, AF$1)+SUMIFS(DataRegularSeason20242025!$AB$3:$AB$1315,DataRegularSeason20242025!$B$3:$B$1315, "&lt;=" &amp; $A162, DataRegularSeason20242025!$E$3:$E$1315, AF$1)</f>
        <v>14</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7</v>
      </c>
      <c r="D163" s="2">
        <f>SUMIFS(DataRegularSeason20242025!$AA$3:$AA$1315,DataRegularSeason20242025!$B$3:$B$1315, "&lt;=" &amp; $A163, DataRegularSeason20242025!$D$3:$D$1315, D$1)+SUMIFS(DataRegularSeason20242025!$AB$3:$AB$1315,DataRegularSeason20242025!$B$3:$B$1315, "&lt;=" &amp; $A163, DataRegularSeason20242025!$E$3:$E$1315, D$1)</f>
        <v>7</v>
      </c>
      <c r="E163" s="2">
        <f>SUMIFS(DataRegularSeason20242025!$AA$3:$AA$1315,DataRegularSeason20242025!$B$3:$B$1315, "&lt;=" &amp; $A163, DataRegularSeason20242025!$D$3:$D$1315, E$1)+SUMIFS(DataRegularSeason20242025!$AB$3:$AB$1315,DataRegularSeason20242025!$B$3:$B$1315, "&lt;=" &amp; $A163, DataRegularSeason20242025!$E$3:$E$1315, E$1)</f>
        <v>8</v>
      </c>
      <c r="F163" s="2">
        <f>SUMIFS(DataRegularSeason20242025!$AA$3:$AA$1315,DataRegularSeason20242025!$B$3:$B$1315, "&lt;=" &amp; $A163, DataRegularSeason20242025!$D$3:$D$1315, F$1)+SUMIFS(DataRegularSeason20242025!$AB$3:$AB$1315,DataRegularSeason20242025!$B$3:$B$1315, "&lt;=" &amp; $A163, DataRegularSeason20242025!$E$3:$E$1315, F$1)</f>
        <v>6</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5</v>
      </c>
      <c r="I163" s="2">
        <f>SUMIFS(DataRegularSeason20242025!$AA$3:$AA$1315,DataRegularSeason20242025!$B$3:$B$1315, "&lt;=" &amp; $A163, DataRegularSeason20242025!$D$3:$D$1315, I$1)+SUMIFS(DataRegularSeason20242025!$AB$3:$AB$1315,DataRegularSeason20242025!$B$3:$B$1315, "&lt;=" &amp; $A163, DataRegularSeason20242025!$E$3:$E$1315, I$1)</f>
        <v>8</v>
      </c>
      <c r="J163" s="2">
        <f>SUMIFS(DataRegularSeason20242025!$AA$3:$AA$1315,DataRegularSeason20242025!$B$3:$B$1315, "&lt;=" &amp; $A163, DataRegularSeason20242025!$D$3:$D$1315, J$1)+SUMIFS(DataRegularSeason20242025!$AB$3:$AB$1315,DataRegularSeason20242025!$B$3:$B$1315, "&lt;=" &amp; $A163, DataRegularSeason20242025!$E$3:$E$1315, J$1)</f>
        <v>12</v>
      </c>
      <c r="K163" s="2">
        <f>SUMIFS(DataRegularSeason20242025!$AA$3:$AA$1315,DataRegularSeason20242025!$B$3:$B$1315, "&lt;=" &amp; $A163, DataRegularSeason20242025!$D$3:$D$1315, K$1)+SUMIFS(DataRegularSeason20242025!$AB$3:$AB$1315,DataRegularSeason20242025!$B$3:$B$1315, "&lt;=" &amp; $A163, DataRegularSeason20242025!$E$3:$E$1315, K$1)</f>
        <v>8</v>
      </c>
      <c r="L163" s="2">
        <f>SUMIFS(DataRegularSeason20242025!$AA$3:$AA$1315,DataRegularSeason20242025!$B$3:$B$1315, "&lt;=" &amp; $A163, DataRegularSeason20242025!$D$3:$D$1315, L$1)+SUMIFS(DataRegularSeason20242025!$AB$3:$AB$1315,DataRegularSeason20242025!$B$3:$B$1315, "&lt;=" &amp; $A163, DataRegularSeason20242025!$E$3:$E$1315, L$1)</f>
        <v>5</v>
      </c>
      <c r="M163" s="2">
        <f>SUMIFS(DataRegularSeason20242025!$AA$3:$AA$1315,DataRegularSeason20242025!$B$3:$B$1315, "&lt;=" &amp; $A163, DataRegularSeason20242025!$D$3:$D$1315, M$1)+SUMIFS(DataRegularSeason20242025!$AB$3:$AB$1315,DataRegularSeason20242025!$B$3:$B$1315, "&lt;=" &amp; $A163, DataRegularSeason20242025!$E$3:$E$1315, M$1)</f>
        <v>11</v>
      </c>
      <c r="N163" s="2">
        <f>SUMIFS(DataRegularSeason20242025!$AA$3:$AA$1315,DataRegularSeason20242025!$B$3:$B$1315, "&lt;=" &amp; $A163, DataRegularSeason20242025!$D$3:$D$1315, N$1)+SUMIFS(DataRegularSeason20242025!$AB$3:$AB$1315,DataRegularSeason20242025!$B$3:$B$1315, "&lt;=" &amp; $A163, DataRegularSeason20242025!$E$3:$E$1315, N$1)</f>
        <v>10</v>
      </c>
      <c r="O163" s="2">
        <f>SUMIFS(DataRegularSeason20242025!$AA$3:$AA$1315,DataRegularSeason20242025!$B$3:$B$1315, "&lt;=" &amp; $A163, DataRegularSeason20242025!$D$3:$D$1315, O$1)+SUMIFS(DataRegularSeason20242025!$AB$3:$AB$1315,DataRegularSeason20242025!$B$3:$B$1315, "&lt;=" &amp; $A163, DataRegularSeason20242025!$E$3:$E$1315, O$1)</f>
        <v>12</v>
      </c>
      <c r="P163" s="2">
        <f>SUMIFS(DataRegularSeason20242025!$AA$3:$AA$1315,DataRegularSeason20242025!$B$3:$B$1315, "&lt;=" &amp; $A163, DataRegularSeason20242025!$D$3:$D$1315, P$1)+SUMIFS(DataRegularSeason20242025!$AB$3:$AB$1315,DataRegularSeason20242025!$B$3:$B$1315, "&lt;=" &amp; $A163, DataRegularSeason20242025!$E$3:$E$1315, P$1)</f>
        <v>5</v>
      </c>
      <c r="Q163" s="2">
        <f>SUMIFS(DataRegularSeason20242025!$AA$3:$AA$1315,DataRegularSeason20242025!$B$3:$B$1315, "&lt;=" &amp; $A163, DataRegularSeason20242025!$D$3:$D$1315, Q$1)+SUMIFS(DataRegularSeason20242025!$AB$3:$AB$1315,DataRegularSeason20242025!$B$3:$B$1315, "&lt;=" &amp; $A163, DataRegularSeason20242025!$E$3:$E$1315, Q$1)</f>
        <v>11</v>
      </c>
      <c r="R163" s="2">
        <f>SUMIFS(DataRegularSeason20242025!$AA$3:$AA$1315,DataRegularSeason20242025!$B$3:$B$1315, "&lt;=" &amp; $A163, DataRegularSeason20242025!$D$3:$D$1315, R$1)+SUMIFS(DataRegularSeason20242025!$AB$3:$AB$1315,DataRegularSeason20242025!$B$3:$B$1315, "&lt;=" &amp; $A163, DataRegularSeason20242025!$E$3:$E$1315, R$1)</f>
        <v>2</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11</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3</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2</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8</v>
      </c>
      <c r="AB163" s="2">
        <f>SUMIFS(DataRegularSeason20242025!$AA$3:$AA$1315,DataRegularSeason20242025!$B$3:$B$1315, "&lt;=" &amp; $A163, DataRegularSeason20242025!$D$3:$D$1315, AB$1)+SUMIFS(DataRegularSeason20242025!$AB$3:$AB$1315,DataRegularSeason20242025!$B$3:$B$1315, "&lt;=" &amp; $A163, DataRegularSeason20242025!$E$3:$E$1315, AB$1)</f>
        <v>8</v>
      </c>
      <c r="AC163" s="2">
        <f>SUMIFS(DataRegularSeason20242025!$AA$3:$AA$1315,DataRegularSeason20242025!$B$3:$B$1315, "&lt;=" &amp; $A163, DataRegularSeason20242025!$D$3:$D$1315, AC$1)+SUMIFS(DataRegularSeason20242025!$AB$3:$AB$1315,DataRegularSeason20242025!$B$3:$B$1315, "&lt;=" &amp; $A163, DataRegularSeason20242025!$E$3:$E$1315, AC$1)</f>
        <v>9</v>
      </c>
      <c r="AD163" s="2">
        <f>SUMIFS(DataRegularSeason20242025!$AA$3:$AA$1315,DataRegularSeason20242025!$B$3:$B$1315, "&lt;=" &amp; $A163, DataRegularSeason20242025!$D$3:$D$1315, AD$1)+SUMIFS(DataRegularSeason20242025!$AB$3:$AB$1315,DataRegularSeason20242025!$B$3:$B$1315, "&lt;=" &amp; $A163, DataRegularSeason20242025!$E$3:$E$1315, AD$1)</f>
        <v>8</v>
      </c>
      <c r="AE163" s="2">
        <f>SUMIFS(DataRegularSeason20242025!$AA$3:$AA$1315,DataRegularSeason20242025!$B$3:$B$1315, "&lt;=" &amp; $A163, DataRegularSeason20242025!$D$3:$D$1315, AE$1)+SUMIFS(DataRegularSeason20242025!$AB$3:$AB$1315,DataRegularSeason20242025!$B$3:$B$1315, "&lt;=" &amp; $A163, DataRegularSeason20242025!$E$3:$E$1315, AE$1)</f>
        <v>9</v>
      </c>
      <c r="AF163" s="2">
        <f>SUMIFS(DataRegularSeason20242025!$AA$3:$AA$1315,DataRegularSeason20242025!$B$3:$B$1315, "&lt;=" &amp; $A163, DataRegularSeason20242025!$D$3:$D$1315, AF$1)+SUMIFS(DataRegularSeason20242025!$AB$3:$AB$1315,DataRegularSeason20242025!$B$3:$B$1315, "&lt;=" &amp; $A163, DataRegularSeason20242025!$E$3:$E$1315, AF$1)</f>
        <v>14</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7</v>
      </c>
      <c r="D164" s="2">
        <f>SUMIFS(DataRegularSeason20242025!$AA$3:$AA$1315,DataRegularSeason20242025!$B$3:$B$1315, "&lt;=" &amp; $A164, DataRegularSeason20242025!$D$3:$D$1315, D$1)+SUMIFS(DataRegularSeason20242025!$AB$3:$AB$1315,DataRegularSeason20242025!$B$3:$B$1315, "&lt;=" &amp; $A164, DataRegularSeason20242025!$E$3:$E$1315, D$1)</f>
        <v>7</v>
      </c>
      <c r="E164" s="2">
        <f>SUMIFS(DataRegularSeason20242025!$AA$3:$AA$1315,DataRegularSeason20242025!$B$3:$B$1315, "&lt;=" &amp; $A164, DataRegularSeason20242025!$D$3:$D$1315, E$1)+SUMIFS(DataRegularSeason20242025!$AB$3:$AB$1315,DataRegularSeason20242025!$B$3:$B$1315, "&lt;=" &amp; $A164, DataRegularSeason20242025!$E$3:$E$1315, E$1)</f>
        <v>8</v>
      </c>
      <c r="F164" s="2">
        <f>SUMIFS(DataRegularSeason20242025!$AA$3:$AA$1315,DataRegularSeason20242025!$B$3:$B$1315, "&lt;=" &amp; $A164, DataRegularSeason20242025!$D$3:$D$1315, F$1)+SUMIFS(DataRegularSeason20242025!$AB$3:$AB$1315,DataRegularSeason20242025!$B$3:$B$1315, "&lt;=" &amp; $A164, DataRegularSeason20242025!$E$3:$E$1315, F$1)</f>
        <v>6</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5</v>
      </c>
      <c r="I164" s="2">
        <f>SUMIFS(DataRegularSeason20242025!$AA$3:$AA$1315,DataRegularSeason20242025!$B$3:$B$1315, "&lt;=" &amp; $A164, DataRegularSeason20242025!$D$3:$D$1315, I$1)+SUMIFS(DataRegularSeason20242025!$AB$3:$AB$1315,DataRegularSeason20242025!$B$3:$B$1315, "&lt;=" &amp; $A164, DataRegularSeason20242025!$E$3:$E$1315, I$1)</f>
        <v>8</v>
      </c>
      <c r="J164" s="2">
        <f>SUMIFS(DataRegularSeason20242025!$AA$3:$AA$1315,DataRegularSeason20242025!$B$3:$B$1315, "&lt;=" &amp; $A164, DataRegularSeason20242025!$D$3:$D$1315, J$1)+SUMIFS(DataRegularSeason20242025!$AB$3:$AB$1315,DataRegularSeason20242025!$B$3:$B$1315, "&lt;=" &amp; $A164, DataRegularSeason20242025!$E$3:$E$1315, J$1)</f>
        <v>12</v>
      </c>
      <c r="K164" s="2">
        <f>SUMIFS(DataRegularSeason20242025!$AA$3:$AA$1315,DataRegularSeason20242025!$B$3:$B$1315, "&lt;=" &amp; $A164, DataRegularSeason20242025!$D$3:$D$1315, K$1)+SUMIFS(DataRegularSeason20242025!$AB$3:$AB$1315,DataRegularSeason20242025!$B$3:$B$1315, "&lt;=" &amp; $A164, DataRegularSeason20242025!$E$3:$E$1315, K$1)</f>
        <v>8</v>
      </c>
      <c r="L164" s="2">
        <f>SUMIFS(DataRegularSeason20242025!$AA$3:$AA$1315,DataRegularSeason20242025!$B$3:$B$1315, "&lt;=" &amp; $A164, DataRegularSeason20242025!$D$3:$D$1315, L$1)+SUMIFS(DataRegularSeason20242025!$AB$3:$AB$1315,DataRegularSeason20242025!$B$3:$B$1315, "&lt;=" &amp; $A164, DataRegularSeason20242025!$E$3:$E$1315, L$1)</f>
        <v>5</v>
      </c>
      <c r="M164" s="2">
        <f>SUMIFS(DataRegularSeason20242025!$AA$3:$AA$1315,DataRegularSeason20242025!$B$3:$B$1315, "&lt;=" &amp; $A164, DataRegularSeason20242025!$D$3:$D$1315, M$1)+SUMIFS(DataRegularSeason20242025!$AB$3:$AB$1315,DataRegularSeason20242025!$B$3:$B$1315, "&lt;=" &amp; $A164, DataRegularSeason20242025!$E$3:$E$1315, M$1)</f>
        <v>11</v>
      </c>
      <c r="N164" s="2">
        <f>SUMIFS(DataRegularSeason20242025!$AA$3:$AA$1315,DataRegularSeason20242025!$B$3:$B$1315, "&lt;=" &amp; $A164, DataRegularSeason20242025!$D$3:$D$1315, N$1)+SUMIFS(DataRegularSeason20242025!$AB$3:$AB$1315,DataRegularSeason20242025!$B$3:$B$1315, "&lt;=" &amp; $A164, DataRegularSeason20242025!$E$3:$E$1315, N$1)</f>
        <v>10</v>
      </c>
      <c r="O164" s="2">
        <f>SUMIFS(DataRegularSeason20242025!$AA$3:$AA$1315,DataRegularSeason20242025!$B$3:$B$1315, "&lt;=" &amp; $A164, DataRegularSeason20242025!$D$3:$D$1315, O$1)+SUMIFS(DataRegularSeason20242025!$AB$3:$AB$1315,DataRegularSeason20242025!$B$3:$B$1315, "&lt;=" &amp; $A164, DataRegularSeason20242025!$E$3:$E$1315, O$1)</f>
        <v>12</v>
      </c>
      <c r="P164" s="2">
        <f>SUMIFS(DataRegularSeason20242025!$AA$3:$AA$1315,DataRegularSeason20242025!$B$3:$B$1315, "&lt;=" &amp; $A164, DataRegularSeason20242025!$D$3:$D$1315, P$1)+SUMIFS(DataRegularSeason20242025!$AB$3:$AB$1315,DataRegularSeason20242025!$B$3:$B$1315, "&lt;=" &amp; $A164, DataRegularSeason20242025!$E$3:$E$1315, P$1)</f>
        <v>5</v>
      </c>
      <c r="Q164" s="2">
        <f>SUMIFS(DataRegularSeason20242025!$AA$3:$AA$1315,DataRegularSeason20242025!$B$3:$B$1315, "&lt;=" &amp; $A164, DataRegularSeason20242025!$D$3:$D$1315, Q$1)+SUMIFS(DataRegularSeason20242025!$AB$3:$AB$1315,DataRegularSeason20242025!$B$3:$B$1315, "&lt;=" &amp; $A164, DataRegularSeason20242025!$E$3:$E$1315, Q$1)</f>
        <v>11</v>
      </c>
      <c r="R164" s="2">
        <f>SUMIFS(DataRegularSeason20242025!$AA$3:$AA$1315,DataRegularSeason20242025!$B$3:$B$1315, "&lt;=" &amp; $A164, DataRegularSeason20242025!$D$3:$D$1315, R$1)+SUMIFS(DataRegularSeason20242025!$AB$3:$AB$1315,DataRegularSeason20242025!$B$3:$B$1315, "&lt;=" &amp; $A164, DataRegularSeason20242025!$E$3:$E$1315, R$1)</f>
        <v>2</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11</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3</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2</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8</v>
      </c>
      <c r="AB164" s="2">
        <f>SUMIFS(DataRegularSeason20242025!$AA$3:$AA$1315,DataRegularSeason20242025!$B$3:$B$1315, "&lt;=" &amp; $A164, DataRegularSeason20242025!$D$3:$D$1315, AB$1)+SUMIFS(DataRegularSeason20242025!$AB$3:$AB$1315,DataRegularSeason20242025!$B$3:$B$1315, "&lt;=" &amp; $A164, DataRegularSeason20242025!$E$3:$E$1315, AB$1)</f>
        <v>8</v>
      </c>
      <c r="AC164" s="2">
        <f>SUMIFS(DataRegularSeason20242025!$AA$3:$AA$1315,DataRegularSeason20242025!$B$3:$B$1315, "&lt;=" &amp; $A164, DataRegularSeason20242025!$D$3:$D$1315, AC$1)+SUMIFS(DataRegularSeason20242025!$AB$3:$AB$1315,DataRegularSeason20242025!$B$3:$B$1315, "&lt;=" &amp; $A164, DataRegularSeason20242025!$E$3:$E$1315, AC$1)</f>
        <v>9</v>
      </c>
      <c r="AD164" s="2">
        <f>SUMIFS(DataRegularSeason20242025!$AA$3:$AA$1315,DataRegularSeason20242025!$B$3:$B$1315, "&lt;=" &amp; $A164, DataRegularSeason20242025!$D$3:$D$1315, AD$1)+SUMIFS(DataRegularSeason20242025!$AB$3:$AB$1315,DataRegularSeason20242025!$B$3:$B$1315, "&lt;=" &amp; $A164, DataRegularSeason20242025!$E$3:$E$1315, AD$1)</f>
        <v>8</v>
      </c>
      <c r="AE164" s="2">
        <f>SUMIFS(DataRegularSeason20242025!$AA$3:$AA$1315,DataRegularSeason20242025!$B$3:$B$1315, "&lt;=" &amp; $A164, DataRegularSeason20242025!$D$3:$D$1315, AE$1)+SUMIFS(DataRegularSeason20242025!$AB$3:$AB$1315,DataRegularSeason20242025!$B$3:$B$1315, "&lt;=" &amp; $A164, DataRegularSeason20242025!$E$3:$E$1315, AE$1)</f>
        <v>9</v>
      </c>
      <c r="AF164" s="2">
        <f>SUMIFS(DataRegularSeason20242025!$AA$3:$AA$1315,DataRegularSeason20242025!$B$3:$B$1315, "&lt;=" &amp; $A164, DataRegularSeason20242025!$D$3:$D$1315, AF$1)+SUMIFS(DataRegularSeason20242025!$AB$3:$AB$1315,DataRegularSeason20242025!$B$3:$B$1315, "&lt;=" &amp; $A164, DataRegularSeason20242025!$E$3:$E$1315, AF$1)</f>
        <v>14</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7</v>
      </c>
      <c r="D165" s="2">
        <f>SUMIFS(DataRegularSeason20242025!$AA$3:$AA$1315,DataRegularSeason20242025!$B$3:$B$1315, "&lt;=" &amp; $A165, DataRegularSeason20242025!$D$3:$D$1315, D$1)+SUMIFS(DataRegularSeason20242025!$AB$3:$AB$1315,DataRegularSeason20242025!$B$3:$B$1315, "&lt;=" &amp; $A165, DataRegularSeason20242025!$E$3:$E$1315, D$1)</f>
        <v>7</v>
      </c>
      <c r="E165" s="2">
        <f>SUMIFS(DataRegularSeason20242025!$AA$3:$AA$1315,DataRegularSeason20242025!$B$3:$B$1315, "&lt;=" &amp; $A165, DataRegularSeason20242025!$D$3:$D$1315, E$1)+SUMIFS(DataRegularSeason20242025!$AB$3:$AB$1315,DataRegularSeason20242025!$B$3:$B$1315, "&lt;=" &amp; $A165, DataRegularSeason20242025!$E$3:$E$1315, E$1)</f>
        <v>8</v>
      </c>
      <c r="F165" s="2">
        <f>SUMIFS(DataRegularSeason20242025!$AA$3:$AA$1315,DataRegularSeason20242025!$B$3:$B$1315, "&lt;=" &amp; $A165, DataRegularSeason20242025!$D$3:$D$1315, F$1)+SUMIFS(DataRegularSeason20242025!$AB$3:$AB$1315,DataRegularSeason20242025!$B$3:$B$1315, "&lt;=" &amp; $A165, DataRegularSeason20242025!$E$3:$E$1315, F$1)</f>
        <v>6</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5</v>
      </c>
      <c r="I165" s="2">
        <f>SUMIFS(DataRegularSeason20242025!$AA$3:$AA$1315,DataRegularSeason20242025!$B$3:$B$1315, "&lt;=" &amp; $A165, DataRegularSeason20242025!$D$3:$D$1315, I$1)+SUMIFS(DataRegularSeason20242025!$AB$3:$AB$1315,DataRegularSeason20242025!$B$3:$B$1315, "&lt;=" &amp; $A165, DataRegularSeason20242025!$E$3:$E$1315, I$1)</f>
        <v>8</v>
      </c>
      <c r="J165" s="2">
        <f>SUMIFS(DataRegularSeason20242025!$AA$3:$AA$1315,DataRegularSeason20242025!$B$3:$B$1315, "&lt;=" &amp; $A165, DataRegularSeason20242025!$D$3:$D$1315, J$1)+SUMIFS(DataRegularSeason20242025!$AB$3:$AB$1315,DataRegularSeason20242025!$B$3:$B$1315, "&lt;=" &amp; $A165, DataRegularSeason20242025!$E$3:$E$1315, J$1)</f>
        <v>12</v>
      </c>
      <c r="K165" s="2">
        <f>SUMIFS(DataRegularSeason20242025!$AA$3:$AA$1315,DataRegularSeason20242025!$B$3:$B$1315, "&lt;=" &amp; $A165, DataRegularSeason20242025!$D$3:$D$1315, K$1)+SUMIFS(DataRegularSeason20242025!$AB$3:$AB$1315,DataRegularSeason20242025!$B$3:$B$1315, "&lt;=" &amp; $A165, DataRegularSeason20242025!$E$3:$E$1315, K$1)</f>
        <v>8</v>
      </c>
      <c r="L165" s="2">
        <f>SUMIFS(DataRegularSeason20242025!$AA$3:$AA$1315,DataRegularSeason20242025!$B$3:$B$1315, "&lt;=" &amp; $A165, DataRegularSeason20242025!$D$3:$D$1315, L$1)+SUMIFS(DataRegularSeason20242025!$AB$3:$AB$1315,DataRegularSeason20242025!$B$3:$B$1315, "&lt;=" &amp; $A165, DataRegularSeason20242025!$E$3:$E$1315, L$1)</f>
        <v>5</v>
      </c>
      <c r="M165" s="2">
        <f>SUMIFS(DataRegularSeason20242025!$AA$3:$AA$1315,DataRegularSeason20242025!$B$3:$B$1315, "&lt;=" &amp; $A165, DataRegularSeason20242025!$D$3:$D$1315, M$1)+SUMIFS(DataRegularSeason20242025!$AB$3:$AB$1315,DataRegularSeason20242025!$B$3:$B$1315, "&lt;=" &amp; $A165, DataRegularSeason20242025!$E$3:$E$1315, M$1)</f>
        <v>11</v>
      </c>
      <c r="N165" s="2">
        <f>SUMIFS(DataRegularSeason20242025!$AA$3:$AA$1315,DataRegularSeason20242025!$B$3:$B$1315, "&lt;=" &amp; $A165, DataRegularSeason20242025!$D$3:$D$1315, N$1)+SUMIFS(DataRegularSeason20242025!$AB$3:$AB$1315,DataRegularSeason20242025!$B$3:$B$1315, "&lt;=" &amp; $A165, DataRegularSeason20242025!$E$3:$E$1315, N$1)</f>
        <v>10</v>
      </c>
      <c r="O165" s="2">
        <f>SUMIFS(DataRegularSeason20242025!$AA$3:$AA$1315,DataRegularSeason20242025!$B$3:$B$1315, "&lt;=" &amp; $A165, DataRegularSeason20242025!$D$3:$D$1315, O$1)+SUMIFS(DataRegularSeason20242025!$AB$3:$AB$1315,DataRegularSeason20242025!$B$3:$B$1315, "&lt;=" &amp; $A165, DataRegularSeason20242025!$E$3:$E$1315, O$1)</f>
        <v>12</v>
      </c>
      <c r="P165" s="2">
        <f>SUMIFS(DataRegularSeason20242025!$AA$3:$AA$1315,DataRegularSeason20242025!$B$3:$B$1315, "&lt;=" &amp; $A165, DataRegularSeason20242025!$D$3:$D$1315, P$1)+SUMIFS(DataRegularSeason20242025!$AB$3:$AB$1315,DataRegularSeason20242025!$B$3:$B$1315, "&lt;=" &amp; $A165, DataRegularSeason20242025!$E$3:$E$1315, P$1)</f>
        <v>5</v>
      </c>
      <c r="Q165" s="2">
        <f>SUMIFS(DataRegularSeason20242025!$AA$3:$AA$1315,DataRegularSeason20242025!$B$3:$B$1315, "&lt;=" &amp; $A165, DataRegularSeason20242025!$D$3:$D$1315, Q$1)+SUMIFS(DataRegularSeason20242025!$AB$3:$AB$1315,DataRegularSeason20242025!$B$3:$B$1315, "&lt;=" &amp; $A165, DataRegularSeason20242025!$E$3:$E$1315, Q$1)</f>
        <v>11</v>
      </c>
      <c r="R165" s="2">
        <f>SUMIFS(DataRegularSeason20242025!$AA$3:$AA$1315,DataRegularSeason20242025!$B$3:$B$1315, "&lt;=" &amp; $A165, DataRegularSeason20242025!$D$3:$D$1315, R$1)+SUMIFS(DataRegularSeason20242025!$AB$3:$AB$1315,DataRegularSeason20242025!$B$3:$B$1315, "&lt;=" &amp; $A165, DataRegularSeason20242025!$E$3:$E$1315, R$1)</f>
        <v>2</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11</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3</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2</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8</v>
      </c>
      <c r="AB165" s="2">
        <f>SUMIFS(DataRegularSeason20242025!$AA$3:$AA$1315,DataRegularSeason20242025!$B$3:$B$1315, "&lt;=" &amp; $A165, DataRegularSeason20242025!$D$3:$D$1315, AB$1)+SUMIFS(DataRegularSeason20242025!$AB$3:$AB$1315,DataRegularSeason20242025!$B$3:$B$1315, "&lt;=" &amp; $A165, DataRegularSeason20242025!$E$3:$E$1315, AB$1)</f>
        <v>8</v>
      </c>
      <c r="AC165" s="2">
        <f>SUMIFS(DataRegularSeason20242025!$AA$3:$AA$1315,DataRegularSeason20242025!$B$3:$B$1315, "&lt;=" &amp; $A165, DataRegularSeason20242025!$D$3:$D$1315, AC$1)+SUMIFS(DataRegularSeason20242025!$AB$3:$AB$1315,DataRegularSeason20242025!$B$3:$B$1315, "&lt;=" &amp; $A165, DataRegularSeason20242025!$E$3:$E$1315, AC$1)</f>
        <v>9</v>
      </c>
      <c r="AD165" s="2">
        <f>SUMIFS(DataRegularSeason20242025!$AA$3:$AA$1315,DataRegularSeason20242025!$B$3:$B$1315, "&lt;=" &amp; $A165, DataRegularSeason20242025!$D$3:$D$1315, AD$1)+SUMIFS(DataRegularSeason20242025!$AB$3:$AB$1315,DataRegularSeason20242025!$B$3:$B$1315, "&lt;=" &amp; $A165, DataRegularSeason20242025!$E$3:$E$1315, AD$1)</f>
        <v>8</v>
      </c>
      <c r="AE165" s="2">
        <f>SUMIFS(DataRegularSeason20242025!$AA$3:$AA$1315,DataRegularSeason20242025!$B$3:$B$1315, "&lt;=" &amp; $A165, DataRegularSeason20242025!$D$3:$D$1315, AE$1)+SUMIFS(DataRegularSeason20242025!$AB$3:$AB$1315,DataRegularSeason20242025!$B$3:$B$1315, "&lt;=" &amp; $A165, DataRegularSeason20242025!$E$3:$E$1315, AE$1)</f>
        <v>9</v>
      </c>
      <c r="AF165" s="2">
        <f>SUMIFS(DataRegularSeason20242025!$AA$3:$AA$1315,DataRegularSeason20242025!$B$3:$B$1315, "&lt;=" &amp; $A165, DataRegularSeason20242025!$D$3:$D$1315, AF$1)+SUMIFS(DataRegularSeason20242025!$AB$3:$AB$1315,DataRegularSeason20242025!$B$3:$B$1315, "&lt;=" &amp; $A165, DataRegularSeason20242025!$E$3:$E$1315, AF$1)</f>
        <v>14</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7</v>
      </c>
      <c r="D166" s="2">
        <f>SUMIFS(DataRegularSeason20242025!$AA$3:$AA$1315,DataRegularSeason20242025!$B$3:$B$1315, "&lt;=" &amp; $A166, DataRegularSeason20242025!$D$3:$D$1315, D$1)+SUMIFS(DataRegularSeason20242025!$AB$3:$AB$1315,DataRegularSeason20242025!$B$3:$B$1315, "&lt;=" &amp; $A166, DataRegularSeason20242025!$E$3:$E$1315, D$1)</f>
        <v>7</v>
      </c>
      <c r="E166" s="2">
        <f>SUMIFS(DataRegularSeason20242025!$AA$3:$AA$1315,DataRegularSeason20242025!$B$3:$B$1315, "&lt;=" &amp; $A166, DataRegularSeason20242025!$D$3:$D$1315, E$1)+SUMIFS(DataRegularSeason20242025!$AB$3:$AB$1315,DataRegularSeason20242025!$B$3:$B$1315, "&lt;=" &amp; $A166, DataRegularSeason20242025!$E$3:$E$1315, E$1)</f>
        <v>8</v>
      </c>
      <c r="F166" s="2">
        <f>SUMIFS(DataRegularSeason20242025!$AA$3:$AA$1315,DataRegularSeason20242025!$B$3:$B$1315, "&lt;=" &amp; $A166, DataRegularSeason20242025!$D$3:$D$1315, F$1)+SUMIFS(DataRegularSeason20242025!$AB$3:$AB$1315,DataRegularSeason20242025!$B$3:$B$1315, "&lt;=" &amp; $A166, DataRegularSeason20242025!$E$3:$E$1315, F$1)</f>
        <v>6</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5</v>
      </c>
      <c r="I166" s="2">
        <f>SUMIFS(DataRegularSeason20242025!$AA$3:$AA$1315,DataRegularSeason20242025!$B$3:$B$1315, "&lt;=" &amp; $A166, DataRegularSeason20242025!$D$3:$D$1315, I$1)+SUMIFS(DataRegularSeason20242025!$AB$3:$AB$1315,DataRegularSeason20242025!$B$3:$B$1315, "&lt;=" &amp; $A166, DataRegularSeason20242025!$E$3:$E$1315, I$1)</f>
        <v>8</v>
      </c>
      <c r="J166" s="2">
        <f>SUMIFS(DataRegularSeason20242025!$AA$3:$AA$1315,DataRegularSeason20242025!$B$3:$B$1315, "&lt;=" &amp; $A166, DataRegularSeason20242025!$D$3:$D$1315, J$1)+SUMIFS(DataRegularSeason20242025!$AB$3:$AB$1315,DataRegularSeason20242025!$B$3:$B$1315, "&lt;=" &amp; $A166, DataRegularSeason20242025!$E$3:$E$1315, J$1)</f>
        <v>12</v>
      </c>
      <c r="K166" s="2">
        <f>SUMIFS(DataRegularSeason20242025!$AA$3:$AA$1315,DataRegularSeason20242025!$B$3:$B$1315, "&lt;=" &amp; $A166, DataRegularSeason20242025!$D$3:$D$1315, K$1)+SUMIFS(DataRegularSeason20242025!$AB$3:$AB$1315,DataRegularSeason20242025!$B$3:$B$1315, "&lt;=" &amp; $A166, DataRegularSeason20242025!$E$3:$E$1315, K$1)</f>
        <v>8</v>
      </c>
      <c r="L166" s="2">
        <f>SUMIFS(DataRegularSeason20242025!$AA$3:$AA$1315,DataRegularSeason20242025!$B$3:$B$1315, "&lt;=" &amp; $A166, DataRegularSeason20242025!$D$3:$D$1315, L$1)+SUMIFS(DataRegularSeason20242025!$AB$3:$AB$1315,DataRegularSeason20242025!$B$3:$B$1315, "&lt;=" &amp; $A166, DataRegularSeason20242025!$E$3:$E$1315, L$1)</f>
        <v>5</v>
      </c>
      <c r="M166" s="2">
        <f>SUMIFS(DataRegularSeason20242025!$AA$3:$AA$1315,DataRegularSeason20242025!$B$3:$B$1315, "&lt;=" &amp; $A166, DataRegularSeason20242025!$D$3:$D$1315, M$1)+SUMIFS(DataRegularSeason20242025!$AB$3:$AB$1315,DataRegularSeason20242025!$B$3:$B$1315, "&lt;=" &amp; $A166, DataRegularSeason20242025!$E$3:$E$1315, M$1)</f>
        <v>11</v>
      </c>
      <c r="N166" s="2">
        <f>SUMIFS(DataRegularSeason20242025!$AA$3:$AA$1315,DataRegularSeason20242025!$B$3:$B$1315, "&lt;=" &amp; $A166, DataRegularSeason20242025!$D$3:$D$1315, N$1)+SUMIFS(DataRegularSeason20242025!$AB$3:$AB$1315,DataRegularSeason20242025!$B$3:$B$1315, "&lt;=" &amp; $A166, DataRegularSeason20242025!$E$3:$E$1315, N$1)</f>
        <v>10</v>
      </c>
      <c r="O166" s="2">
        <f>SUMIFS(DataRegularSeason20242025!$AA$3:$AA$1315,DataRegularSeason20242025!$B$3:$B$1315, "&lt;=" &amp; $A166, DataRegularSeason20242025!$D$3:$D$1315, O$1)+SUMIFS(DataRegularSeason20242025!$AB$3:$AB$1315,DataRegularSeason20242025!$B$3:$B$1315, "&lt;=" &amp; $A166, DataRegularSeason20242025!$E$3:$E$1315, O$1)</f>
        <v>12</v>
      </c>
      <c r="P166" s="2">
        <f>SUMIFS(DataRegularSeason20242025!$AA$3:$AA$1315,DataRegularSeason20242025!$B$3:$B$1315, "&lt;=" &amp; $A166, DataRegularSeason20242025!$D$3:$D$1315, P$1)+SUMIFS(DataRegularSeason20242025!$AB$3:$AB$1315,DataRegularSeason20242025!$B$3:$B$1315, "&lt;=" &amp; $A166, DataRegularSeason20242025!$E$3:$E$1315, P$1)</f>
        <v>5</v>
      </c>
      <c r="Q166" s="2">
        <f>SUMIFS(DataRegularSeason20242025!$AA$3:$AA$1315,DataRegularSeason20242025!$B$3:$B$1315, "&lt;=" &amp; $A166, DataRegularSeason20242025!$D$3:$D$1315, Q$1)+SUMIFS(DataRegularSeason20242025!$AB$3:$AB$1315,DataRegularSeason20242025!$B$3:$B$1315, "&lt;=" &amp; $A166, DataRegularSeason20242025!$E$3:$E$1315, Q$1)</f>
        <v>11</v>
      </c>
      <c r="R166" s="2">
        <f>SUMIFS(DataRegularSeason20242025!$AA$3:$AA$1315,DataRegularSeason20242025!$B$3:$B$1315, "&lt;=" &amp; $A166, DataRegularSeason20242025!$D$3:$D$1315, R$1)+SUMIFS(DataRegularSeason20242025!$AB$3:$AB$1315,DataRegularSeason20242025!$B$3:$B$1315, "&lt;=" &amp; $A166, DataRegularSeason20242025!$E$3:$E$1315, R$1)</f>
        <v>2</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11</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3</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2</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8</v>
      </c>
      <c r="AB166" s="2">
        <f>SUMIFS(DataRegularSeason20242025!$AA$3:$AA$1315,DataRegularSeason20242025!$B$3:$B$1315, "&lt;=" &amp; $A166, DataRegularSeason20242025!$D$3:$D$1315, AB$1)+SUMIFS(DataRegularSeason20242025!$AB$3:$AB$1315,DataRegularSeason20242025!$B$3:$B$1315, "&lt;=" &amp; $A166, DataRegularSeason20242025!$E$3:$E$1315, AB$1)</f>
        <v>8</v>
      </c>
      <c r="AC166" s="2">
        <f>SUMIFS(DataRegularSeason20242025!$AA$3:$AA$1315,DataRegularSeason20242025!$B$3:$B$1315, "&lt;=" &amp; $A166, DataRegularSeason20242025!$D$3:$D$1315, AC$1)+SUMIFS(DataRegularSeason20242025!$AB$3:$AB$1315,DataRegularSeason20242025!$B$3:$B$1315, "&lt;=" &amp; $A166, DataRegularSeason20242025!$E$3:$E$1315, AC$1)</f>
        <v>9</v>
      </c>
      <c r="AD166" s="2">
        <f>SUMIFS(DataRegularSeason20242025!$AA$3:$AA$1315,DataRegularSeason20242025!$B$3:$B$1315, "&lt;=" &amp; $A166, DataRegularSeason20242025!$D$3:$D$1315, AD$1)+SUMIFS(DataRegularSeason20242025!$AB$3:$AB$1315,DataRegularSeason20242025!$B$3:$B$1315, "&lt;=" &amp; $A166, DataRegularSeason20242025!$E$3:$E$1315, AD$1)</f>
        <v>8</v>
      </c>
      <c r="AE166" s="2">
        <f>SUMIFS(DataRegularSeason20242025!$AA$3:$AA$1315,DataRegularSeason20242025!$B$3:$B$1315, "&lt;=" &amp; $A166, DataRegularSeason20242025!$D$3:$D$1315, AE$1)+SUMIFS(DataRegularSeason20242025!$AB$3:$AB$1315,DataRegularSeason20242025!$B$3:$B$1315, "&lt;=" &amp; $A166, DataRegularSeason20242025!$E$3:$E$1315, AE$1)</f>
        <v>9</v>
      </c>
      <c r="AF166" s="2">
        <f>SUMIFS(DataRegularSeason20242025!$AA$3:$AA$1315,DataRegularSeason20242025!$B$3:$B$1315, "&lt;=" &amp; $A166, DataRegularSeason20242025!$D$3:$D$1315, AF$1)+SUMIFS(DataRegularSeason20242025!$AB$3:$AB$1315,DataRegularSeason20242025!$B$3:$B$1315, "&lt;=" &amp; $A166, DataRegularSeason20242025!$E$3:$E$1315, AF$1)</f>
        <v>14</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7</v>
      </c>
      <c r="D167" s="2">
        <f>SUMIFS(DataRegularSeason20242025!$AA$3:$AA$1315,DataRegularSeason20242025!$B$3:$B$1315, "&lt;=" &amp; $A167, DataRegularSeason20242025!$D$3:$D$1315, D$1)+SUMIFS(DataRegularSeason20242025!$AB$3:$AB$1315,DataRegularSeason20242025!$B$3:$B$1315, "&lt;=" &amp; $A167, DataRegularSeason20242025!$E$3:$E$1315, D$1)</f>
        <v>7</v>
      </c>
      <c r="E167" s="2">
        <f>SUMIFS(DataRegularSeason20242025!$AA$3:$AA$1315,DataRegularSeason20242025!$B$3:$B$1315, "&lt;=" &amp; $A167, DataRegularSeason20242025!$D$3:$D$1315, E$1)+SUMIFS(DataRegularSeason20242025!$AB$3:$AB$1315,DataRegularSeason20242025!$B$3:$B$1315, "&lt;=" &amp; $A167, DataRegularSeason20242025!$E$3:$E$1315, E$1)</f>
        <v>8</v>
      </c>
      <c r="F167" s="2">
        <f>SUMIFS(DataRegularSeason20242025!$AA$3:$AA$1315,DataRegularSeason20242025!$B$3:$B$1315, "&lt;=" &amp; $A167, DataRegularSeason20242025!$D$3:$D$1315, F$1)+SUMIFS(DataRegularSeason20242025!$AB$3:$AB$1315,DataRegularSeason20242025!$B$3:$B$1315, "&lt;=" &amp; $A167, DataRegularSeason20242025!$E$3:$E$1315, F$1)</f>
        <v>6</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5</v>
      </c>
      <c r="I167" s="2">
        <f>SUMIFS(DataRegularSeason20242025!$AA$3:$AA$1315,DataRegularSeason20242025!$B$3:$B$1315, "&lt;=" &amp; $A167, DataRegularSeason20242025!$D$3:$D$1315, I$1)+SUMIFS(DataRegularSeason20242025!$AB$3:$AB$1315,DataRegularSeason20242025!$B$3:$B$1315, "&lt;=" &amp; $A167, DataRegularSeason20242025!$E$3:$E$1315, I$1)</f>
        <v>8</v>
      </c>
      <c r="J167" s="2">
        <f>SUMIFS(DataRegularSeason20242025!$AA$3:$AA$1315,DataRegularSeason20242025!$B$3:$B$1315, "&lt;=" &amp; $A167, DataRegularSeason20242025!$D$3:$D$1315, J$1)+SUMIFS(DataRegularSeason20242025!$AB$3:$AB$1315,DataRegularSeason20242025!$B$3:$B$1315, "&lt;=" &amp; $A167, DataRegularSeason20242025!$E$3:$E$1315, J$1)</f>
        <v>12</v>
      </c>
      <c r="K167" s="2">
        <f>SUMIFS(DataRegularSeason20242025!$AA$3:$AA$1315,DataRegularSeason20242025!$B$3:$B$1315, "&lt;=" &amp; $A167, DataRegularSeason20242025!$D$3:$D$1315, K$1)+SUMIFS(DataRegularSeason20242025!$AB$3:$AB$1315,DataRegularSeason20242025!$B$3:$B$1315, "&lt;=" &amp; $A167, DataRegularSeason20242025!$E$3:$E$1315, K$1)</f>
        <v>8</v>
      </c>
      <c r="L167" s="2">
        <f>SUMIFS(DataRegularSeason20242025!$AA$3:$AA$1315,DataRegularSeason20242025!$B$3:$B$1315, "&lt;=" &amp; $A167, DataRegularSeason20242025!$D$3:$D$1315, L$1)+SUMIFS(DataRegularSeason20242025!$AB$3:$AB$1315,DataRegularSeason20242025!$B$3:$B$1315, "&lt;=" &amp; $A167, DataRegularSeason20242025!$E$3:$E$1315, L$1)</f>
        <v>5</v>
      </c>
      <c r="M167" s="2">
        <f>SUMIFS(DataRegularSeason20242025!$AA$3:$AA$1315,DataRegularSeason20242025!$B$3:$B$1315, "&lt;=" &amp; $A167, DataRegularSeason20242025!$D$3:$D$1315, M$1)+SUMIFS(DataRegularSeason20242025!$AB$3:$AB$1315,DataRegularSeason20242025!$B$3:$B$1315, "&lt;=" &amp; $A167, DataRegularSeason20242025!$E$3:$E$1315, M$1)</f>
        <v>11</v>
      </c>
      <c r="N167" s="2">
        <f>SUMIFS(DataRegularSeason20242025!$AA$3:$AA$1315,DataRegularSeason20242025!$B$3:$B$1315, "&lt;=" &amp; $A167, DataRegularSeason20242025!$D$3:$D$1315, N$1)+SUMIFS(DataRegularSeason20242025!$AB$3:$AB$1315,DataRegularSeason20242025!$B$3:$B$1315, "&lt;=" &amp; $A167, DataRegularSeason20242025!$E$3:$E$1315, N$1)</f>
        <v>10</v>
      </c>
      <c r="O167" s="2">
        <f>SUMIFS(DataRegularSeason20242025!$AA$3:$AA$1315,DataRegularSeason20242025!$B$3:$B$1315, "&lt;=" &amp; $A167, DataRegularSeason20242025!$D$3:$D$1315, O$1)+SUMIFS(DataRegularSeason20242025!$AB$3:$AB$1315,DataRegularSeason20242025!$B$3:$B$1315, "&lt;=" &amp; $A167, DataRegularSeason20242025!$E$3:$E$1315, O$1)</f>
        <v>12</v>
      </c>
      <c r="P167" s="2">
        <f>SUMIFS(DataRegularSeason20242025!$AA$3:$AA$1315,DataRegularSeason20242025!$B$3:$B$1315, "&lt;=" &amp; $A167, DataRegularSeason20242025!$D$3:$D$1315, P$1)+SUMIFS(DataRegularSeason20242025!$AB$3:$AB$1315,DataRegularSeason20242025!$B$3:$B$1315, "&lt;=" &amp; $A167, DataRegularSeason20242025!$E$3:$E$1315, P$1)</f>
        <v>5</v>
      </c>
      <c r="Q167" s="2">
        <f>SUMIFS(DataRegularSeason20242025!$AA$3:$AA$1315,DataRegularSeason20242025!$B$3:$B$1315, "&lt;=" &amp; $A167, DataRegularSeason20242025!$D$3:$D$1315, Q$1)+SUMIFS(DataRegularSeason20242025!$AB$3:$AB$1315,DataRegularSeason20242025!$B$3:$B$1315, "&lt;=" &amp; $A167, DataRegularSeason20242025!$E$3:$E$1315, Q$1)</f>
        <v>11</v>
      </c>
      <c r="R167" s="2">
        <f>SUMIFS(DataRegularSeason20242025!$AA$3:$AA$1315,DataRegularSeason20242025!$B$3:$B$1315, "&lt;=" &amp; $A167, DataRegularSeason20242025!$D$3:$D$1315, R$1)+SUMIFS(DataRegularSeason20242025!$AB$3:$AB$1315,DataRegularSeason20242025!$B$3:$B$1315, "&lt;=" &amp; $A167, DataRegularSeason20242025!$E$3:$E$1315, R$1)</f>
        <v>2</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11</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3</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2</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8</v>
      </c>
      <c r="AB167" s="2">
        <f>SUMIFS(DataRegularSeason20242025!$AA$3:$AA$1315,DataRegularSeason20242025!$B$3:$B$1315, "&lt;=" &amp; $A167, DataRegularSeason20242025!$D$3:$D$1315, AB$1)+SUMIFS(DataRegularSeason20242025!$AB$3:$AB$1315,DataRegularSeason20242025!$B$3:$B$1315, "&lt;=" &amp; $A167, DataRegularSeason20242025!$E$3:$E$1315, AB$1)</f>
        <v>8</v>
      </c>
      <c r="AC167" s="2">
        <f>SUMIFS(DataRegularSeason20242025!$AA$3:$AA$1315,DataRegularSeason20242025!$B$3:$B$1315, "&lt;=" &amp; $A167, DataRegularSeason20242025!$D$3:$D$1315, AC$1)+SUMIFS(DataRegularSeason20242025!$AB$3:$AB$1315,DataRegularSeason20242025!$B$3:$B$1315, "&lt;=" &amp; $A167, DataRegularSeason20242025!$E$3:$E$1315, AC$1)</f>
        <v>9</v>
      </c>
      <c r="AD167" s="2">
        <f>SUMIFS(DataRegularSeason20242025!$AA$3:$AA$1315,DataRegularSeason20242025!$B$3:$B$1315, "&lt;=" &amp; $A167, DataRegularSeason20242025!$D$3:$D$1315, AD$1)+SUMIFS(DataRegularSeason20242025!$AB$3:$AB$1315,DataRegularSeason20242025!$B$3:$B$1315, "&lt;=" &amp; $A167, DataRegularSeason20242025!$E$3:$E$1315, AD$1)</f>
        <v>8</v>
      </c>
      <c r="AE167" s="2">
        <f>SUMIFS(DataRegularSeason20242025!$AA$3:$AA$1315,DataRegularSeason20242025!$B$3:$B$1315, "&lt;=" &amp; $A167, DataRegularSeason20242025!$D$3:$D$1315, AE$1)+SUMIFS(DataRegularSeason20242025!$AB$3:$AB$1315,DataRegularSeason20242025!$B$3:$B$1315, "&lt;=" &amp; $A167, DataRegularSeason20242025!$E$3:$E$1315, AE$1)</f>
        <v>9</v>
      </c>
      <c r="AF167" s="2">
        <f>SUMIFS(DataRegularSeason20242025!$AA$3:$AA$1315,DataRegularSeason20242025!$B$3:$B$1315, "&lt;=" &amp; $A167, DataRegularSeason20242025!$D$3:$D$1315, AF$1)+SUMIFS(DataRegularSeason20242025!$AB$3:$AB$1315,DataRegularSeason20242025!$B$3:$B$1315, "&lt;=" &amp; $A167, DataRegularSeason20242025!$E$3:$E$1315, AF$1)</f>
        <v>14</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7</v>
      </c>
      <c r="D168" s="2">
        <f>SUMIFS(DataRegularSeason20242025!$AA$3:$AA$1315,DataRegularSeason20242025!$B$3:$B$1315, "&lt;=" &amp; $A168, DataRegularSeason20242025!$D$3:$D$1315, D$1)+SUMIFS(DataRegularSeason20242025!$AB$3:$AB$1315,DataRegularSeason20242025!$B$3:$B$1315, "&lt;=" &amp; $A168, DataRegularSeason20242025!$E$3:$E$1315, D$1)</f>
        <v>7</v>
      </c>
      <c r="E168" s="2">
        <f>SUMIFS(DataRegularSeason20242025!$AA$3:$AA$1315,DataRegularSeason20242025!$B$3:$B$1315, "&lt;=" &amp; $A168, DataRegularSeason20242025!$D$3:$D$1315, E$1)+SUMIFS(DataRegularSeason20242025!$AB$3:$AB$1315,DataRegularSeason20242025!$B$3:$B$1315, "&lt;=" &amp; $A168, DataRegularSeason20242025!$E$3:$E$1315, E$1)</f>
        <v>8</v>
      </c>
      <c r="F168" s="2">
        <f>SUMIFS(DataRegularSeason20242025!$AA$3:$AA$1315,DataRegularSeason20242025!$B$3:$B$1315, "&lt;=" &amp; $A168, DataRegularSeason20242025!$D$3:$D$1315, F$1)+SUMIFS(DataRegularSeason20242025!$AB$3:$AB$1315,DataRegularSeason20242025!$B$3:$B$1315, "&lt;=" &amp; $A168, DataRegularSeason20242025!$E$3:$E$1315, F$1)</f>
        <v>6</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5</v>
      </c>
      <c r="I168" s="2">
        <f>SUMIFS(DataRegularSeason20242025!$AA$3:$AA$1315,DataRegularSeason20242025!$B$3:$B$1315, "&lt;=" &amp; $A168, DataRegularSeason20242025!$D$3:$D$1315, I$1)+SUMIFS(DataRegularSeason20242025!$AB$3:$AB$1315,DataRegularSeason20242025!$B$3:$B$1315, "&lt;=" &amp; $A168, DataRegularSeason20242025!$E$3:$E$1315, I$1)</f>
        <v>8</v>
      </c>
      <c r="J168" s="2">
        <f>SUMIFS(DataRegularSeason20242025!$AA$3:$AA$1315,DataRegularSeason20242025!$B$3:$B$1315, "&lt;=" &amp; $A168, DataRegularSeason20242025!$D$3:$D$1315, J$1)+SUMIFS(DataRegularSeason20242025!$AB$3:$AB$1315,DataRegularSeason20242025!$B$3:$B$1315, "&lt;=" &amp; $A168, DataRegularSeason20242025!$E$3:$E$1315, J$1)</f>
        <v>12</v>
      </c>
      <c r="K168" s="2">
        <f>SUMIFS(DataRegularSeason20242025!$AA$3:$AA$1315,DataRegularSeason20242025!$B$3:$B$1315, "&lt;=" &amp; $A168, DataRegularSeason20242025!$D$3:$D$1315, K$1)+SUMIFS(DataRegularSeason20242025!$AB$3:$AB$1315,DataRegularSeason20242025!$B$3:$B$1315, "&lt;=" &amp; $A168, DataRegularSeason20242025!$E$3:$E$1315, K$1)</f>
        <v>8</v>
      </c>
      <c r="L168" s="2">
        <f>SUMIFS(DataRegularSeason20242025!$AA$3:$AA$1315,DataRegularSeason20242025!$B$3:$B$1315, "&lt;=" &amp; $A168, DataRegularSeason20242025!$D$3:$D$1315, L$1)+SUMIFS(DataRegularSeason20242025!$AB$3:$AB$1315,DataRegularSeason20242025!$B$3:$B$1315, "&lt;=" &amp; $A168, DataRegularSeason20242025!$E$3:$E$1315, L$1)</f>
        <v>5</v>
      </c>
      <c r="M168" s="2">
        <f>SUMIFS(DataRegularSeason20242025!$AA$3:$AA$1315,DataRegularSeason20242025!$B$3:$B$1315, "&lt;=" &amp; $A168, DataRegularSeason20242025!$D$3:$D$1315, M$1)+SUMIFS(DataRegularSeason20242025!$AB$3:$AB$1315,DataRegularSeason20242025!$B$3:$B$1315, "&lt;=" &amp; $A168, DataRegularSeason20242025!$E$3:$E$1315, M$1)</f>
        <v>11</v>
      </c>
      <c r="N168" s="2">
        <f>SUMIFS(DataRegularSeason20242025!$AA$3:$AA$1315,DataRegularSeason20242025!$B$3:$B$1315, "&lt;=" &amp; $A168, DataRegularSeason20242025!$D$3:$D$1315, N$1)+SUMIFS(DataRegularSeason20242025!$AB$3:$AB$1315,DataRegularSeason20242025!$B$3:$B$1315, "&lt;=" &amp; $A168, DataRegularSeason20242025!$E$3:$E$1315, N$1)</f>
        <v>10</v>
      </c>
      <c r="O168" s="2">
        <f>SUMIFS(DataRegularSeason20242025!$AA$3:$AA$1315,DataRegularSeason20242025!$B$3:$B$1315, "&lt;=" &amp; $A168, DataRegularSeason20242025!$D$3:$D$1315, O$1)+SUMIFS(DataRegularSeason20242025!$AB$3:$AB$1315,DataRegularSeason20242025!$B$3:$B$1315, "&lt;=" &amp; $A168, DataRegularSeason20242025!$E$3:$E$1315, O$1)</f>
        <v>12</v>
      </c>
      <c r="P168" s="2">
        <f>SUMIFS(DataRegularSeason20242025!$AA$3:$AA$1315,DataRegularSeason20242025!$B$3:$B$1315, "&lt;=" &amp; $A168, DataRegularSeason20242025!$D$3:$D$1315, P$1)+SUMIFS(DataRegularSeason20242025!$AB$3:$AB$1315,DataRegularSeason20242025!$B$3:$B$1315, "&lt;=" &amp; $A168, DataRegularSeason20242025!$E$3:$E$1315, P$1)</f>
        <v>5</v>
      </c>
      <c r="Q168" s="2">
        <f>SUMIFS(DataRegularSeason20242025!$AA$3:$AA$1315,DataRegularSeason20242025!$B$3:$B$1315, "&lt;=" &amp; $A168, DataRegularSeason20242025!$D$3:$D$1315, Q$1)+SUMIFS(DataRegularSeason20242025!$AB$3:$AB$1315,DataRegularSeason20242025!$B$3:$B$1315, "&lt;=" &amp; $A168, DataRegularSeason20242025!$E$3:$E$1315, Q$1)</f>
        <v>11</v>
      </c>
      <c r="R168" s="2">
        <f>SUMIFS(DataRegularSeason20242025!$AA$3:$AA$1315,DataRegularSeason20242025!$B$3:$B$1315, "&lt;=" &amp; $A168, DataRegularSeason20242025!$D$3:$D$1315, R$1)+SUMIFS(DataRegularSeason20242025!$AB$3:$AB$1315,DataRegularSeason20242025!$B$3:$B$1315, "&lt;=" &amp; $A168, DataRegularSeason20242025!$E$3:$E$1315, R$1)</f>
        <v>2</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11</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3</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2</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8</v>
      </c>
      <c r="AB168" s="2">
        <f>SUMIFS(DataRegularSeason20242025!$AA$3:$AA$1315,DataRegularSeason20242025!$B$3:$B$1315, "&lt;=" &amp; $A168, DataRegularSeason20242025!$D$3:$D$1315, AB$1)+SUMIFS(DataRegularSeason20242025!$AB$3:$AB$1315,DataRegularSeason20242025!$B$3:$B$1315, "&lt;=" &amp; $A168, DataRegularSeason20242025!$E$3:$E$1315, AB$1)</f>
        <v>8</v>
      </c>
      <c r="AC168" s="2">
        <f>SUMIFS(DataRegularSeason20242025!$AA$3:$AA$1315,DataRegularSeason20242025!$B$3:$B$1315, "&lt;=" &amp; $A168, DataRegularSeason20242025!$D$3:$D$1315, AC$1)+SUMIFS(DataRegularSeason20242025!$AB$3:$AB$1315,DataRegularSeason20242025!$B$3:$B$1315, "&lt;=" &amp; $A168, DataRegularSeason20242025!$E$3:$E$1315, AC$1)</f>
        <v>9</v>
      </c>
      <c r="AD168" s="2">
        <f>SUMIFS(DataRegularSeason20242025!$AA$3:$AA$1315,DataRegularSeason20242025!$B$3:$B$1315, "&lt;=" &amp; $A168, DataRegularSeason20242025!$D$3:$D$1315, AD$1)+SUMIFS(DataRegularSeason20242025!$AB$3:$AB$1315,DataRegularSeason20242025!$B$3:$B$1315, "&lt;=" &amp; $A168, DataRegularSeason20242025!$E$3:$E$1315, AD$1)</f>
        <v>8</v>
      </c>
      <c r="AE168" s="2">
        <f>SUMIFS(DataRegularSeason20242025!$AA$3:$AA$1315,DataRegularSeason20242025!$B$3:$B$1315, "&lt;=" &amp; $A168, DataRegularSeason20242025!$D$3:$D$1315, AE$1)+SUMIFS(DataRegularSeason20242025!$AB$3:$AB$1315,DataRegularSeason20242025!$B$3:$B$1315, "&lt;=" &amp; $A168, DataRegularSeason20242025!$E$3:$E$1315, AE$1)</f>
        <v>9</v>
      </c>
      <c r="AF168" s="2">
        <f>SUMIFS(DataRegularSeason20242025!$AA$3:$AA$1315,DataRegularSeason20242025!$B$3:$B$1315, "&lt;=" &amp; $A168, DataRegularSeason20242025!$D$3:$D$1315, AF$1)+SUMIFS(DataRegularSeason20242025!$AB$3:$AB$1315,DataRegularSeason20242025!$B$3:$B$1315, "&lt;=" &amp; $A168, DataRegularSeason20242025!$E$3:$E$1315, AF$1)</f>
        <v>14</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7</v>
      </c>
      <c r="D169" s="2">
        <f>SUMIFS(DataRegularSeason20242025!$AA$3:$AA$1315,DataRegularSeason20242025!$B$3:$B$1315, "&lt;=" &amp; $A169, DataRegularSeason20242025!$D$3:$D$1315, D$1)+SUMIFS(DataRegularSeason20242025!$AB$3:$AB$1315,DataRegularSeason20242025!$B$3:$B$1315, "&lt;=" &amp; $A169, DataRegularSeason20242025!$E$3:$E$1315, D$1)</f>
        <v>7</v>
      </c>
      <c r="E169" s="2">
        <f>SUMIFS(DataRegularSeason20242025!$AA$3:$AA$1315,DataRegularSeason20242025!$B$3:$B$1315, "&lt;=" &amp; $A169, DataRegularSeason20242025!$D$3:$D$1315, E$1)+SUMIFS(DataRegularSeason20242025!$AB$3:$AB$1315,DataRegularSeason20242025!$B$3:$B$1315, "&lt;=" &amp; $A169, DataRegularSeason20242025!$E$3:$E$1315, E$1)</f>
        <v>8</v>
      </c>
      <c r="F169" s="2">
        <f>SUMIFS(DataRegularSeason20242025!$AA$3:$AA$1315,DataRegularSeason20242025!$B$3:$B$1315, "&lt;=" &amp; $A169, DataRegularSeason20242025!$D$3:$D$1315, F$1)+SUMIFS(DataRegularSeason20242025!$AB$3:$AB$1315,DataRegularSeason20242025!$B$3:$B$1315, "&lt;=" &amp; $A169, DataRegularSeason20242025!$E$3:$E$1315, F$1)</f>
        <v>6</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5</v>
      </c>
      <c r="I169" s="2">
        <f>SUMIFS(DataRegularSeason20242025!$AA$3:$AA$1315,DataRegularSeason20242025!$B$3:$B$1315, "&lt;=" &amp; $A169, DataRegularSeason20242025!$D$3:$D$1315, I$1)+SUMIFS(DataRegularSeason20242025!$AB$3:$AB$1315,DataRegularSeason20242025!$B$3:$B$1315, "&lt;=" &amp; $A169, DataRegularSeason20242025!$E$3:$E$1315, I$1)</f>
        <v>8</v>
      </c>
      <c r="J169" s="2">
        <f>SUMIFS(DataRegularSeason20242025!$AA$3:$AA$1315,DataRegularSeason20242025!$B$3:$B$1315, "&lt;=" &amp; $A169, DataRegularSeason20242025!$D$3:$D$1315, J$1)+SUMIFS(DataRegularSeason20242025!$AB$3:$AB$1315,DataRegularSeason20242025!$B$3:$B$1315, "&lt;=" &amp; $A169, DataRegularSeason20242025!$E$3:$E$1315, J$1)</f>
        <v>12</v>
      </c>
      <c r="K169" s="2">
        <f>SUMIFS(DataRegularSeason20242025!$AA$3:$AA$1315,DataRegularSeason20242025!$B$3:$B$1315, "&lt;=" &amp; $A169, DataRegularSeason20242025!$D$3:$D$1315, K$1)+SUMIFS(DataRegularSeason20242025!$AB$3:$AB$1315,DataRegularSeason20242025!$B$3:$B$1315, "&lt;=" &amp; $A169, DataRegularSeason20242025!$E$3:$E$1315, K$1)</f>
        <v>8</v>
      </c>
      <c r="L169" s="2">
        <f>SUMIFS(DataRegularSeason20242025!$AA$3:$AA$1315,DataRegularSeason20242025!$B$3:$B$1315, "&lt;=" &amp; $A169, DataRegularSeason20242025!$D$3:$D$1315, L$1)+SUMIFS(DataRegularSeason20242025!$AB$3:$AB$1315,DataRegularSeason20242025!$B$3:$B$1315, "&lt;=" &amp; $A169, DataRegularSeason20242025!$E$3:$E$1315, L$1)</f>
        <v>5</v>
      </c>
      <c r="M169" s="2">
        <f>SUMIFS(DataRegularSeason20242025!$AA$3:$AA$1315,DataRegularSeason20242025!$B$3:$B$1315, "&lt;=" &amp; $A169, DataRegularSeason20242025!$D$3:$D$1315, M$1)+SUMIFS(DataRegularSeason20242025!$AB$3:$AB$1315,DataRegularSeason20242025!$B$3:$B$1315, "&lt;=" &amp; $A169, DataRegularSeason20242025!$E$3:$E$1315, M$1)</f>
        <v>11</v>
      </c>
      <c r="N169" s="2">
        <f>SUMIFS(DataRegularSeason20242025!$AA$3:$AA$1315,DataRegularSeason20242025!$B$3:$B$1315, "&lt;=" &amp; $A169, DataRegularSeason20242025!$D$3:$D$1315, N$1)+SUMIFS(DataRegularSeason20242025!$AB$3:$AB$1315,DataRegularSeason20242025!$B$3:$B$1315, "&lt;=" &amp; $A169, DataRegularSeason20242025!$E$3:$E$1315, N$1)</f>
        <v>10</v>
      </c>
      <c r="O169" s="2">
        <f>SUMIFS(DataRegularSeason20242025!$AA$3:$AA$1315,DataRegularSeason20242025!$B$3:$B$1315, "&lt;=" &amp; $A169, DataRegularSeason20242025!$D$3:$D$1315, O$1)+SUMIFS(DataRegularSeason20242025!$AB$3:$AB$1315,DataRegularSeason20242025!$B$3:$B$1315, "&lt;=" &amp; $A169, DataRegularSeason20242025!$E$3:$E$1315, O$1)</f>
        <v>12</v>
      </c>
      <c r="P169" s="2">
        <f>SUMIFS(DataRegularSeason20242025!$AA$3:$AA$1315,DataRegularSeason20242025!$B$3:$B$1315, "&lt;=" &amp; $A169, DataRegularSeason20242025!$D$3:$D$1315, P$1)+SUMIFS(DataRegularSeason20242025!$AB$3:$AB$1315,DataRegularSeason20242025!$B$3:$B$1315, "&lt;=" &amp; $A169, DataRegularSeason20242025!$E$3:$E$1315, P$1)</f>
        <v>5</v>
      </c>
      <c r="Q169" s="2">
        <f>SUMIFS(DataRegularSeason20242025!$AA$3:$AA$1315,DataRegularSeason20242025!$B$3:$B$1315, "&lt;=" &amp; $A169, DataRegularSeason20242025!$D$3:$D$1315, Q$1)+SUMIFS(DataRegularSeason20242025!$AB$3:$AB$1315,DataRegularSeason20242025!$B$3:$B$1315, "&lt;=" &amp; $A169, DataRegularSeason20242025!$E$3:$E$1315, Q$1)</f>
        <v>11</v>
      </c>
      <c r="R169" s="2">
        <f>SUMIFS(DataRegularSeason20242025!$AA$3:$AA$1315,DataRegularSeason20242025!$B$3:$B$1315, "&lt;=" &amp; $A169, DataRegularSeason20242025!$D$3:$D$1315, R$1)+SUMIFS(DataRegularSeason20242025!$AB$3:$AB$1315,DataRegularSeason20242025!$B$3:$B$1315, "&lt;=" &amp; $A169, DataRegularSeason20242025!$E$3:$E$1315, R$1)</f>
        <v>2</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11</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3</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2</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8</v>
      </c>
      <c r="AB169" s="2">
        <f>SUMIFS(DataRegularSeason20242025!$AA$3:$AA$1315,DataRegularSeason20242025!$B$3:$B$1315, "&lt;=" &amp; $A169, DataRegularSeason20242025!$D$3:$D$1315, AB$1)+SUMIFS(DataRegularSeason20242025!$AB$3:$AB$1315,DataRegularSeason20242025!$B$3:$B$1315, "&lt;=" &amp; $A169, DataRegularSeason20242025!$E$3:$E$1315, AB$1)</f>
        <v>8</v>
      </c>
      <c r="AC169" s="2">
        <f>SUMIFS(DataRegularSeason20242025!$AA$3:$AA$1315,DataRegularSeason20242025!$B$3:$B$1315, "&lt;=" &amp; $A169, DataRegularSeason20242025!$D$3:$D$1315, AC$1)+SUMIFS(DataRegularSeason20242025!$AB$3:$AB$1315,DataRegularSeason20242025!$B$3:$B$1315, "&lt;=" &amp; $A169, DataRegularSeason20242025!$E$3:$E$1315, AC$1)</f>
        <v>9</v>
      </c>
      <c r="AD169" s="2">
        <f>SUMIFS(DataRegularSeason20242025!$AA$3:$AA$1315,DataRegularSeason20242025!$B$3:$B$1315, "&lt;=" &amp; $A169, DataRegularSeason20242025!$D$3:$D$1315, AD$1)+SUMIFS(DataRegularSeason20242025!$AB$3:$AB$1315,DataRegularSeason20242025!$B$3:$B$1315, "&lt;=" &amp; $A169, DataRegularSeason20242025!$E$3:$E$1315, AD$1)</f>
        <v>8</v>
      </c>
      <c r="AE169" s="2">
        <f>SUMIFS(DataRegularSeason20242025!$AA$3:$AA$1315,DataRegularSeason20242025!$B$3:$B$1315, "&lt;=" &amp; $A169, DataRegularSeason20242025!$D$3:$D$1315, AE$1)+SUMIFS(DataRegularSeason20242025!$AB$3:$AB$1315,DataRegularSeason20242025!$B$3:$B$1315, "&lt;=" &amp; $A169, DataRegularSeason20242025!$E$3:$E$1315, AE$1)</f>
        <v>9</v>
      </c>
      <c r="AF169" s="2">
        <f>SUMIFS(DataRegularSeason20242025!$AA$3:$AA$1315,DataRegularSeason20242025!$B$3:$B$1315, "&lt;=" &amp; $A169, DataRegularSeason20242025!$D$3:$D$1315, AF$1)+SUMIFS(DataRegularSeason20242025!$AB$3:$AB$1315,DataRegularSeason20242025!$B$3:$B$1315, "&lt;=" &amp; $A169, DataRegularSeason20242025!$E$3:$E$1315, AF$1)</f>
        <v>14</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7</v>
      </c>
      <c r="D170" s="2">
        <f>SUMIFS(DataRegularSeason20242025!$AA$3:$AA$1315,DataRegularSeason20242025!$B$3:$B$1315, "&lt;=" &amp; $A170, DataRegularSeason20242025!$D$3:$D$1315, D$1)+SUMIFS(DataRegularSeason20242025!$AB$3:$AB$1315,DataRegularSeason20242025!$B$3:$B$1315, "&lt;=" &amp; $A170, DataRegularSeason20242025!$E$3:$E$1315, D$1)</f>
        <v>7</v>
      </c>
      <c r="E170" s="2">
        <f>SUMIFS(DataRegularSeason20242025!$AA$3:$AA$1315,DataRegularSeason20242025!$B$3:$B$1315, "&lt;=" &amp; $A170, DataRegularSeason20242025!$D$3:$D$1315, E$1)+SUMIFS(DataRegularSeason20242025!$AB$3:$AB$1315,DataRegularSeason20242025!$B$3:$B$1315, "&lt;=" &amp; $A170, DataRegularSeason20242025!$E$3:$E$1315, E$1)</f>
        <v>8</v>
      </c>
      <c r="F170" s="2">
        <f>SUMIFS(DataRegularSeason20242025!$AA$3:$AA$1315,DataRegularSeason20242025!$B$3:$B$1315, "&lt;=" &amp; $A170, DataRegularSeason20242025!$D$3:$D$1315, F$1)+SUMIFS(DataRegularSeason20242025!$AB$3:$AB$1315,DataRegularSeason20242025!$B$3:$B$1315, "&lt;=" &amp; $A170, DataRegularSeason20242025!$E$3:$E$1315, F$1)</f>
        <v>6</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5</v>
      </c>
      <c r="I170" s="2">
        <f>SUMIFS(DataRegularSeason20242025!$AA$3:$AA$1315,DataRegularSeason20242025!$B$3:$B$1315, "&lt;=" &amp; $A170, DataRegularSeason20242025!$D$3:$D$1315, I$1)+SUMIFS(DataRegularSeason20242025!$AB$3:$AB$1315,DataRegularSeason20242025!$B$3:$B$1315, "&lt;=" &amp; $A170, DataRegularSeason20242025!$E$3:$E$1315, I$1)</f>
        <v>8</v>
      </c>
      <c r="J170" s="2">
        <f>SUMIFS(DataRegularSeason20242025!$AA$3:$AA$1315,DataRegularSeason20242025!$B$3:$B$1315, "&lt;=" &amp; $A170, DataRegularSeason20242025!$D$3:$D$1315, J$1)+SUMIFS(DataRegularSeason20242025!$AB$3:$AB$1315,DataRegularSeason20242025!$B$3:$B$1315, "&lt;=" &amp; $A170, DataRegularSeason20242025!$E$3:$E$1315, J$1)</f>
        <v>12</v>
      </c>
      <c r="K170" s="2">
        <f>SUMIFS(DataRegularSeason20242025!$AA$3:$AA$1315,DataRegularSeason20242025!$B$3:$B$1315, "&lt;=" &amp; $A170, DataRegularSeason20242025!$D$3:$D$1315, K$1)+SUMIFS(DataRegularSeason20242025!$AB$3:$AB$1315,DataRegularSeason20242025!$B$3:$B$1315, "&lt;=" &amp; $A170, DataRegularSeason20242025!$E$3:$E$1315, K$1)</f>
        <v>8</v>
      </c>
      <c r="L170" s="2">
        <f>SUMIFS(DataRegularSeason20242025!$AA$3:$AA$1315,DataRegularSeason20242025!$B$3:$B$1315, "&lt;=" &amp; $A170, DataRegularSeason20242025!$D$3:$D$1315, L$1)+SUMIFS(DataRegularSeason20242025!$AB$3:$AB$1315,DataRegularSeason20242025!$B$3:$B$1315, "&lt;=" &amp; $A170, DataRegularSeason20242025!$E$3:$E$1315, L$1)</f>
        <v>5</v>
      </c>
      <c r="M170" s="2">
        <f>SUMIFS(DataRegularSeason20242025!$AA$3:$AA$1315,DataRegularSeason20242025!$B$3:$B$1315, "&lt;=" &amp; $A170, DataRegularSeason20242025!$D$3:$D$1315, M$1)+SUMIFS(DataRegularSeason20242025!$AB$3:$AB$1315,DataRegularSeason20242025!$B$3:$B$1315, "&lt;=" &amp; $A170, DataRegularSeason20242025!$E$3:$E$1315, M$1)</f>
        <v>11</v>
      </c>
      <c r="N170" s="2">
        <f>SUMIFS(DataRegularSeason20242025!$AA$3:$AA$1315,DataRegularSeason20242025!$B$3:$B$1315, "&lt;=" &amp; $A170, DataRegularSeason20242025!$D$3:$D$1315, N$1)+SUMIFS(DataRegularSeason20242025!$AB$3:$AB$1315,DataRegularSeason20242025!$B$3:$B$1315, "&lt;=" &amp; $A170, DataRegularSeason20242025!$E$3:$E$1315, N$1)</f>
        <v>10</v>
      </c>
      <c r="O170" s="2">
        <f>SUMIFS(DataRegularSeason20242025!$AA$3:$AA$1315,DataRegularSeason20242025!$B$3:$B$1315, "&lt;=" &amp; $A170, DataRegularSeason20242025!$D$3:$D$1315, O$1)+SUMIFS(DataRegularSeason20242025!$AB$3:$AB$1315,DataRegularSeason20242025!$B$3:$B$1315, "&lt;=" &amp; $A170, DataRegularSeason20242025!$E$3:$E$1315, O$1)</f>
        <v>12</v>
      </c>
      <c r="P170" s="2">
        <f>SUMIFS(DataRegularSeason20242025!$AA$3:$AA$1315,DataRegularSeason20242025!$B$3:$B$1315, "&lt;=" &amp; $A170, DataRegularSeason20242025!$D$3:$D$1315, P$1)+SUMIFS(DataRegularSeason20242025!$AB$3:$AB$1315,DataRegularSeason20242025!$B$3:$B$1315, "&lt;=" &amp; $A170, DataRegularSeason20242025!$E$3:$E$1315, P$1)</f>
        <v>5</v>
      </c>
      <c r="Q170" s="2">
        <f>SUMIFS(DataRegularSeason20242025!$AA$3:$AA$1315,DataRegularSeason20242025!$B$3:$B$1315, "&lt;=" &amp; $A170, DataRegularSeason20242025!$D$3:$D$1315, Q$1)+SUMIFS(DataRegularSeason20242025!$AB$3:$AB$1315,DataRegularSeason20242025!$B$3:$B$1315, "&lt;=" &amp; $A170, DataRegularSeason20242025!$E$3:$E$1315, Q$1)</f>
        <v>11</v>
      </c>
      <c r="R170" s="2">
        <f>SUMIFS(DataRegularSeason20242025!$AA$3:$AA$1315,DataRegularSeason20242025!$B$3:$B$1315, "&lt;=" &amp; $A170, DataRegularSeason20242025!$D$3:$D$1315, R$1)+SUMIFS(DataRegularSeason20242025!$AB$3:$AB$1315,DataRegularSeason20242025!$B$3:$B$1315, "&lt;=" &amp; $A170, DataRegularSeason20242025!$E$3:$E$1315, R$1)</f>
        <v>2</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11</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3</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2</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8</v>
      </c>
      <c r="AB170" s="2">
        <f>SUMIFS(DataRegularSeason20242025!$AA$3:$AA$1315,DataRegularSeason20242025!$B$3:$B$1315, "&lt;=" &amp; $A170, DataRegularSeason20242025!$D$3:$D$1315, AB$1)+SUMIFS(DataRegularSeason20242025!$AB$3:$AB$1315,DataRegularSeason20242025!$B$3:$B$1315, "&lt;=" &amp; $A170, DataRegularSeason20242025!$E$3:$E$1315, AB$1)</f>
        <v>8</v>
      </c>
      <c r="AC170" s="2">
        <f>SUMIFS(DataRegularSeason20242025!$AA$3:$AA$1315,DataRegularSeason20242025!$B$3:$B$1315, "&lt;=" &amp; $A170, DataRegularSeason20242025!$D$3:$D$1315, AC$1)+SUMIFS(DataRegularSeason20242025!$AB$3:$AB$1315,DataRegularSeason20242025!$B$3:$B$1315, "&lt;=" &amp; $A170, DataRegularSeason20242025!$E$3:$E$1315, AC$1)</f>
        <v>9</v>
      </c>
      <c r="AD170" s="2">
        <f>SUMIFS(DataRegularSeason20242025!$AA$3:$AA$1315,DataRegularSeason20242025!$B$3:$B$1315, "&lt;=" &amp; $A170, DataRegularSeason20242025!$D$3:$D$1315, AD$1)+SUMIFS(DataRegularSeason20242025!$AB$3:$AB$1315,DataRegularSeason20242025!$B$3:$B$1315, "&lt;=" &amp; $A170, DataRegularSeason20242025!$E$3:$E$1315, AD$1)</f>
        <v>8</v>
      </c>
      <c r="AE170" s="2">
        <f>SUMIFS(DataRegularSeason20242025!$AA$3:$AA$1315,DataRegularSeason20242025!$B$3:$B$1315, "&lt;=" &amp; $A170, DataRegularSeason20242025!$D$3:$D$1315, AE$1)+SUMIFS(DataRegularSeason20242025!$AB$3:$AB$1315,DataRegularSeason20242025!$B$3:$B$1315, "&lt;=" &amp; $A170, DataRegularSeason20242025!$E$3:$E$1315, AE$1)</f>
        <v>9</v>
      </c>
      <c r="AF170" s="2">
        <f>SUMIFS(DataRegularSeason20242025!$AA$3:$AA$1315,DataRegularSeason20242025!$B$3:$B$1315, "&lt;=" &amp; $A170, DataRegularSeason20242025!$D$3:$D$1315, AF$1)+SUMIFS(DataRegularSeason20242025!$AB$3:$AB$1315,DataRegularSeason20242025!$B$3:$B$1315, "&lt;=" &amp; $A170, DataRegularSeason20242025!$E$3:$E$1315, AF$1)</f>
        <v>14</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7</v>
      </c>
      <c r="D171" s="2">
        <f>SUMIFS(DataRegularSeason20242025!$AA$3:$AA$1315,DataRegularSeason20242025!$B$3:$B$1315, "&lt;=" &amp; $A171, DataRegularSeason20242025!$D$3:$D$1315, D$1)+SUMIFS(DataRegularSeason20242025!$AB$3:$AB$1315,DataRegularSeason20242025!$B$3:$B$1315, "&lt;=" &amp; $A171, DataRegularSeason20242025!$E$3:$E$1315, D$1)</f>
        <v>7</v>
      </c>
      <c r="E171" s="2">
        <f>SUMIFS(DataRegularSeason20242025!$AA$3:$AA$1315,DataRegularSeason20242025!$B$3:$B$1315, "&lt;=" &amp; $A171, DataRegularSeason20242025!$D$3:$D$1315, E$1)+SUMIFS(DataRegularSeason20242025!$AB$3:$AB$1315,DataRegularSeason20242025!$B$3:$B$1315, "&lt;=" &amp; $A171, DataRegularSeason20242025!$E$3:$E$1315, E$1)</f>
        <v>8</v>
      </c>
      <c r="F171" s="2">
        <f>SUMIFS(DataRegularSeason20242025!$AA$3:$AA$1315,DataRegularSeason20242025!$B$3:$B$1315, "&lt;=" &amp; $A171, DataRegularSeason20242025!$D$3:$D$1315, F$1)+SUMIFS(DataRegularSeason20242025!$AB$3:$AB$1315,DataRegularSeason20242025!$B$3:$B$1315, "&lt;=" &amp; $A171, DataRegularSeason20242025!$E$3:$E$1315, F$1)</f>
        <v>6</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5</v>
      </c>
      <c r="I171" s="2">
        <f>SUMIFS(DataRegularSeason20242025!$AA$3:$AA$1315,DataRegularSeason20242025!$B$3:$B$1315, "&lt;=" &amp; $A171, DataRegularSeason20242025!$D$3:$D$1315, I$1)+SUMIFS(DataRegularSeason20242025!$AB$3:$AB$1315,DataRegularSeason20242025!$B$3:$B$1315, "&lt;=" &amp; $A171, DataRegularSeason20242025!$E$3:$E$1315, I$1)</f>
        <v>8</v>
      </c>
      <c r="J171" s="2">
        <f>SUMIFS(DataRegularSeason20242025!$AA$3:$AA$1315,DataRegularSeason20242025!$B$3:$B$1315, "&lt;=" &amp; $A171, DataRegularSeason20242025!$D$3:$D$1315, J$1)+SUMIFS(DataRegularSeason20242025!$AB$3:$AB$1315,DataRegularSeason20242025!$B$3:$B$1315, "&lt;=" &amp; $A171, DataRegularSeason20242025!$E$3:$E$1315, J$1)</f>
        <v>12</v>
      </c>
      <c r="K171" s="2">
        <f>SUMIFS(DataRegularSeason20242025!$AA$3:$AA$1315,DataRegularSeason20242025!$B$3:$B$1315, "&lt;=" &amp; $A171, DataRegularSeason20242025!$D$3:$D$1315, K$1)+SUMIFS(DataRegularSeason20242025!$AB$3:$AB$1315,DataRegularSeason20242025!$B$3:$B$1315, "&lt;=" &amp; $A171, DataRegularSeason20242025!$E$3:$E$1315, K$1)</f>
        <v>8</v>
      </c>
      <c r="L171" s="2">
        <f>SUMIFS(DataRegularSeason20242025!$AA$3:$AA$1315,DataRegularSeason20242025!$B$3:$B$1315, "&lt;=" &amp; $A171, DataRegularSeason20242025!$D$3:$D$1315, L$1)+SUMIFS(DataRegularSeason20242025!$AB$3:$AB$1315,DataRegularSeason20242025!$B$3:$B$1315, "&lt;=" &amp; $A171, DataRegularSeason20242025!$E$3:$E$1315, L$1)</f>
        <v>5</v>
      </c>
      <c r="M171" s="2">
        <f>SUMIFS(DataRegularSeason20242025!$AA$3:$AA$1315,DataRegularSeason20242025!$B$3:$B$1315, "&lt;=" &amp; $A171, DataRegularSeason20242025!$D$3:$D$1315, M$1)+SUMIFS(DataRegularSeason20242025!$AB$3:$AB$1315,DataRegularSeason20242025!$B$3:$B$1315, "&lt;=" &amp; $A171, DataRegularSeason20242025!$E$3:$E$1315, M$1)</f>
        <v>11</v>
      </c>
      <c r="N171" s="2">
        <f>SUMIFS(DataRegularSeason20242025!$AA$3:$AA$1315,DataRegularSeason20242025!$B$3:$B$1315, "&lt;=" &amp; $A171, DataRegularSeason20242025!$D$3:$D$1315, N$1)+SUMIFS(DataRegularSeason20242025!$AB$3:$AB$1315,DataRegularSeason20242025!$B$3:$B$1315, "&lt;=" &amp; $A171, DataRegularSeason20242025!$E$3:$E$1315, N$1)</f>
        <v>10</v>
      </c>
      <c r="O171" s="2">
        <f>SUMIFS(DataRegularSeason20242025!$AA$3:$AA$1315,DataRegularSeason20242025!$B$3:$B$1315, "&lt;=" &amp; $A171, DataRegularSeason20242025!$D$3:$D$1315, O$1)+SUMIFS(DataRegularSeason20242025!$AB$3:$AB$1315,DataRegularSeason20242025!$B$3:$B$1315, "&lt;=" &amp; $A171, DataRegularSeason20242025!$E$3:$E$1315, O$1)</f>
        <v>12</v>
      </c>
      <c r="P171" s="2">
        <f>SUMIFS(DataRegularSeason20242025!$AA$3:$AA$1315,DataRegularSeason20242025!$B$3:$B$1315, "&lt;=" &amp; $A171, DataRegularSeason20242025!$D$3:$D$1315, P$1)+SUMIFS(DataRegularSeason20242025!$AB$3:$AB$1315,DataRegularSeason20242025!$B$3:$B$1315, "&lt;=" &amp; $A171, DataRegularSeason20242025!$E$3:$E$1315, P$1)</f>
        <v>5</v>
      </c>
      <c r="Q171" s="2">
        <f>SUMIFS(DataRegularSeason20242025!$AA$3:$AA$1315,DataRegularSeason20242025!$B$3:$B$1315, "&lt;=" &amp; $A171, DataRegularSeason20242025!$D$3:$D$1315, Q$1)+SUMIFS(DataRegularSeason20242025!$AB$3:$AB$1315,DataRegularSeason20242025!$B$3:$B$1315, "&lt;=" &amp; $A171, DataRegularSeason20242025!$E$3:$E$1315, Q$1)</f>
        <v>11</v>
      </c>
      <c r="R171" s="2">
        <f>SUMIFS(DataRegularSeason20242025!$AA$3:$AA$1315,DataRegularSeason20242025!$B$3:$B$1315, "&lt;=" &amp; $A171, DataRegularSeason20242025!$D$3:$D$1315, R$1)+SUMIFS(DataRegularSeason20242025!$AB$3:$AB$1315,DataRegularSeason20242025!$B$3:$B$1315, "&lt;=" &amp; $A171, DataRegularSeason20242025!$E$3:$E$1315, R$1)</f>
        <v>2</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11</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3</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2</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8</v>
      </c>
      <c r="AB171" s="2">
        <f>SUMIFS(DataRegularSeason20242025!$AA$3:$AA$1315,DataRegularSeason20242025!$B$3:$B$1315, "&lt;=" &amp; $A171, DataRegularSeason20242025!$D$3:$D$1315, AB$1)+SUMIFS(DataRegularSeason20242025!$AB$3:$AB$1315,DataRegularSeason20242025!$B$3:$B$1315, "&lt;=" &amp; $A171, DataRegularSeason20242025!$E$3:$E$1315, AB$1)</f>
        <v>8</v>
      </c>
      <c r="AC171" s="2">
        <f>SUMIFS(DataRegularSeason20242025!$AA$3:$AA$1315,DataRegularSeason20242025!$B$3:$B$1315, "&lt;=" &amp; $A171, DataRegularSeason20242025!$D$3:$D$1315, AC$1)+SUMIFS(DataRegularSeason20242025!$AB$3:$AB$1315,DataRegularSeason20242025!$B$3:$B$1315, "&lt;=" &amp; $A171, DataRegularSeason20242025!$E$3:$E$1315, AC$1)</f>
        <v>9</v>
      </c>
      <c r="AD171" s="2">
        <f>SUMIFS(DataRegularSeason20242025!$AA$3:$AA$1315,DataRegularSeason20242025!$B$3:$B$1315, "&lt;=" &amp; $A171, DataRegularSeason20242025!$D$3:$D$1315, AD$1)+SUMIFS(DataRegularSeason20242025!$AB$3:$AB$1315,DataRegularSeason20242025!$B$3:$B$1315, "&lt;=" &amp; $A171, DataRegularSeason20242025!$E$3:$E$1315, AD$1)</f>
        <v>8</v>
      </c>
      <c r="AE171" s="2">
        <f>SUMIFS(DataRegularSeason20242025!$AA$3:$AA$1315,DataRegularSeason20242025!$B$3:$B$1315, "&lt;=" &amp; $A171, DataRegularSeason20242025!$D$3:$D$1315, AE$1)+SUMIFS(DataRegularSeason20242025!$AB$3:$AB$1315,DataRegularSeason20242025!$B$3:$B$1315, "&lt;=" &amp; $A171, DataRegularSeason20242025!$E$3:$E$1315, AE$1)</f>
        <v>9</v>
      </c>
      <c r="AF171" s="2">
        <f>SUMIFS(DataRegularSeason20242025!$AA$3:$AA$1315,DataRegularSeason20242025!$B$3:$B$1315, "&lt;=" &amp; $A171, DataRegularSeason20242025!$D$3:$D$1315, AF$1)+SUMIFS(DataRegularSeason20242025!$AB$3:$AB$1315,DataRegularSeason20242025!$B$3:$B$1315, "&lt;=" &amp; $A171, DataRegularSeason20242025!$E$3:$E$1315, AF$1)</f>
        <v>14</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7</v>
      </c>
      <c r="D172" s="2">
        <f>SUMIFS(DataRegularSeason20242025!$AA$3:$AA$1315,DataRegularSeason20242025!$B$3:$B$1315, "&lt;=" &amp; $A172, DataRegularSeason20242025!$D$3:$D$1315, D$1)+SUMIFS(DataRegularSeason20242025!$AB$3:$AB$1315,DataRegularSeason20242025!$B$3:$B$1315, "&lt;=" &amp; $A172, DataRegularSeason20242025!$E$3:$E$1315, D$1)</f>
        <v>7</v>
      </c>
      <c r="E172" s="2">
        <f>SUMIFS(DataRegularSeason20242025!$AA$3:$AA$1315,DataRegularSeason20242025!$B$3:$B$1315, "&lt;=" &amp; $A172, DataRegularSeason20242025!$D$3:$D$1315, E$1)+SUMIFS(DataRegularSeason20242025!$AB$3:$AB$1315,DataRegularSeason20242025!$B$3:$B$1315, "&lt;=" &amp; $A172, DataRegularSeason20242025!$E$3:$E$1315, E$1)</f>
        <v>8</v>
      </c>
      <c r="F172" s="2">
        <f>SUMIFS(DataRegularSeason20242025!$AA$3:$AA$1315,DataRegularSeason20242025!$B$3:$B$1315, "&lt;=" &amp; $A172, DataRegularSeason20242025!$D$3:$D$1315, F$1)+SUMIFS(DataRegularSeason20242025!$AB$3:$AB$1315,DataRegularSeason20242025!$B$3:$B$1315, "&lt;=" &amp; $A172, DataRegularSeason20242025!$E$3:$E$1315, F$1)</f>
        <v>6</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5</v>
      </c>
      <c r="I172" s="2">
        <f>SUMIFS(DataRegularSeason20242025!$AA$3:$AA$1315,DataRegularSeason20242025!$B$3:$B$1315, "&lt;=" &amp; $A172, DataRegularSeason20242025!$D$3:$D$1315, I$1)+SUMIFS(DataRegularSeason20242025!$AB$3:$AB$1315,DataRegularSeason20242025!$B$3:$B$1315, "&lt;=" &amp; $A172, DataRegularSeason20242025!$E$3:$E$1315, I$1)</f>
        <v>8</v>
      </c>
      <c r="J172" s="2">
        <f>SUMIFS(DataRegularSeason20242025!$AA$3:$AA$1315,DataRegularSeason20242025!$B$3:$B$1315, "&lt;=" &amp; $A172, DataRegularSeason20242025!$D$3:$D$1315, J$1)+SUMIFS(DataRegularSeason20242025!$AB$3:$AB$1315,DataRegularSeason20242025!$B$3:$B$1315, "&lt;=" &amp; $A172, DataRegularSeason20242025!$E$3:$E$1315, J$1)</f>
        <v>12</v>
      </c>
      <c r="K172" s="2">
        <f>SUMIFS(DataRegularSeason20242025!$AA$3:$AA$1315,DataRegularSeason20242025!$B$3:$B$1315, "&lt;=" &amp; $A172, DataRegularSeason20242025!$D$3:$D$1315, K$1)+SUMIFS(DataRegularSeason20242025!$AB$3:$AB$1315,DataRegularSeason20242025!$B$3:$B$1315, "&lt;=" &amp; $A172, DataRegularSeason20242025!$E$3:$E$1315, K$1)</f>
        <v>8</v>
      </c>
      <c r="L172" s="2">
        <f>SUMIFS(DataRegularSeason20242025!$AA$3:$AA$1315,DataRegularSeason20242025!$B$3:$B$1315, "&lt;=" &amp; $A172, DataRegularSeason20242025!$D$3:$D$1315, L$1)+SUMIFS(DataRegularSeason20242025!$AB$3:$AB$1315,DataRegularSeason20242025!$B$3:$B$1315, "&lt;=" &amp; $A172, DataRegularSeason20242025!$E$3:$E$1315, L$1)</f>
        <v>5</v>
      </c>
      <c r="M172" s="2">
        <f>SUMIFS(DataRegularSeason20242025!$AA$3:$AA$1315,DataRegularSeason20242025!$B$3:$B$1315, "&lt;=" &amp; $A172, DataRegularSeason20242025!$D$3:$D$1315, M$1)+SUMIFS(DataRegularSeason20242025!$AB$3:$AB$1315,DataRegularSeason20242025!$B$3:$B$1315, "&lt;=" &amp; $A172, DataRegularSeason20242025!$E$3:$E$1315, M$1)</f>
        <v>11</v>
      </c>
      <c r="N172" s="2">
        <f>SUMIFS(DataRegularSeason20242025!$AA$3:$AA$1315,DataRegularSeason20242025!$B$3:$B$1315, "&lt;=" &amp; $A172, DataRegularSeason20242025!$D$3:$D$1315, N$1)+SUMIFS(DataRegularSeason20242025!$AB$3:$AB$1315,DataRegularSeason20242025!$B$3:$B$1315, "&lt;=" &amp; $A172, DataRegularSeason20242025!$E$3:$E$1315, N$1)</f>
        <v>10</v>
      </c>
      <c r="O172" s="2">
        <f>SUMIFS(DataRegularSeason20242025!$AA$3:$AA$1315,DataRegularSeason20242025!$B$3:$B$1315, "&lt;=" &amp; $A172, DataRegularSeason20242025!$D$3:$D$1315, O$1)+SUMIFS(DataRegularSeason20242025!$AB$3:$AB$1315,DataRegularSeason20242025!$B$3:$B$1315, "&lt;=" &amp; $A172, DataRegularSeason20242025!$E$3:$E$1315, O$1)</f>
        <v>12</v>
      </c>
      <c r="P172" s="2">
        <f>SUMIFS(DataRegularSeason20242025!$AA$3:$AA$1315,DataRegularSeason20242025!$B$3:$B$1315, "&lt;=" &amp; $A172, DataRegularSeason20242025!$D$3:$D$1315, P$1)+SUMIFS(DataRegularSeason20242025!$AB$3:$AB$1315,DataRegularSeason20242025!$B$3:$B$1315, "&lt;=" &amp; $A172, DataRegularSeason20242025!$E$3:$E$1315, P$1)</f>
        <v>5</v>
      </c>
      <c r="Q172" s="2">
        <f>SUMIFS(DataRegularSeason20242025!$AA$3:$AA$1315,DataRegularSeason20242025!$B$3:$B$1315, "&lt;=" &amp; $A172, DataRegularSeason20242025!$D$3:$D$1315, Q$1)+SUMIFS(DataRegularSeason20242025!$AB$3:$AB$1315,DataRegularSeason20242025!$B$3:$B$1315, "&lt;=" &amp; $A172, DataRegularSeason20242025!$E$3:$E$1315, Q$1)</f>
        <v>11</v>
      </c>
      <c r="R172" s="2">
        <f>SUMIFS(DataRegularSeason20242025!$AA$3:$AA$1315,DataRegularSeason20242025!$B$3:$B$1315, "&lt;=" &amp; $A172, DataRegularSeason20242025!$D$3:$D$1315, R$1)+SUMIFS(DataRegularSeason20242025!$AB$3:$AB$1315,DataRegularSeason20242025!$B$3:$B$1315, "&lt;=" &amp; $A172, DataRegularSeason20242025!$E$3:$E$1315, R$1)</f>
        <v>2</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11</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3</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2</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8</v>
      </c>
      <c r="AB172" s="2">
        <f>SUMIFS(DataRegularSeason20242025!$AA$3:$AA$1315,DataRegularSeason20242025!$B$3:$B$1315, "&lt;=" &amp; $A172, DataRegularSeason20242025!$D$3:$D$1315, AB$1)+SUMIFS(DataRegularSeason20242025!$AB$3:$AB$1315,DataRegularSeason20242025!$B$3:$B$1315, "&lt;=" &amp; $A172, DataRegularSeason20242025!$E$3:$E$1315, AB$1)</f>
        <v>8</v>
      </c>
      <c r="AC172" s="2">
        <f>SUMIFS(DataRegularSeason20242025!$AA$3:$AA$1315,DataRegularSeason20242025!$B$3:$B$1315, "&lt;=" &amp; $A172, DataRegularSeason20242025!$D$3:$D$1315, AC$1)+SUMIFS(DataRegularSeason20242025!$AB$3:$AB$1315,DataRegularSeason20242025!$B$3:$B$1315, "&lt;=" &amp; $A172, DataRegularSeason20242025!$E$3:$E$1315, AC$1)</f>
        <v>9</v>
      </c>
      <c r="AD172" s="2">
        <f>SUMIFS(DataRegularSeason20242025!$AA$3:$AA$1315,DataRegularSeason20242025!$B$3:$B$1315, "&lt;=" &amp; $A172, DataRegularSeason20242025!$D$3:$D$1315, AD$1)+SUMIFS(DataRegularSeason20242025!$AB$3:$AB$1315,DataRegularSeason20242025!$B$3:$B$1315, "&lt;=" &amp; $A172, DataRegularSeason20242025!$E$3:$E$1315, AD$1)</f>
        <v>8</v>
      </c>
      <c r="AE172" s="2">
        <f>SUMIFS(DataRegularSeason20242025!$AA$3:$AA$1315,DataRegularSeason20242025!$B$3:$B$1315, "&lt;=" &amp; $A172, DataRegularSeason20242025!$D$3:$D$1315, AE$1)+SUMIFS(DataRegularSeason20242025!$AB$3:$AB$1315,DataRegularSeason20242025!$B$3:$B$1315, "&lt;=" &amp; $A172, DataRegularSeason20242025!$E$3:$E$1315, AE$1)</f>
        <v>9</v>
      </c>
      <c r="AF172" s="2">
        <f>SUMIFS(DataRegularSeason20242025!$AA$3:$AA$1315,DataRegularSeason20242025!$B$3:$B$1315, "&lt;=" &amp; $A172, DataRegularSeason20242025!$D$3:$D$1315, AF$1)+SUMIFS(DataRegularSeason20242025!$AB$3:$AB$1315,DataRegularSeason20242025!$B$3:$B$1315, "&lt;=" &amp; $A172, DataRegularSeason20242025!$E$3:$E$1315, AF$1)</f>
        <v>14</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7</v>
      </c>
      <c r="D173" s="2">
        <f>SUMIFS(DataRegularSeason20242025!$AA$3:$AA$1315,DataRegularSeason20242025!$B$3:$B$1315, "&lt;=" &amp; $A173, DataRegularSeason20242025!$D$3:$D$1315, D$1)+SUMIFS(DataRegularSeason20242025!$AB$3:$AB$1315,DataRegularSeason20242025!$B$3:$B$1315, "&lt;=" &amp; $A173, DataRegularSeason20242025!$E$3:$E$1315, D$1)</f>
        <v>7</v>
      </c>
      <c r="E173" s="2">
        <f>SUMIFS(DataRegularSeason20242025!$AA$3:$AA$1315,DataRegularSeason20242025!$B$3:$B$1315, "&lt;=" &amp; $A173, DataRegularSeason20242025!$D$3:$D$1315, E$1)+SUMIFS(DataRegularSeason20242025!$AB$3:$AB$1315,DataRegularSeason20242025!$B$3:$B$1315, "&lt;=" &amp; $A173, DataRegularSeason20242025!$E$3:$E$1315, E$1)</f>
        <v>8</v>
      </c>
      <c r="F173" s="2">
        <f>SUMIFS(DataRegularSeason20242025!$AA$3:$AA$1315,DataRegularSeason20242025!$B$3:$B$1315, "&lt;=" &amp; $A173, DataRegularSeason20242025!$D$3:$D$1315, F$1)+SUMIFS(DataRegularSeason20242025!$AB$3:$AB$1315,DataRegularSeason20242025!$B$3:$B$1315, "&lt;=" &amp; $A173, DataRegularSeason20242025!$E$3:$E$1315, F$1)</f>
        <v>6</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5</v>
      </c>
      <c r="I173" s="2">
        <f>SUMIFS(DataRegularSeason20242025!$AA$3:$AA$1315,DataRegularSeason20242025!$B$3:$B$1315, "&lt;=" &amp; $A173, DataRegularSeason20242025!$D$3:$D$1315, I$1)+SUMIFS(DataRegularSeason20242025!$AB$3:$AB$1315,DataRegularSeason20242025!$B$3:$B$1315, "&lt;=" &amp; $A173, DataRegularSeason20242025!$E$3:$E$1315, I$1)</f>
        <v>8</v>
      </c>
      <c r="J173" s="2">
        <f>SUMIFS(DataRegularSeason20242025!$AA$3:$AA$1315,DataRegularSeason20242025!$B$3:$B$1315, "&lt;=" &amp; $A173, DataRegularSeason20242025!$D$3:$D$1315, J$1)+SUMIFS(DataRegularSeason20242025!$AB$3:$AB$1315,DataRegularSeason20242025!$B$3:$B$1315, "&lt;=" &amp; $A173, DataRegularSeason20242025!$E$3:$E$1315, J$1)</f>
        <v>12</v>
      </c>
      <c r="K173" s="2">
        <f>SUMIFS(DataRegularSeason20242025!$AA$3:$AA$1315,DataRegularSeason20242025!$B$3:$B$1315, "&lt;=" &amp; $A173, DataRegularSeason20242025!$D$3:$D$1315, K$1)+SUMIFS(DataRegularSeason20242025!$AB$3:$AB$1315,DataRegularSeason20242025!$B$3:$B$1315, "&lt;=" &amp; $A173, DataRegularSeason20242025!$E$3:$E$1315, K$1)</f>
        <v>8</v>
      </c>
      <c r="L173" s="2">
        <f>SUMIFS(DataRegularSeason20242025!$AA$3:$AA$1315,DataRegularSeason20242025!$B$3:$B$1315, "&lt;=" &amp; $A173, DataRegularSeason20242025!$D$3:$D$1315, L$1)+SUMIFS(DataRegularSeason20242025!$AB$3:$AB$1315,DataRegularSeason20242025!$B$3:$B$1315, "&lt;=" &amp; $A173, DataRegularSeason20242025!$E$3:$E$1315, L$1)</f>
        <v>5</v>
      </c>
      <c r="M173" s="2">
        <f>SUMIFS(DataRegularSeason20242025!$AA$3:$AA$1315,DataRegularSeason20242025!$B$3:$B$1315, "&lt;=" &amp; $A173, DataRegularSeason20242025!$D$3:$D$1315, M$1)+SUMIFS(DataRegularSeason20242025!$AB$3:$AB$1315,DataRegularSeason20242025!$B$3:$B$1315, "&lt;=" &amp; $A173, DataRegularSeason20242025!$E$3:$E$1315, M$1)</f>
        <v>11</v>
      </c>
      <c r="N173" s="2">
        <f>SUMIFS(DataRegularSeason20242025!$AA$3:$AA$1315,DataRegularSeason20242025!$B$3:$B$1315, "&lt;=" &amp; $A173, DataRegularSeason20242025!$D$3:$D$1315, N$1)+SUMIFS(DataRegularSeason20242025!$AB$3:$AB$1315,DataRegularSeason20242025!$B$3:$B$1315, "&lt;=" &amp; $A173, DataRegularSeason20242025!$E$3:$E$1315, N$1)</f>
        <v>10</v>
      </c>
      <c r="O173" s="2">
        <f>SUMIFS(DataRegularSeason20242025!$AA$3:$AA$1315,DataRegularSeason20242025!$B$3:$B$1315, "&lt;=" &amp; $A173, DataRegularSeason20242025!$D$3:$D$1315, O$1)+SUMIFS(DataRegularSeason20242025!$AB$3:$AB$1315,DataRegularSeason20242025!$B$3:$B$1315, "&lt;=" &amp; $A173, DataRegularSeason20242025!$E$3:$E$1315, O$1)</f>
        <v>12</v>
      </c>
      <c r="P173" s="2">
        <f>SUMIFS(DataRegularSeason20242025!$AA$3:$AA$1315,DataRegularSeason20242025!$B$3:$B$1315, "&lt;=" &amp; $A173, DataRegularSeason20242025!$D$3:$D$1315, P$1)+SUMIFS(DataRegularSeason20242025!$AB$3:$AB$1315,DataRegularSeason20242025!$B$3:$B$1315, "&lt;=" &amp; $A173, DataRegularSeason20242025!$E$3:$E$1315, P$1)</f>
        <v>5</v>
      </c>
      <c r="Q173" s="2">
        <f>SUMIFS(DataRegularSeason20242025!$AA$3:$AA$1315,DataRegularSeason20242025!$B$3:$B$1315, "&lt;=" &amp; $A173, DataRegularSeason20242025!$D$3:$D$1315, Q$1)+SUMIFS(DataRegularSeason20242025!$AB$3:$AB$1315,DataRegularSeason20242025!$B$3:$B$1315, "&lt;=" &amp; $A173, DataRegularSeason20242025!$E$3:$E$1315, Q$1)</f>
        <v>11</v>
      </c>
      <c r="R173" s="2">
        <f>SUMIFS(DataRegularSeason20242025!$AA$3:$AA$1315,DataRegularSeason20242025!$B$3:$B$1315, "&lt;=" &amp; $A173, DataRegularSeason20242025!$D$3:$D$1315, R$1)+SUMIFS(DataRegularSeason20242025!$AB$3:$AB$1315,DataRegularSeason20242025!$B$3:$B$1315, "&lt;=" &amp; $A173, DataRegularSeason20242025!$E$3:$E$1315, R$1)</f>
        <v>2</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11</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3</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2</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8</v>
      </c>
      <c r="AB173" s="2">
        <f>SUMIFS(DataRegularSeason20242025!$AA$3:$AA$1315,DataRegularSeason20242025!$B$3:$B$1315, "&lt;=" &amp; $A173, DataRegularSeason20242025!$D$3:$D$1315, AB$1)+SUMIFS(DataRegularSeason20242025!$AB$3:$AB$1315,DataRegularSeason20242025!$B$3:$B$1315, "&lt;=" &amp; $A173, DataRegularSeason20242025!$E$3:$E$1315, AB$1)</f>
        <v>8</v>
      </c>
      <c r="AC173" s="2">
        <f>SUMIFS(DataRegularSeason20242025!$AA$3:$AA$1315,DataRegularSeason20242025!$B$3:$B$1315, "&lt;=" &amp; $A173, DataRegularSeason20242025!$D$3:$D$1315, AC$1)+SUMIFS(DataRegularSeason20242025!$AB$3:$AB$1315,DataRegularSeason20242025!$B$3:$B$1315, "&lt;=" &amp; $A173, DataRegularSeason20242025!$E$3:$E$1315, AC$1)</f>
        <v>9</v>
      </c>
      <c r="AD173" s="2">
        <f>SUMIFS(DataRegularSeason20242025!$AA$3:$AA$1315,DataRegularSeason20242025!$B$3:$B$1315, "&lt;=" &amp; $A173, DataRegularSeason20242025!$D$3:$D$1315, AD$1)+SUMIFS(DataRegularSeason20242025!$AB$3:$AB$1315,DataRegularSeason20242025!$B$3:$B$1315, "&lt;=" &amp; $A173, DataRegularSeason20242025!$E$3:$E$1315, AD$1)</f>
        <v>8</v>
      </c>
      <c r="AE173" s="2">
        <f>SUMIFS(DataRegularSeason20242025!$AA$3:$AA$1315,DataRegularSeason20242025!$B$3:$B$1315, "&lt;=" &amp; $A173, DataRegularSeason20242025!$D$3:$D$1315, AE$1)+SUMIFS(DataRegularSeason20242025!$AB$3:$AB$1315,DataRegularSeason20242025!$B$3:$B$1315, "&lt;=" &amp; $A173, DataRegularSeason20242025!$E$3:$E$1315, AE$1)</f>
        <v>9</v>
      </c>
      <c r="AF173" s="2">
        <f>SUMIFS(DataRegularSeason20242025!$AA$3:$AA$1315,DataRegularSeason20242025!$B$3:$B$1315, "&lt;=" &amp; $A173, DataRegularSeason20242025!$D$3:$D$1315, AF$1)+SUMIFS(DataRegularSeason20242025!$AB$3:$AB$1315,DataRegularSeason20242025!$B$3:$B$1315, "&lt;=" &amp; $A173, DataRegularSeason20242025!$E$3:$E$1315, AF$1)</f>
        <v>14</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7</v>
      </c>
      <c r="D174" s="2">
        <f>SUMIFS(DataRegularSeason20242025!$AA$3:$AA$1315,DataRegularSeason20242025!$B$3:$B$1315, "&lt;=" &amp; $A174, DataRegularSeason20242025!$D$3:$D$1315, D$1)+SUMIFS(DataRegularSeason20242025!$AB$3:$AB$1315,DataRegularSeason20242025!$B$3:$B$1315, "&lt;=" &amp; $A174, DataRegularSeason20242025!$E$3:$E$1315, D$1)</f>
        <v>7</v>
      </c>
      <c r="E174" s="2">
        <f>SUMIFS(DataRegularSeason20242025!$AA$3:$AA$1315,DataRegularSeason20242025!$B$3:$B$1315, "&lt;=" &amp; $A174, DataRegularSeason20242025!$D$3:$D$1315, E$1)+SUMIFS(DataRegularSeason20242025!$AB$3:$AB$1315,DataRegularSeason20242025!$B$3:$B$1315, "&lt;=" &amp; $A174, DataRegularSeason20242025!$E$3:$E$1315, E$1)</f>
        <v>8</v>
      </c>
      <c r="F174" s="2">
        <f>SUMIFS(DataRegularSeason20242025!$AA$3:$AA$1315,DataRegularSeason20242025!$B$3:$B$1315, "&lt;=" &amp; $A174, DataRegularSeason20242025!$D$3:$D$1315, F$1)+SUMIFS(DataRegularSeason20242025!$AB$3:$AB$1315,DataRegularSeason20242025!$B$3:$B$1315, "&lt;=" &amp; $A174, DataRegularSeason20242025!$E$3:$E$1315, F$1)</f>
        <v>6</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5</v>
      </c>
      <c r="I174" s="2">
        <f>SUMIFS(DataRegularSeason20242025!$AA$3:$AA$1315,DataRegularSeason20242025!$B$3:$B$1315, "&lt;=" &amp; $A174, DataRegularSeason20242025!$D$3:$D$1315, I$1)+SUMIFS(DataRegularSeason20242025!$AB$3:$AB$1315,DataRegularSeason20242025!$B$3:$B$1315, "&lt;=" &amp; $A174, DataRegularSeason20242025!$E$3:$E$1315, I$1)</f>
        <v>8</v>
      </c>
      <c r="J174" s="2">
        <f>SUMIFS(DataRegularSeason20242025!$AA$3:$AA$1315,DataRegularSeason20242025!$B$3:$B$1315, "&lt;=" &amp; $A174, DataRegularSeason20242025!$D$3:$D$1315, J$1)+SUMIFS(DataRegularSeason20242025!$AB$3:$AB$1315,DataRegularSeason20242025!$B$3:$B$1315, "&lt;=" &amp; $A174, DataRegularSeason20242025!$E$3:$E$1315, J$1)</f>
        <v>12</v>
      </c>
      <c r="K174" s="2">
        <f>SUMIFS(DataRegularSeason20242025!$AA$3:$AA$1315,DataRegularSeason20242025!$B$3:$B$1315, "&lt;=" &amp; $A174, DataRegularSeason20242025!$D$3:$D$1315, K$1)+SUMIFS(DataRegularSeason20242025!$AB$3:$AB$1315,DataRegularSeason20242025!$B$3:$B$1315, "&lt;=" &amp; $A174, DataRegularSeason20242025!$E$3:$E$1315, K$1)</f>
        <v>8</v>
      </c>
      <c r="L174" s="2">
        <f>SUMIFS(DataRegularSeason20242025!$AA$3:$AA$1315,DataRegularSeason20242025!$B$3:$B$1315, "&lt;=" &amp; $A174, DataRegularSeason20242025!$D$3:$D$1315, L$1)+SUMIFS(DataRegularSeason20242025!$AB$3:$AB$1315,DataRegularSeason20242025!$B$3:$B$1315, "&lt;=" &amp; $A174, DataRegularSeason20242025!$E$3:$E$1315, L$1)</f>
        <v>5</v>
      </c>
      <c r="M174" s="2">
        <f>SUMIFS(DataRegularSeason20242025!$AA$3:$AA$1315,DataRegularSeason20242025!$B$3:$B$1315, "&lt;=" &amp; $A174, DataRegularSeason20242025!$D$3:$D$1315, M$1)+SUMIFS(DataRegularSeason20242025!$AB$3:$AB$1315,DataRegularSeason20242025!$B$3:$B$1315, "&lt;=" &amp; $A174, DataRegularSeason20242025!$E$3:$E$1315, M$1)</f>
        <v>11</v>
      </c>
      <c r="N174" s="2">
        <f>SUMIFS(DataRegularSeason20242025!$AA$3:$AA$1315,DataRegularSeason20242025!$B$3:$B$1315, "&lt;=" &amp; $A174, DataRegularSeason20242025!$D$3:$D$1315, N$1)+SUMIFS(DataRegularSeason20242025!$AB$3:$AB$1315,DataRegularSeason20242025!$B$3:$B$1315, "&lt;=" &amp; $A174, DataRegularSeason20242025!$E$3:$E$1315, N$1)</f>
        <v>10</v>
      </c>
      <c r="O174" s="2">
        <f>SUMIFS(DataRegularSeason20242025!$AA$3:$AA$1315,DataRegularSeason20242025!$B$3:$B$1315, "&lt;=" &amp; $A174, DataRegularSeason20242025!$D$3:$D$1315, O$1)+SUMIFS(DataRegularSeason20242025!$AB$3:$AB$1315,DataRegularSeason20242025!$B$3:$B$1315, "&lt;=" &amp; $A174, DataRegularSeason20242025!$E$3:$E$1315, O$1)</f>
        <v>12</v>
      </c>
      <c r="P174" s="2">
        <f>SUMIFS(DataRegularSeason20242025!$AA$3:$AA$1315,DataRegularSeason20242025!$B$3:$B$1315, "&lt;=" &amp; $A174, DataRegularSeason20242025!$D$3:$D$1315, P$1)+SUMIFS(DataRegularSeason20242025!$AB$3:$AB$1315,DataRegularSeason20242025!$B$3:$B$1315, "&lt;=" &amp; $A174, DataRegularSeason20242025!$E$3:$E$1315, P$1)</f>
        <v>5</v>
      </c>
      <c r="Q174" s="2">
        <f>SUMIFS(DataRegularSeason20242025!$AA$3:$AA$1315,DataRegularSeason20242025!$B$3:$B$1315, "&lt;=" &amp; $A174, DataRegularSeason20242025!$D$3:$D$1315, Q$1)+SUMIFS(DataRegularSeason20242025!$AB$3:$AB$1315,DataRegularSeason20242025!$B$3:$B$1315, "&lt;=" &amp; $A174, DataRegularSeason20242025!$E$3:$E$1315, Q$1)</f>
        <v>11</v>
      </c>
      <c r="R174" s="2">
        <f>SUMIFS(DataRegularSeason20242025!$AA$3:$AA$1315,DataRegularSeason20242025!$B$3:$B$1315, "&lt;=" &amp; $A174, DataRegularSeason20242025!$D$3:$D$1315, R$1)+SUMIFS(DataRegularSeason20242025!$AB$3:$AB$1315,DataRegularSeason20242025!$B$3:$B$1315, "&lt;=" &amp; $A174, DataRegularSeason20242025!$E$3:$E$1315, R$1)</f>
        <v>2</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11</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3</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2</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8</v>
      </c>
      <c r="AB174" s="2">
        <f>SUMIFS(DataRegularSeason20242025!$AA$3:$AA$1315,DataRegularSeason20242025!$B$3:$B$1315, "&lt;=" &amp; $A174, DataRegularSeason20242025!$D$3:$D$1315, AB$1)+SUMIFS(DataRegularSeason20242025!$AB$3:$AB$1315,DataRegularSeason20242025!$B$3:$B$1315, "&lt;=" &amp; $A174, DataRegularSeason20242025!$E$3:$E$1315, AB$1)</f>
        <v>8</v>
      </c>
      <c r="AC174" s="2">
        <f>SUMIFS(DataRegularSeason20242025!$AA$3:$AA$1315,DataRegularSeason20242025!$B$3:$B$1315, "&lt;=" &amp; $A174, DataRegularSeason20242025!$D$3:$D$1315, AC$1)+SUMIFS(DataRegularSeason20242025!$AB$3:$AB$1315,DataRegularSeason20242025!$B$3:$B$1315, "&lt;=" &amp; $A174, DataRegularSeason20242025!$E$3:$E$1315, AC$1)</f>
        <v>9</v>
      </c>
      <c r="AD174" s="2">
        <f>SUMIFS(DataRegularSeason20242025!$AA$3:$AA$1315,DataRegularSeason20242025!$B$3:$B$1315, "&lt;=" &amp; $A174, DataRegularSeason20242025!$D$3:$D$1315, AD$1)+SUMIFS(DataRegularSeason20242025!$AB$3:$AB$1315,DataRegularSeason20242025!$B$3:$B$1315, "&lt;=" &amp; $A174, DataRegularSeason20242025!$E$3:$E$1315, AD$1)</f>
        <v>8</v>
      </c>
      <c r="AE174" s="2">
        <f>SUMIFS(DataRegularSeason20242025!$AA$3:$AA$1315,DataRegularSeason20242025!$B$3:$B$1315, "&lt;=" &amp; $A174, DataRegularSeason20242025!$D$3:$D$1315, AE$1)+SUMIFS(DataRegularSeason20242025!$AB$3:$AB$1315,DataRegularSeason20242025!$B$3:$B$1315, "&lt;=" &amp; $A174, DataRegularSeason20242025!$E$3:$E$1315, AE$1)</f>
        <v>9</v>
      </c>
      <c r="AF174" s="2">
        <f>SUMIFS(DataRegularSeason20242025!$AA$3:$AA$1315,DataRegularSeason20242025!$B$3:$B$1315, "&lt;=" &amp; $A174, DataRegularSeason20242025!$D$3:$D$1315, AF$1)+SUMIFS(DataRegularSeason20242025!$AB$3:$AB$1315,DataRegularSeason20242025!$B$3:$B$1315, "&lt;=" &amp; $A174, DataRegularSeason20242025!$E$3:$E$1315, AF$1)</f>
        <v>14</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7</v>
      </c>
      <c r="D175" s="2">
        <f>SUMIFS(DataRegularSeason20242025!$AA$3:$AA$1315,DataRegularSeason20242025!$B$3:$B$1315, "&lt;=" &amp; $A175, DataRegularSeason20242025!$D$3:$D$1315, D$1)+SUMIFS(DataRegularSeason20242025!$AB$3:$AB$1315,DataRegularSeason20242025!$B$3:$B$1315, "&lt;=" &amp; $A175, DataRegularSeason20242025!$E$3:$E$1315, D$1)</f>
        <v>7</v>
      </c>
      <c r="E175" s="2">
        <f>SUMIFS(DataRegularSeason20242025!$AA$3:$AA$1315,DataRegularSeason20242025!$B$3:$B$1315, "&lt;=" &amp; $A175, DataRegularSeason20242025!$D$3:$D$1315, E$1)+SUMIFS(DataRegularSeason20242025!$AB$3:$AB$1315,DataRegularSeason20242025!$B$3:$B$1315, "&lt;=" &amp; $A175, DataRegularSeason20242025!$E$3:$E$1315, E$1)</f>
        <v>8</v>
      </c>
      <c r="F175" s="2">
        <f>SUMIFS(DataRegularSeason20242025!$AA$3:$AA$1315,DataRegularSeason20242025!$B$3:$B$1315, "&lt;=" &amp; $A175, DataRegularSeason20242025!$D$3:$D$1315, F$1)+SUMIFS(DataRegularSeason20242025!$AB$3:$AB$1315,DataRegularSeason20242025!$B$3:$B$1315, "&lt;=" &amp; $A175, DataRegularSeason20242025!$E$3:$E$1315, F$1)</f>
        <v>6</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5</v>
      </c>
      <c r="I175" s="2">
        <f>SUMIFS(DataRegularSeason20242025!$AA$3:$AA$1315,DataRegularSeason20242025!$B$3:$B$1315, "&lt;=" &amp; $A175, DataRegularSeason20242025!$D$3:$D$1315, I$1)+SUMIFS(DataRegularSeason20242025!$AB$3:$AB$1315,DataRegularSeason20242025!$B$3:$B$1315, "&lt;=" &amp; $A175, DataRegularSeason20242025!$E$3:$E$1315, I$1)</f>
        <v>8</v>
      </c>
      <c r="J175" s="2">
        <f>SUMIFS(DataRegularSeason20242025!$AA$3:$AA$1315,DataRegularSeason20242025!$B$3:$B$1315, "&lt;=" &amp; $A175, DataRegularSeason20242025!$D$3:$D$1315, J$1)+SUMIFS(DataRegularSeason20242025!$AB$3:$AB$1315,DataRegularSeason20242025!$B$3:$B$1315, "&lt;=" &amp; $A175, DataRegularSeason20242025!$E$3:$E$1315, J$1)</f>
        <v>12</v>
      </c>
      <c r="K175" s="2">
        <f>SUMIFS(DataRegularSeason20242025!$AA$3:$AA$1315,DataRegularSeason20242025!$B$3:$B$1315, "&lt;=" &amp; $A175, DataRegularSeason20242025!$D$3:$D$1315, K$1)+SUMIFS(DataRegularSeason20242025!$AB$3:$AB$1315,DataRegularSeason20242025!$B$3:$B$1315, "&lt;=" &amp; $A175, DataRegularSeason20242025!$E$3:$E$1315, K$1)</f>
        <v>8</v>
      </c>
      <c r="L175" s="2">
        <f>SUMIFS(DataRegularSeason20242025!$AA$3:$AA$1315,DataRegularSeason20242025!$B$3:$B$1315, "&lt;=" &amp; $A175, DataRegularSeason20242025!$D$3:$D$1315, L$1)+SUMIFS(DataRegularSeason20242025!$AB$3:$AB$1315,DataRegularSeason20242025!$B$3:$B$1315, "&lt;=" &amp; $A175, DataRegularSeason20242025!$E$3:$E$1315, L$1)</f>
        <v>5</v>
      </c>
      <c r="M175" s="2">
        <f>SUMIFS(DataRegularSeason20242025!$AA$3:$AA$1315,DataRegularSeason20242025!$B$3:$B$1315, "&lt;=" &amp; $A175, DataRegularSeason20242025!$D$3:$D$1315, M$1)+SUMIFS(DataRegularSeason20242025!$AB$3:$AB$1315,DataRegularSeason20242025!$B$3:$B$1315, "&lt;=" &amp; $A175, DataRegularSeason20242025!$E$3:$E$1315, M$1)</f>
        <v>11</v>
      </c>
      <c r="N175" s="2">
        <f>SUMIFS(DataRegularSeason20242025!$AA$3:$AA$1315,DataRegularSeason20242025!$B$3:$B$1315, "&lt;=" &amp; $A175, DataRegularSeason20242025!$D$3:$D$1315, N$1)+SUMIFS(DataRegularSeason20242025!$AB$3:$AB$1315,DataRegularSeason20242025!$B$3:$B$1315, "&lt;=" &amp; $A175, DataRegularSeason20242025!$E$3:$E$1315, N$1)</f>
        <v>10</v>
      </c>
      <c r="O175" s="2">
        <f>SUMIFS(DataRegularSeason20242025!$AA$3:$AA$1315,DataRegularSeason20242025!$B$3:$B$1315, "&lt;=" &amp; $A175, DataRegularSeason20242025!$D$3:$D$1315, O$1)+SUMIFS(DataRegularSeason20242025!$AB$3:$AB$1315,DataRegularSeason20242025!$B$3:$B$1315, "&lt;=" &amp; $A175, DataRegularSeason20242025!$E$3:$E$1315, O$1)</f>
        <v>12</v>
      </c>
      <c r="P175" s="2">
        <f>SUMIFS(DataRegularSeason20242025!$AA$3:$AA$1315,DataRegularSeason20242025!$B$3:$B$1315, "&lt;=" &amp; $A175, DataRegularSeason20242025!$D$3:$D$1315, P$1)+SUMIFS(DataRegularSeason20242025!$AB$3:$AB$1315,DataRegularSeason20242025!$B$3:$B$1315, "&lt;=" &amp; $A175, DataRegularSeason20242025!$E$3:$E$1315, P$1)</f>
        <v>5</v>
      </c>
      <c r="Q175" s="2">
        <f>SUMIFS(DataRegularSeason20242025!$AA$3:$AA$1315,DataRegularSeason20242025!$B$3:$B$1315, "&lt;=" &amp; $A175, DataRegularSeason20242025!$D$3:$D$1315, Q$1)+SUMIFS(DataRegularSeason20242025!$AB$3:$AB$1315,DataRegularSeason20242025!$B$3:$B$1315, "&lt;=" &amp; $A175, DataRegularSeason20242025!$E$3:$E$1315, Q$1)</f>
        <v>11</v>
      </c>
      <c r="R175" s="2">
        <f>SUMIFS(DataRegularSeason20242025!$AA$3:$AA$1315,DataRegularSeason20242025!$B$3:$B$1315, "&lt;=" &amp; $A175, DataRegularSeason20242025!$D$3:$D$1315, R$1)+SUMIFS(DataRegularSeason20242025!$AB$3:$AB$1315,DataRegularSeason20242025!$B$3:$B$1315, "&lt;=" &amp; $A175, DataRegularSeason20242025!$E$3:$E$1315, R$1)</f>
        <v>2</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11</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3</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2</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8</v>
      </c>
      <c r="AB175" s="2">
        <f>SUMIFS(DataRegularSeason20242025!$AA$3:$AA$1315,DataRegularSeason20242025!$B$3:$B$1315, "&lt;=" &amp; $A175, DataRegularSeason20242025!$D$3:$D$1315, AB$1)+SUMIFS(DataRegularSeason20242025!$AB$3:$AB$1315,DataRegularSeason20242025!$B$3:$B$1315, "&lt;=" &amp; $A175, DataRegularSeason20242025!$E$3:$E$1315, AB$1)</f>
        <v>8</v>
      </c>
      <c r="AC175" s="2">
        <f>SUMIFS(DataRegularSeason20242025!$AA$3:$AA$1315,DataRegularSeason20242025!$B$3:$B$1315, "&lt;=" &amp; $A175, DataRegularSeason20242025!$D$3:$D$1315, AC$1)+SUMIFS(DataRegularSeason20242025!$AB$3:$AB$1315,DataRegularSeason20242025!$B$3:$B$1315, "&lt;=" &amp; $A175, DataRegularSeason20242025!$E$3:$E$1315, AC$1)</f>
        <v>9</v>
      </c>
      <c r="AD175" s="2">
        <f>SUMIFS(DataRegularSeason20242025!$AA$3:$AA$1315,DataRegularSeason20242025!$B$3:$B$1315, "&lt;=" &amp; $A175, DataRegularSeason20242025!$D$3:$D$1315, AD$1)+SUMIFS(DataRegularSeason20242025!$AB$3:$AB$1315,DataRegularSeason20242025!$B$3:$B$1315, "&lt;=" &amp; $A175, DataRegularSeason20242025!$E$3:$E$1315, AD$1)</f>
        <v>8</v>
      </c>
      <c r="AE175" s="2">
        <f>SUMIFS(DataRegularSeason20242025!$AA$3:$AA$1315,DataRegularSeason20242025!$B$3:$B$1315, "&lt;=" &amp; $A175, DataRegularSeason20242025!$D$3:$D$1315, AE$1)+SUMIFS(DataRegularSeason20242025!$AB$3:$AB$1315,DataRegularSeason20242025!$B$3:$B$1315, "&lt;=" &amp; $A175, DataRegularSeason20242025!$E$3:$E$1315, AE$1)</f>
        <v>9</v>
      </c>
      <c r="AF175" s="2">
        <f>SUMIFS(DataRegularSeason20242025!$AA$3:$AA$1315,DataRegularSeason20242025!$B$3:$B$1315, "&lt;=" &amp; $A175, DataRegularSeason20242025!$D$3:$D$1315, AF$1)+SUMIFS(DataRegularSeason20242025!$AB$3:$AB$1315,DataRegularSeason20242025!$B$3:$B$1315, "&lt;=" &amp; $A175, DataRegularSeason20242025!$E$3:$E$1315, AF$1)</f>
        <v>14</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7</v>
      </c>
      <c r="D176" s="2">
        <f>SUMIFS(DataRegularSeason20242025!$AA$3:$AA$1315,DataRegularSeason20242025!$B$3:$B$1315, "&lt;=" &amp; $A176, DataRegularSeason20242025!$D$3:$D$1315, D$1)+SUMIFS(DataRegularSeason20242025!$AB$3:$AB$1315,DataRegularSeason20242025!$B$3:$B$1315, "&lt;=" &amp; $A176, DataRegularSeason20242025!$E$3:$E$1315, D$1)</f>
        <v>7</v>
      </c>
      <c r="E176" s="2">
        <f>SUMIFS(DataRegularSeason20242025!$AA$3:$AA$1315,DataRegularSeason20242025!$B$3:$B$1315, "&lt;=" &amp; $A176, DataRegularSeason20242025!$D$3:$D$1315, E$1)+SUMIFS(DataRegularSeason20242025!$AB$3:$AB$1315,DataRegularSeason20242025!$B$3:$B$1315, "&lt;=" &amp; $A176, DataRegularSeason20242025!$E$3:$E$1315, E$1)</f>
        <v>8</v>
      </c>
      <c r="F176" s="2">
        <f>SUMIFS(DataRegularSeason20242025!$AA$3:$AA$1315,DataRegularSeason20242025!$B$3:$B$1315, "&lt;=" &amp; $A176, DataRegularSeason20242025!$D$3:$D$1315, F$1)+SUMIFS(DataRegularSeason20242025!$AB$3:$AB$1315,DataRegularSeason20242025!$B$3:$B$1315, "&lt;=" &amp; $A176, DataRegularSeason20242025!$E$3:$E$1315, F$1)</f>
        <v>6</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5</v>
      </c>
      <c r="I176" s="2">
        <f>SUMIFS(DataRegularSeason20242025!$AA$3:$AA$1315,DataRegularSeason20242025!$B$3:$B$1315, "&lt;=" &amp; $A176, DataRegularSeason20242025!$D$3:$D$1315, I$1)+SUMIFS(DataRegularSeason20242025!$AB$3:$AB$1315,DataRegularSeason20242025!$B$3:$B$1315, "&lt;=" &amp; $A176, DataRegularSeason20242025!$E$3:$E$1315, I$1)</f>
        <v>8</v>
      </c>
      <c r="J176" s="2">
        <f>SUMIFS(DataRegularSeason20242025!$AA$3:$AA$1315,DataRegularSeason20242025!$B$3:$B$1315, "&lt;=" &amp; $A176, DataRegularSeason20242025!$D$3:$D$1315, J$1)+SUMIFS(DataRegularSeason20242025!$AB$3:$AB$1315,DataRegularSeason20242025!$B$3:$B$1315, "&lt;=" &amp; $A176, DataRegularSeason20242025!$E$3:$E$1315, J$1)</f>
        <v>12</v>
      </c>
      <c r="K176" s="2">
        <f>SUMIFS(DataRegularSeason20242025!$AA$3:$AA$1315,DataRegularSeason20242025!$B$3:$B$1315, "&lt;=" &amp; $A176, DataRegularSeason20242025!$D$3:$D$1315, K$1)+SUMIFS(DataRegularSeason20242025!$AB$3:$AB$1315,DataRegularSeason20242025!$B$3:$B$1315, "&lt;=" &amp; $A176, DataRegularSeason20242025!$E$3:$E$1315, K$1)</f>
        <v>8</v>
      </c>
      <c r="L176" s="2">
        <f>SUMIFS(DataRegularSeason20242025!$AA$3:$AA$1315,DataRegularSeason20242025!$B$3:$B$1315, "&lt;=" &amp; $A176, DataRegularSeason20242025!$D$3:$D$1315, L$1)+SUMIFS(DataRegularSeason20242025!$AB$3:$AB$1315,DataRegularSeason20242025!$B$3:$B$1315, "&lt;=" &amp; $A176, DataRegularSeason20242025!$E$3:$E$1315, L$1)</f>
        <v>5</v>
      </c>
      <c r="M176" s="2">
        <f>SUMIFS(DataRegularSeason20242025!$AA$3:$AA$1315,DataRegularSeason20242025!$B$3:$B$1315, "&lt;=" &amp; $A176, DataRegularSeason20242025!$D$3:$D$1315, M$1)+SUMIFS(DataRegularSeason20242025!$AB$3:$AB$1315,DataRegularSeason20242025!$B$3:$B$1315, "&lt;=" &amp; $A176, DataRegularSeason20242025!$E$3:$E$1315, M$1)</f>
        <v>11</v>
      </c>
      <c r="N176" s="2">
        <f>SUMIFS(DataRegularSeason20242025!$AA$3:$AA$1315,DataRegularSeason20242025!$B$3:$B$1315, "&lt;=" &amp; $A176, DataRegularSeason20242025!$D$3:$D$1315, N$1)+SUMIFS(DataRegularSeason20242025!$AB$3:$AB$1315,DataRegularSeason20242025!$B$3:$B$1315, "&lt;=" &amp; $A176, DataRegularSeason20242025!$E$3:$E$1315, N$1)</f>
        <v>10</v>
      </c>
      <c r="O176" s="2">
        <f>SUMIFS(DataRegularSeason20242025!$AA$3:$AA$1315,DataRegularSeason20242025!$B$3:$B$1315, "&lt;=" &amp; $A176, DataRegularSeason20242025!$D$3:$D$1315, O$1)+SUMIFS(DataRegularSeason20242025!$AB$3:$AB$1315,DataRegularSeason20242025!$B$3:$B$1315, "&lt;=" &amp; $A176, DataRegularSeason20242025!$E$3:$E$1315, O$1)</f>
        <v>12</v>
      </c>
      <c r="P176" s="2">
        <f>SUMIFS(DataRegularSeason20242025!$AA$3:$AA$1315,DataRegularSeason20242025!$B$3:$B$1315, "&lt;=" &amp; $A176, DataRegularSeason20242025!$D$3:$D$1315, P$1)+SUMIFS(DataRegularSeason20242025!$AB$3:$AB$1315,DataRegularSeason20242025!$B$3:$B$1315, "&lt;=" &amp; $A176, DataRegularSeason20242025!$E$3:$E$1315, P$1)</f>
        <v>5</v>
      </c>
      <c r="Q176" s="2">
        <f>SUMIFS(DataRegularSeason20242025!$AA$3:$AA$1315,DataRegularSeason20242025!$B$3:$B$1315, "&lt;=" &amp; $A176, DataRegularSeason20242025!$D$3:$D$1315, Q$1)+SUMIFS(DataRegularSeason20242025!$AB$3:$AB$1315,DataRegularSeason20242025!$B$3:$B$1315, "&lt;=" &amp; $A176, DataRegularSeason20242025!$E$3:$E$1315, Q$1)</f>
        <v>11</v>
      </c>
      <c r="R176" s="2">
        <f>SUMIFS(DataRegularSeason20242025!$AA$3:$AA$1315,DataRegularSeason20242025!$B$3:$B$1315, "&lt;=" &amp; $A176, DataRegularSeason20242025!$D$3:$D$1315, R$1)+SUMIFS(DataRegularSeason20242025!$AB$3:$AB$1315,DataRegularSeason20242025!$B$3:$B$1315, "&lt;=" &amp; $A176, DataRegularSeason20242025!$E$3:$E$1315, R$1)</f>
        <v>2</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11</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3</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2</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8</v>
      </c>
      <c r="AB176" s="2">
        <f>SUMIFS(DataRegularSeason20242025!$AA$3:$AA$1315,DataRegularSeason20242025!$B$3:$B$1315, "&lt;=" &amp; $A176, DataRegularSeason20242025!$D$3:$D$1315, AB$1)+SUMIFS(DataRegularSeason20242025!$AB$3:$AB$1315,DataRegularSeason20242025!$B$3:$B$1315, "&lt;=" &amp; $A176, DataRegularSeason20242025!$E$3:$E$1315, AB$1)</f>
        <v>8</v>
      </c>
      <c r="AC176" s="2">
        <f>SUMIFS(DataRegularSeason20242025!$AA$3:$AA$1315,DataRegularSeason20242025!$B$3:$B$1315, "&lt;=" &amp; $A176, DataRegularSeason20242025!$D$3:$D$1315, AC$1)+SUMIFS(DataRegularSeason20242025!$AB$3:$AB$1315,DataRegularSeason20242025!$B$3:$B$1315, "&lt;=" &amp; $A176, DataRegularSeason20242025!$E$3:$E$1315, AC$1)</f>
        <v>9</v>
      </c>
      <c r="AD176" s="2">
        <f>SUMIFS(DataRegularSeason20242025!$AA$3:$AA$1315,DataRegularSeason20242025!$B$3:$B$1315, "&lt;=" &amp; $A176, DataRegularSeason20242025!$D$3:$D$1315, AD$1)+SUMIFS(DataRegularSeason20242025!$AB$3:$AB$1315,DataRegularSeason20242025!$B$3:$B$1315, "&lt;=" &amp; $A176, DataRegularSeason20242025!$E$3:$E$1315, AD$1)</f>
        <v>8</v>
      </c>
      <c r="AE176" s="2">
        <f>SUMIFS(DataRegularSeason20242025!$AA$3:$AA$1315,DataRegularSeason20242025!$B$3:$B$1315, "&lt;=" &amp; $A176, DataRegularSeason20242025!$D$3:$D$1315, AE$1)+SUMIFS(DataRegularSeason20242025!$AB$3:$AB$1315,DataRegularSeason20242025!$B$3:$B$1315, "&lt;=" &amp; $A176, DataRegularSeason20242025!$E$3:$E$1315, AE$1)</f>
        <v>9</v>
      </c>
      <c r="AF176" s="2">
        <f>SUMIFS(DataRegularSeason20242025!$AA$3:$AA$1315,DataRegularSeason20242025!$B$3:$B$1315, "&lt;=" &amp; $A176, DataRegularSeason20242025!$D$3:$D$1315, AF$1)+SUMIFS(DataRegularSeason20242025!$AB$3:$AB$1315,DataRegularSeason20242025!$B$3:$B$1315, "&lt;=" &amp; $A176, DataRegularSeason20242025!$E$3:$E$1315, AF$1)</f>
        <v>14</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7</v>
      </c>
      <c r="D177" s="2">
        <f>SUMIFS(DataRegularSeason20242025!$AA$3:$AA$1315,DataRegularSeason20242025!$B$3:$B$1315, "&lt;=" &amp; $A177, DataRegularSeason20242025!$D$3:$D$1315, D$1)+SUMIFS(DataRegularSeason20242025!$AB$3:$AB$1315,DataRegularSeason20242025!$B$3:$B$1315, "&lt;=" &amp; $A177, DataRegularSeason20242025!$E$3:$E$1315, D$1)</f>
        <v>7</v>
      </c>
      <c r="E177" s="2">
        <f>SUMIFS(DataRegularSeason20242025!$AA$3:$AA$1315,DataRegularSeason20242025!$B$3:$B$1315, "&lt;=" &amp; $A177, DataRegularSeason20242025!$D$3:$D$1315, E$1)+SUMIFS(DataRegularSeason20242025!$AB$3:$AB$1315,DataRegularSeason20242025!$B$3:$B$1315, "&lt;=" &amp; $A177, DataRegularSeason20242025!$E$3:$E$1315, E$1)</f>
        <v>8</v>
      </c>
      <c r="F177" s="2">
        <f>SUMIFS(DataRegularSeason20242025!$AA$3:$AA$1315,DataRegularSeason20242025!$B$3:$B$1315, "&lt;=" &amp; $A177, DataRegularSeason20242025!$D$3:$D$1315, F$1)+SUMIFS(DataRegularSeason20242025!$AB$3:$AB$1315,DataRegularSeason20242025!$B$3:$B$1315, "&lt;=" &amp; $A177, DataRegularSeason20242025!$E$3:$E$1315, F$1)</f>
        <v>6</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5</v>
      </c>
      <c r="I177" s="2">
        <f>SUMIFS(DataRegularSeason20242025!$AA$3:$AA$1315,DataRegularSeason20242025!$B$3:$B$1315, "&lt;=" &amp; $A177, DataRegularSeason20242025!$D$3:$D$1315, I$1)+SUMIFS(DataRegularSeason20242025!$AB$3:$AB$1315,DataRegularSeason20242025!$B$3:$B$1315, "&lt;=" &amp; $A177, DataRegularSeason20242025!$E$3:$E$1315, I$1)</f>
        <v>8</v>
      </c>
      <c r="J177" s="2">
        <f>SUMIFS(DataRegularSeason20242025!$AA$3:$AA$1315,DataRegularSeason20242025!$B$3:$B$1315, "&lt;=" &amp; $A177, DataRegularSeason20242025!$D$3:$D$1315, J$1)+SUMIFS(DataRegularSeason20242025!$AB$3:$AB$1315,DataRegularSeason20242025!$B$3:$B$1315, "&lt;=" &amp; $A177, DataRegularSeason20242025!$E$3:$E$1315, J$1)</f>
        <v>12</v>
      </c>
      <c r="K177" s="2">
        <f>SUMIFS(DataRegularSeason20242025!$AA$3:$AA$1315,DataRegularSeason20242025!$B$3:$B$1315, "&lt;=" &amp; $A177, DataRegularSeason20242025!$D$3:$D$1315, K$1)+SUMIFS(DataRegularSeason20242025!$AB$3:$AB$1315,DataRegularSeason20242025!$B$3:$B$1315, "&lt;=" &amp; $A177, DataRegularSeason20242025!$E$3:$E$1315, K$1)</f>
        <v>8</v>
      </c>
      <c r="L177" s="2">
        <f>SUMIFS(DataRegularSeason20242025!$AA$3:$AA$1315,DataRegularSeason20242025!$B$3:$B$1315, "&lt;=" &amp; $A177, DataRegularSeason20242025!$D$3:$D$1315, L$1)+SUMIFS(DataRegularSeason20242025!$AB$3:$AB$1315,DataRegularSeason20242025!$B$3:$B$1315, "&lt;=" &amp; $A177, DataRegularSeason20242025!$E$3:$E$1315, L$1)</f>
        <v>5</v>
      </c>
      <c r="M177" s="2">
        <f>SUMIFS(DataRegularSeason20242025!$AA$3:$AA$1315,DataRegularSeason20242025!$B$3:$B$1315, "&lt;=" &amp; $A177, DataRegularSeason20242025!$D$3:$D$1315, M$1)+SUMIFS(DataRegularSeason20242025!$AB$3:$AB$1315,DataRegularSeason20242025!$B$3:$B$1315, "&lt;=" &amp; $A177, DataRegularSeason20242025!$E$3:$E$1315, M$1)</f>
        <v>11</v>
      </c>
      <c r="N177" s="2">
        <f>SUMIFS(DataRegularSeason20242025!$AA$3:$AA$1315,DataRegularSeason20242025!$B$3:$B$1315, "&lt;=" &amp; $A177, DataRegularSeason20242025!$D$3:$D$1315, N$1)+SUMIFS(DataRegularSeason20242025!$AB$3:$AB$1315,DataRegularSeason20242025!$B$3:$B$1315, "&lt;=" &amp; $A177, DataRegularSeason20242025!$E$3:$E$1315, N$1)</f>
        <v>10</v>
      </c>
      <c r="O177" s="2">
        <f>SUMIFS(DataRegularSeason20242025!$AA$3:$AA$1315,DataRegularSeason20242025!$B$3:$B$1315, "&lt;=" &amp; $A177, DataRegularSeason20242025!$D$3:$D$1315, O$1)+SUMIFS(DataRegularSeason20242025!$AB$3:$AB$1315,DataRegularSeason20242025!$B$3:$B$1315, "&lt;=" &amp; $A177, DataRegularSeason20242025!$E$3:$E$1315, O$1)</f>
        <v>12</v>
      </c>
      <c r="P177" s="2">
        <f>SUMIFS(DataRegularSeason20242025!$AA$3:$AA$1315,DataRegularSeason20242025!$B$3:$B$1315, "&lt;=" &amp; $A177, DataRegularSeason20242025!$D$3:$D$1315, P$1)+SUMIFS(DataRegularSeason20242025!$AB$3:$AB$1315,DataRegularSeason20242025!$B$3:$B$1315, "&lt;=" &amp; $A177, DataRegularSeason20242025!$E$3:$E$1315, P$1)</f>
        <v>5</v>
      </c>
      <c r="Q177" s="2">
        <f>SUMIFS(DataRegularSeason20242025!$AA$3:$AA$1315,DataRegularSeason20242025!$B$3:$B$1315, "&lt;=" &amp; $A177, DataRegularSeason20242025!$D$3:$D$1315, Q$1)+SUMIFS(DataRegularSeason20242025!$AB$3:$AB$1315,DataRegularSeason20242025!$B$3:$B$1315, "&lt;=" &amp; $A177, DataRegularSeason20242025!$E$3:$E$1315, Q$1)</f>
        <v>11</v>
      </c>
      <c r="R177" s="2">
        <f>SUMIFS(DataRegularSeason20242025!$AA$3:$AA$1315,DataRegularSeason20242025!$B$3:$B$1315, "&lt;=" &amp; $A177, DataRegularSeason20242025!$D$3:$D$1315, R$1)+SUMIFS(DataRegularSeason20242025!$AB$3:$AB$1315,DataRegularSeason20242025!$B$3:$B$1315, "&lt;=" &amp; $A177, DataRegularSeason20242025!$E$3:$E$1315, R$1)</f>
        <v>2</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11</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3</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2</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8</v>
      </c>
      <c r="AB177" s="2">
        <f>SUMIFS(DataRegularSeason20242025!$AA$3:$AA$1315,DataRegularSeason20242025!$B$3:$B$1315, "&lt;=" &amp; $A177, DataRegularSeason20242025!$D$3:$D$1315, AB$1)+SUMIFS(DataRegularSeason20242025!$AB$3:$AB$1315,DataRegularSeason20242025!$B$3:$B$1315, "&lt;=" &amp; $A177, DataRegularSeason20242025!$E$3:$E$1315, AB$1)</f>
        <v>8</v>
      </c>
      <c r="AC177" s="2">
        <f>SUMIFS(DataRegularSeason20242025!$AA$3:$AA$1315,DataRegularSeason20242025!$B$3:$B$1315, "&lt;=" &amp; $A177, DataRegularSeason20242025!$D$3:$D$1315, AC$1)+SUMIFS(DataRegularSeason20242025!$AB$3:$AB$1315,DataRegularSeason20242025!$B$3:$B$1315, "&lt;=" &amp; $A177, DataRegularSeason20242025!$E$3:$E$1315, AC$1)</f>
        <v>9</v>
      </c>
      <c r="AD177" s="2">
        <f>SUMIFS(DataRegularSeason20242025!$AA$3:$AA$1315,DataRegularSeason20242025!$B$3:$B$1315, "&lt;=" &amp; $A177, DataRegularSeason20242025!$D$3:$D$1315, AD$1)+SUMIFS(DataRegularSeason20242025!$AB$3:$AB$1315,DataRegularSeason20242025!$B$3:$B$1315, "&lt;=" &amp; $A177, DataRegularSeason20242025!$E$3:$E$1315, AD$1)</f>
        <v>8</v>
      </c>
      <c r="AE177" s="2">
        <f>SUMIFS(DataRegularSeason20242025!$AA$3:$AA$1315,DataRegularSeason20242025!$B$3:$B$1315, "&lt;=" &amp; $A177, DataRegularSeason20242025!$D$3:$D$1315, AE$1)+SUMIFS(DataRegularSeason20242025!$AB$3:$AB$1315,DataRegularSeason20242025!$B$3:$B$1315, "&lt;=" &amp; $A177, DataRegularSeason20242025!$E$3:$E$1315, AE$1)</f>
        <v>9</v>
      </c>
      <c r="AF177" s="2">
        <f>SUMIFS(DataRegularSeason20242025!$AA$3:$AA$1315,DataRegularSeason20242025!$B$3:$B$1315, "&lt;=" &amp; $A177, DataRegularSeason20242025!$D$3:$D$1315, AF$1)+SUMIFS(DataRegularSeason20242025!$AB$3:$AB$1315,DataRegularSeason20242025!$B$3:$B$1315, "&lt;=" &amp; $A177, DataRegularSeason20242025!$E$3:$E$1315, AF$1)</f>
        <v>14</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7</v>
      </c>
      <c r="D178" s="2">
        <f>SUMIFS(DataRegularSeason20242025!$AA$3:$AA$1315,DataRegularSeason20242025!$B$3:$B$1315, "&lt;=" &amp; $A178, DataRegularSeason20242025!$D$3:$D$1315, D$1)+SUMIFS(DataRegularSeason20242025!$AB$3:$AB$1315,DataRegularSeason20242025!$B$3:$B$1315, "&lt;=" &amp; $A178, DataRegularSeason20242025!$E$3:$E$1315, D$1)</f>
        <v>7</v>
      </c>
      <c r="E178" s="2">
        <f>SUMIFS(DataRegularSeason20242025!$AA$3:$AA$1315,DataRegularSeason20242025!$B$3:$B$1315, "&lt;=" &amp; $A178, DataRegularSeason20242025!$D$3:$D$1315, E$1)+SUMIFS(DataRegularSeason20242025!$AB$3:$AB$1315,DataRegularSeason20242025!$B$3:$B$1315, "&lt;=" &amp; $A178, DataRegularSeason20242025!$E$3:$E$1315, E$1)</f>
        <v>8</v>
      </c>
      <c r="F178" s="2">
        <f>SUMIFS(DataRegularSeason20242025!$AA$3:$AA$1315,DataRegularSeason20242025!$B$3:$B$1315, "&lt;=" &amp; $A178, DataRegularSeason20242025!$D$3:$D$1315, F$1)+SUMIFS(DataRegularSeason20242025!$AB$3:$AB$1315,DataRegularSeason20242025!$B$3:$B$1315, "&lt;=" &amp; $A178, DataRegularSeason20242025!$E$3:$E$1315, F$1)</f>
        <v>6</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5</v>
      </c>
      <c r="I178" s="2">
        <f>SUMIFS(DataRegularSeason20242025!$AA$3:$AA$1315,DataRegularSeason20242025!$B$3:$B$1315, "&lt;=" &amp; $A178, DataRegularSeason20242025!$D$3:$D$1315, I$1)+SUMIFS(DataRegularSeason20242025!$AB$3:$AB$1315,DataRegularSeason20242025!$B$3:$B$1315, "&lt;=" &amp; $A178, DataRegularSeason20242025!$E$3:$E$1315, I$1)</f>
        <v>8</v>
      </c>
      <c r="J178" s="2">
        <f>SUMIFS(DataRegularSeason20242025!$AA$3:$AA$1315,DataRegularSeason20242025!$B$3:$B$1315, "&lt;=" &amp; $A178, DataRegularSeason20242025!$D$3:$D$1315, J$1)+SUMIFS(DataRegularSeason20242025!$AB$3:$AB$1315,DataRegularSeason20242025!$B$3:$B$1315, "&lt;=" &amp; $A178, DataRegularSeason20242025!$E$3:$E$1315, J$1)</f>
        <v>12</v>
      </c>
      <c r="K178" s="2">
        <f>SUMIFS(DataRegularSeason20242025!$AA$3:$AA$1315,DataRegularSeason20242025!$B$3:$B$1315, "&lt;=" &amp; $A178, DataRegularSeason20242025!$D$3:$D$1315, K$1)+SUMIFS(DataRegularSeason20242025!$AB$3:$AB$1315,DataRegularSeason20242025!$B$3:$B$1315, "&lt;=" &amp; $A178, DataRegularSeason20242025!$E$3:$E$1315, K$1)</f>
        <v>8</v>
      </c>
      <c r="L178" s="2">
        <f>SUMIFS(DataRegularSeason20242025!$AA$3:$AA$1315,DataRegularSeason20242025!$B$3:$B$1315, "&lt;=" &amp; $A178, DataRegularSeason20242025!$D$3:$D$1315, L$1)+SUMIFS(DataRegularSeason20242025!$AB$3:$AB$1315,DataRegularSeason20242025!$B$3:$B$1315, "&lt;=" &amp; $A178, DataRegularSeason20242025!$E$3:$E$1315, L$1)</f>
        <v>5</v>
      </c>
      <c r="M178" s="2">
        <f>SUMIFS(DataRegularSeason20242025!$AA$3:$AA$1315,DataRegularSeason20242025!$B$3:$B$1315, "&lt;=" &amp; $A178, DataRegularSeason20242025!$D$3:$D$1315, M$1)+SUMIFS(DataRegularSeason20242025!$AB$3:$AB$1315,DataRegularSeason20242025!$B$3:$B$1315, "&lt;=" &amp; $A178, DataRegularSeason20242025!$E$3:$E$1315, M$1)</f>
        <v>11</v>
      </c>
      <c r="N178" s="2">
        <f>SUMIFS(DataRegularSeason20242025!$AA$3:$AA$1315,DataRegularSeason20242025!$B$3:$B$1315, "&lt;=" &amp; $A178, DataRegularSeason20242025!$D$3:$D$1315, N$1)+SUMIFS(DataRegularSeason20242025!$AB$3:$AB$1315,DataRegularSeason20242025!$B$3:$B$1315, "&lt;=" &amp; $A178, DataRegularSeason20242025!$E$3:$E$1315, N$1)</f>
        <v>10</v>
      </c>
      <c r="O178" s="2">
        <f>SUMIFS(DataRegularSeason20242025!$AA$3:$AA$1315,DataRegularSeason20242025!$B$3:$B$1315, "&lt;=" &amp; $A178, DataRegularSeason20242025!$D$3:$D$1315, O$1)+SUMIFS(DataRegularSeason20242025!$AB$3:$AB$1315,DataRegularSeason20242025!$B$3:$B$1315, "&lt;=" &amp; $A178, DataRegularSeason20242025!$E$3:$E$1315, O$1)</f>
        <v>12</v>
      </c>
      <c r="P178" s="2">
        <f>SUMIFS(DataRegularSeason20242025!$AA$3:$AA$1315,DataRegularSeason20242025!$B$3:$B$1315, "&lt;=" &amp; $A178, DataRegularSeason20242025!$D$3:$D$1315, P$1)+SUMIFS(DataRegularSeason20242025!$AB$3:$AB$1315,DataRegularSeason20242025!$B$3:$B$1315, "&lt;=" &amp; $A178, DataRegularSeason20242025!$E$3:$E$1315, P$1)</f>
        <v>5</v>
      </c>
      <c r="Q178" s="2">
        <f>SUMIFS(DataRegularSeason20242025!$AA$3:$AA$1315,DataRegularSeason20242025!$B$3:$B$1315, "&lt;=" &amp; $A178, DataRegularSeason20242025!$D$3:$D$1315, Q$1)+SUMIFS(DataRegularSeason20242025!$AB$3:$AB$1315,DataRegularSeason20242025!$B$3:$B$1315, "&lt;=" &amp; $A178, DataRegularSeason20242025!$E$3:$E$1315, Q$1)</f>
        <v>11</v>
      </c>
      <c r="R178" s="2">
        <f>SUMIFS(DataRegularSeason20242025!$AA$3:$AA$1315,DataRegularSeason20242025!$B$3:$B$1315, "&lt;=" &amp; $A178, DataRegularSeason20242025!$D$3:$D$1315, R$1)+SUMIFS(DataRegularSeason20242025!$AB$3:$AB$1315,DataRegularSeason20242025!$B$3:$B$1315, "&lt;=" &amp; $A178, DataRegularSeason20242025!$E$3:$E$1315, R$1)</f>
        <v>2</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11</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3</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2</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8</v>
      </c>
      <c r="AB178" s="2">
        <f>SUMIFS(DataRegularSeason20242025!$AA$3:$AA$1315,DataRegularSeason20242025!$B$3:$B$1315, "&lt;=" &amp; $A178, DataRegularSeason20242025!$D$3:$D$1315, AB$1)+SUMIFS(DataRegularSeason20242025!$AB$3:$AB$1315,DataRegularSeason20242025!$B$3:$B$1315, "&lt;=" &amp; $A178, DataRegularSeason20242025!$E$3:$E$1315, AB$1)</f>
        <v>8</v>
      </c>
      <c r="AC178" s="2">
        <f>SUMIFS(DataRegularSeason20242025!$AA$3:$AA$1315,DataRegularSeason20242025!$B$3:$B$1315, "&lt;=" &amp; $A178, DataRegularSeason20242025!$D$3:$D$1315, AC$1)+SUMIFS(DataRegularSeason20242025!$AB$3:$AB$1315,DataRegularSeason20242025!$B$3:$B$1315, "&lt;=" &amp; $A178, DataRegularSeason20242025!$E$3:$E$1315, AC$1)</f>
        <v>9</v>
      </c>
      <c r="AD178" s="2">
        <f>SUMIFS(DataRegularSeason20242025!$AA$3:$AA$1315,DataRegularSeason20242025!$B$3:$B$1315, "&lt;=" &amp; $A178, DataRegularSeason20242025!$D$3:$D$1315, AD$1)+SUMIFS(DataRegularSeason20242025!$AB$3:$AB$1315,DataRegularSeason20242025!$B$3:$B$1315, "&lt;=" &amp; $A178, DataRegularSeason20242025!$E$3:$E$1315, AD$1)</f>
        <v>8</v>
      </c>
      <c r="AE178" s="2">
        <f>SUMIFS(DataRegularSeason20242025!$AA$3:$AA$1315,DataRegularSeason20242025!$B$3:$B$1315, "&lt;=" &amp; $A178, DataRegularSeason20242025!$D$3:$D$1315, AE$1)+SUMIFS(DataRegularSeason20242025!$AB$3:$AB$1315,DataRegularSeason20242025!$B$3:$B$1315, "&lt;=" &amp; $A178, DataRegularSeason20242025!$E$3:$E$1315, AE$1)</f>
        <v>9</v>
      </c>
      <c r="AF178" s="2">
        <f>SUMIFS(DataRegularSeason20242025!$AA$3:$AA$1315,DataRegularSeason20242025!$B$3:$B$1315, "&lt;=" &amp; $A178, DataRegularSeason20242025!$D$3:$D$1315, AF$1)+SUMIFS(DataRegularSeason20242025!$AB$3:$AB$1315,DataRegularSeason20242025!$B$3:$B$1315, "&lt;=" &amp; $A178, DataRegularSeason20242025!$E$3:$E$1315, AF$1)</f>
        <v>14</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7</v>
      </c>
      <c r="D179" s="2">
        <f>SUMIFS(DataRegularSeason20242025!$AA$3:$AA$1315,DataRegularSeason20242025!$B$3:$B$1315, "&lt;=" &amp; $A179, DataRegularSeason20242025!$D$3:$D$1315, D$1)+SUMIFS(DataRegularSeason20242025!$AB$3:$AB$1315,DataRegularSeason20242025!$B$3:$B$1315, "&lt;=" &amp; $A179, DataRegularSeason20242025!$E$3:$E$1315, D$1)</f>
        <v>7</v>
      </c>
      <c r="E179" s="2">
        <f>SUMIFS(DataRegularSeason20242025!$AA$3:$AA$1315,DataRegularSeason20242025!$B$3:$B$1315, "&lt;=" &amp; $A179, DataRegularSeason20242025!$D$3:$D$1315, E$1)+SUMIFS(DataRegularSeason20242025!$AB$3:$AB$1315,DataRegularSeason20242025!$B$3:$B$1315, "&lt;=" &amp; $A179, DataRegularSeason20242025!$E$3:$E$1315, E$1)</f>
        <v>8</v>
      </c>
      <c r="F179" s="2">
        <f>SUMIFS(DataRegularSeason20242025!$AA$3:$AA$1315,DataRegularSeason20242025!$B$3:$B$1315, "&lt;=" &amp; $A179, DataRegularSeason20242025!$D$3:$D$1315, F$1)+SUMIFS(DataRegularSeason20242025!$AB$3:$AB$1315,DataRegularSeason20242025!$B$3:$B$1315, "&lt;=" &amp; $A179, DataRegularSeason20242025!$E$3:$E$1315, F$1)</f>
        <v>6</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5</v>
      </c>
      <c r="I179" s="2">
        <f>SUMIFS(DataRegularSeason20242025!$AA$3:$AA$1315,DataRegularSeason20242025!$B$3:$B$1315, "&lt;=" &amp; $A179, DataRegularSeason20242025!$D$3:$D$1315, I$1)+SUMIFS(DataRegularSeason20242025!$AB$3:$AB$1315,DataRegularSeason20242025!$B$3:$B$1315, "&lt;=" &amp; $A179, DataRegularSeason20242025!$E$3:$E$1315, I$1)</f>
        <v>8</v>
      </c>
      <c r="J179" s="2">
        <f>SUMIFS(DataRegularSeason20242025!$AA$3:$AA$1315,DataRegularSeason20242025!$B$3:$B$1315, "&lt;=" &amp; $A179, DataRegularSeason20242025!$D$3:$D$1315, J$1)+SUMIFS(DataRegularSeason20242025!$AB$3:$AB$1315,DataRegularSeason20242025!$B$3:$B$1315, "&lt;=" &amp; $A179, DataRegularSeason20242025!$E$3:$E$1315, J$1)</f>
        <v>12</v>
      </c>
      <c r="K179" s="2">
        <f>SUMIFS(DataRegularSeason20242025!$AA$3:$AA$1315,DataRegularSeason20242025!$B$3:$B$1315, "&lt;=" &amp; $A179, DataRegularSeason20242025!$D$3:$D$1315, K$1)+SUMIFS(DataRegularSeason20242025!$AB$3:$AB$1315,DataRegularSeason20242025!$B$3:$B$1315, "&lt;=" &amp; $A179, DataRegularSeason20242025!$E$3:$E$1315, K$1)</f>
        <v>8</v>
      </c>
      <c r="L179" s="2">
        <f>SUMIFS(DataRegularSeason20242025!$AA$3:$AA$1315,DataRegularSeason20242025!$B$3:$B$1315, "&lt;=" &amp; $A179, DataRegularSeason20242025!$D$3:$D$1315, L$1)+SUMIFS(DataRegularSeason20242025!$AB$3:$AB$1315,DataRegularSeason20242025!$B$3:$B$1315, "&lt;=" &amp; $A179, DataRegularSeason20242025!$E$3:$E$1315, L$1)</f>
        <v>5</v>
      </c>
      <c r="M179" s="2">
        <f>SUMIFS(DataRegularSeason20242025!$AA$3:$AA$1315,DataRegularSeason20242025!$B$3:$B$1315, "&lt;=" &amp; $A179, DataRegularSeason20242025!$D$3:$D$1315, M$1)+SUMIFS(DataRegularSeason20242025!$AB$3:$AB$1315,DataRegularSeason20242025!$B$3:$B$1315, "&lt;=" &amp; $A179, DataRegularSeason20242025!$E$3:$E$1315, M$1)</f>
        <v>11</v>
      </c>
      <c r="N179" s="2">
        <f>SUMIFS(DataRegularSeason20242025!$AA$3:$AA$1315,DataRegularSeason20242025!$B$3:$B$1315, "&lt;=" &amp; $A179, DataRegularSeason20242025!$D$3:$D$1315, N$1)+SUMIFS(DataRegularSeason20242025!$AB$3:$AB$1315,DataRegularSeason20242025!$B$3:$B$1315, "&lt;=" &amp; $A179, DataRegularSeason20242025!$E$3:$E$1315, N$1)</f>
        <v>10</v>
      </c>
      <c r="O179" s="2">
        <f>SUMIFS(DataRegularSeason20242025!$AA$3:$AA$1315,DataRegularSeason20242025!$B$3:$B$1315, "&lt;=" &amp; $A179, DataRegularSeason20242025!$D$3:$D$1315, O$1)+SUMIFS(DataRegularSeason20242025!$AB$3:$AB$1315,DataRegularSeason20242025!$B$3:$B$1315, "&lt;=" &amp; $A179, DataRegularSeason20242025!$E$3:$E$1315, O$1)</f>
        <v>12</v>
      </c>
      <c r="P179" s="2">
        <f>SUMIFS(DataRegularSeason20242025!$AA$3:$AA$1315,DataRegularSeason20242025!$B$3:$B$1315, "&lt;=" &amp; $A179, DataRegularSeason20242025!$D$3:$D$1315, P$1)+SUMIFS(DataRegularSeason20242025!$AB$3:$AB$1315,DataRegularSeason20242025!$B$3:$B$1315, "&lt;=" &amp; $A179, DataRegularSeason20242025!$E$3:$E$1315, P$1)</f>
        <v>5</v>
      </c>
      <c r="Q179" s="2">
        <f>SUMIFS(DataRegularSeason20242025!$AA$3:$AA$1315,DataRegularSeason20242025!$B$3:$B$1315, "&lt;=" &amp; $A179, DataRegularSeason20242025!$D$3:$D$1315, Q$1)+SUMIFS(DataRegularSeason20242025!$AB$3:$AB$1315,DataRegularSeason20242025!$B$3:$B$1315, "&lt;=" &amp; $A179, DataRegularSeason20242025!$E$3:$E$1315, Q$1)</f>
        <v>11</v>
      </c>
      <c r="R179" s="2">
        <f>SUMIFS(DataRegularSeason20242025!$AA$3:$AA$1315,DataRegularSeason20242025!$B$3:$B$1315, "&lt;=" &amp; $A179, DataRegularSeason20242025!$D$3:$D$1315, R$1)+SUMIFS(DataRegularSeason20242025!$AB$3:$AB$1315,DataRegularSeason20242025!$B$3:$B$1315, "&lt;=" &amp; $A179, DataRegularSeason20242025!$E$3:$E$1315, R$1)</f>
        <v>2</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11</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3</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2</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8</v>
      </c>
      <c r="AB179" s="2">
        <f>SUMIFS(DataRegularSeason20242025!$AA$3:$AA$1315,DataRegularSeason20242025!$B$3:$B$1315, "&lt;=" &amp; $A179, DataRegularSeason20242025!$D$3:$D$1315, AB$1)+SUMIFS(DataRegularSeason20242025!$AB$3:$AB$1315,DataRegularSeason20242025!$B$3:$B$1315, "&lt;=" &amp; $A179, DataRegularSeason20242025!$E$3:$E$1315, AB$1)</f>
        <v>8</v>
      </c>
      <c r="AC179" s="2">
        <f>SUMIFS(DataRegularSeason20242025!$AA$3:$AA$1315,DataRegularSeason20242025!$B$3:$B$1315, "&lt;=" &amp; $A179, DataRegularSeason20242025!$D$3:$D$1315, AC$1)+SUMIFS(DataRegularSeason20242025!$AB$3:$AB$1315,DataRegularSeason20242025!$B$3:$B$1315, "&lt;=" &amp; $A179, DataRegularSeason20242025!$E$3:$E$1315, AC$1)</f>
        <v>9</v>
      </c>
      <c r="AD179" s="2">
        <f>SUMIFS(DataRegularSeason20242025!$AA$3:$AA$1315,DataRegularSeason20242025!$B$3:$B$1315, "&lt;=" &amp; $A179, DataRegularSeason20242025!$D$3:$D$1315, AD$1)+SUMIFS(DataRegularSeason20242025!$AB$3:$AB$1315,DataRegularSeason20242025!$B$3:$B$1315, "&lt;=" &amp; $A179, DataRegularSeason20242025!$E$3:$E$1315, AD$1)</f>
        <v>8</v>
      </c>
      <c r="AE179" s="2">
        <f>SUMIFS(DataRegularSeason20242025!$AA$3:$AA$1315,DataRegularSeason20242025!$B$3:$B$1315, "&lt;=" &amp; $A179, DataRegularSeason20242025!$D$3:$D$1315, AE$1)+SUMIFS(DataRegularSeason20242025!$AB$3:$AB$1315,DataRegularSeason20242025!$B$3:$B$1315, "&lt;=" &amp; $A179, DataRegularSeason20242025!$E$3:$E$1315, AE$1)</f>
        <v>9</v>
      </c>
      <c r="AF179" s="2">
        <f>SUMIFS(DataRegularSeason20242025!$AA$3:$AA$1315,DataRegularSeason20242025!$B$3:$B$1315, "&lt;=" &amp; $A179, DataRegularSeason20242025!$D$3:$D$1315, AF$1)+SUMIFS(DataRegularSeason20242025!$AB$3:$AB$1315,DataRegularSeason20242025!$B$3:$B$1315, "&lt;=" &amp; $A179, DataRegularSeason20242025!$E$3:$E$1315, AF$1)</f>
        <v>14</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7</v>
      </c>
      <c r="D180" s="2">
        <f>SUMIFS(DataRegularSeason20242025!$AA$3:$AA$1315,DataRegularSeason20242025!$B$3:$B$1315, "&lt;=" &amp; $A180, DataRegularSeason20242025!$D$3:$D$1315, D$1)+SUMIFS(DataRegularSeason20242025!$AB$3:$AB$1315,DataRegularSeason20242025!$B$3:$B$1315, "&lt;=" &amp; $A180, DataRegularSeason20242025!$E$3:$E$1315, D$1)</f>
        <v>7</v>
      </c>
      <c r="E180" s="2">
        <f>SUMIFS(DataRegularSeason20242025!$AA$3:$AA$1315,DataRegularSeason20242025!$B$3:$B$1315, "&lt;=" &amp; $A180, DataRegularSeason20242025!$D$3:$D$1315, E$1)+SUMIFS(DataRegularSeason20242025!$AB$3:$AB$1315,DataRegularSeason20242025!$B$3:$B$1315, "&lt;=" &amp; $A180, DataRegularSeason20242025!$E$3:$E$1315, E$1)</f>
        <v>8</v>
      </c>
      <c r="F180" s="2">
        <f>SUMIFS(DataRegularSeason20242025!$AA$3:$AA$1315,DataRegularSeason20242025!$B$3:$B$1315, "&lt;=" &amp; $A180, DataRegularSeason20242025!$D$3:$D$1315, F$1)+SUMIFS(DataRegularSeason20242025!$AB$3:$AB$1315,DataRegularSeason20242025!$B$3:$B$1315, "&lt;=" &amp; $A180, DataRegularSeason20242025!$E$3:$E$1315, F$1)</f>
        <v>6</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5</v>
      </c>
      <c r="I180" s="2">
        <f>SUMIFS(DataRegularSeason20242025!$AA$3:$AA$1315,DataRegularSeason20242025!$B$3:$B$1315, "&lt;=" &amp; $A180, DataRegularSeason20242025!$D$3:$D$1315, I$1)+SUMIFS(DataRegularSeason20242025!$AB$3:$AB$1315,DataRegularSeason20242025!$B$3:$B$1315, "&lt;=" &amp; $A180, DataRegularSeason20242025!$E$3:$E$1315, I$1)</f>
        <v>8</v>
      </c>
      <c r="J180" s="2">
        <f>SUMIFS(DataRegularSeason20242025!$AA$3:$AA$1315,DataRegularSeason20242025!$B$3:$B$1315, "&lt;=" &amp; $A180, DataRegularSeason20242025!$D$3:$D$1315, J$1)+SUMIFS(DataRegularSeason20242025!$AB$3:$AB$1315,DataRegularSeason20242025!$B$3:$B$1315, "&lt;=" &amp; $A180, DataRegularSeason20242025!$E$3:$E$1315, J$1)</f>
        <v>12</v>
      </c>
      <c r="K180" s="2">
        <f>SUMIFS(DataRegularSeason20242025!$AA$3:$AA$1315,DataRegularSeason20242025!$B$3:$B$1315, "&lt;=" &amp; $A180, DataRegularSeason20242025!$D$3:$D$1315, K$1)+SUMIFS(DataRegularSeason20242025!$AB$3:$AB$1315,DataRegularSeason20242025!$B$3:$B$1315, "&lt;=" &amp; $A180, DataRegularSeason20242025!$E$3:$E$1315, K$1)</f>
        <v>8</v>
      </c>
      <c r="L180" s="2">
        <f>SUMIFS(DataRegularSeason20242025!$AA$3:$AA$1315,DataRegularSeason20242025!$B$3:$B$1315, "&lt;=" &amp; $A180, DataRegularSeason20242025!$D$3:$D$1315, L$1)+SUMIFS(DataRegularSeason20242025!$AB$3:$AB$1315,DataRegularSeason20242025!$B$3:$B$1315, "&lt;=" &amp; $A180, DataRegularSeason20242025!$E$3:$E$1315, L$1)</f>
        <v>5</v>
      </c>
      <c r="M180" s="2">
        <f>SUMIFS(DataRegularSeason20242025!$AA$3:$AA$1315,DataRegularSeason20242025!$B$3:$B$1315, "&lt;=" &amp; $A180, DataRegularSeason20242025!$D$3:$D$1315, M$1)+SUMIFS(DataRegularSeason20242025!$AB$3:$AB$1315,DataRegularSeason20242025!$B$3:$B$1315, "&lt;=" &amp; $A180, DataRegularSeason20242025!$E$3:$E$1315, M$1)</f>
        <v>11</v>
      </c>
      <c r="N180" s="2">
        <f>SUMIFS(DataRegularSeason20242025!$AA$3:$AA$1315,DataRegularSeason20242025!$B$3:$B$1315, "&lt;=" &amp; $A180, DataRegularSeason20242025!$D$3:$D$1315, N$1)+SUMIFS(DataRegularSeason20242025!$AB$3:$AB$1315,DataRegularSeason20242025!$B$3:$B$1315, "&lt;=" &amp; $A180, DataRegularSeason20242025!$E$3:$E$1315, N$1)</f>
        <v>10</v>
      </c>
      <c r="O180" s="2">
        <f>SUMIFS(DataRegularSeason20242025!$AA$3:$AA$1315,DataRegularSeason20242025!$B$3:$B$1315, "&lt;=" &amp; $A180, DataRegularSeason20242025!$D$3:$D$1315, O$1)+SUMIFS(DataRegularSeason20242025!$AB$3:$AB$1315,DataRegularSeason20242025!$B$3:$B$1315, "&lt;=" &amp; $A180, DataRegularSeason20242025!$E$3:$E$1315, O$1)</f>
        <v>12</v>
      </c>
      <c r="P180" s="2">
        <f>SUMIFS(DataRegularSeason20242025!$AA$3:$AA$1315,DataRegularSeason20242025!$B$3:$B$1315, "&lt;=" &amp; $A180, DataRegularSeason20242025!$D$3:$D$1315, P$1)+SUMIFS(DataRegularSeason20242025!$AB$3:$AB$1315,DataRegularSeason20242025!$B$3:$B$1315, "&lt;=" &amp; $A180, DataRegularSeason20242025!$E$3:$E$1315, P$1)</f>
        <v>5</v>
      </c>
      <c r="Q180" s="2">
        <f>SUMIFS(DataRegularSeason20242025!$AA$3:$AA$1315,DataRegularSeason20242025!$B$3:$B$1315, "&lt;=" &amp; $A180, DataRegularSeason20242025!$D$3:$D$1315, Q$1)+SUMIFS(DataRegularSeason20242025!$AB$3:$AB$1315,DataRegularSeason20242025!$B$3:$B$1315, "&lt;=" &amp; $A180, DataRegularSeason20242025!$E$3:$E$1315, Q$1)</f>
        <v>11</v>
      </c>
      <c r="R180" s="2">
        <f>SUMIFS(DataRegularSeason20242025!$AA$3:$AA$1315,DataRegularSeason20242025!$B$3:$B$1315, "&lt;=" &amp; $A180, DataRegularSeason20242025!$D$3:$D$1315, R$1)+SUMIFS(DataRegularSeason20242025!$AB$3:$AB$1315,DataRegularSeason20242025!$B$3:$B$1315, "&lt;=" &amp; $A180, DataRegularSeason20242025!$E$3:$E$1315, R$1)</f>
        <v>2</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11</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3</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2</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8</v>
      </c>
      <c r="AB180" s="2">
        <f>SUMIFS(DataRegularSeason20242025!$AA$3:$AA$1315,DataRegularSeason20242025!$B$3:$B$1315, "&lt;=" &amp; $A180, DataRegularSeason20242025!$D$3:$D$1315, AB$1)+SUMIFS(DataRegularSeason20242025!$AB$3:$AB$1315,DataRegularSeason20242025!$B$3:$B$1315, "&lt;=" &amp; $A180, DataRegularSeason20242025!$E$3:$E$1315, AB$1)</f>
        <v>8</v>
      </c>
      <c r="AC180" s="2">
        <f>SUMIFS(DataRegularSeason20242025!$AA$3:$AA$1315,DataRegularSeason20242025!$B$3:$B$1315, "&lt;=" &amp; $A180, DataRegularSeason20242025!$D$3:$D$1315, AC$1)+SUMIFS(DataRegularSeason20242025!$AB$3:$AB$1315,DataRegularSeason20242025!$B$3:$B$1315, "&lt;=" &amp; $A180, DataRegularSeason20242025!$E$3:$E$1315, AC$1)</f>
        <v>9</v>
      </c>
      <c r="AD180" s="2">
        <f>SUMIFS(DataRegularSeason20242025!$AA$3:$AA$1315,DataRegularSeason20242025!$B$3:$B$1315, "&lt;=" &amp; $A180, DataRegularSeason20242025!$D$3:$D$1315, AD$1)+SUMIFS(DataRegularSeason20242025!$AB$3:$AB$1315,DataRegularSeason20242025!$B$3:$B$1315, "&lt;=" &amp; $A180, DataRegularSeason20242025!$E$3:$E$1315, AD$1)</f>
        <v>8</v>
      </c>
      <c r="AE180" s="2">
        <f>SUMIFS(DataRegularSeason20242025!$AA$3:$AA$1315,DataRegularSeason20242025!$B$3:$B$1315, "&lt;=" &amp; $A180, DataRegularSeason20242025!$D$3:$D$1315, AE$1)+SUMIFS(DataRegularSeason20242025!$AB$3:$AB$1315,DataRegularSeason20242025!$B$3:$B$1315, "&lt;=" &amp; $A180, DataRegularSeason20242025!$E$3:$E$1315, AE$1)</f>
        <v>9</v>
      </c>
      <c r="AF180" s="2">
        <f>SUMIFS(DataRegularSeason20242025!$AA$3:$AA$1315,DataRegularSeason20242025!$B$3:$B$1315, "&lt;=" &amp; $A180, DataRegularSeason20242025!$D$3:$D$1315, AF$1)+SUMIFS(DataRegularSeason20242025!$AB$3:$AB$1315,DataRegularSeason20242025!$B$3:$B$1315, "&lt;=" &amp; $A180, DataRegularSeason20242025!$E$3:$E$1315, AF$1)</f>
        <v>14</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7</v>
      </c>
      <c r="D181" s="2">
        <f>SUMIFS(DataRegularSeason20242025!$AA$3:$AA$1315,DataRegularSeason20242025!$B$3:$B$1315, "&lt;=" &amp; $A181, DataRegularSeason20242025!$D$3:$D$1315, D$1)+SUMIFS(DataRegularSeason20242025!$AB$3:$AB$1315,DataRegularSeason20242025!$B$3:$B$1315, "&lt;=" &amp; $A181, DataRegularSeason20242025!$E$3:$E$1315, D$1)</f>
        <v>7</v>
      </c>
      <c r="E181" s="2">
        <f>SUMIFS(DataRegularSeason20242025!$AA$3:$AA$1315,DataRegularSeason20242025!$B$3:$B$1315, "&lt;=" &amp; $A181, DataRegularSeason20242025!$D$3:$D$1315, E$1)+SUMIFS(DataRegularSeason20242025!$AB$3:$AB$1315,DataRegularSeason20242025!$B$3:$B$1315, "&lt;=" &amp; $A181, DataRegularSeason20242025!$E$3:$E$1315, E$1)</f>
        <v>8</v>
      </c>
      <c r="F181" s="2">
        <f>SUMIFS(DataRegularSeason20242025!$AA$3:$AA$1315,DataRegularSeason20242025!$B$3:$B$1315, "&lt;=" &amp; $A181, DataRegularSeason20242025!$D$3:$D$1315, F$1)+SUMIFS(DataRegularSeason20242025!$AB$3:$AB$1315,DataRegularSeason20242025!$B$3:$B$1315, "&lt;=" &amp; $A181, DataRegularSeason20242025!$E$3:$E$1315, F$1)</f>
        <v>6</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5</v>
      </c>
      <c r="I181" s="2">
        <f>SUMIFS(DataRegularSeason20242025!$AA$3:$AA$1315,DataRegularSeason20242025!$B$3:$B$1315, "&lt;=" &amp; $A181, DataRegularSeason20242025!$D$3:$D$1315, I$1)+SUMIFS(DataRegularSeason20242025!$AB$3:$AB$1315,DataRegularSeason20242025!$B$3:$B$1315, "&lt;=" &amp; $A181, DataRegularSeason20242025!$E$3:$E$1315, I$1)</f>
        <v>8</v>
      </c>
      <c r="J181" s="2">
        <f>SUMIFS(DataRegularSeason20242025!$AA$3:$AA$1315,DataRegularSeason20242025!$B$3:$B$1315, "&lt;=" &amp; $A181, DataRegularSeason20242025!$D$3:$D$1315, J$1)+SUMIFS(DataRegularSeason20242025!$AB$3:$AB$1315,DataRegularSeason20242025!$B$3:$B$1315, "&lt;=" &amp; $A181, DataRegularSeason20242025!$E$3:$E$1315, J$1)</f>
        <v>12</v>
      </c>
      <c r="K181" s="2">
        <f>SUMIFS(DataRegularSeason20242025!$AA$3:$AA$1315,DataRegularSeason20242025!$B$3:$B$1315, "&lt;=" &amp; $A181, DataRegularSeason20242025!$D$3:$D$1315, K$1)+SUMIFS(DataRegularSeason20242025!$AB$3:$AB$1315,DataRegularSeason20242025!$B$3:$B$1315, "&lt;=" &amp; $A181, DataRegularSeason20242025!$E$3:$E$1315, K$1)</f>
        <v>8</v>
      </c>
      <c r="L181" s="2">
        <f>SUMIFS(DataRegularSeason20242025!$AA$3:$AA$1315,DataRegularSeason20242025!$B$3:$B$1315, "&lt;=" &amp; $A181, DataRegularSeason20242025!$D$3:$D$1315, L$1)+SUMIFS(DataRegularSeason20242025!$AB$3:$AB$1315,DataRegularSeason20242025!$B$3:$B$1315, "&lt;=" &amp; $A181, DataRegularSeason20242025!$E$3:$E$1315, L$1)</f>
        <v>5</v>
      </c>
      <c r="M181" s="2">
        <f>SUMIFS(DataRegularSeason20242025!$AA$3:$AA$1315,DataRegularSeason20242025!$B$3:$B$1315, "&lt;=" &amp; $A181, DataRegularSeason20242025!$D$3:$D$1315, M$1)+SUMIFS(DataRegularSeason20242025!$AB$3:$AB$1315,DataRegularSeason20242025!$B$3:$B$1315, "&lt;=" &amp; $A181, DataRegularSeason20242025!$E$3:$E$1315, M$1)</f>
        <v>11</v>
      </c>
      <c r="N181" s="2">
        <f>SUMIFS(DataRegularSeason20242025!$AA$3:$AA$1315,DataRegularSeason20242025!$B$3:$B$1315, "&lt;=" &amp; $A181, DataRegularSeason20242025!$D$3:$D$1315, N$1)+SUMIFS(DataRegularSeason20242025!$AB$3:$AB$1315,DataRegularSeason20242025!$B$3:$B$1315, "&lt;=" &amp; $A181, DataRegularSeason20242025!$E$3:$E$1315, N$1)</f>
        <v>10</v>
      </c>
      <c r="O181" s="2">
        <f>SUMIFS(DataRegularSeason20242025!$AA$3:$AA$1315,DataRegularSeason20242025!$B$3:$B$1315, "&lt;=" &amp; $A181, DataRegularSeason20242025!$D$3:$D$1315, O$1)+SUMIFS(DataRegularSeason20242025!$AB$3:$AB$1315,DataRegularSeason20242025!$B$3:$B$1315, "&lt;=" &amp; $A181, DataRegularSeason20242025!$E$3:$E$1315, O$1)</f>
        <v>12</v>
      </c>
      <c r="P181" s="2">
        <f>SUMIFS(DataRegularSeason20242025!$AA$3:$AA$1315,DataRegularSeason20242025!$B$3:$B$1315, "&lt;=" &amp; $A181, DataRegularSeason20242025!$D$3:$D$1315, P$1)+SUMIFS(DataRegularSeason20242025!$AB$3:$AB$1315,DataRegularSeason20242025!$B$3:$B$1315, "&lt;=" &amp; $A181, DataRegularSeason20242025!$E$3:$E$1315, P$1)</f>
        <v>5</v>
      </c>
      <c r="Q181" s="2">
        <f>SUMIFS(DataRegularSeason20242025!$AA$3:$AA$1315,DataRegularSeason20242025!$B$3:$B$1315, "&lt;=" &amp; $A181, DataRegularSeason20242025!$D$3:$D$1315, Q$1)+SUMIFS(DataRegularSeason20242025!$AB$3:$AB$1315,DataRegularSeason20242025!$B$3:$B$1315, "&lt;=" &amp; $A181, DataRegularSeason20242025!$E$3:$E$1315, Q$1)</f>
        <v>11</v>
      </c>
      <c r="R181" s="2">
        <f>SUMIFS(DataRegularSeason20242025!$AA$3:$AA$1315,DataRegularSeason20242025!$B$3:$B$1315, "&lt;=" &amp; $A181, DataRegularSeason20242025!$D$3:$D$1315, R$1)+SUMIFS(DataRegularSeason20242025!$AB$3:$AB$1315,DataRegularSeason20242025!$B$3:$B$1315, "&lt;=" &amp; $A181, DataRegularSeason20242025!$E$3:$E$1315, R$1)</f>
        <v>2</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11</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3</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2</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8</v>
      </c>
      <c r="AB181" s="2">
        <f>SUMIFS(DataRegularSeason20242025!$AA$3:$AA$1315,DataRegularSeason20242025!$B$3:$B$1315, "&lt;=" &amp; $A181, DataRegularSeason20242025!$D$3:$D$1315, AB$1)+SUMIFS(DataRegularSeason20242025!$AB$3:$AB$1315,DataRegularSeason20242025!$B$3:$B$1315, "&lt;=" &amp; $A181, DataRegularSeason20242025!$E$3:$E$1315, AB$1)</f>
        <v>8</v>
      </c>
      <c r="AC181" s="2">
        <f>SUMIFS(DataRegularSeason20242025!$AA$3:$AA$1315,DataRegularSeason20242025!$B$3:$B$1315, "&lt;=" &amp; $A181, DataRegularSeason20242025!$D$3:$D$1315, AC$1)+SUMIFS(DataRegularSeason20242025!$AB$3:$AB$1315,DataRegularSeason20242025!$B$3:$B$1315, "&lt;=" &amp; $A181, DataRegularSeason20242025!$E$3:$E$1315, AC$1)</f>
        <v>9</v>
      </c>
      <c r="AD181" s="2">
        <f>SUMIFS(DataRegularSeason20242025!$AA$3:$AA$1315,DataRegularSeason20242025!$B$3:$B$1315, "&lt;=" &amp; $A181, DataRegularSeason20242025!$D$3:$D$1315, AD$1)+SUMIFS(DataRegularSeason20242025!$AB$3:$AB$1315,DataRegularSeason20242025!$B$3:$B$1315, "&lt;=" &amp; $A181, DataRegularSeason20242025!$E$3:$E$1315, AD$1)</f>
        <v>8</v>
      </c>
      <c r="AE181" s="2">
        <f>SUMIFS(DataRegularSeason20242025!$AA$3:$AA$1315,DataRegularSeason20242025!$B$3:$B$1315, "&lt;=" &amp; $A181, DataRegularSeason20242025!$D$3:$D$1315, AE$1)+SUMIFS(DataRegularSeason20242025!$AB$3:$AB$1315,DataRegularSeason20242025!$B$3:$B$1315, "&lt;=" &amp; $A181, DataRegularSeason20242025!$E$3:$E$1315, AE$1)</f>
        <v>9</v>
      </c>
      <c r="AF181" s="2">
        <f>SUMIFS(DataRegularSeason20242025!$AA$3:$AA$1315,DataRegularSeason20242025!$B$3:$B$1315, "&lt;=" &amp; $A181, DataRegularSeason20242025!$D$3:$D$1315, AF$1)+SUMIFS(DataRegularSeason20242025!$AB$3:$AB$1315,DataRegularSeason20242025!$B$3:$B$1315, "&lt;=" &amp; $A181, DataRegularSeason20242025!$E$3:$E$1315, AF$1)</f>
        <v>14</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7</v>
      </c>
      <c r="D182" s="2">
        <f>SUMIFS(DataRegularSeason20242025!$AA$3:$AA$1315,DataRegularSeason20242025!$B$3:$B$1315, "&lt;=" &amp; $A182, DataRegularSeason20242025!$D$3:$D$1315, D$1)+SUMIFS(DataRegularSeason20242025!$AB$3:$AB$1315,DataRegularSeason20242025!$B$3:$B$1315, "&lt;=" &amp; $A182, DataRegularSeason20242025!$E$3:$E$1315, D$1)</f>
        <v>7</v>
      </c>
      <c r="E182" s="2">
        <f>SUMIFS(DataRegularSeason20242025!$AA$3:$AA$1315,DataRegularSeason20242025!$B$3:$B$1315, "&lt;=" &amp; $A182, DataRegularSeason20242025!$D$3:$D$1315, E$1)+SUMIFS(DataRegularSeason20242025!$AB$3:$AB$1315,DataRegularSeason20242025!$B$3:$B$1315, "&lt;=" &amp; $A182, DataRegularSeason20242025!$E$3:$E$1315, E$1)</f>
        <v>8</v>
      </c>
      <c r="F182" s="2">
        <f>SUMIFS(DataRegularSeason20242025!$AA$3:$AA$1315,DataRegularSeason20242025!$B$3:$B$1315, "&lt;=" &amp; $A182, DataRegularSeason20242025!$D$3:$D$1315, F$1)+SUMIFS(DataRegularSeason20242025!$AB$3:$AB$1315,DataRegularSeason20242025!$B$3:$B$1315, "&lt;=" &amp; $A182, DataRegularSeason20242025!$E$3:$E$1315, F$1)</f>
        <v>6</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5</v>
      </c>
      <c r="I182" s="2">
        <f>SUMIFS(DataRegularSeason20242025!$AA$3:$AA$1315,DataRegularSeason20242025!$B$3:$B$1315, "&lt;=" &amp; $A182, DataRegularSeason20242025!$D$3:$D$1315, I$1)+SUMIFS(DataRegularSeason20242025!$AB$3:$AB$1315,DataRegularSeason20242025!$B$3:$B$1315, "&lt;=" &amp; $A182, DataRegularSeason20242025!$E$3:$E$1315, I$1)</f>
        <v>8</v>
      </c>
      <c r="J182" s="2">
        <f>SUMIFS(DataRegularSeason20242025!$AA$3:$AA$1315,DataRegularSeason20242025!$B$3:$B$1315, "&lt;=" &amp; $A182, DataRegularSeason20242025!$D$3:$D$1315, J$1)+SUMIFS(DataRegularSeason20242025!$AB$3:$AB$1315,DataRegularSeason20242025!$B$3:$B$1315, "&lt;=" &amp; $A182, DataRegularSeason20242025!$E$3:$E$1315, J$1)</f>
        <v>12</v>
      </c>
      <c r="K182" s="2">
        <f>SUMIFS(DataRegularSeason20242025!$AA$3:$AA$1315,DataRegularSeason20242025!$B$3:$B$1315, "&lt;=" &amp; $A182, DataRegularSeason20242025!$D$3:$D$1315, K$1)+SUMIFS(DataRegularSeason20242025!$AB$3:$AB$1315,DataRegularSeason20242025!$B$3:$B$1315, "&lt;=" &amp; $A182, DataRegularSeason20242025!$E$3:$E$1315, K$1)</f>
        <v>8</v>
      </c>
      <c r="L182" s="2">
        <f>SUMIFS(DataRegularSeason20242025!$AA$3:$AA$1315,DataRegularSeason20242025!$B$3:$B$1315, "&lt;=" &amp; $A182, DataRegularSeason20242025!$D$3:$D$1315, L$1)+SUMIFS(DataRegularSeason20242025!$AB$3:$AB$1315,DataRegularSeason20242025!$B$3:$B$1315, "&lt;=" &amp; $A182, DataRegularSeason20242025!$E$3:$E$1315, L$1)</f>
        <v>5</v>
      </c>
      <c r="M182" s="2">
        <f>SUMIFS(DataRegularSeason20242025!$AA$3:$AA$1315,DataRegularSeason20242025!$B$3:$B$1315, "&lt;=" &amp; $A182, DataRegularSeason20242025!$D$3:$D$1315, M$1)+SUMIFS(DataRegularSeason20242025!$AB$3:$AB$1315,DataRegularSeason20242025!$B$3:$B$1315, "&lt;=" &amp; $A182, DataRegularSeason20242025!$E$3:$E$1315, M$1)</f>
        <v>11</v>
      </c>
      <c r="N182" s="2">
        <f>SUMIFS(DataRegularSeason20242025!$AA$3:$AA$1315,DataRegularSeason20242025!$B$3:$B$1315, "&lt;=" &amp; $A182, DataRegularSeason20242025!$D$3:$D$1315, N$1)+SUMIFS(DataRegularSeason20242025!$AB$3:$AB$1315,DataRegularSeason20242025!$B$3:$B$1315, "&lt;=" &amp; $A182, DataRegularSeason20242025!$E$3:$E$1315, N$1)</f>
        <v>10</v>
      </c>
      <c r="O182" s="2">
        <f>SUMIFS(DataRegularSeason20242025!$AA$3:$AA$1315,DataRegularSeason20242025!$B$3:$B$1315, "&lt;=" &amp; $A182, DataRegularSeason20242025!$D$3:$D$1315, O$1)+SUMIFS(DataRegularSeason20242025!$AB$3:$AB$1315,DataRegularSeason20242025!$B$3:$B$1315, "&lt;=" &amp; $A182, DataRegularSeason20242025!$E$3:$E$1315, O$1)</f>
        <v>12</v>
      </c>
      <c r="P182" s="2">
        <f>SUMIFS(DataRegularSeason20242025!$AA$3:$AA$1315,DataRegularSeason20242025!$B$3:$B$1315, "&lt;=" &amp; $A182, DataRegularSeason20242025!$D$3:$D$1315, P$1)+SUMIFS(DataRegularSeason20242025!$AB$3:$AB$1315,DataRegularSeason20242025!$B$3:$B$1315, "&lt;=" &amp; $A182, DataRegularSeason20242025!$E$3:$E$1315, P$1)</f>
        <v>5</v>
      </c>
      <c r="Q182" s="2">
        <f>SUMIFS(DataRegularSeason20242025!$AA$3:$AA$1315,DataRegularSeason20242025!$B$3:$B$1315, "&lt;=" &amp; $A182, DataRegularSeason20242025!$D$3:$D$1315, Q$1)+SUMIFS(DataRegularSeason20242025!$AB$3:$AB$1315,DataRegularSeason20242025!$B$3:$B$1315, "&lt;=" &amp; $A182, DataRegularSeason20242025!$E$3:$E$1315, Q$1)</f>
        <v>11</v>
      </c>
      <c r="R182" s="2">
        <f>SUMIFS(DataRegularSeason20242025!$AA$3:$AA$1315,DataRegularSeason20242025!$B$3:$B$1315, "&lt;=" &amp; $A182, DataRegularSeason20242025!$D$3:$D$1315, R$1)+SUMIFS(DataRegularSeason20242025!$AB$3:$AB$1315,DataRegularSeason20242025!$B$3:$B$1315, "&lt;=" &amp; $A182, DataRegularSeason20242025!$E$3:$E$1315, R$1)</f>
        <v>2</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11</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3</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2</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8</v>
      </c>
      <c r="AB182" s="2">
        <f>SUMIFS(DataRegularSeason20242025!$AA$3:$AA$1315,DataRegularSeason20242025!$B$3:$B$1315, "&lt;=" &amp; $A182, DataRegularSeason20242025!$D$3:$D$1315, AB$1)+SUMIFS(DataRegularSeason20242025!$AB$3:$AB$1315,DataRegularSeason20242025!$B$3:$B$1315, "&lt;=" &amp; $A182, DataRegularSeason20242025!$E$3:$E$1315, AB$1)</f>
        <v>8</v>
      </c>
      <c r="AC182" s="2">
        <f>SUMIFS(DataRegularSeason20242025!$AA$3:$AA$1315,DataRegularSeason20242025!$B$3:$B$1315, "&lt;=" &amp; $A182, DataRegularSeason20242025!$D$3:$D$1315, AC$1)+SUMIFS(DataRegularSeason20242025!$AB$3:$AB$1315,DataRegularSeason20242025!$B$3:$B$1315, "&lt;=" &amp; $A182, DataRegularSeason20242025!$E$3:$E$1315, AC$1)</f>
        <v>9</v>
      </c>
      <c r="AD182" s="2">
        <f>SUMIFS(DataRegularSeason20242025!$AA$3:$AA$1315,DataRegularSeason20242025!$B$3:$B$1315, "&lt;=" &amp; $A182, DataRegularSeason20242025!$D$3:$D$1315, AD$1)+SUMIFS(DataRegularSeason20242025!$AB$3:$AB$1315,DataRegularSeason20242025!$B$3:$B$1315, "&lt;=" &amp; $A182, DataRegularSeason20242025!$E$3:$E$1315, AD$1)</f>
        <v>8</v>
      </c>
      <c r="AE182" s="2">
        <f>SUMIFS(DataRegularSeason20242025!$AA$3:$AA$1315,DataRegularSeason20242025!$B$3:$B$1315, "&lt;=" &amp; $A182, DataRegularSeason20242025!$D$3:$D$1315, AE$1)+SUMIFS(DataRegularSeason20242025!$AB$3:$AB$1315,DataRegularSeason20242025!$B$3:$B$1315, "&lt;=" &amp; $A182, DataRegularSeason20242025!$E$3:$E$1315, AE$1)</f>
        <v>9</v>
      </c>
      <c r="AF182" s="2">
        <f>SUMIFS(DataRegularSeason20242025!$AA$3:$AA$1315,DataRegularSeason20242025!$B$3:$B$1315, "&lt;=" &amp; $A182, DataRegularSeason20242025!$D$3:$D$1315, AF$1)+SUMIFS(DataRegularSeason20242025!$AB$3:$AB$1315,DataRegularSeason20242025!$B$3:$B$1315, "&lt;=" &amp; $A182, DataRegularSeason20242025!$E$3:$E$1315, AF$1)</f>
        <v>14</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7</v>
      </c>
      <c r="D183" s="2">
        <f>SUMIFS(DataRegularSeason20242025!$AA$3:$AA$1315,DataRegularSeason20242025!$B$3:$B$1315, "&lt;=" &amp; $A183, DataRegularSeason20242025!$D$3:$D$1315, D$1)+SUMIFS(DataRegularSeason20242025!$AB$3:$AB$1315,DataRegularSeason20242025!$B$3:$B$1315, "&lt;=" &amp; $A183, DataRegularSeason20242025!$E$3:$E$1315, D$1)</f>
        <v>7</v>
      </c>
      <c r="E183" s="2">
        <f>SUMIFS(DataRegularSeason20242025!$AA$3:$AA$1315,DataRegularSeason20242025!$B$3:$B$1315, "&lt;=" &amp; $A183, DataRegularSeason20242025!$D$3:$D$1315, E$1)+SUMIFS(DataRegularSeason20242025!$AB$3:$AB$1315,DataRegularSeason20242025!$B$3:$B$1315, "&lt;=" &amp; $A183, DataRegularSeason20242025!$E$3:$E$1315, E$1)</f>
        <v>8</v>
      </c>
      <c r="F183" s="2">
        <f>SUMIFS(DataRegularSeason20242025!$AA$3:$AA$1315,DataRegularSeason20242025!$B$3:$B$1315, "&lt;=" &amp; $A183, DataRegularSeason20242025!$D$3:$D$1315, F$1)+SUMIFS(DataRegularSeason20242025!$AB$3:$AB$1315,DataRegularSeason20242025!$B$3:$B$1315, "&lt;=" &amp; $A183, DataRegularSeason20242025!$E$3:$E$1315, F$1)</f>
        <v>6</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5</v>
      </c>
      <c r="I183" s="2">
        <f>SUMIFS(DataRegularSeason20242025!$AA$3:$AA$1315,DataRegularSeason20242025!$B$3:$B$1315, "&lt;=" &amp; $A183, DataRegularSeason20242025!$D$3:$D$1315, I$1)+SUMIFS(DataRegularSeason20242025!$AB$3:$AB$1315,DataRegularSeason20242025!$B$3:$B$1315, "&lt;=" &amp; $A183, DataRegularSeason20242025!$E$3:$E$1315, I$1)</f>
        <v>8</v>
      </c>
      <c r="J183" s="2">
        <f>SUMIFS(DataRegularSeason20242025!$AA$3:$AA$1315,DataRegularSeason20242025!$B$3:$B$1315, "&lt;=" &amp; $A183, DataRegularSeason20242025!$D$3:$D$1315, J$1)+SUMIFS(DataRegularSeason20242025!$AB$3:$AB$1315,DataRegularSeason20242025!$B$3:$B$1315, "&lt;=" &amp; $A183, DataRegularSeason20242025!$E$3:$E$1315, J$1)</f>
        <v>12</v>
      </c>
      <c r="K183" s="2">
        <f>SUMIFS(DataRegularSeason20242025!$AA$3:$AA$1315,DataRegularSeason20242025!$B$3:$B$1315, "&lt;=" &amp; $A183, DataRegularSeason20242025!$D$3:$D$1315, K$1)+SUMIFS(DataRegularSeason20242025!$AB$3:$AB$1315,DataRegularSeason20242025!$B$3:$B$1315, "&lt;=" &amp; $A183, DataRegularSeason20242025!$E$3:$E$1315, K$1)</f>
        <v>8</v>
      </c>
      <c r="L183" s="2">
        <f>SUMIFS(DataRegularSeason20242025!$AA$3:$AA$1315,DataRegularSeason20242025!$B$3:$B$1315, "&lt;=" &amp; $A183, DataRegularSeason20242025!$D$3:$D$1315, L$1)+SUMIFS(DataRegularSeason20242025!$AB$3:$AB$1315,DataRegularSeason20242025!$B$3:$B$1315, "&lt;=" &amp; $A183, DataRegularSeason20242025!$E$3:$E$1315, L$1)</f>
        <v>5</v>
      </c>
      <c r="M183" s="2">
        <f>SUMIFS(DataRegularSeason20242025!$AA$3:$AA$1315,DataRegularSeason20242025!$B$3:$B$1315, "&lt;=" &amp; $A183, DataRegularSeason20242025!$D$3:$D$1315, M$1)+SUMIFS(DataRegularSeason20242025!$AB$3:$AB$1315,DataRegularSeason20242025!$B$3:$B$1315, "&lt;=" &amp; $A183, DataRegularSeason20242025!$E$3:$E$1315, M$1)</f>
        <v>11</v>
      </c>
      <c r="N183" s="2">
        <f>SUMIFS(DataRegularSeason20242025!$AA$3:$AA$1315,DataRegularSeason20242025!$B$3:$B$1315, "&lt;=" &amp; $A183, DataRegularSeason20242025!$D$3:$D$1315, N$1)+SUMIFS(DataRegularSeason20242025!$AB$3:$AB$1315,DataRegularSeason20242025!$B$3:$B$1315, "&lt;=" &amp; $A183, DataRegularSeason20242025!$E$3:$E$1315, N$1)</f>
        <v>10</v>
      </c>
      <c r="O183" s="2">
        <f>SUMIFS(DataRegularSeason20242025!$AA$3:$AA$1315,DataRegularSeason20242025!$B$3:$B$1315, "&lt;=" &amp; $A183, DataRegularSeason20242025!$D$3:$D$1315, O$1)+SUMIFS(DataRegularSeason20242025!$AB$3:$AB$1315,DataRegularSeason20242025!$B$3:$B$1315, "&lt;=" &amp; $A183, DataRegularSeason20242025!$E$3:$E$1315, O$1)</f>
        <v>12</v>
      </c>
      <c r="P183" s="2">
        <f>SUMIFS(DataRegularSeason20242025!$AA$3:$AA$1315,DataRegularSeason20242025!$B$3:$B$1315, "&lt;=" &amp; $A183, DataRegularSeason20242025!$D$3:$D$1315, P$1)+SUMIFS(DataRegularSeason20242025!$AB$3:$AB$1315,DataRegularSeason20242025!$B$3:$B$1315, "&lt;=" &amp; $A183, DataRegularSeason20242025!$E$3:$E$1315, P$1)</f>
        <v>5</v>
      </c>
      <c r="Q183" s="2">
        <f>SUMIFS(DataRegularSeason20242025!$AA$3:$AA$1315,DataRegularSeason20242025!$B$3:$B$1315, "&lt;=" &amp; $A183, DataRegularSeason20242025!$D$3:$D$1315, Q$1)+SUMIFS(DataRegularSeason20242025!$AB$3:$AB$1315,DataRegularSeason20242025!$B$3:$B$1315, "&lt;=" &amp; $A183, DataRegularSeason20242025!$E$3:$E$1315, Q$1)</f>
        <v>11</v>
      </c>
      <c r="R183" s="2">
        <f>SUMIFS(DataRegularSeason20242025!$AA$3:$AA$1315,DataRegularSeason20242025!$B$3:$B$1315, "&lt;=" &amp; $A183, DataRegularSeason20242025!$D$3:$D$1315, R$1)+SUMIFS(DataRegularSeason20242025!$AB$3:$AB$1315,DataRegularSeason20242025!$B$3:$B$1315, "&lt;=" &amp; $A183, DataRegularSeason20242025!$E$3:$E$1315, R$1)</f>
        <v>2</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11</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3</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2</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8</v>
      </c>
      <c r="AB183" s="2">
        <f>SUMIFS(DataRegularSeason20242025!$AA$3:$AA$1315,DataRegularSeason20242025!$B$3:$B$1315, "&lt;=" &amp; $A183, DataRegularSeason20242025!$D$3:$D$1315, AB$1)+SUMIFS(DataRegularSeason20242025!$AB$3:$AB$1315,DataRegularSeason20242025!$B$3:$B$1315, "&lt;=" &amp; $A183, DataRegularSeason20242025!$E$3:$E$1315, AB$1)</f>
        <v>8</v>
      </c>
      <c r="AC183" s="2">
        <f>SUMIFS(DataRegularSeason20242025!$AA$3:$AA$1315,DataRegularSeason20242025!$B$3:$B$1315, "&lt;=" &amp; $A183, DataRegularSeason20242025!$D$3:$D$1315, AC$1)+SUMIFS(DataRegularSeason20242025!$AB$3:$AB$1315,DataRegularSeason20242025!$B$3:$B$1315, "&lt;=" &amp; $A183, DataRegularSeason20242025!$E$3:$E$1315, AC$1)</f>
        <v>9</v>
      </c>
      <c r="AD183" s="2">
        <f>SUMIFS(DataRegularSeason20242025!$AA$3:$AA$1315,DataRegularSeason20242025!$B$3:$B$1315, "&lt;=" &amp; $A183, DataRegularSeason20242025!$D$3:$D$1315, AD$1)+SUMIFS(DataRegularSeason20242025!$AB$3:$AB$1315,DataRegularSeason20242025!$B$3:$B$1315, "&lt;=" &amp; $A183, DataRegularSeason20242025!$E$3:$E$1315, AD$1)</f>
        <v>8</v>
      </c>
      <c r="AE183" s="2">
        <f>SUMIFS(DataRegularSeason20242025!$AA$3:$AA$1315,DataRegularSeason20242025!$B$3:$B$1315, "&lt;=" &amp; $A183, DataRegularSeason20242025!$D$3:$D$1315, AE$1)+SUMIFS(DataRegularSeason20242025!$AB$3:$AB$1315,DataRegularSeason20242025!$B$3:$B$1315, "&lt;=" &amp; $A183, DataRegularSeason20242025!$E$3:$E$1315, AE$1)</f>
        <v>9</v>
      </c>
      <c r="AF183" s="2">
        <f>SUMIFS(DataRegularSeason20242025!$AA$3:$AA$1315,DataRegularSeason20242025!$B$3:$B$1315, "&lt;=" &amp; $A183, DataRegularSeason20242025!$D$3:$D$1315, AF$1)+SUMIFS(DataRegularSeason20242025!$AB$3:$AB$1315,DataRegularSeason20242025!$B$3:$B$1315, "&lt;=" &amp; $A183, DataRegularSeason20242025!$E$3:$E$1315, AF$1)</f>
        <v>14</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7</v>
      </c>
      <c r="D184" s="2">
        <f>SUMIFS(DataRegularSeason20242025!$AA$3:$AA$1315,DataRegularSeason20242025!$B$3:$B$1315, "&lt;=" &amp; $A184, DataRegularSeason20242025!$D$3:$D$1315, D$1)+SUMIFS(DataRegularSeason20242025!$AB$3:$AB$1315,DataRegularSeason20242025!$B$3:$B$1315, "&lt;=" &amp; $A184, DataRegularSeason20242025!$E$3:$E$1315, D$1)</f>
        <v>7</v>
      </c>
      <c r="E184" s="2">
        <f>SUMIFS(DataRegularSeason20242025!$AA$3:$AA$1315,DataRegularSeason20242025!$B$3:$B$1315, "&lt;=" &amp; $A184, DataRegularSeason20242025!$D$3:$D$1315, E$1)+SUMIFS(DataRegularSeason20242025!$AB$3:$AB$1315,DataRegularSeason20242025!$B$3:$B$1315, "&lt;=" &amp; $A184, DataRegularSeason20242025!$E$3:$E$1315, E$1)</f>
        <v>8</v>
      </c>
      <c r="F184" s="2">
        <f>SUMIFS(DataRegularSeason20242025!$AA$3:$AA$1315,DataRegularSeason20242025!$B$3:$B$1315, "&lt;=" &amp; $A184, DataRegularSeason20242025!$D$3:$D$1315, F$1)+SUMIFS(DataRegularSeason20242025!$AB$3:$AB$1315,DataRegularSeason20242025!$B$3:$B$1315, "&lt;=" &amp; $A184, DataRegularSeason20242025!$E$3:$E$1315, F$1)</f>
        <v>6</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5</v>
      </c>
      <c r="I184" s="2">
        <f>SUMIFS(DataRegularSeason20242025!$AA$3:$AA$1315,DataRegularSeason20242025!$B$3:$B$1315, "&lt;=" &amp; $A184, DataRegularSeason20242025!$D$3:$D$1315, I$1)+SUMIFS(DataRegularSeason20242025!$AB$3:$AB$1315,DataRegularSeason20242025!$B$3:$B$1315, "&lt;=" &amp; $A184, DataRegularSeason20242025!$E$3:$E$1315, I$1)</f>
        <v>8</v>
      </c>
      <c r="J184" s="2">
        <f>SUMIFS(DataRegularSeason20242025!$AA$3:$AA$1315,DataRegularSeason20242025!$B$3:$B$1315, "&lt;=" &amp; $A184, DataRegularSeason20242025!$D$3:$D$1315, J$1)+SUMIFS(DataRegularSeason20242025!$AB$3:$AB$1315,DataRegularSeason20242025!$B$3:$B$1315, "&lt;=" &amp; $A184, DataRegularSeason20242025!$E$3:$E$1315, J$1)</f>
        <v>12</v>
      </c>
      <c r="K184" s="2">
        <f>SUMIFS(DataRegularSeason20242025!$AA$3:$AA$1315,DataRegularSeason20242025!$B$3:$B$1315, "&lt;=" &amp; $A184, DataRegularSeason20242025!$D$3:$D$1315, K$1)+SUMIFS(DataRegularSeason20242025!$AB$3:$AB$1315,DataRegularSeason20242025!$B$3:$B$1315, "&lt;=" &amp; $A184, DataRegularSeason20242025!$E$3:$E$1315, K$1)</f>
        <v>8</v>
      </c>
      <c r="L184" s="2">
        <f>SUMIFS(DataRegularSeason20242025!$AA$3:$AA$1315,DataRegularSeason20242025!$B$3:$B$1315, "&lt;=" &amp; $A184, DataRegularSeason20242025!$D$3:$D$1315, L$1)+SUMIFS(DataRegularSeason20242025!$AB$3:$AB$1315,DataRegularSeason20242025!$B$3:$B$1315, "&lt;=" &amp; $A184, DataRegularSeason20242025!$E$3:$E$1315, L$1)</f>
        <v>5</v>
      </c>
      <c r="M184" s="2">
        <f>SUMIFS(DataRegularSeason20242025!$AA$3:$AA$1315,DataRegularSeason20242025!$B$3:$B$1315, "&lt;=" &amp; $A184, DataRegularSeason20242025!$D$3:$D$1315, M$1)+SUMIFS(DataRegularSeason20242025!$AB$3:$AB$1315,DataRegularSeason20242025!$B$3:$B$1315, "&lt;=" &amp; $A184, DataRegularSeason20242025!$E$3:$E$1315, M$1)</f>
        <v>11</v>
      </c>
      <c r="N184" s="2">
        <f>SUMIFS(DataRegularSeason20242025!$AA$3:$AA$1315,DataRegularSeason20242025!$B$3:$B$1315, "&lt;=" &amp; $A184, DataRegularSeason20242025!$D$3:$D$1315, N$1)+SUMIFS(DataRegularSeason20242025!$AB$3:$AB$1315,DataRegularSeason20242025!$B$3:$B$1315, "&lt;=" &amp; $A184, DataRegularSeason20242025!$E$3:$E$1315, N$1)</f>
        <v>10</v>
      </c>
      <c r="O184" s="2">
        <f>SUMIFS(DataRegularSeason20242025!$AA$3:$AA$1315,DataRegularSeason20242025!$B$3:$B$1315, "&lt;=" &amp; $A184, DataRegularSeason20242025!$D$3:$D$1315, O$1)+SUMIFS(DataRegularSeason20242025!$AB$3:$AB$1315,DataRegularSeason20242025!$B$3:$B$1315, "&lt;=" &amp; $A184, DataRegularSeason20242025!$E$3:$E$1315, O$1)</f>
        <v>12</v>
      </c>
      <c r="P184" s="2">
        <f>SUMIFS(DataRegularSeason20242025!$AA$3:$AA$1315,DataRegularSeason20242025!$B$3:$B$1315, "&lt;=" &amp; $A184, DataRegularSeason20242025!$D$3:$D$1315, P$1)+SUMIFS(DataRegularSeason20242025!$AB$3:$AB$1315,DataRegularSeason20242025!$B$3:$B$1315, "&lt;=" &amp; $A184, DataRegularSeason20242025!$E$3:$E$1315, P$1)</f>
        <v>5</v>
      </c>
      <c r="Q184" s="2">
        <f>SUMIFS(DataRegularSeason20242025!$AA$3:$AA$1315,DataRegularSeason20242025!$B$3:$B$1315, "&lt;=" &amp; $A184, DataRegularSeason20242025!$D$3:$D$1315, Q$1)+SUMIFS(DataRegularSeason20242025!$AB$3:$AB$1315,DataRegularSeason20242025!$B$3:$B$1315, "&lt;=" &amp; $A184, DataRegularSeason20242025!$E$3:$E$1315, Q$1)</f>
        <v>11</v>
      </c>
      <c r="R184" s="2">
        <f>SUMIFS(DataRegularSeason20242025!$AA$3:$AA$1315,DataRegularSeason20242025!$B$3:$B$1315, "&lt;=" &amp; $A184, DataRegularSeason20242025!$D$3:$D$1315, R$1)+SUMIFS(DataRegularSeason20242025!$AB$3:$AB$1315,DataRegularSeason20242025!$B$3:$B$1315, "&lt;=" &amp; $A184, DataRegularSeason20242025!$E$3:$E$1315, R$1)</f>
        <v>2</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11</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3</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2</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8</v>
      </c>
      <c r="AB184" s="2">
        <f>SUMIFS(DataRegularSeason20242025!$AA$3:$AA$1315,DataRegularSeason20242025!$B$3:$B$1315, "&lt;=" &amp; $A184, DataRegularSeason20242025!$D$3:$D$1315, AB$1)+SUMIFS(DataRegularSeason20242025!$AB$3:$AB$1315,DataRegularSeason20242025!$B$3:$B$1315, "&lt;=" &amp; $A184, DataRegularSeason20242025!$E$3:$E$1315, AB$1)</f>
        <v>8</v>
      </c>
      <c r="AC184" s="2">
        <f>SUMIFS(DataRegularSeason20242025!$AA$3:$AA$1315,DataRegularSeason20242025!$B$3:$B$1315, "&lt;=" &amp; $A184, DataRegularSeason20242025!$D$3:$D$1315, AC$1)+SUMIFS(DataRegularSeason20242025!$AB$3:$AB$1315,DataRegularSeason20242025!$B$3:$B$1315, "&lt;=" &amp; $A184, DataRegularSeason20242025!$E$3:$E$1315, AC$1)</f>
        <v>9</v>
      </c>
      <c r="AD184" s="2">
        <f>SUMIFS(DataRegularSeason20242025!$AA$3:$AA$1315,DataRegularSeason20242025!$B$3:$B$1315, "&lt;=" &amp; $A184, DataRegularSeason20242025!$D$3:$D$1315, AD$1)+SUMIFS(DataRegularSeason20242025!$AB$3:$AB$1315,DataRegularSeason20242025!$B$3:$B$1315, "&lt;=" &amp; $A184, DataRegularSeason20242025!$E$3:$E$1315, AD$1)</f>
        <v>8</v>
      </c>
      <c r="AE184" s="2">
        <f>SUMIFS(DataRegularSeason20242025!$AA$3:$AA$1315,DataRegularSeason20242025!$B$3:$B$1315, "&lt;=" &amp; $A184, DataRegularSeason20242025!$D$3:$D$1315, AE$1)+SUMIFS(DataRegularSeason20242025!$AB$3:$AB$1315,DataRegularSeason20242025!$B$3:$B$1315, "&lt;=" &amp; $A184, DataRegularSeason20242025!$E$3:$E$1315, AE$1)</f>
        <v>9</v>
      </c>
      <c r="AF184" s="2">
        <f>SUMIFS(DataRegularSeason20242025!$AA$3:$AA$1315,DataRegularSeason20242025!$B$3:$B$1315, "&lt;=" &amp; $A184, DataRegularSeason20242025!$D$3:$D$1315, AF$1)+SUMIFS(DataRegularSeason20242025!$AB$3:$AB$1315,DataRegularSeason20242025!$B$3:$B$1315, "&lt;=" &amp; $A184, DataRegularSeason20242025!$E$3:$E$1315, AF$1)</f>
        <v>14</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7</v>
      </c>
      <c r="D185" s="2">
        <f>SUMIFS(DataRegularSeason20242025!$AA$3:$AA$1315,DataRegularSeason20242025!$B$3:$B$1315, "&lt;=" &amp; $A185, DataRegularSeason20242025!$D$3:$D$1315, D$1)+SUMIFS(DataRegularSeason20242025!$AB$3:$AB$1315,DataRegularSeason20242025!$B$3:$B$1315, "&lt;=" &amp; $A185, DataRegularSeason20242025!$E$3:$E$1315, D$1)</f>
        <v>7</v>
      </c>
      <c r="E185" s="2">
        <f>SUMIFS(DataRegularSeason20242025!$AA$3:$AA$1315,DataRegularSeason20242025!$B$3:$B$1315, "&lt;=" &amp; $A185, DataRegularSeason20242025!$D$3:$D$1315, E$1)+SUMIFS(DataRegularSeason20242025!$AB$3:$AB$1315,DataRegularSeason20242025!$B$3:$B$1315, "&lt;=" &amp; $A185, DataRegularSeason20242025!$E$3:$E$1315, E$1)</f>
        <v>8</v>
      </c>
      <c r="F185" s="2">
        <f>SUMIFS(DataRegularSeason20242025!$AA$3:$AA$1315,DataRegularSeason20242025!$B$3:$B$1315, "&lt;=" &amp; $A185, DataRegularSeason20242025!$D$3:$D$1315, F$1)+SUMIFS(DataRegularSeason20242025!$AB$3:$AB$1315,DataRegularSeason20242025!$B$3:$B$1315, "&lt;=" &amp; $A185, DataRegularSeason20242025!$E$3:$E$1315, F$1)</f>
        <v>6</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5</v>
      </c>
      <c r="I185" s="2">
        <f>SUMIFS(DataRegularSeason20242025!$AA$3:$AA$1315,DataRegularSeason20242025!$B$3:$B$1315, "&lt;=" &amp; $A185, DataRegularSeason20242025!$D$3:$D$1315, I$1)+SUMIFS(DataRegularSeason20242025!$AB$3:$AB$1315,DataRegularSeason20242025!$B$3:$B$1315, "&lt;=" &amp; $A185, DataRegularSeason20242025!$E$3:$E$1315, I$1)</f>
        <v>8</v>
      </c>
      <c r="J185" s="2">
        <f>SUMIFS(DataRegularSeason20242025!$AA$3:$AA$1315,DataRegularSeason20242025!$B$3:$B$1315, "&lt;=" &amp; $A185, DataRegularSeason20242025!$D$3:$D$1315, J$1)+SUMIFS(DataRegularSeason20242025!$AB$3:$AB$1315,DataRegularSeason20242025!$B$3:$B$1315, "&lt;=" &amp; $A185, DataRegularSeason20242025!$E$3:$E$1315, J$1)</f>
        <v>12</v>
      </c>
      <c r="K185" s="2">
        <f>SUMIFS(DataRegularSeason20242025!$AA$3:$AA$1315,DataRegularSeason20242025!$B$3:$B$1315, "&lt;=" &amp; $A185, DataRegularSeason20242025!$D$3:$D$1315, K$1)+SUMIFS(DataRegularSeason20242025!$AB$3:$AB$1315,DataRegularSeason20242025!$B$3:$B$1315, "&lt;=" &amp; $A185, DataRegularSeason20242025!$E$3:$E$1315, K$1)</f>
        <v>8</v>
      </c>
      <c r="L185" s="2">
        <f>SUMIFS(DataRegularSeason20242025!$AA$3:$AA$1315,DataRegularSeason20242025!$B$3:$B$1315, "&lt;=" &amp; $A185, DataRegularSeason20242025!$D$3:$D$1315, L$1)+SUMIFS(DataRegularSeason20242025!$AB$3:$AB$1315,DataRegularSeason20242025!$B$3:$B$1315, "&lt;=" &amp; $A185, DataRegularSeason20242025!$E$3:$E$1315, L$1)</f>
        <v>5</v>
      </c>
      <c r="M185" s="2">
        <f>SUMIFS(DataRegularSeason20242025!$AA$3:$AA$1315,DataRegularSeason20242025!$B$3:$B$1315, "&lt;=" &amp; $A185, DataRegularSeason20242025!$D$3:$D$1315, M$1)+SUMIFS(DataRegularSeason20242025!$AB$3:$AB$1315,DataRegularSeason20242025!$B$3:$B$1315, "&lt;=" &amp; $A185, DataRegularSeason20242025!$E$3:$E$1315, M$1)</f>
        <v>11</v>
      </c>
      <c r="N185" s="2">
        <f>SUMIFS(DataRegularSeason20242025!$AA$3:$AA$1315,DataRegularSeason20242025!$B$3:$B$1315, "&lt;=" &amp; $A185, DataRegularSeason20242025!$D$3:$D$1315, N$1)+SUMIFS(DataRegularSeason20242025!$AB$3:$AB$1315,DataRegularSeason20242025!$B$3:$B$1315, "&lt;=" &amp; $A185, DataRegularSeason20242025!$E$3:$E$1315, N$1)</f>
        <v>10</v>
      </c>
      <c r="O185" s="2">
        <f>SUMIFS(DataRegularSeason20242025!$AA$3:$AA$1315,DataRegularSeason20242025!$B$3:$B$1315, "&lt;=" &amp; $A185, DataRegularSeason20242025!$D$3:$D$1315, O$1)+SUMIFS(DataRegularSeason20242025!$AB$3:$AB$1315,DataRegularSeason20242025!$B$3:$B$1315, "&lt;=" &amp; $A185, DataRegularSeason20242025!$E$3:$E$1315, O$1)</f>
        <v>12</v>
      </c>
      <c r="P185" s="2">
        <f>SUMIFS(DataRegularSeason20242025!$AA$3:$AA$1315,DataRegularSeason20242025!$B$3:$B$1315, "&lt;=" &amp; $A185, DataRegularSeason20242025!$D$3:$D$1315, P$1)+SUMIFS(DataRegularSeason20242025!$AB$3:$AB$1315,DataRegularSeason20242025!$B$3:$B$1315, "&lt;=" &amp; $A185, DataRegularSeason20242025!$E$3:$E$1315, P$1)</f>
        <v>5</v>
      </c>
      <c r="Q185" s="2">
        <f>SUMIFS(DataRegularSeason20242025!$AA$3:$AA$1315,DataRegularSeason20242025!$B$3:$B$1315, "&lt;=" &amp; $A185, DataRegularSeason20242025!$D$3:$D$1315, Q$1)+SUMIFS(DataRegularSeason20242025!$AB$3:$AB$1315,DataRegularSeason20242025!$B$3:$B$1315, "&lt;=" &amp; $A185, DataRegularSeason20242025!$E$3:$E$1315, Q$1)</f>
        <v>11</v>
      </c>
      <c r="R185" s="2">
        <f>SUMIFS(DataRegularSeason20242025!$AA$3:$AA$1315,DataRegularSeason20242025!$B$3:$B$1315, "&lt;=" &amp; $A185, DataRegularSeason20242025!$D$3:$D$1315, R$1)+SUMIFS(DataRegularSeason20242025!$AB$3:$AB$1315,DataRegularSeason20242025!$B$3:$B$1315, "&lt;=" &amp; $A185, DataRegularSeason20242025!$E$3:$E$1315, R$1)</f>
        <v>2</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11</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3</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2</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8</v>
      </c>
      <c r="AB185" s="2">
        <f>SUMIFS(DataRegularSeason20242025!$AA$3:$AA$1315,DataRegularSeason20242025!$B$3:$B$1315, "&lt;=" &amp; $A185, DataRegularSeason20242025!$D$3:$D$1315, AB$1)+SUMIFS(DataRegularSeason20242025!$AB$3:$AB$1315,DataRegularSeason20242025!$B$3:$B$1315, "&lt;=" &amp; $A185, DataRegularSeason20242025!$E$3:$E$1315, AB$1)</f>
        <v>8</v>
      </c>
      <c r="AC185" s="2">
        <f>SUMIFS(DataRegularSeason20242025!$AA$3:$AA$1315,DataRegularSeason20242025!$B$3:$B$1315, "&lt;=" &amp; $A185, DataRegularSeason20242025!$D$3:$D$1315, AC$1)+SUMIFS(DataRegularSeason20242025!$AB$3:$AB$1315,DataRegularSeason20242025!$B$3:$B$1315, "&lt;=" &amp; $A185, DataRegularSeason20242025!$E$3:$E$1315, AC$1)</f>
        <v>9</v>
      </c>
      <c r="AD185" s="2">
        <f>SUMIFS(DataRegularSeason20242025!$AA$3:$AA$1315,DataRegularSeason20242025!$B$3:$B$1315, "&lt;=" &amp; $A185, DataRegularSeason20242025!$D$3:$D$1315, AD$1)+SUMIFS(DataRegularSeason20242025!$AB$3:$AB$1315,DataRegularSeason20242025!$B$3:$B$1315, "&lt;=" &amp; $A185, DataRegularSeason20242025!$E$3:$E$1315, AD$1)</f>
        <v>8</v>
      </c>
      <c r="AE185" s="2">
        <f>SUMIFS(DataRegularSeason20242025!$AA$3:$AA$1315,DataRegularSeason20242025!$B$3:$B$1315, "&lt;=" &amp; $A185, DataRegularSeason20242025!$D$3:$D$1315, AE$1)+SUMIFS(DataRegularSeason20242025!$AB$3:$AB$1315,DataRegularSeason20242025!$B$3:$B$1315, "&lt;=" &amp; $A185, DataRegularSeason20242025!$E$3:$E$1315, AE$1)</f>
        <v>9</v>
      </c>
      <c r="AF185" s="2">
        <f>SUMIFS(DataRegularSeason20242025!$AA$3:$AA$1315,DataRegularSeason20242025!$B$3:$B$1315, "&lt;=" &amp; $A185, DataRegularSeason20242025!$D$3:$D$1315, AF$1)+SUMIFS(DataRegularSeason20242025!$AB$3:$AB$1315,DataRegularSeason20242025!$B$3:$B$1315, "&lt;=" &amp; $A185, DataRegularSeason20242025!$E$3:$E$1315, AF$1)</f>
        <v>14</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7</v>
      </c>
      <c r="D186" s="2">
        <f>SUMIFS(DataRegularSeason20242025!$AA$3:$AA$1315,DataRegularSeason20242025!$B$3:$B$1315, "&lt;=" &amp; $A186, DataRegularSeason20242025!$D$3:$D$1315, D$1)+SUMIFS(DataRegularSeason20242025!$AB$3:$AB$1315,DataRegularSeason20242025!$B$3:$B$1315, "&lt;=" &amp; $A186, DataRegularSeason20242025!$E$3:$E$1315, D$1)</f>
        <v>7</v>
      </c>
      <c r="E186" s="2">
        <f>SUMIFS(DataRegularSeason20242025!$AA$3:$AA$1315,DataRegularSeason20242025!$B$3:$B$1315, "&lt;=" &amp; $A186, DataRegularSeason20242025!$D$3:$D$1315, E$1)+SUMIFS(DataRegularSeason20242025!$AB$3:$AB$1315,DataRegularSeason20242025!$B$3:$B$1315, "&lt;=" &amp; $A186, DataRegularSeason20242025!$E$3:$E$1315, E$1)</f>
        <v>8</v>
      </c>
      <c r="F186" s="2">
        <f>SUMIFS(DataRegularSeason20242025!$AA$3:$AA$1315,DataRegularSeason20242025!$B$3:$B$1315, "&lt;=" &amp; $A186, DataRegularSeason20242025!$D$3:$D$1315, F$1)+SUMIFS(DataRegularSeason20242025!$AB$3:$AB$1315,DataRegularSeason20242025!$B$3:$B$1315, "&lt;=" &amp; $A186, DataRegularSeason20242025!$E$3:$E$1315, F$1)</f>
        <v>6</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5</v>
      </c>
      <c r="I186" s="2">
        <f>SUMIFS(DataRegularSeason20242025!$AA$3:$AA$1315,DataRegularSeason20242025!$B$3:$B$1315, "&lt;=" &amp; $A186, DataRegularSeason20242025!$D$3:$D$1315, I$1)+SUMIFS(DataRegularSeason20242025!$AB$3:$AB$1315,DataRegularSeason20242025!$B$3:$B$1315, "&lt;=" &amp; $A186, DataRegularSeason20242025!$E$3:$E$1315, I$1)</f>
        <v>8</v>
      </c>
      <c r="J186" s="2">
        <f>SUMIFS(DataRegularSeason20242025!$AA$3:$AA$1315,DataRegularSeason20242025!$B$3:$B$1315, "&lt;=" &amp; $A186, DataRegularSeason20242025!$D$3:$D$1315, J$1)+SUMIFS(DataRegularSeason20242025!$AB$3:$AB$1315,DataRegularSeason20242025!$B$3:$B$1315, "&lt;=" &amp; $A186, DataRegularSeason20242025!$E$3:$E$1315, J$1)</f>
        <v>12</v>
      </c>
      <c r="K186" s="2">
        <f>SUMIFS(DataRegularSeason20242025!$AA$3:$AA$1315,DataRegularSeason20242025!$B$3:$B$1315, "&lt;=" &amp; $A186, DataRegularSeason20242025!$D$3:$D$1315, K$1)+SUMIFS(DataRegularSeason20242025!$AB$3:$AB$1315,DataRegularSeason20242025!$B$3:$B$1315, "&lt;=" &amp; $A186, DataRegularSeason20242025!$E$3:$E$1315, K$1)</f>
        <v>8</v>
      </c>
      <c r="L186" s="2">
        <f>SUMIFS(DataRegularSeason20242025!$AA$3:$AA$1315,DataRegularSeason20242025!$B$3:$B$1315, "&lt;=" &amp; $A186, DataRegularSeason20242025!$D$3:$D$1315, L$1)+SUMIFS(DataRegularSeason20242025!$AB$3:$AB$1315,DataRegularSeason20242025!$B$3:$B$1315, "&lt;=" &amp; $A186, DataRegularSeason20242025!$E$3:$E$1315, L$1)</f>
        <v>5</v>
      </c>
      <c r="M186" s="2">
        <f>SUMIFS(DataRegularSeason20242025!$AA$3:$AA$1315,DataRegularSeason20242025!$B$3:$B$1315, "&lt;=" &amp; $A186, DataRegularSeason20242025!$D$3:$D$1315, M$1)+SUMIFS(DataRegularSeason20242025!$AB$3:$AB$1315,DataRegularSeason20242025!$B$3:$B$1315, "&lt;=" &amp; $A186, DataRegularSeason20242025!$E$3:$E$1315, M$1)</f>
        <v>11</v>
      </c>
      <c r="N186" s="2">
        <f>SUMIFS(DataRegularSeason20242025!$AA$3:$AA$1315,DataRegularSeason20242025!$B$3:$B$1315, "&lt;=" &amp; $A186, DataRegularSeason20242025!$D$3:$D$1315, N$1)+SUMIFS(DataRegularSeason20242025!$AB$3:$AB$1315,DataRegularSeason20242025!$B$3:$B$1315, "&lt;=" &amp; $A186, DataRegularSeason20242025!$E$3:$E$1315, N$1)</f>
        <v>10</v>
      </c>
      <c r="O186" s="2">
        <f>SUMIFS(DataRegularSeason20242025!$AA$3:$AA$1315,DataRegularSeason20242025!$B$3:$B$1315, "&lt;=" &amp; $A186, DataRegularSeason20242025!$D$3:$D$1315, O$1)+SUMIFS(DataRegularSeason20242025!$AB$3:$AB$1315,DataRegularSeason20242025!$B$3:$B$1315, "&lt;=" &amp; $A186, DataRegularSeason20242025!$E$3:$E$1315, O$1)</f>
        <v>12</v>
      </c>
      <c r="P186" s="2">
        <f>SUMIFS(DataRegularSeason20242025!$AA$3:$AA$1315,DataRegularSeason20242025!$B$3:$B$1315, "&lt;=" &amp; $A186, DataRegularSeason20242025!$D$3:$D$1315, P$1)+SUMIFS(DataRegularSeason20242025!$AB$3:$AB$1315,DataRegularSeason20242025!$B$3:$B$1315, "&lt;=" &amp; $A186, DataRegularSeason20242025!$E$3:$E$1315, P$1)</f>
        <v>5</v>
      </c>
      <c r="Q186" s="2">
        <f>SUMIFS(DataRegularSeason20242025!$AA$3:$AA$1315,DataRegularSeason20242025!$B$3:$B$1315, "&lt;=" &amp; $A186, DataRegularSeason20242025!$D$3:$D$1315, Q$1)+SUMIFS(DataRegularSeason20242025!$AB$3:$AB$1315,DataRegularSeason20242025!$B$3:$B$1315, "&lt;=" &amp; $A186, DataRegularSeason20242025!$E$3:$E$1315, Q$1)</f>
        <v>11</v>
      </c>
      <c r="R186" s="2">
        <f>SUMIFS(DataRegularSeason20242025!$AA$3:$AA$1315,DataRegularSeason20242025!$B$3:$B$1315, "&lt;=" &amp; $A186, DataRegularSeason20242025!$D$3:$D$1315, R$1)+SUMIFS(DataRegularSeason20242025!$AB$3:$AB$1315,DataRegularSeason20242025!$B$3:$B$1315, "&lt;=" &amp; $A186, DataRegularSeason20242025!$E$3:$E$1315, R$1)</f>
        <v>2</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11</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3</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2</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8</v>
      </c>
      <c r="AB186" s="2">
        <f>SUMIFS(DataRegularSeason20242025!$AA$3:$AA$1315,DataRegularSeason20242025!$B$3:$B$1315, "&lt;=" &amp; $A186, DataRegularSeason20242025!$D$3:$D$1315, AB$1)+SUMIFS(DataRegularSeason20242025!$AB$3:$AB$1315,DataRegularSeason20242025!$B$3:$B$1315, "&lt;=" &amp; $A186, DataRegularSeason20242025!$E$3:$E$1315, AB$1)</f>
        <v>8</v>
      </c>
      <c r="AC186" s="2">
        <f>SUMIFS(DataRegularSeason20242025!$AA$3:$AA$1315,DataRegularSeason20242025!$B$3:$B$1315, "&lt;=" &amp; $A186, DataRegularSeason20242025!$D$3:$D$1315, AC$1)+SUMIFS(DataRegularSeason20242025!$AB$3:$AB$1315,DataRegularSeason20242025!$B$3:$B$1315, "&lt;=" &amp; $A186, DataRegularSeason20242025!$E$3:$E$1315, AC$1)</f>
        <v>9</v>
      </c>
      <c r="AD186" s="2">
        <f>SUMIFS(DataRegularSeason20242025!$AA$3:$AA$1315,DataRegularSeason20242025!$B$3:$B$1315, "&lt;=" &amp; $A186, DataRegularSeason20242025!$D$3:$D$1315, AD$1)+SUMIFS(DataRegularSeason20242025!$AB$3:$AB$1315,DataRegularSeason20242025!$B$3:$B$1315, "&lt;=" &amp; $A186, DataRegularSeason20242025!$E$3:$E$1315, AD$1)</f>
        <v>8</v>
      </c>
      <c r="AE186" s="2">
        <f>SUMIFS(DataRegularSeason20242025!$AA$3:$AA$1315,DataRegularSeason20242025!$B$3:$B$1315, "&lt;=" &amp; $A186, DataRegularSeason20242025!$D$3:$D$1315, AE$1)+SUMIFS(DataRegularSeason20242025!$AB$3:$AB$1315,DataRegularSeason20242025!$B$3:$B$1315, "&lt;=" &amp; $A186, DataRegularSeason20242025!$E$3:$E$1315, AE$1)</f>
        <v>9</v>
      </c>
      <c r="AF186" s="2">
        <f>SUMIFS(DataRegularSeason20242025!$AA$3:$AA$1315,DataRegularSeason20242025!$B$3:$B$1315, "&lt;=" &amp; $A186, DataRegularSeason20242025!$D$3:$D$1315, AF$1)+SUMIFS(DataRegularSeason20242025!$AB$3:$AB$1315,DataRegularSeason20242025!$B$3:$B$1315, "&lt;=" &amp; $A186, DataRegularSeason20242025!$E$3:$E$1315, AF$1)</f>
        <v>14</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7</v>
      </c>
      <c r="D187" s="2">
        <f>SUMIFS(DataRegularSeason20242025!$AA$3:$AA$1315,DataRegularSeason20242025!$B$3:$B$1315, "&lt;=" &amp; $A187, DataRegularSeason20242025!$D$3:$D$1315, D$1)+SUMIFS(DataRegularSeason20242025!$AB$3:$AB$1315,DataRegularSeason20242025!$B$3:$B$1315, "&lt;=" &amp; $A187, DataRegularSeason20242025!$E$3:$E$1315, D$1)</f>
        <v>7</v>
      </c>
      <c r="E187" s="2">
        <f>SUMIFS(DataRegularSeason20242025!$AA$3:$AA$1315,DataRegularSeason20242025!$B$3:$B$1315, "&lt;=" &amp; $A187, DataRegularSeason20242025!$D$3:$D$1315, E$1)+SUMIFS(DataRegularSeason20242025!$AB$3:$AB$1315,DataRegularSeason20242025!$B$3:$B$1315, "&lt;=" &amp; $A187, DataRegularSeason20242025!$E$3:$E$1315, E$1)</f>
        <v>8</v>
      </c>
      <c r="F187" s="2">
        <f>SUMIFS(DataRegularSeason20242025!$AA$3:$AA$1315,DataRegularSeason20242025!$B$3:$B$1315, "&lt;=" &amp; $A187, DataRegularSeason20242025!$D$3:$D$1315, F$1)+SUMIFS(DataRegularSeason20242025!$AB$3:$AB$1315,DataRegularSeason20242025!$B$3:$B$1315, "&lt;=" &amp; $A187, DataRegularSeason20242025!$E$3:$E$1315, F$1)</f>
        <v>6</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5</v>
      </c>
      <c r="I187" s="2">
        <f>SUMIFS(DataRegularSeason20242025!$AA$3:$AA$1315,DataRegularSeason20242025!$B$3:$B$1315, "&lt;=" &amp; $A187, DataRegularSeason20242025!$D$3:$D$1315, I$1)+SUMIFS(DataRegularSeason20242025!$AB$3:$AB$1315,DataRegularSeason20242025!$B$3:$B$1315, "&lt;=" &amp; $A187, DataRegularSeason20242025!$E$3:$E$1315, I$1)</f>
        <v>8</v>
      </c>
      <c r="J187" s="2">
        <f>SUMIFS(DataRegularSeason20242025!$AA$3:$AA$1315,DataRegularSeason20242025!$B$3:$B$1315, "&lt;=" &amp; $A187, DataRegularSeason20242025!$D$3:$D$1315, J$1)+SUMIFS(DataRegularSeason20242025!$AB$3:$AB$1315,DataRegularSeason20242025!$B$3:$B$1315, "&lt;=" &amp; $A187, DataRegularSeason20242025!$E$3:$E$1315, J$1)</f>
        <v>12</v>
      </c>
      <c r="K187" s="2">
        <f>SUMIFS(DataRegularSeason20242025!$AA$3:$AA$1315,DataRegularSeason20242025!$B$3:$B$1315, "&lt;=" &amp; $A187, DataRegularSeason20242025!$D$3:$D$1315, K$1)+SUMIFS(DataRegularSeason20242025!$AB$3:$AB$1315,DataRegularSeason20242025!$B$3:$B$1315, "&lt;=" &amp; $A187, DataRegularSeason20242025!$E$3:$E$1315, K$1)</f>
        <v>8</v>
      </c>
      <c r="L187" s="2">
        <f>SUMIFS(DataRegularSeason20242025!$AA$3:$AA$1315,DataRegularSeason20242025!$B$3:$B$1315, "&lt;=" &amp; $A187, DataRegularSeason20242025!$D$3:$D$1315, L$1)+SUMIFS(DataRegularSeason20242025!$AB$3:$AB$1315,DataRegularSeason20242025!$B$3:$B$1315, "&lt;=" &amp; $A187, DataRegularSeason20242025!$E$3:$E$1315, L$1)</f>
        <v>5</v>
      </c>
      <c r="M187" s="2">
        <f>SUMIFS(DataRegularSeason20242025!$AA$3:$AA$1315,DataRegularSeason20242025!$B$3:$B$1315, "&lt;=" &amp; $A187, DataRegularSeason20242025!$D$3:$D$1315, M$1)+SUMIFS(DataRegularSeason20242025!$AB$3:$AB$1315,DataRegularSeason20242025!$B$3:$B$1315, "&lt;=" &amp; $A187, DataRegularSeason20242025!$E$3:$E$1315, M$1)</f>
        <v>11</v>
      </c>
      <c r="N187" s="2">
        <f>SUMIFS(DataRegularSeason20242025!$AA$3:$AA$1315,DataRegularSeason20242025!$B$3:$B$1315, "&lt;=" &amp; $A187, DataRegularSeason20242025!$D$3:$D$1315, N$1)+SUMIFS(DataRegularSeason20242025!$AB$3:$AB$1315,DataRegularSeason20242025!$B$3:$B$1315, "&lt;=" &amp; $A187, DataRegularSeason20242025!$E$3:$E$1315, N$1)</f>
        <v>10</v>
      </c>
      <c r="O187" s="2">
        <f>SUMIFS(DataRegularSeason20242025!$AA$3:$AA$1315,DataRegularSeason20242025!$B$3:$B$1315, "&lt;=" &amp; $A187, DataRegularSeason20242025!$D$3:$D$1315, O$1)+SUMIFS(DataRegularSeason20242025!$AB$3:$AB$1315,DataRegularSeason20242025!$B$3:$B$1315, "&lt;=" &amp; $A187, DataRegularSeason20242025!$E$3:$E$1315, O$1)</f>
        <v>12</v>
      </c>
      <c r="P187" s="2">
        <f>SUMIFS(DataRegularSeason20242025!$AA$3:$AA$1315,DataRegularSeason20242025!$B$3:$B$1315, "&lt;=" &amp; $A187, DataRegularSeason20242025!$D$3:$D$1315, P$1)+SUMIFS(DataRegularSeason20242025!$AB$3:$AB$1315,DataRegularSeason20242025!$B$3:$B$1315, "&lt;=" &amp; $A187, DataRegularSeason20242025!$E$3:$E$1315, P$1)</f>
        <v>5</v>
      </c>
      <c r="Q187" s="2">
        <f>SUMIFS(DataRegularSeason20242025!$AA$3:$AA$1315,DataRegularSeason20242025!$B$3:$B$1315, "&lt;=" &amp; $A187, DataRegularSeason20242025!$D$3:$D$1315, Q$1)+SUMIFS(DataRegularSeason20242025!$AB$3:$AB$1315,DataRegularSeason20242025!$B$3:$B$1315, "&lt;=" &amp; $A187, DataRegularSeason20242025!$E$3:$E$1315, Q$1)</f>
        <v>11</v>
      </c>
      <c r="R187" s="2">
        <f>SUMIFS(DataRegularSeason20242025!$AA$3:$AA$1315,DataRegularSeason20242025!$B$3:$B$1315, "&lt;=" &amp; $A187, DataRegularSeason20242025!$D$3:$D$1315, R$1)+SUMIFS(DataRegularSeason20242025!$AB$3:$AB$1315,DataRegularSeason20242025!$B$3:$B$1315, "&lt;=" &amp; $A187, DataRegularSeason20242025!$E$3:$E$1315, R$1)</f>
        <v>2</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11</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3</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2</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8</v>
      </c>
      <c r="AB187" s="2">
        <f>SUMIFS(DataRegularSeason20242025!$AA$3:$AA$1315,DataRegularSeason20242025!$B$3:$B$1315, "&lt;=" &amp; $A187, DataRegularSeason20242025!$D$3:$D$1315, AB$1)+SUMIFS(DataRegularSeason20242025!$AB$3:$AB$1315,DataRegularSeason20242025!$B$3:$B$1315, "&lt;=" &amp; $A187, DataRegularSeason20242025!$E$3:$E$1315, AB$1)</f>
        <v>8</v>
      </c>
      <c r="AC187" s="2">
        <f>SUMIFS(DataRegularSeason20242025!$AA$3:$AA$1315,DataRegularSeason20242025!$B$3:$B$1315, "&lt;=" &amp; $A187, DataRegularSeason20242025!$D$3:$D$1315, AC$1)+SUMIFS(DataRegularSeason20242025!$AB$3:$AB$1315,DataRegularSeason20242025!$B$3:$B$1315, "&lt;=" &amp; $A187, DataRegularSeason20242025!$E$3:$E$1315, AC$1)</f>
        <v>9</v>
      </c>
      <c r="AD187" s="2">
        <f>SUMIFS(DataRegularSeason20242025!$AA$3:$AA$1315,DataRegularSeason20242025!$B$3:$B$1315, "&lt;=" &amp; $A187, DataRegularSeason20242025!$D$3:$D$1315, AD$1)+SUMIFS(DataRegularSeason20242025!$AB$3:$AB$1315,DataRegularSeason20242025!$B$3:$B$1315, "&lt;=" &amp; $A187, DataRegularSeason20242025!$E$3:$E$1315, AD$1)</f>
        <v>8</v>
      </c>
      <c r="AE187" s="2">
        <f>SUMIFS(DataRegularSeason20242025!$AA$3:$AA$1315,DataRegularSeason20242025!$B$3:$B$1315, "&lt;=" &amp; $A187, DataRegularSeason20242025!$D$3:$D$1315, AE$1)+SUMIFS(DataRegularSeason20242025!$AB$3:$AB$1315,DataRegularSeason20242025!$B$3:$B$1315, "&lt;=" &amp; $A187, DataRegularSeason20242025!$E$3:$E$1315, AE$1)</f>
        <v>9</v>
      </c>
      <c r="AF187" s="2">
        <f>SUMIFS(DataRegularSeason20242025!$AA$3:$AA$1315,DataRegularSeason20242025!$B$3:$B$1315, "&lt;=" &amp; $A187, DataRegularSeason20242025!$D$3:$D$1315, AF$1)+SUMIFS(DataRegularSeason20242025!$AB$3:$AB$1315,DataRegularSeason20242025!$B$3:$B$1315, "&lt;=" &amp; $A187, DataRegularSeason20242025!$E$3:$E$1315, AF$1)</f>
        <v>14</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7</v>
      </c>
      <c r="D188" s="2">
        <f>SUMIFS(DataRegularSeason20242025!$AA$3:$AA$1315,DataRegularSeason20242025!$B$3:$B$1315, "&lt;=" &amp; $A188, DataRegularSeason20242025!$D$3:$D$1315, D$1)+SUMIFS(DataRegularSeason20242025!$AB$3:$AB$1315,DataRegularSeason20242025!$B$3:$B$1315, "&lt;=" &amp; $A188, DataRegularSeason20242025!$E$3:$E$1315, D$1)</f>
        <v>7</v>
      </c>
      <c r="E188" s="2">
        <f>SUMIFS(DataRegularSeason20242025!$AA$3:$AA$1315,DataRegularSeason20242025!$B$3:$B$1315, "&lt;=" &amp; $A188, DataRegularSeason20242025!$D$3:$D$1315, E$1)+SUMIFS(DataRegularSeason20242025!$AB$3:$AB$1315,DataRegularSeason20242025!$B$3:$B$1315, "&lt;=" &amp; $A188, DataRegularSeason20242025!$E$3:$E$1315, E$1)</f>
        <v>8</v>
      </c>
      <c r="F188" s="2">
        <f>SUMIFS(DataRegularSeason20242025!$AA$3:$AA$1315,DataRegularSeason20242025!$B$3:$B$1315, "&lt;=" &amp; $A188, DataRegularSeason20242025!$D$3:$D$1315, F$1)+SUMIFS(DataRegularSeason20242025!$AB$3:$AB$1315,DataRegularSeason20242025!$B$3:$B$1315, "&lt;=" &amp; $A188, DataRegularSeason20242025!$E$3:$E$1315, F$1)</f>
        <v>6</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5</v>
      </c>
      <c r="I188" s="2">
        <f>SUMIFS(DataRegularSeason20242025!$AA$3:$AA$1315,DataRegularSeason20242025!$B$3:$B$1315, "&lt;=" &amp; $A188, DataRegularSeason20242025!$D$3:$D$1315, I$1)+SUMIFS(DataRegularSeason20242025!$AB$3:$AB$1315,DataRegularSeason20242025!$B$3:$B$1315, "&lt;=" &amp; $A188, DataRegularSeason20242025!$E$3:$E$1315, I$1)</f>
        <v>8</v>
      </c>
      <c r="J188" s="2">
        <f>SUMIFS(DataRegularSeason20242025!$AA$3:$AA$1315,DataRegularSeason20242025!$B$3:$B$1315, "&lt;=" &amp; $A188, DataRegularSeason20242025!$D$3:$D$1315, J$1)+SUMIFS(DataRegularSeason20242025!$AB$3:$AB$1315,DataRegularSeason20242025!$B$3:$B$1315, "&lt;=" &amp; $A188, DataRegularSeason20242025!$E$3:$E$1315, J$1)</f>
        <v>12</v>
      </c>
      <c r="K188" s="2">
        <f>SUMIFS(DataRegularSeason20242025!$AA$3:$AA$1315,DataRegularSeason20242025!$B$3:$B$1315, "&lt;=" &amp; $A188, DataRegularSeason20242025!$D$3:$D$1315, K$1)+SUMIFS(DataRegularSeason20242025!$AB$3:$AB$1315,DataRegularSeason20242025!$B$3:$B$1315, "&lt;=" &amp; $A188, DataRegularSeason20242025!$E$3:$E$1315, K$1)</f>
        <v>8</v>
      </c>
      <c r="L188" s="2">
        <f>SUMIFS(DataRegularSeason20242025!$AA$3:$AA$1315,DataRegularSeason20242025!$B$3:$B$1315, "&lt;=" &amp; $A188, DataRegularSeason20242025!$D$3:$D$1315, L$1)+SUMIFS(DataRegularSeason20242025!$AB$3:$AB$1315,DataRegularSeason20242025!$B$3:$B$1315, "&lt;=" &amp; $A188, DataRegularSeason20242025!$E$3:$E$1315, L$1)</f>
        <v>5</v>
      </c>
      <c r="M188" s="2">
        <f>SUMIFS(DataRegularSeason20242025!$AA$3:$AA$1315,DataRegularSeason20242025!$B$3:$B$1315, "&lt;=" &amp; $A188, DataRegularSeason20242025!$D$3:$D$1315, M$1)+SUMIFS(DataRegularSeason20242025!$AB$3:$AB$1315,DataRegularSeason20242025!$B$3:$B$1315, "&lt;=" &amp; $A188, DataRegularSeason20242025!$E$3:$E$1315, M$1)</f>
        <v>11</v>
      </c>
      <c r="N188" s="2">
        <f>SUMIFS(DataRegularSeason20242025!$AA$3:$AA$1315,DataRegularSeason20242025!$B$3:$B$1315, "&lt;=" &amp; $A188, DataRegularSeason20242025!$D$3:$D$1315, N$1)+SUMIFS(DataRegularSeason20242025!$AB$3:$AB$1315,DataRegularSeason20242025!$B$3:$B$1315, "&lt;=" &amp; $A188, DataRegularSeason20242025!$E$3:$E$1315, N$1)</f>
        <v>10</v>
      </c>
      <c r="O188" s="2">
        <f>SUMIFS(DataRegularSeason20242025!$AA$3:$AA$1315,DataRegularSeason20242025!$B$3:$B$1315, "&lt;=" &amp; $A188, DataRegularSeason20242025!$D$3:$D$1315, O$1)+SUMIFS(DataRegularSeason20242025!$AB$3:$AB$1315,DataRegularSeason20242025!$B$3:$B$1315, "&lt;=" &amp; $A188, DataRegularSeason20242025!$E$3:$E$1315, O$1)</f>
        <v>12</v>
      </c>
      <c r="P188" s="2">
        <f>SUMIFS(DataRegularSeason20242025!$AA$3:$AA$1315,DataRegularSeason20242025!$B$3:$B$1315, "&lt;=" &amp; $A188, DataRegularSeason20242025!$D$3:$D$1315, P$1)+SUMIFS(DataRegularSeason20242025!$AB$3:$AB$1315,DataRegularSeason20242025!$B$3:$B$1315, "&lt;=" &amp; $A188, DataRegularSeason20242025!$E$3:$E$1315, P$1)</f>
        <v>5</v>
      </c>
      <c r="Q188" s="2">
        <f>SUMIFS(DataRegularSeason20242025!$AA$3:$AA$1315,DataRegularSeason20242025!$B$3:$B$1315, "&lt;=" &amp; $A188, DataRegularSeason20242025!$D$3:$D$1315, Q$1)+SUMIFS(DataRegularSeason20242025!$AB$3:$AB$1315,DataRegularSeason20242025!$B$3:$B$1315, "&lt;=" &amp; $A188, DataRegularSeason20242025!$E$3:$E$1315, Q$1)</f>
        <v>11</v>
      </c>
      <c r="R188" s="2">
        <f>SUMIFS(DataRegularSeason20242025!$AA$3:$AA$1315,DataRegularSeason20242025!$B$3:$B$1315, "&lt;=" &amp; $A188, DataRegularSeason20242025!$D$3:$D$1315, R$1)+SUMIFS(DataRegularSeason20242025!$AB$3:$AB$1315,DataRegularSeason20242025!$B$3:$B$1315, "&lt;=" &amp; $A188, DataRegularSeason20242025!$E$3:$E$1315, R$1)</f>
        <v>2</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11</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3</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2</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8</v>
      </c>
      <c r="AB188" s="2">
        <f>SUMIFS(DataRegularSeason20242025!$AA$3:$AA$1315,DataRegularSeason20242025!$B$3:$B$1315, "&lt;=" &amp; $A188, DataRegularSeason20242025!$D$3:$D$1315, AB$1)+SUMIFS(DataRegularSeason20242025!$AB$3:$AB$1315,DataRegularSeason20242025!$B$3:$B$1315, "&lt;=" &amp; $A188, DataRegularSeason20242025!$E$3:$E$1315, AB$1)</f>
        <v>8</v>
      </c>
      <c r="AC188" s="2">
        <f>SUMIFS(DataRegularSeason20242025!$AA$3:$AA$1315,DataRegularSeason20242025!$B$3:$B$1315, "&lt;=" &amp; $A188, DataRegularSeason20242025!$D$3:$D$1315, AC$1)+SUMIFS(DataRegularSeason20242025!$AB$3:$AB$1315,DataRegularSeason20242025!$B$3:$B$1315, "&lt;=" &amp; $A188, DataRegularSeason20242025!$E$3:$E$1315, AC$1)</f>
        <v>9</v>
      </c>
      <c r="AD188" s="2">
        <f>SUMIFS(DataRegularSeason20242025!$AA$3:$AA$1315,DataRegularSeason20242025!$B$3:$B$1315, "&lt;=" &amp; $A188, DataRegularSeason20242025!$D$3:$D$1315, AD$1)+SUMIFS(DataRegularSeason20242025!$AB$3:$AB$1315,DataRegularSeason20242025!$B$3:$B$1315, "&lt;=" &amp; $A188, DataRegularSeason20242025!$E$3:$E$1315, AD$1)</f>
        <v>8</v>
      </c>
      <c r="AE188" s="2">
        <f>SUMIFS(DataRegularSeason20242025!$AA$3:$AA$1315,DataRegularSeason20242025!$B$3:$B$1315, "&lt;=" &amp; $A188, DataRegularSeason20242025!$D$3:$D$1315, AE$1)+SUMIFS(DataRegularSeason20242025!$AB$3:$AB$1315,DataRegularSeason20242025!$B$3:$B$1315, "&lt;=" &amp; $A188, DataRegularSeason20242025!$E$3:$E$1315, AE$1)</f>
        <v>9</v>
      </c>
      <c r="AF188" s="2">
        <f>SUMIFS(DataRegularSeason20242025!$AA$3:$AA$1315,DataRegularSeason20242025!$B$3:$B$1315, "&lt;=" &amp; $A188, DataRegularSeason20242025!$D$3:$D$1315, AF$1)+SUMIFS(DataRegularSeason20242025!$AB$3:$AB$1315,DataRegularSeason20242025!$B$3:$B$1315, "&lt;=" &amp; $A188, DataRegularSeason20242025!$E$3:$E$1315, AF$1)</f>
        <v>14</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7</v>
      </c>
      <c r="D189" s="2">
        <f>SUMIFS(DataRegularSeason20242025!$AA$3:$AA$1315,DataRegularSeason20242025!$B$3:$B$1315, "&lt;=" &amp; $A189, DataRegularSeason20242025!$D$3:$D$1315, D$1)+SUMIFS(DataRegularSeason20242025!$AB$3:$AB$1315,DataRegularSeason20242025!$B$3:$B$1315, "&lt;=" &amp; $A189, DataRegularSeason20242025!$E$3:$E$1315, D$1)</f>
        <v>7</v>
      </c>
      <c r="E189" s="2">
        <f>SUMIFS(DataRegularSeason20242025!$AA$3:$AA$1315,DataRegularSeason20242025!$B$3:$B$1315, "&lt;=" &amp; $A189, DataRegularSeason20242025!$D$3:$D$1315, E$1)+SUMIFS(DataRegularSeason20242025!$AB$3:$AB$1315,DataRegularSeason20242025!$B$3:$B$1315, "&lt;=" &amp; $A189, DataRegularSeason20242025!$E$3:$E$1315, E$1)</f>
        <v>8</v>
      </c>
      <c r="F189" s="2">
        <f>SUMIFS(DataRegularSeason20242025!$AA$3:$AA$1315,DataRegularSeason20242025!$B$3:$B$1315, "&lt;=" &amp; $A189, DataRegularSeason20242025!$D$3:$D$1315, F$1)+SUMIFS(DataRegularSeason20242025!$AB$3:$AB$1315,DataRegularSeason20242025!$B$3:$B$1315, "&lt;=" &amp; $A189, DataRegularSeason20242025!$E$3:$E$1315, F$1)</f>
        <v>6</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5</v>
      </c>
      <c r="I189" s="2">
        <f>SUMIFS(DataRegularSeason20242025!$AA$3:$AA$1315,DataRegularSeason20242025!$B$3:$B$1315, "&lt;=" &amp; $A189, DataRegularSeason20242025!$D$3:$D$1315, I$1)+SUMIFS(DataRegularSeason20242025!$AB$3:$AB$1315,DataRegularSeason20242025!$B$3:$B$1315, "&lt;=" &amp; $A189, DataRegularSeason20242025!$E$3:$E$1315, I$1)</f>
        <v>8</v>
      </c>
      <c r="J189" s="2">
        <f>SUMIFS(DataRegularSeason20242025!$AA$3:$AA$1315,DataRegularSeason20242025!$B$3:$B$1315, "&lt;=" &amp; $A189, DataRegularSeason20242025!$D$3:$D$1315, J$1)+SUMIFS(DataRegularSeason20242025!$AB$3:$AB$1315,DataRegularSeason20242025!$B$3:$B$1315, "&lt;=" &amp; $A189, DataRegularSeason20242025!$E$3:$E$1315, J$1)</f>
        <v>12</v>
      </c>
      <c r="K189" s="2">
        <f>SUMIFS(DataRegularSeason20242025!$AA$3:$AA$1315,DataRegularSeason20242025!$B$3:$B$1315, "&lt;=" &amp; $A189, DataRegularSeason20242025!$D$3:$D$1315, K$1)+SUMIFS(DataRegularSeason20242025!$AB$3:$AB$1315,DataRegularSeason20242025!$B$3:$B$1315, "&lt;=" &amp; $A189, DataRegularSeason20242025!$E$3:$E$1315, K$1)</f>
        <v>8</v>
      </c>
      <c r="L189" s="2">
        <f>SUMIFS(DataRegularSeason20242025!$AA$3:$AA$1315,DataRegularSeason20242025!$B$3:$B$1315, "&lt;=" &amp; $A189, DataRegularSeason20242025!$D$3:$D$1315, L$1)+SUMIFS(DataRegularSeason20242025!$AB$3:$AB$1315,DataRegularSeason20242025!$B$3:$B$1315, "&lt;=" &amp; $A189, DataRegularSeason20242025!$E$3:$E$1315, L$1)</f>
        <v>5</v>
      </c>
      <c r="M189" s="2">
        <f>SUMIFS(DataRegularSeason20242025!$AA$3:$AA$1315,DataRegularSeason20242025!$B$3:$B$1315, "&lt;=" &amp; $A189, DataRegularSeason20242025!$D$3:$D$1315, M$1)+SUMIFS(DataRegularSeason20242025!$AB$3:$AB$1315,DataRegularSeason20242025!$B$3:$B$1315, "&lt;=" &amp; $A189, DataRegularSeason20242025!$E$3:$E$1315, M$1)</f>
        <v>11</v>
      </c>
      <c r="N189" s="2">
        <f>SUMIFS(DataRegularSeason20242025!$AA$3:$AA$1315,DataRegularSeason20242025!$B$3:$B$1315, "&lt;=" &amp; $A189, DataRegularSeason20242025!$D$3:$D$1315, N$1)+SUMIFS(DataRegularSeason20242025!$AB$3:$AB$1315,DataRegularSeason20242025!$B$3:$B$1315, "&lt;=" &amp; $A189, DataRegularSeason20242025!$E$3:$E$1315, N$1)</f>
        <v>10</v>
      </c>
      <c r="O189" s="2">
        <f>SUMIFS(DataRegularSeason20242025!$AA$3:$AA$1315,DataRegularSeason20242025!$B$3:$B$1315, "&lt;=" &amp; $A189, DataRegularSeason20242025!$D$3:$D$1315, O$1)+SUMIFS(DataRegularSeason20242025!$AB$3:$AB$1315,DataRegularSeason20242025!$B$3:$B$1315, "&lt;=" &amp; $A189, DataRegularSeason20242025!$E$3:$E$1315, O$1)</f>
        <v>12</v>
      </c>
      <c r="P189" s="2">
        <f>SUMIFS(DataRegularSeason20242025!$AA$3:$AA$1315,DataRegularSeason20242025!$B$3:$B$1315, "&lt;=" &amp; $A189, DataRegularSeason20242025!$D$3:$D$1315, P$1)+SUMIFS(DataRegularSeason20242025!$AB$3:$AB$1315,DataRegularSeason20242025!$B$3:$B$1315, "&lt;=" &amp; $A189, DataRegularSeason20242025!$E$3:$E$1315, P$1)</f>
        <v>5</v>
      </c>
      <c r="Q189" s="2">
        <f>SUMIFS(DataRegularSeason20242025!$AA$3:$AA$1315,DataRegularSeason20242025!$B$3:$B$1315, "&lt;=" &amp; $A189, DataRegularSeason20242025!$D$3:$D$1315, Q$1)+SUMIFS(DataRegularSeason20242025!$AB$3:$AB$1315,DataRegularSeason20242025!$B$3:$B$1315, "&lt;=" &amp; $A189, DataRegularSeason20242025!$E$3:$E$1315, Q$1)</f>
        <v>11</v>
      </c>
      <c r="R189" s="2">
        <f>SUMIFS(DataRegularSeason20242025!$AA$3:$AA$1315,DataRegularSeason20242025!$B$3:$B$1315, "&lt;=" &amp; $A189, DataRegularSeason20242025!$D$3:$D$1315, R$1)+SUMIFS(DataRegularSeason20242025!$AB$3:$AB$1315,DataRegularSeason20242025!$B$3:$B$1315, "&lt;=" &amp; $A189, DataRegularSeason20242025!$E$3:$E$1315, R$1)</f>
        <v>2</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11</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3</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2</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8</v>
      </c>
      <c r="AB189" s="2">
        <f>SUMIFS(DataRegularSeason20242025!$AA$3:$AA$1315,DataRegularSeason20242025!$B$3:$B$1315, "&lt;=" &amp; $A189, DataRegularSeason20242025!$D$3:$D$1315, AB$1)+SUMIFS(DataRegularSeason20242025!$AB$3:$AB$1315,DataRegularSeason20242025!$B$3:$B$1315, "&lt;=" &amp; $A189, DataRegularSeason20242025!$E$3:$E$1315, AB$1)</f>
        <v>8</v>
      </c>
      <c r="AC189" s="2">
        <f>SUMIFS(DataRegularSeason20242025!$AA$3:$AA$1315,DataRegularSeason20242025!$B$3:$B$1315, "&lt;=" &amp; $A189, DataRegularSeason20242025!$D$3:$D$1315, AC$1)+SUMIFS(DataRegularSeason20242025!$AB$3:$AB$1315,DataRegularSeason20242025!$B$3:$B$1315, "&lt;=" &amp; $A189, DataRegularSeason20242025!$E$3:$E$1315, AC$1)</f>
        <v>9</v>
      </c>
      <c r="AD189" s="2">
        <f>SUMIFS(DataRegularSeason20242025!$AA$3:$AA$1315,DataRegularSeason20242025!$B$3:$B$1315, "&lt;=" &amp; $A189, DataRegularSeason20242025!$D$3:$D$1315, AD$1)+SUMIFS(DataRegularSeason20242025!$AB$3:$AB$1315,DataRegularSeason20242025!$B$3:$B$1315, "&lt;=" &amp; $A189, DataRegularSeason20242025!$E$3:$E$1315, AD$1)</f>
        <v>8</v>
      </c>
      <c r="AE189" s="2">
        <f>SUMIFS(DataRegularSeason20242025!$AA$3:$AA$1315,DataRegularSeason20242025!$B$3:$B$1315, "&lt;=" &amp; $A189, DataRegularSeason20242025!$D$3:$D$1315, AE$1)+SUMIFS(DataRegularSeason20242025!$AB$3:$AB$1315,DataRegularSeason20242025!$B$3:$B$1315, "&lt;=" &amp; $A189, DataRegularSeason20242025!$E$3:$E$1315, AE$1)</f>
        <v>9</v>
      </c>
      <c r="AF189" s="2">
        <f>SUMIFS(DataRegularSeason20242025!$AA$3:$AA$1315,DataRegularSeason20242025!$B$3:$B$1315, "&lt;=" &amp; $A189, DataRegularSeason20242025!$D$3:$D$1315, AF$1)+SUMIFS(DataRegularSeason20242025!$AB$3:$AB$1315,DataRegularSeason20242025!$B$3:$B$1315, "&lt;=" &amp; $A189, DataRegularSeason20242025!$E$3:$E$1315, AF$1)</f>
        <v>14</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7</v>
      </c>
      <c r="D190" s="2">
        <f>SUMIFS(DataRegularSeason20242025!$AA$3:$AA$1315,DataRegularSeason20242025!$B$3:$B$1315, "&lt;=" &amp; $A190, DataRegularSeason20242025!$D$3:$D$1315, D$1)+SUMIFS(DataRegularSeason20242025!$AB$3:$AB$1315,DataRegularSeason20242025!$B$3:$B$1315, "&lt;=" &amp; $A190, DataRegularSeason20242025!$E$3:$E$1315, D$1)</f>
        <v>7</v>
      </c>
      <c r="E190" s="2">
        <f>SUMIFS(DataRegularSeason20242025!$AA$3:$AA$1315,DataRegularSeason20242025!$B$3:$B$1315, "&lt;=" &amp; $A190, DataRegularSeason20242025!$D$3:$D$1315, E$1)+SUMIFS(DataRegularSeason20242025!$AB$3:$AB$1315,DataRegularSeason20242025!$B$3:$B$1315, "&lt;=" &amp; $A190, DataRegularSeason20242025!$E$3:$E$1315, E$1)</f>
        <v>8</v>
      </c>
      <c r="F190" s="2">
        <f>SUMIFS(DataRegularSeason20242025!$AA$3:$AA$1315,DataRegularSeason20242025!$B$3:$B$1315, "&lt;=" &amp; $A190, DataRegularSeason20242025!$D$3:$D$1315, F$1)+SUMIFS(DataRegularSeason20242025!$AB$3:$AB$1315,DataRegularSeason20242025!$B$3:$B$1315, "&lt;=" &amp; $A190, DataRegularSeason20242025!$E$3:$E$1315, F$1)</f>
        <v>6</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5</v>
      </c>
      <c r="I190" s="2">
        <f>SUMIFS(DataRegularSeason20242025!$AA$3:$AA$1315,DataRegularSeason20242025!$B$3:$B$1315, "&lt;=" &amp; $A190, DataRegularSeason20242025!$D$3:$D$1315, I$1)+SUMIFS(DataRegularSeason20242025!$AB$3:$AB$1315,DataRegularSeason20242025!$B$3:$B$1315, "&lt;=" &amp; $A190, DataRegularSeason20242025!$E$3:$E$1315, I$1)</f>
        <v>8</v>
      </c>
      <c r="J190" s="2">
        <f>SUMIFS(DataRegularSeason20242025!$AA$3:$AA$1315,DataRegularSeason20242025!$B$3:$B$1315, "&lt;=" &amp; $A190, DataRegularSeason20242025!$D$3:$D$1315, J$1)+SUMIFS(DataRegularSeason20242025!$AB$3:$AB$1315,DataRegularSeason20242025!$B$3:$B$1315, "&lt;=" &amp; $A190, DataRegularSeason20242025!$E$3:$E$1315, J$1)</f>
        <v>12</v>
      </c>
      <c r="K190" s="2">
        <f>SUMIFS(DataRegularSeason20242025!$AA$3:$AA$1315,DataRegularSeason20242025!$B$3:$B$1315, "&lt;=" &amp; $A190, DataRegularSeason20242025!$D$3:$D$1315, K$1)+SUMIFS(DataRegularSeason20242025!$AB$3:$AB$1315,DataRegularSeason20242025!$B$3:$B$1315, "&lt;=" &amp; $A190, DataRegularSeason20242025!$E$3:$E$1315, K$1)</f>
        <v>8</v>
      </c>
      <c r="L190" s="2">
        <f>SUMIFS(DataRegularSeason20242025!$AA$3:$AA$1315,DataRegularSeason20242025!$B$3:$B$1315, "&lt;=" &amp; $A190, DataRegularSeason20242025!$D$3:$D$1315, L$1)+SUMIFS(DataRegularSeason20242025!$AB$3:$AB$1315,DataRegularSeason20242025!$B$3:$B$1315, "&lt;=" &amp; $A190, DataRegularSeason20242025!$E$3:$E$1315, L$1)</f>
        <v>5</v>
      </c>
      <c r="M190" s="2">
        <f>SUMIFS(DataRegularSeason20242025!$AA$3:$AA$1315,DataRegularSeason20242025!$B$3:$B$1315, "&lt;=" &amp; $A190, DataRegularSeason20242025!$D$3:$D$1315, M$1)+SUMIFS(DataRegularSeason20242025!$AB$3:$AB$1315,DataRegularSeason20242025!$B$3:$B$1315, "&lt;=" &amp; $A190, DataRegularSeason20242025!$E$3:$E$1315, M$1)</f>
        <v>11</v>
      </c>
      <c r="N190" s="2">
        <f>SUMIFS(DataRegularSeason20242025!$AA$3:$AA$1315,DataRegularSeason20242025!$B$3:$B$1315, "&lt;=" &amp; $A190, DataRegularSeason20242025!$D$3:$D$1315, N$1)+SUMIFS(DataRegularSeason20242025!$AB$3:$AB$1315,DataRegularSeason20242025!$B$3:$B$1315, "&lt;=" &amp; $A190, DataRegularSeason20242025!$E$3:$E$1315, N$1)</f>
        <v>10</v>
      </c>
      <c r="O190" s="2">
        <f>SUMIFS(DataRegularSeason20242025!$AA$3:$AA$1315,DataRegularSeason20242025!$B$3:$B$1315, "&lt;=" &amp; $A190, DataRegularSeason20242025!$D$3:$D$1315, O$1)+SUMIFS(DataRegularSeason20242025!$AB$3:$AB$1315,DataRegularSeason20242025!$B$3:$B$1315, "&lt;=" &amp; $A190, DataRegularSeason20242025!$E$3:$E$1315, O$1)</f>
        <v>12</v>
      </c>
      <c r="P190" s="2">
        <f>SUMIFS(DataRegularSeason20242025!$AA$3:$AA$1315,DataRegularSeason20242025!$B$3:$B$1315, "&lt;=" &amp; $A190, DataRegularSeason20242025!$D$3:$D$1315, P$1)+SUMIFS(DataRegularSeason20242025!$AB$3:$AB$1315,DataRegularSeason20242025!$B$3:$B$1315, "&lt;=" &amp; $A190, DataRegularSeason20242025!$E$3:$E$1315, P$1)</f>
        <v>5</v>
      </c>
      <c r="Q190" s="2">
        <f>SUMIFS(DataRegularSeason20242025!$AA$3:$AA$1315,DataRegularSeason20242025!$B$3:$B$1315, "&lt;=" &amp; $A190, DataRegularSeason20242025!$D$3:$D$1315, Q$1)+SUMIFS(DataRegularSeason20242025!$AB$3:$AB$1315,DataRegularSeason20242025!$B$3:$B$1315, "&lt;=" &amp; $A190, DataRegularSeason20242025!$E$3:$E$1315, Q$1)</f>
        <v>11</v>
      </c>
      <c r="R190" s="2">
        <f>SUMIFS(DataRegularSeason20242025!$AA$3:$AA$1315,DataRegularSeason20242025!$B$3:$B$1315, "&lt;=" &amp; $A190, DataRegularSeason20242025!$D$3:$D$1315, R$1)+SUMIFS(DataRegularSeason20242025!$AB$3:$AB$1315,DataRegularSeason20242025!$B$3:$B$1315, "&lt;=" &amp; $A190, DataRegularSeason20242025!$E$3:$E$1315, R$1)</f>
        <v>2</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11</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3</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2</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8</v>
      </c>
      <c r="AB190" s="2">
        <f>SUMIFS(DataRegularSeason20242025!$AA$3:$AA$1315,DataRegularSeason20242025!$B$3:$B$1315, "&lt;=" &amp; $A190, DataRegularSeason20242025!$D$3:$D$1315, AB$1)+SUMIFS(DataRegularSeason20242025!$AB$3:$AB$1315,DataRegularSeason20242025!$B$3:$B$1315, "&lt;=" &amp; $A190, DataRegularSeason20242025!$E$3:$E$1315, AB$1)</f>
        <v>8</v>
      </c>
      <c r="AC190" s="2">
        <f>SUMIFS(DataRegularSeason20242025!$AA$3:$AA$1315,DataRegularSeason20242025!$B$3:$B$1315, "&lt;=" &amp; $A190, DataRegularSeason20242025!$D$3:$D$1315, AC$1)+SUMIFS(DataRegularSeason20242025!$AB$3:$AB$1315,DataRegularSeason20242025!$B$3:$B$1315, "&lt;=" &amp; $A190, DataRegularSeason20242025!$E$3:$E$1315, AC$1)</f>
        <v>9</v>
      </c>
      <c r="AD190" s="2">
        <f>SUMIFS(DataRegularSeason20242025!$AA$3:$AA$1315,DataRegularSeason20242025!$B$3:$B$1315, "&lt;=" &amp; $A190, DataRegularSeason20242025!$D$3:$D$1315, AD$1)+SUMIFS(DataRegularSeason20242025!$AB$3:$AB$1315,DataRegularSeason20242025!$B$3:$B$1315, "&lt;=" &amp; $A190, DataRegularSeason20242025!$E$3:$E$1315, AD$1)</f>
        <v>8</v>
      </c>
      <c r="AE190" s="2">
        <f>SUMIFS(DataRegularSeason20242025!$AA$3:$AA$1315,DataRegularSeason20242025!$B$3:$B$1315, "&lt;=" &amp; $A190, DataRegularSeason20242025!$D$3:$D$1315, AE$1)+SUMIFS(DataRegularSeason20242025!$AB$3:$AB$1315,DataRegularSeason20242025!$B$3:$B$1315, "&lt;=" &amp; $A190, DataRegularSeason20242025!$E$3:$E$1315, AE$1)</f>
        <v>9</v>
      </c>
      <c r="AF190" s="2">
        <f>SUMIFS(DataRegularSeason20242025!$AA$3:$AA$1315,DataRegularSeason20242025!$B$3:$B$1315, "&lt;=" &amp; $A190, DataRegularSeason20242025!$D$3:$D$1315, AF$1)+SUMIFS(DataRegularSeason20242025!$AB$3:$AB$1315,DataRegularSeason20242025!$B$3:$B$1315, "&lt;=" &amp; $A190, DataRegularSeason20242025!$E$3:$E$1315, AF$1)</f>
        <v>14</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7</v>
      </c>
      <c r="D191" s="2">
        <f>SUMIFS(DataRegularSeason20242025!$AA$3:$AA$1315,DataRegularSeason20242025!$B$3:$B$1315, "&lt;=" &amp; $A191, DataRegularSeason20242025!$D$3:$D$1315, D$1)+SUMIFS(DataRegularSeason20242025!$AB$3:$AB$1315,DataRegularSeason20242025!$B$3:$B$1315, "&lt;=" &amp; $A191, DataRegularSeason20242025!$E$3:$E$1315, D$1)</f>
        <v>7</v>
      </c>
      <c r="E191" s="2">
        <f>SUMIFS(DataRegularSeason20242025!$AA$3:$AA$1315,DataRegularSeason20242025!$B$3:$B$1315, "&lt;=" &amp; $A191, DataRegularSeason20242025!$D$3:$D$1315, E$1)+SUMIFS(DataRegularSeason20242025!$AB$3:$AB$1315,DataRegularSeason20242025!$B$3:$B$1315, "&lt;=" &amp; $A191, DataRegularSeason20242025!$E$3:$E$1315, E$1)</f>
        <v>8</v>
      </c>
      <c r="F191" s="2">
        <f>SUMIFS(DataRegularSeason20242025!$AA$3:$AA$1315,DataRegularSeason20242025!$B$3:$B$1315, "&lt;=" &amp; $A191, DataRegularSeason20242025!$D$3:$D$1315, F$1)+SUMIFS(DataRegularSeason20242025!$AB$3:$AB$1315,DataRegularSeason20242025!$B$3:$B$1315, "&lt;=" &amp; $A191, DataRegularSeason20242025!$E$3:$E$1315, F$1)</f>
        <v>6</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5</v>
      </c>
      <c r="I191" s="2">
        <f>SUMIFS(DataRegularSeason20242025!$AA$3:$AA$1315,DataRegularSeason20242025!$B$3:$B$1315, "&lt;=" &amp; $A191, DataRegularSeason20242025!$D$3:$D$1315, I$1)+SUMIFS(DataRegularSeason20242025!$AB$3:$AB$1315,DataRegularSeason20242025!$B$3:$B$1315, "&lt;=" &amp; $A191, DataRegularSeason20242025!$E$3:$E$1315, I$1)</f>
        <v>8</v>
      </c>
      <c r="J191" s="2">
        <f>SUMIFS(DataRegularSeason20242025!$AA$3:$AA$1315,DataRegularSeason20242025!$B$3:$B$1315, "&lt;=" &amp; $A191, DataRegularSeason20242025!$D$3:$D$1315, J$1)+SUMIFS(DataRegularSeason20242025!$AB$3:$AB$1315,DataRegularSeason20242025!$B$3:$B$1315, "&lt;=" &amp; $A191, DataRegularSeason20242025!$E$3:$E$1315, J$1)</f>
        <v>12</v>
      </c>
      <c r="K191" s="2">
        <f>SUMIFS(DataRegularSeason20242025!$AA$3:$AA$1315,DataRegularSeason20242025!$B$3:$B$1315, "&lt;=" &amp; $A191, DataRegularSeason20242025!$D$3:$D$1315, K$1)+SUMIFS(DataRegularSeason20242025!$AB$3:$AB$1315,DataRegularSeason20242025!$B$3:$B$1315, "&lt;=" &amp; $A191, DataRegularSeason20242025!$E$3:$E$1315, K$1)</f>
        <v>8</v>
      </c>
      <c r="L191" s="2">
        <f>SUMIFS(DataRegularSeason20242025!$AA$3:$AA$1315,DataRegularSeason20242025!$B$3:$B$1315, "&lt;=" &amp; $A191, DataRegularSeason20242025!$D$3:$D$1315, L$1)+SUMIFS(DataRegularSeason20242025!$AB$3:$AB$1315,DataRegularSeason20242025!$B$3:$B$1315, "&lt;=" &amp; $A191, DataRegularSeason20242025!$E$3:$E$1315, L$1)</f>
        <v>5</v>
      </c>
      <c r="M191" s="2">
        <f>SUMIFS(DataRegularSeason20242025!$AA$3:$AA$1315,DataRegularSeason20242025!$B$3:$B$1315, "&lt;=" &amp; $A191, DataRegularSeason20242025!$D$3:$D$1315, M$1)+SUMIFS(DataRegularSeason20242025!$AB$3:$AB$1315,DataRegularSeason20242025!$B$3:$B$1315, "&lt;=" &amp; $A191, DataRegularSeason20242025!$E$3:$E$1315, M$1)</f>
        <v>11</v>
      </c>
      <c r="N191" s="2">
        <f>SUMIFS(DataRegularSeason20242025!$AA$3:$AA$1315,DataRegularSeason20242025!$B$3:$B$1315, "&lt;=" &amp; $A191, DataRegularSeason20242025!$D$3:$D$1315, N$1)+SUMIFS(DataRegularSeason20242025!$AB$3:$AB$1315,DataRegularSeason20242025!$B$3:$B$1315, "&lt;=" &amp; $A191, DataRegularSeason20242025!$E$3:$E$1315, N$1)</f>
        <v>10</v>
      </c>
      <c r="O191" s="2">
        <f>SUMIFS(DataRegularSeason20242025!$AA$3:$AA$1315,DataRegularSeason20242025!$B$3:$B$1315, "&lt;=" &amp; $A191, DataRegularSeason20242025!$D$3:$D$1315, O$1)+SUMIFS(DataRegularSeason20242025!$AB$3:$AB$1315,DataRegularSeason20242025!$B$3:$B$1315, "&lt;=" &amp; $A191, DataRegularSeason20242025!$E$3:$E$1315, O$1)</f>
        <v>12</v>
      </c>
      <c r="P191" s="2">
        <f>SUMIFS(DataRegularSeason20242025!$AA$3:$AA$1315,DataRegularSeason20242025!$B$3:$B$1315, "&lt;=" &amp; $A191, DataRegularSeason20242025!$D$3:$D$1315, P$1)+SUMIFS(DataRegularSeason20242025!$AB$3:$AB$1315,DataRegularSeason20242025!$B$3:$B$1315, "&lt;=" &amp; $A191, DataRegularSeason20242025!$E$3:$E$1315, P$1)</f>
        <v>5</v>
      </c>
      <c r="Q191" s="2">
        <f>SUMIFS(DataRegularSeason20242025!$AA$3:$AA$1315,DataRegularSeason20242025!$B$3:$B$1315, "&lt;=" &amp; $A191, DataRegularSeason20242025!$D$3:$D$1315, Q$1)+SUMIFS(DataRegularSeason20242025!$AB$3:$AB$1315,DataRegularSeason20242025!$B$3:$B$1315, "&lt;=" &amp; $A191, DataRegularSeason20242025!$E$3:$E$1315, Q$1)</f>
        <v>11</v>
      </c>
      <c r="R191" s="2">
        <f>SUMIFS(DataRegularSeason20242025!$AA$3:$AA$1315,DataRegularSeason20242025!$B$3:$B$1315, "&lt;=" &amp; $A191, DataRegularSeason20242025!$D$3:$D$1315, R$1)+SUMIFS(DataRegularSeason20242025!$AB$3:$AB$1315,DataRegularSeason20242025!$B$3:$B$1315, "&lt;=" &amp; $A191, DataRegularSeason20242025!$E$3:$E$1315, R$1)</f>
        <v>2</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11</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3</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2</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8</v>
      </c>
      <c r="AB191" s="2">
        <f>SUMIFS(DataRegularSeason20242025!$AA$3:$AA$1315,DataRegularSeason20242025!$B$3:$B$1315, "&lt;=" &amp; $A191, DataRegularSeason20242025!$D$3:$D$1315, AB$1)+SUMIFS(DataRegularSeason20242025!$AB$3:$AB$1315,DataRegularSeason20242025!$B$3:$B$1315, "&lt;=" &amp; $A191, DataRegularSeason20242025!$E$3:$E$1315, AB$1)</f>
        <v>8</v>
      </c>
      <c r="AC191" s="2">
        <f>SUMIFS(DataRegularSeason20242025!$AA$3:$AA$1315,DataRegularSeason20242025!$B$3:$B$1315, "&lt;=" &amp; $A191, DataRegularSeason20242025!$D$3:$D$1315, AC$1)+SUMIFS(DataRegularSeason20242025!$AB$3:$AB$1315,DataRegularSeason20242025!$B$3:$B$1315, "&lt;=" &amp; $A191, DataRegularSeason20242025!$E$3:$E$1315, AC$1)</f>
        <v>9</v>
      </c>
      <c r="AD191" s="2">
        <f>SUMIFS(DataRegularSeason20242025!$AA$3:$AA$1315,DataRegularSeason20242025!$B$3:$B$1315, "&lt;=" &amp; $A191, DataRegularSeason20242025!$D$3:$D$1315, AD$1)+SUMIFS(DataRegularSeason20242025!$AB$3:$AB$1315,DataRegularSeason20242025!$B$3:$B$1315, "&lt;=" &amp; $A191, DataRegularSeason20242025!$E$3:$E$1315, AD$1)</f>
        <v>8</v>
      </c>
      <c r="AE191" s="2">
        <f>SUMIFS(DataRegularSeason20242025!$AA$3:$AA$1315,DataRegularSeason20242025!$B$3:$B$1315, "&lt;=" &amp; $A191, DataRegularSeason20242025!$D$3:$D$1315, AE$1)+SUMIFS(DataRegularSeason20242025!$AB$3:$AB$1315,DataRegularSeason20242025!$B$3:$B$1315, "&lt;=" &amp; $A191, DataRegularSeason20242025!$E$3:$E$1315, AE$1)</f>
        <v>9</v>
      </c>
      <c r="AF191" s="2">
        <f>SUMIFS(DataRegularSeason20242025!$AA$3:$AA$1315,DataRegularSeason20242025!$B$3:$B$1315, "&lt;=" &amp; $A191, DataRegularSeason20242025!$D$3:$D$1315, AF$1)+SUMIFS(DataRegularSeason20242025!$AB$3:$AB$1315,DataRegularSeason20242025!$B$3:$B$1315, "&lt;=" &amp; $A191, DataRegularSeason20242025!$E$3:$E$1315, AF$1)</f>
        <v>14</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7</v>
      </c>
      <c r="D192" s="2">
        <f>SUMIFS(DataRegularSeason20242025!$AA$3:$AA$1315,DataRegularSeason20242025!$B$3:$B$1315, "&lt;=" &amp; $A192, DataRegularSeason20242025!$D$3:$D$1315, D$1)+SUMIFS(DataRegularSeason20242025!$AB$3:$AB$1315,DataRegularSeason20242025!$B$3:$B$1315, "&lt;=" &amp; $A192, DataRegularSeason20242025!$E$3:$E$1315, D$1)</f>
        <v>7</v>
      </c>
      <c r="E192" s="2">
        <f>SUMIFS(DataRegularSeason20242025!$AA$3:$AA$1315,DataRegularSeason20242025!$B$3:$B$1315, "&lt;=" &amp; $A192, DataRegularSeason20242025!$D$3:$D$1315, E$1)+SUMIFS(DataRegularSeason20242025!$AB$3:$AB$1315,DataRegularSeason20242025!$B$3:$B$1315, "&lt;=" &amp; $A192, DataRegularSeason20242025!$E$3:$E$1315, E$1)</f>
        <v>8</v>
      </c>
      <c r="F192" s="2">
        <f>SUMIFS(DataRegularSeason20242025!$AA$3:$AA$1315,DataRegularSeason20242025!$B$3:$B$1315, "&lt;=" &amp; $A192, DataRegularSeason20242025!$D$3:$D$1315, F$1)+SUMIFS(DataRegularSeason20242025!$AB$3:$AB$1315,DataRegularSeason20242025!$B$3:$B$1315, "&lt;=" &amp; $A192, DataRegularSeason20242025!$E$3:$E$1315, F$1)</f>
        <v>6</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5</v>
      </c>
      <c r="I192" s="2">
        <f>SUMIFS(DataRegularSeason20242025!$AA$3:$AA$1315,DataRegularSeason20242025!$B$3:$B$1315, "&lt;=" &amp; $A192, DataRegularSeason20242025!$D$3:$D$1315, I$1)+SUMIFS(DataRegularSeason20242025!$AB$3:$AB$1315,DataRegularSeason20242025!$B$3:$B$1315, "&lt;=" &amp; $A192, DataRegularSeason20242025!$E$3:$E$1315, I$1)</f>
        <v>8</v>
      </c>
      <c r="J192" s="2">
        <f>SUMIFS(DataRegularSeason20242025!$AA$3:$AA$1315,DataRegularSeason20242025!$B$3:$B$1315, "&lt;=" &amp; $A192, DataRegularSeason20242025!$D$3:$D$1315, J$1)+SUMIFS(DataRegularSeason20242025!$AB$3:$AB$1315,DataRegularSeason20242025!$B$3:$B$1315, "&lt;=" &amp; $A192, DataRegularSeason20242025!$E$3:$E$1315, J$1)</f>
        <v>12</v>
      </c>
      <c r="K192" s="2">
        <f>SUMIFS(DataRegularSeason20242025!$AA$3:$AA$1315,DataRegularSeason20242025!$B$3:$B$1315, "&lt;=" &amp; $A192, DataRegularSeason20242025!$D$3:$D$1315, K$1)+SUMIFS(DataRegularSeason20242025!$AB$3:$AB$1315,DataRegularSeason20242025!$B$3:$B$1315, "&lt;=" &amp; $A192, DataRegularSeason20242025!$E$3:$E$1315, K$1)</f>
        <v>8</v>
      </c>
      <c r="L192" s="2">
        <f>SUMIFS(DataRegularSeason20242025!$AA$3:$AA$1315,DataRegularSeason20242025!$B$3:$B$1315, "&lt;=" &amp; $A192, DataRegularSeason20242025!$D$3:$D$1315, L$1)+SUMIFS(DataRegularSeason20242025!$AB$3:$AB$1315,DataRegularSeason20242025!$B$3:$B$1315, "&lt;=" &amp; $A192, DataRegularSeason20242025!$E$3:$E$1315, L$1)</f>
        <v>5</v>
      </c>
      <c r="M192" s="2">
        <f>SUMIFS(DataRegularSeason20242025!$AA$3:$AA$1315,DataRegularSeason20242025!$B$3:$B$1315, "&lt;=" &amp; $A192, DataRegularSeason20242025!$D$3:$D$1315, M$1)+SUMIFS(DataRegularSeason20242025!$AB$3:$AB$1315,DataRegularSeason20242025!$B$3:$B$1315, "&lt;=" &amp; $A192, DataRegularSeason20242025!$E$3:$E$1315, M$1)</f>
        <v>11</v>
      </c>
      <c r="N192" s="2">
        <f>SUMIFS(DataRegularSeason20242025!$AA$3:$AA$1315,DataRegularSeason20242025!$B$3:$B$1315, "&lt;=" &amp; $A192, DataRegularSeason20242025!$D$3:$D$1315, N$1)+SUMIFS(DataRegularSeason20242025!$AB$3:$AB$1315,DataRegularSeason20242025!$B$3:$B$1315, "&lt;=" &amp; $A192, DataRegularSeason20242025!$E$3:$E$1315, N$1)</f>
        <v>10</v>
      </c>
      <c r="O192" s="2">
        <f>SUMIFS(DataRegularSeason20242025!$AA$3:$AA$1315,DataRegularSeason20242025!$B$3:$B$1315, "&lt;=" &amp; $A192, DataRegularSeason20242025!$D$3:$D$1315, O$1)+SUMIFS(DataRegularSeason20242025!$AB$3:$AB$1315,DataRegularSeason20242025!$B$3:$B$1315, "&lt;=" &amp; $A192, DataRegularSeason20242025!$E$3:$E$1315, O$1)</f>
        <v>12</v>
      </c>
      <c r="P192" s="2">
        <f>SUMIFS(DataRegularSeason20242025!$AA$3:$AA$1315,DataRegularSeason20242025!$B$3:$B$1315, "&lt;=" &amp; $A192, DataRegularSeason20242025!$D$3:$D$1315, P$1)+SUMIFS(DataRegularSeason20242025!$AB$3:$AB$1315,DataRegularSeason20242025!$B$3:$B$1315, "&lt;=" &amp; $A192, DataRegularSeason20242025!$E$3:$E$1315, P$1)</f>
        <v>5</v>
      </c>
      <c r="Q192" s="2">
        <f>SUMIFS(DataRegularSeason20242025!$AA$3:$AA$1315,DataRegularSeason20242025!$B$3:$B$1315, "&lt;=" &amp; $A192, DataRegularSeason20242025!$D$3:$D$1315, Q$1)+SUMIFS(DataRegularSeason20242025!$AB$3:$AB$1315,DataRegularSeason20242025!$B$3:$B$1315, "&lt;=" &amp; $A192, DataRegularSeason20242025!$E$3:$E$1315, Q$1)</f>
        <v>11</v>
      </c>
      <c r="R192" s="2">
        <f>SUMIFS(DataRegularSeason20242025!$AA$3:$AA$1315,DataRegularSeason20242025!$B$3:$B$1315, "&lt;=" &amp; $A192, DataRegularSeason20242025!$D$3:$D$1315, R$1)+SUMIFS(DataRegularSeason20242025!$AB$3:$AB$1315,DataRegularSeason20242025!$B$3:$B$1315, "&lt;=" &amp; $A192, DataRegularSeason20242025!$E$3:$E$1315, R$1)</f>
        <v>2</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11</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3</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2</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8</v>
      </c>
      <c r="AB192" s="2">
        <f>SUMIFS(DataRegularSeason20242025!$AA$3:$AA$1315,DataRegularSeason20242025!$B$3:$B$1315, "&lt;=" &amp; $A192, DataRegularSeason20242025!$D$3:$D$1315, AB$1)+SUMIFS(DataRegularSeason20242025!$AB$3:$AB$1315,DataRegularSeason20242025!$B$3:$B$1315, "&lt;=" &amp; $A192, DataRegularSeason20242025!$E$3:$E$1315, AB$1)</f>
        <v>8</v>
      </c>
      <c r="AC192" s="2">
        <f>SUMIFS(DataRegularSeason20242025!$AA$3:$AA$1315,DataRegularSeason20242025!$B$3:$B$1315, "&lt;=" &amp; $A192, DataRegularSeason20242025!$D$3:$D$1315, AC$1)+SUMIFS(DataRegularSeason20242025!$AB$3:$AB$1315,DataRegularSeason20242025!$B$3:$B$1315, "&lt;=" &amp; $A192, DataRegularSeason20242025!$E$3:$E$1315, AC$1)</f>
        <v>9</v>
      </c>
      <c r="AD192" s="2">
        <f>SUMIFS(DataRegularSeason20242025!$AA$3:$AA$1315,DataRegularSeason20242025!$B$3:$B$1315, "&lt;=" &amp; $A192, DataRegularSeason20242025!$D$3:$D$1315, AD$1)+SUMIFS(DataRegularSeason20242025!$AB$3:$AB$1315,DataRegularSeason20242025!$B$3:$B$1315, "&lt;=" &amp; $A192, DataRegularSeason20242025!$E$3:$E$1315, AD$1)</f>
        <v>8</v>
      </c>
      <c r="AE192" s="2">
        <f>SUMIFS(DataRegularSeason20242025!$AA$3:$AA$1315,DataRegularSeason20242025!$B$3:$B$1315, "&lt;=" &amp; $A192, DataRegularSeason20242025!$D$3:$D$1315, AE$1)+SUMIFS(DataRegularSeason20242025!$AB$3:$AB$1315,DataRegularSeason20242025!$B$3:$B$1315, "&lt;=" &amp; $A192, DataRegularSeason20242025!$E$3:$E$1315, AE$1)</f>
        <v>9</v>
      </c>
      <c r="AF192" s="2">
        <f>SUMIFS(DataRegularSeason20242025!$AA$3:$AA$1315,DataRegularSeason20242025!$B$3:$B$1315, "&lt;=" &amp; $A192, DataRegularSeason20242025!$D$3:$D$1315, AF$1)+SUMIFS(DataRegularSeason20242025!$AB$3:$AB$1315,DataRegularSeason20242025!$B$3:$B$1315, "&lt;=" &amp; $A192, DataRegularSeason20242025!$E$3:$E$1315, AF$1)</f>
        <v>14</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7</v>
      </c>
      <c r="D193" s="2">
        <f>SUMIFS(DataRegularSeason20242025!$AA$3:$AA$1315,DataRegularSeason20242025!$B$3:$B$1315, "&lt;=" &amp; $A193, DataRegularSeason20242025!$D$3:$D$1315, D$1)+SUMIFS(DataRegularSeason20242025!$AB$3:$AB$1315,DataRegularSeason20242025!$B$3:$B$1315, "&lt;=" &amp; $A193, DataRegularSeason20242025!$E$3:$E$1315, D$1)</f>
        <v>7</v>
      </c>
      <c r="E193" s="2">
        <f>SUMIFS(DataRegularSeason20242025!$AA$3:$AA$1315,DataRegularSeason20242025!$B$3:$B$1315, "&lt;=" &amp; $A193, DataRegularSeason20242025!$D$3:$D$1315, E$1)+SUMIFS(DataRegularSeason20242025!$AB$3:$AB$1315,DataRegularSeason20242025!$B$3:$B$1315, "&lt;=" &amp; $A193, DataRegularSeason20242025!$E$3:$E$1315, E$1)</f>
        <v>8</v>
      </c>
      <c r="F193" s="2">
        <f>SUMIFS(DataRegularSeason20242025!$AA$3:$AA$1315,DataRegularSeason20242025!$B$3:$B$1315, "&lt;=" &amp; $A193, DataRegularSeason20242025!$D$3:$D$1315, F$1)+SUMIFS(DataRegularSeason20242025!$AB$3:$AB$1315,DataRegularSeason20242025!$B$3:$B$1315, "&lt;=" &amp; $A193, DataRegularSeason20242025!$E$3:$E$1315, F$1)</f>
        <v>6</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5</v>
      </c>
      <c r="I193" s="2">
        <f>SUMIFS(DataRegularSeason20242025!$AA$3:$AA$1315,DataRegularSeason20242025!$B$3:$B$1315, "&lt;=" &amp; $A193, DataRegularSeason20242025!$D$3:$D$1315, I$1)+SUMIFS(DataRegularSeason20242025!$AB$3:$AB$1315,DataRegularSeason20242025!$B$3:$B$1315, "&lt;=" &amp; $A193, DataRegularSeason20242025!$E$3:$E$1315, I$1)</f>
        <v>8</v>
      </c>
      <c r="J193" s="2">
        <f>SUMIFS(DataRegularSeason20242025!$AA$3:$AA$1315,DataRegularSeason20242025!$B$3:$B$1315, "&lt;=" &amp; $A193, DataRegularSeason20242025!$D$3:$D$1315, J$1)+SUMIFS(DataRegularSeason20242025!$AB$3:$AB$1315,DataRegularSeason20242025!$B$3:$B$1315, "&lt;=" &amp; $A193, DataRegularSeason20242025!$E$3:$E$1315, J$1)</f>
        <v>12</v>
      </c>
      <c r="K193" s="2">
        <f>SUMIFS(DataRegularSeason20242025!$AA$3:$AA$1315,DataRegularSeason20242025!$B$3:$B$1315, "&lt;=" &amp; $A193, DataRegularSeason20242025!$D$3:$D$1315, K$1)+SUMIFS(DataRegularSeason20242025!$AB$3:$AB$1315,DataRegularSeason20242025!$B$3:$B$1315, "&lt;=" &amp; $A193, DataRegularSeason20242025!$E$3:$E$1315, K$1)</f>
        <v>8</v>
      </c>
      <c r="L193" s="2">
        <f>SUMIFS(DataRegularSeason20242025!$AA$3:$AA$1315,DataRegularSeason20242025!$B$3:$B$1315, "&lt;=" &amp; $A193, DataRegularSeason20242025!$D$3:$D$1315, L$1)+SUMIFS(DataRegularSeason20242025!$AB$3:$AB$1315,DataRegularSeason20242025!$B$3:$B$1315, "&lt;=" &amp; $A193, DataRegularSeason20242025!$E$3:$E$1315, L$1)</f>
        <v>5</v>
      </c>
      <c r="M193" s="2">
        <f>SUMIFS(DataRegularSeason20242025!$AA$3:$AA$1315,DataRegularSeason20242025!$B$3:$B$1315, "&lt;=" &amp; $A193, DataRegularSeason20242025!$D$3:$D$1315, M$1)+SUMIFS(DataRegularSeason20242025!$AB$3:$AB$1315,DataRegularSeason20242025!$B$3:$B$1315, "&lt;=" &amp; $A193, DataRegularSeason20242025!$E$3:$E$1315, M$1)</f>
        <v>11</v>
      </c>
      <c r="N193" s="2">
        <f>SUMIFS(DataRegularSeason20242025!$AA$3:$AA$1315,DataRegularSeason20242025!$B$3:$B$1315, "&lt;=" &amp; $A193, DataRegularSeason20242025!$D$3:$D$1315, N$1)+SUMIFS(DataRegularSeason20242025!$AB$3:$AB$1315,DataRegularSeason20242025!$B$3:$B$1315, "&lt;=" &amp; $A193, DataRegularSeason20242025!$E$3:$E$1315, N$1)</f>
        <v>10</v>
      </c>
      <c r="O193" s="2">
        <f>SUMIFS(DataRegularSeason20242025!$AA$3:$AA$1315,DataRegularSeason20242025!$B$3:$B$1315, "&lt;=" &amp; $A193, DataRegularSeason20242025!$D$3:$D$1315, O$1)+SUMIFS(DataRegularSeason20242025!$AB$3:$AB$1315,DataRegularSeason20242025!$B$3:$B$1315, "&lt;=" &amp; $A193, DataRegularSeason20242025!$E$3:$E$1315, O$1)</f>
        <v>12</v>
      </c>
      <c r="P193" s="2">
        <f>SUMIFS(DataRegularSeason20242025!$AA$3:$AA$1315,DataRegularSeason20242025!$B$3:$B$1315, "&lt;=" &amp; $A193, DataRegularSeason20242025!$D$3:$D$1315, P$1)+SUMIFS(DataRegularSeason20242025!$AB$3:$AB$1315,DataRegularSeason20242025!$B$3:$B$1315, "&lt;=" &amp; $A193, DataRegularSeason20242025!$E$3:$E$1315, P$1)</f>
        <v>5</v>
      </c>
      <c r="Q193" s="2">
        <f>SUMIFS(DataRegularSeason20242025!$AA$3:$AA$1315,DataRegularSeason20242025!$B$3:$B$1315, "&lt;=" &amp; $A193, DataRegularSeason20242025!$D$3:$D$1315, Q$1)+SUMIFS(DataRegularSeason20242025!$AB$3:$AB$1315,DataRegularSeason20242025!$B$3:$B$1315, "&lt;=" &amp; $A193, DataRegularSeason20242025!$E$3:$E$1315, Q$1)</f>
        <v>11</v>
      </c>
      <c r="R193" s="2">
        <f>SUMIFS(DataRegularSeason20242025!$AA$3:$AA$1315,DataRegularSeason20242025!$B$3:$B$1315, "&lt;=" &amp; $A193, DataRegularSeason20242025!$D$3:$D$1315, R$1)+SUMIFS(DataRegularSeason20242025!$AB$3:$AB$1315,DataRegularSeason20242025!$B$3:$B$1315, "&lt;=" &amp; $A193, DataRegularSeason20242025!$E$3:$E$1315, R$1)</f>
        <v>2</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11</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3</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2</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8</v>
      </c>
      <c r="AB193" s="2">
        <f>SUMIFS(DataRegularSeason20242025!$AA$3:$AA$1315,DataRegularSeason20242025!$B$3:$B$1315, "&lt;=" &amp; $A193, DataRegularSeason20242025!$D$3:$D$1315, AB$1)+SUMIFS(DataRegularSeason20242025!$AB$3:$AB$1315,DataRegularSeason20242025!$B$3:$B$1315, "&lt;=" &amp; $A193, DataRegularSeason20242025!$E$3:$E$1315, AB$1)</f>
        <v>8</v>
      </c>
      <c r="AC193" s="2">
        <f>SUMIFS(DataRegularSeason20242025!$AA$3:$AA$1315,DataRegularSeason20242025!$B$3:$B$1315, "&lt;=" &amp; $A193, DataRegularSeason20242025!$D$3:$D$1315, AC$1)+SUMIFS(DataRegularSeason20242025!$AB$3:$AB$1315,DataRegularSeason20242025!$B$3:$B$1315, "&lt;=" &amp; $A193, DataRegularSeason20242025!$E$3:$E$1315, AC$1)</f>
        <v>9</v>
      </c>
      <c r="AD193" s="2">
        <f>SUMIFS(DataRegularSeason20242025!$AA$3:$AA$1315,DataRegularSeason20242025!$B$3:$B$1315, "&lt;=" &amp; $A193, DataRegularSeason20242025!$D$3:$D$1315, AD$1)+SUMIFS(DataRegularSeason20242025!$AB$3:$AB$1315,DataRegularSeason20242025!$B$3:$B$1315, "&lt;=" &amp; $A193, DataRegularSeason20242025!$E$3:$E$1315, AD$1)</f>
        <v>8</v>
      </c>
      <c r="AE193" s="2">
        <f>SUMIFS(DataRegularSeason20242025!$AA$3:$AA$1315,DataRegularSeason20242025!$B$3:$B$1315, "&lt;=" &amp; $A193, DataRegularSeason20242025!$D$3:$D$1315, AE$1)+SUMIFS(DataRegularSeason20242025!$AB$3:$AB$1315,DataRegularSeason20242025!$B$3:$B$1315, "&lt;=" &amp; $A193, DataRegularSeason20242025!$E$3:$E$1315, AE$1)</f>
        <v>9</v>
      </c>
      <c r="AF193" s="2">
        <f>SUMIFS(DataRegularSeason20242025!$AA$3:$AA$1315,DataRegularSeason20242025!$B$3:$B$1315, "&lt;=" &amp; $A193, DataRegularSeason20242025!$D$3:$D$1315, AF$1)+SUMIFS(DataRegularSeason20242025!$AB$3:$AB$1315,DataRegularSeason20242025!$B$3:$B$1315, "&lt;=" &amp; $A193, DataRegularSeason20242025!$E$3:$E$1315, AF$1)</f>
        <v>14</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7</v>
      </c>
      <c r="D194" s="2">
        <f>SUMIFS(DataRegularSeason20242025!$AA$3:$AA$1315,DataRegularSeason20242025!$B$3:$B$1315, "&lt;=" &amp; $A194, DataRegularSeason20242025!$D$3:$D$1315, D$1)+SUMIFS(DataRegularSeason20242025!$AB$3:$AB$1315,DataRegularSeason20242025!$B$3:$B$1315, "&lt;=" &amp; $A194, DataRegularSeason20242025!$E$3:$E$1315, D$1)</f>
        <v>7</v>
      </c>
      <c r="E194" s="2">
        <f>SUMIFS(DataRegularSeason20242025!$AA$3:$AA$1315,DataRegularSeason20242025!$B$3:$B$1315, "&lt;=" &amp; $A194, DataRegularSeason20242025!$D$3:$D$1315, E$1)+SUMIFS(DataRegularSeason20242025!$AB$3:$AB$1315,DataRegularSeason20242025!$B$3:$B$1315, "&lt;=" &amp; $A194, DataRegularSeason20242025!$E$3:$E$1315, E$1)</f>
        <v>8</v>
      </c>
      <c r="F194" s="2">
        <f>SUMIFS(DataRegularSeason20242025!$AA$3:$AA$1315,DataRegularSeason20242025!$B$3:$B$1315, "&lt;=" &amp; $A194, DataRegularSeason20242025!$D$3:$D$1315, F$1)+SUMIFS(DataRegularSeason20242025!$AB$3:$AB$1315,DataRegularSeason20242025!$B$3:$B$1315, "&lt;=" &amp; $A194, DataRegularSeason20242025!$E$3:$E$1315, F$1)</f>
        <v>6</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5</v>
      </c>
      <c r="I194" s="2">
        <f>SUMIFS(DataRegularSeason20242025!$AA$3:$AA$1315,DataRegularSeason20242025!$B$3:$B$1315, "&lt;=" &amp; $A194, DataRegularSeason20242025!$D$3:$D$1315, I$1)+SUMIFS(DataRegularSeason20242025!$AB$3:$AB$1315,DataRegularSeason20242025!$B$3:$B$1315, "&lt;=" &amp; $A194, DataRegularSeason20242025!$E$3:$E$1315, I$1)</f>
        <v>8</v>
      </c>
      <c r="J194" s="2">
        <f>SUMIFS(DataRegularSeason20242025!$AA$3:$AA$1315,DataRegularSeason20242025!$B$3:$B$1315, "&lt;=" &amp; $A194, DataRegularSeason20242025!$D$3:$D$1315, J$1)+SUMIFS(DataRegularSeason20242025!$AB$3:$AB$1315,DataRegularSeason20242025!$B$3:$B$1315, "&lt;=" &amp; $A194, DataRegularSeason20242025!$E$3:$E$1315, J$1)</f>
        <v>12</v>
      </c>
      <c r="K194" s="2">
        <f>SUMIFS(DataRegularSeason20242025!$AA$3:$AA$1315,DataRegularSeason20242025!$B$3:$B$1315, "&lt;=" &amp; $A194, DataRegularSeason20242025!$D$3:$D$1315, K$1)+SUMIFS(DataRegularSeason20242025!$AB$3:$AB$1315,DataRegularSeason20242025!$B$3:$B$1315, "&lt;=" &amp; $A194, DataRegularSeason20242025!$E$3:$E$1315, K$1)</f>
        <v>8</v>
      </c>
      <c r="L194" s="2">
        <f>SUMIFS(DataRegularSeason20242025!$AA$3:$AA$1315,DataRegularSeason20242025!$B$3:$B$1315, "&lt;=" &amp; $A194, DataRegularSeason20242025!$D$3:$D$1315, L$1)+SUMIFS(DataRegularSeason20242025!$AB$3:$AB$1315,DataRegularSeason20242025!$B$3:$B$1315, "&lt;=" &amp; $A194, DataRegularSeason20242025!$E$3:$E$1315, L$1)</f>
        <v>5</v>
      </c>
      <c r="M194" s="2">
        <f>SUMIFS(DataRegularSeason20242025!$AA$3:$AA$1315,DataRegularSeason20242025!$B$3:$B$1315, "&lt;=" &amp; $A194, DataRegularSeason20242025!$D$3:$D$1315, M$1)+SUMIFS(DataRegularSeason20242025!$AB$3:$AB$1315,DataRegularSeason20242025!$B$3:$B$1315, "&lt;=" &amp; $A194, DataRegularSeason20242025!$E$3:$E$1315, M$1)</f>
        <v>11</v>
      </c>
      <c r="N194" s="2">
        <f>SUMIFS(DataRegularSeason20242025!$AA$3:$AA$1315,DataRegularSeason20242025!$B$3:$B$1315, "&lt;=" &amp; $A194, DataRegularSeason20242025!$D$3:$D$1315, N$1)+SUMIFS(DataRegularSeason20242025!$AB$3:$AB$1315,DataRegularSeason20242025!$B$3:$B$1315, "&lt;=" &amp; $A194, DataRegularSeason20242025!$E$3:$E$1315, N$1)</f>
        <v>10</v>
      </c>
      <c r="O194" s="2">
        <f>SUMIFS(DataRegularSeason20242025!$AA$3:$AA$1315,DataRegularSeason20242025!$B$3:$B$1315, "&lt;=" &amp; $A194, DataRegularSeason20242025!$D$3:$D$1315, O$1)+SUMIFS(DataRegularSeason20242025!$AB$3:$AB$1315,DataRegularSeason20242025!$B$3:$B$1315, "&lt;=" &amp; $A194, DataRegularSeason20242025!$E$3:$E$1315, O$1)</f>
        <v>12</v>
      </c>
      <c r="P194" s="2">
        <f>SUMIFS(DataRegularSeason20242025!$AA$3:$AA$1315,DataRegularSeason20242025!$B$3:$B$1315, "&lt;=" &amp; $A194, DataRegularSeason20242025!$D$3:$D$1315, P$1)+SUMIFS(DataRegularSeason20242025!$AB$3:$AB$1315,DataRegularSeason20242025!$B$3:$B$1315, "&lt;=" &amp; $A194, DataRegularSeason20242025!$E$3:$E$1315, P$1)</f>
        <v>5</v>
      </c>
      <c r="Q194" s="2">
        <f>SUMIFS(DataRegularSeason20242025!$AA$3:$AA$1315,DataRegularSeason20242025!$B$3:$B$1315, "&lt;=" &amp; $A194, DataRegularSeason20242025!$D$3:$D$1315, Q$1)+SUMIFS(DataRegularSeason20242025!$AB$3:$AB$1315,DataRegularSeason20242025!$B$3:$B$1315, "&lt;=" &amp; $A194, DataRegularSeason20242025!$E$3:$E$1315, Q$1)</f>
        <v>11</v>
      </c>
      <c r="R194" s="2">
        <f>SUMIFS(DataRegularSeason20242025!$AA$3:$AA$1315,DataRegularSeason20242025!$B$3:$B$1315, "&lt;=" &amp; $A194, DataRegularSeason20242025!$D$3:$D$1315, R$1)+SUMIFS(DataRegularSeason20242025!$AB$3:$AB$1315,DataRegularSeason20242025!$B$3:$B$1315, "&lt;=" &amp; $A194, DataRegularSeason20242025!$E$3:$E$1315, R$1)</f>
        <v>2</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11</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3</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2</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8</v>
      </c>
      <c r="AB194" s="2">
        <f>SUMIFS(DataRegularSeason20242025!$AA$3:$AA$1315,DataRegularSeason20242025!$B$3:$B$1315, "&lt;=" &amp; $A194, DataRegularSeason20242025!$D$3:$D$1315, AB$1)+SUMIFS(DataRegularSeason20242025!$AB$3:$AB$1315,DataRegularSeason20242025!$B$3:$B$1315, "&lt;=" &amp; $A194, DataRegularSeason20242025!$E$3:$E$1315, AB$1)</f>
        <v>8</v>
      </c>
      <c r="AC194" s="2">
        <f>SUMIFS(DataRegularSeason20242025!$AA$3:$AA$1315,DataRegularSeason20242025!$B$3:$B$1315, "&lt;=" &amp; $A194, DataRegularSeason20242025!$D$3:$D$1315, AC$1)+SUMIFS(DataRegularSeason20242025!$AB$3:$AB$1315,DataRegularSeason20242025!$B$3:$B$1315, "&lt;=" &amp; $A194, DataRegularSeason20242025!$E$3:$E$1315, AC$1)</f>
        <v>9</v>
      </c>
      <c r="AD194" s="2">
        <f>SUMIFS(DataRegularSeason20242025!$AA$3:$AA$1315,DataRegularSeason20242025!$B$3:$B$1315, "&lt;=" &amp; $A194, DataRegularSeason20242025!$D$3:$D$1315, AD$1)+SUMIFS(DataRegularSeason20242025!$AB$3:$AB$1315,DataRegularSeason20242025!$B$3:$B$1315, "&lt;=" &amp; $A194, DataRegularSeason20242025!$E$3:$E$1315, AD$1)</f>
        <v>8</v>
      </c>
      <c r="AE194" s="2">
        <f>SUMIFS(DataRegularSeason20242025!$AA$3:$AA$1315,DataRegularSeason20242025!$B$3:$B$1315, "&lt;=" &amp; $A194, DataRegularSeason20242025!$D$3:$D$1315, AE$1)+SUMIFS(DataRegularSeason20242025!$AB$3:$AB$1315,DataRegularSeason20242025!$B$3:$B$1315, "&lt;=" &amp; $A194, DataRegularSeason20242025!$E$3:$E$1315, AE$1)</f>
        <v>9</v>
      </c>
      <c r="AF194" s="2">
        <f>SUMIFS(DataRegularSeason20242025!$AA$3:$AA$1315,DataRegularSeason20242025!$B$3:$B$1315, "&lt;=" &amp; $A194, DataRegularSeason20242025!$D$3:$D$1315, AF$1)+SUMIFS(DataRegularSeason20242025!$AB$3:$AB$1315,DataRegularSeason20242025!$B$3:$B$1315, "&lt;=" &amp; $A194, DataRegularSeason20242025!$E$3:$E$1315, AF$1)</f>
        <v>14</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7</v>
      </c>
      <c r="D195" s="2">
        <f>SUMIFS(DataRegularSeason20242025!$AA$3:$AA$1315,DataRegularSeason20242025!$B$3:$B$1315, "&lt;=" &amp; $A195, DataRegularSeason20242025!$D$3:$D$1315, D$1)+SUMIFS(DataRegularSeason20242025!$AB$3:$AB$1315,DataRegularSeason20242025!$B$3:$B$1315, "&lt;=" &amp; $A195, DataRegularSeason20242025!$E$3:$E$1315, D$1)</f>
        <v>7</v>
      </c>
      <c r="E195" s="2">
        <f>SUMIFS(DataRegularSeason20242025!$AA$3:$AA$1315,DataRegularSeason20242025!$B$3:$B$1315, "&lt;=" &amp; $A195, DataRegularSeason20242025!$D$3:$D$1315, E$1)+SUMIFS(DataRegularSeason20242025!$AB$3:$AB$1315,DataRegularSeason20242025!$B$3:$B$1315, "&lt;=" &amp; $A195, DataRegularSeason20242025!$E$3:$E$1315, E$1)</f>
        <v>8</v>
      </c>
      <c r="F195" s="2">
        <f>SUMIFS(DataRegularSeason20242025!$AA$3:$AA$1315,DataRegularSeason20242025!$B$3:$B$1315, "&lt;=" &amp; $A195, DataRegularSeason20242025!$D$3:$D$1315, F$1)+SUMIFS(DataRegularSeason20242025!$AB$3:$AB$1315,DataRegularSeason20242025!$B$3:$B$1315, "&lt;=" &amp; $A195, DataRegularSeason20242025!$E$3:$E$1315, F$1)</f>
        <v>6</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5</v>
      </c>
      <c r="I195" s="2">
        <f>SUMIFS(DataRegularSeason20242025!$AA$3:$AA$1315,DataRegularSeason20242025!$B$3:$B$1315, "&lt;=" &amp; $A195, DataRegularSeason20242025!$D$3:$D$1315, I$1)+SUMIFS(DataRegularSeason20242025!$AB$3:$AB$1315,DataRegularSeason20242025!$B$3:$B$1315, "&lt;=" &amp; $A195, DataRegularSeason20242025!$E$3:$E$1315, I$1)</f>
        <v>8</v>
      </c>
      <c r="J195" s="2">
        <f>SUMIFS(DataRegularSeason20242025!$AA$3:$AA$1315,DataRegularSeason20242025!$B$3:$B$1315, "&lt;=" &amp; $A195, DataRegularSeason20242025!$D$3:$D$1315, J$1)+SUMIFS(DataRegularSeason20242025!$AB$3:$AB$1315,DataRegularSeason20242025!$B$3:$B$1315, "&lt;=" &amp; $A195, DataRegularSeason20242025!$E$3:$E$1315, J$1)</f>
        <v>12</v>
      </c>
      <c r="K195" s="2">
        <f>SUMIFS(DataRegularSeason20242025!$AA$3:$AA$1315,DataRegularSeason20242025!$B$3:$B$1315, "&lt;=" &amp; $A195, DataRegularSeason20242025!$D$3:$D$1315, K$1)+SUMIFS(DataRegularSeason20242025!$AB$3:$AB$1315,DataRegularSeason20242025!$B$3:$B$1315, "&lt;=" &amp; $A195, DataRegularSeason20242025!$E$3:$E$1315, K$1)</f>
        <v>8</v>
      </c>
      <c r="L195" s="2">
        <f>SUMIFS(DataRegularSeason20242025!$AA$3:$AA$1315,DataRegularSeason20242025!$B$3:$B$1315, "&lt;=" &amp; $A195, DataRegularSeason20242025!$D$3:$D$1315, L$1)+SUMIFS(DataRegularSeason20242025!$AB$3:$AB$1315,DataRegularSeason20242025!$B$3:$B$1315, "&lt;=" &amp; $A195, DataRegularSeason20242025!$E$3:$E$1315, L$1)</f>
        <v>5</v>
      </c>
      <c r="M195" s="2">
        <f>SUMIFS(DataRegularSeason20242025!$AA$3:$AA$1315,DataRegularSeason20242025!$B$3:$B$1315, "&lt;=" &amp; $A195, DataRegularSeason20242025!$D$3:$D$1315, M$1)+SUMIFS(DataRegularSeason20242025!$AB$3:$AB$1315,DataRegularSeason20242025!$B$3:$B$1315, "&lt;=" &amp; $A195, DataRegularSeason20242025!$E$3:$E$1315, M$1)</f>
        <v>11</v>
      </c>
      <c r="N195" s="2">
        <f>SUMIFS(DataRegularSeason20242025!$AA$3:$AA$1315,DataRegularSeason20242025!$B$3:$B$1315, "&lt;=" &amp; $A195, DataRegularSeason20242025!$D$3:$D$1315, N$1)+SUMIFS(DataRegularSeason20242025!$AB$3:$AB$1315,DataRegularSeason20242025!$B$3:$B$1315, "&lt;=" &amp; $A195, DataRegularSeason20242025!$E$3:$E$1315, N$1)</f>
        <v>10</v>
      </c>
      <c r="O195" s="2">
        <f>SUMIFS(DataRegularSeason20242025!$AA$3:$AA$1315,DataRegularSeason20242025!$B$3:$B$1315, "&lt;=" &amp; $A195, DataRegularSeason20242025!$D$3:$D$1315, O$1)+SUMIFS(DataRegularSeason20242025!$AB$3:$AB$1315,DataRegularSeason20242025!$B$3:$B$1315, "&lt;=" &amp; $A195, DataRegularSeason20242025!$E$3:$E$1315, O$1)</f>
        <v>12</v>
      </c>
      <c r="P195" s="2">
        <f>SUMIFS(DataRegularSeason20242025!$AA$3:$AA$1315,DataRegularSeason20242025!$B$3:$B$1315, "&lt;=" &amp; $A195, DataRegularSeason20242025!$D$3:$D$1315, P$1)+SUMIFS(DataRegularSeason20242025!$AB$3:$AB$1315,DataRegularSeason20242025!$B$3:$B$1315, "&lt;=" &amp; $A195, DataRegularSeason20242025!$E$3:$E$1315, P$1)</f>
        <v>5</v>
      </c>
      <c r="Q195" s="2">
        <f>SUMIFS(DataRegularSeason20242025!$AA$3:$AA$1315,DataRegularSeason20242025!$B$3:$B$1315, "&lt;=" &amp; $A195, DataRegularSeason20242025!$D$3:$D$1315, Q$1)+SUMIFS(DataRegularSeason20242025!$AB$3:$AB$1315,DataRegularSeason20242025!$B$3:$B$1315, "&lt;=" &amp; $A195, DataRegularSeason20242025!$E$3:$E$1315, Q$1)</f>
        <v>11</v>
      </c>
      <c r="R195" s="2">
        <f>SUMIFS(DataRegularSeason20242025!$AA$3:$AA$1315,DataRegularSeason20242025!$B$3:$B$1315, "&lt;=" &amp; $A195, DataRegularSeason20242025!$D$3:$D$1315, R$1)+SUMIFS(DataRegularSeason20242025!$AB$3:$AB$1315,DataRegularSeason20242025!$B$3:$B$1315, "&lt;=" &amp; $A195, DataRegularSeason20242025!$E$3:$E$1315, R$1)</f>
        <v>2</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11</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3</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2</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8</v>
      </c>
      <c r="AB195" s="2">
        <f>SUMIFS(DataRegularSeason20242025!$AA$3:$AA$1315,DataRegularSeason20242025!$B$3:$B$1315, "&lt;=" &amp; $A195, DataRegularSeason20242025!$D$3:$D$1315, AB$1)+SUMIFS(DataRegularSeason20242025!$AB$3:$AB$1315,DataRegularSeason20242025!$B$3:$B$1315, "&lt;=" &amp; $A195, DataRegularSeason20242025!$E$3:$E$1315, AB$1)</f>
        <v>8</v>
      </c>
      <c r="AC195" s="2">
        <f>SUMIFS(DataRegularSeason20242025!$AA$3:$AA$1315,DataRegularSeason20242025!$B$3:$B$1315, "&lt;=" &amp; $A195, DataRegularSeason20242025!$D$3:$D$1315, AC$1)+SUMIFS(DataRegularSeason20242025!$AB$3:$AB$1315,DataRegularSeason20242025!$B$3:$B$1315, "&lt;=" &amp; $A195, DataRegularSeason20242025!$E$3:$E$1315, AC$1)</f>
        <v>9</v>
      </c>
      <c r="AD195" s="2">
        <f>SUMIFS(DataRegularSeason20242025!$AA$3:$AA$1315,DataRegularSeason20242025!$B$3:$B$1315, "&lt;=" &amp; $A195, DataRegularSeason20242025!$D$3:$D$1315, AD$1)+SUMIFS(DataRegularSeason20242025!$AB$3:$AB$1315,DataRegularSeason20242025!$B$3:$B$1315, "&lt;=" &amp; $A195, DataRegularSeason20242025!$E$3:$E$1315, AD$1)</f>
        <v>8</v>
      </c>
      <c r="AE195" s="2">
        <f>SUMIFS(DataRegularSeason20242025!$AA$3:$AA$1315,DataRegularSeason20242025!$B$3:$B$1315, "&lt;=" &amp; $A195, DataRegularSeason20242025!$D$3:$D$1315, AE$1)+SUMIFS(DataRegularSeason20242025!$AB$3:$AB$1315,DataRegularSeason20242025!$B$3:$B$1315, "&lt;=" &amp; $A195, DataRegularSeason20242025!$E$3:$E$1315, AE$1)</f>
        <v>9</v>
      </c>
      <c r="AF195" s="2">
        <f>SUMIFS(DataRegularSeason20242025!$AA$3:$AA$1315,DataRegularSeason20242025!$B$3:$B$1315, "&lt;=" &amp; $A195, DataRegularSeason20242025!$D$3:$D$1315, AF$1)+SUMIFS(DataRegularSeason20242025!$AB$3:$AB$1315,DataRegularSeason20242025!$B$3:$B$1315, "&lt;=" &amp; $A195, DataRegularSeason20242025!$E$3:$E$1315, AF$1)</f>
        <v>14</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7</v>
      </c>
      <c r="D196" s="2">
        <f>SUMIFS(DataRegularSeason20242025!$AA$3:$AA$1315,DataRegularSeason20242025!$B$3:$B$1315, "&lt;=" &amp; $A196, DataRegularSeason20242025!$D$3:$D$1315, D$1)+SUMIFS(DataRegularSeason20242025!$AB$3:$AB$1315,DataRegularSeason20242025!$B$3:$B$1315, "&lt;=" &amp; $A196, DataRegularSeason20242025!$E$3:$E$1315, D$1)</f>
        <v>7</v>
      </c>
      <c r="E196" s="2">
        <f>SUMIFS(DataRegularSeason20242025!$AA$3:$AA$1315,DataRegularSeason20242025!$B$3:$B$1315, "&lt;=" &amp; $A196, DataRegularSeason20242025!$D$3:$D$1315, E$1)+SUMIFS(DataRegularSeason20242025!$AB$3:$AB$1315,DataRegularSeason20242025!$B$3:$B$1315, "&lt;=" &amp; $A196, DataRegularSeason20242025!$E$3:$E$1315, E$1)</f>
        <v>8</v>
      </c>
      <c r="F196" s="2">
        <f>SUMIFS(DataRegularSeason20242025!$AA$3:$AA$1315,DataRegularSeason20242025!$B$3:$B$1315, "&lt;=" &amp; $A196, DataRegularSeason20242025!$D$3:$D$1315, F$1)+SUMIFS(DataRegularSeason20242025!$AB$3:$AB$1315,DataRegularSeason20242025!$B$3:$B$1315, "&lt;=" &amp; $A196, DataRegularSeason20242025!$E$3:$E$1315, F$1)</f>
        <v>6</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5</v>
      </c>
      <c r="I196" s="2">
        <f>SUMIFS(DataRegularSeason20242025!$AA$3:$AA$1315,DataRegularSeason20242025!$B$3:$B$1315, "&lt;=" &amp; $A196, DataRegularSeason20242025!$D$3:$D$1315, I$1)+SUMIFS(DataRegularSeason20242025!$AB$3:$AB$1315,DataRegularSeason20242025!$B$3:$B$1315, "&lt;=" &amp; $A196, DataRegularSeason20242025!$E$3:$E$1315, I$1)</f>
        <v>8</v>
      </c>
      <c r="J196" s="2">
        <f>SUMIFS(DataRegularSeason20242025!$AA$3:$AA$1315,DataRegularSeason20242025!$B$3:$B$1315, "&lt;=" &amp; $A196, DataRegularSeason20242025!$D$3:$D$1315, J$1)+SUMIFS(DataRegularSeason20242025!$AB$3:$AB$1315,DataRegularSeason20242025!$B$3:$B$1315, "&lt;=" &amp; $A196, DataRegularSeason20242025!$E$3:$E$1315, J$1)</f>
        <v>12</v>
      </c>
      <c r="K196" s="2">
        <f>SUMIFS(DataRegularSeason20242025!$AA$3:$AA$1315,DataRegularSeason20242025!$B$3:$B$1315, "&lt;=" &amp; $A196, DataRegularSeason20242025!$D$3:$D$1315, K$1)+SUMIFS(DataRegularSeason20242025!$AB$3:$AB$1315,DataRegularSeason20242025!$B$3:$B$1315, "&lt;=" &amp; $A196, DataRegularSeason20242025!$E$3:$E$1315, K$1)</f>
        <v>8</v>
      </c>
      <c r="L196" s="2">
        <f>SUMIFS(DataRegularSeason20242025!$AA$3:$AA$1315,DataRegularSeason20242025!$B$3:$B$1315, "&lt;=" &amp; $A196, DataRegularSeason20242025!$D$3:$D$1315, L$1)+SUMIFS(DataRegularSeason20242025!$AB$3:$AB$1315,DataRegularSeason20242025!$B$3:$B$1315, "&lt;=" &amp; $A196, DataRegularSeason20242025!$E$3:$E$1315, L$1)</f>
        <v>5</v>
      </c>
      <c r="M196" s="2">
        <f>SUMIFS(DataRegularSeason20242025!$AA$3:$AA$1315,DataRegularSeason20242025!$B$3:$B$1315, "&lt;=" &amp; $A196, DataRegularSeason20242025!$D$3:$D$1315, M$1)+SUMIFS(DataRegularSeason20242025!$AB$3:$AB$1315,DataRegularSeason20242025!$B$3:$B$1315, "&lt;=" &amp; $A196, DataRegularSeason20242025!$E$3:$E$1315, M$1)</f>
        <v>11</v>
      </c>
      <c r="N196" s="2">
        <f>SUMIFS(DataRegularSeason20242025!$AA$3:$AA$1315,DataRegularSeason20242025!$B$3:$B$1315, "&lt;=" &amp; $A196, DataRegularSeason20242025!$D$3:$D$1315, N$1)+SUMIFS(DataRegularSeason20242025!$AB$3:$AB$1315,DataRegularSeason20242025!$B$3:$B$1315, "&lt;=" &amp; $A196, DataRegularSeason20242025!$E$3:$E$1315, N$1)</f>
        <v>10</v>
      </c>
      <c r="O196" s="2">
        <f>SUMIFS(DataRegularSeason20242025!$AA$3:$AA$1315,DataRegularSeason20242025!$B$3:$B$1315, "&lt;=" &amp; $A196, DataRegularSeason20242025!$D$3:$D$1315, O$1)+SUMIFS(DataRegularSeason20242025!$AB$3:$AB$1315,DataRegularSeason20242025!$B$3:$B$1315, "&lt;=" &amp; $A196, DataRegularSeason20242025!$E$3:$E$1315, O$1)</f>
        <v>12</v>
      </c>
      <c r="P196" s="2">
        <f>SUMIFS(DataRegularSeason20242025!$AA$3:$AA$1315,DataRegularSeason20242025!$B$3:$B$1315, "&lt;=" &amp; $A196, DataRegularSeason20242025!$D$3:$D$1315, P$1)+SUMIFS(DataRegularSeason20242025!$AB$3:$AB$1315,DataRegularSeason20242025!$B$3:$B$1315, "&lt;=" &amp; $A196, DataRegularSeason20242025!$E$3:$E$1315, P$1)</f>
        <v>5</v>
      </c>
      <c r="Q196" s="2">
        <f>SUMIFS(DataRegularSeason20242025!$AA$3:$AA$1315,DataRegularSeason20242025!$B$3:$B$1315, "&lt;=" &amp; $A196, DataRegularSeason20242025!$D$3:$D$1315, Q$1)+SUMIFS(DataRegularSeason20242025!$AB$3:$AB$1315,DataRegularSeason20242025!$B$3:$B$1315, "&lt;=" &amp; $A196, DataRegularSeason20242025!$E$3:$E$1315, Q$1)</f>
        <v>11</v>
      </c>
      <c r="R196" s="2">
        <f>SUMIFS(DataRegularSeason20242025!$AA$3:$AA$1315,DataRegularSeason20242025!$B$3:$B$1315, "&lt;=" &amp; $A196, DataRegularSeason20242025!$D$3:$D$1315, R$1)+SUMIFS(DataRegularSeason20242025!$AB$3:$AB$1315,DataRegularSeason20242025!$B$3:$B$1315, "&lt;=" &amp; $A196, DataRegularSeason20242025!$E$3:$E$1315, R$1)</f>
        <v>2</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11</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3</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2</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8</v>
      </c>
      <c r="AB196" s="2">
        <f>SUMIFS(DataRegularSeason20242025!$AA$3:$AA$1315,DataRegularSeason20242025!$B$3:$B$1315, "&lt;=" &amp; $A196, DataRegularSeason20242025!$D$3:$D$1315, AB$1)+SUMIFS(DataRegularSeason20242025!$AB$3:$AB$1315,DataRegularSeason20242025!$B$3:$B$1315, "&lt;=" &amp; $A196, DataRegularSeason20242025!$E$3:$E$1315, AB$1)</f>
        <v>8</v>
      </c>
      <c r="AC196" s="2">
        <f>SUMIFS(DataRegularSeason20242025!$AA$3:$AA$1315,DataRegularSeason20242025!$B$3:$B$1315, "&lt;=" &amp; $A196, DataRegularSeason20242025!$D$3:$D$1315, AC$1)+SUMIFS(DataRegularSeason20242025!$AB$3:$AB$1315,DataRegularSeason20242025!$B$3:$B$1315, "&lt;=" &amp; $A196, DataRegularSeason20242025!$E$3:$E$1315, AC$1)</f>
        <v>9</v>
      </c>
      <c r="AD196" s="2">
        <f>SUMIFS(DataRegularSeason20242025!$AA$3:$AA$1315,DataRegularSeason20242025!$B$3:$B$1315, "&lt;=" &amp; $A196, DataRegularSeason20242025!$D$3:$D$1315, AD$1)+SUMIFS(DataRegularSeason20242025!$AB$3:$AB$1315,DataRegularSeason20242025!$B$3:$B$1315, "&lt;=" &amp; $A196, DataRegularSeason20242025!$E$3:$E$1315, AD$1)</f>
        <v>8</v>
      </c>
      <c r="AE196" s="2">
        <f>SUMIFS(DataRegularSeason20242025!$AA$3:$AA$1315,DataRegularSeason20242025!$B$3:$B$1315, "&lt;=" &amp; $A196, DataRegularSeason20242025!$D$3:$D$1315, AE$1)+SUMIFS(DataRegularSeason20242025!$AB$3:$AB$1315,DataRegularSeason20242025!$B$3:$B$1315, "&lt;=" &amp; $A196, DataRegularSeason20242025!$E$3:$E$1315, AE$1)</f>
        <v>9</v>
      </c>
      <c r="AF196" s="2">
        <f>SUMIFS(DataRegularSeason20242025!$AA$3:$AA$1315,DataRegularSeason20242025!$B$3:$B$1315, "&lt;=" &amp; $A196, DataRegularSeason20242025!$D$3:$D$1315, AF$1)+SUMIFS(DataRegularSeason20242025!$AB$3:$AB$1315,DataRegularSeason20242025!$B$3:$B$1315, "&lt;=" &amp; $A196, DataRegularSeason20242025!$E$3:$E$1315, AF$1)</f>
        <v>14</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7</v>
      </c>
      <c r="D197" s="2">
        <f>SUMIFS(DataRegularSeason20242025!$AA$3:$AA$1315,DataRegularSeason20242025!$B$3:$B$1315, "&lt;=" &amp; $A197, DataRegularSeason20242025!$D$3:$D$1315, D$1)+SUMIFS(DataRegularSeason20242025!$AB$3:$AB$1315,DataRegularSeason20242025!$B$3:$B$1315, "&lt;=" &amp; $A197, DataRegularSeason20242025!$E$3:$E$1315, D$1)</f>
        <v>7</v>
      </c>
      <c r="E197" s="2">
        <f>SUMIFS(DataRegularSeason20242025!$AA$3:$AA$1315,DataRegularSeason20242025!$B$3:$B$1315, "&lt;=" &amp; $A197, DataRegularSeason20242025!$D$3:$D$1315, E$1)+SUMIFS(DataRegularSeason20242025!$AB$3:$AB$1315,DataRegularSeason20242025!$B$3:$B$1315, "&lt;=" &amp; $A197, DataRegularSeason20242025!$E$3:$E$1315, E$1)</f>
        <v>8</v>
      </c>
      <c r="F197" s="2">
        <f>SUMIFS(DataRegularSeason20242025!$AA$3:$AA$1315,DataRegularSeason20242025!$B$3:$B$1315, "&lt;=" &amp; $A197, DataRegularSeason20242025!$D$3:$D$1315, F$1)+SUMIFS(DataRegularSeason20242025!$AB$3:$AB$1315,DataRegularSeason20242025!$B$3:$B$1315, "&lt;=" &amp; $A197, DataRegularSeason20242025!$E$3:$E$1315, F$1)</f>
        <v>6</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5</v>
      </c>
      <c r="I197" s="2">
        <f>SUMIFS(DataRegularSeason20242025!$AA$3:$AA$1315,DataRegularSeason20242025!$B$3:$B$1315, "&lt;=" &amp; $A197, DataRegularSeason20242025!$D$3:$D$1315, I$1)+SUMIFS(DataRegularSeason20242025!$AB$3:$AB$1315,DataRegularSeason20242025!$B$3:$B$1315, "&lt;=" &amp; $A197, DataRegularSeason20242025!$E$3:$E$1315, I$1)</f>
        <v>8</v>
      </c>
      <c r="J197" s="2">
        <f>SUMIFS(DataRegularSeason20242025!$AA$3:$AA$1315,DataRegularSeason20242025!$B$3:$B$1315, "&lt;=" &amp; $A197, DataRegularSeason20242025!$D$3:$D$1315, J$1)+SUMIFS(DataRegularSeason20242025!$AB$3:$AB$1315,DataRegularSeason20242025!$B$3:$B$1315, "&lt;=" &amp; $A197, DataRegularSeason20242025!$E$3:$E$1315, J$1)</f>
        <v>12</v>
      </c>
      <c r="K197" s="2">
        <f>SUMIFS(DataRegularSeason20242025!$AA$3:$AA$1315,DataRegularSeason20242025!$B$3:$B$1315, "&lt;=" &amp; $A197, DataRegularSeason20242025!$D$3:$D$1315, K$1)+SUMIFS(DataRegularSeason20242025!$AB$3:$AB$1315,DataRegularSeason20242025!$B$3:$B$1315, "&lt;=" &amp; $A197, DataRegularSeason20242025!$E$3:$E$1315, K$1)</f>
        <v>8</v>
      </c>
      <c r="L197" s="2">
        <f>SUMIFS(DataRegularSeason20242025!$AA$3:$AA$1315,DataRegularSeason20242025!$B$3:$B$1315, "&lt;=" &amp; $A197, DataRegularSeason20242025!$D$3:$D$1315, L$1)+SUMIFS(DataRegularSeason20242025!$AB$3:$AB$1315,DataRegularSeason20242025!$B$3:$B$1315, "&lt;=" &amp; $A197, DataRegularSeason20242025!$E$3:$E$1315, L$1)</f>
        <v>5</v>
      </c>
      <c r="M197" s="2">
        <f>SUMIFS(DataRegularSeason20242025!$AA$3:$AA$1315,DataRegularSeason20242025!$B$3:$B$1315, "&lt;=" &amp; $A197, DataRegularSeason20242025!$D$3:$D$1315, M$1)+SUMIFS(DataRegularSeason20242025!$AB$3:$AB$1315,DataRegularSeason20242025!$B$3:$B$1315, "&lt;=" &amp; $A197, DataRegularSeason20242025!$E$3:$E$1315, M$1)</f>
        <v>11</v>
      </c>
      <c r="N197" s="2">
        <f>SUMIFS(DataRegularSeason20242025!$AA$3:$AA$1315,DataRegularSeason20242025!$B$3:$B$1315, "&lt;=" &amp; $A197, DataRegularSeason20242025!$D$3:$D$1315, N$1)+SUMIFS(DataRegularSeason20242025!$AB$3:$AB$1315,DataRegularSeason20242025!$B$3:$B$1315, "&lt;=" &amp; $A197, DataRegularSeason20242025!$E$3:$E$1315, N$1)</f>
        <v>10</v>
      </c>
      <c r="O197" s="2">
        <f>SUMIFS(DataRegularSeason20242025!$AA$3:$AA$1315,DataRegularSeason20242025!$B$3:$B$1315, "&lt;=" &amp; $A197, DataRegularSeason20242025!$D$3:$D$1315, O$1)+SUMIFS(DataRegularSeason20242025!$AB$3:$AB$1315,DataRegularSeason20242025!$B$3:$B$1315, "&lt;=" &amp; $A197, DataRegularSeason20242025!$E$3:$E$1315, O$1)</f>
        <v>12</v>
      </c>
      <c r="P197" s="2">
        <f>SUMIFS(DataRegularSeason20242025!$AA$3:$AA$1315,DataRegularSeason20242025!$B$3:$B$1315, "&lt;=" &amp; $A197, DataRegularSeason20242025!$D$3:$D$1315, P$1)+SUMIFS(DataRegularSeason20242025!$AB$3:$AB$1315,DataRegularSeason20242025!$B$3:$B$1315, "&lt;=" &amp; $A197, DataRegularSeason20242025!$E$3:$E$1315, P$1)</f>
        <v>5</v>
      </c>
      <c r="Q197" s="2">
        <f>SUMIFS(DataRegularSeason20242025!$AA$3:$AA$1315,DataRegularSeason20242025!$B$3:$B$1315, "&lt;=" &amp; $A197, DataRegularSeason20242025!$D$3:$D$1315, Q$1)+SUMIFS(DataRegularSeason20242025!$AB$3:$AB$1315,DataRegularSeason20242025!$B$3:$B$1315, "&lt;=" &amp; $A197, DataRegularSeason20242025!$E$3:$E$1315, Q$1)</f>
        <v>11</v>
      </c>
      <c r="R197" s="2">
        <f>SUMIFS(DataRegularSeason20242025!$AA$3:$AA$1315,DataRegularSeason20242025!$B$3:$B$1315, "&lt;=" &amp; $A197, DataRegularSeason20242025!$D$3:$D$1315, R$1)+SUMIFS(DataRegularSeason20242025!$AB$3:$AB$1315,DataRegularSeason20242025!$B$3:$B$1315, "&lt;=" &amp; $A197, DataRegularSeason20242025!$E$3:$E$1315, R$1)</f>
        <v>2</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11</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3</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2</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8</v>
      </c>
      <c r="AB197" s="2">
        <f>SUMIFS(DataRegularSeason20242025!$AA$3:$AA$1315,DataRegularSeason20242025!$B$3:$B$1315, "&lt;=" &amp; $A197, DataRegularSeason20242025!$D$3:$D$1315, AB$1)+SUMIFS(DataRegularSeason20242025!$AB$3:$AB$1315,DataRegularSeason20242025!$B$3:$B$1315, "&lt;=" &amp; $A197, DataRegularSeason20242025!$E$3:$E$1315, AB$1)</f>
        <v>8</v>
      </c>
      <c r="AC197" s="2">
        <f>SUMIFS(DataRegularSeason20242025!$AA$3:$AA$1315,DataRegularSeason20242025!$B$3:$B$1315, "&lt;=" &amp; $A197, DataRegularSeason20242025!$D$3:$D$1315, AC$1)+SUMIFS(DataRegularSeason20242025!$AB$3:$AB$1315,DataRegularSeason20242025!$B$3:$B$1315, "&lt;=" &amp; $A197, DataRegularSeason20242025!$E$3:$E$1315, AC$1)</f>
        <v>9</v>
      </c>
      <c r="AD197" s="2">
        <f>SUMIFS(DataRegularSeason20242025!$AA$3:$AA$1315,DataRegularSeason20242025!$B$3:$B$1315, "&lt;=" &amp; $A197, DataRegularSeason20242025!$D$3:$D$1315, AD$1)+SUMIFS(DataRegularSeason20242025!$AB$3:$AB$1315,DataRegularSeason20242025!$B$3:$B$1315, "&lt;=" &amp; $A197, DataRegularSeason20242025!$E$3:$E$1315, AD$1)</f>
        <v>8</v>
      </c>
      <c r="AE197" s="2">
        <f>SUMIFS(DataRegularSeason20242025!$AA$3:$AA$1315,DataRegularSeason20242025!$B$3:$B$1315, "&lt;=" &amp; $A197, DataRegularSeason20242025!$D$3:$D$1315, AE$1)+SUMIFS(DataRegularSeason20242025!$AB$3:$AB$1315,DataRegularSeason20242025!$B$3:$B$1315, "&lt;=" &amp; $A197, DataRegularSeason20242025!$E$3:$E$1315, AE$1)</f>
        <v>9</v>
      </c>
      <c r="AF197" s="2">
        <f>SUMIFS(DataRegularSeason20242025!$AA$3:$AA$1315,DataRegularSeason20242025!$B$3:$B$1315, "&lt;=" &amp; $A197, DataRegularSeason20242025!$D$3:$D$1315, AF$1)+SUMIFS(DataRegularSeason20242025!$AB$3:$AB$1315,DataRegularSeason20242025!$B$3:$B$1315, "&lt;=" &amp; $A197, DataRegularSeason20242025!$E$3:$E$1315, AF$1)</f>
        <v>14</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7</v>
      </c>
      <c r="D198" s="2">
        <f>SUMIFS(DataRegularSeason20242025!$AA$3:$AA$1315,DataRegularSeason20242025!$B$3:$B$1315, "&lt;=" &amp; $A198, DataRegularSeason20242025!$D$3:$D$1315, D$1)+SUMIFS(DataRegularSeason20242025!$AB$3:$AB$1315,DataRegularSeason20242025!$B$3:$B$1315, "&lt;=" &amp; $A198, DataRegularSeason20242025!$E$3:$E$1315, D$1)</f>
        <v>7</v>
      </c>
      <c r="E198" s="2">
        <f>SUMIFS(DataRegularSeason20242025!$AA$3:$AA$1315,DataRegularSeason20242025!$B$3:$B$1315, "&lt;=" &amp; $A198, DataRegularSeason20242025!$D$3:$D$1315, E$1)+SUMIFS(DataRegularSeason20242025!$AB$3:$AB$1315,DataRegularSeason20242025!$B$3:$B$1315, "&lt;=" &amp; $A198, DataRegularSeason20242025!$E$3:$E$1315, E$1)</f>
        <v>8</v>
      </c>
      <c r="F198" s="2">
        <f>SUMIFS(DataRegularSeason20242025!$AA$3:$AA$1315,DataRegularSeason20242025!$B$3:$B$1315, "&lt;=" &amp; $A198, DataRegularSeason20242025!$D$3:$D$1315, F$1)+SUMIFS(DataRegularSeason20242025!$AB$3:$AB$1315,DataRegularSeason20242025!$B$3:$B$1315, "&lt;=" &amp; $A198, DataRegularSeason20242025!$E$3:$E$1315, F$1)</f>
        <v>6</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5</v>
      </c>
      <c r="I198" s="2">
        <f>SUMIFS(DataRegularSeason20242025!$AA$3:$AA$1315,DataRegularSeason20242025!$B$3:$B$1315, "&lt;=" &amp; $A198, DataRegularSeason20242025!$D$3:$D$1315, I$1)+SUMIFS(DataRegularSeason20242025!$AB$3:$AB$1315,DataRegularSeason20242025!$B$3:$B$1315, "&lt;=" &amp; $A198, DataRegularSeason20242025!$E$3:$E$1315, I$1)</f>
        <v>8</v>
      </c>
      <c r="J198" s="2">
        <f>SUMIFS(DataRegularSeason20242025!$AA$3:$AA$1315,DataRegularSeason20242025!$B$3:$B$1315, "&lt;=" &amp; $A198, DataRegularSeason20242025!$D$3:$D$1315, J$1)+SUMIFS(DataRegularSeason20242025!$AB$3:$AB$1315,DataRegularSeason20242025!$B$3:$B$1315, "&lt;=" &amp; $A198, DataRegularSeason20242025!$E$3:$E$1315, J$1)</f>
        <v>12</v>
      </c>
      <c r="K198" s="2">
        <f>SUMIFS(DataRegularSeason20242025!$AA$3:$AA$1315,DataRegularSeason20242025!$B$3:$B$1315, "&lt;=" &amp; $A198, DataRegularSeason20242025!$D$3:$D$1315, K$1)+SUMIFS(DataRegularSeason20242025!$AB$3:$AB$1315,DataRegularSeason20242025!$B$3:$B$1315, "&lt;=" &amp; $A198, DataRegularSeason20242025!$E$3:$E$1315, K$1)</f>
        <v>8</v>
      </c>
      <c r="L198" s="2">
        <f>SUMIFS(DataRegularSeason20242025!$AA$3:$AA$1315,DataRegularSeason20242025!$B$3:$B$1315, "&lt;=" &amp; $A198, DataRegularSeason20242025!$D$3:$D$1315, L$1)+SUMIFS(DataRegularSeason20242025!$AB$3:$AB$1315,DataRegularSeason20242025!$B$3:$B$1315, "&lt;=" &amp; $A198, DataRegularSeason20242025!$E$3:$E$1315, L$1)</f>
        <v>5</v>
      </c>
      <c r="M198" s="2">
        <f>SUMIFS(DataRegularSeason20242025!$AA$3:$AA$1315,DataRegularSeason20242025!$B$3:$B$1315, "&lt;=" &amp; $A198, DataRegularSeason20242025!$D$3:$D$1315, M$1)+SUMIFS(DataRegularSeason20242025!$AB$3:$AB$1315,DataRegularSeason20242025!$B$3:$B$1315, "&lt;=" &amp; $A198, DataRegularSeason20242025!$E$3:$E$1315, M$1)</f>
        <v>11</v>
      </c>
      <c r="N198" s="2">
        <f>SUMIFS(DataRegularSeason20242025!$AA$3:$AA$1315,DataRegularSeason20242025!$B$3:$B$1315, "&lt;=" &amp; $A198, DataRegularSeason20242025!$D$3:$D$1315, N$1)+SUMIFS(DataRegularSeason20242025!$AB$3:$AB$1315,DataRegularSeason20242025!$B$3:$B$1315, "&lt;=" &amp; $A198, DataRegularSeason20242025!$E$3:$E$1315, N$1)</f>
        <v>10</v>
      </c>
      <c r="O198" s="2">
        <f>SUMIFS(DataRegularSeason20242025!$AA$3:$AA$1315,DataRegularSeason20242025!$B$3:$B$1315, "&lt;=" &amp; $A198, DataRegularSeason20242025!$D$3:$D$1315, O$1)+SUMIFS(DataRegularSeason20242025!$AB$3:$AB$1315,DataRegularSeason20242025!$B$3:$B$1315, "&lt;=" &amp; $A198, DataRegularSeason20242025!$E$3:$E$1315, O$1)</f>
        <v>12</v>
      </c>
      <c r="P198" s="2">
        <f>SUMIFS(DataRegularSeason20242025!$AA$3:$AA$1315,DataRegularSeason20242025!$B$3:$B$1315, "&lt;=" &amp; $A198, DataRegularSeason20242025!$D$3:$D$1315, P$1)+SUMIFS(DataRegularSeason20242025!$AB$3:$AB$1315,DataRegularSeason20242025!$B$3:$B$1315, "&lt;=" &amp; $A198, DataRegularSeason20242025!$E$3:$E$1315, P$1)</f>
        <v>5</v>
      </c>
      <c r="Q198" s="2">
        <f>SUMIFS(DataRegularSeason20242025!$AA$3:$AA$1315,DataRegularSeason20242025!$B$3:$B$1315, "&lt;=" &amp; $A198, DataRegularSeason20242025!$D$3:$D$1315, Q$1)+SUMIFS(DataRegularSeason20242025!$AB$3:$AB$1315,DataRegularSeason20242025!$B$3:$B$1315, "&lt;=" &amp; $A198, DataRegularSeason20242025!$E$3:$E$1315, Q$1)</f>
        <v>11</v>
      </c>
      <c r="R198" s="2">
        <f>SUMIFS(DataRegularSeason20242025!$AA$3:$AA$1315,DataRegularSeason20242025!$B$3:$B$1315, "&lt;=" &amp; $A198, DataRegularSeason20242025!$D$3:$D$1315, R$1)+SUMIFS(DataRegularSeason20242025!$AB$3:$AB$1315,DataRegularSeason20242025!$B$3:$B$1315, "&lt;=" &amp; $A198, DataRegularSeason20242025!$E$3:$E$1315, R$1)</f>
        <v>2</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11</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3</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2</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8</v>
      </c>
      <c r="AB198" s="2">
        <f>SUMIFS(DataRegularSeason20242025!$AA$3:$AA$1315,DataRegularSeason20242025!$B$3:$B$1315, "&lt;=" &amp; $A198, DataRegularSeason20242025!$D$3:$D$1315, AB$1)+SUMIFS(DataRegularSeason20242025!$AB$3:$AB$1315,DataRegularSeason20242025!$B$3:$B$1315, "&lt;=" &amp; $A198, DataRegularSeason20242025!$E$3:$E$1315, AB$1)</f>
        <v>8</v>
      </c>
      <c r="AC198" s="2">
        <f>SUMIFS(DataRegularSeason20242025!$AA$3:$AA$1315,DataRegularSeason20242025!$B$3:$B$1315, "&lt;=" &amp; $A198, DataRegularSeason20242025!$D$3:$D$1315, AC$1)+SUMIFS(DataRegularSeason20242025!$AB$3:$AB$1315,DataRegularSeason20242025!$B$3:$B$1315, "&lt;=" &amp; $A198, DataRegularSeason20242025!$E$3:$E$1315, AC$1)</f>
        <v>9</v>
      </c>
      <c r="AD198" s="2">
        <f>SUMIFS(DataRegularSeason20242025!$AA$3:$AA$1315,DataRegularSeason20242025!$B$3:$B$1315, "&lt;=" &amp; $A198, DataRegularSeason20242025!$D$3:$D$1315, AD$1)+SUMIFS(DataRegularSeason20242025!$AB$3:$AB$1315,DataRegularSeason20242025!$B$3:$B$1315, "&lt;=" &amp; $A198, DataRegularSeason20242025!$E$3:$E$1315, AD$1)</f>
        <v>8</v>
      </c>
      <c r="AE198" s="2">
        <f>SUMIFS(DataRegularSeason20242025!$AA$3:$AA$1315,DataRegularSeason20242025!$B$3:$B$1315, "&lt;=" &amp; $A198, DataRegularSeason20242025!$D$3:$D$1315, AE$1)+SUMIFS(DataRegularSeason20242025!$AB$3:$AB$1315,DataRegularSeason20242025!$B$3:$B$1315, "&lt;=" &amp; $A198, DataRegularSeason20242025!$E$3:$E$1315, AE$1)</f>
        <v>9</v>
      </c>
      <c r="AF198" s="2">
        <f>SUMIFS(DataRegularSeason20242025!$AA$3:$AA$1315,DataRegularSeason20242025!$B$3:$B$1315, "&lt;=" &amp; $A198, DataRegularSeason20242025!$D$3:$D$1315, AF$1)+SUMIFS(DataRegularSeason20242025!$AB$3:$AB$1315,DataRegularSeason20242025!$B$3:$B$1315, "&lt;=" &amp; $A198, DataRegularSeason20242025!$E$3:$E$1315, AF$1)</f>
        <v>14</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7</v>
      </c>
      <c r="D199" s="2">
        <f>SUMIFS(DataRegularSeason20242025!$AA$3:$AA$1315,DataRegularSeason20242025!$B$3:$B$1315, "&lt;=" &amp; $A199, DataRegularSeason20242025!$D$3:$D$1315, D$1)+SUMIFS(DataRegularSeason20242025!$AB$3:$AB$1315,DataRegularSeason20242025!$B$3:$B$1315, "&lt;=" &amp; $A199, DataRegularSeason20242025!$E$3:$E$1315, D$1)</f>
        <v>7</v>
      </c>
      <c r="E199" s="2">
        <f>SUMIFS(DataRegularSeason20242025!$AA$3:$AA$1315,DataRegularSeason20242025!$B$3:$B$1315, "&lt;=" &amp; $A199, DataRegularSeason20242025!$D$3:$D$1315, E$1)+SUMIFS(DataRegularSeason20242025!$AB$3:$AB$1315,DataRegularSeason20242025!$B$3:$B$1315, "&lt;=" &amp; $A199, DataRegularSeason20242025!$E$3:$E$1315, E$1)</f>
        <v>8</v>
      </c>
      <c r="F199" s="2">
        <f>SUMIFS(DataRegularSeason20242025!$AA$3:$AA$1315,DataRegularSeason20242025!$B$3:$B$1315, "&lt;=" &amp; $A199, DataRegularSeason20242025!$D$3:$D$1315, F$1)+SUMIFS(DataRegularSeason20242025!$AB$3:$AB$1315,DataRegularSeason20242025!$B$3:$B$1315, "&lt;=" &amp; $A199, DataRegularSeason20242025!$E$3:$E$1315, F$1)</f>
        <v>6</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5</v>
      </c>
      <c r="I199" s="2">
        <f>SUMIFS(DataRegularSeason20242025!$AA$3:$AA$1315,DataRegularSeason20242025!$B$3:$B$1315, "&lt;=" &amp; $A199, DataRegularSeason20242025!$D$3:$D$1315, I$1)+SUMIFS(DataRegularSeason20242025!$AB$3:$AB$1315,DataRegularSeason20242025!$B$3:$B$1315, "&lt;=" &amp; $A199, DataRegularSeason20242025!$E$3:$E$1315, I$1)</f>
        <v>8</v>
      </c>
      <c r="J199" s="2">
        <f>SUMIFS(DataRegularSeason20242025!$AA$3:$AA$1315,DataRegularSeason20242025!$B$3:$B$1315, "&lt;=" &amp; $A199, DataRegularSeason20242025!$D$3:$D$1315, J$1)+SUMIFS(DataRegularSeason20242025!$AB$3:$AB$1315,DataRegularSeason20242025!$B$3:$B$1315, "&lt;=" &amp; $A199, DataRegularSeason20242025!$E$3:$E$1315, J$1)</f>
        <v>12</v>
      </c>
      <c r="K199" s="2">
        <f>SUMIFS(DataRegularSeason20242025!$AA$3:$AA$1315,DataRegularSeason20242025!$B$3:$B$1315, "&lt;=" &amp; $A199, DataRegularSeason20242025!$D$3:$D$1315, K$1)+SUMIFS(DataRegularSeason20242025!$AB$3:$AB$1315,DataRegularSeason20242025!$B$3:$B$1315, "&lt;=" &amp; $A199, DataRegularSeason20242025!$E$3:$E$1315, K$1)</f>
        <v>8</v>
      </c>
      <c r="L199" s="2">
        <f>SUMIFS(DataRegularSeason20242025!$AA$3:$AA$1315,DataRegularSeason20242025!$B$3:$B$1315, "&lt;=" &amp; $A199, DataRegularSeason20242025!$D$3:$D$1315, L$1)+SUMIFS(DataRegularSeason20242025!$AB$3:$AB$1315,DataRegularSeason20242025!$B$3:$B$1315, "&lt;=" &amp; $A199, DataRegularSeason20242025!$E$3:$E$1315, L$1)</f>
        <v>5</v>
      </c>
      <c r="M199" s="2">
        <f>SUMIFS(DataRegularSeason20242025!$AA$3:$AA$1315,DataRegularSeason20242025!$B$3:$B$1315, "&lt;=" &amp; $A199, DataRegularSeason20242025!$D$3:$D$1315, M$1)+SUMIFS(DataRegularSeason20242025!$AB$3:$AB$1315,DataRegularSeason20242025!$B$3:$B$1315, "&lt;=" &amp; $A199, DataRegularSeason20242025!$E$3:$E$1315, M$1)</f>
        <v>11</v>
      </c>
      <c r="N199" s="2">
        <f>SUMIFS(DataRegularSeason20242025!$AA$3:$AA$1315,DataRegularSeason20242025!$B$3:$B$1315, "&lt;=" &amp; $A199, DataRegularSeason20242025!$D$3:$D$1315, N$1)+SUMIFS(DataRegularSeason20242025!$AB$3:$AB$1315,DataRegularSeason20242025!$B$3:$B$1315, "&lt;=" &amp; $A199, DataRegularSeason20242025!$E$3:$E$1315, N$1)</f>
        <v>10</v>
      </c>
      <c r="O199" s="2">
        <f>SUMIFS(DataRegularSeason20242025!$AA$3:$AA$1315,DataRegularSeason20242025!$B$3:$B$1315, "&lt;=" &amp; $A199, DataRegularSeason20242025!$D$3:$D$1315, O$1)+SUMIFS(DataRegularSeason20242025!$AB$3:$AB$1315,DataRegularSeason20242025!$B$3:$B$1315, "&lt;=" &amp; $A199, DataRegularSeason20242025!$E$3:$E$1315, O$1)</f>
        <v>12</v>
      </c>
      <c r="P199" s="2">
        <f>SUMIFS(DataRegularSeason20242025!$AA$3:$AA$1315,DataRegularSeason20242025!$B$3:$B$1315, "&lt;=" &amp; $A199, DataRegularSeason20242025!$D$3:$D$1315, P$1)+SUMIFS(DataRegularSeason20242025!$AB$3:$AB$1315,DataRegularSeason20242025!$B$3:$B$1315, "&lt;=" &amp; $A199, DataRegularSeason20242025!$E$3:$E$1315, P$1)</f>
        <v>5</v>
      </c>
      <c r="Q199" s="2">
        <f>SUMIFS(DataRegularSeason20242025!$AA$3:$AA$1315,DataRegularSeason20242025!$B$3:$B$1315, "&lt;=" &amp; $A199, DataRegularSeason20242025!$D$3:$D$1315, Q$1)+SUMIFS(DataRegularSeason20242025!$AB$3:$AB$1315,DataRegularSeason20242025!$B$3:$B$1315, "&lt;=" &amp; $A199, DataRegularSeason20242025!$E$3:$E$1315, Q$1)</f>
        <v>11</v>
      </c>
      <c r="R199" s="2">
        <f>SUMIFS(DataRegularSeason20242025!$AA$3:$AA$1315,DataRegularSeason20242025!$B$3:$B$1315, "&lt;=" &amp; $A199, DataRegularSeason20242025!$D$3:$D$1315, R$1)+SUMIFS(DataRegularSeason20242025!$AB$3:$AB$1315,DataRegularSeason20242025!$B$3:$B$1315, "&lt;=" &amp; $A199, DataRegularSeason20242025!$E$3:$E$1315, R$1)</f>
        <v>2</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11</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3</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2</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8</v>
      </c>
      <c r="AB199" s="2">
        <f>SUMIFS(DataRegularSeason20242025!$AA$3:$AA$1315,DataRegularSeason20242025!$B$3:$B$1315, "&lt;=" &amp; $A199, DataRegularSeason20242025!$D$3:$D$1315, AB$1)+SUMIFS(DataRegularSeason20242025!$AB$3:$AB$1315,DataRegularSeason20242025!$B$3:$B$1315, "&lt;=" &amp; $A199, DataRegularSeason20242025!$E$3:$E$1315, AB$1)</f>
        <v>8</v>
      </c>
      <c r="AC199" s="2">
        <f>SUMIFS(DataRegularSeason20242025!$AA$3:$AA$1315,DataRegularSeason20242025!$B$3:$B$1315, "&lt;=" &amp; $A199, DataRegularSeason20242025!$D$3:$D$1315, AC$1)+SUMIFS(DataRegularSeason20242025!$AB$3:$AB$1315,DataRegularSeason20242025!$B$3:$B$1315, "&lt;=" &amp; $A199, DataRegularSeason20242025!$E$3:$E$1315, AC$1)</f>
        <v>9</v>
      </c>
      <c r="AD199" s="2">
        <f>SUMIFS(DataRegularSeason20242025!$AA$3:$AA$1315,DataRegularSeason20242025!$B$3:$B$1315, "&lt;=" &amp; $A199, DataRegularSeason20242025!$D$3:$D$1315, AD$1)+SUMIFS(DataRegularSeason20242025!$AB$3:$AB$1315,DataRegularSeason20242025!$B$3:$B$1315, "&lt;=" &amp; $A199, DataRegularSeason20242025!$E$3:$E$1315, AD$1)</f>
        <v>8</v>
      </c>
      <c r="AE199" s="2">
        <f>SUMIFS(DataRegularSeason20242025!$AA$3:$AA$1315,DataRegularSeason20242025!$B$3:$B$1315, "&lt;=" &amp; $A199, DataRegularSeason20242025!$D$3:$D$1315, AE$1)+SUMIFS(DataRegularSeason20242025!$AB$3:$AB$1315,DataRegularSeason20242025!$B$3:$B$1315, "&lt;=" &amp; $A199, DataRegularSeason20242025!$E$3:$E$1315, AE$1)</f>
        <v>9</v>
      </c>
      <c r="AF199" s="2">
        <f>SUMIFS(DataRegularSeason20242025!$AA$3:$AA$1315,DataRegularSeason20242025!$B$3:$B$1315, "&lt;=" &amp; $A199, DataRegularSeason20242025!$D$3:$D$1315, AF$1)+SUMIFS(DataRegularSeason20242025!$AB$3:$AB$1315,DataRegularSeason20242025!$B$3:$B$1315, "&lt;=" &amp; $A199, DataRegularSeason20242025!$E$3:$E$1315, AF$1)</f>
        <v>14</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7</v>
      </c>
      <c r="D200" s="2">
        <f>SUMIFS(DataRegularSeason20242025!$AA$3:$AA$1315,DataRegularSeason20242025!$B$3:$B$1315, "&lt;=" &amp; $A200, DataRegularSeason20242025!$D$3:$D$1315, D$1)+SUMIFS(DataRegularSeason20242025!$AB$3:$AB$1315,DataRegularSeason20242025!$B$3:$B$1315, "&lt;=" &amp; $A200, DataRegularSeason20242025!$E$3:$E$1315, D$1)</f>
        <v>7</v>
      </c>
      <c r="E200" s="2">
        <f>SUMIFS(DataRegularSeason20242025!$AA$3:$AA$1315,DataRegularSeason20242025!$B$3:$B$1315, "&lt;=" &amp; $A200, DataRegularSeason20242025!$D$3:$D$1315, E$1)+SUMIFS(DataRegularSeason20242025!$AB$3:$AB$1315,DataRegularSeason20242025!$B$3:$B$1315, "&lt;=" &amp; $A200, DataRegularSeason20242025!$E$3:$E$1315, E$1)</f>
        <v>8</v>
      </c>
      <c r="F200" s="2">
        <f>SUMIFS(DataRegularSeason20242025!$AA$3:$AA$1315,DataRegularSeason20242025!$B$3:$B$1315, "&lt;=" &amp; $A200, DataRegularSeason20242025!$D$3:$D$1315, F$1)+SUMIFS(DataRegularSeason20242025!$AB$3:$AB$1315,DataRegularSeason20242025!$B$3:$B$1315, "&lt;=" &amp; $A200, DataRegularSeason20242025!$E$3:$E$1315, F$1)</f>
        <v>6</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5</v>
      </c>
      <c r="I200" s="2">
        <f>SUMIFS(DataRegularSeason20242025!$AA$3:$AA$1315,DataRegularSeason20242025!$B$3:$B$1315, "&lt;=" &amp; $A200, DataRegularSeason20242025!$D$3:$D$1315, I$1)+SUMIFS(DataRegularSeason20242025!$AB$3:$AB$1315,DataRegularSeason20242025!$B$3:$B$1315, "&lt;=" &amp; $A200, DataRegularSeason20242025!$E$3:$E$1315, I$1)</f>
        <v>8</v>
      </c>
      <c r="J200" s="2">
        <f>SUMIFS(DataRegularSeason20242025!$AA$3:$AA$1315,DataRegularSeason20242025!$B$3:$B$1315, "&lt;=" &amp; $A200, DataRegularSeason20242025!$D$3:$D$1315, J$1)+SUMIFS(DataRegularSeason20242025!$AB$3:$AB$1315,DataRegularSeason20242025!$B$3:$B$1315, "&lt;=" &amp; $A200, DataRegularSeason20242025!$E$3:$E$1315, J$1)</f>
        <v>12</v>
      </c>
      <c r="K200" s="2">
        <f>SUMIFS(DataRegularSeason20242025!$AA$3:$AA$1315,DataRegularSeason20242025!$B$3:$B$1315, "&lt;=" &amp; $A200, DataRegularSeason20242025!$D$3:$D$1315, K$1)+SUMIFS(DataRegularSeason20242025!$AB$3:$AB$1315,DataRegularSeason20242025!$B$3:$B$1315, "&lt;=" &amp; $A200, DataRegularSeason20242025!$E$3:$E$1315, K$1)</f>
        <v>8</v>
      </c>
      <c r="L200" s="2">
        <f>SUMIFS(DataRegularSeason20242025!$AA$3:$AA$1315,DataRegularSeason20242025!$B$3:$B$1315, "&lt;=" &amp; $A200, DataRegularSeason20242025!$D$3:$D$1315, L$1)+SUMIFS(DataRegularSeason20242025!$AB$3:$AB$1315,DataRegularSeason20242025!$B$3:$B$1315, "&lt;=" &amp; $A200, DataRegularSeason20242025!$E$3:$E$1315, L$1)</f>
        <v>5</v>
      </c>
      <c r="M200" s="2">
        <f>SUMIFS(DataRegularSeason20242025!$AA$3:$AA$1315,DataRegularSeason20242025!$B$3:$B$1315, "&lt;=" &amp; $A200, DataRegularSeason20242025!$D$3:$D$1315, M$1)+SUMIFS(DataRegularSeason20242025!$AB$3:$AB$1315,DataRegularSeason20242025!$B$3:$B$1315, "&lt;=" &amp; $A200, DataRegularSeason20242025!$E$3:$E$1315, M$1)</f>
        <v>11</v>
      </c>
      <c r="N200" s="2">
        <f>SUMIFS(DataRegularSeason20242025!$AA$3:$AA$1315,DataRegularSeason20242025!$B$3:$B$1315, "&lt;=" &amp; $A200, DataRegularSeason20242025!$D$3:$D$1315, N$1)+SUMIFS(DataRegularSeason20242025!$AB$3:$AB$1315,DataRegularSeason20242025!$B$3:$B$1315, "&lt;=" &amp; $A200, DataRegularSeason20242025!$E$3:$E$1315, N$1)</f>
        <v>10</v>
      </c>
      <c r="O200" s="2">
        <f>SUMIFS(DataRegularSeason20242025!$AA$3:$AA$1315,DataRegularSeason20242025!$B$3:$B$1315, "&lt;=" &amp; $A200, DataRegularSeason20242025!$D$3:$D$1315, O$1)+SUMIFS(DataRegularSeason20242025!$AB$3:$AB$1315,DataRegularSeason20242025!$B$3:$B$1315, "&lt;=" &amp; $A200, DataRegularSeason20242025!$E$3:$E$1315, O$1)</f>
        <v>12</v>
      </c>
      <c r="P200" s="2">
        <f>SUMIFS(DataRegularSeason20242025!$AA$3:$AA$1315,DataRegularSeason20242025!$B$3:$B$1315, "&lt;=" &amp; $A200, DataRegularSeason20242025!$D$3:$D$1315, P$1)+SUMIFS(DataRegularSeason20242025!$AB$3:$AB$1315,DataRegularSeason20242025!$B$3:$B$1315, "&lt;=" &amp; $A200, DataRegularSeason20242025!$E$3:$E$1315, P$1)</f>
        <v>5</v>
      </c>
      <c r="Q200" s="2">
        <f>SUMIFS(DataRegularSeason20242025!$AA$3:$AA$1315,DataRegularSeason20242025!$B$3:$B$1315, "&lt;=" &amp; $A200, DataRegularSeason20242025!$D$3:$D$1315, Q$1)+SUMIFS(DataRegularSeason20242025!$AB$3:$AB$1315,DataRegularSeason20242025!$B$3:$B$1315, "&lt;=" &amp; $A200, DataRegularSeason20242025!$E$3:$E$1315, Q$1)</f>
        <v>11</v>
      </c>
      <c r="R200" s="2">
        <f>SUMIFS(DataRegularSeason20242025!$AA$3:$AA$1315,DataRegularSeason20242025!$B$3:$B$1315, "&lt;=" &amp; $A200, DataRegularSeason20242025!$D$3:$D$1315, R$1)+SUMIFS(DataRegularSeason20242025!$AB$3:$AB$1315,DataRegularSeason20242025!$B$3:$B$1315, "&lt;=" &amp; $A200, DataRegularSeason20242025!$E$3:$E$1315, R$1)</f>
        <v>2</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11</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3</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2</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8</v>
      </c>
      <c r="AB200" s="2">
        <f>SUMIFS(DataRegularSeason20242025!$AA$3:$AA$1315,DataRegularSeason20242025!$B$3:$B$1315, "&lt;=" &amp; $A200, DataRegularSeason20242025!$D$3:$D$1315, AB$1)+SUMIFS(DataRegularSeason20242025!$AB$3:$AB$1315,DataRegularSeason20242025!$B$3:$B$1315, "&lt;=" &amp; $A200, DataRegularSeason20242025!$E$3:$E$1315, AB$1)</f>
        <v>8</v>
      </c>
      <c r="AC200" s="2">
        <f>SUMIFS(DataRegularSeason20242025!$AA$3:$AA$1315,DataRegularSeason20242025!$B$3:$B$1315, "&lt;=" &amp; $A200, DataRegularSeason20242025!$D$3:$D$1315, AC$1)+SUMIFS(DataRegularSeason20242025!$AB$3:$AB$1315,DataRegularSeason20242025!$B$3:$B$1315, "&lt;=" &amp; $A200, DataRegularSeason20242025!$E$3:$E$1315, AC$1)</f>
        <v>9</v>
      </c>
      <c r="AD200" s="2">
        <f>SUMIFS(DataRegularSeason20242025!$AA$3:$AA$1315,DataRegularSeason20242025!$B$3:$B$1315, "&lt;=" &amp; $A200, DataRegularSeason20242025!$D$3:$D$1315, AD$1)+SUMIFS(DataRegularSeason20242025!$AB$3:$AB$1315,DataRegularSeason20242025!$B$3:$B$1315, "&lt;=" &amp; $A200, DataRegularSeason20242025!$E$3:$E$1315, AD$1)</f>
        <v>8</v>
      </c>
      <c r="AE200" s="2">
        <f>SUMIFS(DataRegularSeason20242025!$AA$3:$AA$1315,DataRegularSeason20242025!$B$3:$B$1315, "&lt;=" &amp; $A200, DataRegularSeason20242025!$D$3:$D$1315, AE$1)+SUMIFS(DataRegularSeason20242025!$AB$3:$AB$1315,DataRegularSeason20242025!$B$3:$B$1315, "&lt;=" &amp; $A200, DataRegularSeason20242025!$E$3:$E$1315, AE$1)</f>
        <v>9</v>
      </c>
      <c r="AF200" s="2">
        <f>SUMIFS(DataRegularSeason20242025!$AA$3:$AA$1315,DataRegularSeason20242025!$B$3:$B$1315, "&lt;=" &amp; $A200, DataRegularSeason20242025!$D$3:$D$1315, AF$1)+SUMIFS(DataRegularSeason20242025!$AB$3:$AB$1315,DataRegularSeason20242025!$B$3:$B$1315, "&lt;=" &amp; $A200, DataRegularSeason20242025!$E$3:$E$1315, AF$1)</f>
        <v>14</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7</v>
      </c>
      <c r="D201" s="2">
        <f>SUMIFS(DataRegularSeason20242025!$AA$3:$AA$1315,DataRegularSeason20242025!$B$3:$B$1315, "&lt;=" &amp; $A201, DataRegularSeason20242025!$D$3:$D$1315, D$1)+SUMIFS(DataRegularSeason20242025!$AB$3:$AB$1315,DataRegularSeason20242025!$B$3:$B$1315, "&lt;=" &amp; $A201, DataRegularSeason20242025!$E$3:$E$1315, D$1)</f>
        <v>7</v>
      </c>
      <c r="E201" s="2">
        <f>SUMIFS(DataRegularSeason20242025!$AA$3:$AA$1315,DataRegularSeason20242025!$B$3:$B$1315, "&lt;=" &amp; $A201, DataRegularSeason20242025!$D$3:$D$1315, E$1)+SUMIFS(DataRegularSeason20242025!$AB$3:$AB$1315,DataRegularSeason20242025!$B$3:$B$1315, "&lt;=" &amp; $A201, DataRegularSeason20242025!$E$3:$E$1315, E$1)</f>
        <v>8</v>
      </c>
      <c r="F201" s="2">
        <f>SUMIFS(DataRegularSeason20242025!$AA$3:$AA$1315,DataRegularSeason20242025!$B$3:$B$1315, "&lt;=" &amp; $A201, DataRegularSeason20242025!$D$3:$D$1315, F$1)+SUMIFS(DataRegularSeason20242025!$AB$3:$AB$1315,DataRegularSeason20242025!$B$3:$B$1315, "&lt;=" &amp; $A201, DataRegularSeason20242025!$E$3:$E$1315, F$1)</f>
        <v>6</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5</v>
      </c>
      <c r="I201" s="2">
        <f>SUMIFS(DataRegularSeason20242025!$AA$3:$AA$1315,DataRegularSeason20242025!$B$3:$B$1315, "&lt;=" &amp; $A201, DataRegularSeason20242025!$D$3:$D$1315, I$1)+SUMIFS(DataRegularSeason20242025!$AB$3:$AB$1315,DataRegularSeason20242025!$B$3:$B$1315, "&lt;=" &amp; $A201, DataRegularSeason20242025!$E$3:$E$1315, I$1)</f>
        <v>8</v>
      </c>
      <c r="J201" s="2">
        <f>SUMIFS(DataRegularSeason20242025!$AA$3:$AA$1315,DataRegularSeason20242025!$B$3:$B$1315, "&lt;=" &amp; $A201, DataRegularSeason20242025!$D$3:$D$1315, J$1)+SUMIFS(DataRegularSeason20242025!$AB$3:$AB$1315,DataRegularSeason20242025!$B$3:$B$1315, "&lt;=" &amp; $A201, DataRegularSeason20242025!$E$3:$E$1315, J$1)</f>
        <v>12</v>
      </c>
      <c r="K201" s="2">
        <f>SUMIFS(DataRegularSeason20242025!$AA$3:$AA$1315,DataRegularSeason20242025!$B$3:$B$1315, "&lt;=" &amp; $A201, DataRegularSeason20242025!$D$3:$D$1315, K$1)+SUMIFS(DataRegularSeason20242025!$AB$3:$AB$1315,DataRegularSeason20242025!$B$3:$B$1315, "&lt;=" &amp; $A201, DataRegularSeason20242025!$E$3:$E$1315, K$1)</f>
        <v>8</v>
      </c>
      <c r="L201" s="2">
        <f>SUMIFS(DataRegularSeason20242025!$AA$3:$AA$1315,DataRegularSeason20242025!$B$3:$B$1315, "&lt;=" &amp; $A201, DataRegularSeason20242025!$D$3:$D$1315, L$1)+SUMIFS(DataRegularSeason20242025!$AB$3:$AB$1315,DataRegularSeason20242025!$B$3:$B$1315, "&lt;=" &amp; $A201, DataRegularSeason20242025!$E$3:$E$1315, L$1)</f>
        <v>5</v>
      </c>
      <c r="M201" s="2">
        <f>SUMIFS(DataRegularSeason20242025!$AA$3:$AA$1315,DataRegularSeason20242025!$B$3:$B$1315, "&lt;=" &amp; $A201, DataRegularSeason20242025!$D$3:$D$1315, M$1)+SUMIFS(DataRegularSeason20242025!$AB$3:$AB$1315,DataRegularSeason20242025!$B$3:$B$1315, "&lt;=" &amp; $A201, DataRegularSeason20242025!$E$3:$E$1315, M$1)</f>
        <v>11</v>
      </c>
      <c r="N201" s="2">
        <f>SUMIFS(DataRegularSeason20242025!$AA$3:$AA$1315,DataRegularSeason20242025!$B$3:$B$1315, "&lt;=" &amp; $A201, DataRegularSeason20242025!$D$3:$D$1315, N$1)+SUMIFS(DataRegularSeason20242025!$AB$3:$AB$1315,DataRegularSeason20242025!$B$3:$B$1315, "&lt;=" &amp; $A201, DataRegularSeason20242025!$E$3:$E$1315, N$1)</f>
        <v>10</v>
      </c>
      <c r="O201" s="2">
        <f>SUMIFS(DataRegularSeason20242025!$AA$3:$AA$1315,DataRegularSeason20242025!$B$3:$B$1315, "&lt;=" &amp; $A201, DataRegularSeason20242025!$D$3:$D$1315, O$1)+SUMIFS(DataRegularSeason20242025!$AB$3:$AB$1315,DataRegularSeason20242025!$B$3:$B$1315, "&lt;=" &amp; $A201, DataRegularSeason20242025!$E$3:$E$1315, O$1)</f>
        <v>12</v>
      </c>
      <c r="P201" s="2">
        <f>SUMIFS(DataRegularSeason20242025!$AA$3:$AA$1315,DataRegularSeason20242025!$B$3:$B$1315, "&lt;=" &amp; $A201, DataRegularSeason20242025!$D$3:$D$1315, P$1)+SUMIFS(DataRegularSeason20242025!$AB$3:$AB$1315,DataRegularSeason20242025!$B$3:$B$1315, "&lt;=" &amp; $A201, DataRegularSeason20242025!$E$3:$E$1315, P$1)</f>
        <v>5</v>
      </c>
      <c r="Q201" s="2">
        <f>SUMIFS(DataRegularSeason20242025!$AA$3:$AA$1315,DataRegularSeason20242025!$B$3:$B$1315, "&lt;=" &amp; $A201, DataRegularSeason20242025!$D$3:$D$1315, Q$1)+SUMIFS(DataRegularSeason20242025!$AB$3:$AB$1315,DataRegularSeason20242025!$B$3:$B$1315, "&lt;=" &amp; $A201, DataRegularSeason20242025!$E$3:$E$1315, Q$1)</f>
        <v>11</v>
      </c>
      <c r="R201" s="2">
        <f>SUMIFS(DataRegularSeason20242025!$AA$3:$AA$1315,DataRegularSeason20242025!$B$3:$B$1315, "&lt;=" &amp; $A201, DataRegularSeason20242025!$D$3:$D$1315, R$1)+SUMIFS(DataRegularSeason20242025!$AB$3:$AB$1315,DataRegularSeason20242025!$B$3:$B$1315, "&lt;=" &amp; $A201, DataRegularSeason20242025!$E$3:$E$1315, R$1)</f>
        <v>2</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11</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3</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2</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8</v>
      </c>
      <c r="AB201" s="2">
        <f>SUMIFS(DataRegularSeason20242025!$AA$3:$AA$1315,DataRegularSeason20242025!$B$3:$B$1315, "&lt;=" &amp; $A201, DataRegularSeason20242025!$D$3:$D$1315, AB$1)+SUMIFS(DataRegularSeason20242025!$AB$3:$AB$1315,DataRegularSeason20242025!$B$3:$B$1315, "&lt;=" &amp; $A201, DataRegularSeason20242025!$E$3:$E$1315, AB$1)</f>
        <v>8</v>
      </c>
      <c r="AC201" s="2">
        <f>SUMIFS(DataRegularSeason20242025!$AA$3:$AA$1315,DataRegularSeason20242025!$B$3:$B$1315, "&lt;=" &amp; $A201, DataRegularSeason20242025!$D$3:$D$1315, AC$1)+SUMIFS(DataRegularSeason20242025!$AB$3:$AB$1315,DataRegularSeason20242025!$B$3:$B$1315, "&lt;=" &amp; $A201, DataRegularSeason20242025!$E$3:$E$1315, AC$1)</f>
        <v>9</v>
      </c>
      <c r="AD201" s="2">
        <f>SUMIFS(DataRegularSeason20242025!$AA$3:$AA$1315,DataRegularSeason20242025!$B$3:$B$1315, "&lt;=" &amp; $A201, DataRegularSeason20242025!$D$3:$D$1315, AD$1)+SUMIFS(DataRegularSeason20242025!$AB$3:$AB$1315,DataRegularSeason20242025!$B$3:$B$1315, "&lt;=" &amp; $A201, DataRegularSeason20242025!$E$3:$E$1315, AD$1)</f>
        <v>8</v>
      </c>
      <c r="AE201" s="2">
        <f>SUMIFS(DataRegularSeason20242025!$AA$3:$AA$1315,DataRegularSeason20242025!$B$3:$B$1315, "&lt;=" &amp; $A201, DataRegularSeason20242025!$D$3:$D$1315, AE$1)+SUMIFS(DataRegularSeason20242025!$AB$3:$AB$1315,DataRegularSeason20242025!$B$3:$B$1315, "&lt;=" &amp; $A201, DataRegularSeason20242025!$E$3:$E$1315, AE$1)</f>
        <v>9</v>
      </c>
      <c r="AF201" s="2">
        <f>SUMIFS(DataRegularSeason20242025!$AA$3:$AA$1315,DataRegularSeason20242025!$B$3:$B$1315, "&lt;=" &amp; $A201, DataRegularSeason20242025!$D$3:$D$1315, AF$1)+SUMIFS(DataRegularSeason20242025!$AB$3:$AB$1315,DataRegularSeason20242025!$B$3:$B$1315, "&lt;=" &amp; $A201, DataRegularSeason20242025!$E$3:$E$1315, AF$1)</f>
        <v>14</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Y34" sqref="Y34"/>
    </sheetView>
  </sheetViews>
  <sheetFormatPr defaultColWidth="2.7109375" defaultRowHeight="15" x14ac:dyDescent="0.25"/>
  <cols>
    <col min="1" max="1" width="5.140625" bestFit="1" customWidth="1"/>
  </cols>
  <sheetData>
    <row r="1" spans="1:275" s="51" customFormat="1" ht="68.25" customHeight="1" x14ac:dyDescent="0.25">
      <c r="A1" s="50" t="s">
        <v>1760</v>
      </c>
      <c r="B1" s="51" t="s">
        <v>1761</v>
      </c>
      <c r="C1" s="51" t="s">
        <v>1762</v>
      </c>
      <c r="D1" s="52" t="s">
        <v>1488</v>
      </c>
      <c r="E1" s="52" t="s">
        <v>1489</v>
      </c>
      <c r="F1" s="52" t="s">
        <v>1490</v>
      </c>
      <c r="G1" s="52" t="s">
        <v>1491</v>
      </c>
      <c r="H1" s="52" t="s">
        <v>1492</v>
      </c>
      <c r="I1" s="52" t="s">
        <v>1493</v>
      </c>
      <c r="J1" s="52" t="s">
        <v>1494</v>
      </c>
      <c r="K1" s="52" t="s">
        <v>1495</v>
      </c>
      <c r="L1" s="52" t="s">
        <v>1496</v>
      </c>
      <c r="M1" s="52" t="s">
        <v>1497</v>
      </c>
      <c r="N1" s="52" t="s">
        <v>1498</v>
      </c>
      <c r="O1" s="52" t="s">
        <v>1499</v>
      </c>
      <c r="P1" s="52" t="s">
        <v>1500</v>
      </c>
      <c r="Q1" s="52" t="s">
        <v>1501</v>
      </c>
      <c r="R1" s="52" t="s">
        <v>1502</v>
      </c>
      <c r="S1" s="52" t="s">
        <v>1503</v>
      </c>
      <c r="T1" s="52" t="s">
        <v>1504</v>
      </c>
      <c r="U1" s="52" t="s">
        <v>1505</v>
      </c>
      <c r="V1" s="52" t="s">
        <v>1506</v>
      </c>
      <c r="W1" s="52" t="s">
        <v>1507</v>
      </c>
      <c r="X1" s="52" t="s">
        <v>1508</v>
      </c>
      <c r="Y1" s="52" t="s">
        <v>1509</v>
      </c>
      <c r="Z1" s="52" t="s">
        <v>1510</v>
      </c>
      <c r="AA1" s="52" t="s">
        <v>1511</v>
      </c>
      <c r="AB1" s="52" t="s">
        <v>1512</v>
      </c>
      <c r="AC1" s="52" t="s">
        <v>1513</v>
      </c>
      <c r="AD1" s="52" t="s">
        <v>1514</v>
      </c>
      <c r="AE1" s="52" t="s">
        <v>1515</v>
      </c>
      <c r="AF1" s="52" t="s">
        <v>1516</v>
      </c>
      <c r="AG1" s="52" t="s">
        <v>1517</v>
      </c>
      <c r="AH1" s="52" t="s">
        <v>1518</v>
      </c>
      <c r="AI1" s="52" t="s">
        <v>1519</v>
      </c>
      <c r="AJ1" s="52" t="s">
        <v>1520</v>
      </c>
      <c r="AK1" s="52" t="s">
        <v>1521</v>
      </c>
      <c r="AL1" s="52" t="s">
        <v>1522</v>
      </c>
      <c r="AM1" s="52" t="s">
        <v>1523</v>
      </c>
      <c r="AN1" s="52" t="s">
        <v>1524</v>
      </c>
      <c r="AO1" s="52" t="s">
        <v>1525</v>
      </c>
      <c r="AP1" s="52" t="s">
        <v>1526</v>
      </c>
      <c r="AQ1" s="52" t="s">
        <v>1527</v>
      </c>
      <c r="AR1" s="52" t="s">
        <v>1528</v>
      </c>
      <c r="AS1" s="52" t="s">
        <v>1529</v>
      </c>
      <c r="AT1" s="52" t="s">
        <v>1530</v>
      </c>
      <c r="AU1" s="52" t="s">
        <v>1531</v>
      </c>
      <c r="AV1" s="52" t="s">
        <v>1532</v>
      </c>
      <c r="AW1" s="52" t="s">
        <v>1533</v>
      </c>
      <c r="AX1" s="52" t="s">
        <v>1534</v>
      </c>
      <c r="AY1" s="52" t="s">
        <v>1535</v>
      </c>
      <c r="AZ1" s="52" t="s">
        <v>1536</v>
      </c>
      <c r="BA1" s="52" t="s">
        <v>1537</v>
      </c>
      <c r="BB1" s="52" t="s">
        <v>1538</v>
      </c>
      <c r="BC1" s="52" t="s">
        <v>1539</v>
      </c>
      <c r="BD1" s="52" t="s">
        <v>1540</v>
      </c>
      <c r="BE1" s="52" t="s">
        <v>1541</v>
      </c>
      <c r="BF1" s="52" t="s">
        <v>1542</v>
      </c>
      <c r="BG1" s="52" t="s">
        <v>1543</v>
      </c>
      <c r="BH1" s="52" t="s">
        <v>1544</v>
      </c>
      <c r="BI1" s="52" t="s">
        <v>1545</v>
      </c>
      <c r="BJ1" s="52" t="s">
        <v>1546</v>
      </c>
      <c r="BK1" s="52" t="s">
        <v>1547</v>
      </c>
      <c r="BL1" s="52" t="s">
        <v>1548</v>
      </c>
      <c r="BM1" s="52" t="s">
        <v>1549</v>
      </c>
      <c r="BN1" s="52" t="s">
        <v>1550</v>
      </c>
      <c r="BO1" s="52" t="s">
        <v>1551</v>
      </c>
      <c r="BP1" s="52" t="s">
        <v>1552</v>
      </c>
      <c r="BQ1" s="52" t="s">
        <v>1553</v>
      </c>
      <c r="BR1" s="52" t="s">
        <v>1554</v>
      </c>
      <c r="BS1" s="52" t="s">
        <v>1555</v>
      </c>
      <c r="BT1" s="52" t="s">
        <v>1556</v>
      </c>
      <c r="BU1" s="52" t="s">
        <v>1557</v>
      </c>
      <c r="BV1" s="52" t="s">
        <v>1558</v>
      </c>
      <c r="BW1" s="52" t="s">
        <v>1559</v>
      </c>
      <c r="BX1" s="52" t="s">
        <v>1560</v>
      </c>
      <c r="BY1" s="52" t="s">
        <v>1561</v>
      </c>
      <c r="BZ1" s="52" t="s">
        <v>1562</v>
      </c>
      <c r="CA1" s="52" t="s">
        <v>1563</v>
      </c>
      <c r="CB1" s="52" t="s">
        <v>1564</v>
      </c>
      <c r="CC1" s="52" t="s">
        <v>1565</v>
      </c>
      <c r="CD1" s="52" t="s">
        <v>1566</v>
      </c>
      <c r="CE1" s="52" t="s">
        <v>1567</v>
      </c>
      <c r="CF1" s="52" t="s">
        <v>1568</v>
      </c>
      <c r="CG1" s="52" t="s">
        <v>1569</v>
      </c>
      <c r="CH1" s="52" t="s">
        <v>1570</v>
      </c>
      <c r="CI1" s="52" t="s">
        <v>1571</v>
      </c>
      <c r="CJ1" s="52" t="s">
        <v>1572</v>
      </c>
      <c r="CK1" s="52" t="s">
        <v>1573</v>
      </c>
      <c r="CL1" s="52" t="s">
        <v>1574</v>
      </c>
      <c r="CM1" s="52" t="s">
        <v>1575</v>
      </c>
      <c r="CN1" s="52" t="s">
        <v>1576</v>
      </c>
      <c r="CO1" s="52" t="s">
        <v>1577</v>
      </c>
      <c r="CP1" s="52" t="s">
        <v>1578</v>
      </c>
      <c r="CQ1" s="52" t="s">
        <v>1579</v>
      </c>
      <c r="CR1" s="52" t="s">
        <v>1580</v>
      </c>
      <c r="CS1" s="52" t="s">
        <v>1581</v>
      </c>
      <c r="CT1" s="52" t="s">
        <v>1582</v>
      </c>
      <c r="CU1" s="52" t="s">
        <v>1583</v>
      </c>
      <c r="CV1" s="52" t="s">
        <v>1584</v>
      </c>
      <c r="CW1" s="52" t="s">
        <v>1585</v>
      </c>
      <c r="CX1" s="52" t="s">
        <v>1586</v>
      </c>
      <c r="CY1" s="52" t="s">
        <v>1587</v>
      </c>
      <c r="CZ1" s="52" t="s">
        <v>1588</v>
      </c>
      <c r="DA1" s="52" t="s">
        <v>1589</v>
      </c>
      <c r="DB1" s="52" t="s">
        <v>1590</v>
      </c>
      <c r="DC1" s="52" t="s">
        <v>1591</v>
      </c>
      <c r="DD1" s="52" t="s">
        <v>1592</v>
      </c>
      <c r="DE1" s="52" t="s">
        <v>1593</v>
      </c>
      <c r="DF1" s="52" t="s">
        <v>1594</v>
      </c>
      <c r="DG1" s="52" t="s">
        <v>1595</v>
      </c>
      <c r="DH1" s="52" t="s">
        <v>1596</v>
      </c>
      <c r="DI1" s="52" t="s">
        <v>1597</v>
      </c>
      <c r="DJ1" s="52" t="s">
        <v>1598</v>
      </c>
      <c r="DK1" s="52" t="s">
        <v>1599</v>
      </c>
      <c r="DL1" s="52" t="s">
        <v>1600</v>
      </c>
      <c r="DM1" s="52" t="s">
        <v>1601</v>
      </c>
      <c r="DN1" s="52" t="s">
        <v>1602</v>
      </c>
      <c r="DO1" s="52" t="s">
        <v>1603</v>
      </c>
      <c r="DP1" s="52" t="s">
        <v>1604</v>
      </c>
      <c r="DQ1" s="52" t="s">
        <v>1605</v>
      </c>
      <c r="DR1" s="52" t="s">
        <v>1606</v>
      </c>
      <c r="DS1" s="52" t="s">
        <v>1607</v>
      </c>
      <c r="DT1" s="52" t="s">
        <v>1608</v>
      </c>
      <c r="DU1" s="52" t="s">
        <v>1609</v>
      </c>
      <c r="DV1" s="52" t="s">
        <v>1610</v>
      </c>
      <c r="DW1" s="52" t="s">
        <v>1611</v>
      </c>
      <c r="DX1" s="52" t="s">
        <v>1612</v>
      </c>
      <c r="DY1" s="52" t="s">
        <v>1613</v>
      </c>
      <c r="DZ1" s="52" t="s">
        <v>1614</v>
      </c>
      <c r="EA1" s="52" t="s">
        <v>1615</v>
      </c>
      <c r="EB1" s="52" t="s">
        <v>1616</v>
      </c>
      <c r="EC1" s="52" t="s">
        <v>1617</v>
      </c>
      <c r="ED1" s="52" t="s">
        <v>1618</v>
      </c>
      <c r="EE1" s="52" t="s">
        <v>1619</v>
      </c>
      <c r="EF1" s="52" t="s">
        <v>1620</v>
      </c>
      <c r="EG1" s="52" t="s">
        <v>1621</v>
      </c>
      <c r="EH1" s="52" t="s">
        <v>1622</v>
      </c>
      <c r="EI1" s="52" t="s">
        <v>1623</v>
      </c>
      <c r="EJ1" s="52" t="s">
        <v>1624</v>
      </c>
      <c r="EK1" s="52" t="s">
        <v>1625</v>
      </c>
      <c r="EL1" s="52" t="s">
        <v>1626</v>
      </c>
      <c r="EM1" s="52" t="s">
        <v>1627</v>
      </c>
      <c r="EN1" s="52" t="s">
        <v>1628</v>
      </c>
      <c r="EO1" s="52" t="s">
        <v>1629</v>
      </c>
      <c r="EP1" s="52" t="s">
        <v>1630</v>
      </c>
      <c r="EQ1" s="52" t="s">
        <v>1631</v>
      </c>
      <c r="ER1" s="52" t="s">
        <v>1632</v>
      </c>
      <c r="ES1" s="52" t="s">
        <v>1633</v>
      </c>
      <c r="ET1" s="52" t="s">
        <v>1634</v>
      </c>
      <c r="EU1" s="52" t="s">
        <v>1635</v>
      </c>
      <c r="EV1" s="52" t="s">
        <v>1636</v>
      </c>
      <c r="EW1" s="52" t="s">
        <v>1637</v>
      </c>
      <c r="EX1" s="52" t="s">
        <v>1638</v>
      </c>
      <c r="EY1" s="52" t="s">
        <v>1639</v>
      </c>
      <c r="EZ1" s="52" t="s">
        <v>1640</v>
      </c>
      <c r="FA1" s="52" t="s">
        <v>1641</v>
      </c>
      <c r="FB1" s="52" t="s">
        <v>1642</v>
      </c>
      <c r="FC1" s="52" t="s">
        <v>1643</v>
      </c>
      <c r="FD1" s="52" t="s">
        <v>1644</v>
      </c>
      <c r="FE1" s="52" t="s">
        <v>1645</v>
      </c>
      <c r="FF1" s="52" t="s">
        <v>1646</v>
      </c>
      <c r="FG1" s="52" t="s">
        <v>1647</v>
      </c>
      <c r="FH1" s="52" t="s">
        <v>1648</v>
      </c>
      <c r="FI1" s="52" t="s">
        <v>1649</v>
      </c>
      <c r="FJ1" s="52" t="s">
        <v>1650</v>
      </c>
      <c r="FK1" s="52" t="s">
        <v>1651</v>
      </c>
      <c r="FL1" s="52" t="s">
        <v>1652</v>
      </c>
      <c r="FM1" s="52" t="s">
        <v>1653</v>
      </c>
      <c r="FN1" s="52" t="s">
        <v>1654</v>
      </c>
      <c r="FO1" s="52" t="s">
        <v>1655</v>
      </c>
      <c r="FP1" s="52" t="s">
        <v>1656</v>
      </c>
      <c r="FQ1" s="52" t="s">
        <v>1657</v>
      </c>
      <c r="FR1" s="52" t="s">
        <v>1658</v>
      </c>
      <c r="FS1" s="52" t="s">
        <v>1659</v>
      </c>
      <c r="FT1" s="52" t="s">
        <v>1660</v>
      </c>
      <c r="FU1" s="52" t="s">
        <v>1661</v>
      </c>
      <c r="FV1" s="52" t="s">
        <v>1662</v>
      </c>
      <c r="FW1" s="52" t="s">
        <v>1663</v>
      </c>
      <c r="FX1" s="52" t="s">
        <v>1664</v>
      </c>
      <c r="FY1" s="52" t="s">
        <v>1665</v>
      </c>
      <c r="FZ1" s="52" t="s">
        <v>1666</v>
      </c>
      <c r="GA1" s="52" t="s">
        <v>1667</v>
      </c>
      <c r="GB1" s="52" t="s">
        <v>1668</v>
      </c>
      <c r="GC1" s="52" t="s">
        <v>1669</v>
      </c>
      <c r="GD1" s="52" t="s">
        <v>1670</v>
      </c>
      <c r="GE1" s="52" t="s">
        <v>1671</v>
      </c>
      <c r="GF1" s="52" t="s">
        <v>1672</v>
      </c>
      <c r="GG1" s="52" t="s">
        <v>1673</v>
      </c>
      <c r="GH1" s="52" t="s">
        <v>1674</v>
      </c>
      <c r="GI1" s="52" t="s">
        <v>1675</v>
      </c>
      <c r="GJ1" s="52" t="s">
        <v>1676</v>
      </c>
      <c r="GK1" s="52" t="s">
        <v>1677</v>
      </c>
      <c r="GL1" s="52" t="s">
        <v>1678</v>
      </c>
      <c r="GM1" s="52" t="s">
        <v>1679</v>
      </c>
      <c r="GN1" s="52" t="s">
        <v>1680</v>
      </c>
      <c r="GO1" s="52" t="s">
        <v>1681</v>
      </c>
      <c r="GP1" s="52" t="s">
        <v>1682</v>
      </c>
      <c r="GQ1" s="52" t="s">
        <v>1683</v>
      </c>
      <c r="GR1" s="52" t="s">
        <v>1684</v>
      </c>
      <c r="GS1" s="52" t="s">
        <v>1685</v>
      </c>
      <c r="GT1" s="52" t="s">
        <v>1686</v>
      </c>
      <c r="GU1" s="52" t="s">
        <v>1687</v>
      </c>
      <c r="GV1" s="52" t="s">
        <v>1688</v>
      </c>
      <c r="GW1" s="52" t="s">
        <v>1689</v>
      </c>
      <c r="GX1" s="52" t="s">
        <v>1690</v>
      </c>
      <c r="GY1" s="52" t="s">
        <v>1691</v>
      </c>
      <c r="GZ1" s="52" t="s">
        <v>1692</v>
      </c>
      <c r="HA1" s="52" t="s">
        <v>1693</v>
      </c>
      <c r="HB1" s="52" t="s">
        <v>1694</v>
      </c>
      <c r="HC1" s="52" t="s">
        <v>1695</v>
      </c>
      <c r="HD1" s="52" t="s">
        <v>1696</v>
      </c>
      <c r="HE1" s="52" t="s">
        <v>1697</v>
      </c>
      <c r="HF1" s="52" t="s">
        <v>1698</v>
      </c>
      <c r="HG1" s="52" t="s">
        <v>1699</v>
      </c>
      <c r="HH1" s="52" t="s">
        <v>1700</v>
      </c>
      <c r="HI1" s="52" t="s">
        <v>1701</v>
      </c>
      <c r="HJ1" s="52" t="s">
        <v>1702</v>
      </c>
      <c r="HK1" s="52" t="s">
        <v>1703</v>
      </c>
      <c r="HL1" s="52" t="s">
        <v>1704</v>
      </c>
      <c r="HM1" s="52" t="s">
        <v>1705</v>
      </c>
      <c r="HN1" s="52" t="s">
        <v>1706</v>
      </c>
      <c r="HO1" s="52" t="s">
        <v>1707</v>
      </c>
      <c r="HP1" s="52" t="s">
        <v>1708</v>
      </c>
      <c r="HQ1" s="52" t="s">
        <v>1709</v>
      </c>
      <c r="HR1" s="52" t="s">
        <v>1710</v>
      </c>
      <c r="HS1" s="52" t="s">
        <v>1711</v>
      </c>
      <c r="HT1" s="52" t="s">
        <v>1712</v>
      </c>
      <c r="HU1" s="52" t="s">
        <v>1713</v>
      </c>
      <c r="HV1" s="52" t="s">
        <v>1714</v>
      </c>
      <c r="HW1" s="52" t="s">
        <v>1715</v>
      </c>
      <c r="HX1" s="52" t="s">
        <v>1716</v>
      </c>
      <c r="HY1" s="52" t="s">
        <v>1717</v>
      </c>
      <c r="HZ1" s="52" t="s">
        <v>1718</v>
      </c>
      <c r="IA1" s="52" t="s">
        <v>1719</v>
      </c>
      <c r="IB1" s="52" t="s">
        <v>1720</v>
      </c>
      <c r="IC1" s="52" t="s">
        <v>1721</v>
      </c>
      <c r="ID1" s="52" t="s">
        <v>1722</v>
      </c>
      <c r="IE1" s="52" t="s">
        <v>1723</v>
      </c>
      <c r="IF1" s="52" t="s">
        <v>1724</v>
      </c>
      <c r="IG1" s="52" t="s">
        <v>1725</v>
      </c>
      <c r="IH1" s="52" t="s">
        <v>1726</v>
      </c>
      <c r="II1" s="52" t="s">
        <v>1727</v>
      </c>
      <c r="IJ1" s="52" t="s">
        <v>1728</v>
      </c>
      <c r="IK1" s="52" t="s">
        <v>1729</v>
      </c>
      <c r="IL1" s="52" t="s">
        <v>1730</v>
      </c>
      <c r="IM1" s="52" t="s">
        <v>1731</v>
      </c>
      <c r="IN1" s="52" t="s">
        <v>1732</v>
      </c>
      <c r="IO1" s="52" t="s">
        <v>1733</v>
      </c>
      <c r="IP1" s="52" t="s">
        <v>1734</v>
      </c>
      <c r="IQ1" s="52" t="s">
        <v>1735</v>
      </c>
      <c r="IR1" s="52" t="s">
        <v>1736</v>
      </c>
      <c r="IS1" s="52" t="s">
        <v>1737</v>
      </c>
      <c r="IT1" s="52" t="s">
        <v>1738</v>
      </c>
      <c r="IU1" s="52" t="s">
        <v>1739</v>
      </c>
      <c r="IV1" s="52" t="s">
        <v>1740</v>
      </c>
      <c r="IW1" s="52" t="s">
        <v>1741</v>
      </c>
      <c r="IX1" s="52" t="s">
        <v>1742</v>
      </c>
      <c r="IY1" s="52" t="s">
        <v>1743</v>
      </c>
      <c r="IZ1" s="52" t="s">
        <v>1744</v>
      </c>
      <c r="JA1" s="52" t="s">
        <v>1745</v>
      </c>
      <c r="JB1" s="52" t="s">
        <v>1746</v>
      </c>
      <c r="JC1" s="52" t="s">
        <v>1747</v>
      </c>
      <c r="JD1" s="52" t="s">
        <v>1748</v>
      </c>
      <c r="JE1" s="52" t="s">
        <v>1749</v>
      </c>
      <c r="JF1" s="52" t="s">
        <v>1750</v>
      </c>
      <c r="JG1" s="52" t="s">
        <v>1751</v>
      </c>
      <c r="JH1" s="52" t="s">
        <v>1752</v>
      </c>
      <c r="JI1" s="52" t="s">
        <v>1753</v>
      </c>
      <c r="JJ1" s="52" t="s">
        <v>1754</v>
      </c>
      <c r="JK1" s="52" t="s">
        <v>1755</v>
      </c>
      <c r="JL1" s="52" t="s">
        <v>1756</v>
      </c>
      <c r="JM1" s="52" t="s">
        <v>1757</v>
      </c>
      <c r="JN1" s="52" t="s">
        <v>1758</v>
      </c>
      <c r="JO1" s="52" t="s">
        <v>1759</v>
      </c>
    </row>
    <row r="2" spans="1:275" x14ac:dyDescent="0.25">
      <c r="A2" s="48" t="s">
        <v>24</v>
      </c>
      <c r="B2" t="s">
        <v>97</v>
      </c>
      <c r="C2" t="s">
        <v>100</v>
      </c>
      <c r="D2" s="49">
        <f>SUMIFS(DataRegularSeason20242025!$AA$3:$AA$1315,DataRegularSeason20242025!$B$3:$B$1315, "&lt;=" &amp; D$1, DataRegularSeason20242025!$D$3:$D$1315, $A2)+SUMIFS(DataRegularSeason20242025!$AB$3:$AB$1315,DataRegularSeason20242025!$B$3:$B$1315, "&lt;=" &amp; D$1, DataRegularSeason20242025!$E$3:$E$1315, $A2)</f>
        <v>0</v>
      </c>
      <c r="E2" s="49">
        <f>SUMIFS(DataRegularSeason20242025!$AA$3:$AA$1315,DataRegularSeason20242025!$B$3:$B$1315, "&lt;=" &amp; E$1, DataRegularSeason20242025!$D$3:$D$1315, $A2)+SUMIFS(DataRegularSeason20242025!$AB$3:$AB$1315,DataRegularSeason20242025!$B$3:$B$1315, "&lt;=" &amp; E$1, DataRegularSeason20242025!$E$3:$E$1315, $A2)</f>
        <v>0</v>
      </c>
      <c r="F2" s="49">
        <f>SUMIFS(DataRegularSeason20242025!$AA$3:$AA$1315,DataRegularSeason20242025!$B$3:$B$1315, "&lt;=" &amp; F$1, DataRegularSeason20242025!$D$3:$D$1315, $A2)+SUMIFS(DataRegularSeason20242025!$AB$3:$AB$1315,DataRegularSeason20242025!$B$3:$B$1315, "&lt;=" &amp; F$1, DataRegularSeason20242025!$E$3:$E$1315, $A2)</f>
        <v>0</v>
      </c>
      <c r="G2" s="49">
        <f>SUMIFS(DataRegularSeason20242025!$AA$3:$AA$1315,DataRegularSeason20242025!$B$3:$B$1315, "&lt;=" &amp; G$1, DataRegularSeason20242025!$D$3:$D$1315, $A2)+SUMIFS(DataRegularSeason20242025!$AB$3:$AB$1315,DataRegularSeason20242025!$B$3:$B$1315, "&lt;=" &amp; G$1, DataRegularSeason20242025!$E$3:$E$1315, $A2)</f>
        <v>0</v>
      </c>
      <c r="H2" s="49">
        <f>SUMIFS(DataRegularSeason20242025!$AA$3:$AA$1315,DataRegularSeason20242025!$B$3:$B$1315, "&lt;=" &amp; H$1, DataRegularSeason20242025!$D$3:$D$1315, $A2)+SUMIFS(DataRegularSeason20242025!$AB$3:$AB$1315,DataRegularSeason20242025!$B$3:$B$1315, "&lt;=" &amp; H$1, DataRegularSeason20242025!$E$3:$E$1315, $A2)</f>
        <v>0</v>
      </c>
      <c r="I2" s="49">
        <f>SUMIFS(DataRegularSeason20242025!$AA$3:$AA$1315,DataRegularSeason20242025!$B$3:$B$1315, "&lt;=" &amp; I$1, DataRegularSeason20242025!$D$3:$D$1315, $A2)+SUMIFS(DataRegularSeason20242025!$AB$3:$AB$1315,DataRegularSeason20242025!$B$3:$B$1315, "&lt;=" &amp; I$1, DataRegularSeason20242025!$E$3:$E$1315, $A2)</f>
        <v>0</v>
      </c>
      <c r="J2" s="49">
        <f>SUMIFS(DataRegularSeason20242025!$AA$3:$AA$1315,DataRegularSeason20242025!$B$3:$B$1315, "&lt;=" &amp; J$1, DataRegularSeason20242025!$D$3:$D$1315, $A2)+SUMIFS(DataRegularSeason20242025!$AB$3:$AB$1315,DataRegularSeason20242025!$B$3:$B$1315, "&lt;=" &amp; J$1, DataRegularSeason20242025!$E$3:$E$1315, $A2)</f>
        <v>2</v>
      </c>
      <c r="K2" s="49">
        <f>SUMIFS(DataRegularSeason20242025!$AA$3:$AA$1315,DataRegularSeason20242025!$B$3:$B$1315, "&lt;=" &amp; K$1, DataRegularSeason20242025!$D$3:$D$1315, $A2)+SUMIFS(DataRegularSeason20242025!$AB$3:$AB$1315,DataRegularSeason20242025!$B$3:$B$1315, "&lt;=" &amp; K$1, DataRegularSeason20242025!$E$3:$E$1315, $A2)</f>
        <v>2</v>
      </c>
      <c r="L2" s="49">
        <f>SUMIFS(DataRegularSeason20242025!$AA$3:$AA$1315,DataRegularSeason20242025!$B$3:$B$1315, "&lt;=" &amp; L$1, DataRegularSeason20242025!$D$3:$D$1315, $A2)+SUMIFS(DataRegularSeason20242025!$AB$3:$AB$1315,DataRegularSeason20242025!$B$3:$B$1315, "&lt;=" &amp; L$1, DataRegularSeason20242025!$E$3:$E$1315, $A2)</f>
        <v>2</v>
      </c>
      <c r="M2" s="49">
        <f>SUMIFS(DataRegularSeason20242025!$AA$3:$AA$1315,DataRegularSeason20242025!$B$3:$B$1315, "&lt;=" &amp; M$1, DataRegularSeason20242025!$D$3:$D$1315, $A2)+SUMIFS(DataRegularSeason20242025!$AB$3:$AB$1315,DataRegularSeason20242025!$B$3:$B$1315, "&lt;=" &amp; M$1, DataRegularSeason20242025!$E$3:$E$1315, $A2)</f>
        <v>4</v>
      </c>
      <c r="N2" s="49">
        <f>SUMIFS(DataRegularSeason20242025!$AA$3:$AA$1315,DataRegularSeason20242025!$B$3:$B$1315, "&lt;=" &amp; N$1, DataRegularSeason20242025!$D$3:$D$1315, $A2)+SUMIFS(DataRegularSeason20242025!$AB$3:$AB$1315,DataRegularSeason20242025!$B$3:$B$1315, "&lt;=" &amp; N$1, DataRegularSeason20242025!$E$3:$E$1315, $A2)</f>
        <v>6</v>
      </c>
      <c r="O2" s="49">
        <f>SUMIFS(DataRegularSeason20242025!$AA$3:$AA$1315,DataRegularSeason20242025!$B$3:$B$1315, "&lt;=" &amp; O$1, DataRegularSeason20242025!$D$3:$D$1315, $A2)+SUMIFS(DataRegularSeason20242025!$AB$3:$AB$1315,DataRegularSeason20242025!$B$3:$B$1315, "&lt;=" &amp; O$1, DataRegularSeason20242025!$E$3:$E$1315, $A2)</f>
        <v>6</v>
      </c>
      <c r="P2" s="49">
        <f>SUMIFS(DataRegularSeason20242025!$AA$3:$AA$1315,DataRegularSeason20242025!$B$3:$B$1315, "&lt;=" &amp; P$1, DataRegularSeason20242025!$D$3:$D$1315, $A2)+SUMIFS(DataRegularSeason20242025!$AB$3:$AB$1315,DataRegularSeason20242025!$B$3:$B$1315, "&lt;=" &amp; P$1, DataRegularSeason20242025!$E$3:$E$1315, $A2)</f>
        <v>8</v>
      </c>
      <c r="Q2" s="49">
        <f>SUMIFS(DataRegularSeason20242025!$AA$3:$AA$1315,DataRegularSeason20242025!$B$3:$B$1315, "&lt;=" &amp; Q$1, DataRegularSeason20242025!$D$3:$D$1315, $A2)+SUMIFS(DataRegularSeason20242025!$AB$3:$AB$1315,DataRegularSeason20242025!$B$3:$B$1315, "&lt;=" &amp; Q$1, DataRegularSeason20242025!$E$3:$E$1315, $A2)</f>
        <v>8</v>
      </c>
      <c r="R2" s="49">
        <f>SUMIFS(DataRegularSeason20242025!$AA$3:$AA$1315,DataRegularSeason20242025!$B$3:$B$1315, "&lt;=" &amp; R$1, DataRegularSeason20242025!$D$3:$D$1315, $A2)+SUMIFS(DataRegularSeason20242025!$AB$3:$AB$1315,DataRegularSeason20242025!$B$3:$B$1315, "&lt;=" &amp; R$1, DataRegularSeason20242025!$E$3:$E$1315, $A2)</f>
        <v>8</v>
      </c>
      <c r="S2" s="49">
        <f>SUMIFS(DataRegularSeason20242025!$AA$3:$AA$1315,DataRegularSeason20242025!$B$3:$B$1315, "&lt;=" &amp; S$1, DataRegularSeason20242025!$D$3:$D$1315, $A2)+SUMIFS(DataRegularSeason20242025!$AB$3:$AB$1315,DataRegularSeason20242025!$B$3:$B$1315, "&lt;=" &amp; S$1, DataRegularSeason20242025!$E$3:$E$1315, $A2)</f>
        <v>8</v>
      </c>
      <c r="T2" s="49">
        <f>SUMIFS(DataRegularSeason20242025!$AA$3:$AA$1315,DataRegularSeason20242025!$B$3:$B$1315, "&lt;=" &amp; T$1, DataRegularSeason20242025!$D$3:$D$1315, $A2)+SUMIFS(DataRegularSeason20242025!$AB$3:$AB$1315,DataRegularSeason20242025!$B$3:$B$1315, "&lt;=" &amp; T$1, DataRegularSeason20242025!$E$3:$E$1315, $A2)</f>
        <v>9</v>
      </c>
      <c r="U2" s="49">
        <f>SUMIFS(DataRegularSeason20242025!$AA$3:$AA$1315,DataRegularSeason20242025!$B$3:$B$1315, "&lt;=" &amp; U$1, DataRegularSeason20242025!$D$3:$D$1315, $A2)+SUMIFS(DataRegularSeason20242025!$AB$3:$AB$1315,DataRegularSeason20242025!$B$3:$B$1315, "&lt;=" &amp; U$1, DataRegularSeason20242025!$E$3:$E$1315, $A2)</f>
        <v>9</v>
      </c>
      <c r="V2" s="49">
        <f>SUMIFS(DataRegularSeason20242025!$AA$3:$AA$1315,DataRegularSeason20242025!$B$3:$B$1315, "&lt;=" &amp; V$1, DataRegularSeason20242025!$D$3:$D$1315, $A2)+SUMIFS(DataRegularSeason20242025!$AB$3:$AB$1315,DataRegularSeason20242025!$B$3:$B$1315, "&lt;=" &amp; V$1, DataRegularSeason20242025!$E$3:$E$1315, $A2)</f>
        <v>9</v>
      </c>
      <c r="W2" s="49">
        <f>SUMIFS(DataRegularSeason20242025!$AA$3:$AA$1315,DataRegularSeason20242025!$B$3:$B$1315, "&lt;=" &amp; W$1, DataRegularSeason20242025!$D$3:$D$1315, $A2)+SUMIFS(DataRegularSeason20242025!$AB$3:$AB$1315,DataRegularSeason20242025!$B$3:$B$1315, "&lt;=" &amp; W$1, DataRegularSeason20242025!$E$3:$E$1315, $A2)</f>
        <v>11</v>
      </c>
      <c r="X2" s="49">
        <f>SUMIFS(DataRegularSeason20242025!$AA$3:$AA$1315,DataRegularSeason20242025!$B$3:$B$1315, "&lt;=" &amp; X$1, DataRegularSeason20242025!$D$3:$D$1315, $A2)+SUMIFS(DataRegularSeason20242025!$AB$3:$AB$1315,DataRegularSeason20242025!$B$3:$B$1315, "&lt;=" &amp; X$1, DataRegularSeason20242025!$E$3:$E$1315, $A2)</f>
        <v>11</v>
      </c>
      <c r="Y2" s="49">
        <f>SUMIFS(DataRegularSeason20242025!$AA$3:$AA$1315,DataRegularSeason20242025!$B$3:$B$1315, "&lt;=" &amp; Y$1, DataRegularSeason20242025!$D$3:$D$1315, $A2)+SUMIFS(DataRegularSeason20242025!$AB$3:$AB$1315,DataRegularSeason20242025!$B$3:$B$1315, "&lt;=" &amp; Y$1, DataRegularSeason20242025!$E$3:$E$1315, $A2)</f>
        <v>11</v>
      </c>
      <c r="Z2" s="49">
        <f>SUMIFS(DataRegularSeason20242025!$AA$3:$AA$1315,DataRegularSeason20242025!$B$3:$B$1315, "&lt;=" &amp; Z$1, DataRegularSeason20242025!$D$3:$D$1315, $A2)+SUMIFS(DataRegularSeason20242025!$AB$3:$AB$1315,DataRegularSeason20242025!$B$3:$B$1315, "&lt;=" &amp; Z$1, DataRegularSeason20242025!$E$3:$E$1315, $A2)</f>
        <v>11</v>
      </c>
      <c r="AA2" s="49">
        <f>SUMIFS(DataRegularSeason20242025!$AA$3:$AA$1315,DataRegularSeason20242025!$B$3:$B$1315, "&lt;=" &amp; AA$1, DataRegularSeason20242025!$D$3:$D$1315, $A2)+SUMIFS(DataRegularSeason20242025!$AB$3:$AB$1315,DataRegularSeason20242025!$B$3:$B$1315, "&lt;=" &amp; AA$1, DataRegularSeason20242025!$E$3:$E$1315, $A2)</f>
        <v>11</v>
      </c>
      <c r="AB2" s="49">
        <f>SUMIFS(DataRegularSeason20242025!$AA$3:$AA$1315,DataRegularSeason20242025!$B$3:$B$1315, "&lt;=" &amp; AB$1, DataRegularSeason20242025!$D$3:$D$1315, $A2)+SUMIFS(DataRegularSeason20242025!$AB$3:$AB$1315,DataRegularSeason20242025!$B$3:$B$1315, "&lt;=" &amp; AB$1, DataRegularSeason20242025!$E$3:$E$1315, $A2)</f>
        <v>11</v>
      </c>
      <c r="AC2" s="49">
        <f>SUMIFS(DataRegularSeason20242025!$AA$3:$AA$1315,DataRegularSeason20242025!$B$3:$B$1315, "&lt;=" &amp; AC$1, DataRegularSeason20242025!$D$3:$D$1315, $A2)+SUMIFS(DataRegularSeason20242025!$AB$3:$AB$1315,DataRegularSeason20242025!$B$3:$B$1315, "&lt;=" &amp; AC$1, DataRegularSeason20242025!$E$3:$E$1315, $A2)</f>
        <v>11</v>
      </c>
      <c r="AD2" s="49">
        <f>SUMIFS(DataRegularSeason20242025!$AA$3:$AA$1315,DataRegularSeason20242025!$B$3:$B$1315, "&lt;=" &amp; AD$1, DataRegularSeason20242025!$D$3:$D$1315, $A2)+SUMIFS(DataRegularSeason20242025!$AB$3:$AB$1315,DataRegularSeason20242025!$B$3:$B$1315, "&lt;=" &amp; AD$1, DataRegularSeason20242025!$E$3:$E$1315, $A2)</f>
        <v>11</v>
      </c>
      <c r="AE2" s="49">
        <f>SUMIFS(DataRegularSeason20242025!$AA$3:$AA$1315,DataRegularSeason20242025!$B$3:$B$1315, "&lt;=" &amp; AE$1, DataRegularSeason20242025!$D$3:$D$1315, $A2)+SUMIFS(DataRegularSeason20242025!$AB$3:$AB$1315,DataRegularSeason20242025!$B$3:$B$1315, "&lt;=" &amp; AE$1, DataRegularSeason20242025!$E$3:$E$1315, $A2)</f>
        <v>11</v>
      </c>
      <c r="AF2" s="49">
        <f>SUMIFS(DataRegularSeason20242025!$AA$3:$AA$1315,DataRegularSeason20242025!$B$3:$B$1315, "&lt;=" &amp; AF$1, DataRegularSeason20242025!$D$3:$D$1315, $A2)+SUMIFS(DataRegularSeason20242025!$AB$3:$AB$1315,DataRegularSeason20242025!$B$3:$B$1315, "&lt;=" &amp; AF$1, DataRegularSeason20242025!$E$3:$E$1315, $A2)</f>
        <v>11</v>
      </c>
      <c r="AG2" s="49">
        <f>SUMIFS(DataRegularSeason20242025!$AA$3:$AA$1315,DataRegularSeason20242025!$B$3:$B$1315, "&lt;=" &amp; AG$1, DataRegularSeason20242025!$D$3:$D$1315, $A2)+SUMIFS(DataRegularSeason20242025!$AB$3:$AB$1315,DataRegularSeason20242025!$B$3:$B$1315, "&lt;=" &amp; AG$1, DataRegularSeason20242025!$E$3:$E$1315, $A2)</f>
        <v>11</v>
      </c>
      <c r="AH2" s="49">
        <f>SUMIFS(DataRegularSeason20242025!$AA$3:$AA$1315,DataRegularSeason20242025!$B$3:$B$1315, "&lt;=" &amp; AH$1, DataRegularSeason20242025!$D$3:$D$1315, $A2)+SUMIFS(DataRegularSeason20242025!$AB$3:$AB$1315,DataRegularSeason20242025!$B$3:$B$1315, "&lt;=" &amp; AH$1, DataRegularSeason20242025!$E$3:$E$1315, $A2)</f>
        <v>11</v>
      </c>
      <c r="AI2" s="49">
        <f>SUMIFS(DataRegularSeason20242025!$AA$3:$AA$1315,DataRegularSeason20242025!$B$3:$B$1315, "&lt;=" &amp; AI$1, DataRegularSeason20242025!$D$3:$D$1315, $A2)+SUMIFS(DataRegularSeason20242025!$AB$3:$AB$1315,DataRegularSeason20242025!$B$3:$B$1315, "&lt;=" &amp; AI$1, DataRegularSeason20242025!$E$3:$E$1315, $A2)</f>
        <v>11</v>
      </c>
      <c r="AJ2" s="49">
        <f>SUMIFS(DataRegularSeason20242025!$AA$3:$AA$1315,DataRegularSeason20242025!$B$3:$B$1315, "&lt;=" &amp; AJ$1, DataRegularSeason20242025!$D$3:$D$1315, $A2)+SUMIFS(DataRegularSeason20242025!$AB$3:$AB$1315,DataRegularSeason20242025!$B$3:$B$1315, "&lt;=" &amp; AJ$1, DataRegularSeason20242025!$E$3:$E$1315, $A2)</f>
        <v>11</v>
      </c>
      <c r="AK2" s="49">
        <f>SUMIFS(DataRegularSeason20242025!$AA$3:$AA$1315,DataRegularSeason20242025!$B$3:$B$1315, "&lt;=" &amp; AK$1, DataRegularSeason20242025!$D$3:$D$1315, $A2)+SUMIFS(DataRegularSeason20242025!$AB$3:$AB$1315,DataRegularSeason20242025!$B$3:$B$1315, "&lt;=" &amp; AK$1, DataRegularSeason20242025!$E$3:$E$1315, $A2)</f>
        <v>11</v>
      </c>
      <c r="AL2" s="49">
        <f>SUMIFS(DataRegularSeason20242025!$AA$3:$AA$1315,DataRegularSeason20242025!$B$3:$B$1315, "&lt;=" &amp; AL$1, DataRegularSeason20242025!$D$3:$D$1315, $A2)+SUMIFS(DataRegularSeason20242025!$AB$3:$AB$1315,DataRegularSeason20242025!$B$3:$B$1315, "&lt;=" &amp; AL$1, DataRegularSeason20242025!$E$3:$E$1315, $A2)</f>
        <v>11</v>
      </c>
      <c r="AM2" s="49">
        <f>SUMIFS(DataRegularSeason20242025!$AA$3:$AA$1315,DataRegularSeason20242025!$B$3:$B$1315, "&lt;=" &amp; AM$1, DataRegularSeason20242025!$D$3:$D$1315, $A2)+SUMIFS(DataRegularSeason20242025!$AB$3:$AB$1315,DataRegularSeason20242025!$B$3:$B$1315, "&lt;=" &amp; AM$1, DataRegularSeason20242025!$E$3:$E$1315, $A2)</f>
        <v>11</v>
      </c>
      <c r="AN2" s="49">
        <f>SUMIFS(DataRegularSeason20242025!$AA$3:$AA$1315,DataRegularSeason20242025!$B$3:$B$1315, "&lt;=" &amp; AN$1, DataRegularSeason20242025!$D$3:$D$1315, $A2)+SUMIFS(DataRegularSeason20242025!$AB$3:$AB$1315,DataRegularSeason20242025!$B$3:$B$1315, "&lt;=" &amp; AN$1, DataRegularSeason20242025!$E$3:$E$1315, $A2)</f>
        <v>11</v>
      </c>
      <c r="AO2" s="49">
        <f>SUMIFS(DataRegularSeason20242025!$AA$3:$AA$1315,DataRegularSeason20242025!$B$3:$B$1315, "&lt;=" &amp; AO$1, DataRegularSeason20242025!$D$3:$D$1315, $A2)+SUMIFS(DataRegularSeason20242025!$AB$3:$AB$1315,DataRegularSeason20242025!$B$3:$B$1315, "&lt;=" &amp; AO$1, DataRegularSeason20242025!$E$3:$E$1315, $A2)</f>
        <v>11</v>
      </c>
      <c r="AP2" s="49">
        <f>SUMIFS(DataRegularSeason20242025!$AA$3:$AA$1315,DataRegularSeason20242025!$B$3:$B$1315, "&lt;=" &amp; AP$1, DataRegularSeason20242025!$D$3:$D$1315, $A2)+SUMIFS(DataRegularSeason20242025!$AB$3:$AB$1315,DataRegularSeason20242025!$B$3:$B$1315, "&lt;=" &amp; AP$1, DataRegularSeason20242025!$E$3:$E$1315, $A2)</f>
        <v>11</v>
      </c>
      <c r="AQ2" s="49">
        <f>SUMIFS(DataRegularSeason20242025!$AA$3:$AA$1315,DataRegularSeason20242025!$B$3:$B$1315, "&lt;=" &amp; AQ$1, DataRegularSeason20242025!$D$3:$D$1315, $A2)+SUMIFS(DataRegularSeason20242025!$AB$3:$AB$1315,DataRegularSeason20242025!$B$3:$B$1315, "&lt;=" &amp; AQ$1, DataRegularSeason20242025!$E$3:$E$1315, $A2)</f>
        <v>11</v>
      </c>
      <c r="AR2" s="49">
        <f>SUMIFS(DataRegularSeason20242025!$AA$3:$AA$1315,DataRegularSeason20242025!$B$3:$B$1315, "&lt;=" &amp; AR$1, DataRegularSeason20242025!$D$3:$D$1315, $A2)+SUMIFS(DataRegularSeason20242025!$AB$3:$AB$1315,DataRegularSeason20242025!$B$3:$B$1315, "&lt;=" &amp; AR$1, DataRegularSeason20242025!$E$3:$E$1315, $A2)</f>
        <v>11</v>
      </c>
      <c r="AS2" s="49">
        <f>SUMIFS(DataRegularSeason20242025!$AA$3:$AA$1315,DataRegularSeason20242025!$B$3:$B$1315, "&lt;=" &amp; AS$1, DataRegularSeason20242025!$D$3:$D$1315, $A2)+SUMIFS(DataRegularSeason20242025!$AB$3:$AB$1315,DataRegularSeason20242025!$B$3:$B$1315, "&lt;=" &amp; AS$1, DataRegularSeason20242025!$E$3:$E$1315, $A2)</f>
        <v>11</v>
      </c>
      <c r="AT2" s="49">
        <f>SUMIFS(DataRegularSeason20242025!$AA$3:$AA$1315,DataRegularSeason20242025!$B$3:$B$1315, "&lt;=" &amp; AT$1, DataRegularSeason20242025!$D$3:$D$1315, $A2)+SUMIFS(DataRegularSeason20242025!$AB$3:$AB$1315,DataRegularSeason20242025!$B$3:$B$1315, "&lt;=" &amp; AT$1, DataRegularSeason20242025!$E$3:$E$1315, $A2)</f>
        <v>11</v>
      </c>
      <c r="AU2" s="49">
        <f>SUMIFS(DataRegularSeason20242025!$AA$3:$AA$1315,DataRegularSeason20242025!$B$3:$B$1315, "&lt;=" &amp; AU$1, DataRegularSeason20242025!$D$3:$D$1315, $A2)+SUMIFS(DataRegularSeason20242025!$AB$3:$AB$1315,DataRegularSeason20242025!$B$3:$B$1315, "&lt;=" &amp; AU$1, DataRegularSeason20242025!$E$3:$E$1315, $A2)</f>
        <v>11</v>
      </c>
      <c r="AV2" s="49">
        <f>SUMIFS(DataRegularSeason20242025!$AA$3:$AA$1315,DataRegularSeason20242025!$B$3:$B$1315, "&lt;=" &amp; AV$1, DataRegularSeason20242025!$D$3:$D$1315, $A2)+SUMIFS(DataRegularSeason20242025!$AB$3:$AB$1315,DataRegularSeason20242025!$B$3:$B$1315, "&lt;=" &amp; AV$1, DataRegularSeason20242025!$E$3:$E$1315, $A2)</f>
        <v>11</v>
      </c>
      <c r="AW2" s="49">
        <f>SUMIFS(DataRegularSeason20242025!$AA$3:$AA$1315,DataRegularSeason20242025!$B$3:$B$1315, "&lt;=" &amp; AW$1, DataRegularSeason20242025!$D$3:$D$1315, $A2)+SUMIFS(DataRegularSeason20242025!$AB$3:$AB$1315,DataRegularSeason20242025!$B$3:$B$1315, "&lt;=" &amp; AW$1, DataRegularSeason20242025!$E$3:$E$1315, $A2)</f>
        <v>11</v>
      </c>
      <c r="AX2" s="49">
        <f>SUMIFS(DataRegularSeason20242025!$AA$3:$AA$1315,DataRegularSeason20242025!$B$3:$B$1315, "&lt;=" &amp; AX$1, DataRegularSeason20242025!$D$3:$D$1315, $A2)+SUMIFS(DataRegularSeason20242025!$AB$3:$AB$1315,DataRegularSeason20242025!$B$3:$B$1315, "&lt;=" &amp; AX$1, DataRegularSeason20242025!$E$3:$E$1315, $A2)</f>
        <v>11</v>
      </c>
      <c r="AY2" s="49">
        <f>SUMIFS(DataRegularSeason20242025!$AA$3:$AA$1315,DataRegularSeason20242025!$B$3:$B$1315, "&lt;=" &amp; AY$1, DataRegularSeason20242025!$D$3:$D$1315, $A2)+SUMIFS(DataRegularSeason20242025!$AB$3:$AB$1315,DataRegularSeason20242025!$B$3:$B$1315, "&lt;=" &amp; AY$1, DataRegularSeason20242025!$E$3:$E$1315, $A2)</f>
        <v>11</v>
      </c>
      <c r="AZ2" s="49">
        <f>SUMIFS(DataRegularSeason20242025!$AA$3:$AA$1315,DataRegularSeason20242025!$B$3:$B$1315, "&lt;=" &amp; AZ$1, DataRegularSeason20242025!$D$3:$D$1315, $A2)+SUMIFS(DataRegularSeason20242025!$AB$3:$AB$1315,DataRegularSeason20242025!$B$3:$B$1315, "&lt;=" &amp; AZ$1, DataRegularSeason20242025!$E$3:$E$1315, $A2)</f>
        <v>11</v>
      </c>
      <c r="BA2" s="49">
        <f>SUMIFS(DataRegularSeason20242025!$AA$3:$AA$1315,DataRegularSeason20242025!$B$3:$B$1315, "&lt;=" &amp; BA$1, DataRegularSeason20242025!$D$3:$D$1315, $A2)+SUMIFS(DataRegularSeason20242025!$AB$3:$AB$1315,DataRegularSeason20242025!$B$3:$B$1315, "&lt;=" &amp; BA$1, DataRegularSeason20242025!$E$3:$E$1315, $A2)</f>
        <v>11</v>
      </c>
      <c r="BB2" s="49">
        <f>SUMIFS(DataRegularSeason20242025!$AA$3:$AA$1315,DataRegularSeason20242025!$B$3:$B$1315, "&lt;=" &amp; BB$1, DataRegularSeason20242025!$D$3:$D$1315, $A2)+SUMIFS(DataRegularSeason20242025!$AB$3:$AB$1315,DataRegularSeason20242025!$B$3:$B$1315, "&lt;=" &amp; BB$1, DataRegularSeason20242025!$E$3:$E$1315, $A2)</f>
        <v>11</v>
      </c>
      <c r="BC2" s="49">
        <f>SUMIFS(DataRegularSeason20242025!$AA$3:$AA$1315,DataRegularSeason20242025!$B$3:$B$1315, "&lt;=" &amp; BC$1, DataRegularSeason20242025!$D$3:$D$1315, $A2)+SUMIFS(DataRegularSeason20242025!$AB$3:$AB$1315,DataRegularSeason20242025!$B$3:$B$1315, "&lt;=" &amp; BC$1, DataRegularSeason20242025!$E$3:$E$1315, $A2)</f>
        <v>11</v>
      </c>
      <c r="BD2" s="49">
        <f>SUMIFS(DataRegularSeason20242025!$AA$3:$AA$1315,DataRegularSeason20242025!$B$3:$B$1315, "&lt;=" &amp; BD$1, DataRegularSeason20242025!$D$3:$D$1315, $A2)+SUMIFS(DataRegularSeason20242025!$AB$3:$AB$1315,DataRegularSeason20242025!$B$3:$B$1315, "&lt;=" &amp; BD$1, DataRegularSeason20242025!$E$3:$E$1315, $A2)</f>
        <v>11</v>
      </c>
      <c r="BE2" s="49">
        <f>SUMIFS(DataRegularSeason20242025!$AA$3:$AA$1315,DataRegularSeason20242025!$B$3:$B$1315, "&lt;=" &amp; BE$1, DataRegularSeason20242025!$D$3:$D$1315, $A2)+SUMIFS(DataRegularSeason20242025!$AB$3:$AB$1315,DataRegularSeason20242025!$B$3:$B$1315, "&lt;=" &amp; BE$1, DataRegularSeason20242025!$E$3:$E$1315, $A2)</f>
        <v>11</v>
      </c>
      <c r="BF2" s="49">
        <f>SUMIFS(DataRegularSeason20242025!$AA$3:$AA$1315,DataRegularSeason20242025!$B$3:$B$1315, "&lt;=" &amp; BF$1, DataRegularSeason20242025!$D$3:$D$1315, $A2)+SUMIFS(DataRegularSeason20242025!$AB$3:$AB$1315,DataRegularSeason20242025!$B$3:$B$1315, "&lt;=" &amp; BF$1, DataRegularSeason20242025!$E$3:$E$1315, $A2)</f>
        <v>11</v>
      </c>
      <c r="BG2" s="49">
        <f>SUMIFS(DataRegularSeason20242025!$AA$3:$AA$1315,DataRegularSeason20242025!$B$3:$B$1315, "&lt;=" &amp; BG$1, DataRegularSeason20242025!$D$3:$D$1315, $A2)+SUMIFS(DataRegularSeason20242025!$AB$3:$AB$1315,DataRegularSeason20242025!$B$3:$B$1315, "&lt;=" &amp; BG$1, DataRegularSeason20242025!$E$3:$E$1315, $A2)</f>
        <v>11</v>
      </c>
      <c r="BH2" s="49">
        <f>SUMIFS(DataRegularSeason20242025!$AA$3:$AA$1315,DataRegularSeason20242025!$B$3:$B$1315, "&lt;=" &amp; BH$1, DataRegularSeason20242025!$D$3:$D$1315, $A2)+SUMIFS(DataRegularSeason20242025!$AB$3:$AB$1315,DataRegularSeason20242025!$B$3:$B$1315, "&lt;=" &amp; BH$1, DataRegularSeason20242025!$E$3:$E$1315, $A2)</f>
        <v>11</v>
      </c>
      <c r="BI2" s="49">
        <f>SUMIFS(DataRegularSeason20242025!$AA$3:$AA$1315,DataRegularSeason20242025!$B$3:$B$1315, "&lt;=" &amp; BI$1, DataRegularSeason20242025!$D$3:$D$1315, $A2)+SUMIFS(DataRegularSeason20242025!$AB$3:$AB$1315,DataRegularSeason20242025!$B$3:$B$1315, "&lt;=" &amp; BI$1, DataRegularSeason20242025!$E$3:$E$1315, $A2)</f>
        <v>11</v>
      </c>
      <c r="BJ2" s="49">
        <f>SUMIFS(DataRegularSeason20242025!$AA$3:$AA$1315,DataRegularSeason20242025!$B$3:$B$1315, "&lt;=" &amp; BJ$1, DataRegularSeason20242025!$D$3:$D$1315, $A2)+SUMIFS(DataRegularSeason20242025!$AB$3:$AB$1315,DataRegularSeason20242025!$B$3:$B$1315, "&lt;=" &amp; BJ$1, DataRegularSeason20242025!$E$3:$E$1315, $A2)</f>
        <v>11</v>
      </c>
      <c r="BK2" s="49">
        <f>SUMIFS(DataRegularSeason20242025!$AA$3:$AA$1315,DataRegularSeason20242025!$B$3:$B$1315, "&lt;=" &amp; BK$1, DataRegularSeason20242025!$D$3:$D$1315, $A2)+SUMIFS(DataRegularSeason20242025!$AB$3:$AB$1315,DataRegularSeason20242025!$B$3:$B$1315, "&lt;=" &amp; BK$1, DataRegularSeason20242025!$E$3:$E$1315, $A2)</f>
        <v>11</v>
      </c>
      <c r="BL2" s="49">
        <f>SUMIFS(DataRegularSeason20242025!$AA$3:$AA$1315,DataRegularSeason20242025!$B$3:$B$1315, "&lt;=" &amp; BL$1, DataRegularSeason20242025!$D$3:$D$1315, $A2)+SUMIFS(DataRegularSeason20242025!$AB$3:$AB$1315,DataRegularSeason20242025!$B$3:$B$1315, "&lt;=" &amp; BL$1, DataRegularSeason20242025!$E$3:$E$1315, $A2)</f>
        <v>11</v>
      </c>
      <c r="BM2" s="49">
        <f>SUMIFS(DataRegularSeason20242025!$AA$3:$AA$1315,DataRegularSeason20242025!$B$3:$B$1315, "&lt;=" &amp; BM$1, DataRegularSeason20242025!$D$3:$D$1315, $A2)+SUMIFS(DataRegularSeason20242025!$AB$3:$AB$1315,DataRegularSeason20242025!$B$3:$B$1315, "&lt;=" &amp; BM$1, DataRegularSeason20242025!$E$3:$E$1315, $A2)</f>
        <v>11</v>
      </c>
      <c r="BN2" s="49">
        <f>SUMIFS(DataRegularSeason20242025!$AA$3:$AA$1315,DataRegularSeason20242025!$B$3:$B$1315, "&lt;=" &amp; BN$1, DataRegularSeason20242025!$D$3:$D$1315, $A2)+SUMIFS(DataRegularSeason20242025!$AB$3:$AB$1315,DataRegularSeason20242025!$B$3:$B$1315, "&lt;=" &amp; BN$1, DataRegularSeason20242025!$E$3:$E$1315, $A2)</f>
        <v>11</v>
      </c>
      <c r="BO2" s="49">
        <f>SUMIFS(DataRegularSeason20242025!$AA$3:$AA$1315,DataRegularSeason20242025!$B$3:$B$1315, "&lt;=" &amp; BO$1, DataRegularSeason20242025!$D$3:$D$1315, $A2)+SUMIFS(DataRegularSeason20242025!$AB$3:$AB$1315,DataRegularSeason20242025!$B$3:$B$1315, "&lt;=" &amp; BO$1, DataRegularSeason20242025!$E$3:$E$1315, $A2)</f>
        <v>11</v>
      </c>
      <c r="BP2" s="49">
        <f>SUMIFS(DataRegularSeason20242025!$AA$3:$AA$1315,DataRegularSeason20242025!$B$3:$B$1315, "&lt;=" &amp; BP$1, DataRegularSeason20242025!$D$3:$D$1315, $A2)+SUMIFS(DataRegularSeason20242025!$AB$3:$AB$1315,DataRegularSeason20242025!$B$3:$B$1315, "&lt;=" &amp; BP$1, DataRegularSeason20242025!$E$3:$E$1315, $A2)</f>
        <v>11</v>
      </c>
      <c r="BQ2" s="49">
        <f>SUMIFS(DataRegularSeason20242025!$AA$3:$AA$1315,DataRegularSeason20242025!$B$3:$B$1315, "&lt;=" &amp; BQ$1, DataRegularSeason20242025!$D$3:$D$1315, $A2)+SUMIFS(DataRegularSeason20242025!$AB$3:$AB$1315,DataRegularSeason20242025!$B$3:$B$1315, "&lt;=" &amp; BQ$1, DataRegularSeason20242025!$E$3:$E$1315, $A2)</f>
        <v>11</v>
      </c>
      <c r="BR2" s="49">
        <f>SUMIFS(DataRegularSeason20242025!$AA$3:$AA$1315,DataRegularSeason20242025!$B$3:$B$1315, "&lt;=" &amp; BR$1, DataRegularSeason20242025!$D$3:$D$1315, $A2)+SUMIFS(DataRegularSeason20242025!$AB$3:$AB$1315,DataRegularSeason20242025!$B$3:$B$1315, "&lt;=" &amp; BR$1, DataRegularSeason20242025!$E$3:$E$1315, $A2)</f>
        <v>11</v>
      </c>
      <c r="BS2" s="49">
        <f>SUMIFS(DataRegularSeason20242025!$AA$3:$AA$1315,DataRegularSeason20242025!$B$3:$B$1315, "&lt;=" &amp; BS$1, DataRegularSeason20242025!$D$3:$D$1315, $A2)+SUMIFS(DataRegularSeason20242025!$AB$3:$AB$1315,DataRegularSeason20242025!$B$3:$B$1315, "&lt;=" &amp; BS$1, DataRegularSeason20242025!$E$3:$E$1315, $A2)</f>
        <v>11</v>
      </c>
      <c r="BT2" s="49">
        <f>SUMIFS(DataRegularSeason20242025!$AA$3:$AA$1315,DataRegularSeason20242025!$B$3:$B$1315, "&lt;=" &amp; BT$1, DataRegularSeason20242025!$D$3:$D$1315, $A2)+SUMIFS(DataRegularSeason20242025!$AB$3:$AB$1315,DataRegularSeason20242025!$B$3:$B$1315, "&lt;=" &amp; BT$1, DataRegularSeason20242025!$E$3:$E$1315, $A2)</f>
        <v>11</v>
      </c>
      <c r="BU2" s="49">
        <f>SUMIFS(DataRegularSeason20242025!$AA$3:$AA$1315,DataRegularSeason20242025!$B$3:$B$1315, "&lt;=" &amp; BU$1, DataRegularSeason20242025!$D$3:$D$1315, $A2)+SUMIFS(DataRegularSeason20242025!$AB$3:$AB$1315,DataRegularSeason20242025!$B$3:$B$1315, "&lt;=" &amp; BU$1, DataRegularSeason20242025!$E$3:$E$1315, $A2)</f>
        <v>11</v>
      </c>
      <c r="BV2" s="49">
        <f>SUMIFS(DataRegularSeason20242025!$AA$3:$AA$1315,DataRegularSeason20242025!$B$3:$B$1315, "&lt;=" &amp; BV$1, DataRegularSeason20242025!$D$3:$D$1315, $A2)+SUMIFS(DataRegularSeason20242025!$AB$3:$AB$1315,DataRegularSeason20242025!$B$3:$B$1315, "&lt;=" &amp; BV$1, DataRegularSeason20242025!$E$3:$E$1315, $A2)</f>
        <v>11</v>
      </c>
      <c r="BW2" s="49">
        <f>SUMIFS(DataRegularSeason20242025!$AA$3:$AA$1315,DataRegularSeason20242025!$B$3:$B$1315, "&lt;=" &amp; BW$1, DataRegularSeason20242025!$D$3:$D$1315, $A2)+SUMIFS(DataRegularSeason20242025!$AB$3:$AB$1315,DataRegularSeason20242025!$B$3:$B$1315, "&lt;=" &amp; BW$1, DataRegularSeason20242025!$E$3:$E$1315, $A2)</f>
        <v>11</v>
      </c>
      <c r="BX2" s="49">
        <f>SUMIFS(DataRegularSeason20242025!$AA$3:$AA$1315,DataRegularSeason20242025!$B$3:$B$1315, "&lt;=" &amp; BX$1, DataRegularSeason20242025!$D$3:$D$1315, $A2)+SUMIFS(DataRegularSeason20242025!$AB$3:$AB$1315,DataRegularSeason20242025!$B$3:$B$1315, "&lt;=" &amp; BX$1, DataRegularSeason20242025!$E$3:$E$1315, $A2)</f>
        <v>11</v>
      </c>
      <c r="BY2" s="49">
        <f>SUMIFS(DataRegularSeason20242025!$AA$3:$AA$1315,DataRegularSeason20242025!$B$3:$B$1315, "&lt;=" &amp; BY$1, DataRegularSeason20242025!$D$3:$D$1315, $A2)+SUMIFS(DataRegularSeason20242025!$AB$3:$AB$1315,DataRegularSeason20242025!$B$3:$B$1315, "&lt;=" &amp; BY$1, DataRegularSeason20242025!$E$3:$E$1315, $A2)</f>
        <v>11</v>
      </c>
      <c r="BZ2" s="49">
        <f>SUMIFS(DataRegularSeason20242025!$AA$3:$AA$1315,DataRegularSeason20242025!$B$3:$B$1315, "&lt;=" &amp; BZ$1, DataRegularSeason20242025!$D$3:$D$1315, $A2)+SUMIFS(DataRegularSeason20242025!$AB$3:$AB$1315,DataRegularSeason20242025!$B$3:$B$1315, "&lt;=" &amp; BZ$1, DataRegularSeason20242025!$E$3:$E$1315, $A2)</f>
        <v>11</v>
      </c>
      <c r="CA2" s="49">
        <f>SUMIFS(DataRegularSeason20242025!$AA$3:$AA$1315,DataRegularSeason20242025!$B$3:$B$1315, "&lt;=" &amp; CA$1, DataRegularSeason20242025!$D$3:$D$1315, $A2)+SUMIFS(DataRegularSeason20242025!$AB$3:$AB$1315,DataRegularSeason20242025!$B$3:$B$1315, "&lt;=" &amp; CA$1, DataRegularSeason20242025!$E$3:$E$1315, $A2)</f>
        <v>11</v>
      </c>
      <c r="CB2" s="49">
        <f>SUMIFS(DataRegularSeason20242025!$AA$3:$AA$1315,DataRegularSeason20242025!$B$3:$B$1315, "&lt;=" &amp; CB$1, DataRegularSeason20242025!$D$3:$D$1315, $A2)+SUMIFS(DataRegularSeason20242025!$AB$3:$AB$1315,DataRegularSeason20242025!$B$3:$B$1315, "&lt;=" &amp; CB$1, DataRegularSeason20242025!$E$3:$E$1315, $A2)</f>
        <v>11</v>
      </c>
      <c r="CC2" s="49">
        <f>SUMIFS(DataRegularSeason20242025!$AA$3:$AA$1315,DataRegularSeason20242025!$B$3:$B$1315, "&lt;=" &amp; CC$1, DataRegularSeason20242025!$D$3:$D$1315, $A2)+SUMIFS(DataRegularSeason20242025!$AB$3:$AB$1315,DataRegularSeason20242025!$B$3:$B$1315, "&lt;=" &amp; CC$1, DataRegularSeason20242025!$E$3:$E$1315, $A2)</f>
        <v>11</v>
      </c>
      <c r="CD2" s="49">
        <f>SUMIFS(DataRegularSeason20242025!$AA$3:$AA$1315,DataRegularSeason20242025!$B$3:$B$1315, "&lt;=" &amp; CD$1, DataRegularSeason20242025!$D$3:$D$1315, $A2)+SUMIFS(DataRegularSeason20242025!$AB$3:$AB$1315,DataRegularSeason20242025!$B$3:$B$1315, "&lt;=" &amp; CD$1, DataRegularSeason20242025!$E$3:$E$1315, $A2)</f>
        <v>11</v>
      </c>
      <c r="CE2" s="49">
        <f>SUMIFS(DataRegularSeason20242025!$AA$3:$AA$1315,DataRegularSeason20242025!$B$3:$B$1315, "&lt;=" &amp; CE$1, DataRegularSeason20242025!$D$3:$D$1315, $A2)+SUMIFS(DataRegularSeason20242025!$AB$3:$AB$1315,DataRegularSeason20242025!$B$3:$B$1315, "&lt;=" &amp; CE$1, DataRegularSeason20242025!$E$3:$E$1315, $A2)</f>
        <v>11</v>
      </c>
      <c r="CF2" s="49">
        <f>SUMIFS(DataRegularSeason20242025!$AA$3:$AA$1315,DataRegularSeason20242025!$B$3:$B$1315, "&lt;=" &amp; CF$1, DataRegularSeason20242025!$D$3:$D$1315, $A2)+SUMIFS(DataRegularSeason20242025!$AB$3:$AB$1315,DataRegularSeason20242025!$B$3:$B$1315, "&lt;=" &amp; CF$1, DataRegularSeason20242025!$E$3:$E$1315, $A2)</f>
        <v>11</v>
      </c>
      <c r="CG2" s="49">
        <f>SUMIFS(DataRegularSeason20242025!$AA$3:$AA$1315,DataRegularSeason20242025!$B$3:$B$1315, "&lt;=" &amp; CG$1, DataRegularSeason20242025!$D$3:$D$1315, $A2)+SUMIFS(DataRegularSeason20242025!$AB$3:$AB$1315,DataRegularSeason20242025!$B$3:$B$1315, "&lt;=" &amp; CG$1, DataRegularSeason20242025!$E$3:$E$1315, $A2)</f>
        <v>11</v>
      </c>
      <c r="CH2" s="49">
        <f>SUMIFS(DataRegularSeason20242025!$AA$3:$AA$1315,DataRegularSeason20242025!$B$3:$B$1315, "&lt;=" &amp; CH$1, DataRegularSeason20242025!$D$3:$D$1315, $A2)+SUMIFS(DataRegularSeason20242025!$AB$3:$AB$1315,DataRegularSeason20242025!$B$3:$B$1315, "&lt;=" &amp; CH$1, DataRegularSeason20242025!$E$3:$E$1315, $A2)</f>
        <v>11</v>
      </c>
      <c r="CI2" s="49">
        <f>SUMIFS(DataRegularSeason20242025!$AA$3:$AA$1315,DataRegularSeason20242025!$B$3:$B$1315, "&lt;=" &amp; CI$1, DataRegularSeason20242025!$D$3:$D$1315, $A2)+SUMIFS(DataRegularSeason20242025!$AB$3:$AB$1315,DataRegularSeason20242025!$B$3:$B$1315, "&lt;=" &amp; CI$1, DataRegularSeason20242025!$E$3:$E$1315, $A2)</f>
        <v>11</v>
      </c>
      <c r="CJ2" s="49">
        <f>SUMIFS(DataRegularSeason20242025!$AA$3:$AA$1315,DataRegularSeason20242025!$B$3:$B$1315, "&lt;=" &amp; CJ$1, DataRegularSeason20242025!$D$3:$D$1315, $A2)+SUMIFS(DataRegularSeason20242025!$AB$3:$AB$1315,DataRegularSeason20242025!$B$3:$B$1315, "&lt;=" &amp; CJ$1, DataRegularSeason20242025!$E$3:$E$1315, $A2)</f>
        <v>11</v>
      </c>
      <c r="CK2" s="49">
        <f>SUMIFS(DataRegularSeason20242025!$AA$3:$AA$1315,DataRegularSeason20242025!$B$3:$B$1315, "&lt;=" &amp; CK$1, DataRegularSeason20242025!$D$3:$D$1315, $A2)+SUMIFS(DataRegularSeason20242025!$AB$3:$AB$1315,DataRegularSeason20242025!$B$3:$B$1315, "&lt;=" &amp; CK$1, DataRegularSeason20242025!$E$3:$E$1315, $A2)</f>
        <v>11</v>
      </c>
      <c r="CL2" s="49">
        <f>SUMIFS(DataRegularSeason20242025!$AA$3:$AA$1315,DataRegularSeason20242025!$B$3:$B$1315, "&lt;=" &amp; CL$1, DataRegularSeason20242025!$D$3:$D$1315, $A2)+SUMIFS(DataRegularSeason20242025!$AB$3:$AB$1315,DataRegularSeason20242025!$B$3:$B$1315, "&lt;=" &amp; CL$1, DataRegularSeason20242025!$E$3:$E$1315, $A2)</f>
        <v>11</v>
      </c>
      <c r="CM2" s="49">
        <f>SUMIFS(DataRegularSeason20242025!$AA$3:$AA$1315,DataRegularSeason20242025!$B$3:$B$1315, "&lt;=" &amp; CM$1, DataRegularSeason20242025!$D$3:$D$1315, $A2)+SUMIFS(DataRegularSeason20242025!$AB$3:$AB$1315,DataRegularSeason20242025!$B$3:$B$1315, "&lt;=" &amp; CM$1, DataRegularSeason20242025!$E$3:$E$1315, $A2)</f>
        <v>11</v>
      </c>
      <c r="CN2" s="49">
        <f>SUMIFS(DataRegularSeason20242025!$AA$3:$AA$1315,DataRegularSeason20242025!$B$3:$B$1315, "&lt;=" &amp; CN$1, DataRegularSeason20242025!$D$3:$D$1315, $A2)+SUMIFS(DataRegularSeason20242025!$AB$3:$AB$1315,DataRegularSeason20242025!$B$3:$B$1315, "&lt;=" &amp; CN$1, DataRegularSeason20242025!$E$3:$E$1315, $A2)</f>
        <v>11</v>
      </c>
      <c r="CO2" s="49">
        <f>SUMIFS(DataRegularSeason20242025!$AA$3:$AA$1315,DataRegularSeason20242025!$B$3:$B$1315, "&lt;=" &amp; CO$1, DataRegularSeason20242025!$D$3:$D$1315, $A2)+SUMIFS(DataRegularSeason20242025!$AB$3:$AB$1315,DataRegularSeason20242025!$B$3:$B$1315, "&lt;=" &amp; CO$1, DataRegularSeason20242025!$E$3:$E$1315, $A2)</f>
        <v>11</v>
      </c>
      <c r="CP2" s="49">
        <f>SUMIFS(DataRegularSeason20242025!$AA$3:$AA$1315,DataRegularSeason20242025!$B$3:$B$1315, "&lt;=" &amp; CP$1, DataRegularSeason20242025!$D$3:$D$1315, $A2)+SUMIFS(DataRegularSeason20242025!$AB$3:$AB$1315,DataRegularSeason20242025!$B$3:$B$1315, "&lt;=" &amp; CP$1, DataRegularSeason20242025!$E$3:$E$1315, $A2)</f>
        <v>11</v>
      </c>
      <c r="CQ2" s="49">
        <f>SUMIFS(DataRegularSeason20242025!$AA$3:$AA$1315,DataRegularSeason20242025!$B$3:$B$1315, "&lt;=" &amp; CQ$1, DataRegularSeason20242025!$D$3:$D$1315, $A2)+SUMIFS(DataRegularSeason20242025!$AB$3:$AB$1315,DataRegularSeason20242025!$B$3:$B$1315, "&lt;=" &amp; CQ$1, DataRegularSeason20242025!$E$3:$E$1315, $A2)</f>
        <v>11</v>
      </c>
      <c r="CR2" s="49">
        <f>SUMIFS(DataRegularSeason20242025!$AA$3:$AA$1315,DataRegularSeason20242025!$B$3:$B$1315, "&lt;=" &amp; CR$1, DataRegularSeason20242025!$D$3:$D$1315, $A2)+SUMIFS(DataRegularSeason20242025!$AB$3:$AB$1315,DataRegularSeason20242025!$B$3:$B$1315, "&lt;=" &amp; CR$1, DataRegularSeason20242025!$E$3:$E$1315, $A2)</f>
        <v>11</v>
      </c>
      <c r="CS2" s="49">
        <f>SUMIFS(DataRegularSeason20242025!$AA$3:$AA$1315,DataRegularSeason20242025!$B$3:$B$1315, "&lt;=" &amp; CS$1, DataRegularSeason20242025!$D$3:$D$1315, $A2)+SUMIFS(DataRegularSeason20242025!$AB$3:$AB$1315,DataRegularSeason20242025!$B$3:$B$1315, "&lt;=" &amp; CS$1, DataRegularSeason20242025!$E$3:$E$1315, $A2)</f>
        <v>11</v>
      </c>
      <c r="CT2" s="49">
        <f>SUMIFS(DataRegularSeason20242025!$AA$3:$AA$1315,DataRegularSeason20242025!$B$3:$B$1315, "&lt;=" &amp; CT$1, DataRegularSeason20242025!$D$3:$D$1315, $A2)+SUMIFS(DataRegularSeason20242025!$AB$3:$AB$1315,DataRegularSeason20242025!$B$3:$B$1315, "&lt;=" &amp; CT$1, DataRegularSeason20242025!$E$3:$E$1315, $A2)</f>
        <v>11</v>
      </c>
      <c r="CU2" s="49">
        <f>SUMIFS(DataRegularSeason20242025!$AA$3:$AA$1315,DataRegularSeason20242025!$B$3:$B$1315, "&lt;=" &amp; CU$1, DataRegularSeason20242025!$D$3:$D$1315, $A2)+SUMIFS(DataRegularSeason20242025!$AB$3:$AB$1315,DataRegularSeason20242025!$B$3:$B$1315, "&lt;=" &amp; CU$1, DataRegularSeason20242025!$E$3:$E$1315, $A2)</f>
        <v>11</v>
      </c>
      <c r="CV2" s="49">
        <f>SUMIFS(DataRegularSeason20242025!$AA$3:$AA$1315,DataRegularSeason20242025!$B$3:$B$1315, "&lt;=" &amp; CV$1, DataRegularSeason20242025!$D$3:$D$1315, $A2)+SUMIFS(DataRegularSeason20242025!$AB$3:$AB$1315,DataRegularSeason20242025!$B$3:$B$1315, "&lt;=" &amp; CV$1, DataRegularSeason20242025!$E$3:$E$1315, $A2)</f>
        <v>11</v>
      </c>
      <c r="CW2" s="49">
        <f>SUMIFS(DataRegularSeason20242025!$AA$3:$AA$1315,DataRegularSeason20242025!$B$3:$B$1315, "&lt;=" &amp; CW$1, DataRegularSeason20242025!$D$3:$D$1315, $A2)+SUMIFS(DataRegularSeason20242025!$AB$3:$AB$1315,DataRegularSeason20242025!$B$3:$B$1315, "&lt;=" &amp; CW$1, DataRegularSeason20242025!$E$3:$E$1315, $A2)</f>
        <v>11</v>
      </c>
      <c r="CX2" s="49">
        <f>SUMIFS(DataRegularSeason20242025!$AA$3:$AA$1315,DataRegularSeason20242025!$B$3:$B$1315, "&lt;=" &amp; CX$1, DataRegularSeason20242025!$D$3:$D$1315, $A2)+SUMIFS(DataRegularSeason20242025!$AB$3:$AB$1315,DataRegularSeason20242025!$B$3:$B$1315, "&lt;=" &amp; CX$1, DataRegularSeason20242025!$E$3:$E$1315, $A2)</f>
        <v>11</v>
      </c>
      <c r="CY2" s="49">
        <f>SUMIFS(DataRegularSeason20242025!$AA$3:$AA$1315,DataRegularSeason20242025!$B$3:$B$1315, "&lt;=" &amp; CY$1, DataRegularSeason20242025!$D$3:$D$1315, $A2)+SUMIFS(DataRegularSeason20242025!$AB$3:$AB$1315,DataRegularSeason20242025!$B$3:$B$1315, "&lt;=" &amp; CY$1, DataRegularSeason20242025!$E$3:$E$1315, $A2)</f>
        <v>11</v>
      </c>
      <c r="CZ2" s="49">
        <f>SUMIFS(DataRegularSeason20242025!$AA$3:$AA$1315,DataRegularSeason20242025!$B$3:$B$1315, "&lt;=" &amp; CZ$1, DataRegularSeason20242025!$D$3:$D$1315, $A2)+SUMIFS(DataRegularSeason20242025!$AB$3:$AB$1315,DataRegularSeason20242025!$B$3:$B$1315, "&lt;=" &amp; CZ$1, DataRegularSeason20242025!$E$3:$E$1315, $A2)</f>
        <v>11</v>
      </c>
      <c r="DA2" s="49">
        <f>SUMIFS(DataRegularSeason20242025!$AA$3:$AA$1315,DataRegularSeason20242025!$B$3:$B$1315, "&lt;=" &amp; DA$1, DataRegularSeason20242025!$D$3:$D$1315, $A2)+SUMIFS(DataRegularSeason20242025!$AB$3:$AB$1315,DataRegularSeason20242025!$B$3:$B$1315, "&lt;=" &amp; DA$1, DataRegularSeason20242025!$E$3:$E$1315, $A2)</f>
        <v>11</v>
      </c>
      <c r="DB2" s="49">
        <f>SUMIFS(DataRegularSeason20242025!$AA$3:$AA$1315,DataRegularSeason20242025!$B$3:$B$1315, "&lt;=" &amp; DB$1, DataRegularSeason20242025!$D$3:$D$1315, $A2)+SUMIFS(DataRegularSeason20242025!$AB$3:$AB$1315,DataRegularSeason20242025!$B$3:$B$1315, "&lt;=" &amp; DB$1, DataRegularSeason20242025!$E$3:$E$1315, $A2)</f>
        <v>11</v>
      </c>
      <c r="DC2" s="49">
        <f>SUMIFS(DataRegularSeason20242025!$AA$3:$AA$1315,DataRegularSeason20242025!$B$3:$B$1315, "&lt;=" &amp; DC$1, DataRegularSeason20242025!$D$3:$D$1315, $A2)+SUMIFS(DataRegularSeason20242025!$AB$3:$AB$1315,DataRegularSeason20242025!$B$3:$B$1315, "&lt;=" &amp; DC$1, DataRegularSeason20242025!$E$3:$E$1315, $A2)</f>
        <v>11</v>
      </c>
      <c r="DD2" s="49">
        <f>SUMIFS(DataRegularSeason20242025!$AA$3:$AA$1315,DataRegularSeason20242025!$B$3:$B$1315, "&lt;=" &amp; DD$1, DataRegularSeason20242025!$D$3:$D$1315, $A2)+SUMIFS(DataRegularSeason20242025!$AB$3:$AB$1315,DataRegularSeason20242025!$B$3:$B$1315, "&lt;=" &amp; DD$1, DataRegularSeason20242025!$E$3:$E$1315, $A2)</f>
        <v>11</v>
      </c>
      <c r="DE2" s="49">
        <f>SUMIFS(DataRegularSeason20242025!$AA$3:$AA$1315,DataRegularSeason20242025!$B$3:$B$1315, "&lt;=" &amp; DE$1, DataRegularSeason20242025!$D$3:$D$1315, $A2)+SUMIFS(DataRegularSeason20242025!$AB$3:$AB$1315,DataRegularSeason20242025!$B$3:$B$1315, "&lt;=" &amp; DE$1, DataRegularSeason20242025!$E$3:$E$1315, $A2)</f>
        <v>11</v>
      </c>
      <c r="DF2" s="49">
        <f>SUMIFS(DataRegularSeason20242025!$AA$3:$AA$1315,DataRegularSeason20242025!$B$3:$B$1315, "&lt;=" &amp; DF$1, DataRegularSeason20242025!$D$3:$D$1315, $A2)+SUMIFS(DataRegularSeason20242025!$AB$3:$AB$1315,DataRegularSeason20242025!$B$3:$B$1315, "&lt;=" &amp; DF$1, DataRegularSeason20242025!$E$3:$E$1315, $A2)</f>
        <v>11</v>
      </c>
      <c r="DG2" s="49">
        <f>SUMIFS(DataRegularSeason20242025!$AA$3:$AA$1315,DataRegularSeason20242025!$B$3:$B$1315, "&lt;=" &amp; DG$1, DataRegularSeason20242025!$D$3:$D$1315, $A2)+SUMIFS(DataRegularSeason20242025!$AB$3:$AB$1315,DataRegularSeason20242025!$B$3:$B$1315, "&lt;=" &amp; DG$1, DataRegularSeason20242025!$E$3:$E$1315, $A2)</f>
        <v>11</v>
      </c>
      <c r="DH2" s="49">
        <f>SUMIFS(DataRegularSeason20242025!$AA$3:$AA$1315,DataRegularSeason20242025!$B$3:$B$1315, "&lt;=" &amp; DH$1, DataRegularSeason20242025!$D$3:$D$1315, $A2)+SUMIFS(DataRegularSeason20242025!$AB$3:$AB$1315,DataRegularSeason20242025!$B$3:$B$1315, "&lt;=" &amp; DH$1, DataRegularSeason20242025!$E$3:$E$1315, $A2)</f>
        <v>11</v>
      </c>
      <c r="DI2" s="49">
        <f>SUMIFS(DataRegularSeason20242025!$AA$3:$AA$1315,DataRegularSeason20242025!$B$3:$B$1315, "&lt;=" &amp; DI$1, DataRegularSeason20242025!$D$3:$D$1315, $A2)+SUMIFS(DataRegularSeason20242025!$AB$3:$AB$1315,DataRegularSeason20242025!$B$3:$B$1315, "&lt;=" &amp; DI$1, DataRegularSeason20242025!$E$3:$E$1315, $A2)</f>
        <v>11</v>
      </c>
      <c r="DJ2" s="49">
        <f>SUMIFS(DataRegularSeason20242025!$AA$3:$AA$1315,DataRegularSeason20242025!$B$3:$B$1315, "&lt;=" &amp; DJ$1, DataRegularSeason20242025!$D$3:$D$1315, $A2)+SUMIFS(DataRegularSeason20242025!$AB$3:$AB$1315,DataRegularSeason20242025!$B$3:$B$1315, "&lt;=" &amp; DJ$1, DataRegularSeason20242025!$E$3:$E$1315, $A2)</f>
        <v>11</v>
      </c>
      <c r="DK2" s="49">
        <f>SUMIFS(DataRegularSeason20242025!$AA$3:$AA$1315,DataRegularSeason20242025!$B$3:$B$1315, "&lt;=" &amp; DK$1, DataRegularSeason20242025!$D$3:$D$1315, $A2)+SUMIFS(DataRegularSeason20242025!$AB$3:$AB$1315,DataRegularSeason20242025!$B$3:$B$1315, "&lt;=" &amp; DK$1, DataRegularSeason20242025!$E$3:$E$1315, $A2)</f>
        <v>11</v>
      </c>
      <c r="DL2" s="49">
        <f>SUMIFS(DataRegularSeason20242025!$AA$3:$AA$1315,DataRegularSeason20242025!$B$3:$B$1315, "&lt;=" &amp; DL$1, DataRegularSeason20242025!$D$3:$D$1315, $A2)+SUMIFS(DataRegularSeason20242025!$AB$3:$AB$1315,DataRegularSeason20242025!$B$3:$B$1315, "&lt;=" &amp; DL$1, DataRegularSeason20242025!$E$3:$E$1315, $A2)</f>
        <v>11</v>
      </c>
      <c r="DM2" s="49">
        <f>SUMIFS(DataRegularSeason20242025!$AA$3:$AA$1315,DataRegularSeason20242025!$B$3:$B$1315, "&lt;=" &amp; DM$1, DataRegularSeason20242025!$D$3:$D$1315, $A2)+SUMIFS(DataRegularSeason20242025!$AB$3:$AB$1315,DataRegularSeason20242025!$B$3:$B$1315, "&lt;=" &amp; DM$1, DataRegularSeason20242025!$E$3:$E$1315, $A2)</f>
        <v>11</v>
      </c>
      <c r="DN2" s="49">
        <f>SUMIFS(DataRegularSeason20242025!$AA$3:$AA$1315,DataRegularSeason20242025!$B$3:$B$1315, "&lt;=" &amp; DN$1, DataRegularSeason20242025!$D$3:$D$1315, $A2)+SUMIFS(DataRegularSeason20242025!$AB$3:$AB$1315,DataRegularSeason20242025!$B$3:$B$1315, "&lt;=" &amp; DN$1, DataRegularSeason20242025!$E$3:$E$1315, $A2)</f>
        <v>11</v>
      </c>
      <c r="DO2" s="49">
        <f>SUMIFS(DataRegularSeason20242025!$AA$3:$AA$1315,DataRegularSeason20242025!$B$3:$B$1315, "&lt;=" &amp; DO$1, DataRegularSeason20242025!$D$3:$D$1315, $A2)+SUMIFS(DataRegularSeason20242025!$AB$3:$AB$1315,DataRegularSeason20242025!$B$3:$B$1315, "&lt;=" &amp; DO$1, DataRegularSeason20242025!$E$3:$E$1315, $A2)</f>
        <v>11</v>
      </c>
      <c r="DP2" s="49">
        <f>SUMIFS(DataRegularSeason20242025!$AA$3:$AA$1315,DataRegularSeason20242025!$B$3:$B$1315, "&lt;=" &amp; DP$1, DataRegularSeason20242025!$D$3:$D$1315, $A2)+SUMIFS(DataRegularSeason20242025!$AB$3:$AB$1315,DataRegularSeason20242025!$B$3:$B$1315, "&lt;=" &amp; DP$1, DataRegularSeason20242025!$E$3:$E$1315, $A2)</f>
        <v>11</v>
      </c>
      <c r="DQ2" s="49">
        <f>SUMIFS(DataRegularSeason20242025!$AA$3:$AA$1315,DataRegularSeason20242025!$B$3:$B$1315, "&lt;=" &amp; DQ$1, DataRegularSeason20242025!$D$3:$D$1315, $A2)+SUMIFS(DataRegularSeason20242025!$AB$3:$AB$1315,DataRegularSeason20242025!$B$3:$B$1315, "&lt;=" &amp; DQ$1, DataRegularSeason20242025!$E$3:$E$1315, $A2)</f>
        <v>11</v>
      </c>
      <c r="DR2" s="49">
        <f>SUMIFS(DataRegularSeason20242025!$AA$3:$AA$1315,DataRegularSeason20242025!$B$3:$B$1315, "&lt;=" &amp; DR$1, DataRegularSeason20242025!$D$3:$D$1315, $A2)+SUMIFS(DataRegularSeason20242025!$AB$3:$AB$1315,DataRegularSeason20242025!$B$3:$B$1315, "&lt;=" &amp; DR$1, DataRegularSeason20242025!$E$3:$E$1315, $A2)</f>
        <v>11</v>
      </c>
      <c r="DS2" s="49">
        <f>SUMIFS(DataRegularSeason20242025!$AA$3:$AA$1315,DataRegularSeason20242025!$B$3:$B$1315, "&lt;=" &amp; DS$1, DataRegularSeason20242025!$D$3:$D$1315, $A2)+SUMIFS(DataRegularSeason20242025!$AB$3:$AB$1315,DataRegularSeason20242025!$B$3:$B$1315, "&lt;=" &amp; DS$1, DataRegularSeason20242025!$E$3:$E$1315, $A2)</f>
        <v>11</v>
      </c>
      <c r="DT2" s="49">
        <f>SUMIFS(DataRegularSeason20242025!$AA$3:$AA$1315,DataRegularSeason20242025!$B$3:$B$1315, "&lt;=" &amp; DT$1, DataRegularSeason20242025!$D$3:$D$1315, $A2)+SUMIFS(DataRegularSeason20242025!$AB$3:$AB$1315,DataRegularSeason20242025!$B$3:$B$1315, "&lt;=" &amp; DT$1, DataRegularSeason20242025!$E$3:$E$1315, $A2)</f>
        <v>11</v>
      </c>
      <c r="DU2" s="49">
        <f>SUMIFS(DataRegularSeason20242025!$AA$3:$AA$1315,DataRegularSeason20242025!$B$3:$B$1315, "&lt;=" &amp; DU$1, DataRegularSeason20242025!$D$3:$D$1315, $A2)+SUMIFS(DataRegularSeason20242025!$AB$3:$AB$1315,DataRegularSeason20242025!$B$3:$B$1315, "&lt;=" &amp; DU$1, DataRegularSeason20242025!$E$3:$E$1315, $A2)</f>
        <v>11</v>
      </c>
      <c r="DV2" s="49">
        <f>SUMIFS(DataRegularSeason20242025!$AA$3:$AA$1315,DataRegularSeason20242025!$B$3:$B$1315, "&lt;=" &amp; DV$1, DataRegularSeason20242025!$D$3:$D$1315, $A2)+SUMIFS(DataRegularSeason20242025!$AB$3:$AB$1315,DataRegularSeason20242025!$B$3:$B$1315, "&lt;=" &amp; DV$1, DataRegularSeason20242025!$E$3:$E$1315, $A2)</f>
        <v>11</v>
      </c>
      <c r="DW2" s="49">
        <f>SUMIFS(DataRegularSeason20242025!$AA$3:$AA$1315,DataRegularSeason20242025!$B$3:$B$1315, "&lt;=" &amp; DW$1, DataRegularSeason20242025!$D$3:$D$1315, $A2)+SUMIFS(DataRegularSeason20242025!$AB$3:$AB$1315,DataRegularSeason20242025!$B$3:$B$1315, "&lt;=" &amp; DW$1, DataRegularSeason20242025!$E$3:$E$1315, $A2)</f>
        <v>11</v>
      </c>
      <c r="DX2" s="49">
        <f>SUMIFS(DataRegularSeason20242025!$AA$3:$AA$1315,DataRegularSeason20242025!$B$3:$B$1315, "&lt;=" &amp; DX$1, DataRegularSeason20242025!$D$3:$D$1315, $A2)+SUMIFS(DataRegularSeason20242025!$AB$3:$AB$1315,DataRegularSeason20242025!$B$3:$B$1315, "&lt;=" &amp; DX$1, DataRegularSeason20242025!$E$3:$E$1315, $A2)</f>
        <v>11</v>
      </c>
      <c r="DY2" s="49">
        <f>SUMIFS(DataRegularSeason20242025!$AA$3:$AA$1315,DataRegularSeason20242025!$B$3:$B$1315, "&lt;=" &amp; DY$1, DataRegularSeason20242025!$D$3:$D$1315, $A2)+SUMIFS(DataRegularSeason20242025!$AB$3:$AB$1315,DataRegularSeason20242025!$B$3:$B$1315, "&lt;=" &amp; DY$1, DataRegularSeason20242025!$E$3:$E$1315, $A2)</f>
        <v>11</v>
      </c>
      <c r="DZ2" s="49">
        <f>SUMIFS(DataRegularSeason20242025!$AA$3:$AA$1315,DataRegularSeason20242025!$B$3:$B$1315, "&lt;=" &amp; DZ$1, DataRegularSeason20242025!$D$3:$D$1315, $A2)+SUMIFS(DataRegularSeason20242025!$AB$3:$AB$1315,DataRegularSeason20242025!$B$3:$B$1315, "&lt;=" &amp; DZ$1, DataRegularSeason20242025!$E$3:$E$1315, $A2)</f>
        <v>11</v>
      </c>
      <c r="EA2" s="49">
        <f>SUMIFS(DataRegularSeason20242025!$AA$3:$AA$1315,DataRegularSeason20242025!$B$3:$B$1315, "&lt;=" &amp; EA$1, DataRegularSeason20242025!$D$3:$D$1315, $A2)+SUMIFS(DataRegularSeason20242025!$AB$3:$AB$1315,DataRegularSeason20242025!$B$3:$B$1315, "&lt;=" &amp; EA$1, DataRegularSeason20242025!$E$3:$E$1315, $A2)</f>
        <v>11</v>
      </c>
      <c r="EB2" s="49">
        <f>SUMIFS(DataRegularSeason20242025!$AA$3:$AA$1315,DataRegularSeason20242025!$B$3:$B$1315, "&lt;=" &amp; EB$1, DataRegularSeason20242025!$D$3:$D$1315, $A2)+SUMIFS(DataRegularSeason20242025!$AB$3:$AB$1315,DataRegularSeason20242025!$B$3:$B$1315, "&lt;=" &amp; EB$1, DataRegularSeason20242025!$E$3:$E$1315, $A2)</f>
        <v>11</v>
      </c>
      <c r="EC2" s="49">
        <f>SUMIFS(DataRegularSeason20242025!$AA$3:$AA$1315,DataRegularSeason20242025!$B$3:$B$1315, "&lt;=" &amp; EC$1, DataRegularSeason20242025!$D$3:$D$1315, $A2)+SUMIFS(DataRegularSeason20242025!$AB$3:$AB$1315,DataRegularSeason20242025!$B$3:$B$1315, "&lt;=" &amp; EC$1, DataRegularSeason20242025!$E$3:$E$1315, $A2)</f>
        <v>11</v>
      </c>
      <c r="ED2" s="49">
        <f>SUMIFS(DataRegularSeason20242025!$AA$3:$AA$1315,DataRegularSeason20242025!$B$3:$B$1315, "&lt;=" &amp; ED$1, DataRegularSeason20242025!$D$3:$D$1315, $A2)+SUMIFS(DataRegularSeason20242025!$AB$3:$AB$1315,DataRegularSeason20242025!$B$3:$B$1315, "&lt;=" &amp; ED$1, DataRegularSeason20242025!$E$3:$E$1315, $A2)</f>
        <v>11</v>
      </c>
      <c r="EE2" s="49">
        <f>SUMIFS(DataRegularSeason20242025!$AA$3:$AA$1315,DataRegularSeason20242025!$B$3:$B$1315, "&lt;=" &amp; EE$1, DataRegularSeason20242025!$D$3:$D$1315, $A2)+SUMIFS(DataRegularSeason20242025!$AB$3:$AB$1315,DataRegularSeason20242025!$B$3:$B$1315, "&lt;=" &amp; EE$1, DataRegularSeason20242025!$E$3:$E$1315, $A2)</f>
        <v>11</v>
      </c>
      <c r="EF2" s="49">
        <f>SUMIFS(DataRegularSeason20242025!$AA$3:$AA$1315,DataRegularSeason20242025!$B$3:$B$1315, "&lt;=" &amp; EF$1, DataRegularSeason20242025!$D$3:$D$1315, $A2)+SUMIFS(DataRegularSeason20242025!$AB$3:$AB$1315,DataRegularSeason20242025!$B$3:$B$1315, "&lt;=" &amp; EF$1, DataRegularSeason20242025!$E$3:$E$1315, $A2)</f>
        <v>11</v>
      </c>
      <c r="EG2" s="49">
        <f>SUMIFS(DataRegularSeason20242025!$AA$3:$AA$1315,DataRegularSeason20242025!$B$3:$B$1315, "&lt;=" &amp; EG$1, DataRegularSeason20242025!$D$3:$D$1315, $A2)+SUMIFS(DataRegularSeason20242025!$AB$3:$AB$1315,DataRegularSeason20242025!$B$3:$B$1315, "&lt;=" &amp; EG$1, DataRegularSeason20242025!$E$3:$E$1315, $A2)</f>
        <v>11</v>
      </c>
      <c r="EH2" s="49">
        <f>SUMIFS(DataRegularSeason20242025!$AA$3:$AA$1315,DataRegularSeason20242025!$B$3:$B$1315, "&lt;=" &amp; EH$1, DataRegularSeason20242025!$D$3:$D$1315, $A2)+SUMIFS(DataRegularSeason20242025!$AB$3:$AB$1315,DataRegularSeason20242025!$B$3:$B$1315, "&lt;=" &amp; EH$1, DataRegularSeason20242025!$E$3:$E$1315, $A2)</f>
        <v>11</v>
      </c>
      <c r="EI2" s="49">
        <f>SUMIFS(DataRegularSeason20242025!$AA$3:$AA$1315,DataRegularSeason20242025!$B$3:$B$1315, "&lt;=" &amp; EI$1, DataRegularSeason20242025!$D$3:$D$1315, $A2)+SUMIFS(DataRegularSeason20242025!$AB$3:$AB$1315,DataRegularSeason20242025!$B$3:$B$1315, "&lt;=" &amp; EI$1, DataRegularSeason20242025!$E$3:$E$1315, $A2)</f>
        <v>11</v>
      </c>
      <c r="EJ2" s="49">
        <f>SUMIFS(DataRegularSeason20242025!$AA$3:$AA$1315,DataRegularSeason20242025!$B$3:$B$1315, "&lt;=" &amp; EJ$1, DataRegularSeason20242025!$D$3:$D$1315, $A2)+SUMIFS(DataRegularSeason20242025!$AB$3:$AB$1315,DataRegularSeason20242025!$B$3:$B$1315, "&lt;=" &amp; EJ$1, DataRegularSeason20242025!$E$3:$E$1315, $A2)</f>
        <v>11</v>
      </c>
      <c r="EK2" s="49">
        <f>SUMIFS(DataRegularSeason20242025!$AA$3:$AA$1315,DataRegularSeason20242025!$B$3:$B$1315, "&lt;=" &amp; EK$1, DataRegularSeason20242025!$D$3:$D$1315, $A2)+SUMIFS(DataRegularSeason20242025!$AB$3:$AB$1315,DataRegularSeason20242025!$B$3:$B$1315, "&lt;=" &amp; EK$1, DataRegularSeason20242025!$E$3:$E$1315, $A2)</f>
        <v>11</v>
      </c>
      <c r="EL2" s="49">
        <f>SUMIFS(DataRegularSeason20242025!$AA$3:$AA$1315,DataRegularSeason20242025!$B$3:$B$1315, "&lt;=" &amp; EL$1, DataRegularSeason20242025!$D$3:$D$1315, $A2)+SUMIFS(DataRegularSeason20242025!$AB$3:$AB$1315,DataRegularSeason20242025!$B$3:$B$1315, "&lt;=" &amp; EL$1, DataRegularSeason20242025!$E$3:$E$1315, $A2)</f>
        <v>11</v>
      </c>
      <c r="EM2" s="49">
        <f>SUMIFS(DataRegularSeason20242025!$AA$3:$AA$1315,DataRegularSeason20242025!$B$3:$B$1315, "&lt;=" &amp; EM$1, DataRegularSeason20242025!$D$3:$D$1315, $A2)+SUMIFS(DataRegularSeason20242025!$AB$3:$AB$1315,DataRegularSeason20242025!$B$3:$B$1315, "&lt;=" &amp; EM$1, DataRegularSeason20242025!$E$3:$E$1315, $A2)</f>
        <v>11</v>
      </c>
      <c r="EN2" s="49">
        <f>SUMIFS(DataRegularSeason20242025!$AA$3:$AA$1315,DataRegularSeason20242025!$B$3:$B$1315, "&lt;=" &amp; EN$1, DataRegularSeason20242025!$D$3:$D$1315, $A2)+SUMIFS(DataRegularSeason20242025!$AB$3:$AB$1315,DataRegularSeason20242025!$B$3:$B$1315, "&lt;=" &amp; EN$1, DataRegularSeason20242025!$E$3:$E$1315, $A2)</f>
        <v>11</v>
      </c>
      <c r="EO2" s="49">
        <f>SUMIFS(DataRegularSeason20242025!$AA$3:$AA$1315,DataRegularSeason20242025!$B$3:$B$1315, "&lt;=" &amp; EO$1, DataRegularSeason20242025!$D$3:$D$1315, $A2)+SUMIFS(DataRegularSeason20242025!$AB$3:$AB$1315,DataRegularSeason20242025!$B$3:$B$1315, "&lt;=" &amp; EO$1, DataRegularSeason20242025!$E$3:$E$1315, $A2)</f>
        <v>11</v>
      </c>
      <c r="EP2" s="49">
        <f>SUMIFS(DataRegularSeason20242025!$AA$3:$AA$1315,DataRegularSeason20242025!$B$3:$B$1315, "&lt;=" &amp; EP$1, DataRegularSeason20242025!$D$3:$D$1315, $A2)+SUMIFS(DataRegularSeason20242025!$AB$3:$AB$1315,DataRegularSeason20242025!$B$3:$B$1315, "&lt;=" &amp; EP$1, DataRegularSeason20242025!$E$3:$E$1315, $A2)</f>
        <v>11</v>
      </c>
      <c r="EQ2" s="49">
        <f>SUMIFS(DataRegularSeason20242025!$AA$3:$AA$1315,DataRegularSeason20242025!$B$3:$B$1315, "&lt;=" &amp; EQ$1, DataRegularSeason20242025!$D$3:$D$1315, $A2)+SUMIFS(DataRegularSeason20242025!$AB$3:$AB$1315,DataRegularSeason20242025!$B$3:$B$1315, "&lt;=" &amp; EQ$1, DataRegularSeason20242025!$E$3:$E$1315, $A2)</f>
        <v>11</v>
      </c>
      <c r="ER2" s="49">
        <f>SUMIFS(DataRegularSeason20242025!$AA$3:$AA$1315,DataRegularSeason20242025!$B$3:$B$1315, "&lt;=" &amp; ER$1, DataRegularSeason20242025!$D$3:$D$1315, $A2)+SUMIFS(DataRegularSeason20242025!$AB$3:$AB$1315,DataRegularSeason20242025!$B$3:$B$1315, "&lt;=" &amp; ER$1, DataRegularSeason20242025!$E$3:$E$1315, $A2)</f>
        <v>11</v>
      </c>
      <c r="ES2" s="49">
        <f>SUMIFS(DataRegularSeason20242025!$AA$3:$AA$1315,DataRegularSeason20242025!$B$3:$B$1315, "&lt;=" &amp; ES$1, DataRegularSeason20242025!$D$3:$D$1315, $A2)+SUMIFS(DataRegularSeason20242025!$AB$3:$AB$1315,DataRegularSeason20242025!$B$3:$B$1315, "&lt;=" &amp; ES$1, DataRegularSeason20242025!$E$3:$E$1315, $A2)</f>
        <v>11</v>
      </c>
      <c r="ET2" s="49">
        <f>SUMIFS(DataRegularSeason20242025!$AA$3:$AA$1315,DataRegularSeason20242025!$B$3:$B$1315, "&lt;=" &amp; ET$1, DataRegularSeason20242025!$D$3:$D$1315, $A2)+SUMIFS(DataRegularSeason20242025!$AB$3:$AB$1315,DataRegularSeason20242025!$B$3:$B$1315, "&lt;=" &amp; ET$1, DataRegularSeason20242025!$E$3:$E$1315, $A2)</f>
        <v>11</v>
      </c>
      <c r="EU2" s="49">
        <f>SUMIFS(DataRegularSeason20242025!$AA$3:$AA$1315,DataRegularSeason20242025!$B$3:$B$1315, "&lt;=" &amp; EU$1, DataRegularSeason20242025!$D$3:$D$1315, $A2)+SUMIFS(DataRegularSeason20242025!$AB$3:$AB$1315,DataRegularSeason20242025!$B$3:$B$1315, "&lt;=" &amp; EU$1, DataRegularSeason20242025!$E$3:$E$1315, $A2)</f>
        <v>11</v>
      </c>
      <c r="EV2" s="49">
        <f>SUMIFS(DataRegularSeason20242025!$AA$3:$AA$1315,DataRegularSeason20242025!$B$3:$B$1315, "&lt;=" &amp; EV$1, DataRegularSeason20242025!$D$3:$D$1315, $A2)+SUMIFS(DataRegularSeason20242025!$AB$3:$AB$1315,DataRegularSeason20242025!$B$3:$B$1315, "&lt;=" &amp; EV$1, DataRegularSeason20242025!$E$3:$E$1315, $A2)</f>
        <v>11</v>
      </c>
      <c r="EW2" s="49">
        <f>SUMIFS(DataRegularSeason20242025!$AA$3:$AA$1315,DataRegularSeason20242025!$B$3:$B$1315, "&lt;=" &amp; EW$1, DataRegularSeason20242025!$D$3:$D$1315, $A2)+SUMIFS(DataRegularSeason20242025!$AB$3:$AB$1315,DataRegularSeason20242025!$B$3:$B$1315, "&lt;=" &amp; EW$1, DataRegularSeason20242025!$E$3:$E$1315, $A2)</f>
        <v>11</v>
      </c>
      <c r="EX2" s="49">
        <f>SUMIFS(DataRegularSeason20242025!$AA$3:$AA$1315,DataRegularSeason20242025!$B$3:$B$1315, "&lt;=" &amp; EX$1, DataRegularSeason20242025!$D$3:$D$1315, $A2)+SUMIFS(DataRegularSeason20242025!$AB$3:$AB$1315,DataRegularSeason20242025!$B$3:$B$1315, "&lt;=" &amp; EX$1, DataRegularSeason20242025!$E$3:$E$1315, $A2)</f>
        <v>11</v>
      </c>
      <c r="EY2" s="49">
        <f>SUMIFS(DataRegularSeason20242025!$AA$3:$AA$1315,DataRegularSeason20242025!$B$3:$B$1315, "&lt;=" &amp; EY$1, DataRegularSeason20242025!$D$3:$D$1315, $A2)+SUMIFS(DataRegularSeason20242025!$AB$3:$AB$1315,DataRegularSeason20242025!$B$3:$B$1315, "&lt;=" &amp; EY$1, DataRegularSeason20242025!$E$3:$E$1315, $A2)</f>
        <v>11</v>
      </c>
      <c r="EZ2" s="49">
        <f>SUMIFS(DataRegularSeason20242025!$AA$3:$AA$1315,DataRegularSeason20242025!$B$3:$B$1315, "&lt;=" &amp; EZ$1, DataRegularSeason20242025!$D$3:$D$1315, $A2)+SUMIFS(DataRegularSeason20242025!$AB$3:$AB$1315,DataRegularSeason20242025!$B$3:$B$1315, "&lt;=" &amp; EZ$1, DataRegularSeason20242025!$E$3:$E$1315, $A2)</f>
        <v>11</v>
      </c>
      <c r="FA2" s="49">
        <f>SUMIFS(DataRegularSeason20242025!$AA$3:$AA$1315,DataRegularSeason20242025!$B$3:$B$1315, "&lt;=" &amp; FA$1, DataRegularSeason20242025!$D$3:$D$1315, $A2)+SUMIFS(DataRegularSeason20242025!$AB$3:$AB$1315,DataRegularSeason20242025!$B$3:$B$1315, "&lt;=" &amp; FA$1, DataRegularSeason20242025!$E$3:$E$1315, $A2)</f>
        <v>11</v>
      </c>
      <c r="FB2" s="49">
        <f>SUMIFS(DataRegularSeason20242025!$AA$3:$AA$1315,DataRegularSeason20242025!$B$3:$B$1315, "&lt;=" &amp; FB$1, DataRegularSeason20242025!$D$3:$D$1315, $A2)+SUMIFS(DataRegularSeason20242025!$AB$3:$AB$1315,DataRegularSeason20242025!$B$3:$B$1315, "&lt;=" &amp; FB$1, DataRegularSeason20242025!$E$3:$E$1315, $A2)</f>
        <v>11</v>
      </c>
      <c r="FC2" s="49">
        <f>SUMIFS(DataRegularSeason20242025!$AA$3:$AA$1315,DataRegularSeason20242025!$B$3:$B$1315, "&lt;=" &amp; FC$1, DataRegularSeason20242025!$D$3:$D$1315, $A2)+SUMIFS(DataRegularSeason20242025!$AB$3:$AB$1315,DataRegularSeason20242025!$B$3:$B$1315, "&lt;=" &amp; FC$1, DataRegularSeason20242025!$E$3:$E$1315, $A2)</f>
        <v>11</v>
      </c>
      <c r="FD2" s="49">
        <f>SUMIFS(DataRegularSeason20242025!$AA$3:$AA$1315,DataRegularSeason20242025!$B$3:$B$1315, "&lt;=" &amp; FD$1, DataRegularSeason20242025!$D$3:$D$1315, $A2)+SUMIFS(DataRegularSeason20242025!$AB$3:$AB$1315,DataRegularSeason20242025!$B$3:$B$1315, "&lt;=" &amp; FD$1, DataRegularSeason20242025!$E$3:$E$1315, $A2)</f>
        <v>11</v>
      </c>
      <c r="FE2" s="49">
        <f>SUMIFS(DataRegularSeason20242025!$AA$3:$AA$1315,DataRegularSeason20242025!$B$3:$B$1315, "&lt;=" &amp; FE$1, DataRegularSeason20242025!$D$3:$D$1315, $A2)+SUMIFS(DataRegularSeason20242025!$AB$3:$AB$1315,DataRegularSeason20242025!$B$3:$B$1315, "&lt;=" &amp; FE$1, DataRegularSeason20242025!$E$3:$E$1315, $A2)</f>
        <v>11</v>
      </c>
      <c r="FF2" s="49">
        <f>SUMIFS(DataRegularSeason20242025!$AA$3:$AA$1315,DataRegularSeason20242025!$B$3:$B$1315, "&lt;=" &amp; FF$1, DataRegularSeason20242025!$D$3:$D$1315, $A2)+SUMIFS(DataRegularSeason20242025!$AB$3:$AB$1315,DataRegularSeason20242025!$B$3:$B$1315, "&lt;=" &amp; FF$1, DataRegularSeason20242025!$E$3:$E$1315, $A2)</f>
        <v>11</v>
      </c>
      <c r="FG2" s="49">
        <f>SUMIFS(DataRegularSeason20242025!$AA$3:$AA$1315,DataRegularSeason20242025!$B$3:$B$1315, "&lt;=" &amp; FG$1, DataRegularSeason20242025!$D$3:$D$1315, $A2)+SUMIFS(DataRegularSeason20242025!$AB$3:$AB$1315,DataRegularSeason20242025!$B$3:$B$1315, "&lt;=" &amp; FG$1, DataRegularSeason20242025!$E$3:$E$1315, $A2)</f>
        <v>11</v>
      </c>
      <c r="FH2" s="49">
        <f>SUMIFS(DataRegularSeason20242025!$AA$3:$AA$1315,DataRegularSeason20242025!$B$3:$B$1315, "&lt;=" &amp; FH$1, DataRegularSeason20242025!$D$3:$D$1315, $A2)+SUMIFS(DataRegularSeason20242025!$AB$3:$AB$1315,DataRegularSeason20242025!$B$3:$B$1315, "&lt;=" &amp; FH$1, DataRegularSeason20242025!$E$3:$E$1315, $A2)</f>
        <v>11</v>
      </c>
      <c r="FI2" s="49">
        <f>SUMIFS(DataRegularSeason20242025!$AA$3:$AA$1315,DataRegularSeason20242025!$B$3:$B$1315, "&lt;=" &amp; FI$1, DataRegularSeason20242025!$D$3:$D$1315, $A2)+SUMIFS(DataRegularSeason20242025!$AB$3:$AB$1315,DataRegularSeason20242025!$B$3:$B$1315, "&lt;=" &amp; FI$1, DataRegularSeason20242025!$E$3:$E$1315, $A2)</f>
        <v>11</v>
      </c>
      <c r="FJ2" s="49">
        <f>SUMIFS(DataRegularSeason20242025!$AA$3:$AA$1315,DataRegularSeason20242025!$B$3:$B$1315, "&lt;=" &amp; FJ$1, DataRegularSeason20242025!$D$3:$D$1315, $A2)+SUMIFS(DataRegularSeason20242025!$AB$3:$AB$1315,DataRegularSeason20242025!$B$3:$B$1315, "&lt;=" &amp; FJ$1, DataRegularSeason20242025!$E$3:$E$1315, $A2)</f>
        <v>11</v>
      </c>
      <c r="FK2" s="49">
        <f>SUMIFS(DataRegularSeason20242025!$AA$3:$AA$1315,DataRegularSeason20242025!$B$3:$B$1315, "&lt;=" &amp; FK$1, DataRegularSeason20242025!$D$3:$D$1315, $A2)+SUMIFS(DataRegularSeason20242025!$AB$3:$AB$1315,DataRegularSeason20242025!$B$3:$B$1315, "&lt;=" &amp; FK$1, DataRegularSeason20242025!$E$3:$E$1315, $A2)</f>
        <v>11</v>
      </c>
      <c r="FL2" s="49">
        <f>SUMIFS(DataRegularSeason20242025!$AA$3:$AA$1315,DataRegularSeason20242025!$B$3:$B$1315, "&lt;=" &amp; FL$1, DataRegularSeason20242025!$D$3:$D$1315, $A2)+SUMIFS(DataRegularSeason20242025!$AB$3:$AB$1315,DataRegularSeason20242025!$B$3:$B$1315, "&lt;=" &amp; FL$1, DataRegularSeason20242025!$E$3:$E$1315, $A2)</f>
        <v>11</v>
      </c>
      <c r="FM2" s="49">
        <f>SUMIFS(DataRegularSeason20242025!$AA$3:$AA$1315,DataRegularSeason20242025!$B$3:$B$1315, "&lt;=" &amp; FM$1, DataRegularSeason20242025!$D$3:$D$1315, $A2)+SUMIFS(DataRegularSeason20242025!$AB$3:$AB$1315,DataRegularSeason20242025!$B$3:$B$1315, "&lt;=" &amp; FM$1, DataRegularSeason20242025!$E$3:$E$1315, $A2)</f>
        <v>11</v>
      </c>
      <c r="FN2" s="49">
        <f>SUMIFS(DataRegularSeason20242025!$AA$3:$AA$1315,DataRegularSeason20242025!$B$3:$B$1315, "&lt;=" &amp; FN$1, DataRegularSeason20242025!$D$3:$D$1315, $A2)+SUMIFS(DataRegularSeason20242025!$AB$3:$AB$1315,DataRegularSeason20242025!$B$3:$B$1315, "&lt;=" &amp; FN$1, DataRegularSeason20242025!$E$3:$E$1315, $A2)</f>
        <v>11</v>
      </c>
      <c r="FO2" s="49">
        <f>SUMIFS(DataRegularSeason20242025!$AA$3:$AA$1315,DataRegularSeason20242025!$B$3:$B$1315, "&lt;=" &amp; FO$1, DataRegularSeason20242025!$D$3:$D$1315, $A2)+SUMIFS(DataRegularSeason20242025!$AB$3:$AB$1315,DataRegularSeason20242025!$B$3:$B$1315, "&lt;=" &amp; FO$1, DataRegularSeason20242025!$E$3:$E$1315, $A2)</f>
        <v>11</v>
      </c>
      <c r="FP2" s="49">
        <f>SUMIFS(DataRegularSeason20242025!$AA$3:$AA$1315,DataRegularSeason20242025!$B$3:$B$1315, "&lt;=" &amp; FP$1, DataRegularSeason20242025!$D$3:$D$1315, $A2)+SUMIFS(DataRegularSeason20242025!$AB$3:$AB$1315,DataRegularSeason20242025!$B$3:$B$1315, "&lt;=" &amp; FP$1, DataRegularSeason20242025!$E$3:$E$1315, $A2)</f>
        <v>11</v>
      </c>
      <c r="FQ2" s="49">
        <f>SUMIFS(DataRegularSeason20242025!$AA$3:$AA$1315,DataRegularSeason20242025!$B$3:$B$1315, "&lt;=" &amp; FQ$1, DataRegularSeason20242025!$D$3:$D$1315, $A2)+SUMIFS(DataRegularSeason20242025!$AB$3:$AB$1315,DataRegularSeason20242025!$B$3:$B$1315, "&lt;=" &amp; FQ$1, DataRegularSeason20242025!$E$3:$E$1315, $A2)</f>
        <v>11</v>
      </c>
      <c r="FR2" s="49">
        <f>SUMIFS(DataRegularSeason20242025!$AA$3:$AA$1315,DataRegularSeason20242025!$B$3:$B$1315, "&lt;=" &amp; FR$1, DataRegularSeason20242025!$D$3:$D$1315, $A2)+SUMIFS(DataRegularSeason20242025!$AB$3:$AB$1315,DataRegularSeason20242025!$B$3:$B$1315, "&lt;=" &amp; FR$1, DataRegularSeason20242025!$E$3:$E$1315, $A2)</f>
        <v>11</v>
      </c>
      <c r="FS2" s="49">
        <f>SUMIFS(DataRegularSeason20242025!$AA$3:$AA$1315,DataRegularSeason20242025!$B$3:$B$1315, "&lt;=" &amp; FS$1, DataRegularSeason20242025!$D$3:$D$1315, $A2)+SUMIFS(DataRegularSeason20242025!$AB$3:$AB$1315,DataRegularSeason20242025!$B$3:$B$1315, "&lt;=" &amp; FS$1, DataRegularSeason20242025!$E$3:$E$1315, $A2)</f>
        <v>11</v>
      </c>
      <c r="FT2" s="49">
        <f>SUMIFS(DataRegularSeason20242025!$AA$3:$AA$1315,DataRegularSeason20242025!$B$3:$B$1315, "&lt;=" &amp; FT$1, DataRegularSeason20242025!$D$3:$D$1315, $A2)+SUMIFS(DataRegularSeason20242025!$AB$3:$AB$1315,DataRegularSeason20242025!$B$3:$B$1315, "&lt;=" &amp; FT$1, DataRegularSeason20242025!$E$3:$E$1315, $A2)</f>
        <v>11</v>
      </c>
      <c r="FU2" s="49">
        <f>SUMIFS(DataRegularSeason20242025!$AA$3:$AA$1315,DataRegularSeason20242025!$B$3:$B$1315, "&lt;=" &amp; FU$1, DataRegularSeason20242025!$D$3:$D$1315, $A2)+SUMIFS(DataRegularSeason20242025!$AB$3:$AB$1315,DataRegularSeason20242025!$B$3:$B$1315, "&lt;=" &amp; FU$1, DataRegularSeason20242025!$E$3:$E$1315, $A2)</f>
        <v>11</v>
      </c>
      <c r="FV2" s="49">
        <f>SUMIFS(DataRegularSeason20242025!$AA$3:$AA$1315,DataRegularSeason20242025!$B$3:$B$1315, "&lt;=" &amp; FV$1, DataRegularSeason20242025!$D$3:$D$1315, $A2)+SUMIFS(DataRegularSeason20242025!$AB$3:$AB$1315,DataRegularSeason20242025!$B$3:$B$1315, "&lt;=" &amp; FV$1, DataRegularSeason20242025!$E$3:$E$1315, $A2)</f>
        <v>11</v>
      </c>
      <c r="FW2" s="49">
        <f>SUMIFS(DataRegularSeason20242025!$AA$3:$AA$1315,DataRegularSeason20242025!$B$3:$B$1315, "&lt;=" &amp; FW$1, DataRegularSeason20242025!$D$3:$D$1315, $A2)+SUMIFS(DataRegularSeason20242025!$AB$3:$AB$1315,DataRegularSeason20242025!$B$3:$B$1315, "&lt;=" &amp; FW$1, DataRegularSeason20242025!$E$3:$E$1315, $A2)</f>
        <v>11</v>
      </c>
      <c r="FX2" s="49">
        <f>SUMIFS(DataRegularSeason20242025!$AA$3:$AA$1315,DataRegularSeason20242025!$B$3:$B$1315, "&lt;=" &amp; FX$1, DataRegularSeason20242025!$D$3:$D$1315, $A2)+SUMIFS(DataRegularSeason20242025!$AB$3:$AB$1315,DataRegularSeason20242025!$B$3:$B$1315, "&lt;=" &amp; FX$1, DataRegularSeason20242025!$E$3:$E$1315, $A2)</f>
        <v>11</v>
      </c>
      <c r="FY2" s="49">
        <f>SUMIFS(DataRegularSeason20242025!$AA$3:$AA$1315,DataRegularSeason20242025!$B$3:$B$1315, "&lt;=" &amp; FY$1, DataRegularSeason20242025!$D$3:$D$1315, $A2)+SUMIFS(DataRegularSeason20242025!$AB$3:$AB$1315,DataRegularSeason20242025!$B$3:$B$1315, "&lt;=" &amp; FY$1, DataRegularSeason20242025!$E$3:$E$1315, $A2)</f>
        <v>11</v>
      </c>
      <c r="FZ2" s="49">
        <f>SUMIFS(DataRegularSeason20242025!$AA$3:$AA$1315,DataRegularSeason20242025!$B$3:$B$1315, "&lt;=" &amp; FZ$1, DataRegularSeason20242025!$D$3:$D$1315, $A2)+SUMIFS(DataRegularSeason20242025!$AB$3:$AB$1315,DataRegularSeason20242025!$B$3:$B$1315, "&lt;=" &amp; FZ$1, DataRegularSeason20242025!$E$3:$E$1315, $A2)</f>
        <v>11</v>
      </c>
      <c r="GA2" s="49">
        <f>SUMIFS(DataRegularSeason20242025!$AA$3:$AA$1315,DataRegularSeason20242025!$B$3:$B$1315, "&lt;=" &amp; GA$1, DataRegularSeason20242025!$D$3:$D$1315, $A2)+SUMIFS(DataRegularSeason20242025!$AB$3:$AB$1315,DataRegularSeason20242025!$B$3:$B$1315, "&lt;=" &amp; GA$1, DataRegularSeason20242025!$E$3:$E$1315, $A2)</f>
        <v>11</v>
      </c>
      <c r="GB2" s="49">
        <f>SUMIFS(DataRegularSeason20242025!$AA$3:$AA$1315,DataRegularSeason20242025!$B$3:$B$1315, "&lt;=" &amp; GB$1, DataRegularSeason20242025!$D$3:$D$1315, $A2)+SUMIFS(DataRegularSeason20242025!$AB$3:$AB$1315,DataRegularSeason20242025!$B$3:$B$1315, "&lt;=" &amp; GB$1, DataRegularSeason20242025!$E$3:$E$1315, $A2)</f>
        <v>11</v>
      </c>
      <c r="GC2" s="49">
        <f>SUMIFS(DataRegularSeason20242025!$AA$3:$AA$1315,DataRegularSeason20242025!$B$3:$B$1315, "&lt;=" &amp; GC$1, DataRegularSeason20242025!$D$3:$D$1315, $A2)+SUMIFS(DataRegularSeason20242025!$AB$3:$AB$1315,DataRegularSeason20242025!$B$3:$B$1315, "&lt;=" &amp; GC$1, DataRegularSeason20242025!$E$3:$E$1315, $A2)</f>
        <v>11</v>
      </c>
      <c r="GD2" s="49">
        <f>SUMIFS(DataRegularSeason20242025!$AA$3:$AA$1315,DataRegularSeason20242025!$B$3:$B$1315, "&lt;=" &amp; GD$1, DataRegularSeason20242025!$D$3:$D$1315, $A2)+SUMIFS(DataRegularSeason20242025!$AB$3:$AB$1315,DataRegularSeason20242025!$B$3:$B$1315, "&lt;=" &amp; GD$1, DataRegularSeason20242025!$E$3:$E$1315, $A2)</f>
        <v>11</v>
      </c>
      <c r="GE2" s="49">
        <f>SUMIFS(DataRegularSeason20242025!$AA$3:$AA$1315,DataRegularSeason20242025!$B$3:$B$1315, "&lt;=" &amp; GE$1, DataRegularSeason20242025!$D$3:$D$1315, $A2)+SUMIFS(DataRegularSeason20242025!$AB$3:$AB$1315,DataRegularSeason20242025!$B$3:$B$1315, "&lt;=" &amp; GE$1, DataRegularSeason20242025!$E$3:$E$1315, $A2)</f>
        <v>11</v>
      </c>
      <c r="GF2" s="49">
        <f>SUMIFS(DataRegularSeason20242025!$AA$3:$AA$1315,DataRegularSeason20242025!$B$3:$B$1315, "&lt;=" &amp; GF$1, DataRegularSeason20242025!$D$3:$D$1315, $A2)+SUMIFS(DataRegularSeason20242025!$AB$3:$AB$1315,DataRegularSeason20242025!$B$3:$B$1315, "&lt;=" &amp; GF$1, DataRegularSeason20242025!$E$3:$E$1315, $A2)</f>
        <v>11</v>
      </c>
      <c r="GG2" s="49">
        <f>SUMIFS(DataRegularSeason20242025!$AA$3:$AA$1315,DataRegularSeason20242025!$B$3:$B$1315, "&lt;=" &amp; GG$1, DataRegularSeason20242025!$D$3:$D$1315, $A2)+SUMIFS(DataRegularSeason20242025!$AB$3:$AB$1315,DataRegularSeason20242025!$B$3:$B$1315, "&lt;=" &amp; GG$1, DataRegularSeason20242025!$E$3:$E$1315, $A2)</f>
        <v>11</v>
      </c>
      <c r="GH2" s="49">
        <f>SUMIFS(DataRegularSeason20242025!$AA$3:$AA$1315,DataRegularSeason20242025!$B$3:$B$1315, "&lt;=" &amp; GH$1, DataRegularSeason20242025!$D$3:$D$1315, $A2)+SUMIFS(DataRegularSeason20242025!$AB$3:$AB$1315,DataRegularSeason20242025!$B$3:$B$1315, "&lt;=" &amp; GH$1, DataRegularSeason20242025!$E$3:$E$1315, $A2)</f>
        <v>11</v>
      </c>
      <c r="GI2" s="49">
        <f>SUMIFS(DataRegularSeason20242025!$AA$3:$AA$1315,DataRegularSeason20242025!$B$3:$B$1315, "&lt;=" &amp; GI$1, DataRegularSeason20242025!$D$3:$D$1315, $A2)+SUMIFS(DataRegularSeason20242025!$AB$3:$AB$1315,DataRegularSeason20242025!$B$3:$B$1315, "&lt;=" &amp; GI$1, DataRegularSeason20242025!$E$3:$E$1315, $A2)</f>
        <v>11</v>
      </c>
      <c r="GJ2" s="49">
        <f>SUMIFS(DataRegularSeason20242025!$AA$3:$AA$1315,DataRegularSeason20242025!$B$3:$B$1315, "&lt;=" &amp; GJ$1, DataRegularSeason20242025!$D$3:$D$1315, $A2)+SUMIFS(DataRegularSeason20242025!$AB$3:$AB$1315,DataRegularSeason20242025!$B$3:$B$1315, "&lt;=" &amp; GJ$1, DataRegularSeason20242025!$E$3:$E$1315, $A2)</f>
        <v>11</v>
      </c>
      <c r="GK2" s="49">
        <f>SUMIFS(DataRegularSeason20242025!$AA$3:$AA$1315,DataRegularSeason20242025!$B$3:$B$1315, "&lt;=" &amp; GK$1, DataRegularSeason20242025!$D$3:$D$1315, $A2)+SUMIFS(DataRegularSeason20242025!$AB$3:$AB$1315,DataRegularSeason20242025!$B$3:$B$1315, "&lt;=" &amp; GK$1, DataRegularSeason20242025!$E$3:$E$1315, $A2)</f>
        <v>11</v>
      </c>
      <c r="GL2" s="49">
        <f>SUMIFS(DataRegularSeason20242025!$AA$3:$AA$1315,DataRegularSeason20242025!$B$3:$B$1315, "&lt;=" &amp; GL$1, DataRegularSeason20242025!$D$3:$D$1315, $A2)+SUMIFS(DataRegularSeason20242025!$AB$3:$AB$1315,DataRegularSeason20242025!$B$3:$B$1315, "&lt;=" &amp; GL$1, DataRegularSeason20242025!$E$3:$E$1315, $A2)</f>
        <v>11</v>
      </c>
      <c r="GM2" s="49">
        <f>SUMIFS(DataRegularSeason20242025!$AA$3:$AA$1315,DataRegularSeason20242025!$B$3:$B$1315, "&lt;=" &amp; GM$1, DataRegularSeason20242025!$D$3:$D$1315, $A2)+SUMIFS(DataRegularSeason20242025!$AB$3:$AB$1315,DataRegularSeason20242025!$B$3:$B$1315, "&lt;=" &amp; GM$1, DataRegularSeason20242025!$E$3:$E$1315, $A2)</f>
        <v>11</v>
      </c>
      <c r="GN2" s="49">
        <f>SUMIFS(DataRegularSeason20242025!$AA$3:$AA$1315,DataRegularSeason20242025!$B$3:$B$1315, "&lt;=" &amp; GN$1, DataRegularSeason20242025!$D$3:$D$1315, $A2)+SUMIFS(DataRegularSeason20242025!$AB$3:$AB$1315,DataRegularSeason20242025!$B$3:$B$1315, "&lt;=" &amp; GN$1, DataRegularSeason20242025!$E$3:$E$1315, $A2)</f>
        <v>11</v>
      </c>
      <c r="GO2" s="49">
        <f>SUMIFS(DataRegularSeason20242025!$AA$3:$AA$1315,DataRegularSeason20242025!$B$3:$B$1315, "&lt;=" &amp; GO$1, DataRegularSeason20242025!$D$3:$D$1315, $A2)+SUMIFS(DataRegularSeason20242025!$AB$3:$AB$1315,DataRegularSeason20242025!$B$3:$B$1315, "&lt;=" &amp; GO$1, DataRegularSeason20242025!$E$3:$E$1315, $A2)</f>
        <v>11</v>
      </c>
      <c r="GP2" s="49">
        <f>SUMIFS(DataRegularSeason20242025!$AA$3:$AA$1315,DataRegularSeason20242025!$B$3:$B$1315, "&lt;=" &amp; GP$1, DataRegularSeason20242025!$D$3:$D$1315, $A2)+SUMIFS(DataRegularSeason20242025!$AB$3:$AB$1315,DataRegularSeason20242025!$B$3:$B$1315, "&lt;=" &amp; GP$1, DataRegularSeason20242025!$E$3:$E$1315, $A2)</f>
        <v>11</v>
      </c>
      <c r="GQ2" s="49">
        <f>SUMIFS(DataRegularSeason20242025!$AA$3:$AA$1315,DataRegularSeason20242025!$B$3:$B$1315, "&lt;=" &amp; GQ$1, DataRegularSeason20242025!$D$3:$D$1315, $A2)+SUMIFS(DataRegularSeason20242025!$AB$3:$AB$1315,DataRegularSeason20242025!$B$3:$B$1315, "&lt;=" &amp; GQ$1, DataRegularSeason20242025!$E$3:$E$1315, $A2)</f>
        <v>11</v>
      </c>
      <c r="GR2" s="49">
        <f>SUMIFS(DataRegularSeason20242025!$AA$3:$AA$1315,DataRegularSeason20242025!$B$3:$B$1315, "&lt;=" &amp; GR$1, DataRegularSeason20242025!$D$3:$D$1315, $A2)+SUMIFS(DataRegularSeason20242025!$AB$3:$AB$1315,DataRegularSeason20242025!$B$3:$B$1315, "&lt;=" &amp; GR$1, DataRegularSeason20242025!$E$3:$E$1315, $A2)</f>
        <v>11</v>
      </c>
      <c r="GS2" s="49">
        <f>SUMIFS(DataRegularSeason20242025!$AA$3:$AA$1315,DataRegularSeason20242025!$B$3:$B$1315, "&lt;=" &amp; GS$1, DataRegularSeason20242025!$D$3:$D$1315, $A2)+SUMIFS(DataRegularSeason20242025!$AB$3:$AB$1315,DataRegularSeason20242025!$B$3:$B$1315, "&lt;=" &amp; GS$1, DataRegularSeason20242025!$E$3:$E$1315, $A2)</f>
        <v>11</v>
      </c>
      <c r="GT2" s="49">
        <f>SUMIFS(DataRegularSeason20242025!$AA$3:$AA$1315,DataRegularSeason20242025!$B$3:$B$1315, "&lt;=" &amp; GT$1, DataRegularSeason20242025!$D$3:$D$1315, $A2)+SUMIFS(DataRegularSeason20242025!$AB$3:$AB$1315,DataRegularSeason20242025!$B$3:$B$1315, "&lt;=" &amp; GT$1, DataRegularSeason20242025!$E$3:$E$1315, $A2)</f>
        <v>11</v>
      </c>
      <c r="GU2" s="49">
        <f>SUMIFS(DataRegularSeason20242025!$AA$3:$AA$1315,DataRegularSeason20242025!$B$3:$B$1315, "&lt;=" &amp; GU$1, DataRegularSeason20242025!$D$3:$D$1315, $A2)+SUMIFS(DataRegularSeason20242025!$AB$3:$AB$1315,DataRegularSeason20242025!$B$3:$B$1315, "&lt;=" &amp; GU$1, DataRegularSeason20242025!$E$3:$E$1315, $A2)</f>
        <v>11</v>
      </c>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row>
    <row r="3" spans="1:275" hidden="1" x14ac:dyDescent="0.25">
      <c r="A3" s="48" t="s">
        <v>16</v>
      </c>
      <c r="B3" t="s">
        <v>98</v>
      </c>
      <c r="C3" t="s">
        <v>81</v>
      </c>
      <c r="D3" s="49">
        <f>SUMIFS(DataRegularSeason20242025!$AA$3:$AA$1315,DataRegularSeason20242025!$B$3:$B$1315, "&lt;=" &amp; D$1, DataRegularSeason20242025!$D$3:$D$1315, $A3)+SUMIFS(DataRegularSeason20242025!$AB$3:$AB$1315,DataRegularSeason20242025!$B$3:$B$1315, "&lt;=" &amp; D$1, DataRegularSeason20242025!$E$3:$E$1315, $A3)</f>
        <v>0</v>
      </c>
      <c r="E3" s="49">
        <f>SUMIFS(DataRegularSeason20242025!$AA$3:$AA$1315,DataRegularSeason20242025!$B$3:$B$1315, "&lt;=" &amp; E$1, DataRegularSeason20242025!$D$3:$D$1315, $A3)+SUMIFS(DataRegularSeason20242025!$AB$3:$AB$1315,DataRegularSeason20242025!$B$3:$B$1315, "&lt;=" &amp; E$1, DataRegularSeason20242025!$E$3:$E$1315, $A3)</f>
        <v>0</v>
      </c>
      <c r="F3" s="49">
        <f>SUMIFS(DataRegularSeason20242025!$AA$3:$AA$1315,DataRegularSeason20242025!$B$3:$B$1315, "&lt;=" &amp; F$1, DataRegularSeason20242025!$D$3:$D$1315, $A3)+SUMIFS(DataRegularSeason20242025!$AB$3:$AB$1315,DataRegularSeason20242025!$B$3:$B$1315, "&lt;=" &amp; F$1, DataRegularSeason20242025!$E$3:$E$1315, $A3)</f>
        <v>0</v>
      </c>
      <c r="G3" s="49">
        <f>SUMIFS(DataRegularSeason20242025!$AA$3:$AA$1315,DataRegularSeason20242025!$B$3:$B$1315, "&lt;=" &amp; G$1, DataRegularSeason20242025!$D$3:$D$1315, $A3)+SUMIFS(DataRegularSeason20242025!$AB$3:$AB$1315,DataRegularSeason20242025!$B$3:$B$1315, "&lt;=" &amp; G$1, DataRegularSeason20242025!$E$3:$E$1315, $A3)</f>
        <v>0</v>
      </c>
      <c r="H3" s="49">
        <f>SUMIFS(DataRegularSeason20242025!$AA$3:$AA$1315,DataRegularSeason20242025!$B$3:$B$1315, "&lt;=" &amp; H$1, DataRegularSeason20242025!$D$3:$D$1315, $A3)+SUMIFS(DataRegularSeason20242025!$AB$3:$AB$1315,DataRegularSeason20242025!$B$3:$B$1315, "&lt;=" &amp; H$1, DataRegularSeason20242025!$E$3:$E$1315, $A3)</f>
        <v>0</v>
      </c>
      <c r="I3" s="49">
        <f>SUMIFS(DataRegularSeason20242025!$AA$3:$AA$1315,DataRegularSeason20242025!$B$3:$B$1315, "&lt;=" &amp; I$1, DataRegularSeason20242025!$D$3:$D$1315, $A3)+SUMIFS(DataRegularSeason20242025!$AB$3:$AB$1315,DataRegularSeason20242025!$B$3:$B$1315, "&lt;=" &amp; I$1, DataRegularSeason20242025!$E$3:$E$1315, $A3)</f>
        <v>0</v>
      </c>
      <c r="J3" s="49">
        <f>SUMIFS(DataRegularSeason20242025!$AA$3:$AA$1315,DataRegularSeason20242025!$B$3:$B$1315, "&lt;=" &amp; J$1, DataRegularSeason20242025!$D$3:$D$1315, $A3)+SUMIFS(DataRegularSeason20242025!$AB$3:$AB$1315,DataRegularSeason20242025!$B$3:$B$1315, "&lt;=" &amp; J$1, DataRegularSeason20242025!$E$3:$E$1315, $A3)</f>
        <v>0</v>
      </c>
      <c r="K3" s="49">
        <f>SUMIFS(DataRegularSeason20242025!$AA$3:$AA$1315,DataRegularSeason20242025!$B$3:$B$1315, "&lt;=" &amp; K$1, DataRegularSeason20242025!$D$3:$D$1315, $A3)+SUMIFS(DataRegularSeason20242025!$AB$3:$AB$1315,DataRegularSeason20242025!$B$3:$B$1315, "&lt;=" &amp; K$1, DataRegularSeason20242025!$E$3:$E$1315, $A3)</f>
        <v>2</v>
      </c>
      <c r="L3" s="49">
        <f>SUMIFS(DataRegularSeason20242025!$AA$3:$AA$1315,DataRegularSeason20242025!$B$3:$B$1315, "&lt;=" &amp; L$1, DataRegularSeason20242025!$D$3:$D$1315, $A3)+SUMIFS(DataRegularSeason20242025!$AB$3:$AB$1315,DataRegularSeason20242025!$B$3:$B$1315, "&lt;=" &amp; L$1, DataRegularSeason20242025!$E$3:$E$1315, $A3)</f>
        <v>2</v>
      </c>
      <c r="M3" s="49">
        <f>SUMIFS(DataRegularSeason20242025!$AA$3:$AA$1315,DataRegularSeason20242025!$B$3:$B$1315, "&lt;=" &amp; M$1, DataRegularSeason20242025!$D$3:$D$1315, $A3)+SUMIFS(DataRegularSeason20242025!$AB$3:$AB$1315,DataRegularSeason20242025!$B$3:$B$1315, "&lt;=" &amp; M$1, DataRegularSeason20242025!$E$3:$E$1315, $A3)</f>
        <v>4</v>
      </c>
      <c r="N3" s="49">
        <f>SUMIFS(DataRegularSeason20242025!$AA$3:$AA$1315,DataRegularSeason20242025!$B$3:$B$1315, "&lt;=" &amp; N$1, DataRegularSeason20242025!$D$3:$D$1315, $A3)+SUMIFS(DataRegularSeason20242025!$AB$3:$AB$1315,DataRegularSeason20242025!$B$3:$B$1315, "&lt;=" &amp; N$1, DataRegularSeason20242025!$E$3:$E$1315, $A3)</f>
        <v>4</v>
      </c>
      <c r="O3" s="49">
        <f>SUMIFS(DataRegularSeason20242025!$AA$3:$AA$1315,DataRegularSeason20242025!$B$3:$B$1315, "&lt;=" &amp; O$1, DataRegularSeason20242025!$D$3:$D$1315, $A3)+SUMIFS(DataRegularSeason20242025!$AB$3:$AB$1315,DataRegularSeason20242025!$B$3:$B$1315, "&lt;=" &amp; O$1, DataRegularSeason20242025!$E$3:$E$1315, $A3)</f>
        <v>4</v>
      </c>
      <c r="P3" s="49">
        <f>SUMIFS(DataRegularSeason20242025!$AA$3:$AA$1315,DataRegularSeason20242025!$B$3:$B$1315, "&lt;=" &amp; P$1, DataRegularSeason20242025!$D$3:$D$1315, $A3)+SUMIFS(DataRegularSeason20242025!$AB$3:$AB$1315,DataRegularSeason20242025!$B$3:$B$1315, "&lt;=" &amp; P$1, DataRegularSeason20242025!$E$3:$E$1315, $A3)</f>
        <v>4</v>
      </c>
      <c r="Q3" s="49">
        <f>SUMIFS(DataRegularSeason20242025!$AA$3:$AA$1315,DataRegularSeason20242025!$B$3:$B$1315, "&lt;=" &amp; Q$1, DataRegularSeason20242025!$D$3:$D$1315, $A3)+SUMIFS(DataRegularSeason20242025!$AB$3:$AB$1315,DataRegularSeason20242025!$B$3:$B$1315, "&lt;=" &amp; Q$1, DataRegularSeason20242025!$E$3:$E$1315, $A3)</f>
        <v>6</v>
      </c>
      <c r="R3" s="49">
        <f>SUMIFS(DataRegularSeason20242025!$AA$3:$AA$1315,DataRegularSeason20242025!$B$3:$B$1315, "&lt;=" &amp; R$1, DataRegularSeason20242025!$D$3:$D$1315, $A3)+SUMIFS(DataRegularSeason20242025!$AB$3:$AB$1315,DataRegularSeason20242025!$B$3:$B$1315, "&lt;=" &amp; R$1, DataRegularSeason20242025!$E$3:$E$1315, $A3)</f>
        <v>6</v>
      </c>
      <c r="S3" s="49">
        <f>SUMIFS(DataRegularSeason20242025!$AA$3:$AA$1315,DataRegularSeason20242025!$B$3:$B$1315, "&lt;=" &amp; S$1, DataRegularSeason20242025!$D$3:$D$1315, $A3)+SUMIFS(DataRegularSeason20242025!$AB$3:$AB$1315,DataRegularSeason20242025!$B$3:$B$1315, "&lt;=" &amp; S$1, DataRegularSeason20242025!$E$3:$E$1315, $A3)</f>
        <v>6</v>
      </c>
      <c r="T3" s="49">
        <f>SUMIFS(DataRegularSeason20242025!$AA$3:$AA$1315,DataRegularSeason20242025!$B$3:$B$1315, "&lt;=" &amp; T$1, DataRegularSeason20242025!$D$3:$D$1315, $A3)+SUMIFS(DataRegularSeason20242025!$AB$3:$AB$1315,DataRegularSeason20242025!$B$3:$B$1315, "&lt;=" &amp; T$1, DataRegularSeason20242025!$E$3:$E$1315, $A3)</f>
        <v>7</v>
      </c>
      <c r="U3" s="49">
        <f>SUMIFS(DataRegularSeason20242025!$AA$3:$AA$1315,DataRegularSeason20242025!$B$3:$B$1315, "&lt;=" &amp; U$1, DataRegularSeason20242025!$D$3:$D$1315, $A3)+SUMIFS(DataRegularSeason20242025!$AB$3:$AB$1315,DataRegularSeason20242025!$B$3:$B$1315, "&lt;=" &amp; U$1, DataRegularSeason20242025!$E$3:$E$1315, $A3)</f>
        <v>7</v>
      </c>
      <c r="V3" s="49">
        <f>SUMIFS(DataRegularSeason20242025!$AA$3:$AA$1315,DataRegularSeason20242025!$B$3:$B$1315, "&lt;=" &amp; V$1, DataRegularSeason20242025!$D$3:$D$1315, $A3)+SUMIFS(DataRegularSeason20242025!$AB$3:$AB$1315,DataRegularSeason20242025!$B$3:$B$1315, "&lt;=" &amp; V$1, DataRegularSeason20242025!$E$3:$E$1315, $A3)</f>
        <v>7</v>
      </c>
      <c r="W3" s="49">
        <f>SUMIFS(DataRegularSeason20242025!$AA$3:$AA$1315,DataRegularSeason20242025!$B$3:$B$1315, "&lt;=" &amp; W$1, DataRegularSeason20242025!$D$3:$D$1315, $A3)+SUMIFS(DataRegularSeason20242025!$AB$3:$AB$1315,DataRegularSeason20242025!$B$3:$B$1315, "&lt;=" &amp; W$1, DataRegularSeason20242025!$E$3:$E$1315, $A3)</f>
        <v>7</v>
      </c>
      <c r="X3" s="49">
        <f>SUMIFS(DataRegularSeason20242025!$AA$3:$AA$1315,DataRegularSeason20242025!$B$3:$B$1315, "&lt;=" &amp; X$1, DataRegularSeason20242025!$D$3:$D$1315, $A3)+SUMIFS(DataRegularSeason20242025!$AB$3:$AB$1315,DataRegularSeason20242025!$B$3:$B$1315, "&lt;=" &amp; X$1, DataRegularSeason20242025!$E$3:$E$1315, $A3)</f>
        <v>7</v>
      </c>
      <c r="Y3" s="49">
        <f>SUMIFS(DataRegularSeason20242025!$AA$3:$AA$1315,DataRegularSeason20242025!$B$3:$B$1315, "&lt;=" &amp; Y$1, DataRegularSeason20242025!$D$3:$D$1315, $A3)+SUMIFS(DataRegularSeason20242025!$AB$3:$AB$1315,DataRegularSeason20242025!$B$3:$B$1315, "&lt;=" &amp; Y$1, DataRegularSeason20242025!$E$3:$E$1315, $A3)</f>
        <v>7</v>
      </c>
      <c r="Z3" s="49">
        <f>SUMIFS(DataRegularSeason20242025!$AA$3:$AA$1315,DataRegularSeason20242025!$B$3:$B$1315, "&lt;=" &amp; Z$1, DataRegularSeason20242025!$D$3:$D$1315, $A3)+SUMIFS(DataRegularSeason20242025!$AB$3:$AB$1315,DataRegularSeason20242025!$B$3:$B$1315, "&lt;=" &amp; Z$1, DataRegularSeason20242025!$E$3:$E$1315, $A3)</f>
        <v>7</v>
      </c>
      <c r="AA3" s="49">
        <f>SUMIFS(DataRegularSeason20242025!$AA$3:$AA$1315,DataRegularSeason20242025!$B$3:$B$1315, "&lt;=" &amp; AA$1, DataRegularSeason20242025!$D$3:$D$1315, $A3)+SUMIFS(DataRegularSeason20242025!$AB$3:$AB$1315,DataRegularSeason20242025!$B$3:$B$1315, "&lt;=" &amp; AA$1, DataRegularSeason20242025!$E$3:$E$1315, $A3)</f>
        <v>7</v>
      </c>
      <c r="AB3" s="49">
        <f>SUMIFS(DataRegularSeason20242025!$AA$3:$AA$1315,DataRegularSeason20242025!$B$3:$B$1315, "&lt;=" &amp; AB$1, DataRegularSeason20242025!$D$3:$D$1315, $A3)+SUMIFS(DataRegularSeason20242025!$AB$3:$AB$1315,DataRegularSeason20242025!$B$3:$B$1315, "&lt;=" &amp; AB$1, DataRegularSeason20242025!$E$3:$E$1315, $A3)</f>
        <v>7</v>
      </c>
      <c r="AC3" s="49">
        <f>SUMIFS(DataRegularSeason20242025!$AA$3:$AA$1315,DataRegularSeason20242025!$B$3:$B$1315, "&lt;=" &amp; AC$1, DataRegularSeason20242025!$D$3:$D$1315, $A3)+SUMIFS(DataRegularSeason20242025!$AB$3:$AB$1315,DataRegularSeason20242025!$B$3:$B$1315, "&lt;=" &amp; AC$1, DataRegularSeason20242025!$E$3:$E$1315, $A3)</f>
        <v>7</v>
      </c>
      <c r="AD3" s="49">
        <f>SUMIFS(DataRegularSeason20242025!$AA$3:$AA$1315,DataRegularSeason20242025!$B$3:$B$1315, "&lt;=" &amp; AD$1, DataRegularSeason20242025!$D$3:$D$1315, $A3)+SUMIFS(DataRegularSeason20242025!$AB$3:$AB$1315,DataRegularSeason20242025!$B$3:$B$1315, "&lt;=" &amp; AD$1, DataRegularSeason20242025!$E$3:$E$1315, $A3)</f>
        <v>7</v>
      </c>
      <c r="AE3" s="49">
        <f>SUMIFS(DataRegularSeason20242025!$AA$3:$AA$1315,DataRegularSeason20242025!$B$3:$B$1315, "&lt;=" &amp; AE$1, DataRegularSeason20242025!$D$3:$D$1315, $A3)+SUMIFS(DataRegularSeason20242025!$AB$3:$AB$1315,DataRegularSeason20242025!$B$3:$B$1315, "&lt;=" &amp; AE$1, DataRegularSeason20242025!$E$3:$E$1315, $A3)</f>
        <v>7</v>
      </c>
      <c r="AF3" s="49">
        <f>SUMIFS(DataRegularSeason20242025!$AA$3:$AA$1315,DataRegularSeason20242025!$B$3:$B$1315, "&lt;=" &amp; AF$1, DataRegularSeason20242025!$D$3:$D$1315, $A3)+SUMIFS(DataRegularSeason20242025!$AB$3:$AB$1315,DataRegularSeason20242025!$B$3:$B$1315, "&lt;=" &amp; AF$1, DataRegularSeason20242025!$E$3:$E$1315, $A3)</f>
        <v>7</v>
      </c>
      <c r="AG3" s="49">
        <f>SUMIFS(DataRegularSeason20242025!$AA$3:$AA$1315,DataRegularSeason20242025!$B$3:$B$1315, "&lt;=" &amp; AG$1, DataRegularSeason20242025!$D$3:$D$1315, $A3)+SUMIFS(DataRegularSeason20242025!$AB$3:$AB$1315,DataRegularSeason20242025!$B$3:$B$1315, "&lt;=" &amp; AG$1, DataRegularSeason20242025!$E$3:$E$1315, $A3)</f>
        <v>7</v>
      </c>
      <c r="AH3" s="49">
        <f>SUMIFS(DataRegularSeason20242025!$AA$3:$AA$1315,DataRegularSeason20242025!$B$3:$B$1315, "&lt;=" &amp; AH$1, DataRegularSeason20242025!$D$3:$D$1315, $A3)+SUMIFS(DataRegularSeason20242025!$AB$3:$AB$1315,DataRegularSeason20242025!$B$3:$B$1315, "&lt;=" &amp; AH$1, DataRegularSeason20242025!$E$3:$E$1315, $A3)</f>
        <v>7</v>
      </c>
      <c r="AI3" s="49">
        <f>SUMIFS(DataRegularSeason20242025!$AA$3:$AA$1315,DataRegularSeason20242025!$B$3:$B$1315, "&lt;=" &amp; AI$1, DataRegularSeason20242025!$D$3:$D$1315, $A3)+SUMIFS(DataRegularSeason20242025!$AB$3:$AB$1315,DataRegularSeason20242025!$B$3:$B$1315, "&lt;=" &amp; AI$1, DataRegularSeason20242025!$E$3:$E$1315, $A3)</f>
        <v>7</v>
      </c>
      <c r="AJ3" s="49">
        <f>SUMIFS(DataRegularSeason20242025!$AA$3:$AA$1315,DataRegularSeason20242025!$B$3:$B$1315, "&lt;=" &amp; AJ$1, DataRegularSeason20242025!$D$3:$D$1315, $A3)+SUMIFS(DataRegularSeason20242025!$AB$3:$AB$1315,DataRegularSeason20242025!$B$3:$B$1315, "&lt;=" &amp; AJ$1, DataRegularSeason20242025!$E$3:$E$1315, $A3)</f>
        <v>7</v>
      </c>
      <c r="AK3" s="49">
        <f>SUMIFS(DataRegularSeason20242025!$AA$3:$AA$1315,DataRegularSeason20242025!$B$3:$B$1315, "&lt;=" &amp; AK$1, DataRegularSeason20242025!$D$3:$D$1315, $A3)+SUMIFS(DataRegularSeason20242025!$AB$3:$AB$1315,DataRegularSeason20242025!$B$3:$B$1315, "&lt;=" &amp; AK$1, DataRegularSeason20242025!$E$3:$E$1315, $A3)</f>
        <v>7</v>
      </c>
      <c r="AL3" s="49">
        <f>SUMIFS(DataRegularSeason20242025!$AA$3:$AA$1315,DataRegularSeason20242025!$B$3:$B$1315, "&lt;=" &amp; AL$1, DataRegularSeason20242025!$D$3:$D$1315, $A3)+SUMIFS(DataRegularSeason20242025!$AB$3:$AB$1315,DataRegularSeason20242025!$B$3:$B$1315, "&lt;=" &amp; AL$1, DataRegularSeason20242025!$E$3:$E$1315, $A3)</f>
        <v>7</v>
      </c>
      <c r="AM3" s="49">
        <f>SUMIFS(DataRegularSeason20242025!$AA$3:$AA$1315,DataRegularSeason20242025!$B$3:$B$1315, "&lt;=" &amp; AM$1, DataRegularSeason20242025!$D$3:$D$1315, $A3)+SUMIFS(DataRegularSeason20242025!$AB$3:$AB$1315,DataRegularSeason20242025!$B$3:$B$1315, "&lt;=" &amp; AM$1, DataRegularSeason20242025!$E$3:$E$1315, $A3)</f>
        <v>7</v>
      </c>
      <c r="AN3" s="49">
        <f>SUMIFS(DataRegularSeason20242025!$AA$3:$AA$1315,DataRegularSeason20242025!$B$3:$B$1315, "&lt;=" &amp; AN$1, DataRegularSeason20242025!$D$3:$D$1315, $A3)+SUMIFS(DataRegularSeason20242025!$AB$3:$AB$1315,DataRegularSeason20242025!$B$3:$B$1315, "&lt;=" &amp; AN$1, DataRegularSeason20242025!$E$3:$E$1315, $A3)</f>
        <v>7</v>
      </c>
      <c r="AO3" s="49">
        <f>SUMIFS(DataRegularSeason20242025!$AA$3:$AA$1315,DataRegularSeason20242025!$B$3:$B$1315, "&lt;=" &amp; AO$1, DataRegularSeason20242025!$D$3:$D$1315, $A3)+SUMIFS(DataRegularSeason20242025!$AB$3:$AB$1315,DataRegularSeason20242025!$B$3:$B$1315, "&lt;=" &amp; AO$1, DataRegularSeason20242025!$E$3:$E$1315, $A3)</f>
        <v>7</v>
      </c>
      <c r="AP3" s="49">
        <f>SUMIFS(DataRegularSeason20242025!$AA$3:$AA$1315,DataRegularSeason20242025!$B$3:$B$1315, "&lt;=" &amp; AP$1, DataRegularSeason20242025!$D$3:$D$1315, $A3)+SUMIFS(DataRegularSeason20242025!$AB$3:$AB$1315,DataRegularSeason20242025!$B$3:$B$1315, "&lt;=" &amp; AP$1, DataRegularSeason20242025!$E$3:$E$1315, $A3)</f>
        <v>7</v>
      </c>
      <c r="AQ3" s="49">
        <f>SUMIFS(DataRegularSeason20242025!$AA$3:$AA$1315,DataRegularSeason20242025!$B$3:$B$1315, "&lt;=" &amp; AQ$1, DataRegularSeason20242025!$D$3:$D$1315, $A3)+SUMIFS(DataRegularSeason20242025!$AB$3:$AB$1315,DataRegularSeason20242025!$B$3:$B$1315, "&lt;=" &amp; AQ$1, DataRegularSeason20242025!$E$3:$E$1315, $A3)</f>
        <v>7</v>
      </c>
      <c r="AR3" s="49">
        <f>SUMIFS(DataRegularSeason20242025!$AA$3:$AA$1315,DataRegularSeason20242025!$B$3:$B$1315, "&lt;=" &amp; AR$1, DataRegularSeason20242025!$D$3:$D$1315, $A3)+SUMIFS(DataRegularSeason20242025!$AB$3:$AB$1315,DataRegularSeason20242025!$B$3:$B$1315, "&lt;=" &amp; AR$1, DataRegularSeason20242025!$E$3:$E$1315, $A3)</f>
        <v>7</v>
      </c>
      <c r="AS3" s="49">
        <f>SUMIFS(DataRegularSeason20242025!$AA$3:$AA$1315,DataRegularSeason20242025!$B$3:$B$1315, "&lt;=" &amp; AS$1, DataRegularSeason20242025!$D$3:$D$1315, $A3)+SUMIFS(DataRegularSeason20242025!$AB$3:$AB$1315,DataRegularSeason20242025!$B$3:$B$1315, "&lt;=" &amp; AS$1, DataRegularSeason20242025!$E$3:$E$1315, $A3)</f>
        <v>7</v>
      </c>
      <c r="AT3" s="49">
        <f>SUMIFS(DataRegularSeason20242025!$AA$3:$AA$1315,DataRegularSeason20242025!$B$3:$B$1315, "&lt;=" &amp; AT$1, DataRegularSeason20242025!$D$3:$D$1315, $A3)+SUMIFS(DataRegularSeason20242025!$AB$3:$AB$1315,DataRegularSeason20242025!$B$3:$B$1315, "&lt;=" &amp; AT$1, DataRegularSeason20242025!$E$3:$E$1315, $A3)</f>
        <v>7</v>
      </c>
      <c r="AU3" s="49">
        <f>SUMIFS(DataRegularSeason20242025!$AA$3:$AA$1315,DataRegularSeason20242025!$B$3:$B$1315, "&lt;=" &amp; AU$1, DataRegularSeason20242025!$D$3:$D$1315, $A3)+SUMIFS(DataRegularSeason20242025!$AB$3:$AB$1315,DataRegularSeason20242025!$B$3:$B$1315, "&lt;=" &amp; AU$1, DataRegularSeason20242025!$E$3:$E$1315, $A3)</f>
        <v>7</v>
      </c>
      <c r="AV3" s="49">
        <f>SUMIFS(DataRegularSeason20242025!$AA$3:$AA$1315,DataRegularSeason20242025!$B$3:$B$1315, "&lt;=" &amp; AV$1, DataRegularSeason20242025!$D$3:$D$1315, $A3)+SUMIFS(DataRegularSeason20242025!$AB$3:$AB$1315,DataRegularSeason20242025!$B$3:$B$1315, "&lt;=" &amp; AV$1, DataRegularSeason20242025!$E$3:$E$1315, $A3)</f>
        <v>7</v>
      </c>
      <c r="AW3" s="49">
        <f>SUMIFS(DataRegularSeason20242025!$AA$3:$AA$1315,DataRegularSeason20242025!$B$3:$B$1315, "&lt;=" &amp; AW$1, DataRegularSeason20242025!$D$3:$D$1315, $A3)+SUMIFS(DataRegularSeason20242025!$AB$3:$AB$1315,DataRegularSeason20242025!$B$3:$B$1315, "&lt;=" &amp; AW$1, DataRegularSeason20242025!$E$3:$E$1315, $A3)</f>
        <v>7</v>
      </c>
      <c r="AX3" s="49">
        <f>SUMIFS(DataRegularSeason20242025!$AA$3:$AA$1315,DataRegularSeason20242025!$B$3:$B$1315, "&lt;=" &amp; AX$1, DataRegularSeason20242025!$D$3:$D$1315, $A3)+SUMIFS(DataRegularSeason20242025!$AB$3:$AB$1315,DataRegularSeason20242025!$B$3:$B$1315, "&lt;=" &amp; AX$1, DataRegularSeason20242025!$E$3:$E$1315, $A3)</f>
        <v>7</v>
      </c>
      <c r="AY3" s="49">
        <f>SUMIFS(DataRegularSeason20242025!$AA$3:$AA$1315,DataRegularSeason20242025!$B$3:$B$1315, "&lt;=" &amp; AY$1, DataRegularSeason20242025!$D$3:$D$1315, $A3)+SUMIFS(DataRegularSeason20242025!$AB$3:$AB$1315,DataRegularSeason20242025!$B$3:$B$1315, "&lt;=" &amp; AY$1, DataRegularSeason20242025!$E$3:$E$1315, $A3)</f>
        <v>7</v>
      </c>
      <c r="AZ3" s="49">
        <f>SUMIFS(DataRegularSeason20242025!$AA$3:$AA$1315,DataRegularSeason20242025!$B$3:$B$1315, "&lt;=" &amp; AZ$1, DataRegularSeason20242025!$D$3:$D$1315, $A3)+SUMIFS(DataRegularSeason20242025!$AB$3:$AB$1315,DataRegularSeason20242025!$B$3:$B$1315, "&lt;=" &amp; AZ$1, DataRegularSeason20242025!$E$3:$E$1315, $A3)</f>
        <v>7</v>
      </c>
      <c r="BA3" s="49">
        <f>SUMIFS(DataRegularSeason20242025!$AA$3:$AA$1315,DataRegularSeason20242025!$B$3:$B$1315, "&lt;=" &amp; BA$1, DataRegularSeason20242025!$D$3:$D$1315, $A3)+SUMIFS(DataRegularSeason20242025!$AB$3:$AB$1315,DataRegularSeason20242025!$B$3:$B$1315, "&lt;=" &amp; BA$1, DataRegularSeason20242025!$E$3:$E$1315, $A3)</f>
        <v>7</v>
      </c>
      <c r="BB3" s="49">
        <f>SUMIFS(DataRegularSeason20242025!$AA$3:$AA$1315,DataRegularSeason20242025!$B$3:$B$1315, "&lt;=" &amp; BB$1, DataRegularSeason20242025!$D$3:$D$1315, $A3)+SUMIFS(DataRegularSeason20242025!$AB$3:$AB$1315,DataRegularSeason20242025!$B$3:$B$1315, "&lt;=" &amp; BB$1, DataRegularSeason20242025!$E$3:$E$1315, $A3)</f>
        <v>7</v>
      </c>
      <c r="BC3" s="49">
        <f>SUMIFS(DataRegularSeason20242025!$AA$3:$AA$1315,DataRegularSeason20242025!$B$3:$B$1315, "&lt;=" &amp; BC$1, DataRegularSeason20242025!$D$3:$D$1315, $A3)+SUMIFS(DataRegularSeason20242025!$AB$3:$AB$1315,DataRegularSeason20242025!$B$3:$B$1315, "&lt;=" &amp; BC$1, DataRegularSeason20242025!$E$3:$E$1315, $A3)</f>
        <v>7</v>
      </c>
      <c r="BD3" s="49">
        <f>SUMIFS(DataRegularSeason20242025!$AA$3:$AA$1315,DataRegularSeason20242025!$B$3:$B$1315, "&lt;=" &amp; BD$1, DataRegularSeason20242025!$D$3:$D$1315, $A3)+SUMIFS(DataRegularSeason20242025!$AB$3:$AB$1315,DataRegularSeason20242025!$B$3:$B$1315, "&lt;=" &amp; BD$1, DataRegularSeason20242025!$E$3:$E$1315, $A3)</f>
        <v>7</v>
      </c>
      <c r="BE3" s="49">
        <f>SUMIFS(DataRegularSeason20242025!$AA$3:$AA$1315,DataRegularSeason20242025!$B$3:$B$1315, "&lt;=" &amp; BE$1, DataRegularSeason20242025!$D$3:$D$1315, $A3)+SUMIFS(DataRegularSeason20242025!$AB$3:$AB$1315,DataRegularSeason20242025!$B$3:$B$1315, "&lt;=" &amp; BE$1, DataRegularSeason20242025!$E$3:$E$1315, $A3)</f>
        <v>7</v>
      </c>
      <c r="BF3" s="49">
        <f>SUMIFS(DataRegularSeason20242025!$AA$3:$AA$1315,DataRegularSeason20242025!$B$3:$B$1315, "&lt;=" &amp; BF$1, DataRegularSeason20242025!$D$3:$D$1315, $A3)+SUMIFS(DataRegularSeason20242025!$AB$3:$AB$1315,DataRegularSeason20242025!$B$3:$B$1315, "&lt;=" &amp; BF$1, DataRegularSeason20242025!$E$3:$E$1315, $A3)</f>
        <v>7</v>
      </c>
      <c r="BG3" s="49">
        <f>SUMIFS(DataRegularSeason20242025!$AA$3:$AA$1315,DataRegularSeason20242025!$B$3:$B$1315, "&lt;=" &amp; BG$1, DataRegularSeason20242025!$D$3:$D$1315, $A3)+SUMIFS(DataRegularSeason20242025!$AB$3:$AB$1315,DataRegularSeason20242025!$B$3:$B$1315, "&lt;=" &amp; BG$1, DataRegularSeason20242025!$E$3:$E$1315, $A3)</f>
        <v>7</v>
      </c>
      <c r="BH3" s="49">
        <f>SUMIFS(DataRegularSeason20242025!$AA$3:$AA$1315,DataRegularSeason20242025!$B$3:$B$1315, "&lt;=" &amp; BH$1, DataRegularSeason20242025!$D$3:$D$1315, $A3)+SUMIFS(DataRegularSeason20242025!$AB$3:$AB$1315,DataRegularSeason20242025!$B$3:$B$1315, "&lt;=" &amp; BH$1, DataRegularSeason20242025!$E$3:$E$1315, $A3)</f>
        <v>7</v>
      </c>
      <c r="BI3" s="49">
        <f>SUMIFS(DataRegularSeason20242025!$AA$3:$AA$1315,DataRegularSeason20242025!$B$3:$B$1315, "&lt;=" &amp; BI$1, DataRegularSeason20242025!$D$3:$D$1315, $A3)+SUMIFS(DataRegularSeason20242025!$AB$3:$AB$1315,DataRegularSeason20242025!$B$3:$B$1315, "&lt;=" &amp; BI$1, DataRegularSeason20242025!$E$3:$E$1315, $A3)</f>
        <v>7</v>
      </c>
      <c r="BJ3" s="49">
        <f>SUMIFS(DataRegularSeason20242025!$AA$3:$AA$1315,DataRegularSeason20242025!$B$3:$B$1315, "&lt;=" &amp; BJ$1, DataRegularSeason20242025!$D$3:$D$1315, $A3)+SUMIFS(DataRegularSeason20242025!$AB$3:$AB$1315,DataRegularSeason20242025!$B$3:$B$1315, "&lt;=" &amp; BJ$1, DataRegularSeason20242025!$E$3:$E$1315, $A3)</f>
        <v>7</v>
      </c>
      <c r="BK3" s="49">
        <f>SUMIFS(DataRegularSeason20242025!$AA$3:$AA$1315,DataRegularSeason20242025!$B$3:$B$1315, "&lt;=" &amp; BK$1, DataRegularSeason20242025!$D$3:$D$1315, $A3)+SUMIFS(DataRegularSeason20242025!$AB$3:$AB$1315,DataRegularSeason20242025!$B$3:$B$1315, "&lt;=" &amp; BK$1, DataRegularSeason20242025!$E$3:$E$1315, $A3)</f>
        <v>7</v>
      </c>
      <c r="BL3" s="49">
        <f>SUMIFS(DataRegularSeason20242025!$AA$3:$AA$1315,DataRegularSeason20242025!$B$3:$B$1315, "&lt;=" &amp; BL$1, DataRegularSeason20242025!$D$3:$D$1315, $A3)+SUMIFS(DataRegularSeason20242025!$AB$3:$AB$1315,DataRegularSeason20242025!$B$3:$B$1315, "&lt;=" &amp; BL$1, DataRegularSeason20242025!$E$3:$E$1315, $A3)</f>
        <v>7</v>
      </c>
      <c r="BM3" s="49">
        <f>SUMIFS(DataRegularSeason20242025!$AA$3:$AA$1315,DataRegularSeason20242025!$B$3:$B$1315, "&lt;=" &amp; BM$1, DataRegularSeason20242025!$D$3:$D$1315, $A3)+SUMIFS(DataRegularSeason20242025!$AB$3:$AB$1315,DataRegularSeason20242025!$B$3:$B$1315, "&lt;=" &amp; BM$1, DataRegularSeason20242025!$E$3:$E$1315, $A3)</f>
        <v>7</v>
      </c>
      <c r="BN3" s="49">
        <f>SUMIFS(DataRegularSeason20242025!$AA$3:$AA$1315,DataRegularSeason20242025!$B$3:$B$1315, "&lt;=" &amp; BN$1, DataRegularSeason20242025!$D$3:$D$1315, $A3)+SUMIFS(DataRegularSeason20242025!$AB$3:$AB$1315,DataRegularSeason20242025!$B$3:$B$1315, "&lt;=" &amp; BN$1, DataRegularSeason20242025!$E$3:$E$1315, $A3)</f>
        <v>7</v>
      </c>
      <c r="BO3" s="49">
        <f>SUMIFS(DataRegularSeason20242025!$AA$3:$AA$1315,DataRegularSeason20242025!$B$3:$B$1315, "&lt;=" &amp; BO$1, DataRegularSeason20242025!$D$3:$D$1315, $A3)+SUMIFS(DataRegularSeason20242025!$AB$3:$AB$1315,DataRegularSeason20242025!$B$3:$B$1315, "&lt;=" &amp; BO$1, DataRegularSeason20242025!$E$3:$E$1315, $A3)</f>
        <v>7</v>
      </c>
      <c r="BP3" s="49">
        <f>SUMIFS(DataRegularSeason20242025!$AA$3:$AA$1315,DataRegularSeason20242025!$B$3:$B$1315, "&lt;=" &amp; BP$1, DataRegularSeason20242025!$D$3:$D$1315, $A3)+SUMIFS(DataRegularSeason20242025!$AB$3:$AB$1315,DataRegularSeason20242025!$B$3:$B$1315, "&lt;=" &amp; BP$1, DataRegularSeason20242025!$E$3:$E$1315, $A3)</f>
        <v>7</v>
      </c>
      <c r="BQ3" s="49">
        <f>SUMIFS(DataRegularSeason20242025!$AA$3:$AA$1315,DataRegularSeason20242025!$B$3:$B$1315, "&lt;=" &amp; BQ$1, DataRegularSeason20242025!$D$3:$D$1315, $A3)+SUMIFS(DataRegularSeason20242025!$AB$3:$AB$1315,DataRegularSeason20242025!$B$3:$B$1315, "&lt;=" &amp; BQ$1, DataRegularSeason20242025!$E$3:$E$1315, $A3)</f>
        <v>7</v>
      </c>
      <c r="BR3" s="49">
        <f>SUMIFS(DataRegularSeason20242025!$AA$3:$AA$1315,DataRegularSeason20242025!$B$3:$B$1315, "&lt;=" &amp; BR$1, DataRegularSeason20242025!$D$3:$D$1315, $A3)+SUMIFS(DataRegularSeason20242025!$AB$3:$AB$1315,DataRegularSeason20242025!$B$3:$B$1315, "&lt;=" &amp; BR$1, DataRegularSeason20242025!$E$3:$E$1315, $A3)</f>
        <v>7</v>
      </c>
      <c r="BS3" s="49">
        <f>SUMIFS(DataRegularSeason20242025!$AA$3:$AA$1315,DataRegularSeason20242025!$B$3:$B$1315, "&lt;=" &amp; BS$1, DataRegularSeason20242025!$D$3:$D$1315, $A3)+SUMIFS(DataRegularSeason20242025!$AB$3:$AB$1315,DataRegularSeason20242025!$B$3:$B$1315, "&lt;=" &amp; BS$1, DataRegularSeason20242025!$E$3:$E$1315, $A3)</f>
        <v>7</v>
      </c>
      <c r="BT3" s="49">
        <f>SUMIFS(DataRegularSeason20242025!$AA$3:$AA$1315,DataRegularSeason20242025!$B$3:$B$1315, "&lt;=" &amp; BT$1, DataRegularSeason20242025!$D$3:$D$1315, $A3)+SUMIFS(DataRegularSeason20242025!$AB$3:$AB$1315,DataRegularSeason20242025!$B$3:$B$1315, "&lt;=" &amp; BT$1, DataRegularSeason20242025!$E$3:$E$1315, $A3)</f>
        <v>7</v>
      </c>
      <c r="BU3" s="49">
        <f>SUMIFS(DataRegularSeason20242025!$AA$3:$AA$1315,DataRegularSeason20242025!$B$3:$B$1315, "&lt;=" &amp; BU$1, DataRegularSeason20242025!$D$3:$D$1315, $A3)+SUMIFS(DataRegularSeason20242025!$AB$3:$AB$1315,DataRegularSeason20242025!$B$3:$B$1315, "&lt;=" &amp; BU$1, DataRegularSeason20242025!$E$3:$E$1315, $A3)</f>
        <v>7</v>
      </c>
      <c r="BV3" s="49">
        <f>SUMIFS(DataRegularSeason20242025!$AA$3:$AA$1315,DataRegularSeason20242025!$B$3:$B$1315, "&lt;=" &amp; BV$1, DataRegularSeason20242025!$D$3:$D$1315, $A3)+SUMIFS(DataRegularSeason20242025!$AB$3:$AB$1315,DataRegularSeason20242025!$B$3:$B$1315, "&lt;=" &amp; BV$1, DataRegularSeason20242025!$E$3:$E$1315, $A3)</f>
        <v>7</v>
      </c>
      <c r="BW3" s="49">
        <f>SUMIFS(DataRegularSeason20242025!$AA$3:$AA$1315,DataRegularSeason20242025!$B$3:$B$1315, "&lt;=" &amp; BW$1, DataRegularSeason20242025!$D$3:$D$1315, $A3)+SUMIFS(DataRegularSeason20242025!$AB$3:$AB$1315,DataRegularSeason20242025!$B$3:$B$1315, "&lt;=" &amp; BW$1, DataRegularSeason20242025!$E$3:$E$1315, $A3)</f>
        <v>7</v>
      </c>
      <c r="BX3" s="49">
        <f>SUMIFS(DataRegularSeason20242025!$AA$3:$AA$1315,DataRegularSeason20242025!$B$3:$B$1315, "&lt;=" &amp; BX$1, DataRegularSeason20242025!$D$3:$D$1315, $A3)+SUMIFS(DataRegularSeason20242025!$AB$3:$AB$1315,DataRegularSeason20242025!$B$3:$B$1315, "&lt;=" &amp; BX$1, DataRegularSeason20242025!$E$3:$E$1315, $A3)</f>
        <v>7</v>
      </c>
      <c r="BY3" s="49">
        <f>SUMIFS(DataRegularSeason20242025!$AA$3:$AA$1315,DataRegularSeason20242025!$B$3:$B$1315, "&lt;=" &amp; BY$1, DataRegularSeason20242025!$D$3:$D$1315, $A3)+SUMIFS(DataRegularSeason20242025!$AB$3:$AB$1315,DataRegularSeason20242025!$B$3:$B$1315, "&lt;=" &amp; BY$1, DataRegularSeason20242025!$E$3:$E$1315, $A3)</f>
        <v>7</v>
      </c>
      <c r="BZ3" s="49">
        <f>SUMIFS(DataRegularSeason20242025!$AA$3:$AA$1315,DataRegularSeason20242025!$B$3:$B$1315, "&lt;=" &amp; BZ$1, DataRegularSeason20242025!$D$3:$D$1315, $A3)+SUMIFS(DataRegularSeason20242025!$AB$3:$AB$1315,DataRegularSeason20242025!$B$3:$B$1315, "&lt;=" &amp; BZ$1, DataRegularSeason20242025!$E$3:$E$1315, $A3)</f>
        <v>7</v>
      </c>
      <c r="CA3" s="49">
        <f>SUMIFS(DataRegularSeason20242025!$AA$3:$AA$1315,DataRegularSeason20242025!$B$3:$B$1315, "&lt;=" &amp; CA$1, DataRegularSeason20242025!$D$3:$D$1315, $A3)+SUMIFS(DataRegularSeason20242025!$AB$3:$AB$1315,DataRegularSeason20242025!$B$3:$B$1315, "&lt;=" &amp; CA$1, DataRegularSeason20242025!$E$3:$E$1315, $A3)</f>
        <v>7</v>
      </c>
      <c r="CB3" s="49">
        <f>SUMIFS(DataRegularSeason20242025!$AA$3:$AA$1315,DataRegularSeason20242025!$B$3:$B$1315, "&lt;=" &amp; CB$1, DataRegularSeason20242025!$D$3:$D$1315, $A3)+SUMIFS(DataRegularSeason20242025!$AB$3:$AB$1315,DataRegularSeason20242025!$B$3:$B$1315, "&lt;=" &amp; CB$1, DataRegularSeason20242025!$E$3:$E$1315, $A3)</f>
        <v>7</v>
      </c>
      <c r="CC3" s="49">
        <f>SUMIFS(DataRegularSeason20242025!$AA$3:$AA$1315,DataRegularSeason20242025!$B$3:$B$1315, "&lt;=" &amp; CC$1, DataRegularSeason20242025!$D$3:$D$1315, $A3)+SUMIFS(DataRegularSeason20242025!$AB$3:$AB$1315,DataRegularSeason20242025!$B$3:$B$1315, "&lt;=" &amp; CC$1, DataRegularSeason20242025!$E$3:$E$1315, $A3)</f>
        <v>7</v>
      </c>
      <c r="CD3" s="49">
        <f>SUMIFS(DataRegularSeason20242025!$AA$3:$AA$1315,DataRegularSeason20242025!$B$3:$B$1315, "&lt;=" &amp; CD$1, DataRegularSeason20242025!$D$3:$D$1315, $A3)+SUMIFS(DataRegularSeason20242025!$AB$3:$AB$1315,DataRegularSeason20242025!$B$3:$B$1315, "&lt;=" &amp; CD$1, DataRegularSeason20242025!$E$3:$E$1315, $A3)</f>
        <v>7</v>
      </c>
      <c r="CE3" s="49">
        <f>SUMIFS(DataRegularSeason20242025!$AA$3:$AA$1315,DataRegularSeason20242025!$B$3:$B$1315, "&lt;=" &amp; CE$1, DataRegularSeason20242025!$D$3:$D$1315, $A3)+SUMIFS(DataRegularSeason20242025!$AB$3:$AB$1315,DataRegularSeason20242025!$B$3:$B$1315, "&lt;=" &amp; CE$1, DataRegularSeason20242025!$E$3:$E$1315, $A3)</f>
        <v>7</v>
      </c>
      <c r="CF3" s="49">
        <f>SUMIFS(DataRegularSeason20242025!$AA$3:$AA$1315,DataRegularSeason20242025!$B$3:$B$1315, "&lt;=" &amp; CF$1, DataRegularSeason20242025!$D$3:$D$1315, $A3)+SUMIFS(DataRegularSeason20242025!$AB$3:$AB$1315,DataRegularSeason20242025!$B$3:$B$1315, "&lt;=" &amp; CF$1, DataRegularSeason20242025!$E$3:$E$1315, $A3)</f>
        <v>7</v>
      </c>
      <c r="CG3" s="49">
        <f>SUMIFS(DataRegularSeason20242025!$AA$3:$AA$1315,DataRegularSeason20242025!$B$3:$B$1315, "&lt;=" &amp; CG$1, DataRegularSeason20242025!$D$3:$D$1315, $A3)+SUMIFS(DataRegularSeason20242025!$AB$3:$AB$1315,DataRegularSeason20242025!$B$3:$B$1315, "&lt;=" &amp; CG$1, DataRegularSeason20242025!$E$3:$E$1315, $A3)</f>
        <v>7</v>
      </c>
      <c r="CH3" s="49">
        <f>SUMIFS(DataRegularSeason20242025!$AA$3:$AA$1315,DataRegularSeason20242025!$B$3:$B$1315, "&lt;=" &amp; CH$1, DataRegularSeason20242025!$D$3:$D$1315, $A3)+SUMIFS(DataRegularSeason20242025!$AB$3:$AB$1315,DataRegularSeason20242025!$B$3:$B$1315, "&lt;=" &amp; CH$1, DataRegularSeason20242025!$E$3:$E$1315, $A3)</f>
        <v>7</v>
      </c>
      <c r="CI3" s="49">
        <f>SUMIFS(DataRegularSeason20242025!$AA$3:$AA$1315,DataRegularSeason20242025!$B$3:$B$1315, "&lt;=" &amp; CI$1, DataRegularSeason20242025!$D$3:$D$1315, $A3)+SUMIFS(DataRegularSeason20242025!$AB$3:$AB$1315,DataRegularSeason20242025!$B$3:$B$1315, "&lt;=" &amp; CI$1, DataRegularSeason20242025!$E$3:$E$1315, $A3)</f>
        <v>7</v>
      </c>
      <c r="CJ3" s="49">
        <f>SUMIFS(DataRegularSeason20242025!$AA$3:$AA$1315,DataRegularSeason20242025!$B$3:$B$1315, "&lt;=" &amp; CJ$1, DataRegularSeason20242025!$D$3:$D$1315, $A3)+SUMIFS(DataRegularSeason20242025!$AB$3:$AB$1315,DataRegularSeason20242025!$B$3:$B$1315, "&lt;=" &amp; CJ$1, DataRegularSeason20242025!$E$3:$E$1315, $A3)</f>
        <v>7</v>
      </c>
      <c r="CK3" s="49">
        <f>SUMIFS(DataRegularSeason20242025!$AA$3:$AA$1315,DataRegularSeason20242025!$B$3:$B$1315, "&lt;=" &amp; CK$1, DataRegularSeason20242025!$D$3:$D$1315, $A3)+SUMIFS(DataRegularSeason20242025!$AB$3:$AB$1315,DataRegularSeason20242025!$B$3:$B$1315, "&lt;=" &amp; CK$1, DataRegularSeason20242025!$E$3:$E$1315, $A3)</f>
        <v>7</v>
      </c>
      <c r="CL3" s="49">
        <f>SUMIFS(DataRegularSeason20242025!$AA$3:$AA$1315,DataRegularSeason20242025!$B$3:$B$1315, "&lt;=" &amp; CL$1, DataRegularSeason20242025!$D$3:$D$1315, $A3)+SUMIFS(DataRegularSeason20242025!$AB$3:$AB$1315,DataRegularSeason20242025!$B$3:$B$1315, "&lt;=" &amp; CL$1, DataRegularSeason20242025!$E$3:$E$1315, $A3)</f>
        <v>7</v>
      </c>
      <c r="CM3" s="49">
        <f>SUMIFS(DataRegularSeason20242025!$AA$3:$AA$1315,DataRegularSeason20242025!$B$3:$B$1315, "&lt;=" &amp; CM$1, DataRegularSeason20242025!$D$3:$D$1315, $A3)+SUMIFS(DataRegularSeason20242025!$AB$3:$AB$1315,DataRegularSeason20242025!$B$3:$B$1315, "&lt;=" &amp; CM$1, DataRegularSeason20242025!$E$3:$E$1315, $A3)</f>
        <v>7</v>
      </c>
      <c r="CN3" s="49">
        <f>SUMIFS(DataRegularSeason20242025!$AA$3:$AA$1315,DataRegularSeason20242025!$B$3:$B$1315, "&lt;=" &amp; CN$1, DataRegularSeason20242025!$D$3:$D$1315, $A3)+SUMIFS(DataRegularSeason20242025!$AB$3:$AB$1315,DataRegularSeason20242025!$B$3:$B$1315, "&lt;=" &amp; CN$1, DataRegularSeason20242025!$E$3:$E$1315, $A3)</f>
        <v>7</v>
      </c>
      <c r="CO3" s="49">
        <f>SUMIFS(DataRegularSeason20242025!$AA$3:$AA$1315,DataRegularSeason20242025!$B$3:$B$1315, "&lt;=" &amp; CO$1, DataRegularSeason20242025!$D$3:$D$1315, $A3)+SUMIFS(DataRegularSeason20242025!$AB$3:$AB$1315,DataRegularSeason20242025!$B$3:$B$1315, "&lt;=" &amp; CO$1, DataRegularSeason20242025!$E$3:$E$1315, $A3)</f>
        <v>7</v>
      </c>
      <c r="CP3" s="49">
        <f>SUMIFS(DataRegularSeason20242025!$AA$3:$AA$1315,DataRegularSeason20242025!$B$3:$B$1315, "&lt;=" &amp; CP$1, DataRegularSeason20242025!$D$3:$D$1315, $A3)+SUMIFS(DataRegularSeason20242025!$AB$3:$AB$1315,DataRegularSeason20242025!$B$3:$B$1315, "&lt;=" &amp; CP$1, DataRegularSeason20242025!$E$3:$E$1315, $A3)</f>
        <v>7</v>
      </c>
      <c r="CQ3" s="49">
        <f>SUMIFS(DataRegularSeason20242025!$AA$3:$AA$1315,DataRegularSeason20242025!$B$3:$B$1315, "&lt;=" &amp; CQ$1, DataRegularSeason20242025!$D$3:$D$1315, $A3)+SUMIFS(DataRegularSeason20242025!$AB$3:$AB$1315,DataRegularSeason20242025!$B$3:$B$1315, "&lt;=" &amp; CQ$1, DataRegularSeason20242025!$E$3:$E$1315, $A3)</f>
        <v>7</v>
      </c>
      <c r="CR3" s="49">
        <f>SUMIFS(DataRegularSeason20242025!$AA$3:$AA$1315,DataRegularSeason20242025!$B$3:$B$1315, "&lt;=" &amp; CR$1, DataRegularSeason20242025!$D$3:$D$1315, $A3)+SUMIFS(DataRegularSeason20242025!$AB$3:$AB$1315,DataRegularSeason20242025!$B$3:$B$1315, "&lt;=" &amp; CR$1, DataRegularSeason20242025!$E$3:$E$1315, $A3)</f>
        <v>7</v>
      </c>
      <c r="CS3" s="49">
        <f>SUMIFS(DataRegularSeason20242025!$AA$3:$AA$1315,DataRegularSeason20242025!$B$3:$B$1315, "&lt;=" &amp; CS$1, DataRegularSeason20242025!$D$3:$D$1315, $A3)+SUMIFS(DataRegularSeason20242025!$AB$3:$AB$1315,DataRegularSeason20242025!$B$3:$B$1315, "&lt;=" &amp; CS$1, DataRegularSeason20242025!$E$3:$E$1315, $A3)</f>
        <v>7</v>
      </c>
      <c r="CT3" s="49">
        <f>SUMIFS(DataRegularSeason20242025!$AA$3:$AA$1315,DataRegularSeason20242025!$B$3:$B$1315, "&lt;=" &amp; CT$1, DataRegularSeason20242025!$D$3:$D$1315, $A3)+SUMIFS(DataRegularSeason20242025!$AB$3:$AB$1315,DataRegularSeason20242025!$B$3:$B$1315, "&lt;=" &amp; CT$1, DataRegularSeason20242025!$E$3:$E$1315, $A3)</f>
        <v>7</v>
      </c>
      <c r="CU3" s="49">
        <f>SUMIFS(DataRegularSeason20242025!$AA$3:$AA$1315,DataRegularSeason20242025!$B$3:$B$1315, "&lt;=" &amp; CU$1, DataRegularSeason20242025!$D$3:$D$1315, $A3)+SUMIFS(DataRegularSeason20242025!$AB$3:$AB$1315,DataRegularSeason20242025!$B$3:$B$1315, "&lt;=" &amp; CU$1, DataRegularSeason20242025!$E$3:$E$1315, $A3)</f>
        <v>7</v>
      </c>
      <c r="CV3" s="49">
        <f>SUMIFS(DataRegularSeason20242025!$AA$3:$AA$1315,DataRegularSeason20242025!$B$3:$B$1315, "&lt;=" &amp; CV$1, DataRegularSeason20242025!$D$3:$D$1315, $A3)+SUMIFS(DataRegularSeason20242025!$AB$3:$AB$1315,DataRegularSeason20242025!$B$3:$B$1315, "&lt;=" &amp; CV$1, DataRegularSeason20242025!$E$3:$E$1315, $A3)</f>
        <v>7</v>
      </c>
      <c r="CW3" s="49">
        <f>SUMIFS(DataRegularSeason20242025!$AA$3:$AA$1315,DataRegularSeason20242025!$B$3:$B$1315, "&lt;=" &amp; CW$1, DataRegularSeason20242025!$D$3:$D$1315, $A3)+SUMIFS(DataRegularSeason20242025!$AB$3:$AB$1315,DataRegularSeason20242025!$B$3:$B$1315, "&lt;=" &amp; CW$1, DataRegularSeason20242025!$E$3:$E$1315, $A3)</f>
        <v>7</v>
      </c>
      <c r="CX3" s="49">
        <f>SUMIFS(DataRegularSeason20242025!$AA$3:$AA$1315,DataRegularSeason20242025!$B$3:$B$1315, "&lt;=" &amp; CX$1, DataRegularSeason20242025!$D$3:$D$1315, $A3)+SUMIFS(DataRegularSeason20242025!$AB$3:$AB$1315,DataRegularSeason20242025!$B$3:$B$1315, "&lt;=" &amp; CX$1, DataRegularSeason20242025!$E$3:$E$1315, $A3)</f>
        <v>7</v>
      </c>
      <c r="CY3" s="49">
        <f>SUMIFS(DataRegularSeason20242025!$AA$3:$AA$1315,DataRegularSeason20242025!$B$3:$B$1315, "&lt;=" &amp; CY$1, DataRegularSeason20242025!$D$3:$D$1315, $A3)+SUMIFS(DataRegularSeason20242025!$AB$3:$AB$1315,DataRegularSeason20242025!$B$3:$B$1315, "&lt;=" &amp; CY$1, DataRegularSeason20242025!$E$3:$E$1315, $A3)</f>
        <v>7</v>
      </c>
      <c r="CZ3" s="49">
        <f>SUMIFS(DataRegularSeason20242025!$AA$3:$AA$1315,DataRegularSeason20242025!$B$3:$B$1315, "&lt;=" &amp; CZ$1, DataRegularSeason20242025!$D$3:$D$1315, $A3)+SUMIFS(DataRegularSeason20242025!$AB$3:$AB$1315,DataRegularSeason20242025!$B$3:$B$1315, "&lt;=" &amp; CZ$1, DataRegularSeason20242025!$E$3:$E$1315, $A3)</f>
        <v>7</v>
      </c>
      <c r="DA3" s="49">
        <f>SUMIFS(DataRegularSeason20242025!$AA$3:$AA$1315,DataRegularSeason20242025!$B$3:$B$1315, "&lt;=" &amp; DA$1, DataRegularSeason20242025!$D$3:$D$1315, $A3)+SUMIFS(DataRegularSeason20242025!$AB$3:$AB$1315,DataRegularSeason20242025!$B$3:$B$1315, "&lt;=" &amp; DA$1, DataRegularSeason20242025!$E$3:$E$1315, $A3)</f>
        <v>7</v>
      </c>
      <c r="DB3" s="49">
        <f>SUMIFS(DataRegularSeason20242025!$AA$3:$AA$1315,DataRegularSeason20242025!$B$3:$B$1315, "&lt;=" &amp; DB$1, DataRegularSeason20242025!$D$3:$D$1315, $A3)+SUMIFS(DataRegularSeason20242025!$AB$3:$AB$1315,DataRegularSeason20242025!$B$3:$B$1315, "&lt;=" &amp; DB$1, DataRegularSeason20242025!$E$3:$E$1315, $A3)</f>
        <v>7</v>
      </c>
      <c r="DC3" s="49">
        <f>SUMIFS(DataRegularSeason20242025!$AA$3:$AA$1315,DataRegularSeason20242025!$B$3:$B$1315, "&lt;=" &amp; DC$1, DataRegularSeason20242025!$D$3:$D$1315, $A3)+SUMIFS(DataRegularSeason20242025!$AB$3:$AB$1315,DataRegularSeason20242025!$B$3:$B$1315, "&lt;=" &amp; DC$1, DataRegularSeason20242025!$E$3:$E$1315, $A3)</f>
        <v>7</v>
      </c>
      <c r="DD3" s="49">
        <f>SUMIFS(DataRegularSeason20242025!$AA$3:$AA$1315,DataRegularSeason20242025!$B$3:$B$1315, "&lt;=" &amp; DD$1, DataRegularSeason20242025!$D$3:$D$1315, $A3)+SUMIFS(DataRegularSeason20242025!$AB$3:$AB$1315,DataRegularSeason20242025!$B$3:$B$1315, "&lt;=" &amp; DD$1, DataRegularSeason20242025!$E$3:$E$1315, $A3)</f>
        <v>7</v>
      </c>
      <c r="DE3" s="49">
        <f>SUMIFS(DataRegularSeason20242025!$AA$3:$AA$1315,DataRegularSeason20242025!$B$3:$B$1315, "&lt;=" &amp; DE$1, DataRegularSeason20242025!$D$3:$D$1315, $A3)+SUMIFS(DataRegularSeason20242025!$AB$3:$AB$1315,DataRegularSeason20242025!$B$3:$B$1315, "&lt;=" &amp; DE$1, DataRegularSeason20242025!$E$3:$E$1315, $A3)</f>
        <v>7</v>
      </c>
      <c r="DF3" s="49">
        <f>SUMIFS(DataRegularSeason20242025!$AA$3:$AA$1315,DataRegularSeason20242025!$B$3:$B$1315, "&lt;=" &amp; DF$1, DataRegularSeason20242025!$D$3:$D$1315, $A3)+SUMIFS(DataRegularSeason20242025!$AB$3:$AB$1315,DataRegularSeason20242025!$B$3:$B$1315, "&lt;=" &amp; DF$1, DataRegularSeason20242025!$E$3:$E$1315, $A3)</f>
        <v>7</v>
      </c>
      <c r="DG3" s="49">
        <f>SUMIFS(DataRegularSeason20242025!$AA$3:$AA$1315,DataRegularSeason20242025!$B$3:$B$1315, "&lt;=" &amp; DG$1, DataRegularSeason20242025!$D$3:$D$1315, $A3)+SUMIFS(DataRegularSeason20242025!$AB$3:$AB$1315,DataRegularSeason20242025!$B$3:$B$1315, "&lt;=" &amp; DG$1, DataRegularSeason20242025!$E$3:$E$1315, $A3)</f>
        <v>7</v>
      </c>
      <c r="DH3" s="49">
        <f>SUMIFS(DataRegularSeason20242025!$AA$3:$AA$1315,DataRegularSeason20242025!$B$3:$B$1315, "&lt;=" &amp; DH$1, DataRegularSeason20242025!$D$3:$D$1315, $A3)+SUMIFS(DataRegularSeason20242025!$AB$3:$AB$1315,DataRegularSeason20242025!$B$3:$B$1315, "&lt;=" &amp; DH$1, DataRegularSeason20242025!$E$3:$E$1315, $A3)</f>
        <v>7</v>
      </c>
      <c r="DI3" s="49">
        <f>SUMIFS(DataRegularSeason20242025!$AA$3:$AA$1315,DataRegularSeason20242025!$B$3:$B$1315, "&lt;=" &amp; DI$1, DataRegularSeason20242025!$D$3:$D$1315, $A3)+SUMIFS(DataRegularSeason20242025!$AB$3:$AB$1315,DataRegularSeason20242025!$B$3:$B$1315, "&lt;=" &amp; DI$1, DataRegularSeason20242025!$E$3:$E$1315, $A3)</f>
        <v>7</v>
      </c>
      <c r="DJ3" s="49">
        <f>SUMIFS(DataRegularSeason20242025!$AA$3:$AA$1315,DataRegularSeason20242025!$B$3:$B$1315, "&lt;=" &amp; DJ$1, DataRegularSeason20242025!$D$3:$D$1315, $A3)+SUMIFS(DataRegularSeason20242025!$AB$3:$AB$1315,DataRegularSeason20242025!$B$3:$B$1315, "&lt;=" &amp; DJ$1, DataRegularSeason20242025!$E$3:$E$1315, $A3)</f>
        <v>7</v>
      </c>
      <c r="DK3" s="49">
        <f>SUMIFS(DataRegularSeason20242025!$AA$3:$AA$1315,DataRegularSeason20242025!$B$3:$B$1315, "&lt;=" &amp; DK$1, DataRegularSeason20242025!$D$3:$D$1315, $A3)+SUMIFS(DataRegularSeason20242025!$AB$3:$AB$1315,DataRegularSeason20242025!$B$3:$B$1315, "&lt;=" &amp; DK$1, DataRegularSeason20242025!$E$3:$E$1315, $A3)</f>
        <v>7</v>
      </c>
      <c r="DL3" s="49">
        <f>SUMIFS(DataRegularSeason20242025!$AA$3:$AA$1315,DataRegularSeason20242025!$B$3:$B$1315, "&lt;=" &amp; DL$1, DataRegularSeason20242025!$D$3:$D$1315, $A3)+SUMIFS(DataRegularSeason20242025!$AB$3:$AB$1315,DataRegularSeason20242025!$B$3:$B$1315, "&lt;=" &amp; DL$1, DataRegularSeason20242025!$E$3:$E$1315, $A3)</f>
        <v>7</v>
      </c>
      <c r="DM3" s="49">
        <f>SUMIFS(DataRegularSeason20242025!$AA$3:$AA$1315,DataRegularSeason20242025!$B$3:$B$1315, "&lt;=" &amp; DM$1, DataRegularSeason20242025!$D$3:$D$1315, $A3)+SUMIFS(DataRegularSeason20242025!$AB$3:$AB$1315,DataRegularSeason20242025!$B$3:$B$1315, "&lt;=" &amp; DM$1, DataRegularSeason20242025!$E$3:$E$1315, $A3)</f>
        <v>7</v>
      </c>
      <c r="DN3" s="49">
        <f>SUMIFS(DataRegularSeason20242025!$AA$3:$AA$1315,DataRegularSeason20242025!$B$3:$B$1315, "&lt;=" &amp; DN$1, DataRegularSeason20242025!$D$3:$D$1315, $A3)+SUMIFS(DataRegularSeason20242025!$AB$3:$AB$1315,DataRegularSeason20242025!$B$3:$B$1315, "&lt;=" &amp; DN$1, DataRegularSeason20242025!$E$3:$E$1315, $A3)</f>
        <v>7</v>
      </c>
      <c r="DO3" s="49">
        <f>SUMIFS(DataRegularSeason20242025!$AA$3:$AA$1315,DataRegularSeason20242025!$B$3:$B$1315, "&lt;=" &amp; DO$1, DataRegularSeason20242025!$D$3:$D$1315, $A3)+SUMIFS(DataRegularSeason20242025!$AB$3:$AB$1315,DataRegularSeason20242025!$B$3:$B$1315, "&lt;=" &amp; DO$1, DataRegularSeason20242025!$E$3:$E$1315, $A3)</f>
        <v>7</v>
      </c>
      <c r="DP3" s="49">
        <f>SUMIFS(DataRegularSeason20242025!$AA$3:$AA$1315,DataRegularSeason20242025!$B$3:$B$1315, "&lt;=" &amp; DP$1, DataRegularSeason20242025!$D$3:$D$1315, $A3)+SUMIFS(DataRegularSeason20242025!$AB$3:$AB$1315,DataRegularSeason20242025!$B$3:$B$1315, "&lt;=" &amp; DP$1, DataRegularSeason20242025!$E$3:$E$1315, $A3)</f>
        <v>7</v>
      </c>
      <c r="DQ3" s="49">
        <f>SUMIFS(DataRegularSeason20242025!$AA$3:$AA$1315,DataRegularSeason20242025!$B$3:$B$1315, "&lt;=" &amp; DQ$1, DataRegularSeason20242025!$D$3:$D$1315, $A3)+SUMIFS(DataRegularSeason20242025!$AB$3:$AB$1315,DataRegularSeason20242025!$B$3:$B$1315, "&lt;=" &amp; DQ$1, DataRegularSeason20242025!$E$3:$E$1315, $A3)</f>
        <v>7</v>
      </c>
      <c r="DR3" s="49">
        <f>SUMIFS(DataRegularSeason20242025!$AA$3:$AA$1315,DataRegularSeason20242025!$B$3:$B$1315, "&lt;=" &amp; DR$1, DataRegularSeason20242025!$D$3:$D$1315, $A3)+SUMIFS(DataRegularSeason20242025!$AB$3:$AB$1315,DataRegularSeason20242025!$B$3:$B$1315, "&lt;=" &amp; DR$1, DataRegularSeason20242025!$E$3:$E$1315, $A3)</f>
        <v>7</v>
      </c>
      <c r="DS3" s="49">
        <f>SUMIFS(DataRegularSeason20242025!$AA$3:$AA$1315,DataRegularSeason20242025!$B$3:$B$1315, "&lt;=" &amp; DS$1, DataRegularSeason20242025!$D$3:$D$1315, $A3)+SUMIFS(DataRegularSeason20242025!$AB$3:$AB$1315,DataRegularSeason20242025!$B$3:$B$1315, "&lt;=" &amp; DS$1, DataRegularSeason20242025!$E$3:$E$1315, $A3)</f>
        <v>7</v>
      </c>
      <c r="DT3" s="49">
        <f>SUMIFS(DataRegularSeason20242025!$AA$3:$AA$1315,DataRegularSeason20242025!$B$3:$B$1315, "&lt;=" &amp; DT$1, DataRegularSeason20242025!$D$3:$D$1315, $A3)+SUMIFS(DataRegularSeason20242025!$AB$3:$AB$1315,DataRegularSeason20242025!$B$3:$B$1315, "&lt;=" &amp; DT$1, DataRegularSeason20242025!$E$3:$E$1315, $A3)</f>
        <v>7</v>
      </c>
      <c r="DU3" s="49">
        <f>SUMIFS(DataRegularSeason20242025!$AA$3:$AA$1315,DataRegularSeason20242025!$B$3:$B$1315, "&lt;=" &amp; DU$1, DataRegularSeason20242025!$D$3:$D$1315, $A3)+SUMIFS(DataRegularSeason20242025!$AB$3:$AB$1315,DataRegularSeason20242025!$B$3:$B$1315, "&lt;=" &amp; DU$1, DataRegularSeason20242025!$E$3:$E$1315, $A3)</f>
        <v>7</v>
      </c>
      <c r="DV3" s="49">
        <f>SUMIFS(DataRegularSeason20242025!$AA$3:$AA$1315,DataRegularSeason20242025!$B$3:$B$1315, "&lt;=" &amp; DV$1, DataRegularSeason20242025!$D$3:$D$1315, $A3)+SUMIFS(DataRegularSeason20242025!$AB$3:$AB$1315,DataRegularSeason20242025!$B$3:$B$1315, "&lt;=" &amp; DV$1, DataRegularSeason20242025!$E$3:$E$1315, $A3)</f>
        <v>7</v>
      </c>
      <c r="DW3" s="49">
        <f>SUMIFS(DataRegularSeason20242025!$AA$3:$AA$1315,DataRegularSeason20242025!$B$3:$B$1315, "&lt;=" &amp; DW$1, DataRegularSeason20242025!$D$3:$D$1315, $A3)+SUMIFS(DataRegularSeason20242025!$AB$3:$AB$1315,DataRegularSeason20242025!$B$3:$B$1315, "&lt;=" &amp; DW$1, DataRegularSeason20242025!$E$3:$E$1315, $A3)</f>
        <v>7</v>
      </c>
      <c r="DX3" s="49">
        <f>SUMIFS(DataRegularSeason20242025!$AA$3:$AA$1315,DataRegularSeason20242025!$B$3:$B$1315, "&lt;=" &amp; DX$1, DataRegularSeason20242025!$D$3:$D$1315, $A3)+SUMIFS(DataRegularSeason20242025!$AB$3:$AB$1315,DataRegularSeason20242025!$B$3:$B$1315, "&lt;=" &amp; DX$1, DataRegularSeason20242025!$E$3:$E$1315, $A3)</f>
        <v>7</v>
      </c>
      <c r="DY3" s="49">
        <f>SUMIFS(DataRegularSeason20242025!$AA$3:$AA$1315,DataRegularSeason20242025!$B$3:$B$1315, "&lt;=" &amp; DY$1, DataRegularSeason20242025!$D$3:$D$1315, $A3)+SUMIFS(DataRegularSeason20242025!$AB$3:$AB$1315,DataRegularSeason20242025!$B$3:$B$1315, "&lt;=" &amp; DY$1, DataRegularSeason20242025!$E$3:$E$1315, $A3)</f>
        <v>7</v>
      </c>
      <c r="DZ3" s="49">
        <f>SUMIFS(DataRegularSeason20242025!$AA$3:$AA$1315,DataRegularSeason20242025!$B$3:$B$1315, "&lt;=" &amp; DZ$1, DataRegularSeason20242025!$D$3:$D$1315, $A3)+SUMIFS(DataRegularSeason20242025!$AB$3:$AB$1315,DataRegularSeason20242025!$B$3:$B$1315, "&lt;=" &amp; DZ$1, DataRegularSeason20242025!$E$3:$E$1315, $A3)</f>
        <v>7</v>
      </c>
      <c r="EA3" s="49">
        <f>SUMIFS(DataRegularSeason20242025!$AA$3:$AA$1315,DataRegularSeason20242025!$B$3:$B$1315, "&lt;=" &amp; EA$1, DataRegularSeason20242025!$D$3:$D$1315, $A3)+SUMIFS(DataRegularSeason20242025!$AB$3:$AB$1315,DataRegularSeason20242025!$B$3:$B$1315, "&lt;=" &amp; EA$1, DataRegularSeason20242025!$E$3:$E$1315, $A3)</f>
        <v>7</v>
      </c>
      <c r="EB3" s="49">
        <f>SUMIFS(DataRegularSeason20242025!$AA$3:$AA$1315,DataRegularSeason20242025!$B$3:$B$1315, "&lt;=" &amp; EB$1, DataRegularSeason20242025!$D$3:$D$1315, $A3)+SUMIFS(DataRegularSeason20242025!$AB$3:$AB$1315,DataRegularSeason20242025!$B$3:$B$1315, "&lt;=" &amp; EB$1, DataRegularSeason20242025!$E$3:$E$1315, $A3)</f>
        <v>7</v>
      </c>
      <c r="EC3" s="49">
        <f>SUMIFS(DataRegularSeason20242025!$AA$3:$AA$1315,DataRegularSeason20242025!$B$3:$B$1315, "&lt;=" &amp; EC$1, DataRegularSeason20242025!$D$3:$D$1315, $A3)+SUMIFS(DataRegularSeason20242025!$AB$3:$AB$1315,DataRegularSeason20242025!$B$3:$B$1315, "&lt;=" &amp; EC$1, DataRegularSeason20242025!$E$3:$E$1315, $A3)</f>
        <v>7</v>
      </c>
      <c r="ED3" s="49">
        <f>SUMIFS(DataRegularSeason20242025!$AA$3:$AA$1315,DataRegularSeason20242025!$B$3:$B$1315, "&lt;=" &amp; ED$1, DataRegularSeason20242025!$D$3:$D$1315, $A3)+SUMIFS(DataRegularSeason20242025!$AB$3:$AB$1315,DataRegularSeason20242025!$B$3:$B$1315, "&lt;=" &amp; ED$1, DataRegularSeason20242025!$E$3:$E$1315, $A3)</f>
        <v>7</v>
      </c>
      <c r="EE3" s="49">
        <f>SUMIFS(DataRegularSeason20242025!$AA$3:$AA$1315,DataRegularSeason20242025!$B$3:$B$1315, "&lt;=" &amp; EE$1, DataRegularSeason20242025!$D$3:$D$1315, $A3)+SUMIFS(DataRegularSeason20242025!$AB$3:$AB$1315,DataRegularSeason20242025!$B$3:$B$1315, "&lt;=" &amp; EE$1, DataRegularSeason20242025!$E$3:$E$1315, $A3)</f>
        <v>7</v>
      </c>
      <c r="EF3" s="49">
        <f>SUMIFS(DataRegularSeason20242025!$AA$3:$AA$1315,DataRegularSeason20242025!$B$3:$B$1315, "&lt;=" &amp; EF$1, DataRegularSeason20242025!$D$3:$D$1315, $A3)+SUMIFS(DataRegularSeason20242025!$AB$3:$AB$1315,DataRegularSeason20242025!$B$3:$B$1315, "&lt;=" &amp; EF$1, DataRegularSeason20242025!$E$3:$E$1315, $A3)</f>
        <v>7</v>
      </c>
      <c r="EG3" s="49">
        <f>SUMIFS(DataRegularSeason20242025!$AA$3:$AA$1315,DataRegularSeason20242025!$B$3:$B$1315, "&lt;=" &amp; EG$1, DataRegularSeason20242025!$D$3:$D$1315, $A3)+SUMIFS(DataRegularSeason20242025!$AB$3:$AB$1315,DataRegularSeason20242025!$B$3:$B$1315, "&lt;=" &amp; EG$1, DataRegularSeason20242025!$E$3:$E$1315, $A3)</f>
        <v>7</v>
      </c>
      <c r="EH3" s="49">
        <f>SUMIFS(DataRegularSeason20242025!$AA$3:$AA$1315,DataRegularSeason20242025!$B$3:$B$1315, "&lt;=" &amp; EH$1, DataRegularSeason20242025!$D$3:$D$1315, $A3)+SUMIFS(DataRegularSeason20242025!$AB$3:$AB$1315,DataRegularSeason20242025!$B$3:$B$1315, "&lt;=" &amp; EH$1, DataRegularSeason20242025!$E$3:$E$1315, $A3)</f>
        <v>7</v>
      </c>
      <c r="EI3" s="49">
        <f>SUMIFS(DataRegularSeason20242025!$AA$3:$AA$1315,DataRegularSeason20242025!$B$3:$B$1315, "&lt;=" &amp; EI$1, DataRegularSeason20242025!$D$3:$D$1315, $A3)+SUMIFS(DataRegularSeason20242025!$AB$3:$AB$1315,DataRegularSeason20242025!$B$3:$B$1315, "&lt;=" &amp; EI$1, DataRegularSeason20242025!$E$3:$E$1315, $A3)</f>
        <v>7</v>
      </c>
      <c r="EJ3" s="49">
        <f>SUMIFS(DataRegularSeason20242025!$AA$3:$AA$1315,DataRegularSeason20242025!$B$3:$B$1315, "&lt;=" &amp; EJ$1, DataRegularSeason20242025!$D$3:$D$1315, $A3)+SUMIFS(DataRegularSeason20242025!$AB$3:$AB$1315,DataRegularSeason20242025!$B$3:$B$1315, "&lt;=" &amp; EJ$1, DataRegularSeason20242025!$E$3:$E$1315, $A3)</f>
        <v>7</v>
      </c>
      <c r="EK3" s="49">
        <f>SUMIFS(DataRegularSeason20242025!$AA$3:$AA$1315,DataRegularSeason20242025!$B$3:$B$1315, "&lt;=" &amp; EK$1, DataRegularSeason20242025!$D$3:$D$1315, $A3)+SUMIFS(DataRegularSeason20242025!$AB$3:$AB$1315,DataRegularSeason20242025!$B$3:$B$1315, "&lt;=" &amp; EK$1, DataRegularSeason20242025!$E$3:$E$1315, $A3)</f>
        <v>7</v>
      </c>
      <c r="EL3" s="49">
        <f>SUMIFS(DataRegularSeason20242025!$AA$3:$AA$1315,DataRegularSeason20242025!$B$3:$B$1315, "&lt;=" &amp; EL$1, DataRegularSeason20242025!$D$3:$D$1315, $A3)+SUMIFS(DataRegularSeason20242025!$AB$3:$AB$1315,DataRegularSeason20242025!$B$3:$B$1315, "&lt;=" &amp; EL$1, DataRegularSeason20242025!$E$3:$E$1315, $A3)</f>
        <v>7</v>
      </c>
      <c r="EM3" s="49">
        <f>SUMIFS(DataRegularSeason20242025!$AA$3:$AA$1315,DataRegularSeason20242025!$B$3:$B$1315, "&lt;=" &amp; EM$1, DataRegularSeason20242025!$D$3:$D$1315, $A3)+SUMIFS(DataRegularSeason20242025!$AB$3:$AB$1315,DataRegularSeason20242025!$B$3:$B$1315, "&lt;=" &amp; EM$1, DataRegularSeason20242025!$E$3:$E$1315, $A3)</f>
        <v>7</v>
      </c>
      <c r="EN3" s="49">
        <f>SUMIFS(DataRegularSeason20242025!$AA$3:$AA$1315,DataRegularSeason20242025!$B$3:$B$1315, "&lt;=" &amp; EN$1, DataRegularSeason20242025!$D$3:$D$1315, $A3)+SUMIFS(DataRegularSeason20242025!$AB$3:$AB$1315,DataRegularSeason20242025!$B$3:$B$1315, "&lt;=" &amp; EN$1, DataRegularSeason20242025!$E$3:$E$1315, $A3)</f>
        <v>7</v>
      </c>
      <c r="EO3" s="49">
        <f>SUMIFS(DataRegularSeason20242025!$AA$3:$AA$1315,DataRegularSeason20242025!$B$3:$B$1315, "&lt;=" &amp; EO$1, DataRegularSeason20242025!$D$3:$D$1315, $A3)+SUMIFS(DataRegularSeason20242025!$AB$3:$AB$1315,DataRegularSeason20242025!$B$3:$B$1315, "&lt;=" &amp; EO$1, DataRegularSeason20242025!$E$3:$E$1315, $A3)</f>
        <v>7</v>
      </c>
      <c r="EP3" s="49">
        <f>SUMIFS(DataRegularSeason20242025!$AA$3:$AA$1315,DataRegularSeason20242025!$B$3:$B$1315, "&lt;=" &amp; EP$1, DataRegularSeason20242025!$D$3:$D$1315, $A3)+SUMIFS(DataRegularSeason20242025!$AB$3:$AB$1315,DataRegularSeason20242025!$B$3:$B$1315, "&lt;=" &amp; EP$1, DataRegularSeason20242025!$E$3:$E$1315, $A3)</f>
        <v>7</v>
      </c>
      <c r="EQ3" s="49">
        <f>SUMIFS(DataRegularSeason20242025!$AA$3:$AA$1315,DataRegularSeason20242025!$B$3:$B$1315, "&lt;=" &amp; EQ$1, DataRegularSeason20242025!$D$3:$D$1315, $A3)+SUMIFS(DataRegularSeason20242025!$AB$3:$AB$1315,DataRegularSeason20242025!$B$3:$B$1315, "&lt;=" &amp; EQ$1, DataRegularSeason20242025!$E$3:$E$1315, $A3)</f>
        <v>7</v>
      </c>
      <c r="ER3" s="49">
        <f>SUMIFS(DataRegularSeason20242025!$AA$3:$AA$1315,DataRegularSeason20242025!$B$3:$B$1315, "&lt;=" &amp; ER$1, DataRegularSeason20242025!$D$3:$D$1315, $A3)+SUMIFS(DataRegularSeason20242025!$AB$3:$AB$1315,DataRegularSeason20242025!$B$3:$B$1315, "&lt;=" &amp; ER$1, DataRegularSeason20242025!$E$3:$E$1315, $A3)</f>
        <v>7</v>
      </c>
      <c r="ES3" s="49">
        <f>SUMIFS(DataRegularSeason20242025!$AA$3:$AA$1315,DataRegularSeason20242025!$B$3:$B$1315, "&lt;=" &amp; ES$1, DataRegularSeason20242025!$D$3:$D$1315, $A3)+SUMIFS(DataRegularSeason20242025!$AB$3:$AB$1315,DataRegularSeason20242025!$B$3:$B$1315, "&lt;=" &amp; ES$1, DataRegularSeason20242025!$E$3:$E$1315, $A3)</f>
        <v>7</v>
      </c>
      <c r="ET3" s="49">
        <f>SUMIFS(DataRegularSeason20242025!$AA$3:$AA$1315,DataRegularSeason20242025!$B$3:$B$1315, "&lt;=" &amp; ET$1, DataRegularSeason20242025!$D$3:$D$1315, $A3)+SUMIFS(DataRegularSeason20242025!$AB$3:$AB$1315,DataRegularSeason20242025!$B$3:$B$1315, "&lt;=" &amp; ET$1, DataRegularSeason20242025!$E$3:$E$1315, $A3)</f>
        <v>7</v>
      </c>
      <c r="EU3" s="49">
        <f>SUMIFS(DataRegularSeason20242025!$AA$3:$AA$1315,DataRegularSeason20242025!$B$3:$B$1315, "&lt;=" &amp; EU$1, DataRegularSeason20242025!$D$3:$D$1315, $A3)+SUMIFS(DataRegularSeason20242025!$AB$3:$AB$1315,DataRegularSeason20242025!$B$3:$B$1315, "&lt;=" &amp; EU$1, DataRegularSeason20242025!$E$3:$E$1315, $A3)</f>
        <v>7</v>
      </c>
      <c r="EV3" s="49">
        <f>SUMIFS(DataRegularSeason20242025!$AA$3:$AA$1315,DataRegularSeason20242025!$B$3:$B$1315, "&lt;=" &amp; EV$1, DataRegularSeason20242025!$D$3:$D$1315, $A3)+SUMIFS(DataRegularSeason20242025!$AB$3:$AB$1315,DataRegularSeason20242025!$B$3:$B$1315, "&lt;=" &amp; EV$1, DataRegularSeason20242025!$E$3:$E$1315, $A3)</f>
        <v>7</v>
      </c>
      <c r="EW3" s="49">
        <f>SUMIFS(DataRegularSeason20242025!$AA$3:$AA$1315,DataRegularSeason20242025!$B$3:$B$1315, "&lt;=" &amp; EW$1, DataRegularSeason20242025!$D$3:$D$1315, $A3)+SUMIFS(DataRegularSeason20242025!$AB$3:$AB$1315,DataRegularSeason20242025!$B$3:$B$1315, "&lt;=" &amp; EW$1, DataRegularSeason20242025!$E$3:$E$1315, $A3)</f>
        <v>7</v>
      </c>
      <c r="EX3" s="49">
        <f>SUMIFS(DataRegularSeason20242025!$AA$3:$AA$1315,DataRegularSeason20242025!$B$3:$B$1315, "&lt;=" &amp; EX$1, DataRegularSeason20242025!$D$3:$D$1315, $A3)+SUMIFS(DataRegularSeason20242025!$AB$3:$AB$1315,DataRegularSeason20242025!$B$3:$B$1315, "&lt;=" &amp; EX$1, DataRegularSeason20242025!$E$3:$E$1315, $A3)</f>
        <v>7</v>
      </c>
      <c r="EY3" s="49">
        <f>SUMIFS(DataRegularSeason20242025!$AA$3:$AA$1315,DataRegularSeason20242025!$B$3:$B$1315, "&lt;=" &amp; EY$1, DataRegularSeason20242025!$D$3:$D$1315, $A3)+SUMIFS(DataRegularSeason20242025!$AB$3:$AB$1315,DataRegularSeason20242025!$B$3:$B$1315, "&lt;=" &amp; EY$1, DataRegularSeason20242025!$E$3:$E$1315, $A3)</f>
        <v>7</v>
      </c>
      <c r="EZ3" s="49">
        <f>SUMIFS(DataRegularSeason20242025!$AA$3:$AA$1315,DataRegularSeason20242025!$B$3:$B$1315, "&lt;=" &amp; EZ$1, DataRegularSeason20242025!$D$3:$D$1315, $A3)+SUMIFS(DataRegularSeason20242025!$AB$3:$AB$1315,DataRegularSeason20242025!$B$3:$B$1315, "&lt;=" &amp; EZ$1, DataRegularSeason20242025!$E$3:$E$1315, $A3)</f>
        <v>7</v>
      </c>
      <c r="FA3" s="49">
        <f>SUMIFS(DataRegularSeason20242025!$AA$3:$AA$1315,DataRegularSeason20242025!$B$3:$B$1315, "&lt;=" &amp; FA$1, DataRegularSeason20242025!$D$3:$D$1315, $A3)+SUMIFS(DataRegularSeason20242025!$AB$3:$AB$1315,DataRegularSeason20242025!$B$3:$B$1315, "&lt;=" &amp; FA$1, DataRegularSeason20242025!$E$3:$E$1315, $A3)</f>
        <v>7</v>
      </c>
      <c r="FB3" s="49">
        <f>SUMIFS(DataRegularSeason20242025!$AA$3:$AA$1315,DataRegularSeason20242025!$B$3:$B$1315, "&lt;=" &amp; FB$1, DataRegularSeason20242025!$D$3:$D$1315, $A3)+SUMIFS(DataRegularSeason20242025!$AB$3:$AB$1315,DataRegularSeason20242025!$B$3:$B$1315, "&lt;=" &amp; FB$1, DataRegularSeason20242025!$E$3:$E$1315, $A3)</f>
        <v>7</v>
      </c>
      <c r="FC3" s="49">
        <f>SUMIFS(DataRegularSeason20242025!$AA$3:$AA$1315,DataRegularSeason20242025!$B$3:$B$1315, "&lt;=" &amp; FC$1, DataRegularSeason20242025!$D$3:$D$1315, $A3)+SUMIFS(DataRegularSeason20242025!$AB$3:$AB$1315,DataRegularSeason20242025!$B$3:$B$1315, "&lt;=" &amp; FC$1, DataRegularSeason20242025!$E$3:$E$1315, $A3)</f>
        <v>7</v>
      </c>
      <c r="FD3" s="49">
        <f>SUMIFS(DataRegularSeason20242025!$AA$3:$AA$1315,DataRegularSeason20242025!$B$3:$B$1315, "&lt;=" &amp; FD$1, DataRegularSeason20242025!$D$3:$D$1315, $A3)+SUMIFS(DataRegularSeason20242025!$AB$3:$AB$1315,DataRegularSeason20242025!$B$3:$B$1315, "&lt;=" &amp; FD$1, DataRegularSeason20242025!$E$3:$E$1315, $A3)</f>
        <v>7</v>
      </c>
      <c r="FE3" s="49">
        <f>SUMIFS(DataRegularSeason20242025!$AA$3:$AA$1315,DataRegularSeason20242025!$B$3:$B$1315, "&lt;=" &amp; FE$1, DataRegularSeason20242025!$D$3:$D$1315, $A3)+SUMIFS(DataRegularSeason20242025!$AB$3:$AB$1315,DataRegularSeason20242025!$B$3:$B$1315, "&lt;=" &amp; FE$1, DataRegularSeason20242025!$E$3:$E$1315, $A3)</f>
        <v>7</v>
      </c>
      <c r="FF3" s="49">
        <f>SUMIFS(DataRegularSeason20242025!$AA$3:$AA$1315,DataRegularSeason20242025!$B$3:$B$1315, "&lt;=" &amp; FF$1, DataRegularSeason20242025!$D$3:$D$1315, $A3)+SUMIFS(DataRegularSeason20242025!$AB$3:$AB$1315,DataRegularSeason20242025!$B$3:$B$1315, "&lt;=" &amp; FF$1, DataRegularSeason20242025!$E$3:$E$1315, $A3)</f>
        <v>7</v>
      </c>
      <c r="FG3" s="49">
        <f>SUMIFS(DataRegularSeason20242025!$AA$3:$AA$1315,DataRegularSeason20242025!$B$3:$B$1315, "&lt;=" &amp; FG$1, DataRegularSeason20242025!$D$3:$D$1315, $A3)+SUMIFS(DataRegularSeason20242025!$AB$3:$AB$1315,DataRegularSeason20242025!$B$3:$B$1315, "&lt;=" &amp; FG$1, DataRegularSeason20242025!$E$3:$E$1315, $A3)</f>
        <v>7</v>
      </c>
      <c r="FH3" s="49">
        <f>SUMIFS(DataRegularSeason20242025!$AA$3:$AA$1315,DataRegularSeason20242025!$B$3:$B$1315, "&lt;=" &amp; FH$1, DataRegularSeason20242025!$D$3:$D$1315, $A3)+SUMIFS(DataRegularSeason20242025!$AB$3:$AB$1315,DataRegularSeason20242025!$B$3:$B$1315, "&lt;=" &amp; FH$1, DataRegularSeason20242025!$E$3:$E$1315, $A3)</f>
        <v>7</v>
      </c>
      <c r="FI3" s="49">
        <f>SUMIFS(DataRegularSeason20242025!$AA$3:$AA$1315,DataRegularSeason20242025!$B$3:$B$1315, "&lt;=" &amp; FI$1, DataRegularSeason20242025!$D$3:$D$1315, $A3)+SUMIFS(DataRegularSeason20242025!$AB$3:$AB$1315,DataRegularSeason20242025!$B$3:$B$1315, "&lt;=" &amp; FI$1, DataRegularSeason20242025!$E$3:$E$1315, $A3)</f>
        <v>7</v>
      </c>
      <c r="FJ3" s="49">
        <f>SUMIFS(DataRegularSeason20242025!$AA$3:$AA$1315,DataRegularSeason20242025!$B$3:$B$1315, "&lt;=" &amp; FJ$1, DataRegularSeason20242025!$D$3:$D$1315, $A3)+SUMIFS(DataRegularSeason20242025!$AB$3:$AB$1315,DataRegularSeason20242025!$B$3:$B$1315, "&lt;=" &amp; FJ$1, DataRegularSeason20242025!$E$3:$E$1315, $A3)</f>
        <v>7</v>
      </c>
      <c r="FK3" s="49">
        <f>SUMIFS(DataRegularSeason20242025!$AA$3:$AA$1315,DataRegularSeason20242025!$B$3:$B$1315, "&lt;=" &amp; FK$1, DataRegularSeason20242025!$D$3:$D$1315, $A3)+SUMIFS(DataRegularSeason20242025!$AB$3:$AB$1315,DataRegularSeason20242025!$B$3:$B$1315, "&lt;=" &amp; FK$1, DataRegularSeason20242025!$E$3:$E$1315, $A3)</f>
        <v>7</v>
      </c>
      <c r="FL3" s="49">
        <f>SUMIFS(DataRegularSeason20242025!$AA$3:$AA$1315,DataRegularSeason20242025!$B$3:$B$1315, "&lt;=" &amp; FL$1, DataRegularSeason20242025!$D$3:$D$1315, $A3)+SUMIFS(DataRegularSeason20242025!$AB$3:$AB$1315,DataRegularSeason20242025!$B$3:$B$1315, "&lt;=" &amp; FL$1, DataRegularSeason20242025!$E$3:$E$1315, $A3)</f>
        <v>7</v>
      </c>
      <c r="FM3" s="49">
        <f>SUMIFS(DataRegularSeason20242025!$AA$3:$AA$1315,DataRegularSeason20242025!$B$3:$B$1315, "&lt;=" &amp; FM$1, DataRegularSeason20242025!$D$3:$D$1315, $A3)+SUMIFS(DataRegularSeason20242025!$AB$3:$AB$1315,DataRegularSeason20242025!$B$3:$B$1315, "&lt;=" &amp; FM$1, DataRegularSeason20242025!$E$3:$E$1315, $A3)</f>
        <v>7</v>
      </c>
      <c r="FN3" s="49">
        <f>SUMIFS(DataRegularSeason20242025!$AA$3:$AA$1315,DataRegularSeason20242025!$B$3:$B$1315, "&lt;=" &amp; FN$1, DataRegularSeason20242025!$D$3:$D$1315, $A3)+SUMIFS(DataRegularSeason20242025!$AB$3:$AB$1315,DataRegularSeason20242025!$B$3:$B$1315, "&lt;=" &amp; FN$1, DataRegularSeason20242025!$E$3:$E$1315, $A3)</f>
        <v>7</v>
      </c>
      <c r="FO3" s="49">
        <f>SUMIFS(DataRegularSeason20242025!$AA$3:$AA$1315,DataRegularSeason20242025!$B$3:$B$1315, "&lt;=" &amp; FO$1, DataRegularSeason20242025!$D$3:$D$1315, $A3)+SUMIFS(DataRegularSeason20242025!$AB$3:$AB$1315,DataRegularSeason20242025!$B$3:$B$1315, "&lt;=" &amp; FO$1, DataRegularSeason20242025!$E$3:$E$1315, $A3)</f>
        <v>7</v>
      </c>
      <c r="FP3" s="49">
        <f>SUMIFS(DataRegularSeason20242025!$AA$3:$AA$1315,DataRegularSeason20242025!$B$3:$B$1315, "&lt;=" &amp; FP$1, DataRegularSeason20242025!$D$3:$D$1315, $A3)+SUMIFS(DataRegularSeason20242025!$AB$3:$AB$1315,DataRegularSeason20242025!$B$3:$B$1315, "&lt;=" &amp; FP$1, DataRegularSeason20242025!$E$3:$E$1315, $A3)</f>
        <v>7</v>
      </c>
      <c r="FQ3" s="49">
        <f>SUMIFS(DataRegularSeason20242025!$AA$3:$AA$1315,DataRegularSeason20242025!$B$3:$B$1315, "&lt;=" &amp; FQ$1, DataRegularSeason20242025!$D$3:$D$1315, $A3)+SUMIFS(DataRegularSeason20242025!$AB$3:$AB$1315,DataRegularSeason20242025!$B$3:$B$1315, "&lt;=" &amp; FQ$1, DataRegularSeason20242025!$E$3:$E$1315, $A3)</f>
        <v>7</v>
      </c>
      <c r="FR3" s="49">
        <f>SUMIFS(DataRegularSeason20242025!$AA$3:$AA$1315,DataRegularSeason20242025!$B$3:$B$1315, "&lt;=" &amp; FR$1, DataRegularSeason20242025!$D$3:$D$1315, $A3)+SUMIFS(DataRegularSeason20242025!$AB$3:$AB$1315,DataRegularSeason20242025!$B$3:$B$1315, "&lt;=" &amp; FR$1, DataRegularSeason20242025!$E$3:$E$1315, $A3)</f>
        <v>7</v>
      </c>
      <c r="FS3" s="49">
        <f>SUMIFS(DataRegularSeason20242025!$AA$3:$AA$1315,DataRegularSeason20242025!$B$3:$B$1315, "&lt;=" &amp; FS$1, DataRegularSeason20242025!$D$3:$D$1315, $A3)+SUMIFS(DataRegularSeason20242025!$AB$3:$AB$1315,DataRegularSeason20242025!$B$3:$B$1315, "&lt;=" &amp; FS$1, DataRegularSeason20242025!$E$3:$E$1315, $A3)</f>
        <v>7</v>
      </c>
      <c r="FT3" s="49">
        <f>SUMIFS(DataRegularSeason20242025!$AA$3:$AA$1315,DataRegularSeason20242025!$B$3:$B$1315, "&lt;=" &amp; FT$1, DataRegularSeason20242025!$D$3:$D$1315, $A3)+SUMIFS(DataRegularSeason20242025!$AB$3:$AB$1315,DataRegularSeason20242025!$B$3:$B$1315, "&lt;=" &amp; FT$1, DataRegularSeason20242025!$E$3:$E$1315, $A3)</f>
        <v>7</v>
      </c>
      <c r="FU3" s="49">
        <f>SUMIFS(DataRegularSeason20242025!$AA$3:$AA$1315,DataRegularSeason20242025!$B$3:$B$1315, "&lt;=" &amp; FU$1, DataRegularSeason20242025!$D$3:$D$1315, $A3)+SUMIFS(DataRegularSeason20242025!$AB$3:$AB$1315,DataRegularSeason20242025!$B$3:$B$1315, "&lt;=" &amp; FU$1, DataRegularSeason20242025!$E$3:$E$1315, $A3)</f>
        <v>7</v>
      </c>
      <c r="FV3" s="49">
        <f>SUMIFS(DataRegularSeason20242025!$AA$3:$AA$1315,DataRegularSeason20242025!$B$3:$B$1315, "&lt;=" &amp; FV$1, DataRegularSeason20242025!$D$3:$D$1315, $A3)+SUMIFS(DataRegularSeason20242025!$AB$3:$AB$1315,DataRegularSeason20242025!$B$3:$B$1315, "&lt;=" &amp; FV$1, DataRegularSeason20242025!$E$3:$E$1315, $A3)</f>
        <v>7</v>
      </c>
      <c r="FW3" s="49">
        <f>SUMIFS(DataRegularSeason20242025!$AA$3:$AA$1315,DataRegularSeason20242025!$B$3:$B$1315, "&lt;=" &amp; FW$1, DataRegularSeason20242025!$D$3:$D$1315, $A3)+SUMIFS(DataRegularSeason20242025!$AB$3:$AB$1315,DataRegularSeason20242025!$B$3:$B$1315, "&lt;=" &amp; FW$1, DataRegularSeason20242025!$E$3:$E$1315, $A3)</f>
        <v>7</v>
      </c>
      <c r="FX3" s="49">
        <f>SUMIFS(DataRegularSeason20242025!$AA$3:$AA$1315,DataRegularSeason20242025!$B$3:$B$1315, "&lt;=" &amp; FX$1, DataRegularSeason20242025!$D$3:$D$1315, $A3)+SUMIFS(DataRegularSeason20242025!$AB$3:$AB$1315,DataRegularSeason20242025!$B$3:$B$1315, "&lt;=" &amp; FX$1, DataRegularSeason20242025!$E$3:$E$1315, $A3)</f>
        <v>7</v>
      </c>
      <c r="FY3" s="49">
        <f>SUMIFS(DataRegularSeason20242025!$AA$3:$AA$1315,DataRegularSeason20242025!$B$3:$B$1315, "&lt;=" &amp; FY$1, DataRegularSeason20242025!$D$3:$D$1315, $A3)+SUMIFS(DataRegularSeason20242025!$AB$3:$AB$1315,DataRegularSeason20242025!$B$3:$B$1315, "&lt;=" &amp; FY$1, DataRegularSeason20242025!$E$3:$E$1315, $A3)</f>
        <v>7</v>
      </c>
      <c r="FZ3" s="49">
        <f>SUMIFS(DataRegularSeason20242025!$AA$3:$AA$1315,DataRegularSeason20242025!$B$3:$B$1315, "&lt;=" &amp; FZ$1, DataRegularSeason20242025!$D$3:$D$1315, $A3)+SUMIFS(DataRegularSeason20242025!$AB$3:$AB$1315,DataRegularSeason20242025!$B$3:$B$1315, "&lt;=" &amp; FZ$1, DataRegularSeason20242025!$E$3:$E$1315, $A3)</f>
        <v>7</v>
      </c>
      <c r="GA3" s="49">
        <f>SUMIFS(DataRegularSeason20242025!$AA$3:$AA$1315,DataRegularSeason20242025!$B$3:$B$1315, "&lt;=" &amp; GA$1, DataRegularSeason20242025!$D$3:$D$1315, $A3)+SUMIFS(DataRegularSeason20242025!$AB$3:$AB$1315,DataRegularSeason20242025!$B$3:$B$1315, "&lt;=" &amp; GA$1, DataRegularSeason20242025!$E$3:$E$1315, $A3)</f>
        <v>7</v>
      </c>
      <c r="GB3" s="49">
        <f>SUMIFS(DataRegularSeason20242025!$AA$3:$AA$1315,DataRegularSeason20242025!$B$3:$B$1315, "&lt;=" &amp; GB$1, DataRegularSeason20242025!$D$3:$D$1315, $A3)+SUMIFS(DataRegularSeason20242025!$AB$3:$AB$1315,DataRegularSeason20242025!$B$3:$B$1315, "&lt;=" &amp; GB$1, DataRegularSeason20242025!$E$3:$E$1315, $A3)</f>
        <v>7</v>
      </c>
      <c r="GC3" s="49">
        <f>SUMIFS(DataRegularSeason20242025!$AA$3:$AA$1315,DataRegularSeason20242025!$B$3:$B$1315, "&lt;=" &amp; GC$1, DataRegularSeason20242025!$D$3:$D$1315, $A3)+SUMIFS(DataRegularSeason20242025!$AB$3:$AB$1315,DataRegularSeason20242025!$B$3:$B$1315, "&lt;=" &amp; GC$1, DataRegularSeason20242025!$E$3:$E$1315, $A3)</f>
        <v>7</v>
      </c>
      <c r="GD3" s="49">
        <f>SUMIFS(DataRegularSeason20242025!$AA$3:$AA$1315,DataRegularSeason20242025!$B$3:$B$1315, "&lt;=" &amp; GD$1, DataRegularSeason20242025!$D$3:$D$1315, $A3)+SUMIFS(DataRegularSeason20242025!$AB$3:$AB$1315,DataRegularSeason20242025!$B$3:$B$1315, "&lt;=" &amp; GD$1, DataRegularSeason20242025!$E$3:$E$1315, $A3)</f>
        <v>7</v>
      </c>
      <c r="GE3" s="49">
        <f>SUMIFS(DataRegularSeason20242025!$AA$3:$AA$1315,DataRegularSeason20242025!$B$3:$B$1315, "&lt;=" &amp; GE$1, DataRegularSeason20242025!$D$3:$D$1315, $A3)+SUMIFS(DataRegularSeason20242025!$AB$3:$AB$1315,DataRegularSeason20242025!$B$3:$B$1315, "&lt;=" &amp; GE$1, DataRegularSeason20242025!$E$3:$E$1315, $A3)</f>
        <v>7</v>
      </c>
      <c r="GF3" s="49">
        <f>SUMIFS(DataRegularSeason20242025!$AA$3:$AA$1315,DataRegularSeason20242025!$B$3:$B$1315, "&lt;=" &amp; GF$1, DataRegularSeason20242025!$D$3:$D$1315, $A3)+SUMIFS(DataRegularSeason20242025!$AB$3:$AB$1315,DataRegularSeason20242025!$B$3:$B$1315, "&lt;=" &amp; GF$1, DataRegularSeason20242025!$E$3:$E$1315, $A3)</f>
        <v>7</v>
      </c>
      <c r="GG3" s="49">
        <f>SUMIFS(DataRegularSeason20242025!$AA$3:$AA$1315,DataRegularSeason20242025!$B$3:$B$1315, "&lt;=" &amp; GG$1, DataRegularSeason20242025!$D$3:$D$1315, $A3)+SUMIFS(DataRegularSeason20242025!$AB$3:$AB$1315,DataRegularSeason20242025!$B$3:$B$1315, "&lt;=" &amp; GG$1, DataRegularSeason20242025!$E$3:$E$1315, $A3)</f>
        <v>7</v>
      </c>
      <c r="GH3" s="49">
        <f>SUMIFS(DataRegularSeason20242025!$AA$3:$AA$1315,DataRegularSeason20242025!$B$3:$B$1315, "&lt;=" &amp; GH$1, DataRegularSeason20242025!$D$3:$D$1315, $A3)+SUMIFS(DataRegularSeason20242025!$AB$3:$AB$1315,DataRegularSeason20242025!$B$3:$B$1315, "&lt;=" &amp; GH$1, DataRegularSeason20242025!$E$3:$E$1315, $A3)</f>
        <v>7</v>
      </c>
      <c r="GI3" s="49">
        <f>SUMIFS(DataRegularSeason20242025!$AA$3:$AA$1315,DataRegularSeason20242025!$B$3:$B$1315, "&lt;=" &amp; GI$1, DataRegularSeason20242025!$D$3:$D$1315, $A3)+SUMIFS(DataRegularSeason20242025!$AB$3:$AB$1315,DataRegularSeason20242025!$B$3:$B$1315, "&lt;=" &amp; GI$1, DataRegularSeason20242025!$E$3:$E$1315, $A3)</f>
        <v>7</v>
      </c>
      <c r="GJ3" s="49">
        <f>SUMIFS(DataRegularSeason20242025!$AA$3:$AA$1315,DataRegularSeason20242025!$B$3:$B$1315, "&lt;=" &amp; GJ$1, DataRegularSeason20242025!$D$3:$D$1315, $A3)+SUMIFS(DataRegularSeason20242025!$AB$3:$AB$1315,DataRegularSeason20242025!$B$3:$B$1315, "&lt;=" &amp; GJ$1, DataRegularSeason20242025!$E$3:$E$1315, $A3)</f>
        <v>7</v>
      </c>
      <c r="GK3" s="49">
        <f>SUMIFS(DataRegularSeason20242025!$AA$3:$AA$1315,DataRegularSeason20242025!$B$3:$B$1315, "&lt;=" &amp; GK$1, DataRegularSeason20242025!$D$3:$D$1315, $A3)+SUMIFS(DataRegularSeason20242025!$AB$3:$AB$1315,DataRegularSeason20242025!$B$3:$B$1315, "&lt;=" &amp; GK$1, DataRegularSeason20242025!$E$3:$E$1315, $A3)</f>
        <v>7</v>
      </c>
      <c r="GL3" s="49">
        <f>SUMIFS(DataRegularSeason20242025!$AA$3:$AA$1315,DataRegularSeason20242025!$B$3:$B$1315, "&lt;=" &amp; GL$1, DataRegularSeason20242025!$D$3:$D$1315, $A3)+SUMIFS(DataRegularSeason20242025!$AB$3:$AB$1315,DataRegularSeason20242025!$B$3:$B$1315, "&lt;=" &amp; GL$1, DataRegularSeason20242025!$E$3:$E$1315, $A3)</f>
        <v>7</v>
      </c>
      <c r="GM3" s="49">
        <f>SUMIFS(DataRegularSeason20242025!$AA$3:$AA$1315,DataRegularSeason20242025!$B$3:$B$1315, "&lt;=" &amp; GM$1, DataRegularSeason20242025!$D$3:$D$1315, $A3)+SUMIFS(DataRegularSeason20242025!$AB$3:$AB$1315,DataRegularSeason20242025!$B$3:$B$1315, "&lt;=" &amp; GM$1, DataRegularSeason20242025!$E$3:$E$1315, $A3)</f>
        <v>7</v>
      </c>
      <c r="GN3" s="49">
        <f>SUMIFS(DataRegularSeason20242025!$AA$3:$AA$1315,DataRegularSeason20242025!$B$3:$B$1315, "&lt;=" &amp; GN$1, DataRegularSeason20242025!$D$3:$D$1315, $A3)+SUMIFS(DataRegularSeason20242025!$AB$3:$AB$1315,DataRegularSeason20242025!$B$3:$B$1315, "&lt;=" &amp; GN$1, DataRegularSeason20242025!$E$3:$E$1315, $A3)</f>
        <v>7</v>
      </c>
      <c r="GO3" s="49">
        <f>SUMIFS(DataRegularSeason20242025!$AA$3:$AA$1315,DataRegularSeason20242025!$B$3:$B$1315, "&lt;=" &amp; GO$1, DataRegularSeason20242025!$D$3:$D$1315, $A3)+SUMIFS(DataRegularSeason20242025!$AB$3:$AB$1315,DataRegularSeason20242025!$B$3:$B$1315, "&lt;=" &amp; GO$1, DataRegularSeason20242025!$E$3:$E$1315, $A3)</f>
        <v>7</v>
      </c>
      <c r="GP3" s="49">
        <f>SUMIFS(DataRegularSeason20242025!$AA$3:$AA$1315,DataRegularSeason20242025!$B$3:$B$1315, "&lt;=" &amp; GP$1, DataRegularSeason20242025!$D$3:$D$1315, $A3)+SUMIFS(DataRegularSeason20242025!$AB$3:$AB$1315,DataRegularSeason20242025!$B$3:$B$1315, "&lt;=" &amp; GP$1, DataRegularSeason20242025!$E$3:$E$1315, $A3)</f>
        <v>7</v>
      </c>
      <c r="GQ3" s="49">
        <f>SUMIFS(DataRegularSeason20242025!$AA$3:$AA$1315,DataRegularSeason20242025!$B$3:$B$1315, "&lt;=" &amp; GQ$1, DataRegularSeason20242025!$D$3:$D$1315, $A3)+SUMIFS(DataRegularSeason20242025!$AB$3:$AB$1315,DataRegularSeason20242025!$B$3:$B$1315, "&lt;=" &amp; GQ$1, DataRegularSeason20242025!$E$3:$E$1315, $A3)</f>
        <v>7</v>
      </c>
      <c r="GR3" s="49">
        <f>SUMIFS(DataRegularSeason20242025!$AA$3:$AA$1315,DataRegularSeason20242025!$B$3:$B$1315, "&lt;=" &amp; GR$1, DataRegularSeason20242025!$D$3:$D$1315, $A3)+SUMIFS(DataRegularSeason20242025!$AB$3:$AB$1315,DataRegularSeason20242025!$B$3:$B$1315, "&lt;=" &amp; GR$1, DataRegularSeason20242025!$E$3:$E$1315, $A3)</f>
        <v>7</v>
      </c>
      <c r="GS3" s="49">
        <f>SUMIFS(DataRegularSeason20242025!$AA$3:$AA$1315,DataRegularSeason20242025!$B$3:$B$1315, "&lt;=" &amp; GS$1, DataRegularSeason20242025!$D$3:$D$1315, $A3)+SUMIFS(DataRegularSeason20242025!$AB$3:$AB$1315,DataRegularSeason20242025!$B$3:$B$1315, "&lt;=" &amp; GS$1, DataRegularSeason20242025!$E$3:$E$1315, $A3)</f>
        <v>7</v>
      </c>
      <c r="GT3" s="49">
        <f>SUMIFS(DataRegularSeason20242025!$AA$3:$AA$1315,DataRegularSeason20242025!$B$3:$B$1315, "&lt;=" &amp; GT$1, DataRegularSeason20242025!$D$3:$D$1315, $A3)+SUMIFS(DataRegularSeason20242025!$AB$3:$AB$1315,DataRegularSeason20242025!$B$3:$B$1315, "&lt;=" &amp; GT$1, DataRegularSeason20242025!$E$3:$E$1315, $A3)</f>
        <v>7</v>
      </c>
      <c r="GU3" s="49">
        <f>SUMIFS(DataRegularSeason20242025!$AA$3:$AA$1315,DataRegularSeason20242025!$B$3:$B$1315, "&lt;=" &amp; GU$1, DataRegularSeason20242025!$D$3:$D$1315, $A3)+SUMIFS(DataRegularSeason20242025!$AB$3:$AB$1315,DataRegularSeason20242025!$B$3:$B$1315, "&lt;=" &amp; GU$1, DataRegularSeason20242025!$E$3:$E$1315, $A3)</f>
        <v>7</v>
      </c>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row>
    <row r="4" spans="1:275" hidden="1" x14ac:dyDescent="0.25">
      <c r="A4" s="48" t="s">
        <v>29</v>
      </c>
      <c r="B4" t="s">
        <v>98</v>
      </c>
      <c r="C4" t="s">
        <v>81</v>
      </c>
      <c r="D4" s="49">
        <f>SUMIFS(DataRegularSeason20242025!$AA$3:$AA$1315,DataRegularSeason20242025!$B$3:$B$1315, "&lt;=" &amp; D$1, DataRegularSeason20242025!$D$3:$D$1315, $A4)+SUMIFS(DataRegularSeason20242025!$AB$3:$AB$1315,DataRegularSeason20242025!$B$3:$B$1315, "&lt;=" &amp; D$1, DataRegularSeason20242025!$E$3:$E$1315, $A4)</f>
        <v>0</v>
      </c>
      <c r="E4" s="49">
        <f>SUMIFS(DataRegularSeason20242025!$AA$3:$AA$1315,DataRegularSeason20242025!$B$3:$B$1315, "&lt;=" &amp; E$1, DataRegularSeason20242025!$D$3:$D$1315, $A4)+SUMIFS(DataRegularSeason20242025!$AB$3:$AB$1315,DataRegularSeason20242025!$B$3:$B$1315, "&lt;=" &amp; E$1, DataRegularSeason20242025!$E$3:$E$1315, $A4)</f>
        <v>0</v>
      </c>
      <c r="F4" s="49">
        <f>SUMIFS(DataRegularSeason20242025!$AA$3:$AA$1315,DataRegularSeason20242025!$B$3:$B$1315, "&lt;=" &amp; F$1, DataRegularSeason20242025!$D$3:$D$1315, $A4)+SUMIFS(DataRegularSeason20242025!$AB$3:$AB$1315,DataRegularSeason20242025!$B$3:$B$1315, "&lt;=" &amp; F$1, DataRegularSeason20242025!$E$3:$E$1315, $A4)</f>
        <v>0</v>
      </c>
      <c r="G4" s="49">
        <f>SUMIFS(DataRegularSeason20242025!$AA$3:$AA$1315,DataRegularSeason20242025!$B$3:$B$1315, "&lt;=" &amp; G$1, DataRegularSeason20242025!$D$3:$D$1315, $A4)+SUMIFS(DataRegularSeason20242025!$AB$3:$AB$1315,DataRegularSeason20242025!$B$3:$B$1315, "&lt;=" &amp; G$1, DataRegularSeason20242025!$E$3:$E$1315, $A4)</f>
        <v>0</v>
      </c>
      <c r="H4" s="49">
        <f>SUMIFS(DataRegularSeason20242025!$AA$3:$AA$1315,DataRegularSeason20242025!$B$3:$B$1315, "&lt;=" &amp; H$1, DataRegularSeason20242025!$D$3:$D$1315, $A4)+SUMIFS(DataRegularSeason20242025!$AB$3:$AB$1315,DataRegularSeason20242025!$B$3:$B$1315, "&lt;=" &amp; H$1, DataRegularSeason20242025!$E$3:$E$1315, $A4)</f>
        <v>0</v>
      </c>
      <c r="I4" s="49">
        <f>SUMIFS(DataRegularSeason20242025!$AA$3:$AA$1315,DataRegularSeason20242025!$B$3:$B$1315, "&lt;=" &amp; I$1, DataRegularSeason20242025!$D$3:$D$1315, $A4)+SUMIFS(DataRegularSeason20242025!$AB$3:$AB$1315,DataRegularSeason20242025!$B$3:$B$1315, "&lt;=" &amp; I$1, DataRegularSeason20242025!$E$3:$E$1315, $A4)</f>
        <v>0</v>
      </c>
      <c r="J4" s="49">
        <f>SUMIFS(DataRegularSeason20242025!$AA$3:$AA$1315,DataRegularSeason20242025!$B$3:$B$1315, "&lt;=" &amp; J$1, DataRegularSeason20242025!$D$3:$D$1315, $A4)+SUMIFS(DataRegularSeason20242025!$AB$3:$AB$1315,DataRegularSeason20242025!$B$3:$B$1315, "&lt;=" &amp; J$1, DataRegularSeason20242025!$E$3:$E$1315, $A4)</f>
        <v>0</v>
      </c>
      <c r="K4" s="49">
        <f>SUMIFS(DataRegularSeason20242025!$AA$3:$AA$1315,DataRegularSeason20242025!$B$3:$B$1315, "&lt;=" &amp; K$1, DataRegularSeason20242025!$D$3:$D$1315, $A4)+SUMIFS(DataRegularSeason20242025!$AB$3:$AB$1315,DataRegularSeason20242025!$B$3:$B$1315, "&lt;=" &amp; K$1, DataRegularSeason20242025!$E$3:$E$1315, $A4)</f>
        <v>0</v>
      </c>
      <c r="L4" s="49">
        <f>SUMIFS(DataRegularSeason20242025!$AA$3:$AA$1315,DataRegularSeason20242025!$B$3:$B$1315, "&lt;=" &amp; L$1, DataRegularSeason20242025!$D$3:$D$1315, $A4)+SUMIFS(DataRegularSeason20242025!$AB$3:$AB$1315,DataRegularSeason20242025!$B$3:$B$1315, "&lt;=" &amp; L$1, DataRegularSeason20242025!$E$3:$E$1315, $A4)</f>
        <v>0</v>
      </c>
      <c r="M4" s="49">
        <f>SUMIFS(DataRegularSeason20242025!$AA$3:$AA$1315,DataRegularSeason20242025!$B$3:$B$1315, "&lt;=" &amp; M$1, DataRegularSeason20242025!$D$3:$D$1315, $A4)+SUMIFS(DataRegularSeason20242025!$AB$3:$AB$1315,DataRegularSeason20242025!$B$3:$B$1315, "&lt;=" &amp; M$1, DataRegularSeason20242025!$E$3:$E$1315, $A4)</f>
        <v>2</v>
      </c>
      <c r="N4" s="49">
        <f>SUMIFS(DataRegularSeason20242025!$AA$3:$AA$1315,DataRegularSeason20242025!$B$3:$B$1315, "&lt;=" &amp; N$1, DataRegularSeason20242025!$D$3:$D$1315, $A4)+SUMIFS(DataRegularSeason20242025!$AB$3:$AB$1315,DataRegularSeason20242025!$B$3:$B$1315, "&lt;=" &amp; N$1, DataRegularSeason20242025!$E$3:$E$1315, $A4)</f>
        <v>2</v>
      </c>
      <c r="O4" s="49">
        <f>SUMIFS(DataRegularSeason20242025!$AA$3:$AA$1315,DataRegularSeason20242025!$B$3:$B$1315, "&lt;=" &amp; O$1, DataRegularSeason20242025!$D$3:$D$1315, $A4)+SUMIFS(DataRegularSeason20242025!$AB$3:$AB$1315,DataRegularSeason20242025!$B$3:$B$1315, "&lt;=" &amp; O$1, DataRegularSeason20242025!$E$3:$E$1315, $A4)</f>
        <v>2</v>
      </c>
      <c r="P4" s="49">
        <f>SUMIFS(DataRegularSeason20242025!$AA$3:$AA$1315,DataRegularSeason20242025!$B$3:$B$1315, "&lt;=" &amp; P$1, DataRegularSeason20242025!$D$3:$D$1315, $A4)+SUMIFS(DataRegularSeason20242025!$AB$3:$AB$1315,DataRegularSeason20242025!$B$3:$B$1315, "&lt;=" &amp; P$1, DataRegularSeason20242025!$E$3:$E$1315, $A4)</f>
        <v>2</v>
      </c>
      <c r="Q4" s="49">
        <f>SUMIFS(DataRegularSeason20242025!$AA$3:$AA$1315,DataRegularSeason20242025!$B$3:$B$1315, "&lt;=" &amp; Q$1, DataRegularSeason20242025!$D$3:$D$1315, $A4)+SUMIFS(DataRegularSeason20242025!$AB$3:$AB$1315,DataRegularSeason20242025!$B$3:$B$1315, "&lt;=" &amp; Q$1, DataRegularSeason20242025!$E$3:$E$1315, $A4)</f>
        <v>3</v>
      </c>
      <c r="R4" s="49">
        <f>SUMIFS(DataRegularSeason20242025!$AA$3:$AA$1315,DataRegularSeason20242025!$B$3:$B$1315, "&lt;=" &amp; R$1, DataRegularSeason20242025!$D$3:$D$1315, $A4)+SUMIFS(DataRegularSeason20242025!$AB$3:$AB$1315,DataRegularSeason20242025!$B$3:$B$1315, "&lt;=" &amp; R$1, DataRegularSeason20242025!$E$3:$E$1315, $A4)</f>
        <v>3</v>
      </c>
      <c r="S4" s="49">
        <f>SUMIFS(DataRegularSeason20242025!$AA$3:$AA$1315,DataRegularSeason20242025!$B$3:$B$1315, "&lt;=" &amp; S$1, DataRegularSeason20242025!$D$3:$D$1315, $A4)+SUMIFS(DataRegularSeason20242025!$AB$3:$AB$1315,DataRegularSeason20242025!$B$3:$B$1315, "&lt;=" &amp; S$1, DataRegularSeason20242025!$E$3:$E$1315, $A4)</f>
        <v>3</v>
      </c>
      <c r="T4" s="49">
        <f>SUMIFS(DataRegularSeason20242025!$AA$3:$AA$1315,DataRegularSeason20242025!$B$3:$B$1315, "&lt;=" &amp; T$1, DataRegularSeason20242025!$D$3:$D$1315, $A4)+SUMIFS(DataRegularSeason20242025!$AB$3:$AB$1315,DataRegularSeason20242025!$B$3:$B$1315, "&lt;=" &amp; T$1, DataRegularSeason20242025!$E$3:$E$1315, $A4)</f>
        <v>5</v>
      </c>
      <c r="U4" s="49">
        <f>SUMIFS(DataRegularSeason20242025!$AA$3:$AA$1315,DataRegularSeason20242025!$B$3:$B$1315, "&lt;=" &amp; U$1, DataRegularSeason20242025!$D$3:$D$1315, $A4)+SUMIFS(DataRegularSeason20242025!$AB$3:$AB$1315,DataRegularSeason20242025!$B$3:$B$1315, "&lt;=" &amp; U$1, DataRegularSeason20242025!$E$3:$E$1315, $A4)</f>
        <v>5</v>
      </c>
      <c r="V4" s="49">
        <f>SUMIFS(DataRegularSeason20242025!$AA$3:$AA$1315,DataRegularSeason20242025!$B$3:$B$1315, "&lt;=" &amp; V$1, DataRegularSeason20242025!$D$3:$D$1315, $A4)+SUMIFS(DataRegularSeason20242025!$AB$3:$AB$1315,DataRegularSeason20242025!$B$3:$B$1315, "&lt;=" &amp; V$1, DataRegularSeason20242025!$E$3:$E$1315, $A4)</f>
        <v>5</v>
      </c>
      <c r="W4" s="49">
        <f>SUMIFS(DataRegularSeason20242025!$AA$3:$AA$1315,DataRegularSeason20242025!$B$3:$B$1315, "&lt;=" &amp; W$1, DataRegularSeason20242025!$D$3:$D$1315, $A4)+SUMIFS(DataRegularSeason20242025!$AB$3:$AB$1315,DataRegularSeason20242025!$B$3:$B$1315, "&lt;=" &amp; W$1, DataRegularSeason20242025!$E$3:$E$1315, $A4)</f>
        <v>7</v>
      </c>
      <c r="X4" s="49">
        <f>SUMIFS(DataRegularSeason20242025!$AA$3:$AA$1315,DataRegularSeason20242025!$B$3:$B$1315, "&lt;=" &amp; X$1, DataRegularSeason20242025!$D$3:$D$1315, $A4)+SUMIFS(DataRegularSeason20242025!$AB$3:$AB$1315,DataRegularSeason20242025!$B$3:$B$1315, "&lt;=" &amp; X$1, DataRegularSeason20242025!$E$3:$E$1315, $A4)</f>
        <v>7</v>
      </c>
      <c r="Y4" s="49">
        <f>SUMIFS(DataRegularSeason20242025!$AA$3:$AA$1315,DataRegularSeason20242025!$B$3:$B$1315, "&lt;=" &amp; Y$1, DataRegularSeason20242025!$D$3:$D$1315, $A4)+SUMIFS(DataRegularSeason20242025!$AB$3:$AB$1315,DataRegularSeason20242025!$B$3:$B$1315, "&lt;=" &amp; Y$1, DataRegularSeason20242025!$E$3:$E$1315, $A4)</f>
        <v>7</v>
      </c>
      <c r="Z4" s="49">
        <f>SUMIFS(DataRegularSeason20242025!$AA$3:$AA$1315,DataRegularSeason20242025!$B$3:$B$1315, "&lt;=" &amp; Z$1, DataRegularSeason20242025!$D$3:$D$1315, $A4)+SUMIFS(DataRegularSeason20242025!$AB$3:$AB$1315,DataRegularSeason20242025!$B$3:$B$1315, "&lt;=" &amp; Z$1, DataRegularSeason20242025!$E$3:$E$1315, $A4)</f>
        <v>7</v>
      </c>
      <c r="AA4" s="49">
        <f>SUMIFS(DataRegularSeason20242025!$AA$3:$AA$1315,DataRegularSeason20242025!$B$3:$B$1315, "&lt;=" &amp; AA$1, DataRegularSeason20242025!$D$3:$D$1315, $A4)+SUMIFS(DataRegularSeason20242025!$AB$3:$AB$1315,DataRegularSeason20242025!$B$3:$B$1315, "&lt;=" &amp; AA$1, DataRegularSeason20242025!$E$3:$E$1315, $A4)</f>
        <v>7</v>
      </c>
      <c r="AB4" s="49">
        <f>SUMIFS(DataRegularSeason20242025!$AA$3:$AA$1315,DataRegularSeason20242025!$B$3:$B$1315, "&lt;=" &amp; AB$1, DataRegularSeason20242025!$D$3:$D$1315, $A4)+SUMIFS(DataRegularSeason20242025!$AB$3:$AB$1315,DataRegularSeason20242025!$B$3:$B$1315, "&lt;=" &amp; AB$1, DataRegularSeason20242025!$E$3:$E$1315, $A4)</f>
        <v>7</v>
      </c>
      <c r="AC4" s="49">
        <f>SUMIFS(DataRegularSeason20242025!$AA$3:$AA$1315,DataRegularSeason20242025!$B$3:$B$1315, "&lt;=" &amp; AC$1, DataRegularSeason20242025!$D$3:$D$1315, $A4)+SUMIFS(DataRegularSeason20242025!$AB$3:$AB$1315,DataRegularSeason20242025!$B$3:$B$1315, "&lt;=" &amp; AC$1, DataRegularSeason20242025!$E$3:$E$1315, $A4)</f>
        <v>7</v>
      </c>
      <c r="AD4" s="49">
        <f>SUMIFS(DataRegularSeason20242025!$AA$3:$AA$1315,DataRegularSeason20242025!$B$3:$B$1315, "&lt;=" &amp; AD$1, DataRegularSeason20242025!$D$3:$D$1315, $A4)+SUMIFS(DataRegularSeason20242025!$AB$3:$AB$1315,DataRegularSeason20242025!$B$3:$B$1315, "&lt;=" &amp; AD$1, DataRegularSeason20242025!$E$3:$E$1315, $A4)</f>
        <v>7</v>
      </c>
      <c r="AE4" s="49">
        <f>SUMIFS(DataRegularSeason20242025!$AA$3:$AA$1315,DataRegularSeason20242025!$B$3:$B$1315, "&lt;=" &amp; AE$1, DataRegularSeason20242025!$D$3:$D$1315, $A4)+SUMIFS(DataRegularSeason20242025!$AB$3:$AB$1315,DataRegularSeason20242025!$B$3:$B$1315, "&lt;=" &amp; AE$1, DataRegularSeason20242025!$E$3:$E$1315, $A4)</f>
        <v>7</v>
      </c>
      <c r="AF4" s="49">
        <f>SUMIFS(DataRegularSeason20242025!$AA$3:$AA$1315,DataRegularSeason20242025!$B$3:$B$1315, "&lt;=" &amp; AF$1, DataRegularSeason20242025!$D$3:$D$1315, $A4)+SUMIFS(DataRegularSeason20242025!$AB$3:$AB$1315,DataRegularSeason20242025!$B$3:$B$1315, "&lt;=" &amp; AF$1, DataRegularSeason20242025!$E$3:$E$1315, $A4)</f>
        <v>7</v>
      </c>
      <c r="AG4" s="49">
        <f>SUMIFS(DataRegularSeason20242025!$AA$3:$AA$1315,DataRegularSeason20242025!$B$3:$B$1315, "&lt;=" &amp; AG$1, DataRegularSeason20242025!$D$3:$D$1315, $A4)+SUMIFS(DataRegularSeason20242025!$AB$3:$AB$1315,DataRegularSeason20242025!$B$3:$B$1315, "&lt;=" &amp; AG$1, DataRegularSeason20242025!$E$3:$E$1315, $A4)</f>
        <v>7</v>
      </c>
      <c r="AH4" s="49">
        <f>SUMIFS(DataRegularSeason20242025!$AA$3:$AA$1315,DataRegularSeason20242025!$B$3:$B$1315, "&lt;=" &amp; AH$1, DataRegularSeason20242025!$D$3:$D$1315, $A4)+SUMIFS(DataRegularSeason20242025!$AB$3:$AB$1315,DataRegularSeason20242025!$B$3:$B$1315, "&lt;=" &amp; AH$1, DataRegularSeason20242025!$E$3:$E$1315, $A4)</f>
        <v>7</v>
      </c>
      <c r="AI4" s="49">
        <f>SUMIFS(DataRegularSeason20242025!$AA$3:$AA$1315,DataRegularSeason20242025!$B$3:$B$1315, "&lt;=" &amp; AI$1, DataRegularSeason20242025!$D$3:$D$1315, $A4)+SUMIFS(DataRegularSeason20242025!$AB$3:$AB$1315,DataRegularSeason20242025!$B$3:$B$1315, "&lt;=" &amp; AI$1, DataRegularSeason20242025!$E$3:$E$1315, $A4)</f>
        <v>7</v>
      </c>
      <c r="AJ4" s="49">
        <f>SUMIFS(DataRegularSeason20242025!$AA$3:$AA$1315,DataRegularSeason20242025!$B$3:$B$1315, "&lt;=" &amp; AJ$1, DataRegularSeason20242025!$D$3:$D$1315, $A4)+SUMIFS(DataRegularSeason20242025!$AB$3:$AB$1315,DataRegularSeason20242025!$B$3:$B$1315, "&lt;=" &amp; AJ$1, DataRegularSeason20242025!$E$3:$E$1315, $A4)</f>
        <v>7</v>
      </c>
      <c r="AK4" s="49">
        <f>SUMIFS(DataRegularSeason20242025!$AA$3:$AA$1315,DataRegularSeason20242025!$B$3:$B$1315, "&lt;=" &amp; AK$1, DataRegularSeason20242025!$D$3:$D$1315, $A4)+SUMIFS(DataRegularSeason20242025!$AB$3:$AB$1315,DataRegularSeason20242025!$B$3:$B$1315, "&lt;=" &amp; AK$1, DataRegularSeason20242025!$E$3:$E$1315, $A4)</f>
        <v>7</v>
      </c>
      <c r="AL4" s="49">
        <f>SUMIFS(DataRegularSeason20242025!$AA$3:$AA$1315,DataRegularSeason20242025!$B$3:$B$1315, "&lt;=" &amp; AL$1, DataRegularSeason20242025!$D$3:$D$1315, $A4)+SUMIFS(DataRegularSeason20242025!$AB$3:$AB$1315,DataRegularSeason20242025!$B$3:$B$1315, "&lt;=" &amp; AL$1, DataRegularSeason20242025!$E$3:$E$1315, $A4)</f>
        <v>7</v>
      </c>
      <c r="AM4" s="49">
        <f>SUMIFS(DataRegularSeason20242025!$AA$3:$AA$1315,DataRegularSeason20242025!$B$3:$B$1315, "&lt;=" &amp; AM$1, DataRegularSeason20242025!$D$3:$D$1315, $A4)+SUMIFS(DataRegularSeason20242025!$AB$3:$AB$1315,DataRegularSeason20242025!$B$3:$B$1315, "&lt;=" &amp; AM$1, DataRegularSeason20242025!$E$3:$E$1315, $A4)</f>
        <v>7</v>
      </c>
      <c r="AN4" s="49">
        <f>SUMIFS(DataRegularSeason20242025!$AA$3:$AA$1315,DataRegularSeason20242025!$B$3:$B$1315, "&lt;=" &amp; AN$1, DataRegularSeason20242025!$D$3:$D$1315, $A4)+SUMIFS(DataRegularSeason20242025!$AB$3:$AB$1315,DataRegularSeason20242025!$B$3:$B$1315, "&lt;=" &amp; AN$1, DataRegularSeason20242025!$E$3:$E$1315, $A4)</f>
        <v>7</v>
      </c>
      <c r="AO4" s="49">
        <f>SUMIFS(DataRegularSeason20242025!$AA$3:$AA$1315,DataRegularSeason20242025!$B$3:$B$1315, "&lt;=" &amp; AO$1, DataRegularSeason20242025!$D$3:$D$1315, $A4)+SUMIFS(DataRegularSeason20242025!$AB$3:$AB$1315,DataRegularSeason20242025!$B$3:$B$1315, "&lt;=" &amp; AO$1, DataRegularSeason20242025!$E$3:$E$1315, $A4)</f>
        <v>7</v>
      </c>
      <c r="AP4" s="49">
        <f>SUMIFS(DataRegularSeason20242025!$AA$3:$AA$1315,DataRegularSeason20242025!$B$3:$B$1315, "&lt;=" &amp; AP$1, DataRegularSeason20242025!$D$3:$D$1315, $A4)+SUMIFS(DataRegularSeason20242025!$AB$3:$AB$1315,DataRegularSeason20242025!$B$3:$B$1315, "&lt;=" &amp; AP$1, DataRegularSeason20242025!$E$3:$E$1315, $A4)</f>
        <v>7</v>
      </c>
      <c r="AQ4" s="49">
        <f>SUMIFS(DataRegularSeason20242025!$AA$3:$AA$1315,DataRegularSeason20242025!$B$3:$B$1315, "&lt;=" &amp; AQ$1, DataRegularSeason20242025!$D$3:$D$1315, $A4)+SUMIFS(DataRegularSeason20242025!$AB$3:$AB$1315,DataRegularSeason20242025!$B$3:$B$1315, "&lt;=" &amp; AQ$1, DataRegularSeason20242025!$E$3:$E$1315, $A4)</f>
        <v>7</v>
      </c>
      <c r="AR4" s="49">
        <f>SUMIFS(DataRegularSeason20242025!$AA$3:$AA$1315,DataRegularSeason20242025!$B$3:$B$1315, "&lt;=" &amp; AR$1, DataRegularSeason20242025!$D$3:$D$1315, $A4)+SUMIFS(DataRegularSeason20242025!$AB$3:$AB$1315,DataRegularSeason20242025!$B$3:$B$1315, "&lt;=" &amp; AR$1, DataRegularSeason20242025!$E$3:$E$1315, $A4)</f>
        <v>7</v>
      </c>
      <c r="AS4" s="49">
        <f>SUMIFS(DataRegularSeason20242025!$AA$3:$AA$1315,DataRegularSeason20242025!$B$3:$B$1315, "&lt;=" &amp; AS$1, DataRegularSeason20242025!$D$3:$D$1315, $A4)+SUMIFS(DataRegularSeason20242025!$AB$3:$AB$1315,DataRegularSeason20242025!$B$3:$B$1315, "&lt;=" &amp; AS$1, DataRegularSeason20242025!$E$3:$E$1315, $A4)</f>
        <v>7</v>
      </c>
      <c r="AT4" s="49">
        <f>SUMIFS(DataRegularSeason20242025!$AA$3:$AA$1315,DataRegularSeason20242025!$B$3:$B$1315, "&lt;=" &amp; AT$1, DataRegularSeason20242025!$D$3:$D$1315, $A4)+SUMIFS(DataRegularSeason20242025!$AB$3:$AB$1315,DataRegularSeason20242025!$B$3:$B$1315, "&lt;=" &amp; AT$1, DataRegularSeason20242025!$E$3:$E$1315, $A4)</f>
        <v>7</v>
      </c>
      <c r="AU4" s="49">
        <f>SUMIFS(DataRegularSeason20242025!$AA$3:$AA$1315,DataRegularSeason20242025!$B$3:$B$1315, "&lt;=" &amp; AU$1, DataRegularSeason20242025!$D$3:$D$1315, $A4)+SUMIFS(DataRegularSeason20242025!$AB$3:$AB$1315,DataRegularSeason20242025!$B$3:$B$1315, "&lt;=" &amp; AU$1, DataRegularSeason20242025!$E$3:$E$1315, $A4)</f>
        <v>7</v>
      </c>
      <c r="AV4" s="49">
        <f>SUMIFS(DataRegularSeason20242025!$AA$3:$AA$1315,DataRegularSeason20242025!$B$3:$B$1315, "&lt;=" &amp; AV$1, DataRegularSeason20242025!$D$3:$D$1315, $A4)+SUMIFS(DataRegularSeason20242025!$AB$3:$AB$1315,DataRegularSeason20242025!$B$3:$B$1315, "&lt;=" &amp; AV$1, DataRegularSeason20242025!$E$3:$E$1315, $A4)</f>
        <v>7</v>
      </c>
      <c r="AW4" s="49">
        <f>SUMIFS(DataRegularSeason20242025!$AA$3:$AA$1315,DataRegularSeason20242025!$B$3:$B$1315, "&lt;=" &amp; AW$1, DataRegularSeason20242025!$D$3:$D$1315, $A4)+SUMIFS(DataRegularSeason20242025!$AB$3:$AB$1315,DataRegularSeason20242025!$B$3:$B$1315, "&lt;=" &amp; AW$1, DataRegularSeason20242025!$E$3:$E$1315, $A4)</f>
        <v>7</v>
      </c>
      <c r="AX4" s="49">
        <f>SUMIFS(DataRegularSeason20242025!$AA$3:$AA$1315,DataRegularSeason20242025!$B$3:$B$1315, "&lt;=" &amp; AX$1, DataRegularSeason20242025!$D$3:$D$1315, $A4)+SUMIFS(DataRegularSeason20242025!$AB$3:$AB$1315,DataRegularSeason20242025!$B$3:$B$1315, "&lt;=" &amp; AX$1, DataRegularSeason20242025!$E$3:$E$1315, $A4)</f>
        <v>7</v>
      </c>
      <c r="AY4" s="49">
        <f>SUMIFS(DataRegularSeason20242025!$AA$3:$AA$1315,DataRegularSeason20242025!$B$3:$B$1315, "&lt;=" &amp; AY$1, DataRegularSeason20242025!$D$3:$D$1315, $A4)+SUMIFS(DataRegularSeason20242025!$AB$3:$AB$1315,DataRegularSeason20242025!$B$3:$B$1315, "&lt;=" &amp; AY$1, DataRegularSeason20242025!$E$3:$E$1315, $A4)</f>
        <v>7</v>
      </c>
      <c r="AZ4" s="49">
        <f>SUMIFS(DataRegularSeason20242025!$AA$3:$AA$1315,DataRegularSeason20242025!$B$3:$B$1315, "&lt;=" &amp; AZ$1, DataRegularSeason20242025!$D$3:$D$1315, $A4)+SUMIFS(DataRegularSeason20242025!$AB$3:$AB$1315,DataRegularSeason20242025!$B$3:$B$1315, "&lt;=" &amp; AZ$1, DataRegularSeason20242025!$E$3:$E$1315, $A4)</f>
        <v>7</v>
      </c>
      <c r="BA4" s="49">
        <f>SUMIFS(DataRegularSeason20242025!$AA$3:$AA$1315,DataRegularSeason20242025!$B$3:$B$1315, "&lt;=" &amp; BA$1, DataRegularSeason20242025!$D$3:$D$1315, $A4)+SUMIFS(DataRegularSeason20242025!$AB$3:$AB$1315,DataRegularSeason20242025!$B$3:$B$1315, "&lt;=" &amp; BA$1, DataRegularSeason20242025!$E$3:$E$1315, $A4)</f>
        <v>7</v>
      </c>
      <c r="BB4" s="49">
        <f>SUMIFS(DataRegularSeason20242025!$AA$3:$AA$1315,DataRegularSeason20242025!$B$3:$B$1315, "&lt;=" &amp; BB$1, DataRegularSeason20242025!$D$3:$D$1315, $A4)+SUMIFS(DataRegularSeason20242025!$AB$3:$AB$1315,DataRegularSeason20242025!$B$3:$B$1315, "&lt;=" &amp; BB$1, DataRegularSeason20242025!$E$3:$E$1315, $A4)</f>
        <v>7</v>
      </c>
      <c r="BC4" s="49">
        <f>SUMIFS(DataRegularSeason20242025!$AA$3:$AA$1315,DataRegularSeason20242025!$B$3:$B$1315, "&lt;=" &amp; BC$1, DataRegularSeason20242025!$D$3:$D$1315, $A4)+SUMIFS(DataRegularSeason20242025!$AB$3:$AB$1315,DataRegularSeason20242025!$B$3:$B$1315, "&lt;=" &amp; BC$1, DataRegularSeason20242025!$E$3:$E$1315, $A4)</f>
        <v>7</v>
      </c>
      <c r="BD4" s="49">
        <f>SUMIFS(DataRegularSeason20242025!$AA$3:$AA$1315,DataRegularSeason20242025!$B$3:$B$1315, "&lt;=" &amp; BD$1, DataRegularSeason20242025!$D$3:$D$1315, $A4)+SUMIFS(DataRegularSeason20242025!$AB$3:$AB$1315,DataRegularSeason20242025!$B$3:$B$1315, "&lt;=" &amp; BD$1, DataRegularSeason20242025!$E$3:$E$1315, $A4)</f>
        <v>7</v>
      </c>
      <c r="BE4" s="49">
        <f>SUMIFS(DataRegularSeason20242025!$AA$3:$AA$1315,DataRegularSeason20242025!$B$3:$B$1315, "&lt;=" &amp; BE$1, DataRegularSeason20242025!$D$3:$D$1315, $A4)+SUMIFS(DataRegularSeason20242025!$AB$3:$AB$1315,DataRegularSeason20242025!$B$3:$B$1315, "&lt;=" &amp; BE$1, DataRegularSeason20242025!$E$3:$E$1315, $A4)</f>
        <v>7</v>
      </c>
      <c r="BF4" s="49">
        <f>SUMIFS(DataRegularSeason20242025!$AA$3:$AA$1315,DataRegularSeason20242025!$B$3:$B$1315, "&lt;=" &amp; BF$1, DataRegularSeason20242025!$D$3:$D$1315, $A4)+SUMIFS(DataRegularSeason20242025!$AB$3:$AB$1315,DataRegularSeason20242025!$B$3:$B$1315, "&lt;=" &amp; BF$1, DataRegularSeason20242025!$E$3:$E$1315, $A4)</f>
        <v>7</v>
      </c>
      <c r="BG4" s="49">
        <f>SUMIFS(DataRegularSeason20242025!$AA$3:$AA$1315,DataRegularSeason20242025!$B$3:$B$1315, "&lt;=" &amp; BG$1, DataRegularSeason20242025!$D$3:$D$1315, $A4)+SUMIFS(DataRegularSeason20242025!$AB$3:$AB$1315,DataRegularSeason20242025!$B$3:$B$1315, "&lt;=" &amp; BG$1, DataRegularSeason20242025!$E$3:$E$1315, $A4)</f>
        <v>7</v>
      </c>
      <c r="BH4" s="49">
        <f>SUMIFS(DataRegularSeason20242025!$AA$3:$AA$1315,DataRegularSeason20242025!$B$3:$B$1315, "&lt;=" &amp; BH$1, DataRegularSeason20242025!$D$3:$D$1315, $A4)+SUMIFS(DataRegularSeason20242025!$AB$3:$AB$1315,DataRegularSeason20242025!$B$3:$B$1315, "&lt;=" &amp; BH$1, DataRegularSeason20242025!$E$3:$E$1315, $A4)</f>
        <v>7</v>
      </c>
      <c r="BI4" s="49">
        <f>SUMIFS(DataRegularSeason20242025!$AA$3:$AA$1315,DataRegularSeason20242025!$B$3:$B$1315, "&lt;=" &amp; BI$1, DataRegularSeason20242025!$D$3:$D$1315, $A4)+SUMIFS(DataRegularSeason20242025!$AB$3:$AB$1315,DataRegularSeason20242025!$B$3:$B$1315, "&lt;=" &amp; BI$1, DataRegularSeason20242025!$E$3:$E$1315, $A4)</f>
        <v>7</v>
      </c>
      <c r="BJ4" s="49">
        <f>SUMIFS(DataRegularSeason20242025!$AA$3:$AA$1315,DataRegularSeason20242025!$B$3:$B$1315, "&lt;=" &amp; BJ$1, DataRegularSeason20242025!$D$3:$D$1315, $A4)+SUMIFS(DataRegularSeason20242025!$AB$3:$AB$1315,DataRegularSeason20242025!$B$3:$B$1315, "&lt;=" &amp; BJ$1, DataRegularSeason20242025!$E$3:$E$1315, $A4)</f>
        <v>7</v>
      </c>
      <c r="BK4" s="49">
        <f>SUMIFS(DataRegularSeason20242025!$AA$3:$AA$1315,DataRegularSeason20242025!$B$3:$B$1315, "&lt;=" &amp; BK$1, DataRegularSeason20242025!$D$3:$D$1315, $A4)+SUMIFS(DataRegularSeason20242025!$AB$3:$AB$1315,DataRegularSeason20242025!$B$3:$B$1315, "&lt;=" &amp; BK$1, DataRegularSeason20242025!$E$3:$E$1315, $A4)</f>
        <v>7</v>
      </c>
      <c r="BL4" s="49">
        <f>SUMIFS(DataRegularSeason20242025!$AA$3:$AA$1315,DataRegularSeason20242025!$B$3:$B$1315, "&lt;=" &amp; BL$1, DataRegularSeason20242025!$D$3:$D$1315, $A4)+SUMIFS(DataRegularSeason20242025!$AB$3:$AB$1315,DataRegularSeason20242025!$B$3:$B$1315, "&lt;=" &amp; BL$1, DataRegularSeason20242025!$E$3:$E$1315, $A4)</f>
        <v>7</v>
      </c>
      <c r="BM4" s="49">
        <f>SUMIFS(DataRegularSeason20242025!$AA$3:$AA$1315,DataRegularSeason20242025!$B$3:$B$1315, "&lt;=" &amp; BM$1, DataRegularSeason20242025!$D$3:$D$1315, $A4)+SUMIFS(DataRegularSeason20242025!$AB$3:$AB$1315,DataRegularSeason20242025!$B$3:$B$1315, "&lt;=" &amp; BM$1, DataRegularSeason20242025!$E$3:$E$1315, $A4)</f>
        <v>7</v>
      </c>
      <c r="BN4" s="49">
        <f>SUMIFS(DataRegularSeason20242025!$AA$3:$AA$1315,DataRegularSeason20242025!$B$3:$B$1315, "&lt;=" &amp; BN$1, DataRegularSeason20242025!$D$3:$D$1315, $A4)+SUMIFS(DataRegularSeason20242025!$AB$3:$AB$1315,DataRegularSeason20242025!$B$3:$B$1315, "&lt;=" &amp; BN$1, DataRegularSeason20242025!$E$3:$E$1315, $A4)</f>
        <v>7</v>
      </c>
      <c r="BO4" s="49">
        <f>SUMIFS(DataRegularSeason20242025!$AA$3:$AA$1315,DataRegularSeason20242025!$B$3:$B$1315, "&lt;=" &amp; BO$1, DataRegularSeason20242025!$D$3:$D$1315, $A4)+SUMIFS(DataRegularSeason20242025!$AB$3:$AB$1315,DataRegularSeason20242025!$B$3:$B$1315, "&lt;=" &amp; BO$1, DataRegularSeason20242025!$E$3:$E$1315, $A4)</f>
        <v>7</v>
      </c>
      <c r="BP4" s="49">
        <f>SUMIFS(DataRegularSeason20242025!$AA$3:$AA$1315,DataRegularSeason20242025!$B$3:$B$1315, "&lt;=" &amp; BP$1, DataRegularSeason20242025!$D$3:$D$1315, $A4)+SUMIFS(DataRegularSeason20242025!$AB$3:$AB$1315,DataRegularSeason20242025!$B$3:$B$1315, "&lt;=" &amp; BP$1, DataRegularSeason20242025!$E$3:$E$1315, $A4)</f>
        <v>7</v>
      </c>
      <c r="BQ4" s="49">
        <f>SUMIFS(DataRegularSeason20242025!$AA$3:$AA$1315,DataRegularSeason20242025!$B$3:$B$1315, "&lt;=" &amp; BQ$1, DataRegularSeason20242025!$D$3:$D$1315, $A4)+SUMIFS(DataRegularSeason20242025!$AB$3:$AB$1315,DataRegularSeason20242025!$B$3:$B$1315, "&lt;=" &amp; BQ$1, DataRegularSeason20242025!$E$3:$E$1315, $A4)</f>
        <v>7</v>
      </c>
      <c r="BR4" s="49">
        <f>SUMIFS(DataRegularSeason20242025!$AA$3:$AA$1315,DataRegularSeason20242025!$B$3:$B$1315, "&lt;=" &amp; BR$1, DataRegularSeason20242025!$D$3:$D$1315, $A4)+SUMIFS(DataRegularSeason20242025!$AB$3:$AB$1315,DataRegularSeason20242025!$B$3:$B$1315, "&lt;=" &amp; BR$1, DataRegularSeason20242025!$E$3:$E$1315, $A4)</f>
        <v>7</v>
      </c>
      <c r="BS4" s="49">
        <f>SUMIFS(DataRegularSeason20242025!$AA$3:$AA$1315,DataRegularSeason20242025!$B$3:$B$1315, "&lt;=" &amp; BS$1, DataRegularSeason20242025!$D$3:$D$1315, $A4)+SUMIFS(DataRegularSeason20242025!$AB$3:$AB$1315,DataRegularSeason20242025!$B$3:$B$1315, "&lt;=" &amp; BS$1, DataRegularSeason20242025!$E$3:$E$1315, $A4)</f>
        <v>7</v>
      </c>
      <c r="BT4" s="49">
        <f>SUMIFS(DataRegularSeason20242025!$AA$3:$AA$1315,DataRegularSeason20242025!$B$3:$B$1315, "&lt;=" &amp; BT$1, DataRegularSeason20242025!$D$3:$D$1315, $A4)+SUMIFS(DataRegularSeason20242025!$AB$3:$AB$1315,DataRegularSeason20242025!$B$3:$B$1315, "&lt;=" &amp; BT$1, DataRegularSeason20242025!$E$3:$E$1315, $A4)</f>
        <v>7</v>
      </c>
      <c r="BU4" s="49">
        <f>SUMIFS(DataRegularSeason20242025!$AA$3:$AA$1315,DataRegularSeason20242025!$B$3:$B$1315, "&lt;=" &amp; BU$1, DataRegularSeason20242025!$D$3:$D$1315, $A4)+SUMIFS(DataRegularSeason20242025!$AB$3:$AB$1315,DataRegularSeason20242025!$B$3:$B$1315, "&lt;=" &amp; BU$1, DataRegularSeason20242025!$E$3:$E$1315, $A4)</f>
        <v>7</v>
      </c>
      <c r="BV4" s="49">
        <f>SUMIFS(DataRegularSeason20242025!$AA$3:$AA$1315,DataRegularSeason20242025!$B$3:$B$1315, "&lt;=" &amp; BV$1, DataRegularSeason20242025!$D$3:$D$1315, $A4)+SUMIFS(DataRegularSeason20242025!$AB$3:$AB$1315,DataRegularSeason20242025!$B$3:$B$1315, "&lt;=" &amp; BV$1, DataRegularSeason20242025!$E$3:$E$1315, $A4)</f>
        <v>7</v>
      </c>
      <c r="BW4" s="49">
        <f>SUMIFS(DataRegularSeason20242025!$AA$3:$AA$1315,DataRegularSeason20242025!$B$3:$B$1315, "&lt;=" &amp; BW$1, DataRegularSeason20242025!$D$3:$D$1315, $A4)+SUMIFS(DataRegularSeason20242025!$AB$3:$AB$1315,DataRegularSeason20242025!$B$3:$B$1315, "&lt;=" &amp; BW$1, DataRegularSeason20242025!$E$3:$E$1315, $A4)</f>
        <v>7</v>
      </c>
      <c r="BX4" s="49">
        <f>SUMIFS(DataRegularSeason20242025!$AA$3:$AA$1315,DataRegularSeason20242025!$B$3:$B$1315, "&lt;=" &amp; BX$1, DataRegularSeason20242025!$D$3:$D$1315, $A4)+SUMIFS(DataRegularSeason20242025!$AB$3:$AB$1315,DataRegularSeason20242025!$B$3:$B$1315, "&lt;=" &amp; BX$1, DataRegularSeason20242025!$E$3:$E$1315, $A4)</f>
        <v>7</v>
      </c>
      <c r="BY4" s="49">
        <f>SUMIFS(DataRegularSeason20242025!$AA$3:$AA$1315,DataRegularSeason20242025!$B$3:$B$1315, "&lt;=" &amp; BY$1, DataRegularSeason20242025!$D$3:$D$1315, $A4)+SUMIFS(DataRegularSeason20242025!$AB$3:$AB$1315,DataRegularSeason20242025!$B$3:$B$1315, "&lt;=" &amp; BY$1, DataRegularSeason20242025!$E$3:$E$1315, $A4)</f>
        <v>7</v>
      </c>
      <c r="BZ4" s="49">
        <f>SUMIFS(DataRegularSeason20242025!$AA$3:$AA$1315,DataRegularSeason20242025!$B$3:$B$1315, "&lt;=" &amp; BZ$1, DataRegularSeason20242025!$D$3:$D$1315, $A4)+SUMIFS(DataRegularSeason20242025!$AB$3:$AB$1315,DataRegularSeason20242025!$B$3:$B$1315, "&lt;=" &amp; BZ$1, DataRegularSeason20242025!$E$3:$E$1315, $A4)</f>
        <v>7</v>
      </c>
      <c r="CA4" s="49">
        <f>SUMIFS(DataRegularSeason20242025!$AA$3:$AA$1315,DataRegularSeason20242025!$B$3:$B$1315, "&lt;=" &amp; CA$1, DataRegularSeason20242025!$D$3:$D$1315, $A4)+SUMIFS(DataRegularSeason20242025!$AB$3:$AB$1315,DataRegularSeason20242025!$B$3:$B$1315, "&lt;=" &amp; CA$1, DataRegularSeason20242025!$E$3:$E$1315, $A4)</f>
        <v>7</v>
      </c>
      <c r="CB4" s="49">
        <f>SUMIFS(DataRegularSeason20242025!$AA$3:$AA$1315,DataRegularSeason20242025!$B$3:$B$1315, "&lt;=" &amp; CB$1, DataRegularSeason20242025!$D$3:$D$1315, $A4)+SUMIFS(DataRegularSeason20242025!$AB$3:$AB$1315,DataRegularSeason20242025!$B$3:$B$1315, "&lt;=" &amp; CB$1, DataRegularSeason20242025!$E$3:$E$1315, $A4)</f>
        <v>7</v>
      </c>
      <c r="CC4" s="49">
        <f>SUMIFS(DataRegularSeason20242025!$AA$3:$AA$1315,DataRegularSeason20242025!$B$3:$B$1315, "&lt;=" &amp; CC$1, DataRegularSeason20242025!$D$3:$D$1315, $A4)+SUMIFS(DataRegularSeason20242025!$AB$3:$AB$1315,DataRegularSeason20242025!$B$3:$B$1315, "&lt;=" &amp; CC$1, DataRegularSeason20242025!$E$3:$E$1315, $A4)</f>
        <v>7</v>
      </c>
      <c r="CD4" s="49">
        <f>SUMIFS(DataRegularSeason20242025!$AA$3:$AA$1315,DataRegularSeason20242025!$B$3:$B$1315, "&lt;=" &amp; CD$1, DataRegularSeason20242025!$D$3:$D$1315, $A4)+SUMIFS(DataRegularSeason20242025!$AB$3:$AB$1315,DataRegularSeason20242025!$B$3:$B$1315, "&lt;=" &amp; CD$1, DataRegularSeason20242025!$E$3:$E$1315, $A4)</f>
        <v>7</v>
      </c>
      <c r="CE4" s="49">
        <f>SUMIFS(DataRegularSeason20242025!$AA$3:$AA$1315,DataRegularSeason20242025!$B$3:$B$1315, "&lt;=" &amp; CE$1, DataRegularSeason20242025!$D$3:$D$1315, $A4)+SUMIFS(DataRegularSeason20242025!$AB$3:$AB$1315,DataRegularSeason20242025!$B$3:$B$1315, "&lt;=" &amp; CE$1, DataRegularSeason20242025!$E$3:$E$1315, $A4)</f>
        <v>7</v>
      </c>
      <c r="CF4" s="49">
        <f>SUMIFS(DataRegularSeason20242025!$AA$3:$AA$1315,DataRegularSeason20242025!$B$3:$B$1315, "&lt;=" &amp; CF$1, DataRegularSeason20242025!$D$3:$D$1315, $A4)+SUMIFS(DataRegularSeason20242025!$AB$3:$AB$1315,DataRegularSeason20242025!$B$3:$B$1315, "&lt;=" &amp; CF$1, DataRegularSeason20242025!$E$3:$E$1315, $A4)</f>
        <v>7</v>
      </c>
      <c r="CG4" s="49">
        <f>SUMIFS(DataRegularSeason20242025!$AA$3:$AA$1315,DataRegularSeason20242025!$B$3:$B$1315, "&lt;=" &amp; CG$1, DataRegularSeason20242025!$D$3:$D$1315, $A4)+SUMIFS(DataRegularSeason20242025!$AB$3:$AB$1315,DataRegularSeason20242025!$B$3:$B$1315, "&lt;=" &amp; CG$1, DataRegularSeason20242025!$E$3:$E$1315, $A4)</f>
        <v>7</v>
      </c>
      <c r="CH4" s="49">
        <f>SUMIFS(DataRegularSeason20242025!$AA$3:$AA$1315,DataRegularSeason20242025!$B$3:$B$1315, "&lt;=" &amp; CH$1, DataRegularSeason20242025!$D$3:$D$1315, $A4)+SUMIFS(DataRegularSeason20242025!$AB$3:$AB$1315,DataRegularSeason20242025!$B$3:$B$1315, "&lt;=" &amp; CH$1, DataRegularSeason20242025!$E$3:$E$1315, $A4)</f>
        <v>7</v>
      </c>
      <c r="CI4" s="49">
        <f>SUMIFS(DataRegularSeason20242025!$AA$3:$AA$1315,DataRegularSeason20242025!$B$3:$B$1315, "&lt;=" &amp; CI$1, DataRegularSeason20242025!$D$3:$D$1315, $A4)+SUMIFS(DataRegularSeason20242025!$AB$3:$AB$1315,DataRegularSeason20242025!$B$3:$B$1315, "&lt;=" &amp; CI$1, DataRegularSeason20242025!$E$3:$E$1315, $A4)</f>
        <v>7</v>
      </c>
      <c r="CJ4" s="49">
        <f>SUMIFS(DataRegularSeason20242025!$AA$3:$AA$1315,DataRegularSeason20242025!$B$3:$B$1315, "&lt;=" &amp; CJ$1, DataRegularSeason20242025!$D$3:$D$1315, $A4)+SUMIFS(DataRegularSeason20242025!$AB$3:$AB$1315,DataRegularSeason20242025!$B$3:$B$1315, "&lt;=" &amp; CJ$1, DataRegularSeason20242025!$E$3:$E$1315, $A4)</f>
        <v>7</v>
      </c>
      <c r="CK4" s="49">
        <f>SUMIFS(DataRegularSeason20242025!$AA$3:$AA$1315,DataRegularSeason20242025!$B$3:$B$1315, "&lt;=" &amp; CK$1, DataRegularSeason20242025!$D$3:$D$1315, $A4)+SUMIFS(DataRegularSeason20242025!$AB$3:$AB$1315,DataRegularSeason20242025!$B$3:$B$1315, "&lt;=" &amp; CK$1, DataRegularSeason20242025!$E$3:$E$1315, $A4)</f>
        <v>7</v>
      </c>
      <c r="CL4" s="49">
        <f>SUMIFS(DataRegularSeason20242025!$AA$3:$AA$1315,DataRegularSeason20242025!$B$3:$B$1315, "&lt;=" &amp; CL$1, DataRegularSeason20242025!$D$3:$D$1315, $A4)+SUMIFS(DataRegularSeason20242025!$AB$3:$AB$1315,DataRegularSeason20242025!$B$3:$B$1315, "&lt;=" &amp; CL$1, DataRegularSeason20242025!$E$3:$E$1315, $A4)</f>
        <v>7</v>
      </c>
      <c r="CM4" s="49">
        <f>SUMIFS(DataRegularSeason20242025!$AA$3:$AA$1315,DataRegularSeason20242025!$B$3:$B$1315, "&lt;=" &amp; CM$1, DataRegularSeason20242025!$D$3:$D$1315, $A4)+SUMIFS(DataRegularSeason20242025!$AB$3:$AB$1315,DataRegularSeason20242025!$B$3:$B$1315, "&lt;=" &amp; CM$1, DataRegularSeason20242025!$E$3:$E$1315, $A4)</f>
        <v>7</v>
      </c>
      <c r="CN4" s="49">
        <f>SUMIFS(DataRegularSeason20242025!$AA$3:$AA$1315,DataRegularSeason20242025!$B$3:$B$1315, "&lt;=" &amp; CN$1, DataRegularSeason20242025!$D$3:$D$1315, $A4)+SUMIFS(DataRegularSeason20242025!$AB$3:$AB$1315,DataRegularSeason20242025!$B$3:$B$1315, "&lt;=" &amp; CN$1, DataRegularSeason20242025!$E$3:$E$1315, $A4)</f>
        <v>7</v>
      </c>
      <c r="CO4" s="49">
        <f>SUMIFS(DataRegularSeason20242025!$AA$3:$AA$1315,DataRegularSeason20242025!$B$3:$B$1315, "&lt;=" &amp; CO$1, DataRegularSeason20242025!$D$3:$D$1315, $A4)+SUMIFS(DataRegularSeason20242025!$AB$3:$AB$1315,DataRegularSeason20242025!$B$3:$B$1315, "&lt;=" &amp; CO$1, DataRegularSeason20242025!$E$3:$E$1315, $A4)</f>
        <v>7</v>
      </c>
      <c r="CP4" s="49">
        <f>SUMIFS(DataRegularSeason20242025!$AA$3:$AA$1315,DataRegularSeason20242025!$B$3:$B$1315, "&lt;=" &amp; CP$1, DataRegularSeason20242025!$D$3:$D$1315, $A4)+SUMIFS(DataRegularSeason20242025!$AB$3:$AB$1315,DataRegularSeason20242025!$B$3:$B$1315, "&lt;=" &amp; CP$1, DataRegularSeason20242025!$E$3:$E$1315, $A4)</f>
        <v>7</v>
      </c>
      <c r="CQ4" s="49">
        <f>SUMIFS(DataRegularSeason20242025!$AA$3:$AA$1315,DataRegularSeason20242025!$B$3:$B$1315, "&lt;=" &amp; CQ$1, DataRegularSeason20242025!$D$3:$D$1315, $A4)+SUMIFS(DataRegularSeason20242025!$AB$3:$AB$1315,DataRegularSeason20242025!$B$3:$B$1315, "&lt;=" &amp; CQ$1, DataRegularSeason20242025!$E$3:$E$1315, $A4)</f>
        <v>7</v>
      </c>
      <c r="CR4" s="49">
        <f>SUMIFS(DataRegularSeason20242025!$AA$3:$AA$1315,DataRegularSeason20242025!$B$3:$B$1315, "&lt;=" &amp; CR$1, DataRegularSeason20242025!$D$3:$D$1315, $A4)+SUMIFS(DataRegularSeason20242025!$AB$3:$AB$1315,DataRegularSeason20242025!$B$3:$B$1315, "&lt;=" &amp; CR$1, DataRegularSeason20242025!$E$3:$E$1315, $A4)</f>
        <v>7</v>
      </c>
      <c r="CS4" s="49">
        <f>SUMIFS(DataRegularSeason20242025!$AA$3:$AA$1315,DataRegularSeason20242025!$B$3:$B$1315, "&lt;=" &amp; CS$1, DataRegularSeason20242025!$D$3:$D$1315, $A4)+SUMIFS(DataRegularSeason20242025!$AB$3:$AB$1315,DataRegularSeason20242025!$B$3:$B$1315, "&lt;=" &amp; CS$1, DataRegularSeason20242025!$E$3:$E$1315, $A4)</f>
        <v>7</v>
      </c>
      <c r="CT4" s="49">
        <f>SUMIFS(DataRegularSeason20242025!$AA$3:$AA$1315,DataRegularSeason20242025!$B$3:$B$1315, "&lt;=" &amp; CT$1, DataRegularSeason20242025!$D$3:$D$1315, $A4)+SUMIFS(DataRegularSeason20242025!$AB$3:$AB$1315,DataRegularSeason20242025!$B$3:$B$1315, "&lt;=" &amp; CT$1, DataRegularSeason20242025!$E$3:$E$1315, $A4)</f>
        <v>7</v>
      </c>
      <c r="CU4" s="49">
        <f>SUMIFS(DataRegularSeason20242025!$AA$3:$AA$1315,DataRegularSeason20242025!$B$3:$B$1315, "&lt;=" &amp; CU$1, DataRegularSeason20242025!$D$3:$D$1315, $A4)+SUMIFS(DataRegularSeason20242025!$AB$3:$AB$1315,DataRegularSeason20242025!$B$3:$B$1315, "&lt;=" &amp; CU$1, DataRegularSeason20242025!$E$3:$E$1315, $A4)</f>
        <v>7</v>
      </c>
      <c r="CV4" s="49">
        <f>SUMIFS(DataRegularSeason20242025!$AA$3:$AA$1315,DataRegularSeason20242025!$B$3:$B$1315, "&lt;=" &amp; CV$1, DataRegularSeason20242025!$D$3:$D$1315, $A4)+SUMIFS(DataRegularSeason20242025!$AB$3:$AB$1315,DataRegularSeason20242025!$B$3:$B$1315, "&lt;=" &amp; CV$1, DataRegularSeason20242025!$E$3:$E$1315, $A4)</f>
        <v>7</v>
      </c>
      <c r="CW4" s="49">
        <f>SUMIFS(DataRegularSeason20242025!$AA$3:$AA$1315,DataRegularSeason20242025!$B$3:$B$1315, "&lt;=" &amp; CW$1, DataRegularSeason20242025!$D$3:$D$1315, $A4)+SUMIFS(DataRegularSeason20242025!$AB$3:$AB$1315,DataRegularSeason20242025!$B$3:$B$1315, "&lt;=" &amp; CW$1, DataRegularSeason20242025!$E$3:$E$1315, $A4)</f>
        <v>7</v>
      </c>
      <c r="CX4" s="49">
        <f>SUMIFS(DataRegularSeason20242025!$AA$3:$AA$1315,DataRegularSeason20242025!$B$3:$B$1315, "&lt;=" &amp; CX$1, DataRegularSeason20242025!$D$3:$D$1315, $A4)+SUMIFS(DataRegularSeason20242025!$AB$3:$AB$1315,DataRegularSeason20242025!$B$3:$B$1315, "&lt;=" &amp; CX$1, DataRegularSeason20242025!$E$3:$E$1315, $A4)</f>
        <v>7</v>
      </c>
      <c r="CY4" s="49">
        <f>SUMIFS(DataRegularSeason20242025!$AA$3:$AA$1315,DataRegularSeason20242025!$B$3:$B$1315, "&lt;=" &amp; CY$1, DataRegularSeason20242025!$D$3:$D$1315, $A4)+SUMIFS(DataRegularSeason20242025!$AB$3:$AB$1315,DataRegularSeason20242025!$B$3:$B$1315, "&lt;=" &amp; CY$1, DataRegularSeason20242025!$E$3:$E$1315, $A4)</f>
        <v>7</v>
      </c>
      <c r="CZ4" s="49">
        <f>SUMIFS(DataRegularSeason20242025!$AA$3:$AA$1315,DataRegularSeason20242025!$B$3:$B$1315, "&lt;=" &amp; CZ$1, DataRegularSeason20242025!$D$3:$D$1315, $A4)+SUMIFS(DataRegularSeason20242025!$AB$3:$AB$1315,DataRegularSeason20242025!$B$3:$B$1315, "&lt;=" &amp; CZ$1, DataRegularSeason20242025!$E$3:$E$1315, $A4)</f>
        <v>7</v>
      </c>
      <c r="DA4" s="49">
        <f>SUMIFS(DataRegularSeason20242025!$AA$3:$AA$1315,DataRegularSeason20242025!$B$3:$B$1315, "&lt;=" &amp; DA$1, DataRegularSeason20242025!$D$3:$D$1315, $A4)+SUMIFS(DataRegularSeason20242025!$AB$3:$AB$1315,DataRegularSeason20242025!$B$3:$B$1315, "&lt;=" &amp; DA$1, DataRegularSeason20242025!$E$3:$E$1315, $A4)</f>
        <v>7</v>
      </c>
      <c r="DB4" s="49">
        <f>SUMIFS(DataRegularSeason20242025!$AA$3:$AA$1315,DataRegularSeason20242025!$B$3:$B$1315, "&lt;=" &amp; DB$1, DataRegularSeason20242025!$D$3:$D$1315, $A4)+SUMIFS(DataRegularSeason20242025!$AB$3:$AB$1315,DataRegularSeason20242025!$B$3:$B$1315, "&lt;=" &amp; DB$1, DataRegularSeason20242025!$E$3:$E$1315, $A4)</f>
        <v>7</v>
      </c>
      <c r="DC4" s="49">
        <f>SUMIFS(DataRegularSeason20242025!$AA$3:$AA$1315,DataRegularSeason20242025!$B$3:$B$1315, "&lt;=" &amp; DC$1, DataRegularSeason20242025!$D$3:$D$1315, $A4)+SUMIFS(DataRegularSeason20242025!$AB$3:$AB$1315,DataRegularSeason20242025!$B$3:$B$1315, "&lt;=" &amp; DC$1, DataRegularSeason20242025!$E$3:$E$1315, $A4)</f>
        <v>7</v>
      </c>
      <c r="DD4" s="49">
        <f>SUMIFS(DataRegularSeason20242025!$AA$3:$AA$1315,DataRegularSeason20242025!$B$3:$B$1315, "&lt;=" &amp; DD$1, DataRegularSeason20242025!$D$3:$D$1315, $A4)+SUMIFS(DataRegularSeason20242025!$AB$3:$AB$1315,DataRegularSeason20242025!$B$3:$B$1315, "&lt;=" &amp; DD$1, DataRegularSeason20242025!$E$3:$E$1315, $A4)</f>
        <v>7</v>
      </c>
      <c r="DE4" s="49">
        <f>SUMIFS(DataRegularSeason20242025!$AA$3:$AA$1315,DataRegularSeason20242025!$B$3:$B$1315, "&lt;=" &amp; DE$1, DataRegularSeason20242025!$D$3:$D$1315, $A4)+SUMIFS(DataRegularSeason20242025!$AB$3:$AB$1315,DataRegularSeason20242025!$B$3:$B$1315, "&lt;=" &amp; DE$1, DataRegularSeason20242025!$E$3:$E$1315, $A4)</f>
        <v>7</v>
      </c>
      <c r="DF4" s="49">
        <f>SUMIFS(DataRegularSeason20242025!$AA$3:$AA$1315,DataRegularSeason20242025!$B$3:$B$1315, "&lt;=" &amp; DF$1, DataRegularSeason20242025!$D$3:$D$1315, $A4)+SUMIFS(DataRegularSeason20242025!$AB$3:$AB$1315,DataRegularSeason20242025!$B$3:$B$1315, "&lt;=" &amp; DF$1, DataRegularSeason20242025!$E$3:$E$1315, $A4)</f>
        <v>7</v>
      </c>
      <c r="DG4" s="49">
        <f>SUMIFS(DataRegularSeason20242025!$AA$3:$AA$1315,DataRegularSeason20242025!$B$3:$B$1315, "&lt;=" &amp; DG$1, DataRegularSeason20242025!$D$3:$D$1315, $A4)+SUMIFS(DataRegularSeason20242025!$AB$3:$AB$1315,DataRegularSeason20242025!$B$3:$B$1315, "&lt;=" &amp; DG$1, DataRegularSeason20242025!$E$3:$E$1315, $A4)</f>
        <v>7</v>
      </c>
      <c r="DH4" s="49">
        <f>SUMIFS(DataRegularSeason20242025!$AA$3:$AA$1315,DataRegularSeason20242025!$B$3:$B$1315, "&lt;=" &amp; DH$1, DataRegularSeason20242025!$D$3:$D$1315, $A4)+SUMIFS(DataRegularSeason20242025!$AB$3:$AB$1315,DataRegularSeason20242025!$B$3:$B$1315, "&lt;=" &amp; DH$1, DataRegularSeason20242025!$E$3:$E$1315, $A4)</f>
        <v>7</v>
      </c>
      <c r="DI4" s="49">
        <f>SUMIFS(DataRegularSeason20242025!$AA$3:$AA$1315,DataRegularSeason20242025!$B$3:$B$1315, "&lt;=" &amp; DI$1, DataRegularSeason20242025!$D$3:$D$1315, $A4)+SUMIFS(DataRegularSeason20242025!$AB$3:$AB$1315,DataRegularSeason20242025!$B$3:$B$1315, "&lt;=" &amp; DI$1, DataRegularSeason20242025!$E$3:$E$1315, $A4)</f>
        <v>7</v>
      </c>
      <c r="DJ4" s="49">
        <f>SUMIFS(DataRegularSeason20242025!$AA$3:$AA$1315,DataRegularSeason20242025!$B$3:$B$1315, "&lt;=" &amp; DJ$1, DataRegularSeason20242025!$D$3:$D$1315, $A4)+SUMIFS(DataRegularSeason20242025!$AB$3:$AB$1315,DataRegularSeason20242025!$B$3:$B$1315, "&lt;=" &amp; DJ$1, DataRegularSeason20242025!$E$3:$E$1315, $A4)</f>
        <v>7</v>
      </c>
      <c r="DK4" s="49">
        <f>SUMIFS(DataRegularSeason20242025!$AA$3:$AA$1315,DataRegularSeason20242025!$B$3:$B$1315, "&lt;=" &amp; DK$1, DataRegularSeason20242025!$D$3:$D$1315, $A4)+SUMIFS(DataRegularSeason20242025!$AB$3:$AB$1315,DataRegularSeason20242025!$B$3:$B$1315, "&lt;=" &amp; DK$1, DataRegularSeason20242025!$E$3:$E$1315, $A4)</f>
        <v>7</v>
      </c>
      <c r="DL4" s="49">
        <f>SUMIFS(DataRegularSeason20242025!$AA$3:$AA$1315,DataRegularSeason20242025!$B$3:$B$1315, "&lt;=" &amp; DL$1, DataRegularSeason20242025!$D$3:$D$1315, $A4)+SUMIFS(DataRegularSeason20242025!$AB$3:$AB$1315,DataRegularSeason20242025!$B$3:$B$1315, "&lt;=" &amp; DL$1, DataRegularSeason20242025!$E$3:$E$1315, $A4)</f>
        <v>7</v>
      </c>
      <c r="DM4" s="49">
        <f>SUMIFS(DataRegularSeason20242025!$AA$3:$AA$1315,DataRegularSeason20242025!$B$3:$B$1315, "&lt;=" &amp; DM$1, DataRegularSeason20242025!$D$3:$D$1315, $A4)+SUMIFS(DataRegularSeason20242025!$AB$3:$AB$1315,DataRegularSeason20242025!$B$3:$B$1315, "&lt;=" &amp; DM$1, DataRegularSeason20242025!$E$3:$E$1315, $A4)</f>
        <v>7</v>
      </c>
      <c r="DN4" s="49">
        <f>SUMIFS(DataRegularSeason20242025!$AA$3:$AA$1315,DataRegularSeason20242025!$B$3:$B$1315, "&lt;=" &amp; DN$1, DataRegularSeason20242025!$D$3:$D$1315, $A4)+SUMIFS(DataRegularSeason20242025!$AB$3:$AB$1315,DataRegularSeason20242025!$B$3:$B$1315, "&lt;=" &amp; DN$1, DataRegularSeason20242025!$E$3:$E$1315, $A4)</f>
        <v>7</v>
      </c>
      <c r="DO4" s="49">
        <f>SUMIFS(DataRegularSeason20242025!$AA$3:$AA$1315,DataRegularSeason20242025!$B$3:$B$1315, "&lt;=" &amp; DO$1, DataRegularSeason20242025!$D$3:$D$1315, $A4)+SUMIFS(DataRegularSeason20242025!$AB$3:$AB$1315,DataRegularSeason20242025!$B$3:$B$1315, "&lt;=" &amp; DO$1, DataRegularSeason20242025!$E$3:$E$1315, $A4)</f>
        <v>7</v>
      </c>
      <c r="DP4" s="49">
        <f>SUMIFS(DataRegularSeason20242025!$AA$3:$AA$1315,DataRegularSeason20242025!$B$3:$B$1315, "&lt;=" &amp; DP$1, DataRegularSeason20242025!$D$3:$D$1315, $A4)+SUMIFS(DataRegularSeason20242025!$AB$3:$AB$1315,DataRegularSeason20242025!$B$3:$B$1315, "&lt;=" &amp; DP$1, DataRegularSeason20242025!$E$3:$E$1315, $A4)</f>
        <v>7</v>
      </c>
      <c r="DQ4" s="49">
        <f>SUMIFS(DataRegularSeason20242025!$AA$3:$AA$1315,DataRegularSeason20242025!$B$3:$B$1315, "&lt;=" &amp; DQ$1, DataRegularSeason20242025!$D$3:$D$1315, $A4)+SUMIFS(DataRegularSeason20242025!$AB$3:$AB$1315,DataRegularSeason20242025!$B$3:$B$1315, "&lt;=" &amp; DQ$1, DataRegularSeason20242025!$E$3:$E$1315, $A4)</f>
        <v>7</v>
      </c>
      <c r="DR4" s="49">
        <f>SUMIFS(DataRegularSeason20242025!$AA$3:$AA$1315,DataRegularSeason20242025!$B$3:$B$1315, "&lt;=" &amp; DR$1, DataRegularSeason20242025!$D$3:$D$1315, $A4)+SUMIFS(DataRegularSeason20242025!$AB$3:$AB$1315,DataRegularSeason20242025!$B$3:$B$1315, "&lt;=" &amp; DR$1, DataRegularSeason20242025!$E$3:$E$1315, $A4)</f>
        <v>7</v>
      </c>
      <c r="DS4" s="49">
        <f>SUMIFS(DataRegularSeason20242025!$AA$3:$AA$1315,DataRegularSeason20242025!$B$3:$B$1315, "&lt;=" &amp; DS$1, DataRegularSeason20242025!$D$3:$D$1315, $A4)+SUMIFS(DataRegularSeason20242025!$AB$3:$AB$1315,DataRegularSeason20242025!$B$3:$B$1315, "&lt;=" &amp; DS$1, DataRegularSeason20242025!$E$3:$E$1315, $A4)</f>
        <v>7</v>
      </c>
      <c r="DT4" s="49">
        <f>SUMIFS(DataRegularSeason20242025!$AA$3:$AA$1315,DataRegularSeason20242025!$B$3:$B$1315, "&lt;=" &amp; DT$1, DataRegularSeason20242025!$D$3:$D$1315, $A4)+SUMIFS(DataRegularSeason20242025!$AB$3:$AB$1315,DataRegularSeason20242025!$B$3:$B$1315, "&lt;=" &amp; DT$1, DataRegularSeason20242025!$E$3:$E$1315, $A4)</f>
        <v>7</v>
      </c>
      <c r="DU4" s="49">
        <f>SUMIFS(DataRegularSeason20242025!$AA$3:$AA$1315,DataRegularSeason20242025!$B$3:$B$1315, "&lt;=" &amp; DU$1, DataRegularSeason20242025!$D$3:$D$1315, $A4)+SUMIFS(DataRegularSeason20242025!$AB$3:$AB$1315,DataRegularSeason20242025!$B$3:$B$1315, "&lt;=" &amp; DU$1, DataRegularSeason20242025!$E$3:$E$1315, $A4)</f>
        <v>7</v>
      </c>
      <c r="DV4" s="49">
        <f>SUMIFS(DataRegularSeason20242025!$AA$3:$AA$1315,DataRegularSeason20242025!$B$3:$B$1315, "&lt;=" &amp; DV$1, DataRegularSeason20242025!$D$3:$D$1315, $A4)+SUMIFS(DataRegularSeason20242025!$AB$3:$AB$1315,DataRegularSeason20242025!$B$3:$B$1315, "&lt;=" &amp; DV$1, DataRegularSeason20242025!$E$3:$E$1315, $A4)</f>
        <v>7</v>
      </c>
      <c r="DW4" s="49">
        <f>SUMIFS(DataRegularSeason20242025!$AA$3:$AA$1315,DataRegularSeason20242025!$B$3:$B$1315, "&lt;=" &amp; DW$1, DataRegularSeason20242025!$D$3:$D$1315, $A4)+SUMIFS(DataRegularSeason20242025!$AB$3:$AB$1315,DataRegularSeason20242025!$B$3:$B$1315, "&lt;=" &amp; DW$1, DataRegularSeason20242025!$E$3:$E$1315, $A4)</f>
        <v>7</v>
      </c>
      <c r="DX4" s="49">
        <f>SUMIFS(DataRegularSeason20242025!$AA$3:$AA$1315,DataRegularSeason20242025!$B$3:$B$1315, "&lt;=" &amp; DX$1, DataRegularSeason20242025!$D$3:$D$1315, $A4)+SUMIFS(DataRegularSeason20242025!$AB$3:$AB$1315,DataRegularSeason20242025!$B$3:$B$1315, "&lt;=" &amp; DX$1, DataRegularSeason20242025!$E$3:$E$1315, $A4)</f>
        <v>7</v>
      </c>
      <c r="DY4" s="49">
        <f>SUMIFS(DataRegularSeason20242025!$AA$3:$AA$1315,DataRegularSeason20242025!$B$3:$B$1315, "&lt;=" &amp; DY$1, DataRegularSeason20242025!$D$3:$D$1315, $A4)+SUMIFS(DataRegularSeason20242025!$AB$3:$AB$1315,DataRegularSeason20242025!$B$3:$B$1315, "&lt;=" &amp; DY$1, DataRegularSeason20242025!$E$3:$E$1315, $A4)</f>
        <v>7</v>
      </c>
      <c r="DZ4" s="49">
        <f>SUMIFS(DataRegularSeason20242025!$AA$3:$AA$1315,DataRegularSeason20242025!$B$3:$B$1315, "&lt;=" &amp; DZ$1, DataRegularSeason20242025!$D$3:$D$1315, $A4)+SUMIFS(DataRegularSeason20242025!$AB$3:$AB$1315,DataRegularSeason20242025!$B$3:$B$1315, "&lt;=" &amp; DZ$1, DataRegularSeason20242025!$E$3:$E$1315, $A4)</f>
        <v>7</v>
      </c>
      <c r="EA4" s="49">
        <f>SUMIFS(DataRegularSeason20242025!$AA$3:$AA$1315,DataRegularSeason20242025!$B$3:$B$1315, "&lt;=" &amp; EA$1, DataRegularSeason20242025!$D$3:$D$1315, $A4)+SUMIFS(DataRegularSeason20242025!$AB$3:$AB$1315,DataRegularSeason20242025!$B$3:$B$1315, "&lt;=" &amp; EA$1, DataRegularSeason20242025!$E$3:$E$1315, $A4)</f>
        <v>7</v>
      </c>
      <c r="EB4" s="49">
        <f>SUMIFS(DataRegularSeason20242025!$AA$3:$AA$1315,DataRegularSeason20242025!$B$3:$B$1315, "&lt;=" &amp; EB$1, DataRegularSeason20242025!$D$3:$D$1315, $A4)+SUMIFS(DataRegularSeason20242025!$AB$3:$AB$1315,DataRegularSeason20242025!$B$3:$B$1315, "&lt;=" &amp; EB$1, DataRegularSeason20242025!$E$3:$E$1315, $A4)</f>
        <v>7</v>
      </c>
      <c r="EC4" s="49">
        <f>SUMIFS(DataRegularSeason20242025!$AA$3:$AA$1315,DataRegularSeason20242025!$B$3:$B$1315, "&lt;=" &amp; EC$1, DataRegularSeason20242025!$D$3:$D$1315, $A4)+SUMIFS(DataRegularSeason20242025!$AB$3:$AB$1315,DataRegularSeason20242025!$B$3:$B$1315, "&lt;=" &amp; EC$1, DataRegularSeason20242025!$E$3:$E$1315, $A4)</f>
        <v>7</v>
      </c>
      <c r="ED4" s="49">
        <f>SUMIFS(DataRegularSeason20242025!$AA$3:$AA$1315,DataRegularSeason20242025!$B$3:$B$1315, "&lt;=" &amp; ED$1, DataRegularSeason20242025!$D$3:$D$1315, $A4)+SUMIFS(DataRegularSeason20242025!$AB$3:$AB$1315,DataRegularSeason20242025!$B$3:$B$1315, "&lt;=" &amp; ED$1, DataRegularSeason20242025!$E$3:$E$1315, $A4)</f>
        <v>7</v>
      </c>
      <c r="EE4" s="49">
        <f>SUMIFS(DataRegularSeason20242025!$AA$3:$AA$1315,DataRegularSeason20242025!$B$3:$B$1315, "&lt;=" &amp; EE$1, DataRegularSeason20242025!$D$3:$D$1315, $A4)+SUMIFS(DataRegularSeason20242025!$AB$3:$AB$1315,DataRegularSeason20242025!$B$3:$B$1315, "&lt;=" &amp; EE$1, DataRegularSeason20242025!$E$3:$E$1315, $A4)</f>
        <v>7</v>
      </c>
      <c r="EF4" s="49">
        <f>SUMIFS(DataRegularSeason20242025!$AA$3:$AA$1315,DataRegularSeason20242025!$B$3:$B$1315, "&lt;=" &amp; EF$1, DataRegularSeason20242025!$D$3:$D$1315, $A4)+SUMIFS(DataRegularSeason20242025!$AB$3:$AB$1315,DataRegularSeason20242025!$B$3:$B$1315, "&lt;=" &amp; EF$1, DataRegularSeason20242025!$E$3:$E$1315, $A4)</f>
        <v>7</v>
      </c>
      <c r="EG4" s="49">
        <f>SUMIFS(DataRegularSeason20242025!$AA$3:$AA$1315,DataRegularSeason20242025!$B$3:$B$1315, "&lt;=" &amp; EG$1, DataRegularSeason20242025!$D$3:$D$1315, $A4)+SUMIFS(DataRegularSeason20242025!$AB$3:$AB$1315,DataRegularSeason20242025!$B$3:$B$1315, "&lt;=" &amp; EG$1, DataRegularSeason20242025!$E$3:$E$1315, $A4)</f>
        <v>7</v>
      </c>
      <c r="EH4" s="49">
        <f>SUMIFS(DataRegularSeason20242025!$AA$3:$AA$1315,DataRegularSeason20242025!$B$3:$B$1315, "&lt;=" &amp; EH$1, DataRegularSeason20242025!$D$3:$D$1315, $A4)+SUMIFS(DataRegularSeason20242025!$AB$3:$AB$1315,DataRegularSeason20242025!$B$3:$B$1315, "&lt;=" &amp; EH$1, DataRegularSeason20242025!$E$3:$E$1315, $A4)</f>
        <v>7</v>
      </c>
      <c r="EI4" s="49">
        <f>SUMIFS(DataRegularSeason20242025!$AA$3:$AA$1315,DataRegularSeason20242025!$B$3:$B$1315, "&lt;=" &amp; EI$1, DataRegularSeason20242025!$D$3:$D$1315, $A4)+SUMIFS(DataRegularSeason20242025!$AB$3:$AB$1315,DataRegularSeason20242025!$B$3:$B$1315, "&lt;=" &amp; EI$1, DataRegularSeason20242025!$E$3:$E$1315, $A4)</f>
        <v>7</v>
      </c>
      <c r="EJ4" s="49">
        <f>SUMIFS(DataRegularSeason20242025!$AA$3:$AA$1315,DataRegularSeason20242025!$B$3:$B$1315, "&lt;=" &amp; EJ$1, DataRegularSeason20242025!$D$3:$D$1315, $A4)+SUMIFS(DataRegularSeason20242025!$AB$3:$AB$1315,DataRegularSeason20242025!$B$3:$B$1315, "&lt;=" &amp; EJ$1, DataRegularSeason20242025!$E$3:$E$1315, $A4)</f>
        <v>7</v>
      </c>
      <c r="EK4" s="49">
        <f>SUMIFS(DataRegularSeason20242025!$AA$3:$AA$1315,DataRegularSeason20242025!$B$3:$B$1315, "&lt;=" &amp; EK$1, DataRegularSeason20242025!$D$3:$D$1315, $A4)+SUMIFS(DataRegularSeason20242025!$AB$3:$AB$1315,DataRegularSeason20242025!$B$3:$B$1315, "&lt;=" &amp; EK$1, DataRegularSeason20242025!$E$3:$E$1315, $A4)</f>
        <v>7</v>
      </c>
      <c r="EL4" s="49">
        <f>SUMIFS(DataRegularSeason20242025!$AA$3:$AA$1315,DataRegularSeason20242025!$B$3:$B$1315, "&lt;=" &amp; EL$1, DataRegularSeason20242025!$D$3:$D$1315, $A4)+SUMIFS(DataRegularSeason20242025!$AB$3:$AB$1315,DataRegularSeason20242025!$B$3:$B$1315, "&lt;=" &amp; EL$1, DataRegularSeason20242025!$E$3:$E$1315, $A4)</f>
        <v>7</v>
      </c>
      <c r="EM4" s="49">
        <f>SUMIFS(DataRegularSeason20242025!$AA$3:$AA$1315,DataRegularSeason20242025!$B$3:$B$1315, "&lt;=" &amp; EM$1, DataRegularSeason20242025!$D$3:$D$1315, $A4)+SUMIFS(DataRegularSeason20242025!$AB$3:$AB$1315,DataRegularSeason20242025!$B$3:$B$1315, "&lt;=" &amp; EM$1, DataRegularSeason20242025!$E$3:$E$1315, $A4)</f>
        <v>7</v>
      </c>
      <c r="EN4" s="49">
        <f>SUMIFS(DataRegularSeason20242025!$AA$3:$AA$1315,DataRegularSeason20242025!$B$3:$B$1315, "&lt;=" &amp; EN$1, DataRegularSeason20242025!$D$3:$D$1315, $A4)+SUMIFS(DataRegularSeason20242025!$AB$3:$AB$1315,DataRegularSeason20242025!$B$3:$B$1315, "&lt;=" &amp; EN$1, DataRegularSeason20242025!$E$3:$E$1315, $A4)</f>
        <v>7</v>
      </c>
      <c r="EO4" s="49">
        <f>SUMIFS(DataRegularSeason20242025!$AA$3:$AA$1315,DataRegularSeason20242025!$B$3:$B$1315, "&lt;=" &amp; EO$1, DataRegularSeason20242025!$D$3:$D$1315, $A4)+SUMIFS(DataRegularSeason20242025!$AB$3:$AB$1315,DataRegularSeason20242025!$B$3:$B$1315, "&lt;=" &amp; EO$1, DataRegularSeason20242025!$E$3:$E$1315, $A4)</f>
        <v>7</v>
      </c>
      <c r="EP4" s="49">
        <f>SUMIFS(DataRegularSeason20242025!$AA$3:$AA$1315,DataRegularSeason20242025!$B$3:$B$1315, "&lt;=" &amp; EP$1, DataRegularSeason20242025!$D$3:$D$1315, $A4)+SUMIFS(DataRegularSeason20242025!$AB$3:$AB$1315,DataRegularSeason20242025!$B$3:$B$1315, "&lt;=" &amp; EP$1, DataRegularSeason20242025!$E$3:$E$1315, $A4)</f>
        <v>7</v>
      </c>
      <c r="EQ4" s="49">
        <f>SUMIFS(DataRegularSeason20242025!$AA$3:$AA$1315,DataRegularSeason20242025!$B$3:$B$1315, "&lt;=" &amp; EQ$1, DataRegularSeason20242025!$D$3:$D$1315, $A4)+SUMIFS(DataRegularSeason20242025!$AB$3:$AB$1315,DataRegularSeason20242025!$B$3:$B$1315, "&lt;=" &amp; EQ$1, DataRegularSeason20242025!$E$3:$E$1315, $A4)</f>
        <v>7</v>
      </c>
      <c r="ER4" s="49">
        <f>SUMIFS(DataRegularSeason20242025!$AA$3:$AA$1315,DataRegularSeason20242025!$B$3:$B$1315, "&lt;=" &amp; ER$1, DataRegularSeason20242025!$D$3:$D$1315, $A4)+SUMIFS(DataRegularSeason20242025!$AB$3:$AB$1315,DataRegularSeason20242025!$B$3:$B$1315, "&lt;=" &amp; ER$1, DataRegularSeason20242025!$E$3:$E$1315, $A4)</f>
        <v>7</v>
      </c>
      <c r="ES4" s="49">
        <f>SUMIFS(DataRegularSeason20242025!$AA$3:$AA$1315,DataRegularSeason20242025!$B$3:$B$1315, "&lt;=" &amp; ES$1, DataRegularSeason20242025!$D$3:$D$1315, $A4)+SUMIFS(DataRegularSeason20242025!$AB$3:$AB$1315,DataRegularSeason20242025!$B$3:$B$1315, "&lt;=" &amp; ES$1, DataRegularSeason20242025!$E$3:$E$1315, $A4)</f>
        <v>7</v>
      </c>
      <c r="ET4" s="49">
        <f>SUMIFS(DataRegularSeason20242025!$AA$3:$AA$1315,DataRegularSeason20242025!$B$3:$B$1315, "&lt;=" &amp; ET$1, DataRegularSeason20242025!$D$3:$D$1315, $A4)+SUMIFS(DataRegularSeason20242025!$AB$3:$AB$1315,DataRegularSeason20242025!$B$3:$B$1315, "&lt;=" &amp; ET$1, DataRegularSeason20242025!$E$3:$E$1315, $A4)</f>
        <v>7</v>
      </c>
      <c r="EU4" s="49">
        <f>SUMIFS(DataRegularSeason20242025!$AA$3:$AA$1315,DataRegularSeason20242025!$B$3:$B$1315, "&lt;=" &amp; EU$1, DataRegularSeason20242025!$D$3:$D$1315, $A4)+SUMIFS(DataRegularSeason20242025!$AB$3:$AB$1315,DataRegularSeason20242025!$B$3:$B$1315, "&lt;=" &amp; EU$1, DataRegularSeason20242025!$E$3:$E$1315, $A4)</f>
        <v>7</v>
      </c>
      <c r="EV4" s="49">
        <f>SUMIFS(DataRegularSeason20242025!$AA$3:$AA$1315,DataRegularSeason20242025!$B$3:$B$1315, "&lt;=" &amp; EV$1, DataRegularSeason20242025!$D$3:$D$1315, $A4)+SUMIFS(DataRegularSeason20242025!$AB$3:$AB$1315,DataRegularSeason20242025!$B$3:$B$1315, "&lt;=" &amp; EV$1, DataRegularSeason20242025!$E$3:$E$1315, $A4)</f>
        <v>7</v>
      </c>
      <c r="EW4" s="49">
        <f>SUMIFS(DataRegularSeason20242025!$AA$3:$AA$1315,DataRegularSeason20242025!$B$3:$B$1315, "&lt;=" &amp; EW$1, DataRegularSeason20242025!$D$3:$D$1315, $A4)+SUMIFS(DataRegularSeason20242025!$AB$3:$AB$1315,DataRegularSeason20242025!$B$3:$B$1315, "&lt;=" &amp; EW$1, DataRegularSeason20242025!$E$3:$E$1315, $A4)</f>
        <v>7</v>
      </c>
      <c r="EX4" s="49">
        <f>SUMIFS(DataRegularSeason20242025!$AA$3:$AA$1315,DataRegularSeason20242025!$B$3:$B$1315, "&lt;=" &amp; EX$1, DataRegularSeason20242025!$D$3:$D$1315, $A4)+SUMIFS(DataRegularSeason20242025!$AB$3:$AB$1315,DataRegularSeason20242025!$B$3:$B$1315, "&lt;=" &amp; EX$1, DataRegularSeason20242025!$E$3:$E$1315, $A4)</f>
        <v>7</v>
      </c>
      <c r="EY4" s="49">
        <f>SUMIFS(DataRegularSeason20242025!$AA$3:$AA$1315,DataRegularSeason20242025!$B$3:$B$1315, "&lt;=" &amp; EY$1, DataRegularSeason20242025!$D$3:$D$1315, $A4)+SUMIFS(DataRegularSeason20242025!$AB$3:$AB$1315,DataRegularSeason20242025!$B$3:$B$1315, "&lt;=" &amp; EY$1, DataRegularSeason20242025!$E$3:$E$1315, $A4)</f>
        <v>7</v>
      </c>
      <c r="EZ4" s="49">
        <f>SUMIFS(DataRegularSeason20242025!$AA$3:$AA$1315,DataRegularSeason20242025!$B$3:$B$1315, "&lt;=" &amp; EZ$1, DataRegularSeason20242025!$D$3:$D$1315, $A4)+SUMIFS(DataRegularSeason20242025!$AB$3:$AB$1315,DataRegularSeason20242025!$B$3:$B$1315, "&lt;=" &amp; EZ$1, DataRegularSeason20242025!$E$3:$E$1315, $A4)</f>
        <v>7</v>
      </c>
      <c r="FA4" s="49">
        <f>SUMIFS(DataRegularSeason20242025!$AA$3:$AA$1315,DataRegularSeason20242025!$B$3:$B$1315, "&lt;=" &amp; FA$1, DataRegularSeason20242025!$D$3:$D$1315, $A4)+SUMIFS(DataRegularSeason20242025!$AB$3:$AB$1315,DataRegularSeason20242025!$B$3:$B$1315, "&lt;=" &amp; FA$1, DataRegularSeason20242025!$E$3:$E$1315, $A4)</f>
        <v>7</v>
      </c>
      <c r="FB4" s="49">
        <f>SUMIFS(DataRegularSeason20242025!$AA$3:$AA$1315,DataRegularSeason20242025!$B$3:$B$1315, "&lt;=" &amp; FB$1, DataRegularSeason20242025!$D$3:$D$1315, $A4)+SUMIFS(DataRegularSeason20242025!$AB$3:$AB$1315,DataRegularSeason20242025!$B$3:$B$1315, "&lt;=" &amp; FB$1, DataRegularSeason20242025!$E$3:$E$1315, $A4)</f>
        <v>7</v>
      </c>
      <c r="FC4" s="49">
        <f>SUMIFS(DataRegularSeason20242025!$AA$3:$AA$1315,DataRegularSeason20242025!$B$3:$B$1315, "&lt;=" &amp; FC$1, DataRegularSeason20242025!$D$3:$D$1315, $A4)+SUMIFS(DataRegularSeason20242025!$AB$3:$AB$1315,DataRegularSeason20242025!$B$3:$B$1315, "&lt;=" &amp; FC$1, DataRegularSeason20242025!$E$3:$E$1315, $A4)</f>
        <v>7</v>
      </c>
      <c r="FD4" s="49">
        <f>SUMIFS(DataRegularSeason20242025!$AA$3:$AA$1315,DataRegularSeason20242025!$B$3:$B$1315, "&lt;=" &amp; FD$1, DataRegularSeason20242025!$D$3:$D$1315, $A4)+SUMIFS(DataRegularSeason20242025!$AB$3:$AB$1315,DataRegularSeason20242025!$B$3:$B$1315, "&lt;=" &amp; FD$1, DataRegularSeason20242025!$E$3:$E$1315, $A4)</f>
        <v>7</v>
      </c>
      <c r="FE4" s="49">
        <f>SUMIFS(DataRegularSeason20242025!$AA$3:$AA$1315,DataRegularSeason20242025!$B$3:$B$1315, "&lt;=" &amp; FE$1, DataRegularSeason20242025!$D$3:$D$1315, $A4)+SUMIFS(DataRegularSeason20242025!$AB$3:$AB$1315,DataRegularSeason20242025!$B$3:$B$1315, "&lt;=" &amp; FE$1, DataRegularSeason20242025!$E$3:$E$1315, $A4)</f>
        <v>7</v>
      </c>
      <c r="FF4" s="49">
        <f>SUMIFS(DataRegularSeason20242025!$AA$3:$AA$1315,DataRegularSeason20242025!$B$3:$B$1315, "&lt;=" &amp; FF$1, DataRegularSeason20242025!$D$3:$D$1315, $A4)+SUMIFS(DataRegularSeason20242025!$AB$3:$AB$1315,DataRegularSeason20242025!$B$3:$B$1315, "&lt;=" &amp; FF$1, DataRegularSeason20242025!$E$3:$E$1315, $A4)</f>
        <v>7</v>
      </c>
      <c r="FG4" s="49">
        <f>SUMIFS(DataRegularSeason20242025!$AA$3:$AA$1315,DataRegularSeason20242025!$B$3:$B$1315, "&lt;=" &amp; FG$1, DataRegularSeason20242025!$D$3:$D$1315, $A4)+SUMIFS(DataRegularSeason20242025!$AB$3:$AB$1315,DataRegularSeason20242025!$B$3:$B$1315, "&lt;=" &amp; FG$1, DataRegularSeason20242025!$E$3:$E$1315, $A4)</f>
        <v>7</v>
      </c>
      <c r="FH4" s="49">
        <f>SUMIFS(DataRegularSeason20242025!$AA$3:$AA$1315,DataRegularSeason20242025!$B$3:$B$1315, "&lt;=" &amp; FH$1, DataRegularSeason20242025!$D$3:$D$1315, $A4)+SUMIFS(DataRegularSeason20242025!$AB$3:$AB$1315,DataRegularSeason20242025!$B$3:$B$1315, "&lt;=" &amp; FH$1, DataRegularSeason20242025!$E$3:$E$1315, $A4)</f>
        <v>7</v>
      </c>
      <c r="FI4" s="49">
        <f>SUMIFS(DataRegularSeason20242025!$AA$3:$AA$1315,DataRegularSeason20242025!$B$3:$B$1315, "&lt;=" &amp; FI$1, DataRegularSeason20242025!$D$3:$D$1315, $A4)+SUMIFS(DataRegularSeason20242025!$AB$3:$AB$1315,DataRegularSeason20242025!$B$3:$B$1315, "&lt;=" &amp; FI$1, DataRegularSeason20242025!$E$3:$E$1315, $A4)</f>
        <v>7</v>
      </c>
      <c r="FJ4" s="49">
        <f>SUMIFS(DataRegularSeason20242025!$AA$3:$AA$1315,DataRegularSeason20242025!$B$3:$B$1315, "&lt;=" &amp; FJ$1, DataRegularSeason20242025!$D$3:$D$1315, $A4)+SUMIFS(DataRegularSeason20242025!$AB$3:$AB$1315,DataRegularSeason20242025!$B$3:$B$1315, "&lt;=" &amp; FJ$1, DataRegularSeason20242025!$E$3:$E$1315, $A4)</f>
        <v>7</v>
      </c>
      <c r="FK4" s="49">
        <f>SUMIFS(DataRegularSeason20242025!$AA$3:$AA$1315,DataRegularSeason20242025!$B$3:$B$1315, "&lt;=" &amp; FK$1, DataRegularSeason20242025!$D$3:$D$1315, $A4)+SUMIFS(DataRegularSeason20242025!$AB$3:$AB$1315,DataRegularSeason20242025!$B$3:$B$1315, "&lt;=" &amp; FK$1, DataRegularSeason20242025!$E$3:$E$1315, $A4)</f>
        <v>7</v>
      </c>
      <c r="FL4" s="49">
        <f>SUMIFS(DataRegularSeason20242025!$AA$3:$AA$1315,DataRegularSeason20242025!$B$3:$B$1315, "&lt;=" &amp; FL$1, DataRegularSeason20242025!$D$3:$D$1315, $A4)+SUMIFS(DataRegularSeason20242025!$AB$3:$AB$1315,DataRegularSeason20242025!$B$3:$B$1315, "&lt;=" &amp; FL$1, DataRegularSeason20242025!$E$3:$E$1315, $A4)</f>
        <v>7</v>
      </c>
      <c r="FM4" s="49">
        <f>SUMIFS(DataRegularSeason20242025!$AA$3:$AA$1315,DataRegularSeason20242025!$B$3:$B$1315, "&lt;=" &amp; FM$1, DataRegularSeason20242025!$D$3:$D$1315, $A4)+SUMIFS(DataRegularSeason20242025!$AB$3:$AB$1315,DataRegularSeason20242025!$B$3:$B$1315, "&lt;=" &amp; FM$1, DataRegularSeason20242025!$E$3:$E$1315, $A4)</f>
        <v>7</v>
      </c>
      <c r="FN4" s="49">
        <f>SUMIFS(DataRegularSeason20242025!$AA$3:$AA$1315,DataRegularSeason20242025!$B$3:$B$1315, "&lt;=" &amp; FN$1, DataRegularSeason20242025!$D$3:$D$1315, $A4)+SUMIFS(DataRegularSeason20242025!$AB$3:$AB$1315,DataRegularSeason20242025!$B$3:$B$1315, "&lt;=" &amp; FN$1, DataRegularSeason20242025!$E$3:$E$1315, $A4)</f>
        <v>7</v>
      </c>
      <c r="FO4" s="49">
        <f>SUMIFS(DataRegularSeason20242025!$AA$3:$AA$1315,DataRegularSeason20242025!$B$3:$B$1315, "&lt;=" &amp; FO$1, DataRegularSeason20242025!$D$3:$D$1315, $A4)+SUMIFS(DataRegularSeason20242025!$AB$3:$AB$1315,DataRegularSeason20242025!$B$3:$B$1315, "&lt;=" &amp; FO$1, DataRegularSeason20242025!$E$3:$E$1315, $A4)</f>
        <v>7</v>
      </c>
      <c r="FP4" s="49">
        <f>SUMIFS(DataRegularSeason20242025!$AA$3:$AA$1315,DataRegularSeason20242025!$B$3:$B$1315, "&lt;=" &amp; FP$1, DataRegularSeason20242025!$D$3:$D$1315, $A4)+SUMIFS(DataRegularSeason20242025!$AB$3:$AB$1315,DataRegularSeason20242025!$B$3:$B$1315, "&lt;=" &amp; FP$1, DataRegularSeason20242025!$E$3:$E$1315, $A4)</f>
        <v>7</v>
      </c>
      <c r="FQ4" s="49">
        <f>SUMIFS(DataRegularSeason20242025!$AA$3:$AA$1315,DataRegularSeason20242025!$B$3:$B$1315, "&lt;=" &amp; FQ$1, DataRegularSeason20242025!$D$3:$D$1315, $A4)+SUMIFS(DataRegularSeason20242025!$AB$3:$AB$1315,DataRegularSeason20242025!$B$3:$B$1315, "&lt;=" &amp; FQ$1, DataRegularSeason20242025!$E$3:$E$1315, $A4)</f>
        <v>7</v>
      </c>
      <c r="FR4" s="49">
        <f>SUMIFS(DataRegularSeason20242025!$AA$3:$AA$1315,DataRegularSeason20242025!$B$3:$B$1315, "&lt;=" &amp; FR$1, DataRegularSeason20242025!$D$3:$D$1315, $A4)+SUMIFS(DataRegularSeason20242025!$AB$3:$AB$1315,DataRegularSeason20242025!$B$3:$B$1315, "&lt;=" &amp; FR$1, DataRegularSeason20242025!$E$3:$E$1315, $A4)</f>
        <v>7</v>
      </c>
      <c r="FS4" s="49">
        <f>SUMIFS(DataRegularSeason20242025!$AA$3:$AA$1315,DataRegularSeason20242025!$B$3:$B$1315, "&lt;=" &amp; FS$1, DataRegularSeason20242025!$D$3:$D$1315, $A4)+SUMIFS(DataRegularSeason20242025!$AB$3:$AB$1315,DataRegularSeason20242025!$B$3:$B$1315, "&lt;=" &amp; FS$1, DataRegularSeason20242025!$E$3:$E$1315, $A4)</f>
        <v>7</v>
      </c>
      <c r="FT4" s="49">
        <f>SUMIFS(DataRegularSeason20242025!$AA$3:$AA$1315,DataRegularSeason20242025!$B$3:$B$1315, "&lt;=" &amp; FT$1, DataRegularSeason20242025!$D$3:$D$1315, $A4)+SUMIFS(DataRegularSeason20242025!$AB$3:$AB$1315,DataRegularSeason20242025!$B$3:$B$1315, "&lt;=" &amp; FT$1, DataRegularSeason20242025!$E$3:$E$1315, $A4)</f>
        <v>7</v>
      </c>
      <c r="FU4" s="49">
        <f>SUMIFS(DataRegularSeason20242025!$AA$3:$AA$1315,DataRegularSeason20242025!$B$3:$B$1315, "&lt;=" &amp; FU$1, DataRegularSeason20242025!$D$3:$D$1315, $A4)+SUMIFS(DataRegularSeason20242025!$AB$3:$AB$1315,DataRegularSeason20242025!$B$3:$B$1315, "&lt;=" &amp; FU$1, DataRegularSeason20242025!$E$3:$E$1315, $A4)</f>
        <v>7</v>
      </c>
      <c r="FV4" s="49">
        <f>SUMIFS(DataRegularSeason20242025!$AA$3:$AA$1315,DataRegularSeason20242025!$B$3:$B$1315, "&lt;=" &amp; FV$1, DataRegularSeason20242025!$D$3:$D$1315, $A4)+SUMIFS(DataRegularSeason20242025!$AB$3:$AB$1315,DataRegularSeason20242025!$B$3:$B$1315, "&lt;=" &amp; FV$1, DataRegularSeason20242025!$E$3:$E$1315, $A4)</f>
        <v>7</v>
      </c>
      <c r="FW4" s="49">
        <f>SUMIFS(DataRegularSeason20242025!$AA$3:$AA$1315,DataRegularSeason20242025!$B$3:$B$1315, "&lt;=" &amp; FW$1, DataRegularSeason20242025!$D$3:$D$1315, $A4)+SUMIFS(DataRegularSeason20242025!$AB$3:$AB$1315,DataRegularSeason20242025!$B$3:$B$1315, "&lt;=" &amp; FW$1, DataRegularSeason20242025!$E$3:$E$1315, $A4)</f>
        <v>7</v>
      </c>
      <c r="FX4" s="49">
        <f>SUMIFS(DataRegularSeason20242025!$AA$3:$AA$1315,DataRegularSeason20242025!$B$3:$B$1315, "&lt;=" &amp; FX$1, DataRegularSeason20242025!$D$3:$D$1315, $A4)+SUMIFS(DataRegularSeason20242025!$AB$3:$AB$1315,DataRegularSeason20242025!$B$3:$B$1315, "&lt;=" &amp; FX$1, DataRegularSeason20242025!$E$3:$E$1315, $A4)</f>
        <v>7</v>
      </c>
      <c r="FY4" s="49">
        <f>SUMIFS(DataRegularSeason20242025!$AA$3:$AA$1315,DataRegularSeason20242025!$B$3:$B$1315, "&lt;=" &amp; FY$1, DataRegularSeason20242025!$D$3:$D$1315, $A4)+SUMIFS(DataRegularSeason20242025!$AB$3:$AB$1315,DataRegularSeason20242025!$B$3:$B$1315, "&lt;=" &amp; FY$1, DataRegularSeason20242025!$E$3:$E$1315, $A4)</f>
        <v>7</v>
      </c>
      <c r="FZ4" s="49">
        <f>SUMIFS(DataRegularSeason20242025!$AA$3:$AA$1315,DataRegularSeason20242025!$B$3:$B$1315, "&lt;=" &amp; FZ$1, DataRegularSeason20242025!$D$3:$D$1315, $A4)+SUMIFS(DataRegularSeason20242025!$AB$3:$AB$1315,DataRegularSeason20242025!$B$3:$B$1315, "&lt;=" &amp; FZ$1, DataRegularSeason20242025!$E$3:$E$1315, $A4)</f>
        <v>7</v>
      </c>
      <c r="GA4" s="49">
        <f>SUMIFS(DataRegularSeason20242025!$AA$3:$AA$1315,DataRegularSeason20242025!$B$3:$B$1315, "&lt;=" &amp; GA$1, DataRegularSeason20242025!$D$3:$D$1315, $A4)+SUMIFS(DataRegularSeason20242025!$AB$3:$AB$1315,DataRegularSeason20242025!$B$3:$B$1315, "&lt;=" &amp; GA$1, DataRegularSeason20242025!$E$3:$E$1315, $A4)</f>
        <v>7</v>
      </c>
      <c r="GB4" s="49">
        <f>SUMIFS(DataRegularSeason20242025!$AA$3:$AA$1315,DataRegularSeason20242025!$B$3:$B$1315, "&lt;=" &amp; GB$1, DataRegularSeason20242025!$D$3:$D$1315, $A4)+SUMIFS(DataRegularSeason20242025!$AB$3:$AB$1315,DataRegularSeason20242025!$B$3:$B$1315, "&lt;=" &amp; GB$1, DataRegularSeason20242025!$E$3:$E$1315, $A4)</f>
        <v>7</v>
      </c>
      <c r="GC4" s="49">
        <f>SUMIFS(DataRegularSeason20242025!$AA$3:$AA$1315,DataRegularSeason20242025!$B$3:$B$1315, "&lt;=" &amp; GC$1, DataRegularSeason20242025!$D$3:$D$1315, $A4)+SUMIFS(DataRegularSeason20242025!$AB$3:$AB$1315,DataRegularSeason20242025!$B$3:$B$1315, "&lt;=" &amp; GC$1, DataRegularSeason20242025!$E$3:$E$1315, $A4)</f>
        <v>7</v>
      </c>
      <c r="GD4" s="49">
        <f>SUMIFS(DataRegularSeason20242025!$AA$3:$AA$1315,DataRegularSeason20242025!$B$3:$B$1315, "&lt;=" &amp; GD$1, DataRegularSeason20242025!$D$3:$D$1315, $A4)+SUMIFS(DataRegularSeason20242025!$AB$3:$AB$1315,DataRegularSeason20242025!$B$3:$B$1315, "&lt;=" &amp; GD$1, DataRegularSeason20242025!$E$3:$E$1315, $A4)</f>
        <v>7</v>
      </c>
      <c r="GE4" s="49">
        <f>SUMIFS(DataRegularSeason20242025!$AA$3:$AA$1315,DataRegularSeason20242025!$B$3:$B$1315, "&lt;=" &amp; GE$1, DataRegularSeason20242025!$D$3:$D$1315, $A4)+SUMIFS(DataRegularSeason20242025!$AB$3:$AB$1315,DataRegularSeason20242025!$B$3:$B$1315, "&lt;=" &amp; GE$1, DataRegularSeason20242025!$E$3:$E$1315, $A4)</f>
        <v>7</v>
      </c>
      <c r="GF4" s="49">
        <f>SUMIFS(DataRegularSeason20242025!$AA$3:$AA$1315,DataRegularSeason20242025!$B$3:$B$1315, "&lt;=" &amp; GF$1, DataRegularSeason20242025!$D$3:$D$1315, $A4)+SUMIFS(DataRegularSeason20242025!$AB$3:$AB$1315,DataRegularSeason20242025!$B$3:$B$1315, "&lt;=" &amp; GF$1, DataRegularSeason20242025!$E$3:$E$1315, $A4)</f>
        <v>7</v>
      </c>
      <c r="GG4" s="49">
        <f>SUMIFS(DataRegularSeason20242025!$AA$3:$AA$1315,DataRegularSeason20242025!$B$3:$B$1315, "&lt;=" &amp; GG$1, DataRegularSeason20242025!$D$3:$D$1315, $A4)+SUMIFS(DataRegularSeason20242025!$AB$3:$AB$1315,DataRegularSeason20242025!$B$3:$B$1315, "&lt;=" &amp; GG$1, DataRegularSeason20242025!$E$3:$E$1315, $A4)</f>
        <v>7</v>
      </c>
      <c r="GH4" s="49">
        <f>SUMIFS(DataRegularSeason20242025!$AA$3:$AA$1315,DataRegularSeason20242025!$B$3:$B$1315, "&lt;=" &amp; GH$1, DataRegularSeason20242025!$D$3:$D$1315, $A4)+SUMIFS(DataRegularSeason20242025!$AB$3:$AB$1315,DataRegularSeason20242025!$B$3:$B$1315, "&lt;=" &amp; GH$1, DataRegularSeason20242025!$E$3:$E$1315, $A4)</f>
        <v>7</v>
      </c>
      <c r="GI4" s="49">
        <f>SUMIFS(DataRegularSeason20242025!$AA$3:$AA$1315,DataRegularSeason20242025!$B$3:$B$1315, "&lt;=" &amp; GI$1, DataRegularSeason20242025!$D$3:$D$1315, $A4)+SUMIFS(DataRegularSeason20242025!$AB$3:$AB$1315,DataRegularSeason20242025!$B$3:$B$1315, "&lt;=" &amp; GI$1, DataRegularSeason20242025!$E$3:$E$1315, $A4)</f>
        <v>7</v>
      </c>
      <c r="GJ4" s="49">
        <f>SUMIFS(DataRegularSeason20242025!$AA$3:$AA$1315,DataRegularSeason20242025!$B$3:$B$1315, "&lt;=" &amp; GJ$1, DataRegularSeason20242025!$D$3:$D$1315, $A4)+SUMIFS(DataRegularSeason20242025!$AB$3:$AB$1315,DataRegularSeason20242025!$B$3:$B$1315, "&lt;=" &amp; GJ$1, DataRegularSeason20242025!$E$3:$E$1315, $A4)</f>
        <v>7</v>
      </c>
      <c r="GK4" s="49">
        <f>SUMIFS(DataRegularSeason20242025!$AA$3:$AA$1315,DataRegularSeason20242025!$B$3:$B$1315, "&lt;=" &amp; GK$1, DataRegularSeason20242025!$D$3:$D$1315, $A4)+SUMIFS(DataRegularSeason20242025!$AB$3:$AB$1315,DataRegularSeason20242025!$B$3:$B$1315, "&lt;=" &amp; GK$1, DataRegularSeason20242025!$E$3:$E$1315, $A4)</f>
        <v>7</v>
      </c>
      <c r="GL4" s="49">
        <f>SUMIFS(DataRegularSeason20242025!$AA$3:$AA$1315,DataRegularSeason20242025!$B$3:$B$1315, "&lt;=" &amp; GL$1, DataRegularSeason20242025!$D$3:$D$1315, $A4)+SUMIFS(DataRegularSeason20242025!$AB$3:$AB$1315,DataRegularSeason20242025!$B$3:$B$1315, "&lt;=" &amp; GL$1, DataRegularSeason20242025!$E$3:$E$1315, $A4)</f>
        <v>7</v>
      </c>
      <c r="GM4" s="49">
        <f>SUMIFS(DataRegularSeason20242025!$AA$3:$AA$1315,DataRegularSeason20242025!$B$3:$B$1315, "&lt;=" &amp; GM$1, DataRegularSeason20242025!$D$3:$D$1315, $A4)+SUMIFS(DataRegularSeason20242025!$AB$3:$AB$1315,DataRegularSeason20242025!$B$3:$B$1315, "&lt;=" &amp; GM$1, DataRegularSeason20242025!$E$3:$E$1315, $A4)</f>
        <v>7</v>
      </c>
      <c r="GN4" s="49">
        <f>SUMIFS(DataRegularSeason20242025!$AA$3:$AA$1315,DataRegularSeason20242025!$B$3:$B$1315, "&lt;=" &amp; GN$1, DataRegularSeason20242025!$D$3:$D$1315, $A4)+SUMIFS(DataRegularSeason20242025!$AB$3:$AB$1315,DataRegularSeason20242025!$B$3:$B$1315, "&lt;=" &amp; GN$1, DataRegularSeason20242025!$E$3:$E$1315, $A4)</f>
        <v>7</v>
      </c>
      <c r="GO4" s="49">
        <f>SUMIFS(DataRegularSeason20242025!$AA$3:$AA$1315,DataRegularSeason20242025!$B$3:$B$1315, "&lt;=" &amp; GO$1, DataRegularSeason20242025!$D$3:$D$1315, $A4)+SUMIFS(DataRegularSeason20242025!$AB$3:$AB$1315,DataRegularSeason20242025!$B$3:$B$1315, "&lt;=" &amp; GO$1, DataRegularSeason20242025!$E$3:$E$1315, $A4)</f>
        <v>7</v>
      </c>
      <c r="GP4" s="49">
        <f>SUMIFS(DataRegularSeason20242025!$AA$3:$AA$1315,DataRegularSeason20242025!$B$3:$B$1315, "&lt;=" &amp; GP$1, DataRegularSeason20242025!$D$3:$D$1315, $A4)+SUMIFS(DataRegularSeason20242025!$AB$3:$AB$1315,DataRegularSeason20242025!$B$3:$B$1315, "&lt;=" &amp; GP$1, DataRegularSeason20242025!$E$3:$E$1315, $A4)</f>
        <v>7</v>
      </c>
      <c r="GQ4" s="49">
        <f>SUMIFS(DataRegularSeason20242025!$AA$3:$AA$1315,DataRegularSeason20242025!$B$3:$B$1315, "&lt;=" &amp; GQ$1, DataRegularSeason20242025!$D$3:$D$1315, $A4)+SUMIFS(DataRegularSeason20242025!$AB$3:$AB$1315,DataRegularSeason20242025!$B$3:$B$1315, "&lt;=" &amp; GQ$1, DataRegularSeason20242025!$E$3:$E$1315, $A4)</f>
        <v>7</v>
      </c>
      <c r="GR4" s="49">
        <f>SUMIFS(DataRegularSeason20242025!$AA$3:$AA$1315,DataRegularSeason20242025!$B$3:$B$1315, "&lt;=" &amp; GR$1, DataRegularSeason20242025!$D$3:$D$1315, $A4)+SUMIFS(DataRegularSeason20242025!$AB$3:$AB$1315,DataRegularSeason20242025!$B$3:$B$1315, "&lt;=" &amp; GR$1, DataRegularSeason20242025!$E$3:$E$1315, $A4)</f>
        <v>7</v>
      </c>
      <c r="GS4" s="49">
        <f>SUMIFS(DataRegularSeason20242025!$AA$3:$AA$1315,DataRegularSeason20242025!$B$3:$B$1315, "&lt;=" &amp; GS$1, DataRegularSeason20242025!$D$3:$D$1315, $A4)+SUMIFS(DataRegularSeason20242025!$AB$3:$AB$1315,DataRegularSeason20242025!$B$3:$B$1315, "&lt;=" &amp; GS$1, DataRegularSeason20242025!$E$3:$E$1315, $A4)</f>
        <v>7</v>
      </c>
      <c r="GT4" s="49">
        <f>SUMIFS(DataRegularSeason20242025!$AA$3:$AA$1315,DataRegularSeason20242025!$B$3:$B$1315, "&lt;=" &amp; GT$1, DataRegularSeason20242025!$D$3:$D$1315, $A4)+SUMIFS(DataRegularSeason20242025!$AB$3:$AB$1315,DataRegularSeason20242025!$B$3:$B$1315, "&lt;=" &amp; GT$1, DataRegularSeason20242025!$E$3:$E$1315, $A4)</f>
        <v>7</v>
      </c>
      <c r="GU4" s="49">
        <f>SUMIFS(DataRegularSeason20242025!$AA$3:$AA$1315,DataRegularSeason20242025!$B$3:$B$1315, "&lt;=" &amp; GU$1, DataRegularSeason20242025!$D$3:$D$1315, $A4)+SUMIFS(DataRegularSeason20242025!$AB$3:$AB$1315,DataRegularSeason20242025!$B$3:$B$1315, "&lt;=" &amp; GU$1, DataRegularSeason20242025!$E$3:$E$1315, $A4)</f>
        <v>7</v>
      </c>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c r="IY4" s="49"/>
      <c r="IZ4" s="49"/>
      <c r="JA4" s="49"/>
      <c r="JB4" s="49"/>
      <c r="JC4" s="49"/>
      <c r="JD4" s="49"/>
      <c r="JE4" s="49"/>
      <c r="JF4" s="49"/>
      <c r="JG4" s="49"/>
      <c r="JH4" s="49"/>
      <c r="JI4" s="49"/>
      <c r="JJ4" s="49"/>
      <c r="JK4" s="49"/>
      <c r="JL4" s="49"/>
      <c r="JM4" s="49"/>
      <c r="JN4" s="49"/>
      <c r="JO4" s="49"/>
    </row>
    <row r="5" spans="1:275" hidden="1" x14ac:dyDescent="0.25">
      <c r="A5" s="48" t="s">
        <v>44</v>
      </c>
      <c r="B5" t="s">
        <v>98</v>
      </c>
      <c r="C5" t="s">
        <v>99</v>
      </c>
      <c r="D5" s="49">
        <f>SUMIFS(DataRegularSeason20242025!$AA$3:$AA$1315,DataRegularSeason20242025!$B$3:$B$1315, "&lt;=" &amp; D$1, DataRegularSeason20242025!$D$3:$D$1315, $A5)+SUMIFS(DataRegularSeason20242025!$AB$3:$AB$1315,DataRegularSeason20242025!$B$3:$B$1315, "&lt;=" &amp; D$1, DataRegularSeason20242025!$E$3:$E$1315, $A5)</f>
        <v>0</v>
      </c>
      <c r="E5" s="49">
        <f>SUMIFS(DataRegularSeason20242025!$AA$3:$AA$1315,DataRegularSeason20242025!$B$3:$B$1315, "&lt;=" &amp; E$1, DataRegularSeason20242025!$D$3:$D$1315, $A5)+SUMIFS(DataRegularSeason20242025!$AB$3:$AB$1315,DataRegularSeason20242025!$B$3:$B$1315, "&lt;=" &amp; E$1, DataRegularSeason20242025!$E$3:$E$1315, $A5)</f>
        <v>0</v>
      </c>
      <c r="F5" s="49">
        <f>SUMIFS(DataRegularSeason20242025!$AA$3:$AA$1315,DataRegularSeason20242025!$B$3:$B$1315, "&lt;=" &amp; F$1, DataRegularSeason20242025!$D$3:$D$1315, $A5)+SUMIFS(DataRegularSeason20242025!$AB$3:$AB$1315,DataRegularSeason20242025!$B$3:$B$1315, "&lt;=" &amp; F$1, DataRegularSeason20242025!$E$3:$E$1315, $A5)</f>
        <v>0</v>
      </c>
      <c r="G5" s="49">
        <f>SUMIFS(DataRegularSeason20242025!$AA$3:$AA$1315,DataRegularSeason20242025!$B$3:$B$1315, "&lt;=" &amp; G$1, DataRegularSeason20242025!$D$3:$D$1315, $A5)+SUMIFS(DataRegularSeason20242025!$AB$3:$AB$1315,DataRegularSeason20242025!$B$3:$B$1315, "&lt;=" &amp; G$1, DataRegularSeason20242025!$E$3:$E$1315, $A5)</f>
        <v>0</v>
      </c>
      <c r="H5" s="49">
        <f>SUMIFS(DataRegularSeason20242025!$AA$3:$AA$1315,DataRegularSeason20242025!$B$3:$B$1315, "&lt;=" &amp; H$1, DataRegularSeason20242025!$D$3:$D$1315, $A5)+SUMIFS(DataRegularSeason20242025!$AB$3:$AB$1315,DataRegularSeason20242025!$B$3:$B$1315, "&lt;=" &amp; H$1, DataRegularSeason20242025!$E$3:$E$1315, $A5)</f>
        <v>0</v>
      </c>
      <c r="I5" s="49">
        <f>SUMIFS(DataRegularSeason20242025!$AA$3:$AA$1315,DataRegularSeason20242025!$B$3:$B$1315, "&lt;=" &amp; I$1, DataRegularSeason20242025!$D$3:$D$1315, $A5)+SUMIFS(DataRegularSeason20242025!$AB$3:$AB$1315,DataRegularSeason20242025!$B$3:$B$1315, "&lt;=" &amp; I$1, DataRegularSeason20242025!$E$3:$E$1315, $A5)</f>
        <v>0</v>
      </c>
      <c r="J5" s="49">
        <f>SUMIFS(DataRegularSeason20242025!$AA$3:$AA$1315,DataRegularSeason20242025!$B$3:$B$1315, "&lt;=" &amp; J$1, DataRegularSeason20242025!$D$3:$D$1315, $A5)+SUMIFS(DataRegularSeason20242025!$AB$3:$AB$1315,DataRegularSeason20242025!$B$3:$B$1315, "&lt;=" &amp; J$1, DataRegularSeason20242025!$E$3:$E$1315, $A5)</f>
        <v>0</v>
      </c>
      <c r="K5" s="49">
        <f>SUMIFS(DataRegularSeason20242025!$AA$3:$AA$1315,DataRegularSeason20242025!$B$3:$B$1315, "&lt;=" &amp; K$1, DataRegularSeason20242025!$D$3:$D$1315, $A5)+SUMIFS(DataRegularSeason20242025!$AB$3:$AB$1315,DataRegularSeason20242025!$B$3:$B$1315, "&lt;=" &amp; K$1, DataRegularSeason20242025!$E$3:$E$1315, $A5)</f>
        <v>0</v>
      </c>
      <c r="L5" s="49">
        <f>SUMIFS(DataRegularSeason20242025!$AA$3:$AA$1315,DataRegularSeason20242025!$B$3:$B$1315, "&lt;=" &amp; L$1, DataRegularSeason20242025!$D$3:$D$1315, $A5)+SUMIFS(DataRegularSeason20242025!$AB$3:$AB$1315,DataRegularSeason20242025!$B$3:$B$1315, "&lt;=" &amp; L$1, DataRegularSeason20242025!$E$3:$E$1315, $A5)</f>
        <v>0</v>
      </c>
      <c r="M5" s="49">
        <f>SUMIFS(DataRegularSeason20242025!$AA$3:$AA$1315,DataRegularSeason20242025!$B$3:$B$1315, "&lt;=" &amp; M$1, DataRegularSeason20242025!$D$3:$D$1315, $A5)+SUMIFS(DataRegularSeason20242025!$AB$3:$AB$1315,DataRegularSeason20242025!$B$3:$B$1315, "&lt;=" &amp; M$1, DataRegularSeason20242025!$E$3:$E$1315, $A5)</f>
        <v>0</v>
      </c>
      <c r="N5" s="49">
        <f>SUMIFS(DataRegularSeason20242025!$AA$3:$AA$1315,DataRegularSeason20242025!$B$3:$B$1315, "&lt;=" &amp; N$1, DataRegularSeason20242025!$D$3:$D$1315, $A5)+SUMIFS(DataRegularSeason20242025!$AB$3:$AB$1315,DataRegularSeason20242025!$B$3:$B$1315, "&lt;=" &amp; N$1, DataRegularSeason20242025!$E$3:$E$1315, $A5)</f>
        <v>0</v>
      </c>
      <c r="O5" s="49">
        <f>SUMIFS(DataRegularSeason20242025!$AA$3:$AA$1315,DataRegularSeason20242025!$B$3:$B$1315, "&lt;=" &amp; O$1, DataRegularSeason20242025!$D$3:$D$1315, $A5)+SUMIFS(DataRegularSeason20242025!$AB$3:$AB$1315,DataRegularSeason20242025!$B$3:$B$1315, "&lt;=" &amp; O$1, DataRegularSeason20242025!$E$3:$E$1315, $A5)</f>
        <v>0</v>
      </c>
      <c r="P5" s="49">
        <f>SUMIFS(DataRegularSeason20242025!$AA$3:$AA$1315,DataRegularSeason20242025!$B$3:$B$1315, "&lt;=" &amp; P$1, DataRegularSeason20242025!$D$3:$D$1315, $A5)+SUMIFS(DataRegularSeason20242025!$AB$3:$AB$1315,DataRegularSeason20242025!$B$3:$B$1315, "&lt;=" &amp; P$1, DataRegularSeason20242025!$E$3:$E$1315, $A5)</f>
        <v>2</v>
      </c>
      <c r="Q5" s="49">
        <f>SUMIFS(DataRegularSeason20242025!$AA$3:$AA$1315,DataRegularSeason20242025!$B$3:$B$1315, "&lt;=" &amp; Q$1, DataRegularSeason20242025!$D$3:$D$1315, $A5)+SUMIFS(DataRegularSeason20242025!$AB$3:$AB$1315,DataRegularSeason20242025!$B$3:$B$1315, "&lt;=" &amp; Q$1, DataRegularSeason20242025!$E$3:$E$1315, $A5)</f>
        <v>2</v>
      </c>
      <c r="R5" s="49">
        <f>SUMIFS(DataRegularSeason20242025!$AA$3:$AA$1315,DataRegularSeason20242025!$B$3:$B$1315, "&lt;=" &amp; R$1, DataRegularSeason20242025!$D$3:$D$1315, $A5)+SUMIFS(DataRegularSeason20242025!$AB$3:$AB$1315,DataRegularSeason20242025!$B$3:$B$1315, "&lt;=" &amp; R$1, DataRegularSeason20242025!$E$3:$E$1315, $A5)</f>
        <v>2</v>
      </c>
      <c r="S5" s="49">
        <f>SUMIFS(DataRegularSeason20242025!$AA$3:$AA$1315,DataRegularSeason20242025!$B$3:$B$1315, "&lt;=" &amp; S$1, DataRegularSeason20242025!$D$3:$D$1315, $A5)+SUMIFS(DataRegularSeason20242025!$AB$3:$AB$1315,DataRegularSeason20242025!$B$3:$B$1315, "&lt;=" &amp; S$1, DataRegularSeason20242025!$E$3:$E$1315, $A5)</f>
        <v>4</v>
      </c>
      <c r="T5" s="49">
        <f>SUMIFS(DataRegularSeason20242025!$AA$3:$AA$1315,DataRegularSeason20242025!$B$3:$B$1315, "&lt;=" &amp; T$1, DataRegularSeason20242025!$D$3:$D$1315, $A5)+SUMIFS(DataRegularSeason20242025!$AB$3:$AB$1315,DataRegularSeason20242025!$B$3:$B$1315, "&lt;=" &amp; T$1, DataRegularSeason20242025!$E$3:$E$1315, $A5)</f>
        <v>4</v>
      </c>
      <c r="U5" s="49">
        <f>SUMIFS(DataRegularSeason20242025!$AA$3:$AA$1315,DataRegularSeason20242025!$B$3:$B$1315, "&lt;=" &amp; U$1, DataRegularSeason20242025!$D$3:$D$1315, $A5)+SUMIFS(DataRegularSeason20242025!$AB$3:$AB$1315,DataRegularSeason20242025!$B$3:$B$1315, "&lt;=" &amp; U$1, DataRegularSeason20242025!$E$3:$E$1315, $A5)</f>
        <v>4</v>
      </c>
      <c r="V5" s="49">
        <f>SUMIFS(DataRegularSeason20242025!$AA$3:$AA$1315,DataRegularSeason20242025!$B$3:$B$1315, "&lt;=" &amp; V$1, DataRegularSeason20242025!$D$3:$D$1315, $A5)+SUMIFS(DataRegularSeason20242025!$AB$3:$AB$1315,DataRegularSeason20242025!$B$3:$B$1315, "&lt;=" &amp; V$1, DataRegularSeason20242025!$E$3:$E$1315, $A5)</f>
        <v>4</v>
      </c>
      <c r="W5" s="49">
        <f>SUMIFS(DataRegularSeason20242025!$AA$3:$AA$1315,DataRegularSeason20242025!$B$3:$B$1315, "&lt;=" &amp; W$1, DataRegularSeason20242025!$D$3:$D$1315, $A5)+SUMIFS(DataRegularSeason20242025!$AB$3:$AB$1315,DataRegularSeason20242025!$B$3:$B$1315, "&lt;=" &amp; W$1, DataRegularSeason20242025!$E$3:$E$1315, $A5)</f>
        <v>6</v>
      </c>
      <c r="X5" s="49">
        <f>SUMIFS(DataRegularSeason20242025!$AA$3:$AA$1315,DataRegularSeason20242025!$B$3:$B$1315, "&lt;=" &amp; X$1, DataRegularSeason20242025!$D$3:$D$1315, $A5)+SUMIFS(DataRegularSeason20242025!$AB$3:$AB$1315,DataRegularSeason20242025!$B$3:$B$1315, "&lt;=" &amp; X$1, DataRegularSeason20242025!$E$3:$E$1315, $A5)</f>
        <v>6</v>
      </c>
      <c r="Y5" s="49">
        <f>SUMIFS(DataRegularSeason20242025!$AA$3:$AA$1315,DataRegularSeason20242025!$B$3:$B$1315, "&lt;=" &amp; Y$1, DataRegularSeason20242025!$D$3:$D$1315, $A5)+SUMIFS(DataRegularSeason20242025!$AB$3:$AB$1315,DataRegularSeason20242025!$B$3:$B$1315, "&lt;=" &amp; Y$1, DataRegularSeason20242025!$E$3:$E$1315, $A5)</f>
        <v>8</v>
      </c>
      <c r="Z5" s="49">
        <f>SUMIFS(DataRegularSeason20242025!$AA$3:$AA$1315,DataRegularSeason20242025!$B$3:$B$1315, "&lt;=" &amp; Z$1, DataRegularSeason20242025!$D$3:$D$1315, $A5)+SUMIFS(DataRegularSeason20242025!$AB$3:$AB$1315,DataRegularSeason20242025!$B$3:$B$1315, "&lt;=" &amp; Z$1, DataRegularSeason20242025!$E$3:$E$1315, $A5)</f>
        <v>8</v>
      </c>
      <c r="AA5" s="49">
        <f>SUMIFS(DataRegularSeason20242025!$AA$3:$AA$1315,DataRegularSeason20242025!$B$3:$B$1315, "&lt;=" &amp; AA$1, DataRegularSeason20242025!$D$3:$D$1315, $A5)+SUMIFS(DataRegularSeason20242025!$AB$3:$AB$1315,DataRegularSeason20242025!$B$3:$B$1315, "&lt;=" &amp; AA$1, DataRegularSeason20242025!$E$3:$E$1315, $A5)</f>
        <v>8</v>
      </c>
      <c r="AB5" s="49">
        <f>SUMIFS(DataRegularSeason20242025!$AA$3:$AA$1315,DataRegularSeason20242025!$B$3:$B$1315, "&lt;=" &amp; AB$1, DataRegularSeason20242025!$D$3:$D$1315, $A5)+SUMIFS(DataRegularSeason20242025!$AB$3:$AB$1315,DataRegularSeason20242025!$B$3:$B$1315, "&lt;=" &amp; AB$1, DataRegularSeason20242025!$E$3:$E$1315, $A5)</f>
        <v>8</v>
      </c>
      <c r="AC5" s="49">
        <f>SUMIFS(DataRegularSeason20242025!$AA$3:$AA$1315,DataRegularSeason20242025!$B$3:$B$1315, "&lt;=" &amp; AC$1, DataRegularSeason20242025!$D$3:$D$1315, $A5)+SUMIFS(DataRegularSeason20242025!$AB$3:$AB$1315,DataRegularSeason20242025!$B$3:$B$1315, "&lt;=" &amp; AC$1, DataRegularSeason20242025!$E$3:$E$1315, $A5)</f>
        <v>8</v>
      </c>
      <c r="AD5" s="49">
        <f>SUMIFS(DataRegularSeason20242025!$AA$3:$AA$1315,DataRegularSeason20242025!$B$3:$B$1315, "&lt;=" &amp; AD$1, DataRegularSeason20242025!$D$3:$D$1315, $A5)+SUMIFS(DataRegularSeason20242025!$AB$3:$AB$1315,DataRegularSeason20242025!$B$3:$B$1315, "&lt;=" &amp; AD$1, DataRegularSeason20242025!$E$3:$E$1315, $A5)</f>
        <v>8</v>
      </c>
      <c r="AE5" s="49">
        <f>SUMIFS(DataRegularSeason20242025!$AA$3:$AA$1315,DataRegularSeason20242025!$B$3:$B$1315, "&lt;=" &amp; AE$1, DataRegularSeason20242025!$D$3:$D$1315, $A5)+SUMIFS(DataRegularSeason20242025!$AB$3:$AB$1315,DataRegularSeason20242025!$B$3:$B$1315, "&lt;=" &amp; AE$1, DataRegularSeason20242025!$E$3:$E$1315, $A5)</f>
        <v>8</v>
      </c>
      <c r="AF5" s="49">
        <f>SUMIFS(DataRegularSeason20242025!$AA$3:$AA$1315,DataRegularSeason20242025!$B$3:$B$1315, "&lt;=" &amp; AF$1, DataRegularSeason20242025!$D$3:$D$1315, $A5)+SUMIFS(DataRegularSeason20242025!$AB$3:$AB$1315,DataRegularSeason20242025!$B$3:$B$1315, "&lt;=" &amp; AF$1, DataRegularSeason20242025!$E$3:$E$1315, $A5)</f>
        <v>8</v>
      </c>
      <c r="AG5" s="49">
        <f>SUMIFS(DataRegularSeason20242025!$AA$3:$AA$1315,DataRegularSeason20242025!$B$3:$B$1315, "&lt;=" &amp; AG$1, DataRegularSeason20242025!$D$3:$D$1315, $A5)+SUMIFS(DataRegularSeason20242025!$AB$3:$AB$1315,DataRegularSeason20242025!$B$3:$B$1315, "&lt;=" &amp; AG$1, DataRegularSeason20242025!$E$3:$E$1315, $A5)</f>
        <v>8</v>
      </c>
      <c r="AH5" s="49">
        <f>SUMIFS(DataRegularSeason20242025!$AA$3:$AA$1315,DataRegularSeason20242025!$B$3:$B$1315, "&lt;=" &amp; AH$1, DataRegularSeason20242025!$D$3:$D$1315, $A5)+SUMIFS(DataRegularSeason20242025!$AB$3:$AB$1315,DataRegularSeason20242025!$B$3:$B$1315, "&lt;=" &amp; AH$1, DataRegularSeason20242025!$E$3:$E$1315, $A5)</f>
        <v>8</v>
      </c>
      <c r="AI5" s="49">
        <f>SUMIFS(DataRegularSeason20242025!$AA$3:$AA$1315,DataRegularSeason20242025!$B$3:$B$1315, "&lt;=" &amp; AI$1, DataRegularSeason20242025!$D$3:$D$1315, $A5)+SUMIFS(DataRegularSeason20242025!$AB$3:$AB$1315,DataRegularSeason20242025!$B$3:$B$1315, "&lt;=" &amp; AI$1, DataRegularSeason20242025!$E$3:$E$1315, $A5)</f>
        <v>8</v>
      </c>
      <c r="AJ5" s="49">
        <f>SUMIFS(DataRegularSeason20242025!$AA$3:$AA$1315,DataRegularSeason20242025!$B$3:$B$1315, "&lt;=" &amp; AJ$1, DataRegularSeason20242025!$D$3:$D$1315, $A5)+SUMIFS(DataRegularSeason20242025!$AB$3:$AB$1315,DataRegularSeason20242025!$B$3:$B$1315, "&lt;=" &amp; AJ$1, DataRegularSeason20242025!$E$3:$E$1315, $A5)</f>
        <v>8</v>
      </c>
      <c r="AK5" s="49">
        <f>SUMIFS(DataRegularSeason20242025!$AA$3:$AA$1315,DataRegularSeason20242025!$B$3:$B$1315, "&lt;=" &amp; AK$1, DataRegularSeason20242025!$D$3:$D$1315, $A5)+SUMIFS(DataRegularSeason20242025!$AB$3:$AB$1315,DataRegularSeason20242025!$B$3:$B$1315, "&lt;=" &amp; AK$1, DataRegularSeason20242025!$E$3:$E$1315, $A5)</f>
        <v>8</v>
      </c>
      <c r="AL5" s="49">
        <f>SUMIFS(DataRegularSeason20242025!$AA$3:$AA$1315,DataRegularSeason20242025!$B$3:$B$1315, "&lt;=" &amp; AL$1, DataRegularSeason20242025!$D$3:$D$1315, $A5)+SUMIFS(DataRegularSeason20242025!$AB$3:$AB$1315,DataRegularSeason20242025!$B$3:$B$1315, "&lt;=" &amp; AL$1, DataRegularSeason20242025!$E$3:$E$1315, $A5)</f>
        <v>8</v>
      </c>
      <c r="AM5" s="49">
        <f>SUMIFS(DataRegularSeason20242025!$AA$3:$AA$1315,DataRegularSeason20242025!$B$3:$B$1315, "&lt;=" &amp; AM$1, DataRegularSeason20242025!$D$3:$D$1315, $A5)+SUMIFS(DataRegularSeason20242025!$AB$3:$AB$1315,DataRegularSeason20242025!$B$3:$B$1315, "&lt;=" &amp; AM$1, DataRegularSeason20242025!$E$3:$E$1315, $A5)</f>
        <v>8</v>
      </c>
      <c r="AN5" s="49">
        <f>SUMIFS(DataRegularSeason20242025!$AA$3:$AA$1315,DataRegularSeason20242025!$B$3:$B$1315, "&lt;=" &amp; AN$1, DataRegularSeason20242025!$D$3:$D$1315, $A5)+SUMIFS(DataRegularSeason20242025!$AB$3:$AB$1315,DataRegularSeason20242025!$B$3:$B$1315, "&lt;=" &amp; AN$1, DataRegularSeason20242025!$E$3:$E$1315, $A5)</f>
        <v>8</v>
      </c>
      <c r="AO5" s="49">
        <f>SUMIFS(DataRegularSeason20242025!$AA$3:$AA$1315,DataRegularSeason20242025!$B$3:$B$1315, "&lt;=" &amp; AO$1, DataRegularSeason20242025!$D$3:$D$1315, $A5)+SUMIFS(DataRegularSeason20242025!$AB$3:$AB$1315,DataRegularSeason20242025!$B$3:$B$1315, "&lt;=" &amp; AO$1, DataRegularSeason20242025!$E$3:$E$1315, $A5)</f>
        <v>8</v>
      </c>
      <c r="AP5" s="49">
        <f>SUMIFS(DataRegularSeason20242025!$AA$3:$AA$1315,DataRegularSeason20242025!$B$3:$B$1315, "&lt;=" &amp; AP$1, DataRegularSeason20242025!$D$3:$D$1315, $A5)+SUMIFS(DataRegularSeason20242025!$AB$3:$AB$1315,DataRegularSeason20242025!$B$3:$B$1315, "&lt;=" &amp; AP$1, DataRegularSeason20242025!$E$3:$E$1315, $A5)</f>
        <v>8</v>
      </c>
      <c r="AQ5" s="49">
        <f>SUMIFS(DataRegularSeason20242025!$AA$3:$AA$1315,DataRegularSeason20242025!$B$3:$B$1315, "&lt;=" &amp; AQ$1, DataRegularSeason20242025!$D$3:$D$1315, $A5)+SUMIFS(DataRegularSeason20242025!$AB$3:$AB$1315,DataRegularSeason20242025!$B$3:$B$1315, "&lt;=" &amp; AQ$1, DataRegularSeason20242025!$E$3:$E$1315, $A5)</f>
        <v>8</v>
      </c>
      <c r="AR5" s="49">
        <f>SUMIFS(DataRegularSeason20242025!$AA$3:$AA$1315,DataRegularSeason20242025!$B$3:$B$1315, "&lt;=" &amp; AR$1, DataRegularSeason20242025!$D$3:$D$1315, $A5)+SUMIFS(DataRegularSeason20242025!$AB$3:$AB$1315,DataRegularSeason20242025!$B$3:$B$1315, "&lt;=" &amp; AR$1, DataRegularSeason20242025!$E$3:$E$1315, $A5)</f>
        <v>8</v>
      </c>
      <c r="AS5" s="49">
        <f>SUMIFS(DataRegularSeason20242025!$AA$3:$AA$1315,DataRegularSeason20242025!$B$3:$B$1315, "&lt;=" &amp; AS$1, DataRegularSeason20242025!$D$3:$D$1315, $A5)+SUMIFS(DataRegularSeason20242025!$AB$3:$AB$1315,DataRegularSeason20242025!$B$3:$B$1315, "&lt;=" &amp; AS$1, DataRegularSeason20242025!$E$3:$E$1315, $A5)</f>
        <v>8</v>
      </c>
      <c r="AT5" s="49">
        <f>SUMIFS(DataRegularSeason20242025!$AA$3:$AA$1315,DataRegularSeason20242025!$B$3:$B$1315, "&lt;=" &amp; AT$1, DataRegularSeason20242025!$D$3:$D$1315, $A5)+SUMIFS(DataRegularSeason20242025!$AB$3:$AB$1315,DataRegularSeason20242025!$B$3:$B$1315, "&lt;=" &amp; AT$1, DataRegularSeason20242025!$E$3:$E$1315, $A5)</f>
        <v>8</v>
      </c>
      <c r="AU5" s="49">
        <f>SUMIFS(DataRegularSeason20242025!$AA$3:$AA$1315,DataRegularSeason20242025!$B$3:$B$1315, "&lt;=" &amp; AU$1, DataRegularSeason20242025!$D$3:$D$1315, $A5)+SUMIFS(DataRegularSeason20242025!$AB$3:$AB$1315,DataRegularSeason20242025!$B$3:$B$1315, "&lt;=" &amp; AU$1, DataRegularSeason20242025!$E$3:$E$1315, $A5)</f>
        <v>8</v>
      </c>
      <c r="AV5" s="49">
        <f>SUMIFS(DataRegularSeason20242025!$AA$3:$AA$1315,DataRegularSeason20242025!$B$3:$B$1315, "&lt;=" &amp; AV$1, DataRegularSeason20242025!$D$3:$D$1315, $A5)+SUMIFS(DataRegularSeason20242025!$AB$3:$AB$1315,DataRegularSeason20242025!$B$3:$B$1315, "&lt;=" &amp; AV$1, DataRegularSeason20242025!$E$3:$E$1315, $A5)</f>
        <v>8</v>
      </c>
      <c r="AW5" s="49">
        <f>SUMIFS(DataRegularSeason20242025!$AA$3:$AA$1315,DataRegularSeason20242025!$B$3:$B$1315, "&lt;=" &amp; AW$1, DataRegularSeason20242025!$D$3:$D$1315, $A5)+SUMIFS(DataRegularSeason20242025!$AB$3:$AB$1315,DataRegularSeason20242025!$B$3:$B$1315, "&lt;=" &amp; AW$1, DataRegularSeason20242025!$E$3:$E$1315, $A5)</f>
        <v>8</v>
      </c>
      <c r="AX5" s="49">
        <f>SUMIFS(DataRegularSeason20242025!$AA$3:$AA$1315,DataRegularSeason20242025!$B$3:$B$1315, "&lt;=" &amp; AX$1, DataRegularSeason20242025!$D$3:$D$1315, $A5)+SUMIFS(DataRegularSeason20242025!$AB$3:$AB$1315,DataRegularSeason20242025!$B$3:$B$1315, "&lt;=" &amp; AX$1, DataRegularSeason20242025!$E$3:$E$1315, $A5)</f>
        <v>8</v>
      </c>
      <c r="AY5" s="49">
        <f>SUMIFS(DataRegularSeason20242025!$AA$3:$AA$1315,DataRegularSeason20242025!$B$3:$B$1315, "&lt;=" &amp; AY$1, DataRegularSeason20242025!$D$3:$D$1315, $A5)+SUMIFS(DataRegularSeason20242025!$AB$3:$AB$1315,DataRegularSeason20242025!$B$3:$B$1315, "&lt;=" &amp; AY$1, DataRegularSeason20242025!$E$3:$E$1315, $A5)</f>
        <v>8</v>
      </c>
      <c r="AZ5" s="49">
        <f>SUMIFS(DataRegularSeason20242025!$AA$3:$AA$1315,DataRegularSeason20242025!$B$3:$B$1315, "&lt;=" &amp; AZ$1, DataRegularSeason20242025!$D$3:$D$1315, $A5)+SUMIFS(DataRegularSeason20242025!$AB$3:$AB$1315,DataRegularSeason20242025!$B$3:$B$1315, "&lt;=" &amp; AZ$1, DataRegularSeason20242025!$E$3:$E$1315, $A5)</f>
        <v>8</v>
      </c>
      <c r="BA5" s="49">
        <f>SUMIFS(DataRegularSeason20242025!$AA$3:$AA$1315,DataRegularSeason20242025!$B$3:$B$1315, "&lt;=" &amp; BA$1, DataRegularSeason20242025!$D$3:$D$1315, $A5)+SUMIFS(DataRegularSeason20242025!$AB$3:$AB$1315,DataRegularSeason20242025!$B$3:$B$1315, "&lt;=" &amp; BA$1, DataRegularSeason20242025!$E$3:$E$1315, $A5)</f>
        <v>8</v>
      </c>
      <c r="BB5" s="49">
        <f>SUMIFS(DataRegularSeason20242025!$AA$3:$AA$1315,DataRegularSeason20242025!$B$3:$B$1315, "&lt;=" &amp; BB$1, DataRegularSeason20242025!$D$3:$D$1315, $A5)+SUMIFS(DataRegularSeason20242025!$AB$3:$AB$1315,DataRegularSeason20242025!$B$3:$B$1315, "&lt;=" &amp; BB$1, DataRegularSeason20242025!$E$3:$E$1315, $A5)</f>
        <v>8</v>
      </c>
      <c r="BC5" s="49">
        <f>SUMIFS(DataRegularSeason20242025!$AA$3:$AA$1315,DataRegularSeason20242025!$B$3:$B$1315, "&lt;=" &amp; BC$1, DataRegularSeason20242025!$D$3:$D$1315, $A5)+SUMIFS(DataRegularSeason20242025!$AB$3:$AB$1315,DataRegularSeason20242025!$B$3:$B$1315, "&lt;=" &amp; BC$1, DataRegularSeason20242025!$E$3:$E$1315, $A5)</f>
        <v>8</v>
      </c>
      <c r="BD5" s="49">
        <f>SUMIFS(DataRegularSeason20242025!$AA$3:$AA$1315,DataRegularSeason20242025!$B$3:$B$1315, "&lt;=" &amp; BD$1, DataRegularSeason20242025!$D$3:$D$1315, $A5)+SUMIFS(DataRegularSeason20242025!$AB$3:$AB$1315,DataRegularSeason20242025!$B$3:$B$1315, "&lt;=" &amp; BD$1, DataRegularSeason20242025!$E$3:$E$1315, $A5)</f>
        <v>8</v>
      </c>
      <c r="BE5" s="49">
        <f>SUMIFS(DataRegularSeason20242025!$AA$3:$AA$1315,DataRegularSeason20242025!$B$3:$B$1315, "&lt;=" &amp; BE$1, DataRegularSeason20242025!$D$3:$D$1315, $A5)+SUMIFS(DataRegularSeason20242025!$AB$3:$AB$1315,DataRegularSeason20242025!$B$3:$B$1315, "&lt;=" &amp; BE$1, DataRegularSeason20242025!$E$3:$E$1315, $A5)</f>
        <v>8</v>
      </c>
      <c r="BF5" s="49">
        <f>SUMIFS(DataRegularSeason20242025!$AA$3:$AA$1315,DataRegularSeason20242025!$B$3:$B$1315, "&lt;=" &amp; BF$1, DataRegularSeason20242025!$D$3:$D$1315, $A5)+SUMIFS(DataRegularSeason20242025!$AB$3:$AB$1315,DataRegularSeason20242025!$B$3:$B$1315, "&lt;=" &amp; BF$1, DataRegularSeason20242025!$E$3:$E$1315, $A5)</f>
        <v>8</v>
      </c>
      <c r="BG5" s="49">
        <f>SUMIFS(DataRegularSeason20242025!$AA$3:$AA$1315,DataRegularSeason20242025!$B$3:$B$1315, "&lt;=" &amp; BG$1, DataRegularSeason20242025!$D$3:$D$1315, $A5)+SUMIFS(DataRegularSeason20242025!$AB$3:$AB$1315,DataRegularSeason20242025!$B$3:$B$1315, "&lt;=" &amp; BG$1, DataRegularSeason20242025!$E$3:$E$1315, $A5)</f>
        <v>8</v>
      </c>
      <c r="BH5" s="49">
        <f>SUMIFS(DataRegularSeason20242025!$AA$3:$AA$1315,DataRegularSeason20242025!$B$3:$B$1315, "&lt;=" &amp; BH$1, DataRegularSeason20242025!$D$3:$D$1315, $A5)+SUMIFS(DataRegularSeason20242025!$AB$3:$AB$1315,DataRegularSeason20242025!$B$3:$B$1315, "&lt;=" &amp; BH$1, DataRegularSeason20242025!$E$3:$E$1315, $A5)</f>
        <v>8</v>
      </c>
      <c r="BI5" s="49">
        <f>SUMIFS(DataRegularSeason20242025!$AA$3:$AA$1315,DataRegularSeason20242025!$B$3:$B$1315, "&lt;=" &amp; BI$1, DataRegularSeason20242025!$D$3:$D$1315, $A5)+SUMIFS(DataRegularSeason20242025!$AB$3:$AB$1315,DataRegularSeason20242025!$B$3:$B$1315, "&lt;=" &amp; BI$1, DataRegularSeason20242025!$E$3:$E$1315, $A5)</f>
        <v>8</v>
      </c>
      <c r="BJ5" s="49">
        <f>SUMIFS(DataRegularSeason20242025!$AA$3:$AA$1315,DataRegularSeason20242025!$B$3:$B$1315, "&lt;=" &amp; BJ$1, DataRegularSeason20242025!$D$3:$D$1315, $A5)+SUMIFS(DataRegularSeason20242025!$AB$3:$AB$1315,DataRegularSeason20242025!$B$3:$B$1315, "&lt;=" &amp; BJ$1, DataRegularSeason20242025!$E$3:$E$1315, $A5)</f>
        <v>8</v>
      </c>
      <c r="BK5" s="49">
        <f>SUMIFS(DataRegularSeason20242025!$AA$3:$AA$1315,DataRegularSeason20242025!$B$3:$B$1315, "&lt;=" &amp; BK$1, DataRegularSeason20242025!$D$3:$D$1315, $A5)+SUMIFS(DataRegularSeason20242025!$AB$3:$AB$1315,DataRegularSeason20242025!$B$3:$B$1315, "&lt;=" &amp; BK$1, DataRegularSeason20242025!$E$3:$E$1315, $A5)</f>
        <v>8</v>
      </c>
      <c r="BL5" s="49">
        <f>SUMIFS(DataRegularSeason20242025!$AA$3:$AA$1315,DataRegularSeason20242025!$B$3:$B$1315, "&lt;=" &amp; BL$1, DataRegularSeason20242025!$D$3:$D$1315, $A5)+SUMIFS(DataRegularSeason20242025!$AB$3:$AB$1315,DataRegularSeason20242025!$B$3:$B$1315, "&lt;=" &amp; BL$1, DataRegularSeason20242025!$E$3:$E$1315, $A5)</f>
        <v>8</v>
      </c>
      <c r="BM5" s="49">
        <f>SUMIFS(DataRegularSeason20242025!$AA$3:$AA$1315,DataRegularSeason20242025!$B$3:$B$1315, "&lt;=" &amp; BM$1, DataRegularSeason20242025!$D$3:$D$1315, $A5)+SUMIFS(DataRegularSeason20242025!$AB$3:$AB$1315,DataRegularSeason20242025!$B$3:$B$1315, "&lt;=" &amp; BM$1, DataRegularSeason20242025!$E$3:$E$1315, $A5)</f>
        <v>8</v>
      </c>
      <c r="BN5" s="49">
        <f>SUMIFS(DataRegularSeason20242025!$AA$3:$AA$1315,DataRegularSeason20242025!$B$3:$B$1315, "&lt;=" &amp; BN$1, DataRegularSeason20242025!$D$3:$D$1315, $A5)+SUMIFS(DataRegularSeason20242025!$AB$3:$AB$1315,DataRegularSeason20242025!$B$3:$B$1315, "&lt;=" &amp; BN$1, DataRegularSeason20242025!$E$3:$E$1315, $A5)</f>
        <v>8</v>
      </c>
      <c r="BO5" s="49">
        <f>SUMIFS(DataRegularSeason20242025!$AA$3:$AA$1315,DataRegularSeason20242025!$B$3:$B$1315, "&lt;=" &amp; BO$1, DataRegularSeason20242025!$D$3:$D$1315, $A5)+SUMIFS(DataRegularSeason20242025!$AB$3:$AB$1315,DataRegularSeason20242025!$B$3:$B$1315, "&lt;=" &amp; BO$1, DataRegularSeason20242025!$E$3:$E$1315, $A5)</f>
        <v>8</v>
      </c>
      <c r="BP5" s="49">
        <f>SUMIFS(DataRegularSeason20242025!$AA$3:$AA$1315,DataRegularSeason20242025!$B$3:$B$1315, "&lt;=" &amp; BP$1, DataRegularSeason20242025!$D$3:$D$1315, $A5)+SUMIFS(DataRegularSeason20242025!$AB$3:$AB$1315,DataRegularSeason20242025!$B$3:$B$1315, "&lt;=" &amp; BP$1, DataRegularSeason20242025!$E$3:$E$1315, $A5)</f>
        <v>8</v>
      </c>
      <c r="BQ5" s="49">
        <f>SUMIFS(DataRegularSeason20242025!$AA$3:$AA$1315,DataRegularSeason20242025!$B$3:$B$1315, "&lt;=" &amp; BQ$1, DataRegularSeason20242025!$D$3:$D$1315, $A5)+SUMIFS(DataRegularSeason20242025!$AB$3:$AB$1315,DataRegularSeason20242025!$B$3:$B$1315, "&lt;=" &amp; BQ$1, DataRegularSeason20242025!$E$3:$E$1315, $A5)</f>
        <v>8</v>
      </c>
      <c r="BR5" s="49">
        <f>SUMIFS(DataRegularSeason20242025!$AA$3:$AA$1315,DataRegularSeason20242025!$B$3:$B$1315, "&lt;=" &amp; BR$1, DataRegularSeason20242025!$D$3:$D$1315, $A5)+SUMIFS(DataRegularSeason20242025!$AB$3:$AB$1315,DataRegularSeason20242025!$B$3:$B$1315, "&lt;=" &amp; BR$1, DataRegularSeason20242025!$E$3:$E$1315, $A5)</f>
        <v>8</v>
      </c>
      <c r="BS5" s="49">
        <f>SUMIFS(DataRegularSeason20242025!$AA$3:$AA$1315,DataRegularSeason20242025!$B$3:$B$1315, "&lt;=" &amp; BS$1, DataRegularSeason20242025!$D$3:$D$1315, $A5)+SUMIFS(DataRegularSeason20242025!$AB$3:$AB$1315,DataRegularSeason20242025!$B$3:$B$1315, "&lt;=" &amp; BS$1, DataRegularSeason20242025!$E$3:$E$1315, $A5)</f>
        <v>8</v>
      </c>
      <c r="BT5" s="49">
        <f>SUMIFS(DataRegularSeason20242025!$AA$3:$AA$1315,DataRegularSeason20242025!$B$3:$B$1315, "&lt;=" &amp; BT$1, DataRegularSeason20242025!$D$3:$D$1315, $A5)+SUMIFS(DataRegularSeason20242025!$AB$3:$AB$1315,DataRegularSeason20242025!$B$3:$B$1315, "&lt;=" &amp; BT$1, DataRegularSeason20242025!$E$3:$E$1315, $A5)</f>
        <v>8</v>
      </c>
      <c r="BU5" s="49">
        <f>SUMIFS(DataRegularSeason20242025!$AA$3:$AA$1315,DataRegularSeason20242025!$B$3:$B$1315, "&lt;=" &amp; BU$1, DataRegularSeason20242025!$D$3:$D$1315, $A5)+SUMIFS(DataRegularSeason20242025!$AB$3:$AB$1315,DataRegularSeason20242025!$B$3:$B$1315, "&lt;=" &amp; BU$1, DataRegularSeason20242025!$E$3:$E$1315, $A5)</f>
        <v>8</v>
      </c>
      <c r="BV5" s="49">
        <f>SUMIFS(DataRegularSeason20242025!$AA$3:$AA$1315,DataRegularSeason20242025!$B$3:$B$1315, "&lt;=" &amp; BV$1, DataRegularSeason20242025!$D$3:$D$1315, $A5)+SUMIFS(DataRegularSeason20242025!$AB$3:$AB$1315,DataRegularSeason20242025!$B$3:$B$1315, "&lt;=" &amp; BV$1, DataRegularSeason20242025!$E$3:$E$1315, $A5)</f>
        <v>8</v>
      </c>
      <c r="BW5" s="49">
        <f>SUMIFS(DataRegularSeason20242025!$AA$3:$AA$1315,DataRegularSeason20242025!$B$3:$B$1315, "&lt;=" &amp; BW$1, DataRegularSeason20242025!$D$3:$D$1315, $A5)+SUMIFS(DataRegularSeason20242025!$AB$3:$AB$1315,DataRegularSeason20242025!$B$3:$B$1315, "&lt;=" &amp; BW$1, DataRegularSeason20242025!$E$3:$E$1315, $A5)</f>
        <v>8</v>
      </c>
      <c r="BX5" s="49">
        <f>SUMIFS(DataRegularSeason20242025!$AA$3:$AA$1315,DataRegularSeason20242025!$B$3:$B$1315, "&lt;=" &amp; BX$1, DataRegularSeason20242025!$D$3:$D$1315, $A5)+SUMIFS(DataRegularSeason20242025!$AB$3:$AB$1315,DataRegularSeason20242025!$B$3:$B$1315, "&lt;=" &amp; BX$1, DataRegularSeason20242025!$E$3:$E$1315, $A5)</f>
        <v>8</v>
      </c>
      <c r="BY5" s="49">
        <f>SUMIFS(DataRegularSeason20242025!$AA$3:$AA$1315,DataRegularSeason20242025!$B$3:$B$1315, "&lt;=" &amp; BY$1, DataRegularSeason20242025!$D$3:$D$1315, $A5)+SUMIFS(DataRegularSeason20242025!$AB$3:$AB$1315,DataRegularSeason20242025!$B$3:$B$1315, "&lt;=" &amp; BY$1, DataRegularSeason20242025!$E$3:$E$1315, $A5)</f>
        <v>8</v>
      </c>
      <c r="BZ5" s="49">
        <f>SUMIFS(DataRegularSeason20242025!$AA$3:$AA$1315,DataRegularSeason20242025!$B$3:$B$1315, "&lt;=" &amp; BZ$1, DataRegularSeason20242025!$D$3:$D$1315, $A5)+SUMIFS(DataRegularSeason20242025!$AB$3:$AB$1315,DataRegularSeason20242025!$B$3:$B$1315, "&lt;=" &amp; BZ$1, DataRegularSeason20242025!$E$3:$E$1315, $A5)</f>
        <v>8</v>
      </c>
      <c r="CA5" s="49">
        <f>SUMIFS(DataRegularSeason20242025!$AA$3:$AA$1315,DataRegularSeason20242025!$B$3:$B$1315, "&lt;=" &amp; CA$1, DataRegularSeason20242025!$D$3:$D$1315, $A5)+SUMIFS(DataRegularSeason20242025!$AB$3:$AB$1315,DataRegularSeason20242025!$B$3:$B$1315, "&lt;=" &amp; CA$1, DataRegularSeason20242025!$E$3:$E$1315, $A5)</f>
        <v>8</v>
      </c>
      <c r="CB5" s="49">
        <f>SUMIFS(DataRegularSeason20242025!$AA$3:$AA$1315,DataRegularSeason20242025!$B$3:$B$1315, "&lt;=" &amp; CB$1, DataRegularSeason20242025!$D$3:$D$1315, $A5)+SUMIFS(DataRegularSeason20242025!$AB$3:$AB$1315,DataRegularSeason20242025!$B$3:$B$1315, "&lt;=" &amp; CB$1, DataRegularSeason20242025!$E$3:$E$1315, $A5)</f>
        <v>8</v>
      </c>
      <c r="CC5" s="49">
        <f>SUMIFS(DataRegularSeason20242025!$AA$3:$AA$1315,DataRegularSeason20242025!$B$3:$B$1315, "&lt;=" &amp; CC$1, DataRegularSeason20242025!$D$3:$D$1315, $A5)+SUMIFS(DataRegularSeason20242025!$AB$3:$AB$1315,DataRegularSeason20242025!$B$3:$B$1315, "&lt;=" &amp; CC$1, DataRegularSeason20242025!$E$3:$E$1315, $A5)</f>
        <v>8</v>
      </c>
      <c r="CD5" s="49">
        <f>SUMIFS(DataRegularSeason20242025!$AA$3:$AA$1315,DataRegularSeason20242025!$B$3:$B$1315, "&lt;=" &amp; CD$1, DataRegularSeason20242025!$D$3:$D$1315, $A5)+SUMIFS(DataRegularSeason20242025!$AB$3:$AB$1315,DataRegularSeason20242025!$B$3:$B$1315, "&lt;=" &amp; CD$1, DataRegularSeason20242025!$E$3:$E$1315, $A5)</f>
        <v>8</v>
      </c>
      <c r="CE5" s="49">
        <f>SUMIFS(DataRegularSeason20242025!$AA$3:$AA$1315,DataRegularSeason20242025!$B$3:$B$1315, "&lt;=" &amp; CE$1, DataRegularSeason20242025!$D$3:$D$1315, $A5)+SUMIFS(DataRegularSeason20242025!$AB$3:$AB$1315,DataRegularSeason20242025!$B$3:$B$1315, "&lt;=" &amp; CE$1, DataRegularSeason20242025!$E$3:$E$1315, $A5)</f>
        <v>8</v>
      </c>
      <c r="CF5" s="49">
        <f>SUMIFS(DataRegularSeason20242025!$AA$3:$AA$1315,DataRegularSeason20242025!$B$3:$B$1315, "&lt;=" &amp; CF$1, DataRegularSeason20242025!$D$3:$D$1315, $A5)+SUMIFS(DataRegularSeason20242025!$AB$3:$AB$1315,DataRegularSeason20242025!$B$3:$B$1315, "&lt;=" &amp; CF$1, DataRegularSeason20242025!$E$3:$E$1315, $A5)</f>
        <v>8</v>
      </c>
      <c r="CG5" s="49">
        <f>SUMIFS(DataRegularSeason20242025!$AA$3:$AA$1315,DataRegularSeason20242025!$B$3:$B$1315, "&lt;=" &amp; CG$1, DataRegularSeason20242025!$D$3:$D$1315, $A5)+SUMIFS(DataRegularSeason20242025!$AB$3:$AB$1315,DataRegularSeason20242025!$B$3:$B$1315, "&lt;=" &amp; CG$1, DataRegularSeason20242025!$E$3:$E$1315, $A5)</f>
        <v>8</v>
      </c>
      <c r="CH5" s="49">
        <f>SUMIFS(DataRegularSeason20242025!$AA$3:$AA$1315,DataRegularSeason20242025!$B$3:$B$1315, "&lt;=" &amp; CH$1, DataRegularSeason20242025!$D$3:$D$1315, $A5)+SUMIFS(DataRegularSeason20242025!$AB$3:$AB$1315,DataRegularSeason20242025!$B$3:$B$1315, "&lt;=" &amp; CH$1, DataRegularSeason20242025!$E$3:$E$1315, $A5)</f>
        <v>8</v>
      </c>
      <c r="CI5" s="49">
        <f>SUMIFS(DataRegularSeason20242025!$AA$3:$AA$1315,DataRegularSeason20242025!$B$3:$B$1315, "&lt;=" &amp; CI$1, DataRegularSeason20242025!$D$3:$D$1315, $A5)+SUMIFS(DataRegularSeason20242025!$AB$3:$AB$1315,DataRegularSeason20242025!$B$3:$B$1315, "&lt;=" &amp; CI$1, DataRegularSeason20242025!$E$3:$E$1315, $A5)</f>
        <v>8</v>
      </c>
      <c r="CJ5" s="49">
        <f>SUMIFS(DataRegularSeason20242025!$AA$3:$AA$1315,DataRegularSeason20242025!$B$3:$B$1315, "&lt;=" &amp; CJ$1, DataRegularSeason20242025!$D$3:$D$1315, $A5)+SUMIFS(DataRegularSeason20242025!$AB$3:$AB$1315,DataRegularSeason20242025!$B$3:$B$1315, "&lt;=" &amp; CJ$1, DataRegularSeason20242025!$E$3:$E$1315, $A5)</f>
        <v>8</v>
      </c>
      <c r="CK5" s="49">
        <f>SUMIFS(DataRegularSeason20242025!$AA$3:$AA$1315,DataRegularSeason20242025!$B$3:$B$1315, "&lt;=" &amp; CK$1, DataRegularSeason20242025!$D$3:$D$1315, $A5)+SUMIFS(DataRegularSeason20242025!$AB$3:$AB$1315,DataRegularSeason20242025!$B$3:$B$1315, "&lt;=" &amp; CK$1, DataRegularSeason20242025!$E$3:$E$1315, $A5)</f>
        <v>8</v>
      </c>
      <c r="CL5" s="49">
        <f>SUMIFS(DataRegularSeason20242025!$AA$3:$AA$1315,DataRegularSeason20242025!$B$3:$B$1315, "&lt;=" &amp; CL$1, DataRegularSeason20242025!$D$3:$D$1315, $A5)+SUMIFS(DataRegularSeason20242025!$AB$3:$AB$1315,DataRegularSeason20242025!$B$3:$B$1315, "&lt;=" &amp; CL$1, DataRegularSeason20242025!$E$3:$E$1315, $A5)</f>
        <v>8</v>
      </c>
      <c r="CM5" s="49">
        <f>SUMIFS(DataRegularSeason20242025!$AA$3:$AA$1315,DataRegularSeason20242025!$B$3:$B$1315, "&lt;=" &amp; CM$1, DataRegularSeason20242025!$D$3:$D$1315, $A5)+SUMIFS(DataRegularSeason20242025!$AB$3:$AB$1315,DataRegularSeason20242025!$B$3:$B$1315, "&lt;=" &amp; CM$1, DataRegularSeason20242025!$E$3:$E$1315, $A5)</f>
        <v>8</v>
      </c>
      <c r="CN5" s="49">
        <f>SUMIFS(DataRegularSeason20242025!$AA$3:$AA$1315,DataRegularSeason20242025!$B$3:$B$1315, "&lt;=" &amp; CN$1, DataRegularSeason20242025!$D$3:$D$1315, $A5)+SUMIFS(DataRegularSeason20242025!$AB$3:$AB$1315,DataRegularSeason20242025!$B$3:$B$1315, "&lt;=" &amp; CN$1, DataRegularSeason20242025!$E$3:$E$1315, $A5)</f>
        <v>8</v>
      </c>
      <c r="CO5" s="49">
        <f>SUMIFS(DataRegularSeason20242025!$AA$3:$AA$1315,DataRegularSeason20242025!$B$3:$B$1315, "&lt;=" &amp; CO$1, DataRegularSeason20242025!$D$3:$D$1315, $A5)+SUMIFS(DataRegularSeason20242025!$AB$3:$AB$1315,DataRegularSeason20242025!$B$3:$B$1315, "&lt;=" &amp; CO$1, DataRegularSeason20242025!$E$3:$E$1315, $A5)</f>
        <v>8</v>
      </c>
      <c r="CP5" s="49">
        <f>SUMIFS(DataRegularSeason20242025!$AA$3:$AA$1315,DataRegularSeason20242025!$B$3:$B$1315, "&lt;=" &amp; CP$1, DataRegularSeason20242025!$D$3:$D$1315, $A5)+SUMIFS(DataRegularSeason20242025!$AB$3:$AB$1315,DataRegularSeason20242025!$B$3:$B$1315, "&lt;=" &amp; CP$1, DataRegularSeason20242025!$E$3:$E$1315, $A5)</f>
        <v>8</v>
      </c>
      <c r="CQ5" s="49">
        <f>SUMIFS(DataRegularSeason20242025!$AA$3:$AA$1315,DataRegularSeason20242025!$B$3:$B$1315, "&lt;=" &amp; CQ$1, DataRegularSeason20242025!$D$3:$D$1315, $A5)+SUMIFS(DataRegularSeason20242025!$AB$3:$AB$1315,DataRegularSeason20242025!$B$3:$B$1315, "&lt;=" &amp; CQ$1, DataRegularSeason20242025!$E$3:$E$1315, $A5)</f>
        <v>8</v>
      </c>
      <c r="CR5" s="49">
        <f>SUMIFS(DataRegularSeason20242025!$AA$3:$AA$1315,DataRegularSeason20242025!$B$3:$B$1315, "&lt;=" &amp; CR$1, DataRegularSeason20242025!$D$3:$D$1315, $A5)+SUMIFS(DataRegularSeason20242025!$AB$3:$AB$1315,DataRegularSeason20242025!$B$3:$B$1315, "&lt;=" &amp; CR$1, DataRegularSeason20242025!$E$3:$E$1315, $A5)</f>
        <v>8</v>
      </c>
      <c r="CS5" s="49">
        <f>SUMIFS(DataRegularSeason20242025!$AA$3:$AA$1315,DataRegularSeason20242025!$B$3:$B$1315, "&lt;=" &amp; CS$1, DataRegularSeason20242025!$D$3:$D$1315, $A5)+SUMIFS(DataRegularSeason20242025!$AB$3:$AB$1315,DataRegularSeason20242025!$B$3:$B$1315, "&lt;=" &amp; CS$1, DataRegularSeason20242025!$E$3:$E$1315, $A5)</f>
        <v>8</v>
      </c>
      <c r="CT5" s="49">
        <f>SUMIFS(DataRegularSeason20242025!$AA$3:$AA$1315,DataRegularSeason20242025!$B$3:$B$1315, "&lt;=" &amp; CT$1, DataRegularSeason20242025!$D$3:$D$1315, $A5)+SUMIFS(DataRegularSeason20242025!$AB$3:$AB$1315,DataRegularSeason20242025!$B$3:$B$1315, "&lt;=" &amp; CT$1, DataRegularSeason20242025!$E$3:$E$1315, $A5)</f>
        <v>8</v>
      </c>
      <c r="CU5" s="49">
        <f>SUMIFS(DataRegularSeason20242025!$AA$3:$AA$1315,DataRegularSeason20242025!$B$3:$B$1315, "&lt;=" &amp; CU$1, DataRegularSeason20242025!$D$3:$D$1315, $A5)+SUMIFS(DataRegularSeason20242025!$AB$3:$AB$1315,DataRegularSeason20242025!$B$3:$B$1315, "&lt;=" &amp; CU$1, DataRegularSeason20242025!$E$3:$E$1315, $A5)</f>
        <v>8</v>
      </c>
      <c r="CV5" s="49">
        <f>SUMIFS(DataRegularSeason20242025!$AA$3:$AA$1315,DataRegularSeason20242025!$B$3:$B$1315, "&lt;=" &amp; CV$1, DataRegularSeason20242025!$D$3:$D$1315, $A5)+SUMIFS(DataRegularSeason20242025!$AB$3:$AB$1315,DataRegularSeason20242025!$B$3:$B$1315, "&lt;=" &amp; CV$1, DataRegularSeason20242025!$E$3:$E$1315, $A5)</f>
        <v>8</v>
      </c>
      <c r="CW5" s="49">
        <f>SUMIFS(DataRegularSeason20242025!$AA$3:$AA$1315,DataRegularSeason20242025!$B$3:$B$1315, "&lt;=" &amp; CW$1, DataRegularSeason20242025!$D$3:$D$1315, $A5)+SUMIFS(DataRegularSeason20242025!$AB$3:$AB$1315,DataRegularSeason20242025!$B$3:$B$1315, "&lt;=" &amp; CW$1, DataRegularSeason20242025!$E$3:$E$1315, $A5)</f>
        <v>8</v>
      </c>
      <c r="CX5" s="49">
        <f>SUMIFS(DataRegularSeason20242025!$AA$3:$AA$1315,DataRegularSeason20242025!$B$3:$B$1315, "&lt;=" &amp; CX$1, DataRegularSeason20242025!$D$3:$D$1315, $A5)+SUMIFS(DataRegularSeason20242025!$AB$3:$AB$1315,DataRegularSeason20242025!$B$3:$B$1315, "&lt;=" &amp; CX$1, DataRegularSeason20242025!$E$3:$E$1315, $A5)</f>
        <v>8</v>
      </c>
      <c r="CY5" s="49">
        <f>SUMIFS(DataRegularSeason20242025!$AA$3:$AA$1315,DataRegularSeason20242025!$B$3:$B$1315, "&lt;=" &amp; CY$1, DataRegularSeason20242025!$D$3:$D$1315, $A5)+SUMIFS(DataRegularSeason20242025!$AB$3:$AB$1315,DataRegularSeason20242025!$B$3:$B$1315, "&lt;=" &amp; CY$1, DataRegularSeason20242025!$E$3:$E$1315, $A5)</f>
        <v>8</v>
      </c>
      <c r="CZ5" s="49">
        <f>SUMIFS(DataRegularSeason20242025!$AA$3:$AA$1315,DataRegularSeason20242025!$B$3:$B$1315, "&lt;=" &amp; CZ$1, DataRegularSeason20242025!$D$3:$D$1315, $A5)+SUMIFS(DataRegularSeason20242025!$AB$3:$AB$1315,DataRegularSeason20242025!$B$3:$B$1315, "&lt;=" &amp; CZ$1, DataRegularSeason20242025!$E$3:$E$1315, $A5)</f>
        <v>8</v>
      </c>
      <c r="DA5" s="49">
        <f>SUMIFS(DataRegularSeason20242025!$AA$3:$AA$1315,DataRegularSeason20242025!$B$3:$B$1315, "&lt;=" &amp; DA$1, DataRegularSeason20242025!$D$3:$D$1315, $A5)+SUMIFS(DataRegularSeason20242025!$AB$3:$AB$1315,DataRegularSeason20242025!$B$3:$B$1315, "&lt;=" &amp; DA$1, DataRegularSeason20242025!$E$3:$E$1315, $A5)</f>
        <v>8</v>
      </c>
      <c r="DB5" s="49">
        <f>SUMIFS(DataRegularSeason20242025!$AA$3:$AA$1315,DataRegularSeason20242025!$B$3:$B$1315, "&lt;=" &amp; DB$1, DataRegularSeason20242025!$D$3:$D$1315, $A5)+SUMIFS(DataRegularSeason20242025!$AB$3:$AB$1315,DataRegularSeason20242025!$B$3:$B$1315, "&lt;=" &amp; DB$1, DataRegularSeason20242025!$E$3:$E$1315, $A5)</f>
        <v>8</v>
      </c>
      <c r="DC5" s="49">
        <f>SUMIFS(DataRegularSeason20242025!$AA$3:$AA$1315,DataRegularSeason20242025!$B$3:$B$1315, "&lt;=" &amp; DC$1, DataRegularSeason20242025!$D$3:$D$1315, $A5)+SUMIFS(DataRegularSeason20242025!$AB$3:$AB$1315,DataRegularSeason20242025!$B$3:$B$1315, "&lt;=" &amp; DC$1, DataRegularSeason20242025!$E$3:$E$1315, $A5)</f>
        <v>8</v>
      </c>
      <c r="DD5" s="49">
        <f>SUMIFS(DataRegularSeason20242025!$AA$3:$AA$1315,DataRegularSeason20242025!$B$3:$B$1315, "&lt;=" &amp; DD$1, DataRegularSeason20242025!$D$3:$D$1315, $A5)+SUMIFS(DataRegularSeason20242025!$AB$3:$AB$1315,DataRegularSeason20242025!$B$3:$B$1315, "&lt;=" &amp; DD$1, DataRegularSeason20242025!$E$3:$E$1315, $A5)</f>
        <v>8</v>
      </c>
      <c r="DE5" s="49">
        <f>SUMIFS(DataRegularSeason20242025!$AA$3:$AA$1315,DataRegularSeason20242025!$B$3:$B$1315, "&lt;=" &amp; DE$1, DataRegularSeason20242025!$D$3:$D$1315, $A5)+SUMIFS(DataRegularSeason20242025!$AB$3:$AB$1315,DataRegularSeason20242025!$B$3:$B$1315, "&lt;=" &amp; DE$1, DataRegularSeason20242025!$E$3:$E$1315, $A5)</f>
        <v>8</v>
      </c>
      <c r="DF5" s="49">
        <f>SUMIFS(DataRegularSeason20242025!$AA$3:$AA$1315,DataRegularSeason20242025!$B$3:$B$1315, "&lt;=" &amp; DF$1, DataRegularSeason20242025!$D$3:$D$1315, $A5)+SUMIFS(DataRegularSeason20242025!$AB$3:$AB$1315,DataRegularSeason20242025!$B$3:$B$1315, "&lt;=" &amp; DF$1, DataRegularSeason20242025!$E$3:$E$1315, $A5)</f>
        <v>8</v>
      </c>
      <c r="DG5" s="49">
        <f>SUMIFS(DataRegularSeason20242025!$AA$3:$AA$1315,DataRegularSeason20242025!$B$3:$B$1315, "&lt;=" &amp; DG$1, DataRegularSeason20242025!$D$3:$D$1315, $A5)+SUMIFS(DataRegularSeason20242025!$AB$3:$AB$1315,DataRegularSeason20242025!$B$3:$B$1315, "&lt;=" &amp; DG$1, DataRegularSeason20242025!$E$3:$E$1315, $A5)</f>
        <v>8</v>
      </c>
      <c r="DH5" s="49">
        <f>SUMIFS(DataRegularSeason20242025!$AA$3:$AA$1315,DataRegularSeason20242025!$B$3:$B$1315, "&lt;=" &amp; DH$1, DataRegularSeason20242025!$D$3:$D$1315, $A5)+SUMIFS(DataRegularSeason20242025!$AB$3:$AB$1315,DataRegularSeason20242025!$B$3:$B$1315, "&lt;=" &amp; DH$1, DataRegularSeason20242025!$E$3:$E$1315, $A5)</f>
        <v>8</v>
      </c>
      <c r="DI5" s="49">
        <f>SUMIFS(DataRegularSeason20242025!$AA$3:$AA$1315,DataRegularSeason20242025!$B$3:$B$1315, "&lt;=" &amp; DI$1, DataRegularSeason20242025!$D$3:$D$1315, $A5)+SUMIFS(DataRegularSeason20242025!$AB$3:$AB$1315,DataRegularSeason20242025!$B$3:$B$1315, "&lt;=" &amp; DI$1, DataRegularSeason20242025!$E$3:$E$1315, $A5)</f>
        <v>8</v>
      </c>
      <c r="DJ5" s="49">
        <f>SUMIFS(DataRegularSeason20242025!$AA$3:$AA$1315,DataRegularSeason20242025!$B$3:$B$1315, "&lt;=" &amp; DJ$1, DataRegularSeason20242025!$D$3:$D$1315, $A5)+SUMIFS(DataRegularSeason20242025!$AB$3:$AB$1315,DataRegularSeason20242025!$B$3:$B$1315, "&lt;=" &amp; DJ$1, DataRegularSeason20242025!$E$3:$E$1315, $A5)</f>
        <v>8</v>
      </c>
      <c r="DK5" s="49">
        <f>SUMIFS(DataRegularSeason20242025!$AA$3:$AA$1315,DataRegularSeason20242025!$B$3:$B$1315, "&lt;=" &amp; DK$1, DataRegularSeason20242025!$D$3:$D$1315, $A5)+SUMIFS(DataRegularSeason20242025!$AB$3:$AB$1315,DataRegularSeason20242025!$B$3:$B$1315, "&lt;=" &amp; DK$1, DataRegularSeason20242025!$E$3:$E$1315, $A5)</f>
        <v>8</v>
      </c>
      <c r="DL5" s="49">
        <f>SUMIFS(DataRegularSeason20242025!$AA$3:$AA$1315,DataRegularSeason20242025!$B$3:$B$1315, "&lt;=" &amp; DL$1, DataRegularSeason20242025!$D$3:$D$1315, $A5)+SUMIFS(DataRegularSeason20242025!$AB$3:$AB$1315,DataRegularSeason20242025!$B$3:$B$1315, "&lt;=" &amp; DL$1, DataRegularSeason20242025!$E$3:$E$1315, $A5)</f>
        <v>8</v>
      </c>
      <c r="DM5" s="49">
        <f>SUMIFS(DataRegularSeason20242025!$AA$3:$AA$1315,DataRegularSeason20242025!$B$3:$B$1315, "&lt;=" &amp; DM$1, DataRegularSeason20242025!$D$3:$D$1315, $A5)+SUMIFS(DataRegularSeason20242025!$AB$3:$AB$1315,DataRegularSeason20242025!$B$3:$B$1315, "&lt;=" &amp; DM$1, DataRegularSeason20242025!$E$3:$E$1315, $A5)</f>
        <v>8</v>
      </c>
      <c r="DN5" s="49">
        <f>SUMIFS(DataRegularSeason20242025!$AA$3:$AA$1315,DataRegularSeason20242025!$B$3:$B$1315, "&lt;=" &amp; DN$1, DataRegularSeason20242025!$D$3:$D$1315, $A5)+SUMIFS(DataRegularSeason20242025!$AB$3:$AB$1315,DataRegularSeason20242025!$B$3:$B$1315, "&lt;=" &amp; DN$1, DataRegularSeason20242025!$E$3:$E$1315, $A5)</f>
        <v>8</v>
      </c>
      <c r="DO5" s="49">
        <f>SUMIFS(DataRegularSeason20242025!$AA$3:$AA$1315,DataRegularSeason20242025!$B$3:$B$1315, "&lt;=" &amp; DO$1, DataRegularSeason20242025!$D$3:$D$1315, $A5)+SUMIFS(DataRegularSeason20242025!$AB$3:$AB$1315,DataRegularSeason20242025!$B$3:$B$1315, "&lt;=" &amp; DO$1, DataRegularSeason20242025!$E$3:$E$1315, $A5)</f>
        <v>8</v>
      </c>
      <c r="DP5" s="49">
        <f>SUMIFS(DataRegularSeason20242025!$AA$3:$AA$1315,DataRegularSeason20242025!$B$3:$B$1315, "&lt;=" &amp; DP$1, DataRegularSeason20242025!$D$3:$D$1315, $A5)+SUMIFS(DataRegularSeason20242025!$AB$3:$AB$1315,DataRegularSeason20242025!$B$3:$B$1315, "&lt;=" &amp; DP$1, DataRegularSeason20242025!$E$3:$E$1315, $A5)</f>
        <v>8</v>
      </c>
      <c r="DQ5" s="49">
        <f>SUMIFS(DataRegularSeason20242025!$AA$3:$AA$1315,DataRegularSeason20242025!$B$3:$B$1315, "&lt;=" &amp; DQ$1, DataRegularSeason20242025!$D$3:$D$1315, $A5)+SUMIFS(DataRegularSeason20242025!$AB$3:$AB$1315,DataRegularSeason20242025!$B$3:$B$1315, "&lt;=" &amp; DQ$1, DataRegularSeason20242025!$E$3:$E$1315, $A5)</f>
        <v>8</v>
      </c>
      <c r="DR5" s="49">
        <f>SUMIFS(DataRegularSeason20242025!$AA$3:$AA$1315,DataRegularSeason20242025!$B$3:$B$1315, "&lt;=" &amp; DR$1, DataRegularSeason20242025!$D$3:$D$1315, $A5)+SUMIFS(DataRegularSeason20242025!$AB$3:$AB$1315,DataRegularSeason20242025!$B$3:$B$1315, "&lt;=" &amp; DR$1, DataRegularSeason20242025!$E$3:$E$1315, $A5)</f>
        <v>8</v>
      </c>
      <c r="DS5" s="49">
        <f>SUMIFS(DataRegularSeason20242025!$AA$3:$AA$1315,DataRegularSeason20242025!$B$3:$B$1315, "&lt;=" &amp; DS$1, DataRegularSeason20242025!$D$3:$D$1315, $A5)+SUMIFS(DataRegularSeason20242025!$AB$3:$AB$1315,DataRegularSeason20242025!$B$3:$B$1315, "&lt;=" &amp; DS$1, DataRegularSeason20242025!$E$3:$E$1315, $A5)</f>
        <v>8</v>
      </c>
      <c r="DT5" s="49">
        <f>SUMIFS(DataRegularSeason20242025!$AA$3:$AA$1315,DataRegularSeason20242025!$B$3:$B$1315, "&lt;=" &amp; DT$1, DataRegularSeason20242025!$D$3:$D$1315, $A5)+SUMIFS(DataRegularSeason20242025!$AB$3:$AB$1315,DataRegularSeason20242025!$B$3:$B$1315, "&lt;=" &amp; DT$1, DataRegularSeason20242025!$E$3:$E$1315, $A5)</f>
        <v>8</v>
      </c>
      <c r="DU5" s="49">
        <f>SUMIFS(DataRegularSeason20242025!$AA$3:$AA$1315,DataRegularSeason20242025!$B$3:$B$1315, "&lt;=" &amp; DU$1, DataRegularSeason20242025!$D$3:$D$1315, $A5)+SUMIFS(DataRegularSeason20242025!$AB$3:$AB$1315,DataRegularSeason20242025!$B$3:$B$1315, "&lt;=" &amp; DU$1, DataRegularSeason20242025!$E$3:$E$1315, $A5)</f>
        <v>8</v>
      </c>
      <c r="DV5" s="49">
        <f>SUMIFS(DataRegularSeason20242025!$AA$3:$AA$1315,DataRegularSeason20242025!$B$3:$B$1315, "&lt;=" &amp; DV$1, DataRegularSeason20242025!$D$3:$D$1315, $A5)+SUMIFS(DataRegularSeason20242025!$AB$3:$AB$1315,DataRegularSeason20242025!$B$3:$B$1315, "&lt;=" &amp; DV$1, DataRegularSeason20242025!$E$3:$E$1315, $A5)</f>
        <v>8</v>
      </c>
      <c r="DW5" s="49">
        <f>SUMIFS(DataRegularSeason20242025!$AA$3:$AA$1315,DataRegularSeason20242025!$B$3:$B$1315, "&lt;=" &amp; DW$1, DataRegularSeason20242025!$D$3:$D$1315, $A5)+SUMIFS(DataRegularSeason20242025!$AB$3:$AB$1315,DataRegularSeason20242025!$B$3:$B$1315, "&lt;=" &amp; DW$1, DataRegularSeason20242025!$E$3:$E$1315, $A5)</f>
        <v>8</v>
      </c>
      <c r="DX5" s="49">
        <f>SUMIFS(DataRegularSeason20242025!$AA$3:$AA$1315,DataRegularSeason20242025!$B$3:$B$1315, "&lt;=" &amp; DX$1, DataRegularSeason20242025!$D$3:$D$1315, $A5)+SUMIFS(DataRegularSeason20242025!$AB$3:$AB$1315,DataRegularSeason20242025!$B$3:$B$1315, "&lt;=" &amp; DX$1, DataRegularSeason20242025!$E$3:$E$1315, $A5)</f>
        <v>8</v>
      </c>
      <c r="DY5" s="49">
        <f>SUMIFS(DataRegularSeason20242025!$AA$3:$AA$1315,DataRegularSeason20242025!$B$3:$B$1315, "&lt;=" &amp; DY$1, DataRegularSeason20242025!$D$3:$D$1315, $A5)+SUMIFS(DataRegularSeason20242025!$AB$3:$AB$1315,DataRegularSeason20242025!$B$3:$B$1315, "&lt;=" &amp; DY$1, DataRegularSeason20242025!$E$3:$E$1315, $A5)</f>
        <v>8</v>
      </c>
      <c r="DZ5" s="49">
        <f>SUMIFS(DataRegularSeason20242025!$AA$3:$AA$1315,DataRegularSeason20242025!$B$3:$B$1315, "&lt;=" &amp; DZ$1, DataRegularSeason20242025!$D$3:$D$1315, $A5)+SUMIFS(DataRegularSeason20242025!$AB$3:$AB$1315,DataRegularSeason20242025!$B$3:$B$1315, "&lt;=" &amp; DZ$1, DataRegularSeason20242025!$E$3:$E$1315, $A5)</f>
        <v>8</v>
      </c>
      <c r="EA5" s="49">
        <f>SUMIFS(DataRegularSeason20242025!$AA$3:$AA$1315,DataRegularSeason20242025!$B$3:$B$1315, "&lt;=" &amp; EA$1, DataRegularSeason20242025!$D$3:$D$1315, $A5)+SUMIFS(DataRegularSeason20242025!$AB$3:$AB$1315,DataRegularSeason20242025!$B$3:$B$1315, "&lt;=" &amp; EA$1, DataRegularSeason20242025!$E$3:$E$1315, $A5)</f>
        <v>8</v>
      </c>
      <c r="EB5" s="49">
        <f>SUMIFS(DataRegularSeason20242025!$AA$3:$AA$1315,DataRegularSeason20242025!$B$3:$B$1315, "&lt;=" &amp; EB$1, DataRegularSeason20242025!$D$3:$D$1315, $A5)+SUMIFS(DataRegularSeason20242025!$AB$3:$AB$1315,DataRegularSeason20242025!$B$3:$B$1315, "&lt;=" &amp; EB$1, DataRegularSeason20242025!$E$3:$E$1315, $A5)</f>
        <v>8</v>
      </c>
      <c r="EC5" s="49">
        <f>SUMIFS(DataRegularSeason20242025!$AA$3:$AA$1315,DataRegularSeason20242025!$B$3:$B$1315, "&lt;=" &amp; EC$1, DataRegularSeason20242025!$D$3:$D$1315, $A5)+SUMIFS(DataRegularSeason20242025!$AB$3:$AB$1315,DataRegularSeason20242025!$B$3:$B$1315, "&lt;=" &amp; EC$1, DataRegularSeason20242025!$E$3:$E$1315, $A5)</f>
        <v>8</v>
      </c>
      <c r="ED5" s="49">
        <f>SUMIFS(DataRegularSeason20242025!$AA$3:$AA$1315,DataRegularSeason20242025!$B$3:$B$1315, "&lt;=" &amp; ED$1, DataRegularSeason20242025!$D$3:$D$1315, $A5)+SUMIFS(DataRegularSeason20242025!$AB$3:$AB$1315,DataRegularSeason20242025!$B$3:$B$1315, "&lt;=" &amp; ED$1, DataRegularSeason20242025!$E$3:$E$1315, $A5)</f>
        <v>8</v>
      </c>
      <c r="EE5" s="49">
        <f>SUMIFS(DataRegularSeason20242025!$AA$3:$AA$1315,DataRegularSeason20242025!$B$3:$B$1315, "&lt;=" &amp; EE$1, DataRegularSeason20242025!$D$3:$D$1315, $A5)+SUMIFS(DataRegularSeason20242025!$AB$3:$AB$1315,DataRegularSeason20242025!$B$3:$B$1315, "&lt;=" &amp; EE$1, DataRegularSeason20242025!$E$3:$E$1315, $A5)</f>
        <v>8</v>
      </c>
      <c r="EF5" s="49">
        <f>SUMIFS(DataRegularSeason20242025!$AA$3:$AA$1315,DataRegularSeason20242025!$B$3:$B$1315, "&lt;=" &amp; EF$1, DataRegularSeason20242025!$D$3:$D$1315, $A5)+SUMIFS(DataRegularSeason20242025!$AB$3:$AB$1315,DataRegularSeason20242025!$B$3:$B$1315, "&lt;=" &amp; EF$1, DataRegularSeason20242025!$E$3:$E$1315, $A5)</f>
        <v>8</v>
      </c>
      <c r="EG5" s="49">
        <f>SUMIFS(DataRegularSeason20242025!$AA$3:$AA$1315,DataRegularSeason20242025!$B$3:$B$1315, "&lt;=" &amp; EG$1, DataRegularSeason20242025!$D$3:$D$1315, $A5)+SUMIFS(DataRegularSeason20242025!$AB$3:$AB$1315,DataRegularSeason20242025!$B$3:$B$1315, "&lt;=" &amp; EG$1, DataRegularSeason20242025!$E$3:$E$1315, $A5)</f>
        <v>8</v>
      </c>
      <c r="EH5" s="49">
        <f>SUMIFS(DataRegularSeason20242025!$AA$3:$AA$1315,DataRegularSeason20242025!$B$3:$B$1315, "&lt;=" &amp; EH$1, DataRegularSeason20242025!$D$3:$D$1315, $A5)+SUMIFS(DataRegularSeason20242025!$AB$3:$AB$1315,DataRegularSeason20242025!$B$3:$B$1315, "&lt;=" &amp; EH$1, DataRegularSeason20242025!$E$3:$E$1315, $A5)</f>
        <v>8</v>
      </c>
      <c r="EI5" s="49">
        <f>SUMIFS(DataRegularSeason20242025!$AA$3:$AA$1315,DataRegularSeason20242025!$B$3:$B$1315, "&lt;=" &amp; EI$1, DataRegularSeason20242025!$D$3:$D$1315, $A5)+SUMIFS(DataRegularSeason20242025!$AB$3:$AB$1315,DataRegularSeason20242025!$B$3:$B$1315, "&lt;=" &amp; EI$1, DataRegularSeason20242025!$E$3:$E$1315, $A5)</f>
        <v>8</v>
      </c>
      <c r="EJ5" s="49">
        <f>SUMIFS(DataRegularSeason20242025!$AA$3:$AA$1315,DataRegularSeason20242025!$B$3:$B$1315, "&lt;=" &amp; EJ$1, DataRegularSeason20242025!$D$3:$D$1315, $A5)+SUMIFS(DataRegularSeason20242025!$AB$3:$AB$1315,DataRegularSeason20242025!$B$3:$B$1315, "&lt;=" &amp; EJ$1, DataRegularSeason20242025!$E$3:$E$1315, $A5)</f>
        <v>8</v>
      </c>
      <c r="EK5" s="49">
        <f>SUMIFS(DataRegularSeason20242025!$AA$3:$AA$1315,DataRegularSeason20242025!$B$3:$B$1315, "&lt;=" &amp; EK$1, DataRegularSeason20242025!$D$3:$D$1315, $A5)+SUMIFS(DataRegularSeason20242025!$AB$3:$AB$1315,DataRegularSeason20242025!$B$3:$B$1315, "&lt;=" &amp; EK$1, DataRegularSeason20242025!$E$3:$E$1315, $A5)</f>
        <v>8</v>
      </c>
      <c r="EL5" s="49">
        <f>SUMIFS(DataRegularSeason20242025!$AA$3:$AA$1315,DataRegularSeason20242025!$B$3:$B$1315, "&lt;=" &amp; EL$1, DataRegularSeason20242025!$D$3:$D$1315, $A5)+SUMIFS(DataRegularSeason20242025!$AB$3:$AB$1315,DataRegularSeason20242025!$B$3:$B$1315, "&lt;=" &amp; EL$1, DataRegularSeason20242025!$E$3:$E$1315, $A5)</f>
        <v>8</v>
      </c>
      <c r="EM5" s="49">
        <f>SUMIFS(DataRegularSeason20242025!$AA$3:$AA$1315,DataRegularSeason20242025!$B$3:$B$1315, "&lt;=" &amp; EM$1, DataRegularSeason20242025!$D$3:$D$1315, $A5)+SUMIFS(DataRegularSeason20242025!$AB$3:$AB$1315,DataRegularSeason20242025!$B$3:$B$1315, "&lt;=" &amp; EM$1, DataRegularSeason20242025!$E$3:$E$1315, $A5)</f>
        <v>8</v>
      </c>
      <c r="EN5" s="49">
        <f>SUMIFS(DataRegularSeason20242025!$AA$3:$AA$1315,DataRegularSeason20242025!$B$3:$B$1315, "&lt;=" &amp; EN$1, DataRegularSeason20242025!$D$3:$D$1315, $A5)+SUMIFS(DataRegularSeason20242025!$AB$3:$AB$1315,DataRegularSeason20242025!$B$3:$B$1315, "&lt;=" &amp; EN$1, DataRegularSeason20242025!$E$3:$E$1315, $A5)</f>
        <v>8</v>
      </c>
      <c r="EO5" s="49">
        <f>SUMIFS(DataRegularSeason20242025!$AA$3:$AA$1315,DataRegularSeason20242025!$B$3:$B$1315, "&lt;=" &amp; EO$1, DataRegularSeason20242025!$D$3:$D$1315, $A5)+SUMIFS(DataRegularSeason20242025!$AB$3:$AB$1315,DataRegularSeason20242025!$B$3:$B$1315, "&lt;=" &amp; EO$1, DataRegularSeason20242025!$E$3:$E$1315, $A5)</f>
        <v>8</v>
      </c>
      <c r="EP5" s="49">
        <f>SUMIFS(DataRegularSeason20242025!$AA$3:$AA$1315,DataRegularSeason20242025!$B$3:$B$1315, "&lt;=" &amp; EP$1, DataRegularSeason20242025!$D$3:$D$1315, $A5)+SUMIFS(DataRegularSeason20242025!$AB$3:$AB$1315,DataRegularSeason20242025!$B$3:$B$1315, "&lt;=" &amp; EP$1, DataRegularSeason20242025!$E$3:$E$1315, $A5)</f>
        <v>8</v>
      </c>
      <c r="EQ5" s="49">
        <f>SUMIFS(DataRegularSeason20242025!$AA$3:$AA$1315,DataRegularSeason20242025!$B$3:$B$1315, "&lt;=" &amp; EQ$1, DataRegularSeason20242025!$D$3:$D$1315, $A5)+SUMIFS(DataRegularSeason20242025!$AB$3:$AB$1315,DataRegularSeason20242025!$B$3:$B$1315, "&lt;=" &amp; EQ$1, DataRegularSeason20242025!$E$3:$E$1315, $A5)</f>
        <v>8</v>
      </c>
      <c r="ER5" s="49">
        <f>SUMIFS(DataRegularSeason20242025!$AA$3:$AA$1315,DataRegularSeason20242025!$B$3:$B$1315, "&lt;=" &amp; ER$1, DataRegularSeason20242025!$D$3:$D$1315, $A5)+SUMIFS(DataRegularSeason20242025!$AB$3:$AB$1315,DataRegularSeason20242025!$B$3:$B$1315, "&lt;=" &amp; ER$1, DataRegularSeason20242025!$E$3:$E$1315, $A5)</f>
        <v>8</v>
      </c>
      <c r="ES5" s="49">
        <f>SUMIFS(DataRegularSeason20242025!$AA$3:$AA$1315,DataRegularSeason20242025!$B$3:$B$1315, "&lt;=" &amp; ES$1, DataRegularSeason20242025!$D$3:$D$1315, $A5)+SUMIFS(DataRegularSeason20242025!$AB$3:$AB$1315,DataRegularSeason20242025!$B$3:$B$1315, "&lt;=" &amp; ES$1, DataRegularSeason20242025!$E$3:$E$1315, $A5)</f>
        <v>8</v>
      </c>
      <c r="ET5" s="49">
        <f>SUMIFS(DataRegularSeason20242025!$AA$3:$AA$1315,DataRegularSeason20242025!$B$3:$B$1315, "&lt;=" &amp; ET$1, DataRegularSeason20242025!$D$3:$D$1315, $A5)+SUMIFS(DataRegularSeason20242025!$AB$3:$AB$1315,DataRegularSeason20242025!$B$3:$B$1315, "&lt;=" &amp; ET$1, DataRegularSeason20242025!$E$3:$E$1315, $A5)</f>
        <v>8</v>
      </c>
      <c r="EU5" s="49">
        <f>SUMIFS(DataRegularSeason20242025!$AA$3:$AA$1315,DataRegularSeason20242025!$B$3:$B$1315, "&lt;=" &amp; EU$1, DataRegularSeason20242025!$D$3:$D$1315, $A5)+SUMIFS(DataRegularSeason20242025!$AB$3:$AB$1315,DataRegularSeason20242025!$B$3:$B$1315, "&lt;=" &amp; EU$1, DataRegularSeason20242025!$E$3:$E$1315, $A5)</f>
        <v>8</v>
      </c>
      <c r="EV5" s="49">
        <f>SUMIFS(DataRegularSeason20242025!$AA$3:$AA$1315,DataRegularSeason20242025!$B$3:$B$1315, "&lt;=" &amp; EV$1, DataRegularSeason20242025!$D$3:$D$1315, $A5)+SUMIFS(DataRegularSeason20242025!$AB$3:$AB$1315,DataRegularSeason20242025!$B$3:$B$1315, "&lt;=" &amp; EV$1, DataRegularSeason20242025!$E$3:$E$1315, $A5)</f>
        <v>8</v>
      </c>
      <c r="EW5" s="49">
        <f>SUMIFS(DataRegularSeason20242025!$AA$3:$AA$1315,DataRegularSeason20242025!$B$3:$B$1315, "&lt;=" &amp; EW$1, DataRegularSeason20242025!$D$3:$D$1315, $A5)+SUMIFS(DataRegularSeason20242025!$AB$3:$AB$1315,DataRegularSeason20242025!$B$3:$B$1315, "&lt;=" &amp; EW$1, DataRegularSeason20242025!$E$3:$E$1315, $A5)</f>
        <v>8</v>
      </c>
      <c r="EX5" s="49">
        <f>SUMIFS(DataRegularSeason20242025!$AA$3:$AA$1315,DataRegularSeason20242025!$B$3:$B$1315, "&lt;=" &amp; EX$1, DataRegularSeason20242025!$D$3:$D$1315, $A5)+SUMIFS(DataRegularSeason20242025!$AB$3:$AB$1315,DataRegularSeason20242025!$B$3:$B$1315, "&lt;=" &amp; EX$1, DataRegularSeason20242025!$E$3:$E$1315, $A5)</f>
        <v>8</v>
      </c>
      <c r="EY5" s="49">
        <f>SUMIFS(DataRegularSeason20242025!$AA$3:$AA$1315,DataRegularSeason20242025!$B$3:$B$1315, "&lt;=" &amp; EY$1, DataRegularSeason20242025!$D$3:$D$1315, $A5)+SUMIFS(DataRegularSeason20242025!$AB$3:$AB$1315,DataRegularSeason20242025!$B$3:$B$1315, "&lt;=" &amp; EY$1, DataRegularSeason20242025!$E$3:$E$1315, $A5)</f>
        <v>8</v>
      </c>
      <c r="EZ5" s="49">
        <f>SUMIFS(DataRegularSeason20242025!$AA$3:$AA$1315,DataRegularSeason20242025!$B$3:$B$1315, "&lt;=" &amp; EZ$1, DataRegularSeason20242025!$D$3:$D$1315, $A5)+SUMIFS(DataRegularSeason20242025!$AB$3:$AB$1315,DataRegularSeason20242025!$B$3:$B$1315, "&lt;=" &amp; EZ$1, DataRegularSeason20242025!$E$3:$E$1315, $A5)</f>
        <v>8</v>
      </c>
      <c r="FA5" s="49">
        <f>SUMIFS(DataRegularSeason20242025!$AA$3:$AA$1315,DataRegularSeason20242025!$B$3:$B$1315, "&lt;=" &amp; FA$1, DataRegularSeason20242025!$D$3:$D$1315, $A5)+SUMIFS(DataRegularSeason20242025!$AB$3:$AB$1315,DataRegularSeason20242025!$B$3:$B$1315, "&lt;=" &amp; FA$1, DataRegularSeason20242025!$E$3:$E$1315, $A5)</f>
        <v>8</v>
      </c>
      <c r="FB5" s="49">
        <f>SUMIFS(DataRegularSeason20242025!$AA$3:$AA$1315,DataRegularSeason20242025!$B$3:$B$1315, "&lt;=" &amp; FB$1, DataRegularSeason20242025!$D$3:$D$1315, $A5)+SUMIFS(DataRegularSeason20242025!$AB$3:$AB$1315,DataRegularSeason20242025!$B$3:$B$1315, "&lt;=" &amp; FB$1, DataRegularSeason20242025!$E$3:$E$1315, $A5)</f>
        <v>8</v>
      </c>
      <c r="FC5" s="49">
        <f>SUMIFS(DataRegularSeason20242025!$AA$3:$AA$1315,DataRegularSeason20242025!$B$3:$B$1315, "&lt;=" &amp; FC$1, DataRegularSeason20242025!$D$3:$D$1315, $A5)+SUMIFS(DataRegularSeason20242025!$AB$3:$AB$1315,DataRegularSeason20242025!$B$3:$B$1315, "&lt;=" &amp; FC$1, DataRegularSeason20242025!$E$3:$E$1315, $A5)</f>
        <v>8</v>
      </c>
      <c r="FD5" s="49">
        <f>SUMIFS(DataRegularSeason20242025!$AA$3:$AA$1315,DataRegularSeason20242025!$B$3:$B$1315, "&lt;=" &amp; FD$1, DataRegularSeason20242025!$D$3:$D$1315, $A5)+SUMIFS(DataRegularSeason20242025!$AB$3:$AB$1315,DataRegularSeason20242025!$B$3:$B$1315, "&lt;=" &amp; FD$1, DataRegularSeason20242025!$E$3:$E$1315, $A5)</f>
        <v>8</v>
      </c>
      <c r="FE5" s="49">
        <f>SUMIFS(DataRegularSeason20242025!$AA$3:$AA$1315,DataRegularSeason20242025!$B$3:$B$1315, "&lt;=" &amp; FE$1, DataRegularSeason20242025!$D$3:$D$1315, $A5)+SUMIFS(DataRegularSeason20242025!$AB$3:$AB$1315,DataRegularSeason20242025!$B$3:$B$1315, "&lt;=" &amp; FE$1, DataRegularSeason20242025!$E$3:$E$1315, $A5)</f>
        <v>8</v>
      </c>
      <c r="FF5" s="49">
        <f>SUMIFS(DataRegularSeason20242025!$AA$3:$AA$1315,DataRegularSeason20242025!$B$3:$B$1315, "&lt;=" &amp; FF$1, DataRegularSeason20242025!$D$3:$D$1315, $A5)+SUMIFS(DataRegularSeason20242025!$AB$3:$AB$1315,DataRegularSeason20242025!$B$3:$B$1315, "&lt;=" &amp; FF$1, DataRegularSeason20242025!$E$3:$E$1315, $A5)</f>
        <v>8</v>
      </c>
      <c r="FG5" s="49">
        <f>SUMIFS(DataRegularSeason20242025!$AA$3:$AA$1315,DataRegularSeason20242025!$B$3:$B$1315, "&lt;=" &amp; FG$1, DataRegularSeason20242025!$D$3:$D$1315, $A5)+SUMIFS(DataRegularSeason20242025!$AB$3:$AB$1315,DataRegularSeason20242025!$B$3:$B$1315, "&lt;=" &amp; FG$1, DataRegularSeason20242025!$E$3:$E$1315, $A5)</f>
        <v>8</v>
      </c>
      <c r="FH5" s="49">
        <f>SUMIFS(DataRegularSeason20242025!$AA$3:$AA$1315,DataRegularSeason20242025!$B$3:$B$1315, "&lt;=" &amp; FH$1, DataRegularSeason20242025!$D$3:$D$1315, $A5)+SUMIFS(DataRegularSeason20242025!$AB$3:$AB$1315,DataRegularSeason20242025!$B$3:$B$1315, "&lt;=" &amp; FH$1, DataRegularSeason20242025!$E$3:$E$1315, $A5)</f>
        <v>8</v>
      </c>
      <c r="FI5" s="49">
        <f>SUMIFS(DataRegularSeason20242025!$AA$3:$AA$1315,DataRegularSeason20242025!$B$3:$B$1315, "&lt;=" &amp; FI$1, DataRegularSeason20242025!$D$3:$D$1315, $A5)+SUMIFS(DataRegularSeason20242025!$AB$3:$AB$1315,DataRegularSeason20242025!$B$3:$B$1315, "&lt;=" &amp; FI$1, DataRegularSeason20242025!$E$3:$E$1315, $A5)</f>
        <v>8</v>
      </c>
      <c r="FJ5" s="49">
        <f>SUMIFS(DataRegularSeason20242025!$AA$3:$AA$1315,DataRegularSeason20242025!$B$3:$B$1315, "&lt;=" &amp; FJ$1, DataRegularSeason20242025!$D$3:$D$1315, $A5)+SUMIFS(DataRegularSeason20242025!$AB$3:$AB$1315,DataRegularSeason20242025!$B$3:$B$1315, "&lt;=" &amp; FJ$1, DataRegularSeason20242025!$E$3:$E$1315, $A5)</f>
        <v>8</v>
      </c>
      <c r="FK5" s="49">
        <f>SUMIFS(DataRegularSeason20242025!$AA$3:$AA$1315,DataRegularSeason20242025!$B$3:$B$1315, "&lt;=" &amp; FK$1, DataRegularSeason20242025!$D$3:$D$1315, $A5)+SUMIFS(DataRegularSeason20242025!$AB$3:$AB$1315,DataRegularSeason20242025!$B$3:$B$1315, "&lt;=" &amp; FK$1, DataRegularSeason20242025!$E$3:$E$1315, $A5)</f>
        <v>8</v>
      </c>
      <c r="FL5" s="49">
        <f>SUMIFS(DataRegularSeason20242025!$AA$3:$AA$1315,DataRegularSeason20242025!$B$3:$B$1315, "&lt;=" &amp; FL$1, DataRegularSeason20242025!$D$3:$D$1315, $A5)+SUMIFS(DataRegularSeason20242025!$AB$3:$AB$1315,DataRegularSeason20242025!$B$3:$B$1315, "&lt;=" &amp; FL$1, DataRegularSeason20242025!$E$3:$E$1315, $A5)</f>
        <v>8</v>
      </c>
      <c r="FM5" s="49">
        <f>SUMIFS(DataRegularSeason20242025!$AA$3:$AA$1315,DataRegularSeason20242025!$B$3:$B$1315, "&lt;=" &amp; FM$1, DataRegularSeason20242025!$D$3:$D$1315, $A5)+SUMIFS(DataRegularSeason20242025!$AB$3:$AB$1315,DataRegularSeason20242025!$B$3:$B$1315, "&lt;=" &amp; FM$1, DataRegularSeason20242025!$E$3:$E$1315, $A5)</f>
        <v>8</v>
      </c>
      <c r="FN5" s="49">
        <f>SUMIFS(DataRegularSeason20242025!$AA$3:$AA$1315,DataRegularSeason20242025!$B$3:$B$1315, "&lt;=" &amp; FN$1, DataRegularSeason20242025!$D$3:$D$1315, $A5)+SUMIFS(DataRegularSeason20242025!$AB$3:$AB$1315,DataRegularSeason20242025!$B$3:$B$1315, "&lt;=" &amp; FN$1, DataRegularSeason20242025!$E$3:$E$1315, $A5)</f>
        <v>8</v>
      </c>
      <c r="FO5" s="49">
        <f>SUMIFS(DataRegularSeason20242025!$AA$3:$AA$1315,DataRegularSeason20242025!$B$3:$B$1315, "&lt;=" &amp; FO$1, DataRegularSeason20242025!$D$3:$D$1315, $A5)+SUMIFS(DataRegularSeason20242025!$AB$3:$AB$1315,DataRegularSeason20242025!$B$3:$B$1315, "&lt;=" &amp; FO$1, DataRegularSeason20242025!$E$3:$E$1315, $A5)</f>
        <v>8</v>
      </c>
      <c r="FP5" s="49">
        <f>SUMIFS(DataRegularSeason20242025!$AA$3:$AA$1315,DataRegularSeason20242025!$B$3:$B$1315, "&lt;=" &amp; FP$1, DataRegularSeason20242025!$D$3:$D$1315, $A5)+SUMIFS(DataRegularSeason20242025!$AB$3:$AB$1315,DataRegularSeason20242025!$B$3:$B$1315, "&lt;=" &amp; FP$1, DataRegularSeason20242025!$E$3:$E$1315, $A5)</f>
        <v>8</v>
      </c>
      <c r="FQ5" s="49">
        <f>SUMIFS(DataRegularSeason20242025!$AA$3:$AA$1315,DataRegularSeason20242025!$B$3:$B$1315, "&lt;=" &amp; FQ$1, DataRegularSeason20242025!$D$3:$D$1315, $A5)+SUMIFS(DataRegularSeason20242025!$AB$3:$AB$1315,DataRegularSeason20242025!$B$3:$B$1315, "&lt;=" &amp; FQ$1, DataRegularSeason20242025!$E$3:$E$1315, $A5)</f>
        <v>8</v>
      </c>
      <c r="FR5" s="49">
        <f>SUMIFS(DataRegularSeason20242025!$AA$3:$AA$1315,DataRegularSeason20242025!$B$3:$B$1315, "&lt;=" &amp; FR$1, DataRegularSeason20242025!$D$3:$D$1315, $A5)+SUMIFS(DataRegularSeason20242025!$AB$3:$AB$1315,DataRegularSeason20242025!$B$3:$B$1315, "&lt;=" &amp; FR$1, DataRegularSeason20242025!$E$3:$E$1315, $A5)</f>
        <v>8</v>
      </c>
      <c r="FS5" s="49">
        <f>SUMIFS(DataRegularSeason20242025!$AA$3:$AA$1315,DataRegularSeason20242025!$B$3:$B$1315, "&lt;=" &amp; FS$1, DataRegularSeason20242025!$D$3:$D$1315, $A5)+SUMIFS(DataRegularSeason20242025!$AB$3:$AB$1315,DataRegularSeason20242025!$B$3:$B$1315, "&lt;=" &amp; FS$1, DataRegularSeason20242025!$E$3:$E$1315, $A5)</f>
        <v>8</v>
      </c>
      <c r="FT5" s="49">
        <f>SUMIFS(DataRegularSeason20242025!$AA$3:$AA$1315,DataRegularSeason20242025!$B$3:$B$1315, "&lt;=" &amp; FT$1, DataRegularSeason20242025!$D$3:$D$1315, $A5)+SUMIFS(DataRegularSeason20242025!$AB$3:$AB$1315,DataRegularSeason20242025!$B$3:$B$1315, "&lt;=" &amp; FT$1, DataRegularSeason20242025!$E$3:$E$1315, $A5)</f>
        <v>8</v>
      </c>
      <c r="FU5" s="49">
        <f>SUMIFS(DataRegularSeason20242025!$AA$3:$AA$1315,DataRegularSeason20242025!$B$3:$B$1315, "&lt;=" &amp; FU$1, DataRegularSeason20242025!$D$3:$D$1315, $A5)+SUMIFS(DataRegularSeason20242025!$AB$3:$AB$1315,DataRegularSeason20242025!$B$3:$B$1315, "&lt;=" &amp; FU$1, DataRegularSeason20242025!$E$3:$E$1315, $A5)</f>
        <v>8</v>
      </c>
      <c r="FV5" s="49">
        <f>SUMIFS(DataRegularSeason20242025!$AA$3:$AA$1315,DataRegularSeason20242025!$B$3:$B$1315, "&lt;=" &amp; FV$1, DataRegularSeason20242025!$D$3:$D$1315, $A5)+SUMIFS(DataRegularSeason20242025!$AB$3:$AB$1315,DataRegularSeason20242025!$B$3:$B$1315, "&lt;=" &amp; FV$1, DataRegularSeason20242025!$E$3:$E$1315, $A5)</f>
        <v>8</v>
      </c>
      <c r="FW5" s="49">
        <f>SUMIFS(DataRegularSeason20242025!$AA$3:$AA$1315,DataRegularSeason20242025!$B$3:$B$1315, "&lt;=" &amp; FW$1, DataRegularSeason20242025!$D$3:$D$1315, $A5)+SUMIFS(DataRegularSeason20242025!$AB$3:$AB$1315,DataRegularSeason20242025!$B$3:$B$1315, "&lt;=" &amp; FW$1, DataRegularSeason20242025!$E$3:$E$1315, $A5)</f>
        <v>8</v>
      </c>
      <c r="FX5" s="49">
        <f>SUMIFS(DataRegularSeason20242025!$AA$3:$AA$1315,DataRegularSeason20242025!$B$3:$B$1315, "&lt;=" &amp; FX$1, DataRegularSeason20242025!$D$3:$D$1315, $A5)+SUMIFS(DataRegularSeason20242025!$AB$3:$AB$1315,DataRegularSeason20242025!$B$3:$B$1315, "&lt;=" &amp; FX$1, DataRegularSeason20242025!$E$3:$E$1315, $A5)</f>
        <v>8</v>
      </c>
      <c r="FY5" s="49">
        <f>SUMIFS(DataRegularSeason20242025!$AA$3:$AA$1315,DataRegularSeason20242025!$B$3:$B$1315, "&lt;=" &amp; FY$1, DataRegularSeason20242025!$D$3:$D$1315, $A5)+SUMIFS(DataRegularSeason20242025!$AB$3:$AB$1315,DataRegularSeason20242025!$B$3:$B$1315, "&lt;=" &amp; FY$1, DataRegularSeason20242025!$E$3:$E$1315, $A5)</f>
        <v>8</v>
      </c>
      <c r="FZ5" s="49">
        <f>SUMIFS(DataRegularSeason20242025!$AA$3:$AA$1315,DataRegularSeason20242025!$B$3:$B$1315, "&lt;=" &amp; FZ$1, DataRegularSeason20242025!$D$3:$D$1315, $A5)+SUMIFS(DataRegularSeason20242025!$AB$3:$AB$1315,DataRegularSeason20242025!$B$3:$B$1315, "&lt;=" &amp; FZ$1, DataRegularSeason20242025!$E$3:$E$1315, $A5)</f>
        <v>8</v>
      </c>
      <c r="GA5" s="49">
        <f>SUMIFS(DataRegularSeason20242025!$AA$3:$AA$1315,DataRegularSeason20242025!$B$3:$B$1315, "&lt;=" &amp; GA$1, DataRegularSeason20242025!$D$3:$D$1315, $A5)+SUMIFS(DataRegularSeason20242025!$AB$3:$AB$1315,DataRegularSeason20242025!$B$3:$B$1315, "&lt;=" &amp; GA$1, DataRegularSeason20242025!$E$3:$E$1315, $A5)</f>
        <v>8</v>
      </c>
      <c r="GB5" s="49">
        <f>SUMIFS(DataRegularSeason20242025!$AA$3:$AA$1315,DataRegularSeason20242025!$B$3:$B$1315, "&lt;=" &amp; GB$1, DataRegularSeason20242025!$D$3:$D$1315, $A5)+SUMIFS(DataRegularSeason20242025!$AB$3:$AB$1315,DataRegularSeason20242025!$B$3:$B$1315, "&lt;=" &amp; GB$1, DataRegularSeason20242025!$E$3:$E$1315, $A5)</f>
        <v>8</v>
      </c>
      <c r="GC5" s="49">
        <f>SUMIFS(DataRegularSeason20242025!$AA$3:$AA$1315,DataRegularSeason20242025!$B$3:$B$1315, "&lt;=" &amp; GC$1, DataRegularSeason20242025!$D$3:$D$1315, $A5)+SUMIFS(DataRegularSeason20242025!$AB$3:$AB$1315,DataRegularSeason20242025!$B$3:$B$1315, "&lt;=" &amp; GC$1, DataRegularSeason20242025!$E$3:$E$1315, $A5)</f>
        <v>8</v>
      </c>
      <c r="GD5" s="49">
        <f>SUMIFS(DataRegularSeason20242025!$AA$3:$AA$1315,DataRegularSeason20242025!$B$3:$B$1315, "&lt;=" &amp; GD$1, DataRegularSeason20242025!$D$3:$D$1315, $A5)+SUMIFS(DataRegularSeason20242025!$AB$3:$AB$1315,DataRegularSeason20242025!$B$3:$B$1315, "&lt;=" &amp; GD$1, DataRegularSeason20242025!$E$3:$E$1315, $A5)</f>
        <v>8</v>
      </c>
      <c r="GE5" s="49">
        <f>SUMIFS(DataRegularSeason20242025!$AA$3:$AA$1315,DataRegularSeason20242025!$B$3:$B$1315, "&lt;=" &amp; GE$1, DataRegularSeason20242025!$D$3:$D$1315, $A5)+SUMIFS(DataRegularSeason20242025!$AB$3:$AB$1315,DataRegularSeason20242025!$B$3:$B$1315, "&lt;=" &amp; GE$1, DataRegularSeason20242025!$E$3:$E$1315, $A5)</f>
        <v>8</v>
      </c>
      <c r="GF5" s="49">
        <f>SUMIFS(DataRegularSeason20242025!$AA$3:$AA$1315,DataRegularSeason20242025!$B$3:$B$1315, "&lt;=" &amp; GF$1, DataRegularSeason20242025!$D$3:$D$1315, $A5)+SUMIFS(DataRegularSeason20242025!$AB$3:$AB$1315,DataRegularSeason20242025!$B$3:$B$1315, "&lt;=" &amp; GF$1, DataRegularSeason20242025!$E$3:$E$1315, $A5)</f>
        <v>8</v>
      </c>
      <c r="GG5" s="49">
        <f>SUMIFS(DataRegularSeason20242025!$AA$3:$AA$1315,DataRegularSeason20242025!$B$3:$B$1315, "&lt;=" &amp; GG$1, DataRegularSeason20242025!$D$3:$D$1315, $A5)+SUMIFS(DataRegularSeason20242025!$AB$3:$AB$1315,DataRegularSeason20242025!$B$3:$B$1315, "&lt;=" &amp; GG$1, DataRegularSeason20242025!$E$3:$E$1315, $A5)</f>
        <v>8</v>
      </c>
      <c r="GH5" s="49">
        <f>SUMIFS(DataRegularSeason20242025!$AA$3:$AA$1315,DataRegularSeason20242025!$B$3:$B$1315, "&lt;=" &amp; GH$1, DataRegularSeason20242025!$D$3:$D$1315, $A5)+SUMIFS(DataRegularSeason20242025!$AB$3:$AB$1315,DataRegularSeason20242025!$B$3:$B$1315, "&lt;=" &amp; GH$1, DataRegularSeason20242025!$E$3:$E$1315, $A5)</f>
        <v>8</v>
      </c>
      <c r="GI5" s="49">
        <f>SUMIFS(DataRegularSeason20242025!$AA$3:$AA$1315,DataRegularSeason20242025!$B$3:$B$1315, "&lt;=" &amp; GI$1, DataRegularSeason20242025!$D$3:$D$1315, $A5)+SUMIFS(DataRegularSeason20242025!$AB$3:$AB$1315,DataRegularSeason20242025!$B$3:$B$1315, "&lt;=" &amp; GI$1, DataRegularSeason20242025!$E$3:$E$1315, $A5)</f>
        <v>8</v>
      </c>
      <c r="GJ5" s="49">
        <f>SUMIFS(DataRegularSeason20242025!$AA$3:$AA$1315,DataRegularSeason20242025!$B$3:$B$1315, "&lt;=" &amp; GJ$1, DataRegularSeason20242025!$D$3:$D$1315, $A5)+SUMIFS(DataRegularSeason20242025!$AB$3:$AB$1315,DataRegularSeason20242025!$B$3:$B$1315, "&lt;=" &amp; GJ$1, DataRegularSeason20242025!$E$3:$E$1315, $A5)</f>
        <v>8</v>
      </c>
      <c r="GK5" s="49">
        <f>SUMIFS(DataRegularSeason20242025!$AA$3:$AA$1315,DataRegularSeason20242025!$B$3:$B$1315, "&lt;=" &amp; GK$1, DataRegularSeason20242025!$D$3:$D$1315, $A5)+SUMIFS(DataRegularSeason20242025!$AB$3:$AB$1315,DataRegularSeason20242025!$B$3:$B$1315, "&lt;=" &amp; GK$1, DataRegularSeason20242025!$E$3:$E$1315, $A5)</f>
        <v>8</v>
      </c>
      <c r="GL5" s="49">
        <f>SUMIFS(DataRegularSeason20242025!$AA$3:$AA$1315,DataRegularSeason20242025!$B$3:$B$1315, "&lt;=" &amp; GL$1, DataRegularSeason20242025!$D$3:$D$1315, $A5)+SUMIFS(DataRegularSeason20242025!$AB$3:$AB$1315,DataRegularSeason20242025!$B$3:$B$1315, "&lt;=" &amp; GL$1, DataRegularSeason20242025!$E$3:$E$1315, $A5)</f>
        <v>8</v>
      </c>
      <c r="GM5" s="49">
        <f>SUMIFS(DataRegularSeason20242025!$AA$3:$AA$1315,DataRegularSeason20242025!$B$3:$B$1315, "&lt;=" &amp; GM$1, DataRegularSeason20242025!$D$3:$D$1315, $A5)+SUMIFS(DataRegularSeason20242025!$AB$3:$AB$1315,DataRegularSeason20242025!$B$3:$B$1315, "&lt;=" &amp; GM$1, DataRegularSeason20242025!$E$3:$E$1315, $A5)</f>
        <v>8</v>
      </c>
      <c r="GN5" s="49">
        <f>SUMIFS(DataRegularSeason20242025!$AA$3:$AA$1315,DataRegularSeason20242025!$B$3:$B$1315, "&lt;=" &amp; GN$1, DataRegularSeason20242025!$D$3:$D$1315, $A5)+SUMIFS(DataRegularSeason20242025!$AB$3:$AB$1315,DataRegularSeason20242025!$B$3:$B$1315, "&lt;=" &amp; GN$1, DataRegularSeason20242025!$E$3:$E$1315, $A5)</f>
        <v>8</v>
      </c>
      <c r="GO5" s="49">
        <f>SUMIFS(DataRegularSeason20242025!$AA$3:$AA$1315,DataRegularSeason20242025!$B$3:$B$1315, "&lt;=" &amp; GO$1, DataRegularSeason20242025!$D$3:$D$1315, $A5)+SUMIFS(DataRegularSeason20242025!$AB$3:$AB$1315,DataRegularSeason20242025!$B$3:$B$1315, "&lt;=" &amp; GO$1, DataRegularSeason20242025!$E$3:$E$1315, $A5)</f>
        <v>8</v>
      </c>
      <c r="GP5" s="49">
        <f>SUMIFS(DataRegularSeason20242025!$AA$3:$AA$1315,DataRegularSeason20242025!$B$3:$B$1315, "&lt;=" &amp; GP$1, DataRegularSeason20242025!$D$3:$D$1315, $A5)+SUMIFS(DataRegularSeason20242025!$AB$3:$AB$1315,DataRegularSeason20242025!$B$3:$B$1315, "&lt;=" &amp; GP$1, DataRegularSeason20242025!$E$3:$E$1315, $A5)</f>
        <v>8</v>
      </c>
      <c r="GQ5" s="49">
        <f>SUMIFS(DataRegularSeason20242025!$AA$3:$AA$1315,DataRegularSeason20242025!$B$3:$B$1315, "&lt;=" &amp; GQ$1, DataRegularSeason20242025!$D$3:$D$1315, $A5)+SUMIFS(DataRegularSeason20242025!$AB$3:$AB$1315,DataRegularSeason20242025!$B$3:$B$1315, "&lt;=" &amp; GQ$1, DataRegularSeason20242025!$E$3:$E$1315, $A5)</f>
        <v>8</v>
      </c>
      <c r="GR5" s="49">
        <f>SUMIFS(DataRegularSeason20242025!$AA$3:$AA$1315,DataRegularSeason20242025!$B$3:$B$1315, "&lt;=" &amp; GR$1, DataRegularSeason20242025!$D$3:$D$1315, $A5)+SUMIFS(DataRegularSeason20242025!$AB$3:$AB$1315,DataRegularSeason20242025!$B$3:$B$1315, "&lt;=" &amp; GR$1, DataRegularSeason20242025!$E$3:$E$1315, $A5)</f>
        <v>8</v>
      </c>
      <c r="GS5" s="49">
        <f>SUMIFS(DataRegularSeason20242025!$AA$3:$AA$1315,DataRegularSeason20242025!$B$3:$B$1315, "&lt;=" &amp; GS$1, DataRegularSeason20242025!$D$3:$D$1315, $A5)+SUMIFS(DataRegularSeason20242025!$AB$3:$AB$1315,DataRegularSeason20242025!$B$3:$B$1315, "&lt;=" &amp; GS$1, DataRegularSeason20242025!$E$3:$E$1315, $A5)</f>
        <v>8</v>
      </c>
      <c r="GT5" s="49">
        <f>SUMIFS(DataRegularSeason20242025!$AA$3:$AA$1315,DataRegularSeason20242025!$B$3:$B$1315, "&lt;=" &amp; GT$1, DataRegularSeason20242025!$D$3:$D$1315, $A5)+SUMIFS(DataRegularSeason20242025!$AB$3:$AB$1315,DataRegularSeason20242025!$B$3:$B$1315, "&lt;=" &amp; GT$1, DataRegularSeason20242025!$E$3:$E$1315, $A5)</f>
        <v>8</v>
      </c>
      <c r="GU5" s="49">
        <f>SUMIFS(DataRegularSeason20242025!$AA$3:$AA$1315,DataRegularSeason20242025!$B$3:$B$1315, "&lt;=" &amp; GU$1, DataRegularSeason20242025!$D$3:$D$1315, $A5)+SUMIFS(DataRegularSeason20242025!$AB$3:$AB$1315,DataRegularSeason20242025!$B$3:$B$1315, "&lt;=" &amp; GU$1, DataRegularSeason20242025!$E$3:$E$1315, $A5)</f>
        <v>8</v>
      </c>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c r="IY5" s="49"/>
      <c r="IZ5" s="49"/>
      <c r="JA5" s="49"/>
      <c r="JB5" s="49"/>
      <c r="JC5" s="49"/>
      <c r="JD5" s="49"/>
      <c r="JE5" s="49"/>
      <c r="JF5" s="49"/>
      <c r="JG5" s="49"/>
      <c r="JH5" s="49"/>
      <c r="JI5" s="49"/>
      <c r="JJ5" s="49"/>
      <c r="JK5" s="49"/>
      <c r="JL5" s="49"/>
      <c r="JM5" s="49"/>
      <c r="JN5" s="49"/>
      <c r="JO5" s="49"/>
    </row>
    <row r="6" spans="1:275" hidden="1" x14ac:dyDescent="0.25">
      <c r="A6" s="48" t="s">
        <v>36</v>
      </c>
      <c r="B6" t="s">
        <v>98</v>
      </c>
      <c r="C6" t="s">
        <v>99</v>
      </c>
      <c r="D6" s="49">
        <f>SUMIFS(DataRegularSeason20242025!$AA$3:$AA$1315,DataRegularSeason20242025!$B$3:$B$1315, "&lt;=" &amp; D$1, DataRegularSeason20242025!$D$3:$D$1315, $A6)+SUMIFS(DataRegularSeason20242025!$AB$3:$AB$1315,DataRegularSeason20242025!$B$3:$B$1315, "&lt;=" &amp; D$1, DataRegularSeason20242025!$E$3:$E$1315, $A6)</f>
        <v>0</v>
      </c>
      <c r="E6" s="49">
        <f>SUMIFS(DataRegularSeason20242025!$AA$3:$AA$1315,DataRegularSeason20242025!$B$3:$B$1315, "&lt;=" &amp; E$1, DataRegularSeason20242025!$D$3:$D$1315, $A6)+SUMIFS(DataRegularSeason20242025!$AB$3:$AB$1315,DataRegularSeason20242025!$B$3:$B$1315, "&lt;=" &amp; E$1, DataRegularSeason20242025!$E$3:$E$1315, $A6)</f>
        <v>0</v>
      </c>
      <c r="F6" s="49">
        <f>SUMIFS(DataRegularSeason20242025!$AA$3:$AA$1315,DataRegularSeason20242025!$B$3:$B$1315, "&lt;=" &amp; F$1, DataRegularSeason20242025!$D$3:$D$1315, $A6)+SUMIFS(DataRegularSeason20242025!$AB$3:$AB$1315,DataRegularSeason20242025!$B$3:$B$1315, "&lt;=" &amp; F$1, DataRegularSeason20242025!$E$3:$E$1315, $A6)</f>
        <v>0</v>
      </c>
      <c r="G6" s="49">
        <f>SUMIFS(DataRegularSeason20242025!$AA$3:$AA$1315,DataRegularSeason20242025!$B$3:$B$1315, "&lt;=" &amp; G$1, DataRegularSeason20242025!$D$3:$D$1315, $A6)+SUMIFS(DataRegularSeason20242025!$AB$3:$AB$1315,DataRegularSeason20242025!$B$3:$B$1315, "&lt;=" &amp; G$1, DataRegularSeason20242025!$E$3:$E$1315, $A6)</f>
        <v>0</v>
      </c>
      <c r="H6" s="49">
        <f>SUMIFS(DataRegularSeason20242025!$AA$3:$AA$1315,DataRegularSeason20242025!$B$3:$B$1315, "&lt;=" &amp; H$1, DataRegularSeason20242025!$D$3:$D$1315, $A6)+SUMIFS(DataRegularSeason20242025!$AB$3:$AB$1315,DataRegularSeason20242025!$B$3:$B$1315, "&lt;=" &amp; H$1, DataRegularSeason20242025!$E$3:$E$1315, $A6)</f>
        <v>0</v>
      </c>
      <c r="I6" s="49">
        <f>SUMIFS(DataRegularSeason20242025!$AA$3:$AA$1315,DataRegularSeason20242025!$B$3:$B$1315, "&lt;=" &amp; I$1, DataRegularSeason20242025!$D$3:$D$1315, $A6)+SUMIFS(DataRegularSeason20242025!$AB$3:$AB$1315,DataRegularSeason20242025!$B$3:$B$1315, "&lt;=" &amp; I$1, DataRegularSeason20242025!$E$3:$E$1315, $A6)</f>
        <v>0</v>
      </c>
      <c r="J6" s="49">
        <f>SUMIFS(DataRegularSeason20242025!$AA$3:$AA$1315,DataRegularSeason20242025!$B$3:$B$1315, "&lt;=" &amp; J$1, DataRegularSeason20242025!$D$3:$D$1315, $A6)+SUMIFS(DataRegularSeason20242025!$AB$3:$AB$1315,DataRegularSeason20242025!$B$3:$B$1315, "&lt;=" &amp; J$1, DataRegularSeason20242025!$E$3:$E$1315, $A6)</f>
        <v>0</v>
      </c>
      <c r="K6" s="49">
        <f>SUMIFS(DataRegularSeason20242025!$AA$3:$AA$1315,DataRegularSeason20242025!$B$3:$B$1315, "&lt;=" &amp; K$1, DataRegularSeason20242025!$D$3:$D$1315, $A6)+SUMIFS(DataRegularSeason20242025!$AB$3:$AB$1315,DataRegularSeason20242025!$B$3:$B$1315, "&lt;=" &amp; K$1, DataRegularSeason20242025!$E$3:$E$1315, $A6)</f>
        <v>0</v>
      </c>
      <c r="L6" s="49">
        <f>SUMIFS(DataRegularSeason20242025!$AA$3:$AA$1315,DataRegularSeason20242025!$B$3:$B$1315, "&lt;=" &amp; L$1, DataRegularSeason20242025!$D$3:$D$1315, $A6)+SUMIFS(DataRegularSeason20242025!$AB$3:$AB$1315,DataRegularSeason20242025!$B$3:$B$1315, "&lt;=" &amp; L$1, DataRegularSeason20242025!$E$3:$E$1315, $A6)</f>
        <v>0</v>
      </c>
      <c r="M6" s="49">
        <f>SUMIFS(DataRegularSeason20242025!$AA$3:$AA$1315,DataRegularSeason20242025!$B$3:$B$1315, "&lt;=" &amp; M$1, DataRegularSeason20242025!$D$3:$D$1315, $A6)+SUMIFS(DataRegularSeason20242025!$AB$3:$AB$1315,DataRegularSeason20242025!$B$3:$B$1315, "&lt;=" &amp; M$1, DataRegularSeason20242025!$E$3:$E$1315, $A6)</f>
        <v>2</v>
      </c>
      <c r="N6" s="49">
        <f>SUMIFS(DataRegularSeason20242025!$AA$3:$AA$1315,DataRegularSeason20242025!$B$3:$B$1315, "&lt;=" &amp; N$1, DataRegularSeason20242025!$D$3:$D$1315, $A6)+SUMIFS(DataRegularSeason20242025!$AB$3:$AB$1315,DataRegularSeason20242025!$B$3:$B$1315, "&lt;=" &amp; N$1, DataRegularSeason20242025!$E$3:$E$1315, $A6)</f>
        <v>2</v>
      </c>
      <c r="O6" s="49">
        <f>SUMIFS(DataRegularSeason20242025!$AA$3:$AA$1315,DataRegularSeason20242025!$B$3:$B$1315, "&lt;=" &amp; O$1, DataRegularSeason20242025!$D$3:$D$1315, $A6)+SUMIFS(DataRegularSeason20242025!$AB$3:$AB$1315,DataRegularSeason20242025!$B$3:$B$1315, "&lt;=" &amp; O$1, DataRegularSeason20242025!$E$3:$E$1315, $A6)</f>
        <v>2</v>
      </c>
      <c r="P6" s="49">
        <f>SUMIFS(DataRegularSeason20242025!$AA$3:$AA$1315,DataRegularSeason20242025!$B$3:$B$1315, "&lt;=" &amp; P$1, DataRegularSeason20242025!$D$3:$D$1315, $A6)+SUMIFS(DataRegularSeason20242025!$AB$3:$AB$1315,DataRegularSeason20242025!$B$3:$B$1315, "&lt;=" &amp; P$1, DataRegularSeason20242025!$E$3:$E$1315, $A6)</f>
        <v>2</v>
      </c>
      <c r="Q6" s="49">
        <f>SUMIFS(DataRegularSeason20242025!$AA$3:$AA$1315,DataRegularSeason20242025!$B$3:$B$1315, "&lt;=" &amp; Q$1, DataRegularSeason20242025!$D$3:$D$1315, $A6)+SUMIFS(DataRegularSeason20242025!$AB$3:$AB$1315,DataRegularSeason20242025!$B$3:$B$1315, "&lt;=" &amp; Q$1, DataRegularSeason20242025!$E$3:$E$1315, $A6)</f>
        <v>2</v>
      </c>
      <c r="R6" s="49">
        <f>SUMIFS(DataRegularSeason20242025!$AA$3:$AA$1315,DataRegularSeason20242025!$B$3:$B$1315, "&lt;=" &amp; R$1, DataRegularSeason20242025!$D$3:$D$1315, $A6)+SUMIFS(DataRegularSeason20242025!$AB$3:$AB$1315,DataRegularSeason20242025!$B$3:$B$1315, "&lt;=" &amp; R$1, DataRegularSeason20242025!$E$3:$E$1315, $A6)</f>
        <v>4</v>
      </c>
      <c r="S6" s="49">
        <f>SUMIFS(DataRegularSeason20242025!$AA$3:$AA$1315,DataRegularSeason20242025!$B$3:$B$1315, "&lt;=" &amp; S$1, DataRegularSeason20242025!$D$3:$D$1315, $A6)+SUMIFS(DataRegularSeason20242025!$AB$3:$AB$1315,DataRegularSeason20242025!$B$3:$B$1315, "&lt;=" &amp; S$1, DataRegularSeason20242025!$E$3:$E$1315, $A6)</f>
        <v>4</v>
      </c>
      <c r="T6" s="49">
        <f>SUMIFS(DataRegularSeason20242025!$AA$3:$AA$1315,DataRegularSeason20242025!$B$3:$B$1315, "&lt;=" &amp; T$1, DataRegularSeason20242025!$D$3:$D$1315, $A6)+SUMIFS(DataRegularSeason20242025!$AB$3:$AB$1315,DataRegularSeason20242025!$B$3:$B$1315, "&lt;=" &amp; T$1, DataRegularSeason20242025!$E$3:$E$1315, $A6)</f>
        <v>4</v>
      </c>
      <c r="U6" s="49">
        <f>SUMIFS(DataRegularSeason20242025!$AA$3:$AA$1315,DataRegularSeason20242025!$B$3:$B$1315, "&lt;=" &amp; U$1, DataRegularSeason20242025!$D$3:$D$1315, $A6)+SUMIFS(DataRegularSeason20242025!$AB$3:$AB$1315,DataRegularSeason20242025!$B$3:$B$1315, "&lt;=" &amp; U$1, DataRegularSeason20242025!$E$3:$E$1315, $A6)</f>
        <v>4</v>
      </c>
      <c r="V6" s="49">
        <f>SUMIFS(DataRegularSeason20242025!$AA$3:$AA$1315,DataRegularSeason20242025!$B$3:$B$1315, "&lt;=" &amp; V$1, DataRegularSeason20242025!$D$3:$D$1315, $A6)+SUMIFS(DataRegularSeason20242025!$AB$3:$AB$1315,DataRegularSeason20242025!$B$3:$B$1315, "&lt;=" &amp; V$1, DataRegularSeason20242025!$E$3:$E$1315, $A6)</f>
        <v>4</v>
      </c>
      <c r="W6" s="49">
        <f>SUMIFS(DataRegularSeason20242025!$AA$3:$AA$1315,DataRegularSeason20242025!$B$3:$B$1315, "&lt;=" &amp; W$1, DataRegularSeason20242025!$D$3:$D$1315, $A6)+SUMIFS(DataRegularSeason20242025!$AB$3:$AB$1315,DataRegularSeason20242025!$B$3:$B$1315, "&lt;=" &amp; W$1, DataRegularSeason20242025!$E$3:$E$1315, $A6)</f>
        <v>6</v>
      </c>
      <c r="X6" s="49">
        <f>SUMIFS(DataRegularSeason20242025!$AA$3:$AA$1315,DataRegularSeason20242025!$B$3:$B$1315, "&lt;=" &amp; X$1, DataRegularSeason20242025!$D$3:$D$1315, $A6)+SUMIFS(DataRegularSeason20242025!$AB$3:$AB$1315,DataRegularSeason20242025!$B$3:$B$1315, "&lt;=" &amp; X$1, DataRegularSeason20242025!$E$3:$E$1315, $A6)</f>
        <v>6</v>
      </c>
      <c r="Y6" s="49">
        <f>SUMIFS(DataRegularSeason20242025!$AA$3:$AA$1315,DataRegularSeason20242025!$B$3:$B$1315, "&lt;=" &amp; Y$1, DataRegularSeason20242025!$D$3:$D$1315, $A6)+SUMIFS(DataRegularSeason20242025!$AB$3:$AB$1315,DataRegularSeason20242025!$B$3:$B$1315, "&lt;=" &amp; Y$1, DataRegularSeason20242025!$E$3:$E$1315, $A6)</f>
        <v>6</v>
      </c>
      <c r="Z6" s="49">
        <f>SUMIFS(DataRegularSeason20242025!$AA$3:$AA$1315,DataRegularSeason20242025!$B$3:$B$1315, "&lt;=" &amp; Z$1, DataRegularSeason20242025!$D$3:$D$1315, $A6)+SUMIFS(DataRegularSeason20242025!$AB$3:$AB$1315,DataRegularSeason20242025!$B$3:$B$1315, "&lt;=" &amp; Z$1, DataRegularSeason20242025!$E$3:$E$1315, $A6)</f>
        <v>6</v>
      </c>
      <c r="AA6" s="49">
        <f>SUMIFS(DataRegularSeason20242025!$AA$3:$AA$1315,DataRegularSeason20242025!$B$3:$B$1315, "&lt;=" &amp; AA$1, DataRegularSeason20242025!$D$3:$D$1315, $A6)+SUMIFS(DataRegularSeason20242025!$AB$3:$AB$1315,DataRegularSeason20242025!$B$3:$B$1315, "&lt;=" &amp; AA$1, DataRegularSeason20242025!$E$3:$E$1315, $A6)</f>
        <v>6</v>
      </c>
      <c r="AB6" s="49">
        <f>SUMIFS(DataRegularSeason20242025!$AA$3:$AA$1315,DataRegularSeason20242025!$B$3:$B$1315, "&lt;=" &amp; AB$1, DataRegularSeason20242025!$D$3:$D$1315, $A6)+SUMIFS(DataRegularSeason20242025!$AB$3:$AB$1315,DataRegularSeason20242025!$B$3:$B$1315, "&lt;=" &amp; AB$1, DataRegularSeason20242025!$E$3:$E$1315, $A6)</f>
        <v>6</v>
      </c>
      <c r="AC6" s="49">
        <f>SUMIFS(DataRegularSeason20242025!$AA$3:$AA$1315,DataRegularSeason20242025!$B$3:$B$1315, "&lt;=" &amp; AC$1, DataRegularSeason20242025!$D$3:$D$1315, $A6)+SUMIFS(DataRegularSeason20242025!$AB$3:$AB$1315,DataRegularSeason20242025!$B$3:$B$1315, "&lt;=" &amp; AC$1, DataRegularSeason20242025!$E$3:$E$1315, $A6)</f>
        <v>6</v>
      </c>
      <c r="AD6" s="49">
        <f>SUMIFS(DataRegularSeason20242025!$AA$3:$AA$1315,DataRegularSeason20242025!$B$3:$B$1315, "&lt;=" &amp; AD$1, DataRegularSeason20242025!$D$3:$D$1315, $A6)+SUMIFS(DataRegularSeason20242025!$AB$3:$AB$1315,DataRegularSeason20242025!$B$3:$B$1315, "&lt;=" &amp; AD$1, DataRegularSeason20242025!$E$3:$E$1315, $A6)</f>
        <v>6</v>
      </c>
      <c r="AE6" s="49">
        <f>SUMIFS(DataRegularSeason20242025!$AA$3:$AA$1315,DataRegularSeason20242025!$B$3:$B$1315, "&lt;=" &amp; AE$1, DataRegularSeason20242025!$D$3:$D$1315, $A6)+SUMIFS(DataRegularSeason20242025!$AB$3:$AB$1315,DataRegularSeason20242025!$B$3:$B$1315, "&lt;=" &amp; AE$1, DataRegularSeason20242025!$E$3:$E$1315, $A6)</f>
        <v>6</v>
      </c>
      <c r="AF6" s="49">
        <f>SUMIFS(DataRegularSeason20242025!$AA$3:$AA$1315,DataRegularSeason20242025!$B$3:$B$1315, "&lt;=" &amp; AF$1, DataRegularSeason20242025!$D$3:$D$1315, $A6)+SUMIFS(DataRegularSeason20242025!$AB$3:$AB$1315,DataRegularSeason20242025!$B$3:$B$1315, "&lt;=" &amp; AF$1, DataRegularSeason20242025!$E$3:$E$1315, $A6)</f>
        <v>6</v>
      </c>
      <c r="AG6" s="49">
        <f>SUMIFS(DataRegularSeason20242025!$AA$3:$AA$1315,DataRegularSeason20242025!$B$3:$B$1315, "&lt;=" &amp; AG$1, DataRegularSeason20242025!$D$3:$D$1315, $A6)+SUMIFS(DataRegularSeason20242025!$AB$3:$AB$1315,DataRegularSeason20242025!$B$3:$B$1315, "&lt;=" &amp; AG$1, DataRegularSeason20242025!$E$3:$E$1315, $A6)</f>
        <v>6</v>
      </c>
      <c r="AH6" s="49">
        <f>SUMIFS(DataRegularSeason20242025!$AA$3:$AA$1315,DataRegularSeason20242025!$B$3:$B$1315, "&lt;=" &amp; AH$1, DataRegularSeason20242025!$D$3:$D$1315, $A6)+SUMIFS(DataRegularSeason20242025!$AB$3:$AB$1315,DataRegularSeason20242025!$B$3:$B$1315, "&lt;=" &amp; AH$1, DataRegularSeason20242025!$E$3:$E$1315, $A6)</f>
        <v>6</v>
      </c>
      <c r="AI6" s="49">
        <f>SUMIFS(DataRegularSeason20242025!$AA$3:$AA$1315,DataRegularSeason20242025!$B$3:$B$1315, "&lt;=" &amp; AI$1, DataRegularSeason20242025!$D$3:$D$1315, $A6)+SUMIFS(DataRegularSeason20242025!$AB$3:$AB$1315,DataRegularSeason20242025!$B$3:$B$1315, "&lt;=" &amp; AI$1, DataRegularSeason20242025!$E$3:$E$1315, $A6)</f>
        <v>6</v>
      </c>
      <c r="AJ6" s="49">
        <f>SUMIFS(DataRegularSeason20242025!$AA$3:$AA$1315,DataRegularSeason20242025!$B$3:$B$1315, "&lt;=" &amp; AJ$1, DataRegularSeason20242025!$D$3:$D$1315, $A6)+SUMIFS(DataRegularSeason20242025!$AB$3:$AB$1315,DataRegularSeason20242025!$B$3:$B$1315, "&lt;=" &amp; AJ$1, DataRegularSeason20242025!$E$3:$E$1315, $A6)</f>
        <v>6</v>
      </c>
      <c r="AK6" s="49">
        <f>SUMIFS(DataRegularSeason20242025!$AA$3:$AA$1315,DataRegularSeason20242025!$B$3:$B$1315, "&lt;=" &amp; AK$1, DataRegularSeason20242025!$D$3:$D$1315, $A6)+SUMIFS(DataRegularSeason20242025!$AB$3:$AB$1315,DataRegularSeason20242025!$B$3:$B$1315, "&lt;=" &amp; AK$1, DataRegularSeason20242025!$E$3:$E$1315, $A6)</f>
        <v>6</v>
      </c>
      <c r="AL6" s="49">
        <f>SUMIFS(DataRegularSeason20242025!$AA$3:$AA$1315,DataRegularSeason20242025!$B$3:$B$1315, "&lt;=" &amp; AL$1, DataRegularSeason20242025!$D$3:$D$1315, $A6)+SUMIFS(DataRegularSeason20242025!$AB$3:$AB$1315,DataRegularSeason20242025!$B$3:$B$1315, "&lt;=" &amp; AL$1, DataRegularSeason20242025!$E$3:$E$1315, $A6)</f>
        <v>6</v>
      </c>
      <c r="AM6" s="49">
        <f>SUMIFS(DataRegularSeason20242025!$AA$3:$AA$1315,DataRegularSeason20242025!$B$3:$B$1315, "&lt;=" &amp; AM$1, DataRegularSeason20242025!$D$3:$D$1315, $A6)+SUMIFS(DataRegularSeason20242025!$AB$3:$AB$1315,DataRegularSeason20242025!$B$3:$B$1315, "&lt;=" &amp; AM$1, DataRegularSeason20242025!$E$3:$E$1315, $A6)</f>
        <v>6</v>
      </c>
      <c r="AN6" s="49">
        <f>SUMIFS(DataRegularSeason20242025!$AA$3:$AA$1315,DataRegularSeason20242025!$B$3:$B$1315, "&lt;=" &amp; AN$1, DataRegularSeason20242025!$D$3:$D$1315, $A6)+SUMIFS(DataRegularSeason20242025!$AB$3:$AB$1315,DataRegularSeason20242025!$B$3:$B$1315, "&lt;=" &amp; AN$1, DataRegularSeason20242025!$E$3:$E$1315, $A6)</f>
        <v>6</v>
      </c>
      <c r="AO6" s="49">
        <f>SUMIFS(DataRegularSeason20242025!$AA$3:$AA$1315,DataRegularSeason20242025!$B$3:$B$1315, "&lt;=" &amp; AO$1, DataRegularSeason20242025!$D$3:$D$1315, $A6)+SUMIFS(DataRegularSeason20242025!$AB$3:$AB$1315,DataRegularSeason20242025!$B$3:$B$1315, "&lt;=" &amp; AO$1, DataRegularSeason20242025!$E$3:$E$1315, $A6)</f>
        <v>6</v>
      </c>
      <c r="AP6" s="49">
        <f>SUMIFS(DataRegularSeason20242025!$AA$3:$AA$1315,DataRegularSeason20242025!$B$3:$B$1315, "&lt;=" &amp; AP$1, DataRegularSeason20242025!$D$3:$D$1315, $A6)+SUMIFS(DataRegularSeason20242025!$AB$3:$AB$1315,DataRegularSeason20242025!$B$3:$B$1315, "&lt;=" &amp; AP$1, DataRegularSeason20242025!$E$3:$E$1315, $A6)</f>
        <v>6</v>
      </c>
      <c r="AQ6" s="49">
        <f>SUMIFS(DataRegularSeason20242025!$AA$3:$AA$1315,DataRegularSeason20242025!$B$3:$B$1315, "&lt;=" &amp; AQ$1, DataRegularSeason20242025!$D$3:$D$1315, $A6)+SUMIFS(DataRegularSeason20242025!$AB$3:$AB$1315,DataRegularSeason20242025!$B$3:$B$1315, "&lt;=" &amp; AQ$1, DataRegularSeason20242025!$E$3:$E$1315, $A6)</f>
        <v>6</v>
      </c>
      <c r="AR6" s="49">
        <f>SUMIFS(DataRegularSeason20242025!$AA$3:$AA$1315,DataRegularSeason20242025!$B$3:$B$1315, "&lt;=" &amp; AR$1, DataRegularSeason20242025!$D$3:$D$1315, $A6)+SUMIFS(DataRegularSeason20242025!$AB$3:$AB$1315,DataRegularSeason20242025!$B$3:$B$1315, "&lt;=" &amp; AR$1, DataRegularSeason20242025!$E$3:$E$1315, $A6)</f>
        <v>6</v>
      </c>
      <c r="AS6" s="49">
        <f>SUMIFS(DataRegularSeason20242025!$AA$3:$AA$1315,DataRegularSeason20242025!$B$3:$B$1315, "&lt;=" &amp; AS$1, DataRegularSeason20242025!$D$3:$D$1315, $A6)+SUMIFS(DataRegularSeason20242025!$AB$3:$AB$1315,DataRegularSeason20242025!$B$3:$B$1315, "&lt;=" &amp; AS$1, DataRegularSeason20242025!$E$3:$E$1315, $A6)</f>
        <v>6</v>
      </c>
      <c r="AT6" s="49">
        <f>SUMIFS(DataRegularSeason20242025!$AA$3:$AA$1315,DataRegularSeason20242025!$B$3:$B$1315, "&lt;=" &amp; AT$1, DataRegularSeason20242025!$D$3:$D$1315, $A6)+SUMIFS(DataRegularSeason20242025!$AB$3:$AB$1315,DataRegularSeason20242025!$B$3:$B$1315, "&lt;=" &amp; AT$1, DataRegularSeason20242025!$E$3:$E$1315, $A6)</f>
        <v>6</v>
      </c>
      <c r="AU6" s="49">
        <f>SUMIFS(DataRegularSeason20242025!$AA$3:$AA$1315,DataRegularSeason20242025!$B$3:$B$1315, "&lt;=" &amp; AU$1, DataRegularSeason20242025!$D$3:$D$1315, $A6)+SUMIFS(DataRegularSeason20242025!$AB$3:$AB$1315,DataRegularSeason20242025!$B$3:$B$1315, "&lt;=" &amp; AU$1, DataRegularSeason20242025!$E$3:$E$1315, $A6)</f>
        <v>6</v>
      </c>
      <c r="AV6" s="49">
        <f>SUMIFS(DataRegularSeason20242025!$AA$3:$AA$1315,DataRegularSeason20242025!$B$3:$B$1315, "&lt;=" &amp; AV$1, DataRegularSeason20242025!$D$3:$D$1315, $A6)+SUMIFS(DataRegularSeason20242025!$AB$3:$AB$1315,DataRegularSeason20242025!$B$3:$B$1315, "&lt;=" &amp; AV$1, DataRegularSeason20242025!$E$3:$E$1315, $A6)</f>
        <v>6</v>
      </c>
      <c r="AW6" s="49">
        <f>SUMIFS(DataRegularSeason20242025!$AA$3:$AA$1315,DataRegularSeason20242025!$B$3:$B$1315, "&lt;=" &amp; AW$1, DataRegularSeason20242025!$D$3:$D$1315, $A6)+SUMIFS(DataRegularSeason20242025!$AB$3:$AB$1315,DataRegularSeason20242025!$B$3:$B$1315, "&lt;=" &amp; AW$1, DataRegularSeason20242025!$E$3:$E$1315, $A6)</f>
        <v>6</v>
      </c>
      <c r="AX6" s="49">
        <f>SUMIFS(DataRegularSeason20242025!$AA$3:$AA$1315,DataRegularSeason20242025!$B$3:$B$1315, "&lt;=" &amp; AX$1, DataRegularSeason20242025!$D$3:$D$1315, $A6)+SUMIFS(DataRegularSeason20242025!$AB$3:$AB$1315,DataRegularSeason20242025!$B$3:$B$1315, "&lt;=" &amp; AX$1, DataRegularSeason20242025!$E$3:$E$1315, $A6)</f>
        <v>6</v>
      </c>
      <c r="AY6" s="49">
        <f>SUMIFS(DataRegularSeason20242025!$AA$3:$AA$1315,DataRegularSeason20242025!$B$3:$B$1315, "&lt;=" &amp; AY$1, DataRegularSeason20242025!$D$3:$D$1315, $A6)+SUMIFS(DataRegularSeason20242025!$AB$3:$AB$1315,DataRegularSeason20242025!$B$3:$B$1315, "&lt;=" &amp; AY$1, DataRegularSeason20242025!$E$3:$E$1315, $A6)</f>
        <v>6</v>
      </c>
      <c r="AZ6" s="49">
        <f>SUMIFS(DataRegularSeason20242025!$AA$3:$AA$1315,DataRegularSeason20242025!$B$3:$B$1315, "&lt;=" &amp; AZ$1, DataRegularSeason20242025!$D$3:$D$1315, $A6)+SUMIFS(DataRegularSeason20242025!$AB$3:$AB$1315,DataRegularSeason20242025!$B$3:$B$1315, "&lt;=" &amp; AZ$1, DataRegularSeason20242025!$E$3:$E$1315, $A6)</f>
        <v>6</v>
      </c>
      <c r="BA6" s="49">
        <f>SUMIFS(DataRegularSeason20242025!$AA$3:$AA$1315,DataRegularSeason20242025!$B$3:$B$1315, "&lt;=" &amp; BA$1, DataRegularSeason20242025!$D$3:$D$1315, $A6)+SUMIFS(DataRegularSeason20242025!$AB$3:$AB$1315,DataRegularSeason20242025!$B$3:$B$1315, "&lt;=" &amp; BA$1, DataRegularSeason20242025!$E$3:$E$1315, $A6)</f>
        <v>6</v>
      </c>
      <c r="BB6" s="49">
        <f>SUMIFS(DataRegularSeason20242025!$AA$3:$AA$1315,DataRegularSeason20242025!$B$3:$B$1315, "&lt;=" &amp; BB$1, DataRegularSeason20242025!$D$3:$D$1315, $A6)+SUMIFS(DataRegularSeason20242025!$AB$3:$AB$1315,DataRegularSeason20242025!$B$3:$B$1315, "&lt;=" &amp; BB$1, DataRegularSeason20242025!$E$3:$E$1315, $A6)</f>
        <v>6</v>
      </c>
      <c r="BC6" s="49">
        <f>SUMIFS(DataRegularSeason20242025!$AA$3:$AA$1315,DataRegularSeason20242025!$B$3:$B$1315, "&lt;=" &amp; BC$1, DataRegularSeason20242025!$D$3:$D$1315, $A6)+SUMIFS(DataRegularSeason20242025!$AB$3:$AB$1315,DataRegularSeason20242025!$B$3:$B$1315, "&lt;=" &amp; BC$1, DataRegularSeason20242025!$E$3:$E$1315, $A6)</f>
        <v>6</v>
      </c>
      <c r="BD6" s="49">
        <f>SUMIFS(DataRegularSeason20242025!$AA$3:$AA$1315,DataRegularSeason20242025!$B$3:$B$1315, "&lt;=" &amp; BD$1, DataRegularSeason20242025!$D$3:$D$1315, $A6)+SUMIFS(DataRegularSeason20242025!$AB$3:$AB$1315,DataRegularSeason20242025!$B$3:$B$1315, "&lt;=" &amp; BD$1, DataRegularSeason20242025!$E$3:$E$1315, $A6)</f>
        <v>6</v>
      </c>
      <c r="BE6" s="49">
        <f>SUMIFS(DataRegularSeason20242025!$AA$3:$AA$1315,DataRegularSeason20242025!$B$3:$B$1315, "&lt;=" &amp; BE$1, DataRegularSeason20242025!$D$3:$D$1315, $A6)+SUMIFS(DataRegularSeason20242025!$AB$3:$AB$1315,DataRegularSeason20242025!$B$3:$B$1315, "&lt;=" &amp; BE$1, DataRegularSeason20242025!$E$3:$E$1315, $A6)</f>
        <v>6</v>
      </c>
      <c r="BF6" s="49">
        <f>SUMIFS(DataRegularSeason20242025!$AA$3:$AA$1315,DataRegularSeason20242025!$B$3:$B$1315, "&lt;=" &amp; BF$1, DataRegularSeason20242025!$D$3:$D$1315, $A6)+SUMIFS(DataRegularSeason20242025!$AB$3:$AB$1315,DataRegularSeason20242025!$B$3:$B$1315, "&lt;=" &amp; BF$1, DataRegularSeason20242025!$E$3:$E$1315, $A6)</f>
        <v>6</v>
      </c>
      <c r="BG6" s="49">
        <f>SUMIFS(DataRegularSeason20242025!$AA$3:$AA$1315,DataRegularSeason20242025!$B$3:$B$1315, "&lt;=" &amp; BG$1, DataRegularSeason20242025!$D$3:$D$1315, $A6)+SUMIFS(DataRegularSeason20242025!$AB$3:$AB$1315,DataRegularSeason20242025!$B$3:$B$1315, "&lt;=" &amp; BG$1, DataRegularSeason20242025!$E$3:$E$1315, $A6)</f>
        <v>6</v>
      </c>
      <c r="BH6" s="49">
        <f>SUMIFS(DataRegularSeason20242025!$AA$3:$AA$1315,DataRegularSeason20242025!$B$3:$B$1315, "&lt;=" &amp; BH$1, DataRegularSeason20242025!$D$3:$D$1315, $A6)+SUMIFS(DataRegularSeason20242025!$AB$3:$AB$1315,DataRegularSeason20242025!$B$3:$B$1315, "&lt;=" &amp; BH$1, DataRegularSeason20242025!$E$3:$E$1315, $A6)</f>
        <v>6</v>
      </c>
      <c r="BI6" s="49">
        <f>SUMIFS(DataRegularSeason20242025!$AA$3:$AA$1315,DataRegularSeason20242025!$B$3:$B$1315, "&lt;=" &amp; BI$1, DataRegularSeason20242025!$D$3:$D$1315, $A6)+SUMIFS(DataRegularSeason20242025!$AB$3:$AB$1315,DataRegularSeason20242025!$B$3:$B$1315, "&lt;=" &amp; BI$1, DataRegularSeason20242025!$E$3:$E$1315, $A6)</f>
        <v>6</v>
      </c>
      <c r="BJ6" s="49">
        <f>SUMIFS(DataRegularSeason20242025!$AA$3:$AA$1315,DataRegularSeason20242025!$B$3:$B$1315, "&lt;=" &amp; BJ$1, DataRegularSeason20242025!$D$3:$D$1315, $A6)+SUMIFS(DataRegularSeason20242025!$AB$3:$AB$1315,DataRegularSeason20242025!$B$3:$B$1315, "&lt;=" &amp; BJ$1, DataRegularSeason20242025!$E$3:$E$1315, $A6)</f>
        <v>6</v>
      </c>
      <c r="BK6" s="49">
        <f>SUMIFS(DataRegularSeason20242025!$AA$3:$AA$1315,DataRegularSeason20242025!$B$3:$B$1315, "&lt;=" &amp; BK$1, DataRegularSeason20242025!$D$3:$D$1315, $A6)+SUMIFS(DataRegularSeason20242025!$AB$3:$AB$1315,DataRegularSeason20242025!$B$3:$B$1315, "&lt;=" &amp; BK$1, DataRegularSeason20242025!$E$3:$E$1315, $A6)</f>
        <v>6</v>
      </c>
      <c r="BL6" s="49">
        <f>SUMIFS(DataRegularSeason20242025!$AA$3:$AA$1315,DataRegularSeason20242025!$B$3:$B$1315, "&lt;=" &amp; BL$1, DataRegularSeason20242025!$D$3:$D$1315, $A6)+SUMIFS(DataRegularSeason20242025!$AB$3:$AB$1315,DataRegularSeason20242025!$B$3:$B$1315, "&lt;=" &amp; BL$1, DataRegularSeason20242025!$E$3:$E$1315, $A6)</f>
        <v>6</v>
      </c>
      <c r="BM6" s="49">
        <f>SUMIFS(DataRegularSeason20242025!$AA$3:$AA$1315,DataRegularSeason20242025!$B$3:$B$1315, "&lt;=" &amp; BM$1, DataRegularSeason20242025!$D$3:$D$1315, $A6)+SUMIFS(DataRegularSeason20242025!$AB$3:$AB$1315,DataRegularSeason20242025!$B$3:$B$1315, "&lt;=" &amp; BM$1, DataRegularSeason20242025!$E$3:$E$1315, $A6)</f>
        <v>6</v>
      </c>
      <c r="BN6" s="49">
        <f>SUMIFS(DataRegularSeason20242025!$AA$3:$AA$1315,DataRegularSeason20242025!$B$3:$B$1315, "&lt;=" &amp; BN$1, DataRegularSeason20242025!$D$3:$D$1315, $A6)+SUMIFS(DataRegularSeason20242025!$AB$3:$AB$1315,DataRegularSeason20242025!$B$3:$B$1315, "&lt;=" &amp; BN$1, DataRegularSeason20242025!$E$3:$E$1315, $A6)</f>
        <v>6</v>
      </c>
      <c r="BO6" s="49">
        <f>SUMIFS(DataRegularSeason20242025!$AA$3:$AA$1315,DataRegularSeason20242025!$B$3:$B$1315, "&lt;=" &amp; BO$1, DataRegularSeason20242025!$D$3:$D$1315, $A6)+SUMIFS(DataRegularSeason20242025!$AB$3:$AB$1315,DataRegularSeason20242025!$B$3:$B$1315, "&lt;=" &amp; BO$1, DataRegularSeason20242025!$E$3:$E$1315, $A6)</f>
        <v>6</v>
      </c>
      <c r="BP6" s="49">
        <f>SUMIFS(DataRegularSeason20242025!$AA$3:$AA$1315,DataRegularSeason20242025!$B$3:$B$1315, "&lt;=" &amp; BP$1, DataRegularSeason20242025!$D$3:$D$1315, $A6)+SUMIFS(DataRegularSeason20242025!$AB$3:$AB$1315,DataRegularSeason20242025!$B$3:$B$1315, "&lt;=" &amp; BP$1, DataRegularSeason20242025!$E$3:$E$1315, $A6)</f>
        <v>6</v>
      </c>
      <c r="BQ6" s="49">
        <f>SUMIFS(DataRegularSeason20242025!$AA$3:$AA$1315,DataRegularSeason20242025!$B$3:$B$1315, "&lt;=" &amp; BQ$1, DataRegularSeason20242025!$D$3:$D$1315, $A6)+SUMIFS(DataRegularSeason20242025!$AB$3:$AB$1315,DataRegularSeason20242025!$B$3:$B$1315, "&lt;=" &amp; BQ$1, DataRegularSeason20242025!$E$3:$E$1315, $A6)</f>
        <v>6</v>
      </c>
      <c r="BR6" s="49">
        <f>SUMIFS(DataRegularSeason20242025!$AA$3:$AA$1315,DataRegularSeason20242025!$B$3:$B$1315, "&lt;=" &amp; BR$1, DataRegularSeason20242025!$D$3:$D$1315, $A6)+SUMIFS(DataRegularSeason20242025!$AB$3:$AB$1315,DataRegularSeason20242025!$B$3:$B$1315, "&lt;=" &amp; BR$1, DataRegularSeason20242025!$E$3:$E$1315, $A6)</f>
        <v>6</v>
      </c>
      <c r="BS6" s="49">
        <f>SUMIFS(DataRegularSeason20242025!$AA$3:$AA$1315,DataRegularSeason20242025!$B$3:$B$1315, "&lt;=" &amp; BS$1, DataRegularSeason20242025!$D$3:$D$1315, $A6)+SUMIFS(DataRegularSeason20242025!$AB$3:$AB$1315,DataRegularSeason20242025!$B$3:$B$1315, "&lt;=" &amp; BS$1, DataRegularSeason20242025!$E$3:$E$1315, $A6)</f>
        <v>6</v>
      </c>
      <c r="BT6" s="49">
        <f>SUMIFS(DataRegularSeason20242025!$AA$3:$AA$1315,DataRegularSeason20242025!$B$3:$B$1315, "&lt;=" &amp; BT$1, DataRegularSeason20242025!$D$3:$D$1315, $A6)+SUMIFS(DataRegularSeason20242025!$AB$3:$AB$1315,DataRegularSeason20242025!$B$3:$B$1315, "&lt;=" &amp; BT$1, DataRegularSeason20242025!$E$3:$E$1315, $A6)</f>
        <v>6</v>
      </c>
      <c r="BU6" s="49">
        <f>SUMIFS(DataRegularSeason20242025!$AA$3:$AA$1315,DataRegularSeason20242025!$B$3:$B$1315, "&lt;=" &amp; BU$1, DataRegularSeason20242025!$D$3:$D$1315, $A6)+SUMIFS(DataRegularSeason20242025!$AB$3:$AB$1315,DataRegularSeason20242025!$B$3:$B$1315, "&lt;=" &amp; BU$1, DataRegularSeason20242025!$E$3:$E$1315, $A6)</f>
        <v>6</v>
      </c>
      <c r="BV6" s="49">
        <f>SUMIFS(DataRegularSeason20242025!$AA$3:$AA$1315,DataRegularSeason20242025!$B$3:$B$1315, "&lt;=" &amp; BV$1, DataRegularSeason20242025!$D$3:$D$1315, $A6)+SUMIFS(DataRegularSeason20242025!$AB$3:$AB$1315,DataRegularSeason20242025!$B$3:$B$1315, "&lt;=" &amp; BV$1, DataRegularSeason20242025!$E$3:$E$1315, $A6)</f>
        <v>6</v>
      </c>
      <c r="BW6" s="49">
        <f>SUMIFS(DataRegularSeason20242025!$AA$3:$AA$1315,DataRegularSeason20242025!$B$3:$B$1315, "&lt;=" &amp; BW$1, DataRegularSeason20242025!$D$3:$D$1315, $A6)+SUMIFS(DataRegularSeason20242025!$AB$3:$AB$1315,DataRegularSeason20242025!$B$3:$B$1315, "&lt;=" &amp; BW$1, DataRegularSeason20242025!$E$3:$E$1315, $A6)</f>
        <v>6</v>
      </c>
      <c r="BX6" s="49">
        <f>SUMIFS(DataRegularSeason20242025!$AA$3:$AA$1315,DataRegularSeason20242025!$B$3:$B$1315, "&lt;=" &amp; BX$1, DataRegularSeason20242025!$D$3:$D$1315, $A6)+SUMIFS(DataRegularSeason20242025!$AB$3:$AB$1315,DataRegularSeason20242025!$B$3:$B$1315, "&lt;=" &amp; BX$1, DataRegularSeason20242025!$E$3:$E$1315, $A6)</f>
        <v>6</v>
      </c>
      <c r="BY6" s="49">
        <f>SUMIFS(DataRegularSeason20242025!$AA$3:$AA$1315,DataRegularSeason20242025!$B$3:$B$1315, "&lt;=" &amp; BY$1, DataRegularSeason20242025!$D$3:$D$1315, $A6)+SUMIFS(DataRegularSeason20242025!$AB$3:$AB$1315,DataRegularSeason20242025!$B$3:$B$1315, "&lt;=" &amp; BY$1, DataRegularSeason20242025!$E$3:$E$1315, $A6)</f>
        <v>6</v>
      </c>
      <c r="BZ6" s="49">
        <f>SUMIFS(DataRegularSeason20242025!$AA$3:$AA$1315,DataRegularSeason20242025!$B$3:$B$1315, "&lt;=" &amp; BZ$1, DataRegularSeason20242025!$D$3:$D$1315, $A6)+SUMIFS(DataRegularSeason20242025!$AB$3:$AB$1315,DataRegularSeason20242025!$B$3:$B$1315, "&lt;=" &amp; BZ$1, DataRegularSeason20242025!$E$3:$E$1315, $A6)</f>
        <v>6</v>
      </c>
      <c r="CA6" s="49">
        <f>SUMIFS(DataRegularSeason20242025!$AA$3:$AA$1315,DataRegularSeason20242025!$B$3:$B$1315, "&lt;=" &amp; CA$1, DataRegularSeason20242025!$D$3:$D$1315, $A6)+SUMIFS(DataRegularSeason20242025!$AB$3:$AB$1315,DataRegularSeason20242025!$B$3:$B$1315, "&lt;=" &amp; CA$1, DataRegularSeason20242025!$E$3:$E$1315, $A6)</f>
        <v>6</v>
      </c>
      <c r="CB6" s="49">
        <f>SUMIFS(DataRegularSeason20242025!$AA$3:$AA$1315,DataRegularSeason20242025!$B$3:$B$1315, "&lt;=" &amp; CB$1, DataRegularSeason20242025!$D$3:$D$1315, $A6)+SUMIFS(DataRegularSeason20242025!$AB$3:$AB$1315,DataRegularSeason20242025!$B$3:$B$1315, "&lt;=" &amp; CB$1, DataRegularSeason20242025!$E$3:$E$1315, $A6)</f>
        <v>6</v>
      </c>
      <c r="CC6" s="49">
        <f>SUMIFS(DataRegularSeason20242025!$AA$3:$AA$1315,DataRegularSeason20242025!$B$3:$B$1315, "&lt;=" &amp; CC$1, DataRegularSeason20242025!$D$3:$D$1315, $A6)+SUMIFS(DataRegularSeason20242025!$AB$3:$AB$1315,DataRegularSeason20242025!$B$3:$B$1315, "&lt;=" &amp; CC$1, DataRegularSeason20242025!$E$3:$E$1315, $A6)</f>
        <v>6</v>
      </c>
      <c r="CD6" s="49">
        <f>SUMIFS(DataRegularSeason20242025!$AA$3:$AA$1315,DataRegularSeason20242025!$B$3:$B$1315, "&lt;=" &amp; CD$1, DataRegularSeason20242025!$D$3:$D$1315, $A6)+SUMIFS(DataRegularSeason20242025!$AB$3:$AB$1315,DataRegularSeason20242025!$B$3:$B$1315, "&lt;=" &amp; CD$1, DataRegularSeason20242025!$E$3:$E$1315, $A6)</f>
        <v>6</v>
      </c>
      <c r="CE6" s="49">
        <f>SUMIFS(DataRegularSeason20242025!$AA$3:$AA$1315,DataRegularSeason20242025!$B$3:$B$1315, "&lt;=" &amp; CE$1, DataRegularSeason20242025!$D$3:$D$1315, $A6)+SUMIFS(DataRegularSeason20242025!$AB$3:$AB$1315,DataRegularSeason20242025!$B$3:$B$1315, "&lt;=" &amp; CE$1, DataRegularSeason20242025!$E$3:$E$1315, $A6)</f>
        <v>6</v>
      </c>
      <c r="CF6" s="49">
        <f>SUMIFS(DataRegularSeason20242025!$AA$3:$AA$1315,DataRegularSeason20242025!$B$3:$B$1315, "&lt;=" &amp; CF$1, DataRegularSeason20242025!$D$3:$D$1315, $A6)+SUMIFS(DataRegularSeason20242025!$AB$3:$AB$1315,DataRegularSeason20242025!$B$3:$B$1315, "&lt;=" &amp; CF$1, DataRegularSeason20242025!$E$3:$E$1315, $A6)</f>
        <v>6</v>
      </c>
      <c r="CG6" s="49">
        <f>SUMIFS(DataRegularSeason20242025!$AA$3:$AA$1315,DataRegularSeason20242025!$B$3:$B$1315, "&lt;=" &amp; CG$1, DataRegularSeason20242025!$D$3:$D$1315, $A6)+SUMIFS(DataRegularSeason20242025!$AB$3:$AB$1315,DataRegularSeason20242025!$B$3:$B$1315, "&lt;=" &amp; CG$1, DataRegularSeason20242025!$E$3:$E$1315, $A6)</f>
        <v>6</v>
      </c>
      <c r="CH6" s="49">
        <f>SUMIFS(DataRegularSeason20242025!$AA$3:$AA$1315,DataRegularSeason20242025!$B$3:$B$1315, "&lt;=" &amp; CH$1, DataRegularSeason20242025!$D$3:$D$1315, $A6)+SUMIFS(DataRegularSeason20242025!$AB$3:$AB$1315,DataRegularSeason20242025!$B$3:$B$1315, "&lt;=" &amp; CH$1, DataRegularSeason20242025!$E$3:$E$1315, $A6)</f>
        <v>6</v>
      </c>
      <c r="CI6" s="49">
        <f>SUMIFS(DataRegularSeason20242025!$AA$3:$AA$1315,DataRegularSeason20242025!$B$3:$B$1315, "&lt;=" &amp; CI$1, DataRegularSeason20242025!$D$3:$D$1315, $A6)+SUMIFS(DataRegularSeason20242025!$AB$3:$AB$1315,DataRegularSeason20242025!$B$3:$B$1315, "&lt;=" &amp; CI$1, DataRegularSeason20242025!$E$3:$E$1315, $A6)</f>
        <v>6</v>
      </c>
      <c r="CJ6" s="49">
        <f>SUMIFS(DataRegularSeason20242025!$AA$3:$AA$1315,DataRegularSeason20242025!$B$3:$B$1315, "&lt;=" &amp; CJ$1, DataRegularSeason20242025!$D$3:$D$1315, $A6)+SUMIFS(DataRegularSeason20242025!$AB$3:$AB$1315,DataRegularSeason20242025!$B$3:$B$1315, "&lt;=" &amp; CJ$1, DataRegularSeason20242025!$E$3:$E$1315, $A6)</f>
        <v>6</v>
      </c>
      <c r="CK6" s="49">
        <f>SUMIFS(DataRegularSeason20242025!$AA$3:$AA$1315,DataRegularSeason20242025!$B$3:$B$1315, "&lt;=" &amp; CK$1, DataRegularSeason20242025!$D$3:$D$1315, $A6)+SUMIFS(DataRegularSeason20242025!$AB$3:$AB$1315,DataRegularSeason20242025!$B$3:$B$1315, "&lt;=" &amp; CK$1, DataRegularSeason20242025!$E$3:$E$1315, $A6)</f>
        <v>6</v>
      </c>
      <c r="CL6" s="49">
        <f>SUMIFS(DataRegularSeason20242025!$AA$3:$AA$1315,DataRegularSeason20242025!$B$3:$B$1315, "&lt;=" &amp; CL$1, DataRegularSeason20242025!$D$3:$D$1315, $A6)+SUMIFS(DataRegularSeason20242025!$AB$3:$AB$1315,DataRegularSeason20242025!$B$3:$B$1315, "&lt;=" &amp; CL$1, DataRegularSeason20242025!$E$3:$E$1315, $A6)</f>
        <v>6</v>
      </c>
      <c r="CM6" s="49">
        <f>SUMIFS(DataRegularSeason20242025!$AA$3:$AA$1315,DataRegularSeason20242025!$B$3:$B$1315, "&lt;=" &amp; CM$1, DataRegularSeason20242025!$D$3:$D$1315, $A6)+SUMIFS(DataRegularSeason20242025!$AB$3:$AB$1315,DataRegularSeason20242025!$B$3:$B$1315, "&lt;=" &amp; CM$1, DataRegularSeason20242025!$E$3:$E$1315, $A6)</f>
        <v>6</v>
      </c>
      <c r="CN6" s="49">
        <f>SUMIFS(DataRegularSeason20242025!$AA$3:$AA$1315,DataRegularSeason20242025!$B$3:$B$1315, "&lt;=" &amp; CN$1, DataRegularSeason20242025!$D$3:$D$1315, $A6)+SUMIFS(DataRegularSeason20242025!$AB$3:$AB$1315,DataRegularSeason20242025!$B$3:$B$1315, "&lt;=" &amp; CN$1, DataRegularSeason20242025!$E$3:$E$1315, $A6)</f>
        <v>6</v>
      </c>
      <c r="CO6" s="49">
        <f>SUMIFS(DataRegularSeason20242025!$AA$3:$AA$1315,DataRegularSeason20242025!$B$3:$B$1315, "&lt;=" &amp; CO$1, DataRegularSeason20242025!$D$3:$D$1315, $A6)+SUMIFS(DataRegularSeason20242025!$AB$3:$AB$1315,DataRegularSeason20242025!$B$3:$B$1315, "&lt;=" &amp; CO$1, DataRegularSeason20242025!$E$3:$E$1315, $A6)</f>
        <v>6</v>
      </c>
      <c r="CP6" s="49">
        <f>SUMIFS(DataRegularSeason20242025!$AA$3:$AA$1315,DataRegularSeason20242025!$B$3:$B$1315, "&lt;=" &amp; CP$1, DataRegularSeason20242025!$D$3:$D$1315, $A6)+SUMIFS(DataRegularSeason20242025!$AB$3:$AB$1315,DataRegularSeason20242025!$B$3:$B$1315, "&lt;=" &amp; CP$1, DataRegularSeason20242025!$E$3:$E$1315, $A6)</f>
        <v>6</v>
      </c>
      <c r="CQ6" s="49">
        <f>SUMIFS(DataRegularSeason20242025!$AA$3:$AA$1315,DataRegularSeason20242025!$B$3:$B$1315, "&lt;=" &amp; CQ$1, DataRegularSeason20242025!$D$3:$D$1315, $A6)+SUMIFS(DataRegularSeason20242025!$AB$3:$AB$1315,DataRegularSeason20242025!$B$3:$B$1315, "&lt;=" &amp; CQ$1, DataRegularSeason20242025!$E$3:$E$1315, $A6)</f>
        <v>6</v>
      </c>
      <c r="CR6" s="49">
        <f>SUMIFS(DataRegularSeason20242025!$AA$3:$AA$1315,DataRegularSeason20242025!$B$3:$B$1315, "&lt;=" &amp; CR$1, DataRegularSeason20242025!$D$3:$D$1315, $A6)+SUMIFS(DataRegularSeason20242025!$AB$3:$AB$1315,DataRegularSeason20242025!$B$3:$B$1315, "&lt;=" &amp; CR$1, DataRegularSeason20242025!$E$3:$E$1315, $A6)</f>
        <v>6</v>
      </c>
      <c r="CS6" s="49">
        <f>SUMIFS(DataRegularSeason20242025!$AA$3:$AA$1315,DataRegularSeason20242025!$B$3:$B$1315, "&lt;=" &amp; CS$1, DataRegularSeason20242025!$D$3:$D$1315, $A6)+SUMIFS(DataRegularSeason20242025!$AB$3:$AB$1315,DataRegularSeason20242025!$B$3:$B$1315, "&lt;=" &amp; CS$1, DataRegularSeason20242025!$E$3:$E$1315, $A6)</f>
        <v>6</v>
      </c>
      <c r="CT6" s="49">
        <f>SUMIFS(DataRegularSeason20242025!$AA$3:$AA$1315,DataRegularSeason20242025!$B$3:$B$1315, "&lt;=" &amp; CT$1, DataRegularSeason20242025!$D$3:$D$1315, $A6)+SUMIFS(DataRegularSeason20242025!$AB$3:$AB$1315,DataRegularSeason20242025!$B$3:$B$1315, "&lt;=" &amp; CT$1, DataRegularSeason20242025!$E$3:$E$1315, $A6)</f>
        <v>6</v>
      </c>
      <c r="CU6" s="49">
        <f>SUMIFS(DataRegularSeason20242025!$AA$3:$AA$1315,DataRegularSeason20242025!$B$3:$B$1315, "&lt;=" &amp; CU$1, DataRegularSeason20242025!$D$3:$D$1315, $A6)+SUMIFS(DataRegularSeason20242025!$AB$3:$AB$1315,DataRegularSeason20242025!$B$3:$B$1315, "&lt;=" &amp; CU$1, DataRegularSeason20242025!$E$3:$E$1315, $A6)</f>
        <v>6</v>
      </c>
      <c r="CV6" s="49">
        <f>SUMIFS(DataRegularSeason20242025!$AA$3:$AA$1315,DataRegularSeason20242025!$B$3:$B$1315, "&lt;=" &amp; CV$1, DataRegularSeason20242025!$D$3:$D$1315, $A6)+SUMIFS(DataRegularSeason20242025!$AB$3:$AB$1315,DataRegularSeason20242025!$B$3:$B$1315, "&lt;=" &amp; CV$1, DataRegularSeason20242025!$E$3:$E$1315, $A6)</f>
        <v>6</v>
      </c>
      <c r="CW6" s="49">
        <f>SUMIFS(DataRegularSeason20242025!$AA$3:$AA$1315,DataRegularSeason20242025!$B$3:$B$1315, "&lt;=" &amp; CW$1, DataRegularSeason20242025!$D$3:$D$1315, $A6)+SUMIFS(DataRegularSeason20242025!$AB$3:$AB$1315,DataRegularSeason20242025!$B$3:$B$1315, "&lt;=" &amp; CW$1, DataRegularSeason20242025!$E$3:$E$1315, $A6)</f>
        <v>6</v>
      </c>
      <c r="CX6" s="49">
        <f>SUMIFS(DataRegularSeason20242025!$AA$3:$AA$1315,DataRegularSeason20242025!$B$3:$B$1315, "&lt;=" &amp; CX$1, DataRegularSeason20242025!$D$3:$D$1315, $A6)+SUMIFS(DataRegularSeason20242025!$AB$3:$AB$1315,DataRegularSeason20242025!$B$3:$B$1315, "&lt;=" &amp; CX$1, DataRegularSeason20242025!$E$3:$E$1315, $A6)</f>
        <v>6</v>
      </c>
      <c r="CY6" s="49">
        <f>SUMIFS(DataRegularSeason20242025!$AA$3:$AA$1315,DataRegularSeason20242025!$B$3:$B$1315, "&lt;=" &amp; CY$1, DataRegularSeason20242025!$D$3:$D$1315, $A6)+SUMIFS(DataRegularSeason20242025!$AB$3:$AB$1315,DataRegularSeason20242025!$B$3:$B$1315, "&lt;=" &amp; CY$1, DataRegularSeason20242025!$E$3:$E$1315, $A6)</f>
        <v>6</v>
      </c>
      <c r="CZ6" s="49">
        <f>SUMIFS(DataRegularSeason20242025!$AA$3:$AA$1315,DataRegularSeason20242025!$B$3:$B$1315, "&lt;=" &amp; CZ$1, DataRegularSeason20242025!$D$3:$D$1315, $A6)+SUMIFS(DataRegularSeason20242025!$AB$3:$AB$1315,DataRegularSeason20242025!$B$3:$B$1315, "&lt;=" &amp; CZ$1, DataRegularSeason20242025!$E$3:$E$1315, $A6)</f>
        <v>6</v>
      </c>
      <c r="DA6" s="49">
        <f>SUMIFS(DataRegularSeason20242025!$AA$3:$AA$1315,DataRegularSeason20242025!$B$3:$B$1315, "&lt;=" &amp; DA$1, DataRegularSeason20242025!$D$3:$D$1315, $A6)+SUMIFS(DataRegularSeason20242025!$AB$3:$AB$1315,DataRegularSeason20242025!$B$3:$B$1315, "&lt;=" &amp; DA$1, DataRegularSeason20242025!$E$3:$E$1315, $A6)</f>
        <v>6</v>
      </c>
      <c r="DB6" s="49">
        <f>SUMIFS(DataRegularSeason20242025!$AA$3:$AA$1315,DataRegularSeason20242025!$B$3:$B$1315, "&lt;=" &amp; DB$1, DataRegularSeason20242025!$D$3:$D$1315, $A6)+SUMIFS(DataRegularSeason20242025!$AB$3:$AB$1315,DataRegularSeason20242025!$B$3:$B$1315, "&lt;=" &amp; DB$1, DataRegularSeason20242025!$E$3:$E$1315, $A6)</f>
        <v>6</v>
      </c>
      <c r="DC6" s="49">
        <f>SUMIFS(DataRegularSeason20242025!$AA$3:$AA$1315,DataRegularSeason20242025!$B$3:$B$1315, "&lt;=" &amp; DC$1, DataRegularSeason20242025!$D$3:$D$1315, $A6)+SUMIFS(DataRegularSeason20242025!$AB$3:$AB$1315,DataRegularSeason20242025!$B$3:$B$1315, "&lt;=" &amp; DC$1, DataRegularSeason20242025!$E$3:$E$1315, $A6)</f>
        <v>6</v>
      </c>
      <c r="DD6" s="49">
        <f>SUMIFS(DataRegularSeason20242025!$AA$3:$AA$1315,DataRegularSeason20242025!$B$3:$B$1315, "&lt;=" &amp; DD$1, DataRegularSeason20242025!$D$3:$D$1315, $A6)+SUMIFS(DataRegularSeason20242025!$AB$3:$AB$1315,DataRegularSeason20242025!$B$3:$B$1315, "&lt;=" &amp; DD$1, DataRegularSeason20242025!$E$3:$E$1315, $A6)</f>
        <v>6</v>
      </c>
      <c r="DE6" s="49">
        <f>SUMIFS(DataRegularSeason20242025!$AA$3:$AA$1315,DataRegularSeason20242025!$B$3:$B$1315, "&lt;=" &amp; DE$1, DataRegularSeason20242025!$D$3:$D$1315, $A6)+SUMIFS(DataRegularSeason20242025!$AB$3:$AB$1315,DataRegularSeason20242025!$B$3:$B$1315, "&lt;=" &amp; DE$1, DataRegularSeason20242025!$E$3:$E$1315, $A6)</f>
        <v>6</v>
      </c>
      <c r="DF6" s="49">
        <f>SUMIFS(DataRegularSeason20242025!$AA$3:$AA$1315,DataRegularSeason20242025!$B$3:$B$1315, "&lt;=" &amp; DF$1, DataRegularSeason20242025!$D$3:$D$1315, $A6)+SUMIFS(DataRegularSeason20242025!$AB$3:$AB$1315,DataRegularSeason20242025!$B$3:$B$1315, "&lt;=" &amp; DF$1, DataRegularSeason20242025!$E$3:$E$1315, $A6)</f>
        <v>6</v>
      </c>
      <c r="DG6" s="49">
        <f>SUMIFS(DataRegularSeason20242025!$AA$3:$AA$1315,DataRegularSeason20242025!$B$3:$B$1315, "&lt;=" &amp; DG$1, DataRegularSeason20242025!$D$3:$D$1315, $A6)+SUMIFS(DataRegularSeason20242025!$AB$3:$AB$1315,DataRegularSeason20242025!$B$3:$B$1315, "&lt;=" &amp; DG$1, DataRegularSeason20242025!$E$3:$E$1315, $A6)</f>
        <v>6</v>
      </c>
      <c r="DH6" s="49">
        <f>SUMIFS(DataRegularSeason20242025!$AA$3:$AA$1315,DataRegularSeason20242025!$B$3:$B$1315, "&lt;=" &amp; DH$1, DataRegularSeason20242025!$D$3:$D$1315, $A6)+SUMIFS(DataRegularSeason20242025!$AB$3:$AB$1315,DataRegularSeason20242025!$B$3:$B$1315, "&lt;=" &amp; DH$1, DataRegularSeason20242025!$E$3:$E$1315, $A6)</f>
        <v>6</v>
      </c>
      <c r="DI6" s="49">
        <f>SUMIFS(DataRegularSeason20242025!$AA$3:$AA$1315,DataRegularSeason20242025!$B$3:$B$1315, "&lt;=" &amp; DI$1, DataRegularSeason20242025!$D$3:$D$1315, $A6)+SUMIFS(DataRegularSeason20242025!$AB$3:$AB$1315,DataRegularSeason20242025!$B$3:$B$1315, "&lt;=" &amp; DI$1, DataRegularSeason20242025!$E$3:$E$1315, $A6)</f>
        <v>6</v>
      </c>
      <c r="DJ6" s="49">
        <f>SUMIFS(DataRegularSeason20242025!$AA$3:$AA$1315,DataRegularSeason20242025!$B$3:$B$1315, "&lt;=" &amp; DJ$1, DataRegularSeason20242025!$D$3:$D$1315, $A6)+SUMIFS(DataRegularSeason20242025!$AB$3:$AB$1315,DataRegularSeason20242025!$B$3:$B$1315, "&lt;=" &amp; DJ$1, DataRegularSeason20242025!$E$3:$E$1315, $A6)</f>
        <v>6</v>
      </c>
      <c r="DK6" s="49">
        <f>SUMIFS(DataRegularSeason20242025!$AA$3:$AA$1315,DataRegularSeason20242025!$B$3:$B$1315, "&lt;=" &amp; DK$1, DataRegularSeason20242025!$D$3:$D$1315, $A6)+SUMIFS(DataRegularSeason20242025!$AB$3:$AB$1315,DataRegularSeason20242025!$B$3:$B$1315, "&lt;=" &amp; DK$1, DataRegularSeason20242025!$E$3:$E$1315, $A6)</f>
        <v>6</v>
      </c>
      <c r="DL6" s="49">
        <f>SUMIFS(DataRegularSeason20242025!$AA$3:$AA$1315,DataRegularSeason20242025!$B$3:$B$1315, "&lt;=" &amp; DL$1, DataRegularSeason20242025!$D$3:$D$1315, $A6)+SUMIFS(DataRegularSeason20242025!$AB$3:$AB$1315,DataRegularSeason20242025!$B$3:$B$1315, "&lt;=" &amp; DL$1, DataRegularSeason20242025!$E$3:$E$1315, $A6)</f>
        <v>6</v>
      </c>
      <c r="DM6" s="49">
        <f>SUMIFS(DataRegularSeason20242025!$AA$3:$AA$1315,DataRegularSeason20242025!$B$3:$B$1315, "&lt;=" &amp; DM$1, DataRegularSeason20242025!$D$3:$D$1315, $A6)+SUMIFS(DataRegularSeason20242025!$AB$3:$AB$1315,DataRegularSeason20242025!$B$3:$B$1315, "&lt;=" &amp; DM$1, DataRegularSeason20242025!$E$3:$E$1315, $A6)</f>
        <v>6</v>
      </c>
      <c r="DN6" s="49">
        <f>SUMIFS(DataRegularSeason20242025!$AA$3:$AA$1315,DataRegularSeason20242025!$B$3:$B$1315, "&lt;=" &amp; DN$1, DataRegularSeason20242025!$D$3:$D$1315, $A6)+SUMIFS(DataRegularSeason20242025!$AB$3:$AB$1315,DataRegularSeason20242025!$B$3:$B$1315, "&lt;=" &amp; DN$1, DataRegularSeason20242025!$E$3:$E$1315, $A6)</f>
        <v>6</v>
      </c>
      <c r="DO6" s="49">
        <f>SUMIFS(DataRegularSeason20242025!$AA$3:$AA$1315,DataRegularSeason20242025!$B$3:$B$1315, "&lt;=" &amp; DO$1, DataRegularSeason20242025!$D$3:$D$1315, $A6)+SUMIFS(DataRegularSeason20242025!$AB$3:$AB$1315,DataRegularSeason20242025!$B$3:$B$1315, "&lt;=" &amp; DO$1, DataRegularSeason20242025!$E$3:$E$1315, $A6)</f>
        <v>6</v>
      </c>
      <c r="DP6" s="49">
        <f>SUMIFS(DataRegularSeason20242025!$AA$3:$AA$1315,DataRegularSeason20242025!$B$3:$B$1315, "&lt;=" &amp; DP$1, DataRegularSeason20242025!$D$3:$D$1315, $A6)+SUMIFS(DataRegularSeason20242025!$AB$3:$AB$1315,DataRegularSeason20242025!$B$3:$B$1315, "&lt;=" &amp; DP$1, DataRegularSeason20242025!$E$3:$E$1315, $A6)</f>
        <v>6</v>
      </c>
      <c r="DQ6" s="49">
        <f>SUMIFS(DataRegularSeason20242025!$AA$3:$AA$1315,DataRegularSeason20242025!$B$3:$B$1315, "&lt;=" &amp; DQ$1, DataRegularSeason20242025!$D$3:$D$1315, $A6)+SUMIFS(DataRegularSeason20242025!$AB$3:$AB$1315,DataRegularSeason20242025!$B$3:$B$1315, "&lt;=" &amp; DQ$1, DataRegularSeason20242025!$E$3:$E$1315, $A6)</f>
        <v>6</v>
      </c>
      <c r="DR6" s="49">
        <f>SUMIFS(DataRegularSeason20242025!$AA$3:$AA$1315,DataRegularSeason20242025!$B$3:$B$1315, "&lt;=" &amp; DR$1, DataRegularSeason20242025!$D$3:$D$1315, $A6)+SUMIFS(DataRegularSeason20242025!$AB$3:$AB$1315,DataRegularSeason20242025!$B$3:$B$1315, "&lt;=" &amp; DR$1, DataRegularSeason20242025!$E$3:$E$1315, $A6)</f>
        <v>6</v>
      </c>
      <c r="DS6" s="49">
        <f>SUMIFS(DataRegularSeason20242025!$AA$3:$AA$1315,DataRegularSeason20242025!$B$3:$B$1315, "&lt;=" &amp; DS$1, DataRegularSeason20242025!$D$3:$D$1315, $A6)+SUMIFS(DataRegularSeason20242025!$AB$3:$AB$1315,DataRegularSeason20242025!$B$3:$B$1315, "&lt;=" &amp; DS$1, DataRegularSeason20242025!$E$3:$E$1315, $A6)</f>
        <v>6</v>
      </c>
      <c r="DT6" s="49">
        <f>SUMIFS(DataRegularSeason20242025!$AA$3:$AA$1315,DataRegularSeason20242025!$B$3:$B$1315, "&lt;=" &amp; DT$1, DataRegularSeason20242025!$D$3:$D$1315, $A6)+SUMIFS(DataRegularSeason20242025!$AB$3:$AB$1315,DataRegularSeason20242025!$B$3:$B$1315, "&lt;=" &amp; DT$1, DataRegularSeason20242025!$E$3:$E$1315, $A6)</f>
        <v>6</v>
      </c>
      <c r="DU6" s="49">
        <f>SUMIFS(DataRegularSeason20242025!$AA$3:$AA$1315,DataRegularSeason20242025!$B$3:$B$1315, "&lt;=" &amp; DU$1, DataRegularSeason20242025!$D$3:$D$1315, $A6)+SUMIFS(DataRegularSeason20242025!$AB$3:$AB$1315,DataRegularSeason20242025!$B$3:$B$1315, "&lt;=" &amp; DU$1, DataRegularSeason20242025!$E$3:$E$1315, $A6)</f>
        <v>6</v>
      </c>
      <c r="DV6" s="49">
        <f>SUMIFS(DataRegularSeason20242025!$AA$3:$AA$1315,DataRegularSeason20242025!$B$3:$B$1315, "&lt;=" &amp; DV$1, DataRegularSeason20242025!$D$3:$D$1315, $A6)+SUMIFS(DataRegularSeason20242025!$AB$3:$AB$1315,DataRegularSeason20242025!$B$3:$B$1315, "&lt;=" &amp; DV$1, DataRegularSeason20242025!$E$3:$E$1315, $A6)</f>
        <v>6</v>
      </c>
      <c r="DW6" s="49">
        <f>SUMIFS(DataRegularSeason20242025!$AA$3:$AA$1315,DataRegularSeason20242025!$B$3:$B$1315, "&lt;=" &amp; DW$1, DataRegularSeason20242025!$D$3:$D$1315, $A6)+SUMIFS(DataRegularSeason20242025!$AB$3:$AB$1315,DataRegularSeason20242025!$B$3:$B$1315, "&lt;=" &amp; DW$1, DataRegularSeason20242025!$E$3:$E$1315, $A6)</f>
        <v>6</v>
      </c>
      <c r="DX6" s="49">
        <f>SUMIFS(DataRegularSeason20242025!$AA$3:$AA$1315,DataRegularSeason20242025!$B$3:$B$1315, "&lt;=" &amp; DX$1, DataRegularSeason20242025!$D$3:$D$1315, $A6)+SUMIFS(DataRegularSeason20242025!$AB$3:$AB$1315,DataRegularSeason20242025!$B$3:$B$1315, "&lt;=" &amp; DX$1, DataRegularSeason20242025!$E$3:$E$1315, $A6)</f>
        <v>6</v>
      </c>
      <c r="DY6" s="49">
        <f>SUMIFS(DataRegularSeason20242025!$AA$3:$AA$1315,DataRegularSeason20242025!$B$3:$B$1315, "&lt;=" &amp; DY$1, DataRegularSeason20242025!$D$3:$D$1315, $A6)+SUMIFS(DataRegularSeason20242025!$AB$3:$AB$1315,DataRegularSeason20242025!$B$3:$B$1315, "&lt;=" &amp; DY$1, DataRegularSeason20242025!$E$3:$E$1315, $A6)</f>
        <v>6</v>
      </c>
      <c r="DZ6" s="49">
        <f>SUMIFS(DataRegularSeason20242025!$AA$3:$AA$1315,DataRegularSeason20242025!$B$3:$B$1315, "&lt;=" &amp; DZ$1, DataRegularSeason20242025!$D$3:$D$1315, $A6)+SUMIFS(DataRegularSeason20242025!$AB$3:$AB$1315,DataRegularSeason20242025!$B$3:$B$1315, "&lt;=" &amp; DZ$1, DataRegularSeason20242025!$E$3:$E$1315, $A6)</f>
        <v>6</v>
      </c>
      <c r="EA6" s="49">
        <f>SUMIFS(DataRegularSeason20242025!$AA$3:$AA$1315,DataRegularSeason20242025!$B$3:$B$1315, "&lt;=" &amp; EA$1, DataRegularSeason20242025!$D$3:$D$1315, $A6)+SUMIFS(DataRegularSeason20242025!$AB$3:$AB$1315,DataRegularSeason20242025!$B$3:$B$1315, "&lt;=" &amp; EA$1, DataRegularSeason20242025!$E$3:$E$1315, $A6)</f>
        <v>6</v>
      </c>
      <c r="EB6" s="49">
        <f>SUMIFS(DataRegularSeason20242025!$AA$3:$AA$1315,DataRegularSeason20242025!$B$3:$B$1315, "&lt;=" &amp; EB$1, DataRegularSeason20242025!$D$3:$D$1315, $A6)+SUMIFS(DataRegularSeason20242025!$AB$3:$AB$1315,DataRegularSeason20242025!$B$3:$B$1315, "&lt;=" &amp; EB$1, DataRegularSeason20242025!$E$3:$E$1315, $A6)</f>
        <v>6</v>
      </c>
      <c r="EC6" s="49">
        <f>SUMIFS(DataRegularSeason20242025!$AA$3:$AA$1315,DataRegularSeason20242025!$B$3:$B$1315, "&lt;=" &amp; EC$1, DataRegularSeason20242025!$D$3:$D$1315, $A6)+SUMIFS(DataRegularSeason20242025!$AB$3:$AB$1315,DataRegularSeason20242025!$B$3:$B$1315, "&lt;=" &amp; EC$1, DataRegularSeason20242025!$E$3:$E$1315, $A6)</f>
        <v>6</v>
      </c>
      <c r="ED6" s="49">
        <f>SUMIFS(DataRegularSeason20242025!$AA$3:$AA$1315,DataRegularSeason20242025!$B$3:$B$1315, "&lt;=" &amp; ED$1, DataRegularSeason20242025!$D$3:$D$1315, $A6)+SUMIFS(DataRegularSeason20242025!$AB$3:$AB$1315,DataRegularSeason20242025!$B$3:$B$1315, "&lt;=" &amp; ED$1, DataRegularSeason20242025!$E$3:$E$1315, $A6)</f>
        <v>6</v>
      </c>
      <c r="EE6" s="49">
        <f>SUMIFS(DataRegularSeason20242025!$AA$3:$AA$1315,DataRegularSeason20242025!$B$3:$B$1315, "&lt;=" &amp; EE$1, DataRegularSeason20242025!$D$3:$D$1315, $A6)+SUMIFS(DataRegularSeason20242025!$AB$3:$AB$1315,DataRegularSeason20242025!$B$3:$B$1315, "&lt;=" &amp; EE$1, DataRegularSeason20242025!$E$3:$E$1315, $A6)</f>
        <v>6</v>
      </c>
      <c r="EF6" s="49">
        <f>SUMIFS(DataRegularSeason20242025!$AA$3:$AA$1315,DataRegularSeason20242025!$B$3:$B$1315, "&lt;=" &amp; EF$1, DataRegularSeason20242025!$D$3:$D$1315, $A6)+SUMIFS(DataRegularSeason20242025!$AB$3:$AB$1315,DataRegularSeason20242025!$B$3:$B$1315, "&lt;=" &amp; EF$1, DataRegularSeason20242025!$E$3:$E$1315, $A6)</f>
        <v>6</v>
      </c>
      <c r="EG6" s="49">
        <f>SUMIFS(DataRegularSeason20242025!$AA$3:$AA$1315,DataRegularSeason20242025!$B$3:$B$1315, "&lt;=" &amp; EG$1, DataRegularSeason20242025!$D$3:$D$1315, $A6)+SUMIFS(DataRegularSeason20242025!$AB$3:$AB$1315,DataRegularSeason20242025!$B$3:$B$1315, "&lt;=" &amp; EG$1, DataRegularSeason20242025!$E$3:$E$1315, $A6)</f>
        <v>6</v>
      </c>
      <c r="EH6" s="49">
        <f>SUMIFS(DataRegularSeason20242025!$AA$3:$AA$1315,DataRegularSeason20242025!$B$3:$B$1315, "&lt;=" &amp; EH$1, DataRegularSeason20242025!$D$3:$D$1315, $A6)+SUMIFS(DataRegularSeason20242025!$AB$3:$AB$1315,DataRegularSeason20242025!$B$3:$B$1315, "&lt;=" &amp; EH$1, DataRegularSeason20242025!$E$3:$E$1315, $A6)</f>
        <v>6</v>
      </c>
      <c r="EI6" s="49">
        <f>SUMIFS(DataRegularSeason20242025!$AA$3:$AA$1315,DataRegularSeason20242025!$B$3:$B$1315, "&lt;=" &amp; EI$1, DataRegularSeason20242025!$D$3:$D$1315, $A6)+SUMIFS(DataRegularSeason20242025!$AB$3:$AB$1315,DataRegularSeason20242025!$B$3:$B$1315, "&lt;=" &amp; EI$1, DataRegularSeason20242025!$E$3:$E$1315, $A6)</f>
        <v>6</v>
      </c>
      <c r="EJ6" s="49">
        <f>SUMIFS(DataRegularSeason20242025!$AA$3:$AA$1315,DataRegularSeason20242025!$B$3:$B$1315, "&lt;=" &amp; EJ$1, DataRegularSeason20242025!$D$3:$D$1315, $A6)+SUMIFS(DataRegularSeason20242025!$AB$3:$AB$1315,DataRegularSeason20242025!$B$3:$B$1315, "&lt;=" &amp; EJ$1, DataRegularSeason20242025!$E$3:$E$1315, $A6)</f>
        <v>6</v>
      </c>
      <c r="EK6" s="49">
        <f>SUMIFS(DataRegularSeason20242025!$AA$3:$AA$1315,DataRegularSeason20242025!$B$3:$B$1315, "&lt;=" &amp; EK$1, DataRegularSeason20242025!$D$3:$D$1315, $A6)+SUMIFS(DataRegularSeason20242025!$AB$3:$AB$1315,DataRegularSeason20242025!$B$3:$B$1315, "&lt;=" &amp; EK$1, DataRegularSeason20242025!$E$3:$E$1315, $A6)</f>
        <v>6</v>
      </c>
      <c r="EL6" s="49">
        <f>SUMIFS(DataRegularSeason20242025!$AA$3:$AA$1315,DataRegularSeason20242025!$B$3:$B$1315, "&lt;=" &amp; EL$1, DataRegularSeason20242025!$D$3:$D$1315, $A6)+SUMIFS(DataRegularSeason20242025!$AB$3:$AB$1315,DataRegularSeason20242025!$B$3:$B$1315, "&lt;=" &amp; EL$1, DataRegularSeason20242025!$E$3:$E$1315, $A6)</f>
        <v>6</v>
      </c>
      <c r="EM6" s="49">
        <f>SUMIFS(DataRegularSeason20242025!$AA$3:$AA$1315,DataRegularSeason20242025!$B$3:$B$1315, "&lt;=" &amp; EM$1, DataRegularSeason20242025!$D$3:$D$1315, $A6)+SUMIFS(DataRegularSeason20242025!$AB$3:$AB$1315,DataRegularSeason20242025!$B$3:$B$1315, "&lt;=" &amp; EM$1, DataRegularSeason20242025!$E$3:$E$1315, $A6)</f>
        <v>6</v>
      </c>
      <c r="EN6" s="49">
        <f>SUMIFS(DataRegularSeason20242025!$AA$3:$AA$1315,DataRegularSeason20242025!$B$3:$B$1315, "&lt;=" &amp; EN$1, DataRegularSeason20242025!$D$3:$D$1315, $A6)+SUMIFS(DataRegularSeason20242025!$AB$3:$AB$1315,DataRegularSeason20242025!$B$3:$B$1315, "&lt;=" &amp; EN$1, DataRegularSeason20242025!$E$3:$E$1315, $A6)</f>
        <v>6</v>
      </c>
      <c r="EO6" s="49">
        <f>SUMIFS(DataRegularSeason20242025!$AA$3:$AA$1315,DataRegularSeason20242025!$B$3:$B$1315, "&lt;=" &amp; EO$1, DataRegularSeason20242025!$D$3:$D$1315, $A6)+SUMIFS(DataRegularSeason20242025!$AB$3:$AB$1315,DataRegularSeason20242025!$B$3:$B$1315, "&lt;=" &amp; EO$1, DataRegularSeason20242025!$E$3:$E$1315, $A6)</f>
        <v>6</v>
      </c>
      <c r="EP6" s="49">
        <f>SUMIFS(DataRegularSeason20242025!$AA$3:$AA$1315,DataRegularSeason20242025!$B$3:$B$1315, "&lt;=" &amp; EP$1, DataRegularSeason20242025!$D$3:$D$1315, $A6)+SUMIFS(DataRegularSeason20242025!$AB$3:$AB$1315,DataRegularSeason20242025!$B$3:$B$1315, "&lt;=" &amp; EP$1, DataRegularSeason20242025!$E$3:$E$1315, $A6)</f>
        <v>6</v>
      </c>
      <c r="EQ6" s="49">
        <f>SUMIFS(DataRegularSeason20242025!$AA$3:$AA$1315,DataRegularSeason20242025!$B$3:$B$1315, "&lt;=" &amp; EQ$1, DataRegularSeason20242025!$D$3:$D$1315, $A6)+SUMIFS(DataRegularSeason20242025!$AB$3:$AB$1315,DataRegularSeason20242025!$B$3:$B$1315, "&lt;=" &amp; EQ$1, DataRegularSeason20242025!$E$3:$E$1315, $A6)</f>
        <v>6</v>
      </c>
      <c r="ER6" s="49">
        <f>SUMIFS(DataRegularSeason20242025!$AA$3:$AA$1315,DataRegularSeason20242025!$B$3:$B$1315, "&lt;=" &amp; ER$1, DataRegularSeason20242025!$D$3:$D$1315, $A6)+SUMIFS(DataRegularSeason20242025!$AB$3:$AB$1315,DataRegularSeason20242025!$B$3:$B$1315, "&lt;=" &amp; ER$1, DataRegularSeason20242025!$E$3:$E$1315, $A6)</f>
        <v>6</v>
      </c>
      <c r="ES6" s="49">
        <f>SUMIFS(DataRegularSeason20242025!$AA$3:$AA$1315,DataRegularSeason20242025!$B$3:$B$1315, "&lt;=" &amp; ES$1, DataRegularSeason20242025!$D$3:$D$1315, $A6)+SUMIFS(DataRegularSeason20242025!$AB$3:$AB$1315,DataRegularSeason20242025!$B$3:$B$1315, "&lt;=" &amp; ES$1, DataRegularSeason20242025!$E$3:$E$1315, $A6)</f>
        <v>6</v>
      </c>
      <c r="ET6" s="49">
        <f>SUMIFS(DataRegularSeason20242025!$AA$3:$AA$1315,DataRegularSeason20242025!$B$3:$B$1315, "&lt;=" &amp; ET$1, DataRegularSeason20242025!$D$3:$D$1315, $A6)+SUMIFS(DataRegularSeason20242025!$AB$3:$AB$1315,DataRegularSeason20242025!$B$3:$B$1315, "&lt;=" &amp; ET$1, DataRegularSeason20242025!$E$3:$E$1315, $A6)</f>
        <v>6</v>
      </c>
      <c r="EU6" s="49">
        <f>SUMIFS(DataRegularSeason20242025!$AA$3:$AA$1315,DataRegularSeason20242025!$B$3:$B$1315, "&lt;=" &amp; EU$1, DataRegularSeason20242025!$D$3:$D$1315, $A6)+SUMIFS(DataRegularSeason20242025!$AB$3:$AB$1315,DataRegularSeason20242025!$B$3:$B$1315, "&lt;=" &amp; EU$1, DataRegularSeason20242025!$E$3:$E$1315, $A6)</f>
        <v>6</v>
      </c>
      <c r="EV6" s="49">
        <f>SUMIFS(DataRegularSeason20242025!$AA$3:$AA$1315,DataRegularSeason20242025!$B$3:$B$1315, "&lt;=" &amp; EV$1, DataRegularSeason20242025!$D$3:$D$1315, $A6)+SUMIFS(DataRegularSeason20242025!$AB$3:$AB$1315,DataRegularSeason20242025!$B$3:$B$1315, "&lt;=" &amp; EV$1, DataRegularSeason20242025!$E$3:$E$1315, $A6)</f>
        <v>6</v>
      </c>
      <c r="EW6" s="49">
        <f>SUMIFS(DataRegularSeason20242025!$AA$3:$AA$1315,DataRegularSeason20242025!$B$3:$B$1315, "&lt;=" &amp; EW$1, DataRegularSeason20242025!$D$3:$D$1315, $A6)+SUMIFS(DataRegularSeason20242025!$AB$3:$AB$1315,DataRegularSeason20242025!$B$3:$B$1315, "&lt;=" &amp; EW$1, DataRegularSeason20242025!$E$3:$E$1315, $A6)</f>
        <v>6</v>
      </c>
      <c r="EX6" s="49">
        <f>SUMIFS(DataRegularSeason20242025!$AA$3:$AA$1315,DataRegularSeason20242025!$B$3:$B$1315, "&lt;=" &amp; EX$1, DataRegularSeason20242025!$D$3:$D$1315, $A6)+SUMIFS(DataRegularSeason20242025!$AB$3:$AB$1315,DataRegularSeason20242025!$B$3:$B$1315, "&lt;=" &amp; EX$1, DataRegularSeason20242025!$E$3:$E$1315, $A6)</f>
        <v>6</v>
      </c>
      <c r="EY6" s="49">
        <f>SUMIFS(DataRegularSeason20242025!$AA$3:$AA$1315,DataRegularSeason20242025!$B$3:$B$1315, "&lt;=" &amp; EY$1, DataRegularSeason20242025!$D$3:$D$1315, $A6)+SUMIFS(DataRegularSeason20242025!$AB$3:$AB$1315,DataRegularSeason20242025!$B$3:$B$1315, "&lt;=" &amp; EY$1, DataRegularSeason20242025!$E$3:$E$1315, $A6)</f>
        <v>6</v>
      </c>
      <c r="EZ6" s="49">
        <f>SUMIFS(DataRegularSeason20242025!$AA$3:$AA$1315,DataRegularSeason20242025!$B$3:$B$1315, "&lt;=" &amp; EZ$1, DataRegularSeason20242025!$D$3:$D$1315, $A6)+SUMIFS(DataRegularSeason20242025!$AB$3:$AB$1315,DataRegularSeason20242025!$B$3:$B$1315, "&lt;=" &amp; EZ$1, DataRegularSeason20242025!$E$3:$E$1315, $A6)</f>
        <v>6</v>
      </c>
      <c r="FA6" s="49">
        <f>SUMIFS(DataRegularSeason20242025!$AA$3:$AA$1315,DataRegularSeason20242025!$B$3:$B$1315, "&lt;=" &amp; FA$1, DataRegularSeason20242025!$D$3:$D$1315, $A6)+SUMIFS(DataRegularSeason20242025!$AB$3:$AB$1315,DataRegularSeason20242025!$B$3:$B$1315, "&lt;=" &amp; FA$1, DataRegularSeason20242025!$E$3:$E$1315, $A6)</f>
        <v>6</v>
      </c>
      <c r="FB6" s="49">
        <f>SUMIFS(DataRegularSeason20242025!$AA$3:$AA$1315,DataRegularSeason20242025!$B$3:$B$1315, "&lt;=" &amp; FB$1, DataRegularSeason20242025!$D$3:$D$1315, $A6)+SUMIFS(DataRegularSeason20242025!$AB$3:$AB$1315,DataRegularSeason20242025!$B$3:$B$1315, "&lt;=" &amp; FB$1, DataRegularSeason20242025!$E$3:$E$1315, $A6)</f>
        <v>6</v>
      </c>
      <c r="FC6" s="49">
        <f>SUMIFS(DataRegularSeason20242025!$AA$3:$AA$1315,DataRegularSeason20242025!$B$3:$B$1315, "&lt;=" &amp; FC$1, DataRegularSeason20242025!$D$3:$D$1315, $A6)+SUMIFS(DataRegularSeason20242025!$AB$3:$AB$1315,DataRegularSeason20242025!$B$3:$B$1315, "&lt;=" &amp; FC$1, DataRegularSeason20242025!$E$3:$E$1315, $A6)</f>
        <v>6</v>
      </c>
      <c r="FD6" s="49">
        <f>SUMIFS(DataRegularSeason20242025!$AA$3:$AA$1315,DataRegularSeason20242025!$B$3:$B$1315, "&lt;=" &amp; FD$1, DataRegularSeason20242025!$D$3:$D$1315, $A6)+SUMIFS(DataRegularSeason20242025!$AB$3:$AB$1315,DataRegularSeason20242025!$B$3:$B$1315, "&lt;=" &amp; FD$1, DataRegularSeason20242025!$E$3:$E$1315, $A6)</f>
        <v>6</v>
      </c>
      <c r="FE6" s="49">
        <f>SUMIFS(DataRegularSeason20242025!$AA$3:$AA$1315,DataRegularSeason20242025!$B$3:$B$1315, "&lt;=" &amp; FE$1, DataRegularSeason20242025!$D$3:$D$1315, $A6)+SUMIFS(DataRegularSeason20242025!$AB$3:$AB$1315,DataRegularSeason20242025!$B$3:$B$1315, "&lt;=" &amp; FE$1, DataRegularSeason20242025!$E$3:$E$1315, $A6)</f>
        <v>6</v>
      </c>
      <c r="FF6" s="49">
        <f>SUMIFS(DataRegularSeason20242025!$AA$3:$AA$1315,DataRegularSeason20242025!$B$3:$B$1315, "&lt;=" &amp; FF$1, DataRegularSeason20242025!$D$3:$D$1315, $A6)+SUMIFS(DataRegularSeason20242025!$AB$3:$AB$1315,DataRegularSeason20242025!$B$3:$B$1315, "&lt;=" &amp; FF$1, DataRegularSeason20242025!$E$3:$E$1315, $A6)</f>
        <v>6</v>
      </c>
      <c r="FG6" s="49">
        <f>SUMIFS(DataRegularSeason20242025!$AA$3:$AA$1315,DataRegularSeason20242025!$B$3:$B$1315, "&lt;=" &amp; FG$1, DataRegularSeason20242025!$D$3:$D$1315, $A6)+SUMIFS(DataRegularSeason20242025!$AB$3:$AB$1315,DataRegularSeason20242025!$B$3:$B$1315, "&lt;=" &amp; FG$1, DataRegularSeason20242025!$E$3:$E$1315, $A6)</f>
        <v>6</v>
      </c>
      <c r="FH6" s="49">
        <f>SUMIFS(DataRegularSeason20242025!$AA$3:$AA$1315,DataRegularSeason20242025!$B$3:$B$1315, "&lt;=" &amp; FH$1, DataRegularSeason20242025!$D$3:$D$1315, $A6)+SUMIFS(DataRegularSeason20242025!$AB$3:$AB$1315,DataRegularSeason20242025!$B$3:$B$1315, "&lt;=" &amp; FH$1, DataRegularSeason20242025!$E$3:$E$1315, $A6)</f>
        <v>6</v>
      </c>
      <c r="FI6" s="49">
        <f>SUMIFS(DataRegularSeason20242025!$AA$3:$AA$1315,DataRegularSeason20242025!$B$3:$B$1315, "&lt;=" &amp; FI$1, DataRegularSeason20242025!$D$3:$D$1315, $A6)+SUMIFS(DataRegularSeason20242025!$AB$3:$AB$1315,DataRegularSeason20242025!$B$3:$B$1315, "&lt;=" &amp; FI$1, DataRegularSeason20242025!$E$3:$E$1315, $A6)</f>
        <v>6</v>
      </c>
      <c r="FJ6" s="49">
        <f>SUMIFS(DataRegularSeason20242025!$AA$3:$AA$1315,DataRegularSeason20242025!$B$3:$B$1315, "&lt;=" &amp; FJ$1, DataRegularSeason20242025!$D$3:$D$1315, $A6)+SUMIFS(DataRegularSeason20242025!$AB$3:$AB$1315,DataRegularSeason20242025!$B$3:$B$1315, "&lt;=" &amp; FJ$1, DataRegularSeason20242025!$E$3:$E$1315, $A6)</f>
        <v>6</v>
      </c>
      <c r="FK6" s="49">
        <f>SUMIFS(DataRegularSeason20242025!$AA$3:$AA$1315,DataRegularSeason20242025!$B$3:$B$1315, "&lt;=" &amp; FK$1, DataRegularSeason20242025!$D$3:$D$1315, $A6)+SUMIFS(DataRegularSeason20242025!$AB$3:$AB$1315,DataRegularSeason20242025!$B$3:$B$1315, "&lt;=" &amp; FK$1, DataRegularSeason20242025!$E$3:$E$1315, $A6)</f>
        <v>6</v>
      </c>
      <c r="FL6" s="49">
        <f>SUMIFS(DataRegularSeason20242025!$AA$3:$AA$1315,DataRegularSeason20242025!$B$3:$B$1315, "&lt;=" &amp; FL$1, DataRegularSeason20242025!$D$3:$D$1315, $A6)+SUMIFS(DataRegularSeason20242025!$AB$3:$AB$1315,DataRegularSeason20242025!$B$3:$B$1315, "&lt;=" &amp; FL$1, DataRegularSeason20242025!$E$3:$E$1315, $A6)</f>
        <v>6</v>
      </c>
      <c r="FM6" s="49">
        <f>SUMIFS(DataRegularSeason20242025!$AA$3:$AA$1315,DataRegularSeason20242025!$B$3:$B$1315, "&lt;=" &amp; FM$1, DataRegularSeason20242025!$D$3:$D$1315, $A6)+SUMIFS(DataRegularSeason20242025!$AB$3:$AB$1315,DataRegularSeason20242025!$B$3:$B$1315, "&lt;=" &amp; FM$1, DataRegularSeason20242025!$E$3:$E$1315, $A6)</f>
        <v>6</v>
      </c>
      <c r="FN6" s="49">
        <f>SUMIFS(DataRegularSeason20242025!$AA$3:$AA$1315,DataRegularSeason20242025!$B$3:$B$1315, "&lt;=" &amp; FN$1, DataRegularSeason20242025!$D$3:$D$1315, $A6)+SUMIFS(DataRegularSeason20242025!$AB$3:$AB$1315,DataRegularSeason20242025!$B$3:$B$1315, "&lt;=" &amp; FN$1, DataRegularSeason20242025!$E$3:$E$1315, $A6)</f>
        <v>6</v>
      </c>
      <c r="FO6" s="49">
        <f>SUMIFS(DataRegularSeason20242025!$AA$3:$AA$1315,DataRegularSeason20242025!$B$3:$B$1315, "&lt;=" &amp; FO$1, DataRegularSeason20242025!$D$3:$D$1315, $A6)+SUMIFS(DataRegularSeason20242025!$AB$3:$AB$1315,DataRegularSeason20242025!$B$3:$B$1315, "&lt;=" &amp; FO$1, DataRegularSeason20242025!$E$3:$E$1315, $A6)</f>
        <v>6</v>
      </c>
      <c r="FP6" s="49">
        <f>SUMIFS(DataRegularSeason20242025!$AA$3:$AA$1315,DataRegularSeason20242025!$B$3:$B$1315, "&lt;=" &amp; FP$1, DataRegularSeason20242025!$D$3:$D$1315, $A6)+SUMIFS(DataRegularSeason20242025!$AB$3:$AB$1315,DataRegularSeason20242025!$B$3:$B$1315, "&lt;=" &amp; FP$1, DataRegularSeason20242025!$E$3:$E$1315, $A6)</f>
        <v>6</v>
      </c>
      <c r="FQ6" s="49">
        <f>SUMIFS(DataRegularSeason20242025!$AA$3:$AA$1315,DataRegularSeason20242025!$B$3:$B$1315, "&lt;=" &amp; FQ$1, DataRegularSeason20242025!$D$3:$D$1315, $A6)+SUMIFS(DataRegularSeason20242025!$AB$3:$AB$1315,DataRegularSeason20242025!$B$3:$B$1315, "&lt;=" &amp; FQ$1, DataRegularSeason20242025!$E$3:$E$1315, $A6)</f>
        <v>6</v>
      </c>
      <c r="FR6" s="49">
        <f>SUMIFS(DataRegularSeason20242025!$AA$3:$AA$1315,DataRegularSeason20242025!$B$3:$B$1315, "&lt;=" &amp; FR$1, DataRegularSeason20242025!$D$3:$D$1315, $A6)+SUMIFS(DataRegularSeason20242025!$AB$3:$AB$1315,DataRegularSeason20242025!$B$3:$B$1315, "&lt;=" &amp; FR$1, DataRegularSeason20242025!$E$3:$E$1315, $A6)</f>
        <v>6</v>
      </c>
      <c r="FS6" s="49">
        <f>SUMIFS(DataRegularSeason20242025!$AA$3:$AA$1315,DataRegularSeason20242025!$B$3:$B$1315, "&lt;=" &amp; FS$1, DataRegularSeason20242025!$D$3:$D$1315, $A6)+SUMIFS(DataRegularSeason20242025!$AB$3:$AB$1315,DataRegularSeason20242025!$B$3:$B$1315, "&lt;=" &amp; FS$1, DataRegularSeason20242025!$E$3:$E$1315, $A6)</f>
        <v>6</v>
      </c>
      <c r="FT6" s="49">
        <f>SUMIFS(DataRegularSeason20242025!$AA$3:$AA$1315,DataRegularSeason20242025!$B$3:$B$1315, "&lt;=" &amp; FT$1, DataRegularSeason20242025!$D$3:$D$1315, $A6)+SUMIFS(DataRegularSeason20242025!$AB$3:$AB$1315,DataRegularSeason20242025!$B$3:$B$1315, "&lt;=" &amp; FT$1, DataRegularSeason20242025!$E$3:$E$1315, $A6)</f>
        <v>6</v>
      </c>
      <c r="FU6" s="49">
        <f>SUMIFS(DataRegularSeason20242025!$AA$3:$AA$1315,DataRegularSeason20242025!$B$3:$B$1315, "&lt;=" &amp; FU$1, DataRegularSeason20242025!$D$3:$D$1315, $A6)+SUMIFS(DataRegularSeason20242025!$AB$3:$AB$1315,DataRegularSeason20242025!$B$3:$B$1315, "&lt;=" &amp; FU$1, DataRegularSeason20242025!$E$3:$E$1315, $A6)</f>
        <v>6</v>
      </c>
      <c r="FV6" s="49">
        <f>SUMIFS(DataRegularSeason20242025!$AA$3:$AA$1315,DataRegularSeason20242025!$B$3:$B$1315, "&lt;=" &amp; FV$1, DataRegularSeason20242025!$D$3:$D$1315, $A6)+SUMIFS(DataRegularSeason20242025!$AB$3:$AB$1315,DataRegularSeason20242025!$B$3:$B$1315, "&lt;=" &amp; FV$1, DataRegularSeason20242025!$E$3:$E$1315, $A6)</f>
        <v>6</v>
      </c>
      <c r="FW6" s="49">
        <f>SUMIFS(DataRegularSeason20242025!$AA$3:$AA$1315,DataRegularSeason20242025!$B$3:$B$1315, "&lt;=" &amp; FW$1, DataRegularSeason20242025!$D$3:$D$1315, $A6)+SUMIFS(DataRegularSeason20242025!$AB$3:$AB$1315,DataRegularSeason20242025!$B$3:$B$1315, "&lt;=" &amp; FW$1, DataRegularSeason20242025!$E$3:$E$1315, $A6)</f>
        <v>6</v>
      </c>
      <c r="FX6" s="49">
        <f>SUMIFS(DataRegularSeason20242025!$AA$3:$AA$1315,DataRegularSeason20242025!$B$3:$B$1315, "&lt;=" &amp; FX$1, DataRegularSeason20242025!$D$3:$D$1315, $A6)+SUMIFS(DataRegularSeason20242025!$AB$3:$AB$1315,DataRegularSeason20242025!$B$3:$B$1315, "&lt;=" &amp; FX$1, DataRegularSeason20242025!$E$3:$E$1315, $A6)</f>
        <v>6</v>
      </c>
      <c r="FY6" s="49">
        <f>SUMIFS(DataRegularSeason20242025!$AA$3:$AA$1315,DataRegularSeason20242025!$B$3:$B$1315, "&lt;=" &amp; FY$1, DataRegularSeason20242025!$D$3:$D$1315, $A6)+SUMIFS(DataRegularSeason20242025!$AB$3:$AB$1315,DataRegularSeason20242025!$B$3:$B$1315, "&lt;=" &amp; FY$1, DataRegularSeason20242025!$E$3:$E$1315, $A6)</f>
        <v>6</v>
      </c>
      <c r="FZ6" s="49">
        <f>SUMIFS(DataRegularSeason20242025!$AA$3:$AA$1315,DataRegularSeason20242025!$B$3:$B$1315, "&lt;=" &amp; FZ$1, DataRegularSeason20242025!$D$3:$D$1315, $A6)+SUMIFS(DataRegularSeason20242025!$AB$3:$AB$1315,DataRegularSeason20242025!$B$3:$B$1315, "&lt;=" &amp; FZ$1, DataRegularSeason20242025!$E$3:$E$1315, $A6)</f>
        <v>6</v>
      </c>
      <c r="GA6" s="49">
        <f>SUMIFS(DataRegularSeason20242025!$AA$3:$AA$1315,DataRegularSeason20242025!$B$3:$B$1315, "&lt;=" &amp; GA$1, DataRegularSeason20242025!$D$3:$D$1315, $A6)+SUMIFS(DataRegularSeason20242025!$AB$3:$AB$1315,DataRegularSeason20242025!$B$3:$B$1315, "&lt;=" &amp; GA$1, DataRegularSeason20242025!$E$3:$E$1315, $A6)</f>
        <v>6</v>
      </c>
      <c r="GB6" s="49">
        <f>SUMIFS(DataRegularSeason20242025!$AA$3:$AA$1315,DataRegularSeason20242025!$B$3:$B$1315, "&lt;=" &amp; GB$1, DataRegularSeason20242025!$D$3:$D$1315, $A6)+SUMIFS(DataRegularSeason20242025!$AB$3:$AB$1315,DataRegularSeason20242025!$B$3:$B$1315, "&lt;=" &amp; GB$1, DataRegularSeason20242025!$E$3:$E$1315, $A6)</f>
        <v>6</v>
      </c>
      <c r="GC6" s="49">
        <f>SUMIFS(DataRegularSeason20242025!$AA$3:$AA$1315,DataRegularSeason20242025!$B$3:$B$1315, "&lt;=" &amp; GC$1, DataRegularSeason20242025!$D$3:$D$1315, $A6)+SUMIFS(DataRegularSeason20242025!$AB$3:$AB$1315,DataRegularSeason20242025!$B$3:$B$1315, "&lt;=" &amp; GC$1, DataRegularSeason20242025!$E$3:$E$1315, $A6)</f>
        <v>6</v>
      </c>
      <c r="GD6" s="49">
        <f>SUMIFS(DataRegularSeason20242025!$AA$3:$AA$1315,DataRegularSeason20242025!$B$3:$B$1315, "&lt;=" &amp; GD$1, DataRegularSeason20242025!$D$3:$D$1315, $A6)+SUMIFS(DataRegularSeason20242025!$AB$3:$AB$1315,DataRegularSeason20242025!$B$3:$B$1315, "&lt;=" &amp; GD$1, DataRegularSeason20242025!$E$3:$E$1315, $A6)</f>
        <v>6</v>
      </c>
      <c r="GE6" s="49">
        <f>SUMIFS(DataRegularSeason20242025!$AA$3:$AA$1315,DataRegularSeason20242025!$B$3:$B$1315, "&lt;=" &amp; GE$1, DataRegularSeason20242025!$D$3:$D$1315, $A6)+SUMIFS(DataRegularSeason20242025!$AB$3:$AB$1315,DataRegularSeason20242025!$B$3:$B$1315, "&lt;=" &amp; GE$1, DataRegularSeason20242025!$E$3:$E$1315, $A6)</f>
        <v>6</v>
      </c>
      <c r="GF6" s="49">
        <f>SUMIFS(DataRegularSeason20242025!$AA$3:$AA$1315,DataRegularSeason20242025!$B$3:$B$1315, "&lt;=" &amp; GF$1, DataRegularSeason20242025!$D$3:$D$1315, $A6)+SUMIFS(DataRegularSeason20242025!$AB$3:$AB$1315,DataRegularSeason20242025!$B$3:$B$1315, "&lt;=" &amp; GF$1, DataRegularSeason20242025!$E$3:$E$1315, $A6)</f>
        <v>6</v>
      </c>
      <c r="GG6" s="49">
        <f>SUMIFS(DataRegularSeason20242025!$AA$3:$AA$1315,DataRegularSeason20242025!$B$3:$B$1315, "&lt;=" &amp; GG$1, DataRegularSeason20242025!$D$3:$D$1315, $A6)+SUMIFS(DataRegularSeason20242025!$AB$3:$AB$1315,DataRegularSeason20242025!$B$3:$B$1315, "&lt;=" &amp; GG$1, DataRegularSeason20242025!$E$3:$E$1315, $A6)</f>
        <v>6</v>
      </c>
      <c r="GH6" s="49">
        <f>SUMIFS(DataRegularSeason20242025!$AA$3:$AA$1315,DataRegularSeason20242025!$B$3:$B$1315, "&lt;=" &amp; GH$1, DataRegularSeason20242025!$D$3:$D$1315, $A6)+SUMIFS(DataRegularSeason20242025!$AB$3:$AB$1315,DataRegularSeason20242025!$B$3:$B$1315, "&lt;=" &amp; GH$1, DataRegularSeason20242025!$E$3:$E$1315, $A6)</f>
        <v>6</v>
      </c>
      <c r="GI6" s="49">
        <f>SUMIFS(DataRegularSeason20242025!$AA$3:$AA$1315,DataRegularSeason20242025!$B$3:$B$1315, "&lt;=" &amp; GI$1, DataRegularSeason20242025!$D$3:$D$1315, $A6)+SUMIFS(DataRegularSeason20242025!$AB$3:$AB$1315,DataRegularSeason20242025!$B$3:$B$1315, "&lt;=" &amp; GI$1, DataRegularSeason20242025!$E$3:$E$1315, $A6)</f>
        <v>6</v>
      </c>
      <c r="GJ6" s="49">
        <f>SUMIFS(DataRegularSeason20242025!$AA$3:$AA$1315,DataRegularSeason20242025!$B$3:$B$1315, "&lt;=" &amp; GJ$1, DataRegularSeason20242025!$D$3:$D$1315, $A6)+SUMIFS(DataRegularSeason20242025!$AB$3:$AB$1315,DataRegularSeason20242025!$B$3:$B$1315, "&lt;=" &amp; GJ$1, DataRegularSeason20242025!$E$3:$E$1315, $A6)</f>
        <v>6</v>
      </c>
      <c r="GK6" s="49">
        <f>SUMIFS(DataRegularSeason20242025!$AA$3:$AA$1315,DataRegularSeason20242025!$B$3:$B$1315, "&lt;=" &amp; GK$1, DataRegularSeason20242025!$D$3:$D$1315, $A6)+SUMIFS(DataRegularSeason20242025!$AB$3:$AB$1315,DataRegularSeason20242025!$B$3:$B$1315, "&lt;=" &amp; GK$1, DataRegularSeason20242025!$E$3:$E$1315, $A6)</f>
        <v>6</v>
      </c>
      <c r="GL6" s="49">
        <f>SUMIFS(DataRegularSeason20242025!$AA$3:$AA$1315,DataRegularSeason20242025!$B$3:$B$1315, "&lt;=" &amp; GL$1, DataRegularSeason20242025!$D$3:$D$1315, $A6)+SUMIFS(DataRegularSeason20242025!$AB$3:$AB$1315,DataRegularSeason20242025!$B$3:$B$1315, "&lt;=" &amp; GL$1, DataRegularSeason20242025!$E$3:$E$1315, $A6)</f>
        <v>6</v>
      </c>
      <c r="GM6" s="49">
        <f>SUMIFS(DataRegularSeason20242025!$AA$3:$AA$1315,DataRegularSeason20242025!$B$3:$B$1315, "&lt;=" &amp; GM$1, DataRegularSeason20242025!$D$3:$D$1315, $A6)+SUMIFS(DataRegularSeason20242025!$AB$3:$AB$1315,DataRegularSeason20242025!$B$3:$B$1315, "&lt;=" &amp; GM$1, DataRegularSeason20242025!$E$3:$E$1315, $A6)</f>
        <v>6</v>
      </c>
      <c r="GN6" s="49">
        <f>SUMIFS(DataRegularSeason20242025!$AA$3:$AA$1315,DataRegularSeason20242025!$B$3:$B$1315, "&lt;=" &amp; GN$1, DataRegularSeason20242025!$D$3:$D$1315, $A6)+SUMIFS(DataRegularSeason20242025!$AB$3:$AB$1315,DataRegularSeason20242025!$B$3:$B$1315, "&lt;=" &amp; GN$1, DataRegularSeason20242025!$E$3:$E$1315, $A6)</f>
        <v>6</v>
      </c>
      <c r="GO6" s="49">
        <f>SUMIFS(DataRegularSeason20242025!$AA$3:$AA$1315,DataRegularSeason20242025!$B$3:$B$1315, "&lt;=" &amp; GO$1, DataRegularSeason20242025!$D$3:$D$1315, $A6)+SUMIFS(DataRegularSeason20242025!$AB$3:$AB$1315,DataRegularSeason20242025!$B$3:$B$1315, "&lt;=" &amp; GO$1, DataRegularSeason20242025!$E$3:$E$1315, $A6)</f>
        <v>6</v>
      </c>
      <c r="GP6" s="49">
        <f>SUMIFS(DataRegularSeason20242025!$AA$3:$AA$1315,DataRegularSeason20242025!$B$3:$B$1315, "&lt;=" &amp; GP$1, DataRegularSeason20242025!$D$3:$D$1315, $A6)+SUMIFS(DataRegularSeason20242025!$AB$3:$AB$1315,DataRegularSeason20242025!$B$3:$B$1315, "&lt;=" &amp; GP$1, DataRegularSeason20242025!$E$3:$E$1315, $A6)</f>
        <v>6</v>
      </c>
      <c r="GQ6" s="49">
        <f>SUMIFS(DataRegularSeason20242025!$AA$3:$AA$1315,DataRegularSeason20242025!$B$3:$B$1315, "&lt;=" &amp; GQ$1, DataRegularSeason20242025!$D$3:$D$1315, $A6)+SUMIFS(DataRegularSeason20242025!$AB$3:$AB$1315,DataRegularSeason20242025!$B$3:$B$1315, "&lt;=" &amp; GQ$1, DataRegularSeason20242025!$E$3:$E$1315, $A6)</f>
        <v>6</v>
      </c>
      <c r="GR6" s="49">
        <f>SUMIFS(DataRegularSeason20242025!$AA$3:$AA$1315,DataRegularSeason20242025!$B$3:$B$1315, "&lt;=" &amp; GR$1, DataRegularSeason20242025!$D$3:$D$1315, $A6)+SUMIFS(DataRegularSeason20242025!$AB$3:$AB$1315,DataRegularSeason20242025!$B$3:$B$1315, "&lt;=" &amp; GR$1, DataRegularSeason20242025!$E$3:$E$1315, $A6)</f>
        <v>6</v>
      </c>
      <c r="GS6" s="49">
        <f>SUMIFS(DataRegularSeason20242025!$AA$3:$AA$1315,DataRegularSeason20242025!$B$3:$B$1315, "&lt;=" &amp; GS$1, DataRegularSeason20242025!$D$3:$D$1315, $A6)+SUMIFS(DataRegularSeason20242025!$AB$3:$AB$1315,DataRegularSeason20242025!$B$3:$B$1315, "&lt;=" &amp; GS$1, DataRegularSeason20242025!$E$3:$E$1315, $A6)</f>
        <v>6</v>
      </c>
      <c r="GT6" s="49">
        <f>SUMIFS(DataRegularSeason20242025!$AA$3:$AA$1315,DataRegularSeason20242025!$B$3:$B$1315, "&lt;=" &amp; GT$1, DataRegularSeason20242025!$D$3:$D$1315, $A6)+SUMIFS(DataRegularSeason20242025!$AB$3:$AB$1315,DataRegularSeason20242025!$B$3:$B$1315, "&lt;=" &amp; GT$1, DataRegularSeason20242025!$E$3:$E$1315, $A6)</f>
        <v>6</v>
      </c>
      <c r="GU6" s="49">
        <f>SUMIFS(DataRegularSeason20242025!$AA$3:$AA$1315,DataRegularSeason20242025!$B$3:$B$1315, "&lt;=" &amp; GU$1, DataRegularSeason20242025!$D$3:$D$1315, $A6)+SUMIFS(DataRegularSeason20242025!$AB$3:$AB$1315,DataRegularSeason20242025!$B$3:$B$1315, "&lt;=" &amp; GU$1, DataRegularSeason20242025!$E$3:$E$1315, $A6)</f>
        <v>6</v>
      </c>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c r="IY6" s="49"/>
      <c r="IZ6" s="49"/>
      <c r="JA6" s="49"/>
      <c r="JB6" s="49"/>
      <c r="JC6" s="49"/>
      <c r="JD6" s="49"/>
      <c r="JE6" s="49"/>
      <c r="JF6" s="49"/>
      <c r="JG6" s="49"/>
      <c r="JH6" s="49"/>
      <c r="JI6" s="49"/>
      <c r="JJ6" s="49"/>
      <c r="JK6" s="49"/>
      <c r="JL6" s="49"/>
      <c r="JM6" s="49"/>
      <c r="JN6" s="49"/>
      <c r="JO6" s="49"/>
    </row>
    <row r="7" spans="1:275" x14ac:dyDescent="0.25">
      <c r="A7" s="48" t="s">
        <v>28</v>
      </c>
      <c r="B7" t="s">
        <v>97</v>
      </c>
      <c r="C7" t="s">
        <v>100</v>
      </c>
      <c r="D7" s="49">
        <f>SUMIFS(DataRegularSeason20242025!$AA$3:$AA$1315,DataRegularSeason20242025!$B$3:$B$1315, "&lt;=" &amp; D$1, DataRegularSeason20242025!$D$3:$D$1315, $A7)+SUMIFS(DataRegularSeason20242025!$AB$3:$AB$1315,DataRegularSeason20242025!$B$3:$B$1315, "&lt;=" &amp; D$1, DataRegularSeason20242025!$E$3:$E$1315, $A7)</f>
        <v>0</v>
      </c>
      <c r="E7" s="49">
        <f>SUMIFS(DataRegularSeason20242025!$AA$3:$AA$1315,DataRegularSeason20242025!$B$3:$B$1315, "&lt;=" &amp; E$1, DataRegularSeason20242025!$D$3:$D$1315, $A7)+SUMIFS(DataRegularSeason20242025!$AB$3:$AB$1315,DataRegularSeason20242025!$B$3:$B$1315, "&lt;=" &amp; E$1, DataRegularSeason20242025!$E$3:$E$1315, $A7)</f>
        <v>0</v>
      </c>
      <c r="F7" s="49">
        <f>SUMIFS(DataRegularSeason20242025!$AA$3:$AA$1315,DataRegularSeason20242025!$B$3:$B$1315, "&lt;=" &amp; F$1, DataRegularSeason20242025!$D$3:$D$1315, $A7)+SUMIFS(DataRegularSeason20242025!$AB$3:$AB$1315,DataRegularSeason20242025!$B$3:$B$1315, "&lt;=" &amp; F$1, DataRegularSeason20242025!$E$3:$E$1315, $A7)</f>
        <v>0</v>
      </c>
      <c r="G7" s="49">
        <f>SUMIFS(DataRegularSeason20242025!$AA$3:$AA$1315,DataRegularSeason20242025!$B$3:$B$1315, "&lt;=" &amp; G$1, DataRegularSeason20242025!$D$3:$D$1315, $A7)+SUMIFS(DataRegularSeason20242025!$AB$3:$AB$1315,DataRegularSeason20242025!$B$3:$B$1315, "&lt;=" &amp; G$1, DataRegularSeason20242025!$E$3:$E$1315, $A7)</f>
        <v>0</v>
      </c>
      <c r="H7" s="49">
        <f>SUMIFS(DataRegularSeason20242025!$AA$3:$AA$1315,DataRegularSeason20242025!$B$3:$B$1315, "&lt;=" &amp; H$1, DataRegularSeason20242025!$D$3:$D$1315, $A7)+SUMIFS(DataRegularSeason20242025!$AB$3:$AB$1315,DataRegularSeason20242025!$B$3:$B$1315, "&lt;=" &amp; H$1, DataRegularSeason20242025!$E$3:$E$1315, $A7)</f>
        <v>0</v>
      </c>
      <c r="I7" s="49">
        <f>SUMIFS(DataRegularSeason20242025!$AA$3:$AA$1315,DataRegularSeason20242025!$B$3:$B$1315, "&lt;=" &amp; I$1, DataRegularSeason20242025!$D$3:$D$1315, $A7)+SUMIFS(DataRegularSeason20242025!$AB$3:$AB$1315,DataRegularSeason20242025!$B$3:$B$1315, "&lt;=" &amp; I$1, DataRegularSeason20242025!$E$3:$E$1315, $A7)</f>
        <v>0</v>
      </c>
      <c r="J7" s="49">
        <f>SUMIFS(DataRegularSeason20242025!$AA$3:$AA$1315,DataRegularSeason20242025!$B$3:$B$1315, "&lt;=" &amp; J$1, DataRegularSeason20242025!$D$3:$D$1315, $A7)+SUMIFS(DataRegularSeason20242025!$AB$3:$AB$1315,DataRegularSeason20242025!$B$3:$B$1315, "&lt;=" &amp; J$1, DataRegularSeason20242025!$E$3:$E$1315, $A7)</f>
        <v>0</v>
      </c>
      <c r="K7" s="49">
        <f>SUMIFS(DataRegularSeason20242025!$AA$3:$AA$1315,DataRegularSeason20242025!$B$3:$B$1315, "&lt;=" &amp; K$1, DataRegularSeason20242025!$D$3:$D$1315, $A7)+SUMIFS(DataRegularSeason20242025!$AB$3:$AB$1315,DataRegularSeason20242025!$B$3:$B$1315, "&lt;=" &amp; K$1, DataRegularSeason20242025!$E$3:$E$1315, $A7)</f>
        <v>2</v>
      </c>
      <c r="L7" s="49">
        <f>SUMIFS(DataRegularSeason20242025!$AA$3:$AA$1315,DataRegularSeason20242025!$B$3:$B$1315, "&lt;=" &amp; L$1, DataRegularSeason20242025!$D$3:$D$1315, $A7)+SUMIFS(DataRegularSeason20242025!$AB$3:$AB$1315,DataRegularSeason20242025!$B$3:$B$1315, "&lt;=" &amp; L$1, DataRegularSeason20242025!$E$3:$E$1315, $A7)</f>
        <v>2</v>
      </c>
      <c r="M7" s="49">
        <f>SUMIFS(DataRegularSeason20242025!$AA$3:$AA$1315,DataRegularSeason20242025!$B$3:$B$1315, "&lt;=" &amp; M$1, DataRegularSeason20242025!$D$3:$D$1315, $A7)+SUMIFS(DataRegularSeason20242025!$AB$3:$AB$1315,DataRegularSeason20242025!$B$3:$B$1315, "&lt;=" &amp; M$1, DataRegularSeason20242025!$E$3:$E$1315, $A7)</f>
        <v>3</v>
      </c>
      <c r="N7" s="49">
        <f>SUMIFS(DataRegularSeason20242025!$AA$3:$AA$1315,DataRegularSeason20242025!$B$3:$B$1315, "&lt;=" &amp; N$1, DataRegularSeason20242025!$D$3:$D$1315, $A7)+SUMIFS(DataRegularSeason20242025!$AB$3:$AB$1315,DataRegularSeason20242025!$B$3:$B$1315, "&lt;=" &amp; N$1, DataRegularSeason20242025!$E$3:$E$1315, $A7)</f>
        <v>3</v>
      </c>
      <c r="O7" s="49">
        <f>SUMIFS(DataRegularSeason20242025!$AA$3:$AA$1315,DataRegularSeason20242025!$B$3:$B$1315, "&lt;=" &amp; O$1, DataRegularSeason20242025!$D$3:$D$1315, $A7)+SUMIFS(DataRegularSeason20242025!$AB$3:$AB$1315,DataRegularSeason20242025!$B$3:$B$1315, "&lt;=" &amp; O$1, DataRegularSeason20242025!$E$3:$E$1315, $A7)</f>
        <v>4</v>
      </c>
      <c r="P7" s="49">
        <f>SUMIFS(DataRegularSeason20242025!$AA$3:$AA$1315,DataRegularSeason20242025!$B$3:$B$1315, "&lt;=" &amp; P$1, DataRegularSeason20242025!$D$3:$D$1315, $A7)+SUMIFS(DataRegularSeason20242025!$AB$3:$AB$1315,DataRegularSeason20242025!$B$3:$B$1315, "&lt;=" &amp; P$1, DataRegularSeason20242025!$E$3:$E$1315, $A7)</f>
        <v>4</v>
      </c>
      <c r="Q7" s="49">
        <f>SUMIFS(DataRegularSeason20242025!$AA$3:$AA$1315,DataRegularSeason20242025!$B$3:$B$1315, "&lt;=" &amp; Q$1, DataRegularSeason20242025!$D$3:$D$1315, $A7)+SUMIFS(DataRegularSeason20242025!$AB$3:$AB$1315,DataRegularSeason20242025!$B$3:$B$1315, "&lt;=" &amp; Q$1, DataRegularSeason20242025!$E$3:$E$1315, $A7)</f>
        <v>4</v>
      </c>
      <c r="R7" s="49">
        <f>SUMIFS(DataRegularSeason20242025!$AA$3:$AA$1315,DataRegularSeason20242025!$B$3:$B$1315, "&lt;=" &amp; R$1, DataRegularSeason20242025!$D$3:$D$1315, $A7)+SUMIFS(DataRegularSeason20242025!$AB$3:$AB$1315,DataRegularSeason20242025!$B$3:$B$1315, "&lt;=" &amp; R$1, DataRegularSeason20242025!$E$3:$E$1315, $A7)</f>
        <v>6</v>
      </c>
      <c r="S7" s="49">
        <f>SUMIFS(DataRegularSeason20242025!$AA$3:$AA$1315,DataRegularSeason20242025!$B$3:$B$1315, "&lt;=" &amp; S$1, DataRegularSeason20242025!$D$3:$D$1315, $A7)+SUMIFS(DataRegularSeason20242025!$AB$3:$AB$1315,DataRegularSeason20242025!$B$3:$B$1315, "&lt;=" &amp; S$1, DataRegularSeason20242025!$E$3:$E$1315, $A7)</f>
        <v>6</v>
      </c>
      <c r="T7" s="49">
        <f>SUMIFS(DataRegularSeason20242025!$AA$3:$AA$1315,DataRegularSeason20242025!$B$3:$B$1315, "&lt;=" &amp; T$1, DataRegularSeason20242025!$D$3:$D$1315, $A7)+SUMIFS(DataRegularSeason20242025!$AB$3:$AB$1315,DataRegularSeason20242025!$B$3:$B$1315, "&lt;=" &amp; T$1, DataRegularSeason20242025!$E$3:$E$1315, $A7)</f>
        <v>6</v>
      </c>
      <c r="U7" s="49">
        <f>SUMIFS(DataRegularSeason20242025!$AA$3:$AA$1315,DataRegularSeason20242025!$B$3:$B$1315, "&lt;=" &amp; U$1, DataRegularSeason20242025!$D$3:$D$1315, $A7)+SUMIFS(DataRegularSeason20242025!$AB$3:$AB$1315,DataRegularSeason20242025!$B$3:$B$1315, "&lt;=" &amp; U$1, DataRegularSeason20242025!$E$3:$E$1315, $A7)</f>
        <v>8</v>
      </c>
      <c r="V7" s="49">
        <f>SUMIFS(DataRegularSeason20242025!$AA$3:$AA$1315,DataRegularSeason20242025!$B$3:$B$1315, "&lt;=" &amp; V$1, DataRegularSeason20242025!$D$3:$D$1315, $A7)+SUMIFS(DataRegularSeason20242025!$AB$3:$AB$1315,DataRegularSeason20242025!$B$3:$B$1315, "&lt;=" &amp; V$1, DataRegularSeason20242025!$E$3:$E$1315, $A7)</f>
        <v>8</v>
      </c>
      <c r="W7" s="49">
        <f>SUMIFS(DataRegularSeason20242025!$AA$3:$AA$1315,DataRegularSeason20242025!$B$3:$B$1315, "&lt;=" &amp; W$1, DataRegularSeason20242025!$D$3:$D$1315, $A7)+SUMIFS(DataRegularSeason20242025!$AB$3:$AB$1315,DataRegularSeason20242025!$B$3:$B$1315, "&lt;=" &amp; W$1, DataRegularSeason20242025!$E$3:$E$1315, $A7)</f>
        <v>8</v>
      </c>
      <c r="X7" s="49">
        <f>SUMIFS(DataRegularSeason20242025!$AA$3:$AA$1315,DataRegularSeason20242025!$B$3:$B$1315, "&lt;=" &amp; X$1, DataRegularSeason20242025!$D$3:$D$1315, $A7)+SUMIFS(DataRegularSeason20242025!$AB$3:$AB$1315,DataRegularSeason20242025!$B$3:$B$1315, "&lt;=" &amp; X$1, DataRegularSeason20242025!$E$3:$E$1315, $A7)</f>
        <v>8</v>
      </c>
      <c r="Y7" s="49">
        <f>SUMIFS(DataRegularSeason20242025!$AA$3:$AA$1315,DataRegularSeason20242025!$B$3:$B$1315, "&lt;=" &amp; Y$1, DataRegularSeason20242025!$D$3:$D$1315, $A7)+SUMIFS(DataRegularSeason20242025!$AB$3:$AB$1315,DataRegularSeason20242025!$B$3:$B$1315, "&lt;=" &amp; Y$1, DataRegularSeason20242025!$E$3:$E$1315, $A7)</f>
        <v>10</v>
      </c>
      <c r="Z7" s="49">
        <f>SUMIFS(DataRegularSeason20242025!$AA$3:$AA$1315,DataRegularSeason20242025!$B$3:$B$1315, "&lt;=" &amp; Z$1, DataRegularSeason20242025!$D$3:$D$1315, $A7)+SUMIFS(DataRegularSeason20242025!$AB$3:$AB$1315,DataRegularSeason20242025!$B$3:$B$1315, "&lt;=" &amp; Z$1, DataRegularSeason20242025!$E$3:$E$1315, $A7)</f>
        <v>10</v>
      </c>
      <c r="AA7" s="49">
        <f>SUMIFS(DataRegularSeason20242025!$AA$3:$AA$1315,DataRegularSeason20242025!$B$3:$B$1315, "&lt;=" &amp; AA$1, DataRegularSeason20242025!$D$3:$D$1315, $A7)+SUMIFS(DataRegularSeason20242025!$AB$3:$AB$1315,DataRegularSeason20242025!$B$3:$B$1315, "&lt;=" &amp; AA$1, DataRegularSeason20242025!$E$3:$E$1315, $A7)</f>
        <v>10</v>
      </c>
      <c r="AB7" s="49">
        <f>SUMIFS(DataRegularSeason20242025!$AA$3:$AA$1315,DataRegularSeason20242025!$B$3:$B$1315, "&lt;=" &amp; AB$1, DataRegularSeason20242025!$D$3:$D$1315, $A7)+SUMIFS(DataRegularSeason20242025!$AB$3:$AB$1315,DataRegularSeason20242025!$B$3:$B$1315, "&lt;=" &amp; AB$1, DataRegularSeason20242025!$E$3:$E$1315, $A7)</f>
        <v>10</v>
      </c>
      <c r="AC7" s="49">
        <f>SUMIFS(DataRegularSeason20242025!$AA$3:$AA$1315,DataRegularSeason20242025!$B$3:$B$1315, "&lt;=" &amp; AC$1, DataRegularSeason20242025!$D$3:$D$1315, $A7)+SUMIFS(DataRegularSeason20242025!$AB$3:$AB$1315,DataRegularSeason20242025!$B$3:$B$1315, "&lt;=" &amp; AC$1, DataRegularSeason20242025!$E$3:$E$1315, $A7)</f>
        <v>10</v>
      </c>
      <c r="AD7" s="49">
        <f>SUMIFS(DataRegularSeason20242025!$AA$3:$AA$1315,DataRegularSeason20242025!$B$3:$B$1315, "&lt;=" &amp; AD$1, DataRegularSeason20242025!$D$3:$D$1315, $A7)+SUMIFS(DataRegularSeason20242025!$AB$3:$AB$1315,DataRegularSeason20242025!$B$3:$B$1315, "&lt;=" &amp; AD$1, DataRegularSeason20242025!$E$3:$E$1315, $A7)</f>
        <v>10</v>
      </c>
      <c r="AE7" s="49">
        <f>SUMIFS(DataRegularSeason20242025!$AA$3:$AA$1315,DataRegularSeason20242025!$B$3:$B$1315, "&lt;=" &amp; AE$1, DataRegularSeason20242025!$D$3:$D$1315, $A7)+SUMIFS(DataRegularSeason20242025!$AB$3:$AB$1315,DataRegularSeason20242025!$B$3:$B$1315, "&lt;=" &amp; AE$1, DataRegularSeason20242025!$E$3:$E$1315, $A7)</f>
        <v>10</v>
      </c>
      <c r="AF7" s="49">
        <f>SUMIFS(DataRegularSeason20242025!$AA$3:$AA$1315,DataRegularSeason20242025!$B$3:$B$1315, "&lt;=" &amp; AF$1, DataRegularSeason20242025!$D$3:$D$1315, $A7)+SUMIFS(DataRegularSeason20242025!$AB$3:$AB$1315,DataRegularSeason20242025!$B$3:$B$1315, "&lt;=" &amp; AF$1, DataRegularSeason20242025!$E$3:$E$1315, $A7)</f>
        <v>10</v>
      </c>
      <c r="AG7" s="49">
        <f>SUMIFS(DataRegularSeason20242025!$AA$3:$AA$1315,DataRegularSeason20242025!$B$3:$B$1315, "&lt;=" &amp; AG$1, DataRegularSeason20242025!$D$3:$D$1315, $A7)+SUMIFS(DataRegularSeason20242025!$AB$3:$AB$1315,DataRegularSeason20242025!$B$3:$B$1315, "&lt;=" &amp; AG$1, DataRegularSeason20242025!$E$3:$E$1315, $A7)</f>
        <v>10</v>
      </c>
      <c r="AH7" s="49">
        <f>SUMIFS(DataRegularSeason20242025!$AA$3:$AA$1315,DataRegularSeason20242025!$B$3:$B$1315, "&lt;=" &amp; AH$1, DataRegularSeason20242025!$D$3:$D$1315, $A7)+SUMIFS(DataRegularSeason20242025!$AB$3:$AB$1315,DataRegularSeason20242025!$B$3:$B$1315, "&lt;=" &amp; AH$1, DataRegularSeason20242025!$E$3:$E$1315, $A7)</f>
        <v>10</v>
      </c>
      <c r="AI7" s="49">
        <f>SUMIFS(DataRegularSeason20242025!$AA$3:$AA$1315,DataRegularSeason20242025!$B$3:$B$1315, "&lt;=" &amp; AI$1, DataRegularSeason20242025!$D$3:$D$1315, $A7)+SUMIFS(DataRegularSeason20242025!$AB$3:$AB$1315,DataRegularSeason20242025!$B$3:$B$1315, "&lt;=" &amp; AI$1, DataRegularSeason20242025!$E$3:$E$1315, $A7)</f>
        <v>10</v>
      </c>
      <c r="AJ7" s="49">
        <f>SUMIFS(DataRegularSeason20242025!$AA$3:$AA$1315,DataRegularSeason20242025!$B$3:$B$1315, "&lt;=" &amp; AJ$1, DataRegularSeason20242025!$D$3:$D$1315, $A7)+SUMIFS(DataRegularSeason20242025!$AB$3:$AB$1315,DataRegularSeason20242025!$B$3:$B$1315, "&lt;=" &amp; AJ$1, DataRegularSeason20242025!$E$3:$E$1315, $A7)</f>
        <v>10</v>
      </c>
      <c r="AK7" s="49">
        <f>SUMIFS(DataRegularSeason20242025!$AA$3:$AA$1315,DataRegularSeason20242025!$B$3:$B$1315, "&lt;=" &amp; AK$1, DataRegularSeason20242025!$D$3:$D$1315, $A7)+SUMIFS(DataRegularSeason20242025!$AB$3:$AB$1315,DataRegularSeason20242025!$B$3:$B$1315, "&lt;=" &amp; AK$1, DataRegularSeason20242025!$E$3:$E$1315, $A7)</f>
        <v>10</v>
      </c>
      <c r="AL7" s="49">
        <f>SUMIFS(DataRegularSeason20242025!$AA$3:$AA$1315,DataRegularSeason20242025!$B$3:$B$1315, "&lt;=" &amp; AL$1, DataRegularSeason20242025!$D$3:$D$1315, $A7)+SUMIFS(DataRegularSeason20242025!$AB$3:$AB$1315,DataRegularSeason20242025!$B$3:$B$1315, "&lt;=" &amp; AL$1, DataRegularSeason20242025!$E$3:$E$1315, $A7)</f>
        <v>10</v>
      </c>
      <c r="AM7" s="49">
        <f>SUMIFS(DataRegularSeason20242025!$AA$3:$AA$1315,DataRegularSeason20242025!$B$3:$B$1315, "&lt;=" &amp; AM$1, DataRegularSeason20242025!$D$3:$D$1315, $A7)+SUMIFS(DataRegularSeason20242025!$AB$3:$AB$1315,DataRegularSeason20242025!$B$3:$B$1315, "&lt;=" &amp; AM$1, DataRegularSeason20242025!$E$3:$E$1315, $A7)</f>
        <v>10</v>
      </c>
      <c r="AN7" s="49">
        <f>SUMIFS(DataRegularSeason20242025!$AA$3:$AA$1315,DataRegularSeason20242025!$B$3:$B$1315, "&lt;=" &amp; AN$1, DataRegularSeason20242025!$D$3:$D$1315, $A7)+SUMIFS(DataRegularSeason20242025!$AB$3:$AB$1315,DataRegularSeason20242025!$B$3:$B$1315, "&lt;=" &amp; AN$1, DataRegularSeason20242025!$E$3:$E$1315, $A7)</f>
        <v>10</v>
      </c>
      <c r="AO7" s="49">
        <f>SUMIFS(DataRegularSeason20242025!$AA$3:$AA$1315,DataRegularSeason20242025!$B$3:$B$1315, "&lt;=" &amp; AO$1, DataRegularSeason20242025!$D$3:$D$1315, $A7)+SUMIFS(DataRegularSeason20242025!$AB$3:$AB$1315,DataRegularSeason20242025!$B$3:$B$1315, "&lt;=" &amp; AO$1, DataRegularSeason20242025!$E$3:$E$1315, $A7)</f>
        <v>10</v>
      </c>
      <c r="AP7" s="49">
        <f>SUMIFS(DataRegularSeason20242025!$AA$3:$AA$1315,DataRegularSeason20242025!$B$3:$B$1315, "&lt;=" &amp; AP$1, DataRegularSeason20242025!$D$3:$D$1315, $A7)+SUMIFS(DataRegularSeason20242025!$AB$3:$AB$1315,DataRegularSeason20242025!$B$3:$B$1315, "&lt;=" &amp; AP$1, DataRegularSeason20242025!$E$3:$E$1315, $A7)</f>
        <v>10</v>
      </c>
      <c r="AQ7" s="49">
        <f>SUMIFS(DataRegularSeason20242025!$AA$3:$AA$1315,DataRegularSeason20242025!$B$3:$B$1315, "&lt;=" &amp; AQ$1, DataRegularSeason20242025!$D$3:$D$1315, $A7)+SUMIFS(DataRegularSeason20242025!$AB$3:$AB$1315,DataRegularSeason20242025!$B$3:$B$1315, "&lt;=" &amp; AQ$1, DataRegularSeason20242025!$E$3:$E$1315, $A7)</f>
        <v>10</v>
      </c>
      <c r="AR7" s="49">
        <f>SUMIFS(DataRegularSeason20242025!$AA$3:$AA$1315,DataRegularSeason20242025!$B$3:$B$1315, "&lt;=" &amp; AR$1, DataRegularSeason20242025!$D$3:$D$1315, $A7)+SUMIFS(DataRegularSeason20242025!$AB$3:$AB$1315,DataRegularSeason20242025!$B$3:$B$1315, "&lt;=" &amp; AR$1, DataRegularSeason20242025!$E$3:$E$1315, $A7)</f>
        <v>10</v>
      </c>
      <c r="AS7" s="49">
        <f>SUMIFS(DataRegularSeason20242025!$AA$3:$AA$1315,DataRegularSeason20242025!$B$3:$B$1315, "&lt;=" &amp; AS$1, DataRegularSeason20242025!$D$3:$D$1315, $A7)+SUMIFS(DataRegularSeason20242025!$AB$3:$AB$1315,DataRegularSeason20242025!$B$3:$B$1315, "&lt;=" &amp; AS$1, DataRegularSeason20242025!$E$3:$E$1315, $A7)</f>
        <v>10</v>
      </c>
      <c r="AT7" s="49">
        <f>SUMIFS(DataRegularSeason20242025!$AA$3:$AA$1315,DataRegularSeason20242025!$B$3:$B$1315, "&lt;=" &amp; AT$1, DataRegularSeason20242025!$D$3:$D$1315, $A7)+SUMIFS(DataRegularSeason20242025!$AB$3:$AB$1315,DataRegularSeason20242025!$B$3:$B$1315, "&lt;=" &amp; AT$1, DataRegularSeason20242025!$E$3:$E$1315, $A7)</f>
        <v>10</v>
      </c>
      <c r="AU7" s="49">
        <f>SUMIFS(DataRegularSeason20242025!$AA$3:$AA$1315,DataRegularSeason20242025!$B$3:$B$1315, "&lt;=" &amp; AU$1, DataRegularSeason20242025!$D$3:$D$1315, $A7)+SUMIFS(DataRegularSeason20242025!$AB$3:$AB$1315,DataRegularSeason20242025!$B$3:$B$1315, "&lt;=" &amp; AU$1, DataRegularSeason20242025!$E$3:$E$1315, $A7)</f>
        <v>10</v>
      </c>
      <c r="AV7" s="49">
        <f>SUMIFS(DataRegularSeason20242025!$AA$3:$AA$1315,DataRegularSeason20242025!$B$3:$B$1315, "&lt;=" &amp; AV$1, DataRegularSeason20242025!$D$3:$D$1315, $A7)+SUMIFS(DataRegularSeason20242025!$AB$3:$AB$1315,DataRegularSeason20242025!$B$3:$B$1315, "&lt;=" &amp; AV$1, DataRegularSeason20242025!$E$3:$E$1315, $A7)</f>
        <v>10</v>
      </c>
      <c r="AW7" s="49">
        <f>SUMIFS(DataRegularSeason20242025!$AA$3:$AA$1315,DataRegularSeason20242025!$B$3:$B$1315, "&lt;=" &amp; AW$1, DataRegularSeason20242025!$D$3:$D$1315, $A7)+SUMIFS(DataRegularSeason20242025!$AB$3:$AB$1315,DataRegularSeason20242025!$B$3:$B$1315, "&lt;=" &amp; AW$1, DataRegularSeason20242025!$E$3:$E$1315, $A7)</f>
        <v>10</v>
      </c>
      <c r="AX7" s="49">
        <f>SUMIFS(DataRegularSeason20242025!$AA$3:$AA$1315,DataRegularSeason20242025!$B$3:$B$1315, "&lt;=" &amp; AX$1, DataRegularSeason20242025!$D$3:$D$1315, $A7)+SUMIFS(DataRegularSeason20242025!$AB$3:$AB$1315,DataRegularSeason20242025!$B$3:$B$1315, "&lt;=" &amp; AX$1, DataRegularSeason20242025!$E$3:$E$1315, $A7)</f>
        <v>10</v>
      </c>
      <c r="AY7" s="49">
        <f>SUMIFS(DataRegularSeason20242025!$AA$3:$AA$1315,DataRegularSeason20242025!$B$3:$B$1315, "&lt;=" &amp; AY$1, DataRegularSeason20242025!$D$3:$D$1315, $A7)+SUMIFS(DataRegularSeason20242025!$AB$3:$AB$1315,DataRegularSeason20242025!$B$3:$B$1315, "&lt;=" &amp; AY$1, DataRegularSeason20242025!$E$3:$E$1315, $A7)</f>
        <v>10</v>
      </c>
      <c r="AZ7" s="49">
        <f>SUMIFS(DataRegularSeason20242025!$AA$3:$AA$1315,DataRegularSeason20242025!$B$3:$B$1315, "&lt;=" &amp; AZ$1, DataRegularSeason20242025!$D$3:$D$1315, $A7)+SUMIFS(DataRegularSeason20242025!$AB$3:$AB$1315,DataRegularSeason20242025!$B$3:$B$1315, "&lt;=" &amp; AZ$1, DataRegularSeason20242025!$E$3:$E$1315, $A7)</f>
        <v>10</v>
      </c>
      <c r="BA7" s="49">
        <f>SUMIFS(DataRegularSeason20242025!$AA$3:$AA$1315,DataRegularSeason20242025!$B$3:$B$1315, "&lt;=" &amp; BA$1, DataRegularSeason20242025!$D$3:$D$1315, $A7)+SUMIFS(DataRegularSeason20242025!$AB$3:$AB$1315,DataRegularSeason20242025!$B$3:$B$1315, "&lt;=" &amp; BA$1, DataRegularSeason20242025!$E$3:$E$1315, $A7)</f>
        <v>10</v>
      </c>
      <c r="BB7" s="49">
        <f>SUMIFS(DataRegularSeason20242025!$AA$3:$AA$1315,DataRegularSeason20242025!$B$3:$B$1315, "&lt;=" &amp; BB$1, DataRegularSeason20242025!$D$3:$D$1315, $A7)+SUMIFS(DataRegularSeason20242025!$AB$3:$AB$1315,DataRegularSeason20242025!$B$3:$B$1315, "&lt;=" &amp; BB$1, DataRegularSeason20242025!$E$3:$E$1315, $A7)</f>
        <v>10</v>
      </c>
      <c r="BC7" s="49">
        <f>SUMIFS(DataRegularSeason20242025!$AA$3:$AA$1315,DataRegularSeason20242025!$B$3:$B$1315, "&lt;=" &amp; BC$1, DataRegularSeason20242025!$D$3:$D$1315, $A7)+SUMIFS(DataRegularSeason20242025!$AB$3:$AB$1315,DataRegularSeason20242025!$B$3:$B$1315, "&lt;=" &amp; BC$1, DataRegularSeason20242025!$E$3:$E$1315, $A7)</f>
        <v>10</v>
      </c>
      <c r="BD7" s="49">
        <f>SUMIFS(DataRegularSeason20242025!$AA$3:$AA$1315,DataRegularSeason20242025!$B$3:$B$1315, "&lt;=" &amp; BD$1, DataRegularSeason20242025!$D$3:$D$1315, $A7)+SUMIFS(DataRegularSeason20242025!$AB$3:$AB$1315,DataRegularSeason20242025!$B$3:$B$1315, "&lt;=" &amp; BD$1, DataRegularSeason20242025!$E$3:$E$1315, $A7)</f>
        <v>10</v>
      </c>
      <c r="BE7" s="49">
        <f>SUMIFS(DataRegularSeason20242025!$AA$3:$AA$1315,DataRegularSeason20242025!$B$3:$B$1315, "&lt;=" &amp; BE$1, DataRegularSeason20242025!$D$3:$D$1315, $A7)+SUMIFS(DataRegularSeason20242025!$AB$3:$AB$1315,DataRegularSeason20242025!$B$3:$B$1315, "&lt;=" &amp; BE$1, DataRegularSeason20242025!$E$3:$E$1315, $A7)</f>
        <v>10</v>
      </c>
      <c r="BF7" s="49">
        <f>SUMIFS(DataRegularSeason20242025!$AA$3:$AA$1315,DataRegularSeason20242025!$B$3:$B$1315, "&lt;=" &amp; BF$1, DataRegularSeason20242025!$D$3:$D$1315, $A7)+SUMIFS(DataRegularSeason20242025!$AB$3:$AB$1315,DataRegularSeason20242025!$B$3:$B$1315, "&lt;=" &amp; BF$1, DataRegularSeason20242025!$E$3:$E$1315, $A7)</f>
        <v>10</v>
      </c>
      <c r="BG7" s="49">
        <f>SUMIFS(DataRegularSeason20242025!$AA$3:$AA$1315,DataRegularSeason20242025!$B$3:$B$1315, "&lt;=" &amp; BG$1, DataRegularSeason20242025!$D$3:$D$1315, $A7)+SUMIFS(DataRegularSeason20242025!$AB$3:$AB$1315,DataRegularSeason20242025!$B$3:$B$1315, "&lt;=" &amp; BG$1, DataRegularSeason20242025!$E$3:$E$1315, $A7)</f>
        <v>10</v>
      </c>
      <c r="BH7" s="49">
        <f>SUMIFS(DataRegularSeason20242025!$AA$3:$AA$1315,DataRegularSeason20242025!$B$3:$B$1315, "&lt;=" &amp; BH$1, DataRegularSeason20242025!$D$3:$D$1315, $A7)+SUMIFS(DataRegularSeason20242025!$AB$3:$AB$1315,DataRegularSeason20242025!$B$3:$B$1315, "&lt;=" &amp; BH$1, DataRegularSeason20242025!$E$3:$E$1315, $A7)</f>
        <v>10</v>
      </c>
      <c r="BI7" s="49">
        <f>SUMIFS(DataRegularSeason20242025!$AA$3:$AA$1315,DataRegularSeason20242025!$B$3:$B$1315, "&lt;=" &amp; BI$1, DataRegularSeason20242025!$D$3:$D$1315, $A7)+SUMIFS(DataRegularSeason20242025!$AB$3:$AB$1315,DataRegularSeason20242025!$B$3:$B$1315, "&lt;=" &amp; BI$1, DataRegularSeason20242025!$E$3:$E$1315, $A7)</f>
        <v>10</v>
      </c>
      <c r="BJ7" s="49">
        <f>SUMIFS(DataRegularSeason20242025!$AA$3:$AA$1315,DataRegularSeason20242025!$B$3:$B$1315, "&lt;=" &amp; BJ$1, DataRegularSeason20242025!$D$3:$D$1315, $A7)+SUMIFS(DataRegularSeason20242025!$AB$3:$AB$1315,DataRegularSeason20242025!$B$3:$B$1315, "&lt;=" &amp; BJ$1, DataRegularSeason20242025!$E$3:$E$1315, $A7)</f>
        <v>10</v>
      </c>
      <c r="BK7" s="49">
        <f>SUMIFS(DataRegularSeason20242025!$AA$3:$AA$1315,DataRegularSeason20242025!$B$3:$B$1315, "&lt;=" &amp; BK$1, DataRegularSeason20242025!$D$3:$D$1315, $A7)+SUMIFS(DataRegularSeason20242025!$AB$3:$AB$1315,DataRegularSeason20242025!$B$3:$B$1315, "&lt;=" &amp; BK$1, DataRegularSeason20242025!$E$3:$E$1315, $A7)</f>
        <v>10</v>
      </c>
      <c r="BL7" s="49">
        <f>SUMIFS(DataRegularSeason20242025!$AA$3:$AA$1315,DataRegularSeason20242025!$B$3:$B$1315, "&lt;=" &amp; BL$1, DataRegularSeason20242025!$D$3:$D$1315, $A7)+SUMIFS(DataRegularSeason20242025!$AB$3:$AB$1315,DataRegularSeason20242025!$B$3:$B$1315, "&lt;=" &amp; BL$1, DataRegularSeason20242025!$E$3:$E$1315, $A7)</f>
        <v>10</v>
      </c>
      <c r="BM7" s="49">
        <f>SUMIFS(DataRegularSeason20242025!$AA$3:$AA$1315,DataRegularSeason20242025!$B$3:$B$1315, "&lt;=" &amp; BM$1, DataRegularSeason20242025!$D$3:$D$1315, $A7)+SUMIFS(DataRegularSeason20242025!$AB$3:$AB$1315,DataRegularSeason20242025!$B$3:$B$1315, "&lt;=" &amp; BM$1, DataRegularSeason20242025!$E$3:$E$1315, $A7)</f>
        <v>10</v>
      </c>
      <c r="BN7" s="49">
        <f>SUMIFS(DataRegularSeason20242025!$AA$3:$AA$1315,DataRegularSeason20242025!$B$3:$B$1315, "&lt;=" &amp; BN$1, DataRegularSeason20242025!$D$3:$D$1315, $A7)+SUMIFS(DataRegularSeason20242025!$AB$3:$AB$1315,DataRegularSeason20242025!$B$3:$B$1315, "&lt;=" &amp; BN$1, DataRegularSeason20242025!$E$3:$E$1315, $A7)</f>
        <v>10</v>
      </c>
      <c r="BO7" s="49">
        <f>SUMIFS(DataRegularSeason20242025!$AA$3:$AA$1315,DataRegularSeason20242025!$B$3:$B$1315, "&lt;=" &amp; BO$1, DataRegularSeason20242025!$D$3:$D$1315, $A7)+SUMIFS(DataRegularSeason20242025!$AB$3:$AB$1315,DataRegularSeason20242025!$B$3:$B$1315, "&lt;=" &amp; BO$1, DataRegularSeason20242025!$E$3:$E$1315, $A7)</f>
        <v>10</v>
      </c>
      <c r="BP7" s="49">
        <f>SUMIFS(DataRegularSeason20242025!$AA$3:$AA$1315,DataRegularSeason20242025!$B$3:$B$1315, "&lt;=" &amp; BP$1, DataRegularSeason20242025!$D$3:$D$1315, $A7)+SUMIFS(DataRegularSeason20242025!$AB$3:$AB$1315,DataRegularSeason20242025!$B$3:$B$1315, "&lt;=" &amp; BP$1, DataRegularSeason20242025!$E$3:$E$1315, $A7)</f>
        <v>10</v>
      </c>
      <c r="BQ7" s="49">
        <f>SUMIFS(DataRegularSeason20242025!$AA$3:$AA$1315,DataRegularSeason20242025!$B$3:$B$1315, "&lt;=" &amp; BQ$1, DataRegularSeason20242025!$D$3:$D$1315, $A7)+SUMIFS(DataRegularSeason20242025!$AB$3:$AB$1315,DataRegularSeason20242025!$B$3:$B$1315, "&lt;=" &amp; BQ$1, DataRegularSeason20242025!$E$3:$E$1315, $A7)</f>
        <v>10</v>
      </c>
      <c r="BR7" s="49">
        <f>SUMIFS(DataRegularSeason20242025!$AA$3:$AA$1315,DataRegularSeason20242025!$B$3:$B$1315, "&lt;=" &amp; BR$1, DataRegularSeason20242025!$D$3:$D$1315, $A7)+SUMIFS(DataRegularSeason20242025!$AB$3:$AB$1315,DataRegularSeason20242025!$B$3:$B$1315, "&lt;=" &amp; BR$1, DataRegularSeason20242025!$E$3:$E$1315, $A7)</f>
        <v>10</v>
      </c>
      <c r="BS7" s="49">
        <f>SUMIFS(DataRegularSeason20242025!$AA$3:$AA$1315,DataRegularSeason20242025!$B$3:$B$1315, "&lt;=" &amp; BS$1, DataRegularSeason20242025!$D$3:$D$1315, $A7)+SUMIFS(DataRegularSeason20242025!$AB$3:$AB$1315,DataRegularSeason20242025!$B$3:$B$1315, "&lt;=" &amp; BS$1, DataRegularSeason20242025!$E$3:$E$1315, $A7)</f>
        <v>10</v>
      </c>
      <c r="BT7" s="49">
        <f>SUMIFS(DataRegularSeason20242025!$AA$3:$AA$1315,DataRegularSeason20242025!$B$3:$B$1315, "&lt;=" &amp; BT$1, DataRegularSeason20242025!$D$3:$D$1315, $A7)+SUMIFS(DataRegularSeason20242025!$AB$3:$AB$1315,DataRegularSeason20242025!$B$3:$B$1315, "&lt;=" &amp; BT$1, DataRegularSeason20242025!$E$3:$E$1315, $A7)</f>
        <v>10</v>
      </c>
      <c r="BU7" s="49">
        <f>SUMIFS(DataRegularSeason20242025!$AA$3:$AA$1315,DataRegularSeason20242025!$B$3:$B$1315, "&lt;=" &amp; BU$1, DataRegularSeason20242025!$D$3:$D$1315, $A7)+SUMIFS(DataRegularSeason20242025!$AB$3:$AB$1315,DataRegularSeason20242025!$B$3:$B$1315, "&lt;=" &amp; BU$1, DataRegularSeason20242025!$E$3:$E$1315, $A7)</f>
        <v>10</v>
      </c>
      <c r="BV7" s="49">
        <f>SUMIFS(DataRegularSeason20242025!$AA$3:$AA$1315,DataRegularSeason20242025!$B$3:$B$1315, "&lt;=" &amp; BV$1, DataRegularSeason20242025!$D$3:$D$1315, $A7)+SUMIFS(DataRegularSeason20242025!$AB$3:$AB$1315,DataRegularSeason20242025!$B$3:$B$1315, "&lt;=" &amp; BV$1, DataRegularSeason20242025!$E$3:$E$1315, $A7)</f>
        <v>10</v>
      </c>
      <c r="BW7" s="49">
        <f>SUMIFS(DataRegularSeason20242025!$AA$3:$AA$1315,DataRegularSeason20242025!$B$3:$B$1315, "&lt;=" &amp; BW$1, DataRegularSeason20242025!$D$3:$D$1315, $A7)+SUMIFS(DataRegularSeason20242025!$AB$3:$AB$1315,DataRegularSeason20242025!$B$3:$B$1315, "&lt;=" &amp; BW$1, DataRegularSeason20242025!$E$3:$E$1315, $A7)</f>
        <v>10</v>
      </c>
      <c r="BX7" s="49">
        <f>SUMIFS(DataRegularSeason20242025!$AA$3:$AA$1315,DataRegularSeason20242025!$B$3:$B$1315, "&lt;=" &amp; BX$1, DataRegularSeason20242025!$D$3:$D$1315, $A7)+SUMIFS(DataRegularSeason20242025!$AB$3:$AB$1315,DataRegularSeason20242025!$B$3:$B$1315, "&lt;=" &amp; BX$1, DataRegularSeason20242025!$E$3:$E$1315, $A7)</f>
        <v>10</v>
      </c>
      <c r="BY7" s="49">
        <f>SUMIFS(DataRegularSeason20242025!$AA$3:$AA$1315,DataRegularSeason20242025!$B$3:$B$1315, "&lt;=" &amp; BY$1, DataRegularSeason20242025!$D$3:$D$1315, $A7)+SUMIFS(DataRegularSeason20242025!$AB$3:$AB$1315,DataRegularSeason20242025!$B$3:$B$1315, "&lt;=" &amp; BY$1, DataRegularSeason20242025!$E$3:$E$1315, $A7)</f>
        <v>10</v>
      </c>
      <c r="BZ7" s="49">
        <f>SUMIFS(DataRegularSeason20242025!$AA$3:$AA$1315,DataRegularSeason20242025!$B$3:$B$1315, "&lt;=" &amp; BZ$1, DataRegularSeason20242025!$D$3:$D$1315, $A7)+SUMIFS(DataRegularSeason20242025!$AB$3:$AB$1315,DataRegularSeason20242025!$B$3:$B$1315, "&lt;=" &amp; BZ$1, DataRegularSeason20242025!$E$3:$E$1315, $A7)</f>
        <v>10</v>
      </c>
      <c r="CA7" s="49">
        <f>SUMIFS(DataRegularSeason20242025!$AA$3:$AA$1315,DataRegularSeason20242025!$B$3:$B$1315, "&lt;=" &amp; CA$1, DataRegularSeason20242025!$D$3:$D$1315, $A7)+SUMIFS(DataRegularSeason20242025!$AB$3:$AB$1315,DataRegularSeason20242025!$B$3:$B$1315, "&lt;=" &amp; CA$1, DataRegularSeason20242025!$E$3:$E$1315, $A7)</f>
        <v>10</v>
      </c>
      <c r="CB7" s="49">
        <f>SUMIFS(DataRegularSeason20242025!$AA$3:$AA$1315,DataRegularSeason20242025!$B$3:$B$1315, "&lt;=" &amp; CB$1, DataRegularSeason20242025!$D$3:$D$1315, $A7)+SUMIFS(DataRegularSeason20242025!$AB$3:$AB$1315,DataRegularSeason20242025!$B$3:$B$1315, "&lt;=" &amp; CB$1, DataRegularSeason20242025!$E$3:$E$1315, $A7)</f>
        <v>10</v>
      </c>
      <c r="CC7" s="49">
        <f>SUMIFS(DataRegularSeason20242025!$AA$3:$AA$1315,DataRegularSeason20242025!$B$3:$B$1315, "&lt;=" &amp; CC$1, DataRegularSeason20242025!$D$3:$D$1315, $A7)+SUMIFS(DataRegularSeason20242025!$AB$3:$AB$1315,DataRegularSeason20242025!$B$3:$B$1315, "&lt;=" &amp; CC$1, DataRegularSeason20242025!$E$3:$E$1315, $A7)</f>
        <v>10</v>
      </c>
      <c r="CD7" s="49">
        <f>SUMIFS(DataRegularSeason20242025!$AA$3:$AA$1315,DataRegularSeason20242025!$B$3:$B$1315, "&lt;=" &amp; CD$1, DataRegularSeason20242025!$D$3:$D$1315, $A7)+SUMIFS(DataRegularSeason20242025!$AB$3:$AB$1315,DataRegularSeason20242025!$B$3:$B$1315, "&lt;=" &amp; CD$1, DataRegularSeason20242025!$E$3:$E$1315, $A7)</f>
        <v>10</v>
      </c>
      <c r="CE7" s="49">
        <f>SUMIFS(DataRegularSeason20242025!$AA$3:$AA$1315,DataRegularSeason20242025!$B$3:$B$1315, "&lt;=" &amp; CE$1, DataRegularSeason20242025!$D$3:$D$1315, $A7)+SUMIFS(DataRegularSeason20242025!$AB$3:$AB$1315,DataRegularSeason20242025!$B$3:$B$1315, "&lt;=" &amp; CE$1, DataRegularSeason20242025!$E$3:$E$1315, $A7)</f>
        <v>10</v>
      </c>
      <c r="CF7" s="49">
        <f>SUMIFS(DataRegularSeason20242025!$AA$3:$AA$1315,DataRegularSeason20242025!$B$3:$B$1315, "&lt;=" &amp; CF$1, DataRegularSeason20242025!$D$3:$D$1315, $A7)+SUMIFS(DataRegularSeason20242025!$AB$3:$AB$1315,DataRegularSeason20242025!$B$3:$B$1315, "&lt;=" &amp; CF$1, DataRegularSeason20242025!$E$3:$E$1315, $A7)</f>
        <v>10</v>
      </c>
      <c r="CG7" s="49">
        <f>SUMIFS(DataRegularSeason20242025!$AA$3:$AA$1315,DataRegularSeason20242025!$B$3:$B$1315, "&lt;=" &amp; CG$1, DataRegularSeason20242025!$D$3:$D$1315, $A7)+SUMIFS(DataRegularSeason20242025!$AB$3:$AB$1315,DataRegularSeason20242025!$B$3:$B$1315, "&lt;=" &amp; CG$1, DataRegularSeason20242025!$E$3:$E$1315, $A7)</f>
        <v>10</v>
      </c>
      <c r="CH7" s="49">
        <f>SUMIFS(DataRegularSeason20242025!$AA$3:$AA$1315,DataRegularSeason20242025!$B$3:$B$1315, "&lt;=" &amp; CH$1, DataRegularSeason20242025!$D$3:$D$1315, $A7)+SUMIFS(DataRegularSeason20242025!$AB$3:$AB$1315,DataRegularSeason20242025!$B$3:$B$1315, "&lt;=" &amp; CH$1, DataRegularSeason20242025!$E$3:$E$1315, $A7)</f>
        <v>10</v>
      </c>
      <c r="CI7" s="49">
        <f>SUMIFS(DataRegularSeason20242025!$AA$3:$AA$1315,DataRegularSeason20242025!$B$3:$B$1315, "&lt;=" &amp; CI$1, DataRegularSeason20242025!$D$3:$D$1315, $A7)+SUMIFS(DataRegularSeason20242025!$AB$3:$AB$1315,DataRegularSeason20242025!$B$3:$B$1315, "&lt;=" &amp; CI$1, DataRegularSeason20242025!$E$3:$E$1315, $A7)</f>
        <v>10</v>
      </c>
      <c r="CJ7" s="49">
        <f>SUMIFS(DataRegularSeason20242025!$AA$3:$AA$1315,DataRegularSeason20242025!$B$3:$B$1315, "&lt;=" &amp; CJ$1, DataRegularSeason20242025!$D$3:$D$1315, $A7)+SUMIFS(DataRegularSeason20242025!$AB$3:$AB$1315,DataRegularSeason20242025!$B$3:$B$1315, "&lt;=" &amp; CJ$1, DataRegularSeason20242025!$E$3:$E$1315, $A7)</f>
        <v>10</v>
      </c>
      <c r="CK7" s="49">
        <f>SUMIFS(DataRegularSeason20242025!$AA$3:$AA$1315,DataRegularSeason20242025!$B$3:$B$1315, "&lt;=" &amp; CK$1, DataRegularSeason20242025!$D$3:$D$1315, $A7)+SUMIFS(DataRegularSeason20242025!$AB$3:$AB$1315,DataRegularSeason20242025!$B$3:$B$1315, "&lt;=" &amp; CK$1, DataRegularSeason20242025!$E$3:$E$1315, $A7)</f>
        <v>10</v>
      </c>
      <c r="CL7" s="49">
        <f>SUMIFS(DataRegularSeason20242025!$AA$3:$AA$1315,DataRegularSeason20242025!$B$3:$B$1315, "&lt;=" &amp; CL$1, DataRegularSeason20242025!$D$3:$D$1315, $A7)+SUMIFS(DataRegularSeason20242025!$AB$3:$AB$1315,DataRegularSeason20242025!$B$3:$B$1315, "&lt;=" &amp; CL$1, DataRegularSeason20242025!$E$3:$E$1315, $A7)</f>
        <v>10</v>
      </c>
      <c r="CM7" s="49">
        <f>SUMIFS(DataRegularSeason20242025!$AA$3:$AA$1315,DataRegularSeason20242025!$B$3:$B$1315, "&lt;=" &amp; CM$1, DataRegularSeason20242025!$D$3:$D$1315, $A7)+SUMIFS(DataRegularSeason20242025!$AB$3:$AB$1315,DataRegularSeason20242025!$B$3:$B$1315, "&lt;=" &amp; CM$1, DataRegularSeason20242025!$E$3:$E$1315, $A7)</f>
        <v>10</v>
      </c>
      <c r="CN7" s="49">
        <f>SUMIFS(DataRegularSeason20242025!$AA$3:$AA$1315,DataRegularSeason20242025!$B$3:$B$1315, "&lt;=" &amp; CN$1, DataRegularSeason20242025!$D$3:$D$1315, $A7)+SUMIFS(DataRegularSeason20242025!$AB$3:$AB$1315,DataRegularSeason20242025!$B$3:$B$1315, "&lt;=" &amp; CN$1, DataRegularSeason20242025!$E$3:$E$1315, $A7)</f>
        <v>10</v>
      </c>
      <c r="CO7" s="49">
        <f>SUMIFS(DataRegularSeason20242025!$AA$3:$AA$1315,DataRegularSeason20242025!$B$3:$B$1315, "&lt;=" &amp; CO$1, DataRegularSeason20242025!$D$3:$D$1315, $A7)+SUMIFS(DataRegularSeason20242025!$AB$3:$AB$1315,DataRegularSeason20242025!$B$3:$B$1315, "&lt;=" &amp; CO$1, DataRegularSeason20242025!$E$3:$E$1315, $A7)</f>
        <v>10</v>
      </c>
      <c r="CP7" s="49">
        <f>SUMIFS(DataRegularSeason20242025!$AA$3:$AA$1315,DataRegularSeason20242025!$B$3:$B$1315, "&lt;=" &amp; CP$1, DataRegularSeason20242025!$D$3:$D$1315, $A7)+SUMIFS(DataRegularSeason20242025!$AB$3:$AB$1315,DataRegularSeason20242025!$B$3:$B$1315, "&lt;=" &amp; CP$1, DataRegularSeason20242025!$E$3:$E$1315, $A7)</f>
        <v>10</v>
      </c>
      <c r="CQ7" s="49">
        <f>SUMIFS(DataRegularSeason20242025!$AA$3:$AA$1315,DataRegularSeason20242025!$B$3:$B$1315, "&lt;=" &amp; CQ$1, DataRegularSeason20242025!$D$3:$D$1315, $A7)+SUMIFS(DataRegularSeason20242025!$AB$3:$AB$1315,DataRegularSeason20242025!$B$3:$B$1315, "&lt;=" &amp; CQ$1, DataRegularSeason20242025!$E$3:$E$1315, $A7)</f>
        <v>10</v>
      </c>
      <c r="CR7" s="49">
        <f>SUMIFS(DataRegularSeason20242025!$AA$3:$AA$1315,DataRegularSeason20242025!$B$3:$B$1315, "&lt;=" &amp; CR$1, DataRegularSeason20242025!$D$3:$D$1315, $A7)+SUMIFS(DataRegularSeason20242025!$AB$3:$AB$1315,DataRegularSeason20242025!$B$3:$B$1315, "&lt;=" &amp; CR$1, DataRegularSeason20242025!$E$3:$E$1315, $A7)</f>
        <v>10</v>
      </c>
      <c r="CS7" s="49">
        <f>SUMIFS(DataRegularSeason20242025!$AA$3:$AA$1315,DataRegularSeason20242025!$B$3:$B$1315, "&lt;=" &amp; CS$1, DataRegularSeason20242025!$D$3:$D$1315, $A7)+SUMIFS(DataRegularSeason20242025!$AB$3:$AB$1315,DataRegularSeason20242025!$B$3:$B$1315, "&lt;=" &amp; CS$1, DataRegularSeason20242025!$E$3:$E$1315, $A7)</f>
        <v>10</v>
      </c>
      <c r="CT7" s="49">
        <f>SUMIFS(DataRegularSeason20242025!$AA$3:$AA$1315,DataRegularSeason20242025!$B$3:$B$1315, "&lt;=" &amp; CT$1, DataRegularSeason20242025!$D$3:$D$1315, $A7)+SUMIFS(DataRegularSeason20242025!$AB$3:$AB$1315,DataRegularSeason20242025!$B$3:$B$1315, "&lt;=" &amp; CT$1, DataRegularSeason20242025!$E$3:$E$1315, $A7)</f>
        <v>10</v>
      </c>
      <c r="CU7" s="49">
        <f>SUMIFS(DataRegularSeason20242025!$AA$3:$AA$1315,DataRegularSeason20242025!$B$3:$B$1315, "&lt;=" &amp; CU$1, DataRegularSeason20242025!$D$3:$D$1315, $A7)+SUMIFS(DataRegularSeason20242025!$AB$3:$AB$1315,DataRegularSeason20242025!$B$3:$B$1315, "&lt;=" &amp; CU$1, DataRegularSeason20242025!$E$3:$E$1315, $A7)</f>
        <v>10</v>
      </c>
      <c r="CV7" s="49">
        <f>SUMIFS(DataRegularSeason20242025!$AA$3:$AA$1315,DataRegularSeason20242025!$B$3:$B$1315, "&lt;=" &amp; CV$1, DataRegularSeason20242025!$D$3:$D$1315, $A7)+SUMIFS(DataRegularSeason20242025!$AB$3:$AB$1315,DataRegularSeason20242025!$B$3:$B$1315, "&lt;=" &amp; CV$1, DataRegularSeason20242025!$E$3:$E$1315, $A7)</f>
        <v>10</v>
      </c>
      <c r="CW7" s="49">
        <f>SUMIFS(DataRegularSeason20242025!$AA$3:$AA$1315,DataRegularSeason20242025!$B$3:$B$1315, "&lt;=" &amp; CW$1, DataRegularSeason20242025!$D$3:$D$1315, $A7)+SUMIFS(DataRegularSeason20242025!$AB$3:$AB$1315,DataRegularSeason20242025!$B$3:$B$1315, "&lt;=" &amp; CW$1, DataRegularSeason20242025!$E$3:$E$1315, $A7)</f>
        <v>10</v>
      </c>
      <c r="CX7" s="49">
        <f>SUMIFS(DataRegularSeason20242025!$AA$3:$AA$1315,DataRegularSeason20242025!$B$3:$B$1315, "&lt;=" &amp; CX$1, DataRegularSeason20242025!$D$3:$D$1315, $A7)+SUMIFS(DataRegularSeason20242025!$AB$3:$AB$1315,DataRegularSeason20242025!$B$3:$B$1315, "&lt;=" &amp; CX$1, DataRegularSeason20242025!$E$3:$E$1315, $A7)</f>
        <v>10</v>
      </c>
      <c r="CY7" s="49">
        <f>SUMIFS(DataRegularSeason20242025!$AA$3:$AA$1315,DataRegularSeason20242025!$B$3:$B$1315, "&lt;=" &amp; CY$1, DataRegularSeason20242025!$D$3:$D$1315, $A7)+SUMIFS(DataRegularSeason20242025!$AB$3:$AB$1315,DataRegularSeason20242025!$B$3:$B$1315, "&lt;=" &amp; CY$1, DataRegularSeason20242025!$E$3:$E$1315, $A7)</f>
        <v>10</v>
      </c>
      <c r="CZ7" s="49">
        <f>SUMIFS(DataRegularSeason20242025!$AA$3:$AA$1315,DataRegularSeason20242025!$B$3:$B$1315, "&lt;=" &amp; CZ$1, DataRegularSeason20242025!$D$3:$D$1315, $A7)+SUMIFS(DataRegularSeason20242025!$AB$3:$AB$1315,DataRegularSeason20242025!$B$3:$B$1315, "&lt;=" &amp; CZ$1, DataRegularSeason20242025!$E$3:$E$1315, $A7)</f>
        <v>10</v>
      </c>
      <c r="DA7" s="49">
        <f>SUMIFS(DataRegularSeason20242025!$AA$3:$AA$1315,DataRegularSeason20242025!$B$3:$B$1315, "&lt;=" &amp; DA$1, DataRegularSeason20242025!$D$3:$D$1315, $A7)+SUMIFS(DataRegularSeason20242025!$AB$3:$AB$1315,DataRegularSeason20242025!$B$3:$B$1315, "&lt;=" &amp; DA$1, DataRegularSeason20242025!$E$3:$E$1315, $A7)</f>
        <v>10</v>
      </c>
      <c r="DB7" s="49">
        <f>SUMIFS(DataRegularSeason20242025!$AA$3:$AA$1315,DataRegularSeason20242025!$B$3:$B$1315, "&lt;=" &amp; DB$1, DataRegularSeason20242025!$D$3:$D$1315, $A7)+SUMIFS(DataRegularSeason20242025!$AB$3:$AB$1315,DataRegularSeason20242025!$B$3:$B$1315, "&lt;=" &amp; DB$1, DataRegularSeason20242025!$E$3:$E$1315, $A7)</f>
        <v>10</v>
      </c>
      <c r="DC7" s="49">
        <f>SUMIFS(DataRegularSeason20242025!$AA$3:$AA$1315,DataRegularSeason20242025!$B$3:$B$1315, "&lt;=" &amp; DC$1, DataRegularSeason20242025!$D$3:$D$1315, $A7)+SUMIFS(DataRegularSeason20242025!$AB$3:$AB$1315,DataRegularSeason20242025!$B$3:$B$1315, "&lt;=" &amp; DC$1, DataRegularSeason20242025!$E$3:$E$1315, $A7)</f>
        <v>10</v>
      </c>
      <c r="DD7" s="49">
        <f>SUMIFS(DataRegularSeason20242025!$AA$3:$AA$1315,DataRegularSeason20242025!$B$3:$B$1315, "&lt;=" &amp; DD$1, DataRegularSeason20242025!$D$3:$D$1315, $A7)+SUMIFS(DataRegularSeason20242025!$AB$3:$AB$1315,DataRegularSeason20242025!$B$3:$B$1315, "&lt;=" &amp; DD$1, DataRegularSeason20242025!$E$3:$E$1315, $A7)</f>
        <v>10</v>
      </c>
      <c r="DE7" s="49">
        <f>SUMIFS(DataRegularSeason20242025!$AA$3:$AA$1315,DataRegularSeason20242025!$B$3:$B$1315, "&lt;=" &amp; DE$1, DataRegularSeason20242025!$D$3:$D$1315, $A7)+SUMIFS(DataRegularSeason20242025!$AB$3:$AB$1315,DataRegularSeason20242025!$B$3:$B$1315, "&lt;=" &amp; DE$1, DataRegularSeason20242025!$E$3:$E$1315, $A7)</f>
        <v>10</v>
      </c>
      <c r="DF7" s="49">
        <f>SUMIFS(DataRegularSeason20242025!$AA$3:$AA$1315,DataRegularSeason20242025!$B$3:$B$1315, "&lt;=" &amp; DF$1, DataRegularSeason20242025!$D$3:$D$1315, $A7)+SUMIFS(DataRegularSeason20242025!$AB$3:$AB$1315,DataRegularSeason20242025!$B$3:$B$1315, "&lt;=" &amp; DF$1, DataRegularSeason20242025!$E$3:$E$1315, $A7)</f>
        <v>10</v>
      </c>
      <c r="DG7" s="49">
        <f>SUMIFS(DataRegularSeason20242025!$AA$3:$AA$1315,DataRegularSeason20242025!$B$3:$B$1315, "&lt;=" &amp; DG$1, DataRegularSeason20242025!$D$3:$D$1315, $A7)+SUMIFS(DataRegularSeason20242025!$AB$3:$AB$1315,DataRegularSeason20242025!$B$3:$B$1315, "&lt;=" &amp; DG$1, DataRegularSeason20242025!$E$3:$E$1315, $A7)</f>
        <v>10</v>
      </c>
      <c r="DH7" s="49">
        <f>SUMIFS(DataRegularSeason20242025!$AA$3:$AA$1315,DataRegularSeason20242025!$B$3:$B$1315, "&lt;=" &amp; DH$1, DataRegularSeason20242025!$D$3:$D$1315, $A7)+SUMIFS(DataRegularSeason20242025!$AB$3:$AB$1315,DataRegularSeason20242025!$B$3:$B$1315, "&lt;=" &amp; DH$1, DataRegularSeason20242025!$E$3:$E$1315, $A7)</f>
        <v>10</v>
      </c>
      <c r="DI7" s="49">
        <f>SUMIFS(DataRegularSeason20242025!$AA$3:$AA$1315,DataRegularSeason20242025!$B$3:$B$1315, "&lt;=" &amp; DI$1, DataRegularSeason20242025!$D$3:$D$1315, $A7)+SUMIFS(DataRegularSeason20242025!$AB$3:$AB$1315,DataRegularSeason20242025!$B$3:$B$1315, "&lt;=" &amp; DI$1, DataRegularSeason20242025!$E$3:$E$1315, $A7)</f>
        <v>10</v>
      </c>
      <c r="DJ7" s="49">
        <f>SUMIFS(DataRegularSeason20242025!$AA$3:$AA$1315,DataRegularSeason20242025!$B$3:$B$1315, "&lt;=" &amp; DJ$1, DataRegularSeason20242025!$D$3:$D$1315, $A7)+SUMIFS(DataRegularSeason20242025!$AB$3:$AB$1315,DataRegularSeason20242025!$B$3:$B$1315, "&lt;=" &amp; DJ$1, DataRegularSeason20242025!$E$3:$E$1315, $A7)</f>
        <v>10</v>
      </c>
      <c r="DK7" s="49">
        <f>SUMIFS(DataRegularSeason20242025!$AA$3:$AA$1315,DataRegularSeason20242025!$B$3:$B$1315, "&lt;=" &amp; DK$1, DataRegularSeason20242025!$D$3:$D$1315, $A7)+SUMIFS(DataRegularSeason20242025!$AB$3:$AB$1315,DataRegularSeason20242025!$B$3:$B$1315, "&lt;=" &amp; DK$1, DataRegularSeason20242025!$E$3:$E$1315, $A7)</f>
        <v>10</v>
      </c>
      <c r="DL7" s="49">
        <f>SUMIFS(DataRegularSeason20242025!$AA$3:$AA$1315,DataRegularSeason20242025!$B$3:$B$1315, "&lt;=" &amp; DL$1, DataRegularSeason20242025!$D$3:$D$1315, $A7)+SUMIFS(DataRegularSeason20242025!$AB$3:$AB$1315,DataRegularSeason20242025!$B$3:$B$1315, "&lt;=" &amp; DL$1, DataRegularSeason20242025!$E$3:$E$1315, $A7)</f>
        <v>10</v>
      </c>
      <c r="DM7" s="49">
        <f>SUMIFS(DataRegularSeason20242025!$AA$3:$AA$1315,DataRegularSeason20242025!$B$3:$B$1315, "&lt;=" &amp; DM$1, DataRegularSeason20242025!$D$3:$D$1315, $A7)+SUMIFS(DataRegularSeason20242025!$AB$3:$AB$1315,DataRegularSeason20242025!$B$3:$B$1315, "&lt;=" &amp; DM$1, DataRegularSeason20242025!$E$3:$E$1315, $A7)</f>
        <v>10</v>
      </c>
      <c r="DN7" s="49">
        <f>SUMIFS(DataRegularSeason20242025!$AA$3:$AA$1315,DataRegularSeason20242025!$B$3:$B$1315, "&lt;=" &amp; DN$1, DataRegularSeason20242025!$D$3:$D$1315, $A7)+SUMIFS(DataRegularSeason20242025!$AB$3:$AB$1315,DataRegularSeason20242025!$B$3:$B$1315, "&lt;=" &amp; DN$1, DataRegularSeason20242025!$E$3:$E$1315, $A7)</f>
        <v>10</v>
      </c>
      <c r="DO7" s="49">
        <f>SUMIFS(DataRegularSeason20242025!$AA$3:$AA$1315,DataRegularSeason20242025!$B$3:$B$1315, "&lt;=" &amp; DO$1, DataRegularSeason20242025!$D$3:$D$1315, $A7)+SUMIFS(DataRegularSeason20242025!$AB$3:$AB$1315,DataRegularSeason20242025!$B$3:$B$1315, "&lt;=" &amp; DO$1, DataRegularSeason20242025!$E$3:$E$1315, $A7)</f>
        <v>10</v>
      </c>
      <c r="DP7" s="49">
        <f>SUMIFS(DataRegularSeason20242025!$AA$3:$AA$1315,DataRegularSeason20242025!$B$3:$B$1315, "&lt;=" &amp; DP$1, DataRegularSeason20242025!$D$3:$D$1315, $A7)+SUMIFS(DataRegularSeason20242025!$AB$3:$AB$1315,DataRegularSeason20242025!$B$3:$B$1315, "&lt;=" &amp; DP$1, DataRegularSeason20242025!$E$3:$E$1315, $A7)</f>
        <v>10</v>
      </c>
      <c r="DQ7" s="49">
        <f>SUMIFS(DataRegularSeason20242025!$AA$3:$AA$1315,DataRegularSeason20242025!$B$3:$B$1315, "&lt;=" &amp; DQ$1, DataRegularSeason20242025!$D$3:$D$1315, $A7)+SUMIFS(DataRegularSeason20242025!$AB$3:$AB$1315,DataRegularSeason20242025!$B$3:$B$1315, "&lt;=" &amp; DQ$1, DataRegularSeason20242025!$E$3:$E$1315, $A7)</f>
        <v>10</v>
      </c>
      <c r="DR7" s="49">
        <f>SUMIFS(DataRegularSeason20242025!$AA$3:$AA$1315,DataRegularSeason20242025!$B$3:$B$1315, "&lt;=" &amp; DR$1, DataRegularSeason20242025!$D$3:$D$1315, $A7)+SUMIFS(DataRegularSeason20242025!$AB$3:$AB$1315,DataRegularSeason20242025!$B$3:$B$1315, "&lt;=" &amp; DR$1, DataRegularSeason20242025!$E$3:$E$1315, $A7)</f>
        <v>10</v>
      </c>
      <c r="DS7" s="49">
        <f>SUMIFS(DataRegularSeason20242025!$AA$3:$AA$1315,DataRegularSeason20242025!$B$3:$B$1315, "&lt;=" &amp; DS$1, DataRegularSeason20242025!$D$3:$D$1315, $A7)+SUMIFS(DataRegularSeason20242025!$AB$3:$AB$1315,DataRegularSeason20242025!$B$3:$B$1315, "&lt;=" &amp; DS$1, DataRegularSeason20242025!$E$3:$E$1315, $A7)</f>
        <v>10</v>
      </c>
      <c r="DT7" s="49">
        <f>SUMIFS(DataRegularSeason20242025!$AA$3:$AA$1315,DataRegularSeason20242025!$B$3:$B$1315, "&lt;=" &amp; DT$1, DataRegularSeason20242025!$D$3:$D$1315, $A7)+SUMIFS(DataRegularSeason20242025!$AB$3:$AB$1315,DataRegularSeason20242025!$B$3:$B$1315, "&lt;=" &amp; DT$1, DataRegularSeason20242025!$E$3:$E$1315, $A7)</f>
        <v>10</v>
      </c>
      <c r="DU7" s="49">
        <f>SUMIFS(DataRegularSeason20242025!$AA$3:$AA$1315,DataRegularSeason20242025!$B$3:$B$1315, "&lt;=" &amp; DU$1, DataRegularSeason20242025!$D$3:$D$1315, $A7)+SUMIFS(DataRegularSeason20242025!$AB$3:$AB$1315,DataRegularSeason20242025!$B$3:$B$1315, "&lt;=" &amp; DU$1, DataRegularSeason20242025!$E$3:$E$1315, $A7)</f>
        <v>10</v>
      </c>
      <c r="DV7" s="49">
        <f>SUMIFS(DataRegularSeason20242025!$AA$3:$AA$1315,DataRegularSeason20242025!$B$3:$B$1315, "&lt;=" &amp; DV$1, DataRegularSeason20242025!$D$3:$D$1315, $A7)+SUMIFS(DataRegularSeason20242025!$AB$3:$AB$1315,DataRegularSeason20242025!$B$3:$B$1315, "&lt;=" &amp; DV$1, DataRegularSeason20242025!$E$3:$E$1315, $A7)</f>
        <v>10</v>
      </c>
      <c r="DW7" s="49">
        <f>SUMIFS(DataRegularSeason20242025!$AA$3:$AA$1315,DataRegularSeason20242025!$B$3:$B$1315, "&lt;=" &amp; DW$1, DataRegularSeason20242025!$D$3:$D$1315, $A7)+SUMIFS(DataRegularSeason20242025!$AB$3:$AB$1315,DataRegularSeason20242025!$B$3:$B$1315, "&lt;=" &amp; DW$1, DataRegularSeason20242025!$E$3:$E$1315, $A7)</f>
        <v>10</v>
      </c>
      <c r="DX7" s="49">
        <f>SUMIFS(DataRegularSeason20242025!$AA$3:$AA$1315,DataRegularSeason20242025!$B$3:$B$1315, "&lt;=" &amp; DX$1, DataRegularSeason20242025!$D$3:$D$1315, $A7)+SUMIFS(DataRegularSeason20242025!$AB$3:$AB$1315,DataRegularSeason20242025!$B$3:$B$1315, "&lt;=" &amp; DX$1, DataRegularSeason20242025!$E$3:$E$1315, $A7)</f>
        <v>10</v>
      </c>
      <c r="DY7" s="49">
        <f>SUMIFS(DataRegularSeason20242025!$AA$3:$AA$1315,DataRegularSeason20242025!$B$3:$B$1315, "&lt;=" &amp; DY$1, DataRegularSeason20242025!$D$3:$D$1315, $A7)+SUMIFS(DataRegularSeason20242025!$AB$3:$AB$1315,DataRegularSeason20242025!$B$3:$B$1315, "&lt;=" &amp; DY$1, DataRegularSeason20242025!$E$3:$E$1315, $A7)</f>
        <v>10</v>
      </c>
      <c r="DZ7" s="49">
        <f>SUMIFS(DataRegularSeason20242025!$AA$3:$AA$1315,DataRegularSeason20242025!$B$3:$B$1315, "&lt;=" &amp; DZ$1, DataRegularSeason20242025!$D$3:$D$1315, $A7)+SUMIFS(DataRegularSeason20242025!$AB$3:$AB$1315,DataRegularSeason20242025!$B$3:$B$1315, "&lt;=" &amp; DZ$1, DataRegularSeason20242025!$E$3:$E$1315, $A7)</f>
        <v>10</v>
      </c>
      <c r="EA7" s="49">
        <f>SUMIFS(DataRegularSeason20242025!$AA$3:$AA$1315,DataRegularSeason20242025!$B$3:$B$1315, "&lt;=" &amp; EA$1, DataRegularSeason20242025!$D$3:$D$1315, $A7)+SUMIFS(DataRegularSeason20242025!$AB$3:$AB$1315,DataRegularSeason20242025!$B$3:$B$1315, "&lt;=" &amp; EA$1, DataRegularSeason20242025!$E$3:$E$1315, $A7)</f>
        <v>10</v>
      </c>
      <c r="EB7" s="49">
        <f>SUMIFS(DataRegularSeason20242025!$AA$3:$AA$1315,DataRegularSeason20242025!$B$3:$B$1315, "&lt;=" &amp; EB$1, DataRegularSeason20242025!$D$3:$D$1315, $A7)+SUMIFS(DataRegularSeason20242025!$AB$3:$AB$1315,DataRegularSeason20242025!$B$3:$B$1315, "&lt;=" &amp; EB$1, DataRegularSeason20242025!$E$3:$E$1315, $A7)</f>
        <v>10</v>
      </c>
      <c r="EC7" s="49">
        <f>SUMIFS(DataRegularSeason20242025!$AA$3:$AA$1315,DataRegularSeason20242025!$B$3:$B$1315, "&lt;=" &amp; EC$1, DataRegularSeason20242025!$D$3:$D$1315, $A7)+SUMIFS(DataRegularSeason20242025!$AB$3:$AB$1315,DataRegularSeason20242025!$B$3:$B$1315, "&lt;=" &amp; EC$1, DataRegularSeason20242025!$E$3:$E$1315, $A7)</f>
        <v>10</v>
      </c>
      <c r="ED7" s="49">
        <f>SUMIFS(DataRegularSeason20242025!$AA$3:$AA$1315,DataRegularSeason20242025!$B$3:$B$1315, "&lt;=" &amp; ED$1, DataRegularSeason20242025!$D$3:$D$1315, $A7)+SUMIFS(DataRegularSeason20242025!$AB$3:$AB$1315,DataRegularSeason20242025!$B$3:$B$1315, "&lt;=" &amp; ED$1, DataRegularSeason20242025!$E$3:$E$1315, $A7)</f>
        <v>10</v>
      </c>
      <c r="EE7" s="49">
        <f>SUMIFS(DataRegularSeason20242025!$AA$3:$AA$1315,DataRegularSeason20242025!$B$3:$B$1315, "&lt;=" &amp; EE$1, DataRegularSeason20242025!$D$3:$D$1315, $A7)+SUMIFS(DataRegularSeason20242025!$AB$3:$AB$1315,DataRegularSeason20242025!$B$3:$B$1315, "&lt;=" &amp; EE$1, DataRegularSeason20242025!$E$3:$E$1315, $A7)</f>
        <v>10</v>
      </c>
      <c r="EF7" s="49">
        <f>SUMIFS(DataRegularSeason20242025!$AA$3:$AA$1315,DataRegularSeason20242025!$B$3:$B$1315, "&lt;=" &amp; EF$1, DataRegularSeason20242025!$D$3:$D$1315, $A7)+SUMIFS(DataRegularSeason20242025!$AB$3:$AB$1315,DataRegularSeason20242025!$B$3:$B$1315, "&lt;=" &amp; EF$1, DataRegularSeason20242025!$E$3:$E$1315, $A7)</f>
        <v>10</v>
      </c>
      <c r="EG7" s="49">
        <f>SUMIFS(DataRegularSeason20242025!$AA$3:$AA$1315,DataRegularSeason20242025!$B$3:$B$1315, "&lt;=" &amp; EG$1, DataRegularSeason20242025!$D$3:$D$1315, $A7)+SUMIFS(DataRegularSeason20242025!$AB$3:$AB$1315,DataRegularSeason20242025!$B$3:$B$1315, "&lt;=" &amp; EG$1, DataRegularSeason20242025!$E$3:$E$1315, $A7)</f>
        <v>10</v>
      </c>
      <c r="EH7" s="49">
        <f>SUMIFS(DataRegularSeason20242025!$AA$3:$AA$1315,DataRegularSeason20242025!$B$3:$B$1315, "&lt;=" &amp; EH$1, DataRegularSeason20242025!$D$3:$D$1315, $A7)+SUMIFS(DataRegularSeason20242025!$AB$3:$AB$1315,DataRegularSeason20242025!$B$3:$B$1315, "&lt;=" &amp; EH$1, DataRegularSeason20242025!$E$3:$E$1315, $A7)</f>
        <v>10</v>
      </c>
      <c r="EI7" s="49">
        <f>SUMIFS(DataRegularSeason20242025!$AA$3:$AA$1315,DataRegularSeason20242025!$B$3:$B$1315, "&lt;=" &amp; EI$1, DataRegularSeason20242025!$D$3:$D$1315, $A7)+SUMIFS(DataRegularSeason20242025!$AB$3:$AB$1315,DataRegularSeason20242025!$B$3:$B$1315, "&lt;=" &amp; EI$1, DataRegularSeason20242025!$E$3:$E$1315, $A7)</f>
        <v>10</v>
      </c>
      <c r="EJ7" s="49">
        <f>SUMIFS(DataRegularSeason20242025!$AA$3:$AA$1315,DataRegularSeason20242025!$B$3:$B$1315, "&lt;=" &amp; EJ$1, DataRegularSeason20242025!$D$3:$D$1315, $A7)+SUMIFS(DataRegularSeason20242025!$AB$3:$AB$1315,DataRegularSeason20242025!$B$3:$B$1315, "&lt;=" &amp; EJ$1, DataRegularSeason20242025!$E$3:$E$1315, $A7)</f>
        <v>10</v>
      </c>
      <c r="EK7" s="49">
        <f>SUMIFS(DataRegularSeason20242025!$AA$3:$AA$1315,DataRegularSeason20242025!$B$3:$B$1315, "&lt;=" &amp; EK$1, DataRegularSeason20242025!$D$3:$D$1315, $A7)+SUMIFS(DataRegularSeason20242025!$AB$3:$AB$1315,DataRegularSeason20242025!$B$3:$B$1315, "&lt;=" &amp; EK$1, DataRegularSeason20242025!$E$3:$E$1315, $A7)</f>
        <v>10</v>
      </c>
      <c r="EL7" s="49">
        <f>SUMIFS(DataRegularSeason20242025!$AA$3:$AA$1315,DataRegularSeason20242025!$B$3:$B$1315, "&lt;=" &amp; EL$1, DataRegularSeason20242025!$D$3:$D$1315, $A7)+SUMIFS(DataRegularSeason20242025!$AB$3:$AB$1315,DataRegularSeason20242025!$B$3:$B$1315, "&lt;=" &amp; EL$1, DataRegularSeason20242025!$E$3:$E$1315, $A7)</f>
        <v>10</v>
      </c>
      <c r="EM7" s="49">
        <f>SUMIFS(DataRegularSeason20242025!$AA$3:$AA$1315,DataRegularSeason20242025!$B$3:$B$1315, "&lt;=" &amp; EM$1, DataRegularSeason20242025!$D$3:$D$1315, $A7)+SUMIFS(DataRegularSeason20242025!$AB$3:$AB$1315,DataRegularSeason20242025!$B$3:$B$1315, "&lt;=" &amp; EM$1, DataRegularSeason20242025!$E$3:$E$1315, $A7)</f>
        <v>10</v>
      </c>
      <c r="EN7" s="49">
        <f>SUMIFS(DataRegularSeason20242025!$AA$3:$AA$1315,DataRegularSeason20242025!$B$3:$B$1315, "&lt;=" &amp; EN$1, DataRegularSeason20242025!$D$3:$D$1315, $A7)+SUMIFS(DataRegularSeason20242025!$AB$3:$AB$1315,DataRegularSeason20242025!$B$3:$B$1315, "&lt;=" &amp; EN$1, DataRegularSeason20242025!$E$3:$E$1315, $A7)</f>
        <v>10</v>
      </c>
      <c r="EO7" s="49">
        <f>SUMIFS(DataRegularSeason20242025!$AA$3:$AA$1315,DataRegularSeason20242025!$B$3:$B$1315, "&lt;=" &amp; EO$1, DataRegularSeason20242025!$D$3:$D$1315, $A7)+SUMIFS(DataRegularSeason20242025!$AB$3:$AB$1315,DataRegularSeason20242025!$B$3:$B$1315, "&lt;=" &amp; EO$1, DataRegularSeason20242025!$E$3:$E$1315, $A7)</f>
        <v>10</v>
      </c>
      <c r="EP7" s="49">
        <f>SUMIFS(DataRegularSeason20242025!$AA$3:$AA$1315,DataRegularSeason20242025!$B$3:$B$1315, "&lt;=" &amp; EP$1, DataRegularSeason20242025!$D$3:$D$1315, $A7)+SUMIFS(DataRegularSeason20242025!$AB$3:$AB$1315,DataRegularSeason20242025!$B$3:$B$1315, "&lt;=" &amp; EP$1, DataRegularSeason20242025!$E$3:$E$1315, $A7)</f>
        <v>10</v>
      </c>
      <c r="EQ7" s="49">
        <f>SUMIFS(DataRegularSeason20242025!$AA$3:$AA$1315,DataRegularSeason20242025!$B$3:$B$1315, "&lt;=" &amp; EQ$1, DataRegularSeason20242025!$D$3:$D$1315, $A7)+SUMIFS(DataRegularSeason20242025!$AB$3:$AB$1315,DataRegularSeason20242025!$B$3:$B$1315, "&lt;=" &amp; EQ$1, DataRegularSeason20242025!$E$3:$E$1315, $A7)</f>
        <v>10</v>
      </c>
      <c r="ER7" s="49">
        <f>SUMIFS(DataRegularSeason20242025!$AA$3:$AA$1315,DataRegularSeason20242025!$B$3:$B$1315, "&lt;=" &amp; ER$1, DataRegularSeason20242025!$D$3:$D$1315, $A7)+SUMIFS(DataRegularSeason20242025!$AB$3:$AB$1315,DataRegularSeason20242025!$B$3:$B$1315, "&lt;=" &amp; ER$1, DataRegularSeason20242025!$E$3:$E$1315, $A7)</f>
        <v>10</v>
      </c>
      <c r="ES7" s="49">
        <f>SUMIFS(DataRegularSeason20242025!$AA$3:$AA$1315,DataRegularSeason20242025!$B$3:$B$1315, "&lt;=" &amp; ES$1, DataRegularSeason20242025!$D$3:$D$1315, $A7)+SUMIFS(DataRegularSeason20242025!$AB$3:$AB$1315,DataRegularSeason20242025!$B$3:$B$1315, "&lt;=" &amp; ES$1, DataRegularSeason20242025!$E$3:$E$1315, $A7)</f>
        <v>10</v>
      </c>
      <c r="ET7" s="49">
        <f>SUMIFS(DataRegularSeason20242025!$AA$3:$AA$1315,DataRegularSeason20242025!$B$3:$B$1315, "&lt;=" &amp; ET$1, DataRegularSeason20242025!$D$3:$D$1315, $A7)+SUMIFS(DataRegularSeason20242025!$AB$3:$AB$1315,DataRegularSeason20242025!$B$3:$B$1315, "&lt;=" &amp; ET$1, DataRegularSeason20242025!$E$3:$E$1315, $A7)</f>
        <v>10</v>
      </c>
      <c r="EU7" s="49">
        <f>SUMIFS(DataRegularSeason20242025!$AA$3:$AA$1315,DataRegularSeason20242025!$B$3:$B$1315, "&lt;=" &amp; EU$1, DataRegularSeason20242025!$D$3:$D$1315, $A7)+SUMIFS(DataRegularSeason20242025!$AB$3:$AB$1315,DataRegularSeason20242025!$B$3:$B$1315, "&lt;=" &amp; EU$1, DataRegularSeason20242025!$E$3:$E$1315, $A7)</f>
        <v>10</v>
      </c>
      <c r="EV7" s="49">
        <f>SUMIFS(DataRegularSeason20242025!$AA$3:$AA$1315,DataRegularSeason20242025!$B$3:$B$1315, "&lt;=" &amp; EV$1, DataRegularSeason20242025!$D$3:$D$1315, $A7)+SUMIFS(DataRegularSeason20242025!$AB$3:$AB$1315,DataRegularSeason20242025!$B$3:$B$1315, "&lt;=" &amp; EV$1, DataRegularSeason20242025!$E$3:$E$1315, $A7)</f>
        <v>10</v>
      </c>
      <c r="EW7" s="49">
        <f>SUMIFS(DataRegularSeason20242025!$AA$3:$AA$1315,DataRegularSeason20242025!$B$3:$B$1315, "&lt;=" &amp; EW$1, DataRegularSeason20242025!$D$3:$D$1315, $A7)+SUMIFS(DataRegularSeason20242025!$AB$3:$AB$1315,DataRegularSeason20242025!$B$3:$B$1315, "&lt;=" &amp; EW$1, DataRegularSeason20242025!$E$3:$E$1315, $A7)</f>
        <v>10</v>
      </c>
      <c r="EX7" s="49">
        <f>SUMIFS(DataRegularSeason20242025!$AA$3:$AA$1315,DataRegularSeason20242025!$B$3:$B$1315, "&lt;=" &amp; EX$1, DataRegularSeason20242025!$D$3:$D$1315, $A7)+SUMIFS(DataRegularSeason20242025!$AB$3:$AB$1315,DataRegularSeason20242025!$B$3:$B$1315, "&lt;=" &amp; EX$1, DataRegularSeason20242025!$E$3:$E$1315, $A7)</f>
        <v>10</v>
      </c>
      <c r="EY7" s="49">
        <f>SUMIFS(DataRegularSeason20242025!$AA$3:$AA$1315,DataRegularSeason20242025!$B$3:$B$1315, "&lt;=" &amp; EY$1, DataRegularSeason20242025!$D$3:$D$1315, $A7)+SUMIFS(DataRegularSeason20242025!$AB$3:$AB$1315,DataRegularSeason20242025!$B$3:$B$1315, "&lt;=" &amp; EY$1, DataRegularSeason20242025!$E$3:$E$1315, $A7)</f>
        <v>10</v>
      </c>
      <c r="EZ7" s="49">
        <f>SUMIFS(DataRegularSeason20242025!$AA$3:$AA$1315,DataRegularSeason20242025!$B$3:$B$1315, "&lt;=" &amp; EZ$1, DataRegularSeason20242025!$D$3:$D$1315, $A7)+SUMIFS(DataRegularSeason20242025!$AB$3:$AB$1315,DataRegularSeason20242025!$B$3:$B$1315, "&lt;=" &amp; EZ$1, DataRegularSeason20242025!$E$3:$E$1315, $A7)</f>
        <v>10</v>
      </c>
      <c r="FA7" s="49">
        <f>SUMIFS(DataRegularSeason20242025!$AA$3:$AA$1315,DataRegularSeason20242025!$B$3:$B$1315, "&lt;=" &amp; FA$1, DataRegularSeason20242025!$D$3:$D$1315, $A7)+SUMIFS(DataRegularSeason20242025!$AB$3:$AB$1315,DataRegularSeason20242025!$B$3:$B$1315, "&lt;=" &amp; FA$1, DataRegularSeason20242025!$E$3:$E$1315, $A7)</f>
        <v>10</v>
      </c>
      <c r="FB7" s="49">
        <f>SUMIFS(DataRegularSeason20242025!$AA$3:$AA$1315,DataRegularSeason20242025!$B$3:$B$1315, "&lt;=" &amp; FB$1, DataRegularSeason20242025!$D$3:$D$1315, $A7)+SUMIFS(DataRegularSeason20242025!$AB$3:$AB$1315,DataRegularSeason20242025!$B$3:$B$1315, "&lt;=" &amp; FB$1, DataRegularSeason20242025!$E$3:$E$1315, $A7)</f>
        <v>10</v>
      </c>
      <c r="FC7" s="49">
        <f>SUMIFS(DataRegularSeason20242025!$AA$3:$AA$1315,DataRegularSeason20242025!$B$3:$B$1315, "&lt;=" &amp; FC$1, DataRegularSeason20242025!$D$3:$D$1315, $A7)+SUMIFS(DataRegularSeason20242025!$AB$3:$AB$1315,DataRegularSeason20242025!$B$3:$B$1315, "&lt;=" &amp; FC$1, DataRegularSeason20242025!$E$3:$E$1315, $A7)</f>
        <v>10</v>
      </c>
      <c r="FD7" s="49">
        <f>SUMIFS(DataRegularSeason20242025!$AA$3:$AA$1315,DataRegularSeason20242025!$B$3:$B$1315, "&lt;=" &amp; FD$1, DataRegularSeason20242025!$D$3:$D$1315, $A7)+SUMIFS(DataRegularSeason20242025!$AB$3:$AB$1315,DataRegularSeason20242025!$B$3:$B$1315, "&lt;=" &amp; FD$1, DataRegularSeason20242025!$E$3:$E$1315, $A7)</f>
        <v>10</v>
      </c>
      <c r="FE7" s="49">
        <f>SUMIFS(DataRegularSeason20242025!$AA$3:$AA$1315,DataRegularSeason20242025!$B$3:$B$1315, "&lt;=" &amp; FE$1, DataRegularSeason20242025!$D$3:$D$1315, $A7)+SUMIFS(DataRegularSeason20242025!$AB$3:$AB$1315,DataRegularSeason20242025!$B$3:$B$1315, "&lt;=" &amp; FE$1, DataRegularSeason20242025!$E$3:$E$1315, $A7)</f>
        <v>10</v>
      </c>
      <c r="FF7" s="49">
        <f>SUMIFS(DataRegularSeason20242025!$AA$3:$AA$1315,DataRegularSeason20242025!$B$3:$B$1315, "&lt;=" &amp; FF$1, DataRegularSeason20242025!$D$3:$D$1315, $A7)+SUMIFS(DataRegularSeason20242025!$AB$3:$AB$1315,DataRegularSeason20242025!$B$3:$B$1315, "&lt;=" &amp; FF$1, DataRegularSeason20242025!$E$3:$E$1315, $A7)</f>
        <v>10</v>
      </c>
      <c r="FG7" s="49">
        <f>SUMIFS(DataRegularSeason20242025!$AA$3:$AA$1315,DataRegularSeason20242025!$B$3:$B$1315, "&lt;=" &amp; FG$1, DataRegularSeason20242025!$D$3:$D$1315, $A7)+SUMIFS(DataRegularSeason20242025!$AB$3:$AB$1315,DataRegularSeason20242025!$B$3:$B$1315, "&lt;=" &amp; FG$1, DataRegularSeason20242025!$E$3:$E$1315, $A7)</f>
        <v>10</v>
      </c>
      <c r="FH7" s="49">
        <f>SUMIFS(DataRegularSeason20242025!$AA$3:$AA$1315,DataRegularSeason20242025!$B$3:$B$1315, "&lt;=" &amp; FH$1, DataRegularSeason20242025!$D$3:$D$1315, $A7)+SUMIFS(DataRegularSeason20242025!$AB$3:$AB$1315,DataRegularSeason20242025!$B$3:$B$1315, "&lt;=" &amp; FH$1, DataRegularSeason20242025!$E$3:$E$1315, $A7)</f>
        <v>10</v>
      </c>
      <c r="FI7" s="49">
        <f>SUMIFS(DataRegularSeason20242025!$AA$3:$AA$1315,DataRegularSeason20242025!$B$3:$B$1315, "&lt;=" &amp; FI$1, DataRegularSeason20242025!$D$3:$D$1315, $A7)+SUMIFS(DataRegularSeason20242025!$AB$3:$AB$1315,DataRegularSeason20242025!$B$3:$B$1315, "&lt;=" &amp; FI$1, DataRegularSeason20242025!$E$3:$E$1315, $A7)</f>
        <v>10</v>
      </c>
      <c r="FJ7" s="49">
        <f>SUMIFS(DataRegularSeason20242025!$AA$3:$AA$1315,DataRegularSeason20242025!$B$3:$B$1315, "&lt;=" &amp; FJ$1, DataRegularSeason20242025!$D$3:$D$1315, $A7)+SUMIFS(DataRegularSeason20242025!$AB$3:$AB$1315,DataRegularSeason20242025!$B$3:$B$1315, "&lt;=" &amp; FJ$1, DataRegularSeason20242025!$E$3:$E$1315, $A7)</f>
        <v>10</v>
      </c>
      <c r="FK7" s="49">
        <f>SUMIFS(DataRegularSeason20242025!$AA$3:$AA$1315,DataRegularSeason20242025!$B$3:$B$1315, "&lt;=" &amp; FK$1, DataRegularSeason20242025!$D$3:$D$1315, $A7)+SUMIFS(DataRegularSeason20242025!$AB$3:$AB$1315,DataRegularSeason20242025!$B$3:$B$1315, "&lt;=" &amp; FK$1, DataRegularSeason20242025!$E$3:$E$1315, $A7)</f>
        <v>10</v>
      </c>
      <c r="FL7" s="49">
        <f>SUMIFS(DataRegularSeason20242025!$AA$3:$AA$1315,DataRegularSeason20242025!$B$3:$B$1315, "&lt;=" &amp; FL$1, DataRegularSeason20242025!$D$3:$D$1315, $A7)+SUMIFS(DataRegularSeason20242025!$AB$3:$AB$1315,DataRegularSeason20242025!$B$3:$B$1315, "&lt;=" &amp; FL$1, DataRegularSeason20242025!$E$3:$E$1315, $A7)</f>
        <v>10</v>
      </c>
      <c r="FM7" s="49">
        <f>SUMIFS(DataRegularSeason20242025!$AA$3:$AA$1315,DataRegularSeason20242025!$B$3:$B$1315, "&lt;=" &amp; FM$1, DataRegularSeason20242025!$D$3:$D$1315, $A7)+SUMIFS(DataRegularSeason20242025!$AB$3:$AB$1315,DataRegularSeason20242025!$B$3:$B$1315, "&lt;=" &amp; FM$1, DataRegularSeason20242025!$E$3:$E$1315, $A7)</f>
        <v>10</v>
      </c>
      <c r="FN7" s="49">
        <f>SUMIFS(DataRegularSeason20242025!$AA$3:$AA$1315,DataRegularSeason20242025!$B$3:$B$1315, "&lt;=" &amp; FN$1, DataRegularSeason20242025!$D$3:$D$1315, $A7)+SUMIFS(DataRegularSeason20242025!$AB$3:$AB$1315,DataRegularSeason20242025!$B$3:$B$1315, "&lt;=" &amp; FN$1, DataRegularSeason20242025!$E$3:$E$1315, $A7)</f>
        <v>10</v>
      </c>
      <c r="FO7" s="49">
        <f>SUMIFS(DataRegularSeason20242025!$AA$3:$AA$1315,DataRegularSeason20242025!$B$3:$B$1315, "&lt;=" &amp; FO$1, DataRegularSeason20242025!$D$3:$D$1315, $A7)+SUMIFS(DataRegularSeason20242025!$AB$3:$AB$1315,DataRegularSeason20242025!$B$3:$B$1315, "&lt;=" &amp; FO$1, DataRegularSeason20242025!$E$3:$E$1315, $A7)</f>
        <v>10</v>
      </c>
      <c r="FP7" s="49">
        <f>SUMIFS(DataRegularSeason20242025!$AA$3:$AA$1315,DataRegularSeason20242025!$B$3:$B$1315, "&lt;=" &amp; FP$1, DataRegularSeason20242025!$D$3:$D$1315, $A7)+SUMIFS(DataRegularSeason20242025!$AB$3:$AB$1315,DataRegularSeason20242025!$B$3:$B$1315, "&lt;=" &amp; FP$1, DataRegularSeason20242025!$E$3:$E$1315, $A7)</f>
        <v>10</v>
      </c>
      <c r="FQ7" s="49">
        <f>SUMIFS(DataRegularSeason20242025!$AA$3:$AA$1315,DataRegularSeason20242025!$B$3:$B$1315, "&lt;=" &amp; FQ$1, DataRegularSeason20242025!$D$3:$D$1315, $A7)+SUMIFS(DataRegularSeason20242025!$AB$3:$AB$1315,DataRegularSeason20242025!$B$3:$B$1315, "&lt;=" &amp; FQ$1, DataRegularSeason20242025!$E$3:$E$1315, $A7)</f>
        <v>10</v>
      </c>
      <c r="FR7" s="49">
        <f>SUMIFS(DataRegularSeason20242025!$AA$3:$AA$1315,DataRegularSeason20242025!$B$3:$B$1315, "&lt;=" &amp; FR$1, DataRegularSeason20242025!$D$3:$D$1315, $A7)+SUMIFS(DataRegularSeason20242025!$AB$3:$AB$1315,DataRegularSeason20242025!$B$3:$B$1315, "&lt;=" &amp; FR$1, DataRegularSeason20242025!$E$3:$E$1315, $A7)</f>
        <v>10</v>
      </c>
      <c r="FS7" s="49">
        <f>SUMIFS(DataRegularSeason20242025!$AA$3:$AA$1315,DataRegularSeason20242025!$B$3:$B$1315, "&lt;=" &amp; FS$1, DataRegularSeason20242025!$D$3:$D$1315, $A7)+SUMIFS(DataRegularSeason20242025!$AB$3:$AB$1315,DataRegularSeason20242025!$B$3:$B$1315, "&lt;=" &amp; FS$1, DataRegularSeason20242025!$E$3:$E$1315, $A7)</f>
        <v>10</v>
      </c>
      <c r="FT7" s="49">
        <f>SUMIFS(DataRegularSeason20242025!$AA$3:$AA$1315,DataRegularSeason20242025!$B$3:$B$1315, "&lt;=" &amp; FT$1, DataRegularSeason20242025!$D$3:$D$1315, $A7)+SUMIFS(DataRegularSeason20242025!$AB$3:$AB$1315,DataRegularSeason20242025!$B$3:$B$1315, "&lt;=" &amp; FT$1, DataRegularSeason20242025!$E$3:$E$1315, $A7)</f>
        <v>10</v>
      </c>
      <c r="FU7" s="49">
        <f>SUMIFS(DataRegularSeason20242025!$AA$3:$AA$1315,DataRegularSeason20242025!$B$3:$B$1315, "&lt;=" &amp; FU$1, DataRegularSeason20242025!$D$3:$D$1315, $A7)+SUMIFS(DataRegularSeason20242025!$AB$3:$AB$1315,DataRegularSeason20242025!$B$3:$B$1315, "&lt;=" &amp; FU$1, DataRegularSeason20242025!$E$3:$E$1315, $A7)</f>
        <v>10</v>
      </c>
      <c r="FV7" s="49">
        <f>SUMIFS(DataRegularSeason20242025!$AA$3:$AA$1315,DataRegularSeason20242025!$B$3:$B$1315, "&lt;=" &amp; FV$1, DataRegularSeason20242025!$D$3:$D$1315, $A7)+SUMIFS(DataRegularSeason20242025!$AB$3:$AB$1315,DataRegularSeason20242025!$B$3:$B$1315, "&lt;=" &amp; FV$1, DataRegularSeason20242025!$E$3:$E$1315, $A7)</f>
        <v>10</v>
      </c>
      <c r="FW7" s="49">
        <f>SUMIFS(DataRegularSeason20242025!$AA$3:$AA$1315,DataRegularSeason20242025!$B$3:$B$1315, "&lt;=" &amp; FW$1, DataRegularSeason20242025!$D$3:$D$1315, $A7)+SUMIFS(DataRegularSeason20242025!$AB$3:$AB$1315,DataRegularSeason20242025!$B$3:$B$1315, "&lt;=" &amp; FW$1, DataRegularSeason20242025!$E$3:$E$1315, $A7)</f>
        <v>10</v>
      </c>
      <c r="FX7" s="49">
        <f>SUMIFS(DataRegularSeason20242025!$AA$3:$AA$1315,DataRegularSeason20242025!$B$3:$B$1315, "&lt;=" &amp; FX$1, DataRegularSeason20242025!$D$3:$D$1315, $A7)+SUMIFS(DataRegularSeason20242025!$AB$3:$AB$1315,DataRegularSeason20242025!$B$3:$B$1315, "&lt;=" &amp; FX$1, DataRegularSeason20242025!$E$3:$E$1315, $A7)</f>
        <v>10</v>
      </c>
      <c r="FY7" s="49">
        <f>SUMIFS(DataRegularSeason20242025!$AA$3:$AA$1315,DataRegularSeason20242025!$B$3:$B$1315, "&lt;=" &amp; FY$1, DataRegularSeason20242025!$D$3:$D$1315, $A7)+SUMIFS(DataRegularSeason20242025!$AB$3:$AB$1315,DataRegularSeason20242025!$B$3:$B$1315, "&lt;=" &amp; FY$1, DataRegularSeason20242025!$E$3:$E$1315, $A7)</f>
        <v>10</v>
      </c>
      <c r="FZ7" s="49">
        <f>SUMIFS(DataRegularSeason20242025!$AA$3:$AA$1315,DataRegularSeason20242025!$B$3:$B$1315, "&lt;=" &amp; FZ$1, DataRegularSeason20242025!$D$3:$D$1315, $A7)+SUMIFS(DataRegularSeason20242025!$AB$3:$AB$1315,DataRegularSeason20242025!$B$3:$B$1315, "&lt;=" &amp; FZ$1, DataRegularSeason20242025!$E$3:$E$1315, $A7)</f>
        <v>10</v>
      </c>
      <c r="GA7" s="49">
        <f>SUMIFS(DataRegularSeason20242025!$AA$3:$AA$1315,DataRegularSeason20242025!$B$3:$B$1315, "&lt;=" &amp; GA$1, DataRegularSeason20242025!$D$3:$D$1315, $A7)+SUMIFS(DataRegularSeason20242025!$AB$3:$AB$1315,DataRegularSeason20242025!$B$3:$B$1315, "&lt;=" &amp; GA$1, DataRegularSeason20242025!$E$3:$E$1315, $A7)</f>
        <v>10</v>
      </c>
      <c r="GB7" s="49">
        <f>SUMIFS(DataRegularSeason20242025!$AA$3:$AA$1315,DataRegularSeason20242025!$B$3:$B$1315, "&lt;=" &amp; GB$1, DataRegularSeason20242025!$D$3:$D$1315, $A7)+SUMIFS(DataRegularSeason20242025!$AB$3:$AB$1315,DataRegularSeason20242025!$B$3:$B$1315, "&lt;=" &amp; GB$1, DataRegularSeason20242025!$E$3:$E$1315, $A7)</f>
        <v>10</v>
      </c>
      <c r="GC7" s="49">
        <f>SUMIFS(DataRegularSeason20242025!$AA$3:$AA$1315,DataRegularSeason20242025!$B$3:$B$1315, "&lt;=" &amp; GC$1, DataRegularSeason20242025!$D$3:$D$1315, $A7)+SUMIFS(DataRegularSeason20242025!$AB$3:$AB$1315,DataRegularSeason20242025!$B$3:$B$1315, "&lt;=" &amp; GC$1, DataRegularSeason20242025!$E$3:$E$1315, $A7)</f>
        <v>10</v>
      </c>
      <c r="GD7" s="49">
        <f>SUMIFS(DataRegularSeason20242025!$AA$3:$AA$1315,DataRegularSeason20242025!$B$3:$B$1315, "&lt;=" &amp; GD$1, DataRegularSeason20242025!$D$3:$D$1315, $A7)+SUMIFS(DataRegularSeason20242025!$AB$3:$AB$1315,DataRegularSeason20242025!$B$3:$B$1315, "&lt;=" &amp; GD$1, DataRegularSeason20242025!$E$3:$E$1315, $A7)</f>
        <v>10</v>
      </c>
      <c r="GE7" s="49">
        <f>SUMIFS(DataRegularSeason20242025!$AA$3:$AA$1315,DataRegularSeason20242025!$B$3:$B$1315, "&lt;=" &amp; GE$1, DataRegularSeason20242025!$D$3:$D$1315, $A7)+SUMIFS(DataRegularSeason20242025!$AB$3:$AB$1315,DataRegularSeason20242025!$B$3:$B$1315, "&lt;=" &amp; GE$1, DataRegularSeason20242025!$E$3:$E$1315, $A7)</f>
        <v>10</v>
      </c>
      <c r="GF7" s="49">
        <f>SUMIFS(DataRegularSeason20242025!$AA$3:$AA$1315,DataRegularSeason20242025!$B$3:$B$1315, "&lt;=" &amp; GF$1, DataRegularSeason20242025!$D$3:$D$1315, $A7)+SUMIFS(DataRegularSeason20242025!$AB$3:$AB$1315,DataRegularSeason20242025!$B$3:$B$1315, "&lt;=" &amp; GF$1, DataRegularSeason20242025!$E$3:$E$1315, $A7)</f>
        <v>10</v>
      </c>
      <c r="GG7" s="49">
        <f>SUMIFS(DataRegularSeason20242025!$AA$3:$AA$1315,DataRegularSeason20242025!$B$3:$B$1315, "&lt;=" &amp; GG$1, DataRegularSeason20242025!$D$3:$D$1315, $A7)+SUMIFS(DataRegularSeason20242025!$AB$3:$AB$1315,DataRegularSeason20242025!$B$3:$B$1315, "&lt;=" &amp; GG$1, DataRegularSeason20242025!$E$3:$E$1315, $A7)</f>
        <v>10</v>
      </c>
      <c r="GH7" s="49">
        <f>SUMIFS(DataRegularSeason20242025!$AA$3:$AA$1315,DataRegularSeason20242025!$B$3:$B$1315, "&lt;=" &amp; GH$1, DataRegularSeason20242025!$D$3:$D$1315, $A7)+SUMIFS(DataRegularSeason20242025!$AB$3:$AB$1315,DataRegularSeason20242025!$B$3:$B$1315, "&lt;=" &amp; GH$1, DataRegularSeason20242025!$E$3:$E$1315, $A7)</f>
        <v>10</v>
      </c>
      <c r="GI7" s="49">
        <f>SUMIFS(DataRegularSeason20242025!$AA$3:$AA$1315,DataRegularSeason20242025!$B$3:$B$1315, "&lt;=" &amp; GI$1, DataRegularSeason20242025!$D$3:$D$1315, $A7)+SUMIFS(DataRegularSeason20242025!$AB$3:$AB$1315,DataRegularSeason20242025!$B$3:$B$1315, "&lt;=" &amp; GI$1, DataRegularSeason20242025!$E$3:$E$1315, $A7)</f>
        <v>10</v>
      </c>
      <c r="GJ7" s="49">
        <f>SUMIFS(DataRegularSeason20242025!$AA$3:$AA$1315,DataRegularSeason20242025!$B$3:$B$1315, "&lt;=" &amp; GJ$1, DataRegularSeason20242025!$D$3:$D$1315, $A7)+SUMIFS(DataRegularSeason20242025!$AB$3:$AB$1315,DataRegularSeason20242025!$B$3:$B$1315, "&lt;=" &amp; GJ$1, DataRegularSeason20242025!$E$3:$E$1315, $A7)</f>
        <v>10</v>
      </c>
      <c r="GK7" s="49">
        <f>SUMIFS(DataRegularSeason20242025!$AA$3:$AA$1315,DataRegularSeason20242025!$B$3:$B$1315, "&lt;=" &amp; GK$1, DataRegularSeason20242025!$D$3:$D$1315, $A7)+SUMIFS(DataRegularSeason20242025!$AB$3:$AB$1315,DataRegularSeason20242025!$B$3:$B$1315, "&lt;=" &amp; GK$1, DataRegularSeason20242025!$E$3:$E$1315, $A7)</f>
        <v>10</v>
      </c>
      <c r="GL7" s="49">
        <f>SUMIFS(DataRegularSeason20242025!$AA$3:$AA$1315,DataRegularSeason20242025!$B$3:$B$1315, "&lt;=" &amp; GL$1, DataRegularSeason20242025!$D$3:$D$1315, $A7)+SUMIFS(DataRegularSeason20242025!$AB$3:$AB$1315,DataRegularSeason20242025!$B$3:$B$1315, "&lt;=" &amp; GL$1, DataRegularSeason20242025!$E$3:$E$1315, $A7)</f>
        <v>10</v>
      </c>
      <c r="GM7" s="49">
        <f>SUMIFS(DataRegularSeason20242025!$AA$3:$AA$1315,DataRegularSeason20242025!$B$3:$B$1315, "&lt;=" &amp; GM$1, DataRegularSeason20242025!$D$3:$D$1315, $A7)+SUMIFS(DataRegularSeason20242025!$AB$3:$AB$1315,DataRegularSeason20242025!$B$3:$B$1315, "&lt;=" &amp; GM$1, DataRegularSeason20242025!$E$3:$E$1315, $A7)</f>
        <v>10</v>
      </c>
      <c r="GN7" s="49">
        <f>SUMIFS(DataRegularSeason20242025!$AA$3:$AA$1315,DataRegularSeason20242025!$B$3:$B$1315, "&lt;=" &amp; GN$1, DataRegularSeason20242025!$D$3:$D$1315, $A7)+SUMIFS(DataRegularSeason20242025!$AB$3:$AB$1315,DataRegularSeason20242025!$B$3:$B$1315, "&lt;=" &amp; GN$1, DataRegularSeason20242025!$E$3:$E$1315, $A7)</f>
        <v>10</v>
      </c>
      <c r="GO7" s="49">
        <f>SUMIFS(DataRegularSeason20242025!$AA$3:$AA$1315,DataRegularSeason20242025!$B$3:$B$1315, "&lt;=" &amp; GO$1, DataRegularSeason20242025!$D$3:$D$1315, $A7)+SUMIFS(DataRegularSeason20242025!$AB$3:$AB$1315,DataRegularSeason20242025!$B$3:$B$1315, "&lt;=" &amp; GO$1, DataRegularSeason20242025!$E$3:$E$1315, $A7)</f>
        <v>10</v>
      </c>
      <c r="GP7" s="49">
        <f>SUMIFS(DataRegularSeason20242025!$AA$3:$AA$1315,DataRegularSeason20242025!$B$3:$B$1315, "&lt;=" &amp; GP$1, DataRegularSeason20242025!$D$3:$D$1315, $A7)+SUMIFS(DataRegularSeason20242025!$AB$3:$AB$1315,DataRegularSeason20242025!$B$3:$B$1315, "&lt;=" &amp; GP$1, DataRegularSeason20242025!$E$3:$E$1315, $A7)</f>
        <v>10</v>
      </c>
      <c r="GQ7" s="49">
        <f>SUMIFS(DataRegularSeason20242025!$AA$3:$AA$1315,DataRegularSeason20242025!$B$3:$B$1315, "&lt;=" &amp; GQ$1, DataRegularSeason20242025!$D$3:$D$1315, $A7)+SUMIFS(DataRegularSeason20242025!$AB$3:$AB$1315,DataRegularSeason20242025!$B$3:$B$1315, "&lt;=" &amp; GQ$1, DataRegularSeason20242025!$E$3:$E$1315, $A7)</f>
        <v>10</v>
      </c>
      <c r="GR7" s="49">
        <f>SUMIFS(DataRegularSeason20242025!$AA$3:$AA$1315,DataRegularSeason20242025!$B$3:$B$1315, "&lt;=" &amp; GR$1, DataRegularSeason20242025!$D$3:$D$1315, $A7)+SUMIFS(DataRegularSeason20242025!$AB$3:$AB$1315,DataRegularSeason20242025!$B$3:$B$1315, "&lt;=" &amp; GR$1, DataRegularSeason20242025!$E$3:$E$1315, $A7)</f>
        <v>10</v>
      </c>
      <c r="GS7" s="49">
        <f>SUMIFS(DataRegularSeason20242025!$AA$3:$AA$1315,DataRegularSeason20242025!$B$3:$B$1315, "&lt;=" &amp; GS$1, DataRegularSeason20242025!$D$3:$D$1315, $A7)+SUMIFS(DataRegularSeason20242025!$AB$3:$AB$1315,DataRegularSeason20242025!$B$3:$B$1315, "&lt;=" &amp; GS$1, DataRegularSeason20242025!$E$3:$E$1315, $A7)</f>
        <v>10</v>
      </c>
      <c r="GT7" s="49">
        <f>SUMIFS(DataRegularSeason20242025!$AA$3:$AA$1315,DataRegularSeason20242025!$B$3:$B$1315, "&lt;=" &amp; GT$1, DataRegularSeason20242025!$D$3:$D$1315, $A7)+SUMIFS(DataRegularSeason20242025!$AB$3:$AB$1315,DataRegularSeason20242025!$B$3:$B$1315, "&lt;=" &amp; GT$1, DataRegularSeason20242025!$E$3:$E$1315, $A7)</f>
        <v>10</v>
      </c>
      <c r="GU7" s="49">
        <f>SUMIFS(DataRegularSeason20242025!$AA$3:$AA$1315,DataRegularSeason20242025!$B$3:$B$1315, "&lt;=" &amp; GU$1, DataRegularSeason20242025!$D$3:$D$1315, $A7)+SUMIFS(DataRegularSeason20242025!$AB$3:$AB$1315,DataRegularSeason20242025!$B$3:$B$1315, "&lt;=" &amp; GU$1, DataRegularSeason20242025!$E$3:$E$1315, $A7)</f>
        <v>10</v>
      </c>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c r="IX7" s="49"/>
      <c r="IY7" s="49"/>
      <c r="IZ7" s="49"/>
      <c r="JA7" s="49"/>
      <c r="JB7" s="49"/>
      <c r="JC7" s="49"/>
      <c r="JD7" s="49"/>
      <c r="JE7" s="49"/>
      <c r="JF7" s="49"/>
      <c r="JG7" s="49"/>
      <c r="JH7" s="49"/>
      <c r="JI7" s="49"/>
      <c r="JJ7" s="49"/>
      <c r="JK7" s="49"/>
      <c r="JL7" s="49"/>
      <c r="JM7" s="49"/>
      <c r="JN7" s="49"/>
      <c r="JO7" s="49"/>
    </row>
    <row r="8" spans="1:275" hidden="1" x14ac:dyDescent="0.25">
      <c r="A8" s="48" t="s">
        <v>17</v>
      </c>
      <c r="B8" t="s">
        <v>97</v>
      </c>
      <c r="C8" t="s">
        <v>95</v>
      </c>
      <c r="D8" s="49">
        <f>SUMIFS(DataRegularSeason20242025!$AA$3:$AA$1315,DataRegularSeason20242025!$B$3:$B$1315, "&lt;=" &amp; D$1, DataRegularSeason20242025!$D$3:$D$1315, $A8)+SUMIFS(DataRegularSeason20242025!$AB$3:$AB$1315,DataRegularSeason20242025!$B$3:$B$1315, "&lt;=" &amp; D$1, DataRegularSeason20242025!$E$3:$E$1315, $A8)</f>
        <v>0</v>
      </c>
      <c r="E8" s="49">
        <f>SUMIFS(DataRegularSeason20242025!$AA$3:$AA$1315,DataRegularSeason20242025!$B$3:$B$1315, "&lt;=" &amp; E$1, DataRegularSeason20242025!$D$3:$D$1315, $A8)+SUMIFS(DataRegularSeason20242025!$AB$3:$AB$1315,DataRegularSeason20242025!$B$3:$B$1315, "&lt;=" &amp; E$1, DataRegularSeason20242025!$E$3:$E$1315, $A8)</f>
        <v>0</v>
      </c>
      <c r="F8" s="49">
        <f>SUMIFS(DataRegularSeason20242025!$AA$3:$AA$1315,DataRegularSeason20242025!$B$3:$B$1315, "&lt;=" &amp; F$1, DataRegularSeason20242025!$D$3:$D$1315, $A8)+SUMIFS(DataRegularSeason20242025!$AB$3:$AB$1315,DataRegularSeason20242025!$B$3:$B$1315, "&lt;=" &amp; F$1, DataRegularSeason20242025!$E$3:$E$1315, $A8)</f>
        <v>0</v>
      </c>
      <c r="G8" s="49">
        <f>SUMIFS(DataRegularSeason20242025!$AA$3:$AA$1315,DataRegularSeason20242025!$B$3:$B$1315, "&lt;=" &amp; G$1, DataRegularSeason20242025!$D$3:$D$1315, $A8)+SUMIFS(DataRegularSeason20242025!$AB$3:$AB$1315,DataRegularSeason20242025!$B$3:$B$1315, "&lt;=" &amp; G$1, DataRegularSeason20242025!$E$3:$E$1315, $A8)</f>
        <v>0</v>
      </c>
      <c r="H8" s="49">
        <f>SUMIFS(DataRegularSeason20242025!$AA$3:$AA$1315,DataRegularSeason20242025!$B$3:$B$1315, "&lt;=" &amp; H$1, DataRegularSeason20242025!$D$3:$D$1315, $A8)+SUMIFS(DataRegularSeason20242025!$AB$3:$AB$1315,DataRegularSeason20242025!$B$3:$B$1315, "&lt;=" &amp; H$1, DataRegularSeason20242025!$E$3:$E$1315, $A8)</f>
        <v>0</v>
      </c>
      <c r="I8" s="49">
        <f>SUMIFS(DataRegularSeason20242025!$AA$3:$AA$1315,DataRegularSeason20242025!$B$3:$B$1315, "&lt;=" &amp; I$1, DataRegularSeason20242025!$D$3:$D$1315, $A8)+SUMIFS(DataRegularSeason20242025!$AB$3:$AB$1315,DataRegularSeason20242025!$B$3:$B$1315, "&lt;=" &amp; I$1, DataRegularSeason20242025!$E$3:$E$1315, $A8)</f>
        <v>0</v>
      </c>
      <c r="J8" s="49">
        <f>SUMIFS(DataRegularSeason20242025!$AA$3:$AA$1315,DataRegularSeason20242025!$B$3:$B$1315, "&lt;=" &amp; J$1, DataRegularSeason20242025!$D$3:$D$1315, $A8)+SUMIFS(DataRegularSeason20242025!$AB$3:$AB$1315,DataRegularSeason20242025!$B$3:$B$1315, "&lt;=" &amp; J$1, DataRegularSeason20242025!$E$3:$E$1315, $A8)</f>
        <v>0</v>
      </c>
      <c r="K8" s="49">
        <f>SUMIFS(DataRegularSeason20242025!$AA$3:$AA$1315,DataRegularSeason20242025!$B$3:$B$1315, "&lt;=" &amp; K$1, DataRegularSeason20242025!$D$3:$D$1315, $A8)+SUMIFS(DataRegularSeason20242025!$AB$3:$AB$1315,DataRegularSeason20242025!$B$3:$B$1315, "&lt;=" &amp; K$1, DataRegularSeason20242025!$E$3:$E$1315, $A8)</f>
        <v>0</v>
      </c>
      <c r="L8" s="49">
        <f>SUMIFS(DataRegularSeason20242025!$AA$3:$AA$1315,DataRegularSeason20242025!$B$3:$B$1315, "&lt;=" &amp; L$1, DataRegularSeason20242025!$D$3:$D$1315, $A8)+SUMIFS(DataRegularSeason20242025!$AB$3:$AB$1315,DataRegularSeason20242025!$B$3:$B$1315, "&lt;=" &amp; L$1, DataRegularSeason20242025!$E$3:$E$1315, $A8)</f>
        <v>1</v>
      </c>
      <c r="M8" s="49">
        <f>SUMIFS(DataRegularSeason20242025!$AA$3:$AA$1315,DataRegularSeason20242025!$B$3:$B$1315, "&lt;=" &amp; M$1, DataRegularSeason20242025!$D$3:$D$1315, $A8)+SUMIFS(DataRegularSeason20242025!$AB$3:$AB$1315,DataRegularSeason20242025!$B$3:$B$1315, "&lt;=" &amp; M$1, DataRegularSeason20242025!$E$3:$E$1315, $A8)</f>
        <v>3</v>
      </c>
      <c r="N8" s="49">
        <f>SUMIFS(DataRegularSeason20242025!$AA$3:$AA$1315,DataRegularSeason20242025!$B$3:$B$1315, "&lt;=" &amp; N$1, DataRegularSeason20242025!$D$3:$D$1315, $A8)+SUMIFS(DataRegularSeason20242025!$AB$3:$AB$1315,DataRegularSeason20242025!$B$3:$B$1315, "&lt;=" &amp; N$1, DataRegularSeason20242025!$E$3:$E$1315, $A8)</f>
        <v>3</v>
      </c>
      <c r="O8" s="49">
        <f>SUMIFS(DataRegularSeason20242025!$AA$3:$AA$1315,DataRegularSeason20242025!$B$3:$B$1315, "&lt;=" &amp; O$1, DataRegularSeason20242025!$D$3:$D$1315, $A8)+SUMIFS(DataRegularSeason20242025!$AB$3:$AB$1315,DataRegularSeason20242025!$B$3:$B$1315, "&lt;=" &amp; O$1, DataRegularSeason20242025!$E$3:$E$1315, $A8)</f>
        <v>3</v>
      </c>
      <c r="P8" s="49">
        <f>SUMIFS(DataRegularSeason20242025!$AA$3:$AA$1315,DataRegularSeason20242025!$B$3:$B$1315, "&lt;=" &amp; P$1, DataRegularSeason20242025!$D$3:$D$1315, $A8)+SUMIFS(DataRegularSeason20242025!$AB$3:$AB$1315,DataRegularSeason20242025!$B$3:$B$1315, "&lt;=" &amp; P$1, DataRegularSeason20242025!$E$3:$E$1315, $A8)</f>
        <v>3</v>
      </c>
      <c r="Q8" s="49">
        <f>SUMIFS(DataRegularSeason20242025!$AA$3:$AA$1315,DataRegularSeason20242025!$B$3:$B$1315, "&lt;=" &amp; Q$1, DataRegularSeason20242025!$D$3:$D$1315, $A8)+SUMIFS(DataRegularSeason20242025!$AB$3:$AB$1315,DataRegularSeason20242025!$B$3:$B$1315, "&lt;=" &amp; Q$1, DataRegularSeason20242025!$E$3:$E$1315, $A8)</f>
        <v>3</v>
      </c>
      <c r="R8" s="49">
        <f>SUMIFS(DataRegularSeason20242025!$AA$3:$AA$1315,DataRegularSeason20242025!$B$3:$B$1315, "&lt;=" &amp; R$1, DataRegularSeason20242025!$D$3:$D$1315, $A8)+SUMIFS(DataRegularSeason20242025!$AB$3:$AB$1315,DataRegularSeason20242025!$B$3:$B$1315, "&lt;=" &amp; R$1, DataRegularSeason20242025!$E$3:$E$1315, $A8)</f>
        <v>5</v>
      </c>
      <c r="S8" s="49">
        <f>SUMIFS(DataRegularSeason20242025!$AA$3:$AA$1315,DataRegularSeason20242025!$B$3:$B$1315, "&lt;=" &amp; S$1, DataRegularSeason20242025!$D$3:$D$1315, $A8)+SUMIFS(DataRegularSeason20242025!$AB$3:$AB$1315,DataRegularSeason20242025!$B$3:$B$1315, "&lt;=" &amp; S$1, DataRegularSeason20242025!$E$3:$E$1315, $A8)</f>
        <v>5</v>
      </c>
      <c r="T8" s="49">
        <f>SUMIFS(DataRegularSeason20242025!$AA$3:$AA$1315,DataRegularSeason20242025!$B$3:$B$1315, "&lt;=" &amp; T$1, DataRegularSeason20242025!$D$3:$D$1315, $A8)+SUMIFS(DataRegularSeason20242025!$AB$3:$AB$1315,DataRegularSeason20242025!$B$3:$B$1315, "&lt;=" &amp; T$1, DataRegularSeason20242025!$E$3:$E$1315, $A8)</f>
        <v>5</v>
      </c>
      <c r="U8" s="49">
        <f>SUMIFS(DataRegularSeason20242025!$AA$3:$AA$1315,DataRegularSeason20242025!$B$3:$B$1315, "&lt;=" &amp; U$1, DataRegularSeason20242025!$D$3:$D$1315, $A8)+SUMIFS(DataRegularSeason20242025!$AB$3:$AB$1315,DataRegularSeason20242025!$B$3:$B$1315, "&lt;=" &amp; U$1, DataRegularSeason20242025!$E$3:$E$1315, $A8)</f>
        <v>5</v>
      </c>
      <c r="V8" s="49">
        <f>SUMIFS(DataRegularSeason20242025!$AA$3:$AA$1315,DataRegularSeason20242025!$B$3:$B$1315, "&lt;=" &amp; V$1, DataRegularSeason20242025!$D$3:$D$1315, $A8)+SUMIFS(DataRegularSeason20242025!$AB$3:$AB$1315,DataRegularSeason20242025!$B$3:$B$1315, "&lt;=" &amp; V$1, DataRegularSeason20242025!$E$3:$E$1315, $A8)</f>
        <v>5</v>
      </c>
      <c r="W8" s="49">
        <f>SUMIFS(DataRegularSeason20242025!$AA$3:$AA$1315,DataRegularSeason20242025!$B$3:$B$1315, "&lt;=" &amp; W$1, DataRegularSeason20242025!$D$3:$D$1315, $A8)+SUMIFS(DataRegularSeason20242025!$AB$3:$AB$1315,DataRegularSeason20242025!$B$3:$B$1315, "&lt;=" &amp; W$1, DataRegularSeason20242025!$E$3:$E$1315, $A8)</f>
        <v>5</v>
      </c>
      <c r="X8" s="49">
        <f>SUMIFS(DataRegularSeason20242025!$AA$3:$AA$1315,DataRegularSeason20242025!$B$3:$B$1315, "&lt;=" &amp; X$1, DataRegularSeason20242025!$D$3:$D$1315, $A8)+SUMIFS(DataRegularSeason20242025!$AB$3:$AB$1315,DataRegularSeason20242025!$B$3:$B$1315, "&lt;=" &amp; X$1, DataRegularSeason20242025!$E$3:$E$1315, $A8)</f>
        <v>5</v>
      </c>
      <c r="Y8" s="49">
        <f>SUMIFS(DataRegularSeason20242025!$AA$3:$AA$1315,DataRegularSeason20242025!$B$3:$B$1315, "&lt;=" &amp; Y$1, DataRegularSeason20242025!$D$3:$D$1315, $A8)+SUMIFS(DataRegularSeason20242025!$AB$3:$AB$1315,DataRegularSeason20242025!$B$3:$B$1315, "&lt;=" &amp; Y$1, DataRegularSeason20242025!$E$3:$E$1315, $A8)</f>
        <v>5</v>
      </c>
      <c r="Z8" s="49">
        <f>SUMIFS(DataRegularSeason20242025!$AA$3:$AA$1315,DataRegularSeason20242025!$B$3:$B$1315, "&lt;=" &amp; Z$1, DataRegularSeason20242025!$D$3:$D$1315, $A8)+SUMIFS(DataRegularSeason20242025!$AB$3:$AB$1315,DataRegularSeason20242025!$B$3:$B$1315, "&lt;=" &amp; Z$1, DataRegularSeason20242025!$E$3:$E$1315, $A8)</f>
        <v>5</v>
      </c>
      <c r="AA8" s="49">
        <f>SUMIFS(DataRegularSeason20242025!$AA$3:$AA$1315,DataRegularSeason20242025!$B$3:$B$1315, "&lt;=" &amp; AA$1, DataRegularSeason20242025!$D$3:$D$1315, $A8)+SUMIFS(DataRegularSeason20242025!$AB$3:$AB$1315,DataRegularSeason20242025!$B$3:$B$1315, "&lt;=" &amp; AA$1, DataRegularSeason20242025!$E$3:$E$1315, $A8)</f>
        <v>5</v>
      </c>
      <c r="AB8" s="49">
        <f>SUMIFS(DataRegularSeason20242025!$AA$3:$AA$1315,DataRegularSeason20242025!$B$3:$B$1315, "&lt;=" &amp; AB$1, DataRegularSeason20242025!$D$3:$D$1315, $A8)+SUMIFS(DataRegularSeason20242025!$AB$3:$AB$1315,DataRegularSeason20242025!$B$3:$B$1315, "&lt;=" &amp; AB$1, DataRegularSeason20242025!$E$3:$E$1315, $A8)</f>
        <v>5</v>
      </c>
      <c r="AC8" s="49">
        <f>SUMIFS(DataRegularSeason20242025!$AA$3:$AA$1315,DataRegularSeason20242025!$B$3:$B$1315, "&lt;=" &amp; AC$1, DataRegularSeason20242025!$D$3:$D$1315, $A8)+SUMIFS(DataRegularSeason20242025!$AB$3:$AB$1315,DataRegularSeason20242025!$B$3:$B$1315, "&lt;=" &amp; AC$1, DataRegularSeason20242025!$E$3:$E$1315, $A8)</f>
        <v>5</v>
      </c>
      <c r="AD8" s="49">
        <f>SUMIFS(DataRegularSeason20242025!$AA$3:$AA$1315,DataRegularSeason20242025!$B$3:$B$1315, "&lt;=" &amp; AD$1, DataRegularSeason20242025!$D$3:$D$1315, $A8)+SUMIFS(DataRegularSeason20242025!$AB$3:$AB$1315,DataRegularSeason20242025!$B$3:$B$1315, "&lt;=" &amp; AD$1, DataRegularSeason20242025!$E$3:$E$1315, $A8)</f>
        <v>5</v>
      </c>
      <c r="AE8" s="49">
        <f>SUMIFS(DataRegularSeason20242025!$AA$3:$AA$1315,DataRegularSeason20242025!$B$3:$B$1315, "&lt;=" &amp; AE$1, DataRegularSeason20242025!$D$3:$D$1315, $A8)+SUMIFS(DataRegularSeason20242025!$AB$3:$AB$1315,DataRegularSeason20242025!$B$3:$B$1315, "&lt;=" &amp; AE$1, DataRegularSeason20242025!$E$3:$E$1315, $A8)</f>
        <v>5</v>
      </c>
      <c r="AF8" s="49">
        <f>SUMIFS(DataRegularSeason20242025!$AA$3:$AA$1315,DataRegularSeason20242025!$B$3:$B$1315, "&lt;=" &amp; AF$1, DataRegularSeason20242025!$D$3:$D$1315, $A8)+SUMIFS(DataRegularSeason20242025!$AB$3:$AB$1315,DataRegularSeason20242025!$B$3:$B$1315, "&lt;=" &amp; AF$1, DataRegularSeason20242025!$E$3:$E$1315, $A8)</f>
        <v>5</v>
      </c>
      <c r="AG8" s="49">
        <f>SUMIFS(DataRegularSeason20242025!$AA$3:$AA$1315,DataRegularSeason20242025!$B$3:$B$1315, "&lt;=" &amp; AG$1, DataRegularSeason20242025!$D$3:$D$1315, $A8)+SUMIFS(DataRegularSeason20242025!$AB$3:$AB$1315,DataRegularSeason20242025!$B$3:$B$1315, "&lt;=" &amp; AG$1, DataRegularSeason20242025!$E$3:$E$1315, $A8)</f>
        <v>5</v>
      </c>
      <c r="AH8" s="49">
        <f>SUMIFS(DataRegularSeason20242025!$AA$3:$AA$1315,DataRegularSeason20242025!$B$3:$B$1315, "&lt;=" &amp; AH$1, DataRegularSeason20242025!$D$3:$D$1315, $A8)+SUMIFS(DataRegularSeason20242025!$AB$3:$AB$1315,DataRegularSeason20242025!$B$3:$B$1315, "&lt;=" &amp; AH$1, DataRegularSeason20242025!$E$3:$E$1315, $A8)</f>
        <v>5</v>
      </c>
      <c r="AI8" s="49">
        <f>SUMIFS(DataRegularSeason20242025!$AA$3:$AA$1315,DataRegularSeason20242025!$B$3:$B$1315, "&lt;=" &amp; AI$1, DataRegularSeason20242025!$D$3:$D$1315, $A8)+SUMIFS(DataRegularSeason20242025!$AB$3:$AB$1315,DataRegularSeason20242025!$B$3:$B$1315, "&lt;=" &amp; AI$1, DataRegularSeason20242025!$E$3:$E$1315, $A8)</f>
        <v>5</v>
      </c>
      <c r="AJ8" s="49">
        <f>SUMIFS(DataRegularSeason20242025!$AA$3:$AA$1315,DataRegularSeason20242025!$B$3:$B$1315, "&lt;=" &amp; AJ$1, DataRegularSeason20242025!$D$3:$D$1315, $A8)+SUMIFS(DataRegularSeason20242025!$AB$3:$AB$1315,DataRegularSeason20242025!$B$3:$B$1315, "&lt;=" &amp; AJ$1, DataRegularSeason20242025!$E$3:$E$1315, $A8)</f>
        <v>5</v>
      </c>
      <c r="AK8" s="49">
        <f>SUMIFS(DataRegularSeason20242025!$AA$3:$AA$1315,DataRegularSeason20242025!$B$3:$B$1315, "&lt;=" &amp; AK$1, DataRegularSeason20242025!$D$3:$D$1315, $A8)+SUMIFS(DataRegularSeason20242025!$AB$3:$AB$1315,DataRegularSeason20242025!$B$3:$B$1315, "&lt;=" &amp; AK$1, DataRegularSeason20242025!$E$3:$E$1315, $A8)</f>
        <v>5</v>
      </c>
      <c r="AL8" s="49">
        <f>SUMIFS(DataRegularSeason20242025!$AA$3:$AA$1315,DataRegularSeason20242025!$B$3:$B$1315, "&lt;=" &amp; AL$1, DataRegularSeason20242025!$D$3:$D$1315, $A8)+SUMIFS(DataRegularSeason20242025!$AB$3:$AB$1315,DataRegularSeason20242025!$B$3:$B$1315, "&lt;=" &amp; AL$1, DataRegularSeason20242025!$E$3:$E$1315, $A8)</f>
        <v>5</v>
      </c>
      <c r="AM8" s="49">
        <f>SUMIFS(DataRegularSeason20242025!$AA$3:$AA$1315,DataRegularSeason20242025!$B$3:$B$1315, "&lt;=" &amp; AM$1, DataRegularSeason20242025!$D$3:$D$1315, $A8)+SUMIFS(DataRegularSeason20242025!$AB$3:$AB$1315,DataRegularSeason20242025!$B$3:$B$1315, "&lt;=" &amp; AM$1, DataRegularSeason20242025!$E$3:$E$1315, $A8)</f>
        <v>5</v>
      </c>
      <c r="AN8" s="49">
        <f>SUMIFS(DataRegularSeason20242025!$AA$3:$AA$1315,DataRegularSeason20242025!$B$3:$B$1315, "&lt;=" &amp; AN$1, DataRegularSeason20242025!$D$3:$D$1315, $A8)+SUMIFS(DataRegularSeason20242025!$AB$3:$AB$1315,DataRegularSeason20242025!$B$3:$B$1315, "&lt;=" &amp; AN$1, DataRegularSeason20242025!$E$3:$E$1315, $A8)</f>
        <v>5</v>
      </c>
      <c r="AO8" s="49">
        <f>SUMIFS(DataRegularSeason20242025!$AA$3:$AA$1315,DataRegularSeason20242025!$B$3:$B$1315, "&lt;=" &amp; AO$1, DataRegularSeason20242025!$D$3:$D$1315, $A8)+SUMIFS(DataRegularSeason20242025!$AB$3:$AB$1315,DataRegularSeason20242025!$B$3:$B$1315, "&lt;=" &amp; AO$1, DataRegularSeason20242025!$E$3:$E$1315, $A8)</f>
        <v>5</v>
      </c>
      <c r="AP8" s="49">
        <f>SUMIFS(DataRegularSeason20242025!$AA$3:$AA$1315,DataRegularSeason20242025!$B$3:$B$1315, "&lt;=" &amp; AP$1, DataRegularSeason20242025!$D$3:$D$1315, $A8)+SUMIFS(DataRegularSeason20242025!$AB$3:$AB$1315,DataRegularSeason20242025!$B$3:$B$1315, "&lt;=" &amp; AP$1, DataRegularSeason20242025!$E$3:$E$1315, $A8)</f>
        <v>5</v>
      </c>
      <c r="AQ8" s="49">
        <f>SUMIFS(DataRegularSeason20242025!$AA$3:$AA$1315,DataRegularSeason20242025!$B$3:$B$1315, "&lt;=" &amp; AQ$1, DataRegularSeason20242025!$D$3:$D$1315, $A8)+SUMIFS(DataRegularSeason20242025!$AB$3:$AB$1315,DataRegularSeason20242025!$B$3:$B$1315, "&lt;=" &amp; AQ$1, DataRegularSeason20242025!$E$3:$E$1315, $A8)</f>
        <v>5</v>
      </c>
      <c r="AR8" s="49">
        <f>SUMIFS(DataRegularSeason20242025!$AA$3:$AA$1315,DataRegularSeason20242025!$B$3:$B$1315, "&lt;=" &amp; AR$1, DataRegularSeason20242025!$D$3:$D$1315, $A8)+SUMIFS(DataRegularSeason20242025!$AB$3:$AB$1315,DataRegularSeason20242025!$B$3:$B$1315, "&lt;=" &amp; AR$1, DataRegularSeason20242025!$E$3:$E$1315, $A8)</f>
        <v>5</v>
      </c>
      <c r="AS8" s="49">
        <f>SUMIFS(DataRegularSeason20242025!$AA$3:$AA$1315,DataRegularSeason20242025!$B$3:$B$1315, "&lt;=" &amp; AS$1, DataRegularSeason20242025!$D$3:$D$1315, $A8)+SUMIFS(DataRegularSeason20242025!$AB$3:$AB$1315,DataRegularSeason20242025!$B$3:$B$1315, "&lt;=" &amp; AS$1, DataRegularSeason20242025!$E$3:$E$1315, $A8)</f>
        <v>5</v>
      </c>
      <c r="AT8" s="49">
        <f>SUMIFS(DataRegularSeason20242025!$AA$3:$AA$1315,DataRegularSeason20242025!$B$3:$B$1315, "&lt;=" &amp; AT$1, DataRegularSeason20242025!$D$3:$D$1315, $A8)+SUMIFS(DataRegularSeason20242025!$AB$3:$AB$1315,DataRegularSeason20242025!$B$3:$B$1315, "&lt;=" &amp; AT$1, DataRegularSeason20242025!$E$3:$E$1315, $A8)</f>
        <v>5</v>
      </c>
      <c r="AU8" s="49">
        <f>SUMIFS(DataRegularSeason20242025!$AA$3:$AA$1315,DataRegularSeason20242025!$B$3:$B$1315, "&lt;=" &amp; AU$1, DataRegularSeason20242025!$D$3:$D$1315, $A8)+SUMIFS(DataRegularSeason20242025!$AB$3:$AB$1315,DataRegularSeason20242025!$B$3:$B$1315, "&lt;=" &amp; AU$1, DataRegularSeason20242025!$E$3:$E$1315, $A8)</f>
        <v>5</v>
      </c>
      <c r="AV8" s="49">
        <f>SUMIFS(DataRegularSeason20242025!$AA$3:$AA$1315,DataRegularSeason20242025!$B$3:$B$1315, "&lt;=" &amp; AV$1, DataRegularSeason20242025!$D$3:$D$1315, $A8)+SUMIFS(DataRegularSeason20242025!$AB$3:$AB$1315,DataRegularSeason20242025!$B$3:$B$1315, "&lt;=" &amp; AV$1, DataRegularSeason20242025!$E$3:$E$1315, $A8)</f>
        <v>5</v>
      </c>
      <c r="AW8" s="49">
        <f>SUMIFS(DataRegularSeason20242025!$AA$3:$AA$1315,DataRegularSeason20242025!$B$3:$B$1315, "&lt;=" &amp; AW$1, DataRegularSeason20242025!$D$3:$D$1315, $A8)+SUMIFS(DataRegularSeason20242025!$AB$3:$AB$1315,DataRegularSeason20242025!$B$3:$B$1315, "&lt;=" &amp; AW$1, DataRegularSeason20242025!$E$3:$E$1315, $A8)</f>
        <v>5</v>
      </c>
      <c r="AX8" s="49">
        <f>SUMIFS(DataRegularSeason20242025!$AA$3:$AA$1315,DataRegularSeason20242025!$B$3:$B$1315, "&lt;=" &amp; AX$1, DataRegularSeason20242025!$D$3:$D$1315, $A8)+SUMIFS(DataRegularSeason20242025!$AB$3:$AB$1315,DataRegularSeason20242025!$B$3:$B$1315, "&lt;=" &amp; AX$1, DataRegularSeason20242025!$E$3:$E$1315, $A8)</f>
        <v>5</v>
      </c>
      <c r="AY8" s="49">
        <f>SUMIFS(DataRegularSeason20242025!$AA$3:$AA$1315,DataRegularSeason20242025!$B$3:$B$1315, "&lt;=" &amp; AY$1, DataRegularSeason20242025!$D$3:$D$1315, $A8)+SUMIFS(DataRegularSeason20242025!$AB$3:$AB$1315,DataRegularSeason20242025!$B$3:$B$1315, "&lt;=" &amp; AY$1, DataRegularSeason20242025!$E$3:$E$1315, $A8)</f>
        <v>5</v>
      </c>
      <c r="AZ8" s="49">
        <f>SUMIFS(DataRegularSeason20242025!$AA$3:$AA$1315,DataRegularSeason20242025!$B$3:$B$1315, "&lt;=" &amp; AZ$1, DataRegularSeason20242025!$D$3:$D$1315, $A8)+SUMIFS(DataRegularSeason20242025!$AB$3:$AB$1315,DataRegularSeason20242025!$B$3:$B$1315, "&lt;=" &amp; AZ$1, DataRegularSeason20242025!$E$3:$E$1315, $A8)</f>
        <v>5</v>
      </c>
      <c r="BA8" s="49">
        <f>SUMIFS(DataRegularSeason20242025!$AA$3:$AA$1315,DataRegularSeason20242025!$B$3:$B$1315, "&lt;=" &amp; BA$1, DataRegularSeason20242025!$D$3:$D$1315, $A8)+SUMIFS(DataRegularSeason20242025!$AB$3:$AB$1315,DataRegularSeason20242025!$B$3:$B$1315, "&lt;=" &amp; BA$1, DataRegularSeason20242025!$E$3:$E$1315, $A8)</f>
        <v>5</v>
      </c>
      <c r="BB8" s="49">
        <f>SUMIFS(DataRegularSeason20242025!$AA$3:$AA$1315,DataRegularSeason20242025!$B$3:$B$1315, "&lt;=" &amp; BB$1, DataRegularSeason20242025!$D$3:$D$1315, $A8)+SUMIFS(DataRegularSeason20242025!$AB$3:$AB$1315,DataRegularSeason20242025!$B$3:$B$1315, "&lt;=" &amp; BB$1, DataRegularSeason20242025!$E$3:$E$1315, $A8)</f>
        <v>5</v>
      </c>
      <c r="BC8" s="49">
        <f>SUMIFS(DataRegularSeason20242025!$AA$3:$AA$1315,DataRegularSeason20242025!$B$3:$B$1315, "&lt;=" &amp; BC$1, DataRegularSeason20242025!$D$3:$D$1315, $A8)+SUMIFS(DataRegularSeason20242025!$AB$3:$AB$1315,DataRegularSeason20242025!$B$3:$B$1315, "&lt;=" &amp; BC$1, DataRegularSeason20242025!$E$3:$E$1315, $A8)</f>
        <v>5</v>
      </c>
      <c r="BD8" s="49">
        <f>SUMIFS(DataRegularSeason20242025!$AA$3:$AA$1315,DataRegularSeason20242025!$B$3:$B$1315, "&lt;=" &amp; BD$1, DataRegularSeason20242025!$D$3:$D$1315, $A8)+SUMIFS(DataRegularSeason20242025!$AB$3:$AB$1315,DataRegularSeason20242025!$B$3:$B$1315, "&lt;=" &amp; BD$1, DataRegularSeason20242025!$E$3:$E$1315, $A8)</f>
        <v>5</v>
      </c>
      <c r="BE8" s="49">
        <f>SUMIFS(DataRegularSeason20242025!$AA$3:$AA$1315,DataRegularSeason20242025!$B$3:$B$1315, "&lt;=" &amp; BE$1, DataRegularSeason20242025!$D$3:$D$1315, $A8)+SUMIFS(DataRegularSeason20242025!$AB$3:$AB$1315,DataRegularSeason20242025!$B$3:$B$1315, "&lt;=" &amp; BE$1, DataRegularSeason20242025!$E$3:$E$1315, $A8)</f>
        <v>5</v>
      </c>
      <c r="BF8" s="49">
        <f>SUMIFS(DataRegularSeason20242025!$AA$3:$AA$1315,DataRegularSeason20242025!$B$3:$B$1315, "&lt;=" &amp; BF$1, DataRegularSeason20242025!$D$3:$D$1315, $A8)+SUMIFS(DataRegularSeason20242025!$AB$3:$AB$1315,DataRegularSeason20242025!$B$3:$B$1315, "&lt;=" &amp; BF$1, DataRegularSeason20242025!$E$3:$E$1315, $A8)</f>
        <v>5</v>
      </c>
      <c r="BG8" s="49">
        <f>SUMIFS(DataRegularSeason20242025!$AA$3:$AA$1315,DataRegularSeason20242025!$B$3:$B$1315, "&lt;=" &amp; BG$1, DataRegularSeason20242025!$D$3:$D$1315, $A8)+SUMIFS(DataRegularSeason20242025!$AB$3:$AB$1315,DataRegularSeason20242025!$B$3:$B$1315, "&lt;=" &amp; BG$1, DataRegularSeason20242025!$E$3:$E$1315, $A8)</f>
        <v>5</v>
      </c>
      <c r="BH8" s="49">
        <f>SUMIFS(DataRegularSeason20242025!$AA$3:$AA$1315,DataRegularSeason20242025!$B$3:$B$1315, "&lt;=" &amp; BH$1, DataRegularSeason20242025!$D$3:$D$1315, $A8)+SUMIFS(DataRegularSeason20242025!$AB$3:$AB$1315,DataRegularSeason20242025!$B$3:$B$1315, "&lt;=" &amp; BH$1, DataRegularSeason20242025!$E$3:$E$1315, $A8)</f>
        <v>5</v>
      </c>
      <c r="BI8" s="49">
        <f>SUMIFS(DataRegularSeason20242025!$AA$3:$AA$1315,DataRegularSeason20242025!$B$3:$B$1315, "&lt;=" &amp; BI$1, DataRegularSeason20242025!$D$3:$D$1315, $A8)+SUMIFS(DataRegularSeason20242025!$AB$3:$AB$1315,DataRegularSeason20242025!$B$3:$B$1315, "&lt;=" &amp; BI$1, DataRegularSeason20242025!$E$3:$E$1315, $A8)</f>
        <v>5</v>
      </c>
      <c r="BJ8" s="49">
        <f>SUMIFS(DataRegularSeason20242025!$AA$3:$AA$1315,DataRegularSeason20242025!$B$3:$B$1315, "&lt;=" &amp; BJ$1, DataRegularSeason20242025!$D$3:$D$1315, $A8)+SUMIFS(DataRegularSeason20242025!$AB$3:$AB$1315,DataRegularSeason20242025!$B$3:$B$1315, "&lt;=" &amp; BJ$1, DataRegularSeason20242025!$E$3:$E$1315, $A8)</f>
        <v>5</v>
      </c>
      <c r="BK8" s="49">
        <f>SUMIFS(DataRegularSeason20242025!$AA$3:$AA$1315,DataRegularSeason20242025!$B$3:$B$1315, "&lt;=" &amp; BK$1, DataRegularSeason20242025!$D$3:$D$1315, $A8)+SUMIFS(DataRegularSeason20242025!$AB$3:$AB$1315,DataRegularSeason20242025!$B$3:$B$1315, "&lt;=" &amp; BK$1, DataRegularSeason20242025!$E$3:$E$1315, $A8)</f>
        <v>5</v>
      </c>
      <c r="BL8" s="49">
        <f>SUMIFS(DataRegularSeason20242025!$AA$3:$AA$1315,DataRegularSeason20242025!$B$3:$B$1315, "&lt;=" &amp; BL$1, DataRegularSeason20242025!$D$3:$D$1315, $A8)+SUMIFS(DataRegularSeason20242025!$AB$3:$AB$1315,DataRegularSeason20242025!$B$3:$B$1315, "&lt;=" &amp; BL$1, DataRegularSeason20242025!$E$3:$E$1315, $A8)</f>
        <v>5</v>
      </c>
      <c r="BM8" s="49">
        <f>SUMIFS(DataRegularSeason20242025!$AA$3:$AA$1315,DataRegularSeason20242025!$B$3:$B$1315, "&lt;=" &amp; BM$1, DataRegularSeason20242025!$D$3:$D$1315, $A8)+SUMIFS(DataRegularSeason20242025!$AB$3:$AB$1315,DataRegularSeason20242025!$B$3:$B$1315, "&lt;=" &amp; BM$1, DataRegularSeason20242025!$E$3:$E$1315, $A8)</f>
        <v>5</v>
      </c>
      <c r="BN8" s="49">
        <f>SUMIFS(DataRegularSeason20242025!$AA$3:$AA$1315,DataRegularSeason20242025!$B$3:$B$1315, "&lt;=" &amp; BN$1, DataRegularSeason20242025!$D$3:$D$1315, $A8)+SUMIFS(DataRegularSeason20242025!$AB$3:$AB$1315,DataRegularSeason20242025!$B$3:$B$1315, "&lt;=" &amp; BN$1, DataRegularSeason20242025!$E$3:$E$1315, $A8)</f>
        <v>5</v>
      </c>
      <c r="BO8" s="49">
        <f>SUMIFS(DataRegularSeason20242025!$AA$3:$AA$1315,DataRegularSeason20242025!$B$3:$B$1315, "&lt;=" &amp; BO$1, DataRegularSeason20242025!$D$3:$D$1315, $A8)+SUMIFS(DataRegularSeason20242025!$AB$3:$AB$1315,DataRegularSeason20242025!$B$3:$B$1315, "&lt;=" &amp; BO$1, DataRegularSeason20242025!$E$3:$E$1315, $A8)</f>
        <v>5</v>
      </c>
      <c r="BP8" s="49">
        <f>SUMIFS(DataRegularSeason20242025!$AA$3:$AA$1315,DataRegularSeason20242025!$B$3:$B$1315, "&lt;=" &amp; BP$1, DataRegularSeason20242025!$D$3:$D$1315, $A8)+SUMIFS(DataRegularSeason20242025!$AB$3:$AB$1315,DataRegularSeason20242025!$B$3:$B$1315, "&lt;=" &amp; BP$1, DataRegularSeason20242025!$E$3:$E$1315, $A8)</f>
        <v>5</v>
      </c>
      <c r="BQ8" s="49">
        <f>SUMIFS(DataRegularSeason20242025!$AA$3:$AA$1315,DataRegularSeason20242025!$B$3:$B$1315, "&lt;=" &amp; BQ$1, DataRegularSeason20242025!$D$3:$D$1315, $A8)+SUMIFS(DataRegularSeason20242025!$AB$3:$AB$1315,DataRegularSeason20242025!$B$3:$B$1315, "&lt;=" &amp; BQ$1, DataRegularSeason20242025!$E$3:$E$1315, $A8)</f>
        <v>5</v>
      </c>
      <c r="BR8" s="49">
        <f>SUMIFS(DataRegularSeason20242025!$AA$3:$AA$1315,DataRegularSeason20242025!$B$3:$B$1315, "&lt;=" &amp; BR$1, DataRegularSeason20242025!$D$3:$D$1315, $A8)+SUMIFS(DataRegularSeason20242025!$AB$3:$AB$1315,DataRegularSeason20242025!$B$3:$B$1315, "&lt;=" &amp; BR$1, DataRegularSeason20242025!$E$3:$E$1315, $A8)</f>
        <v>5</v>
      </c>
      <c r="BS8" s="49">
        <f>SUMIFS(DataRegularSeason20242025!$AA$3:$AA$1315,DataRegularSeason20242025!$B$3:$B$1315, "&lt;=" &amp; BS$1, DataRegularSeason20242025!$D$3:$D$1315, $A8)+SUMIFS(DataRegularSeason20242025!$AB$3:$AB$1315,DataRegularSeason20242025!$B$3:$B$1315, "&lt;=" &amp; BS$1, DataRegularSeason20242025!$E$3:$E$1315, $A8)</f>
        <v>5</v>
      </c>
      <c r="BT8" s="49">
        <f>SUMIFS(DataRegularSeason20242025!$AA$3:$AA$1315,DataRegularSeason20242025!$B$3:$B$1315, "&lt;=" &amp; BT$1, DataRegularSeason20242025!$D$3:$D$1315, $A8)+SUMIFS(DataRegularSeason20242025!$AB$3:$AB$1315,DataRegularSeason20242025!$B$3:$B$1315, "&lt;=" &amp; BT$1, DataRegularSeason20242025!$E$3:$E$1315, $A8)</f>
        <v>5</v>
      </c>
      <c r="BU8" s="49">
        <f>SUMIFS(DataRegularSeason20242025!$AA$3:$AA$1315,DataRegularSeason20242025!$B$3:$B$1315, "&lt;=" &amp; BU$1, DataRegularSeason20242025!$D$3:$D$1315, $A8)+SUMIFS(DataRegularSeason20242025!$AB$3:$AB$1315,DataRegularSeason20242025!$B$3:$B$1315, "&lt;=" &amp; BU$1, DataRegularSeason20242025!$E$3:$E$1315, $A8)</f>
        <v>5</v>
      </c>
      <c r="BV8" s="49">
        <f>SUMIFS(DataRegularSeason20242025!$AA$3:$AA$1315,DataRegularSeason20242025!$B$3:$B$1315, "&lt;=" &amp; BV$1, DataRegularSeason20242025!$D$3:$D$1315, $A8)+SUMIFS(DataRegularSeason20242025!$AB$3:$AB$1315,DataRegularSeason20242025!$B$3:$B$1315, "&lt;=" &amp; BV$1, DataRegularSeason20242025!$E$3:$E$1315, $A8)</f>
        <v>5</v>
      </c>
      <c r="BW8" s="49">
        <f>SUMIFS(DataRegularSeason20242025!$AA$3:$AA$1315,DataRegularSeason20242025!$B$3:$B$1315, "&lt;=" &amp; BW$1, DataRegularSeason20242025!$D$3:$D$1315, $A8)+SUMIFS(DataRegularSeason20242025!$AB$3:$AB$1315,DataRegularSeason20242025!$B$3:$B$1315, "&lt;=" &amp; BW$1, DataRegularSeason20242025!$E$3:$E$1315, $A8)</f>
        <v>5</v>
      </c>
      <c r="BX8" s="49">
        <f>SUMIFS(DataRegularSeason20242025!$AA$3:$AA$1315,DataRegularSeason20242025!$B$3:$B$1315, "&lt;=" &amp; BX$1, DataRegularSeason20242025!$D$3:$D$1315, $A8)+SUMIFS(DataRegularSeason20242025!$AB$3:$AB$1315,DataRegularSeason20242025!$B$3:$B$1315, "&lt;=" &amp; BX$1, DataRegularSeason20242025!$E$3:$E$1315, $A8)</f>
        <v>5</v>
      </c>
      <c r="BY8" s="49">
        <f>SUMIFS(DataRegularSeason20242025!$AA$3:$AA$1315,DataRegularSeason20242025!$B$3:$B$1315, "&lt;=" &amp; BY$1, DataRegularSeason20242025!$D$3:$D$1315, $A8)+SUMIFS(DataRegularSeason20242025!$AB$3:$AB$1315,DataRegularSeason20242025!$B$3:$B$1315, "&lt;=" &amp; BY$1, DataRegularSeason20242025!$E$3:$E$1315, $A8)</f>
        <v>5</v>
      </c>
      <c r="BZ8" s="49">
        <f>SUMIFS(DataRegularSeason20242025!$AA$3:$AA$1315,DataRegularSeason20242025!$B$3:$B$1315, "&lt;=" &amp; BZ$1, DataRegularSeason20242025!$D$3:$D$1315, $A8)+SUMIFS(DataRegularSeason20242025!$AB$3:$AB$1315,DataRegularSeason20242025!$B$3:$B$1315, "&lt;=" &amp; BZ$1, DataRegularSeason20242025!$E$3:$E$1315, $A8)</f>
        <v>5</v>
      </c>
      <c r="CA8" s="49">
        <f>SUMIFS(DataRegularSeason20242025!$AA$3:$AA$1315,DataRegularSeason20242025!$B$3:$B$1315, "&lt;=" &amp; CA$1, DataRegularSeason20242025!$D$3:$D$1315, $A8)+SUMIFS(DataRegularSeason20242025!$AB$3:$AB$1315,DataRegularSeason20242025!$B$3:$B$1315, "&lt;=" &amp; CA$1, DataRegularSeason20242025!$E$3:$E$1315, $A8)</f>
        <v>5</v>
      </c>
      <c r="CB8" s="49">
        <f>SUMIFS(DataRegularSeason20242025!$AA$3:$AA$1315,DataRegularSeason20242025!$B$3:$B$1315, "&lt;=" &amp; CB$1, DataRegularSeason20242025!$D$3:$D$1315, $A8)+SUMIFS(DataRegularSeason20242025!$AB$3:$AB$1315,DataRegularSeason20242025!$B$3:$B$1315, "&lt;=" &amp; CB$1, DataRegularSeason20242025!$E$3:$E$1315, $A8)</f>
        <v>5</v>
      </c>
      <c r="CC8" s="49">
        <f>SUMIFS(DataRegularSeason20242025!$AA$3:$AA$1315,DataRegularSeason20242025!$B$3:$B$1315, "&lt;=" &amp; CC$1, DataRegularSeason20242025!$D$3:$D$1315, $A8)+SUMIFS(DataRegularSeason20242025!$AB$3:$AB$1315,DataRegularSeason20242025!$B$3:$B$1315, "&lt;=" &amp; CC$1, DataRegularSeason20242025!$E$3:$E$1315, $A8)</f>
        <v>5</v>
      </c>
      <c r="CD8" s="49">
        <f>SUMIFS(DataRegularSeason20242025!$AA$3:$AA$1315,DataRegularSeason20242025!$B$3:$B$1315, "&lt;=" &amp; CD$1, DataRegularSeason20242025!$D$3:$D$1315, $A8)+SUMIFS(DataRegularSeason20242025!$AB$3:$AB$1315,DataRegularSeason20242025!$B$3:$B$1315, "&lt;=" &amp; CD$1, DataRegularSeason20242025!$E$3:$E$1315, $A8)</f>
        <v>5</v>
      </c>
      <c r="CE8" s="49">
        <f>SUMIFS(DataRegularSeason20242025!$AA$3:$AA$1315,DataRegularSeason20242025!$B$3:$B$1315, "&lt;=" &amp; CE$1, DataRegularSeason20242025!$D$3:$D$1315, $A8)+SUMIFS(DataRegularSeason20242025!$AB$3:$AB$1315,DataRegularSeason20242025!$B$3:$B$1315, "&lt;=" &amp; CE$1, DataRegularSeason20242025!$E$3:$E$1315, $A8)</f>
        <v>5</v>
      </c>
      <c r="CF8" s="49">
        <f>SUMIFS(DataRegularSeason20242025!$AA$3:$AA$1315,DataRegularSeason20242025!$B$3:$B$1315, "&lt;=" &amp; CF$1, DataRegularSeason20242025!$D$3:$D$1315, $A8)+SUMIFS(DataRegularSeason20242025!$AB$3:$AB$1315,DataRegularSeason20242025!$B$3:$B$1315, "&lt;=" &amp; CF$1, DataRegularSeason20242025!$E$3:$E$1315, $A8)</f>
        <v>5</v>
      </c>
      <c r="CG8" s="49">
        <f>SUMIFS(DataRegularSeason20242025!$AA$3:$AA$1315,DataRegularSeason20242025!$B$3:$B$1315, "&lt;=" &amp; CG$1, DataRegularSeason20242025!$D$3:$D$1315, $A8)+SUMIFS(DataRegularSeason20242025!$AB$3:$AB$1315,DataRegularSeason20242025!$B$3:$B$1315, "&lt;=" &amp; CG$1, DataRegularSeason20242025!$E$3:$E$1315, $A8)</f>
        <v>5</v>
      </c>
      <c r="CH8" s="49">
        <f>SUMIFS(DataRegularSeason20242025!$AA$3:$AA$1315,DataRegularSeason20242025!$B$3:$B$1315, "&lt;=" &amp; CH$1, DataRegularSeason20242025!$D$3:$D$1315, $A8)+SUMIFS(DataRegularSeason20242025!$AB$3:$AB$1315,DataRegularSeason20242025!$B$3:$B$1315, "&lt;=" &amp; CH$1, DataRegularSeason20242025!$E$3:$E$1315, $A8)</f>
        <v>5</v>
      </c>
      <c r="CI8" s="49">
        <f>SUMIFS(DataRegularSeason20242025!$AA$3:$AA$1315,DataRegularSeason20242025!$B$3:$B$1315, "&lt;=" &amp; CI$1, DataRegularSeason20242025!$D$3:$D$1315, $A8)+SUMIFS(DataRegularSeason20242025!$AB$3:$AB$1315,DataRegularSeason20242025!$B$3:$B$1315, "&lt;=" &amp; CI$1, DataRegularSeason20242025!$E$3:$E$1315, $A8)</f>
        <v>5</v>
      </c>
      <c r="CJ8" s="49">
        <f>SUMIFS(DataRegularSeason20242025!$AA$3:$AA$1315,DataRegularSeason20242025!$B$3:$B$1315, "&lt;=" &amp; CJ$1, DataRegularSeason20242025!$D$3:$D$1315, $A8)+SUMIFS(DataRegularSeason20242025!$AB$3:$AB$1315,DataRegularSeason20242025!$B$3:$B$1315, "&lt;=" &amp; CJ$1, DataRegularSeason20242025!$E$3:$E$1315, $A8)</f>
        <v>5</v>
      </c>
      <c r="CK8" s="49">
        <f>SUMIFS(DataRegularSeason20242025!$AA$3:$AA$1315,DataRegularSeason20242025!$B$3:$B$1315, "&lt;=" &amp; CK$1, DataRegularSeason20242025!$D$3:$D$1315, $A8)+SUMIFS(DataRegularSeason20242025!$AB$3:$AB$1315,DataRegularSeason20242025!$B$3:$B$1315, "&lt;=" &amp; CK$1, DataRegularSeason20242025!$E$3:$E$1315, $A8)</f>
        <v>5</v>
      </c>
      <c r="CL8" s="49">
        <f>SUMIFS(DataRegularSeason20242025!$AA$3:$AA$1315,DataRegularSeason20242025!$B$3:$B$1315, "&lt;=" &amp; CL$1, DataRegularSeason20242025!$D$3:$D$1315, $A8)+SUMIFS(DataRegularSeason20242025!$AB$3:$AB$1315,DataRegularSeason20242025!$B$3:$B$1315, "&lt;=" &amp; CL$1, DataRegularSeason20242025!$E$3:$E$1315, $A8)</f>
        <v>5</v>
      </c>
      <c r="CM8" s="49">
        <f>SUMIFS(DataRegularSeason20242025!$AA$3:$AA$1315,DataRegularSeason20242025!$B$3:$B$1315, "&lt;=" &amp; CM$1, DataRegularSeason20242025!$D$3:$D$1315, $A8)+SUMIFS(DataRegularSeason20242025!$AB$3:$AB$1315,DataRegularSeason20242025!$B$3:$B$1315, "&lt;=" &amp; CM$1, DataRegularSeason20242025!$E$3:$E$1315, $A8)</f>
        <v>5</v>
      </c>
      <c r="CN8" s="49">
        <f>SUMIFS(DataRegularSeason20242025!$AA$3:$AA$1315,DataRegularSeason20242025!$B$3:$B$1315, "&lt;=" &amp; CN$1, DataRegularSeason20242025!$D$3:$D$1315, $A8)+SUMIFS(DataRegularSeason20242025!$AB$3:$AB$1315,DataRegularSeason20242025!$B$3:$B$1315, "&lt;=" &amp; CN$1, DataRegularSeason20242025!$E$3:$E$1315, $A8)</f>
        <v>5</v>
      </c>
      <c r="CO8" s="49">
        <f>SUMIFS(DataRegularSeason20242025!$AA$3:$AA$1315,DataRegularSeason20242025!$B$3:$B$1315, "&lt;=" &amp; CO$1, DataRegularSeason20242025!$D$3:$D$1315, $A8)+SUMIFS(DataRegularSeason20242025!$AB$3:$AB$1315,DataRegularSeason20242025!$B$3:$B$1315, "&lt;=" &amp; CO$1, DataRegularSeason20242025!$E$3:$E$1315, $A8)</f>
        <v>5</v>
      </c>
      <c r="CP8" s="49">
        <f>SUMIFS(DataRegularSeason20242025!$AA$3:$AA$1315,DataRegularSeason20242025!$B$3:$B$1315, "&lt;=" &amp; CP$1, DataRegularSeason20242025!$D$3:$D$1315, $A8)+SUMIFS(DataRegularSeason20242025!$AB$3:$AB$1315,DataRegularSeason20242025!$B$3:$B$1315, "&lt;=" &amp; CP$1, DataRegularSeason20242025!$E$3:$E$1315, $A8)</f>
        <v>5</v>
      </c>
      <c r="CQ8" s="49">
        <f>SUMIFS(DataRegularSeason20242025!$AA$3:$AA$1315,DataRegularSeason20242025!$B$3:$B$1315, "&lt;=" &amp; CQ$1, DataRegularSeason20242025!$D$3:$D$1315, $A8)+SUMIFS(DataRegularSeason20242025!$AB$3:$AB$1315,DataRegularSeason20242025!$B$3:$B$1315, "&lt;=" &amp; CQ$1, DataRegularSeason20242025!$E$3:$E$1315, $A8)</f>
        <v>5</v>
      </c>
      <c r="CR8" s="49">
        <f>SUMIFS(DataRegularSeason20242025!$AA$3:$AA$1315,DataRegularSeason20242025!$B$3:$B$1315, "&lt;=" &amp; CR$1, DataRegularSeason20242025!$D$3:$D$1315, $A8)+SUMIFS(DataRegularSeason20242025!$AB$3:$AB$1315,DataRegularSeason20242025!$B$3:$B$1315, "&lt;=" &amp; CR$1, DataRegularSeason20242025!$E$3:$E$1315, $A8)</f>
        <v>5</v>
      </c>
      <c r="CS8" s="49">
        <f>SUMIFS(DataRegularSeason20242025!$AA$3:$AA$1315,DataRegularSeason20242025!$B$3:$B$1315, "&lt;=" &amp; CS$1, DataRegularSeason20242025!$D$3:$D$1315, $A8)+SUMIFS(DataRegularSeason20242025!$AB$3:$AB$1315,DataRegularSeason20242025!$B$3:$B$1315, "&lt;=" &amp; CS$1, DataRegularSeason20242025!$E$3:$E$1315, $A8)</f>
        <v>5</v>
      </c>
      <c r="CT8" s="49">
        <f>SUMIFS(DataRegularSeason20242025!$AA$3:$AA$1315,DataRegularSeason20242025!$B$3:$B$1315, "&lt;=" &amp; CT$1, DataRegularSeason20242025!$D$3:$D$1315, $A8)+SUMIFS(DataRegularSeason20242025!$AB$3:$AB$1315,DataRegularSeason20242025!$B$3:$B$1315, "&lt;=" &amp; CT$1, DataRegularSeason20242025!$E$3:$E$1315, $A8)</f>
        <v>5</v>
      </c>
      <c r="CU8" s="49">
        <f>SUMIFS(DataRegularSeason20242025!$AA$3:$AA$1315,DataRegularSeason20242025!$B$3:$B$1315, "&lt;=" &amp; CU$1, DataRegularSeason20242025!$D$3:$D$1315, $A8)+SUMIFS(DataRegularSeason20242025!$AB$3:$AB$1315,DataRegularSeason20242025!$B$3:$B$1315, "&lt;=" &amp; CU$1, DataRegularSeason20242025!$E$3:$E$1315, $A8)</f>
        <v>5</v>
      </c>
      <c r="CV8" s="49">
        <f>SUMIFS(DataRegularSeason20242025!$AA$3:$AA$1315,DataRegularSeason20242025!$B$3:$B$1315, "&lt;=" &amp; CV$1, DataRegularSeason20242025!$D$3:$D$1315, $A8)+SUMIFS(DataRegularSeason20242025!$AB$3:$AB$1315,DataRegularSeason20242025!$B$3:$B$1315, "&lt;=" &amp; CV$1, DataRegularSeason20242025!$E$3:$E$1315, $A8)</f>
        <v>5</v>
      </c>
      <c r="CW8" s="49">
        <f>SUMIFS(DataRegularSeason20242025!$AA$3:$AA$1315,DataRegularSeason20242025!$B$3:$B$1315, "&lt;=" &amp; CW$1, DataRegularSeason20242025!$D$3:$D$1315, $A8)+SUMIFS(DataRegularSeason20242025!$AB$3:$AB$1315,DataRegularSeason20242025!$B$3:$B$1315, "&lt;=" &amp; CW$1, DataRegularSeason20242025!$E$3:$E$1315, $A8)</f>
        <v>5</v>
      </c>
      <c r="CX8" s="49">
        <f>SUMIFS(DataRegularSeason20242025!$AA$3:$AA$1315,DataRegularSeason20242025!$B$3:$B$1315, "&lt;=" &amp; CX$1, DataRegularSeason20242025!$D$3:$D$1315, $A8)+SUMIFS(DataRegularSeason20242025!$AB$3:$AB$1315,DataRegularSeason20242025!$B$3:$B$1315, "&lt;=" &amp; CX$1, DataRegularSeason20242025!$E$3:$E$1315, $A8)</f>
        <v>5</v>
      </c>
      <c r="CY8" s="49">
        <f>SUMIFS(DataRegularSeason20242025!$AA$3:$AA$1315,DataRegularSeason20242025!$B$3:$B$1315, "&lt;=" &amp; CY$1, DataRegularSeason20242025!$D$3:$D$1315, $A8)+SUMIFS(DataRegularSeason20242025!$AB$3:$AB$1315,DataRegularSeason20242025!$B$3:$B$1315, "&lt;=" &amp; CY$1, DataRegularSeason20242025!$E$3:$E$1315, $A8)</f>
        <v>5</v>
      </c>
      <c r="CZ8" s="49">
        <f>SUMIFS(DataRegularSeason20242025!$AA$3:$AA$1315,DataRegularSeason20242025!$B$3:$B$1315, "&lt;=" &amp; CZ$1, DataRegularSeason20242025!$D$3:$D$1315, $A8)+SUMIFS(DataRegularSeason20242025!$AB$3:$AB$1315,DataRegularSeason20242025!$B$3:$B$1315, "&lt;=" &amp; CZ$1, DataRegularSeason20242025!$E$3:$E$1315, $A8)</f>
        <v>5</v>
      </c>
      <c r="DA8" s="49">
        <f>SUMIFS(DataRegularSeason20242025!$AA$3:$AA$1315,DataRegularSeason20242025!$B$3:$B$1315, "&lt;=" &amp; DA$1, DataRegularSeason20242025!$D$3:$D$1315, $A8)+SUMIFS(DataRegularSeason20242025!$AB$3:$AB$1315,DataRegularSeason20242025!$B$3:$B$1315, "&lt;=" &amp; DA$1, DataRegularSeason20242025!$E$3:$E$1315, $A8)</f>
        <v>5</v>
      </c>
      <c r="DB8" s="49">
        <f>SUMIFS(DataRegularSeason20242025!$AA$3:$AA$1315,DataRegularSeason20242025!$B$3:$B$1315, "&lt;=" &amp; DB$1, DataRegularSeason20242025!$D$3:$D$1315, $A8)+SUMIFS(DataRegularSeason20242025!$AB$3:$AB$1315,DataRegularSeason20242025!$B$3:$B$1315, "&lt;=" &amp; DB$1, DataRegularSeason20242025!$E$3:$E$1315, $A8)</f>
        <v>5</v>
      </c>
      <c r="DC8" s="49">
        <f>SUMIFS(DataRegularSeason20242025!$AA$3:$AA$1315,DataRegularSeason20242025!$B$3:$B$1315, "&lt;=" &amp; DC$1, DataRegularSeason20242025!$D$3:$D$1315, $A8)+SUMIFS(DataRegularSeason20242025!$AB$3:$AB$1315,DataRegularSeason20242025!$B$3:$B$1315, "&lt;=" &amp; DC$1, DataRegularSeason20242025!$E$3:$E$1315, $A8)</f>
        <v>5</v>
      </c>
      <c r="DD8" s="49">
        <f>SUMIFS(DataRegularSeason20242025!$AA$3:$AA$1315,DataRegularSeason20242025!$B$3:$B$1315, "&lt;=" &amp; DD$1, DataRegularSeason20242025!$D$3:$D$1315, $A8)+SUMIFS(DataRegularSeason20242025!$AB$3:$AB$1315,DataRegularSeason20242025!$B$3:$B$1315, "&lt;=" &amp; DD$1, DataRegularSeason20242025!$E$3:$E$1315, $A8)</f>
        <v>5</v>
      </c>
      <c r="DE8" s="49">
        <f>SUMIFS(DataRegularSeason20242025!$AA$3:$AA$1315,DataRegularSeason20242025!$B$3:$B$1315, "&lt;=" &amp; DE$1, DataRegularSeason20242025!$D$3:$D$1315, $A8)+SUMIFS(DataRegularSeason20242025!$AB$3:$AB$1315,DataRegularSeason20242025!$B$3:$B$1315, "&lt;=" &amp; DE$1, DataRegularSeason20242025!$E$3:$E$1315, $A8)</f>
        <v>5</v>
      </c>
      <c r="DF8" s="49">
        <f>SUMIFS(DataRegularSeason20242025!$AA$3:$AA$1315,DataRegularSeason20242025!$B$3:$B$1315, "&lt;=" &amp; DF$1, DataRegularSeason20242025!$D$3:$D$1315, $A8)+SUMIFS(DataRegularSeason20242025!$AB$3:$AB$1315,DataRegularSeason20242025!$B$3:$B$1315, "&lt;=" &amp; DF$1, DataRegularSeason20242025!$E$3:$E$1315, $A8)</f>
        <v>5</v>
      </c>
      <c r="DG8" s="49">
        <f>SUMIFS(DataRegularSeason20242025!$AA$3:$AA$1315,DataRegularSeason20242025!$B$3:$B$1315, "&lt;=" &amp; DG$1, DataRegularSeason20242025!$D$3:$D$1315, $A8)+SUMIFS(DataRegularSeason20242025!$AB$3:$AB$1315,DataRegularSeason20242025!$B$3:$B$1315, "&lt;=" &amp; DG$1, DataRegularSeason20242025!$E$3:$E$1315, $A8)</f>
        <v>5</v>
      </c>
      <c r="DH8" s="49">
        <f>SUMIFS(DataRegularSeason20242025!$AA$3:$AA$1315,DataRegularSeason20242025!$B$3:$B$1315, "&lt;=" &amp; DH$1, DataRegularSeason20242025!$D$3:$D$1315, $A8)+SUMIFS(DataRegularSeason20242025!$AB$3:$AB$1315,DataRegularSeason20242025!$B$3:$B$1315, "&lt;=" &amp; DH$1, DataRegularSeason20242025!$E$3:$E$1315, $A8)</f>
        <v>5</v>
      </c>
      <c r="DI8" s="49">
        <f>SUMIFS(DataRegularSeason20242025!$AA$3:$AA$1315,DataRegularSeason20242025!$B$3:$B$1315, "&lt;=" &amp; DI$1, DataRegularSeason20242025!$D$3:$D$1315, $A8)+SUMIFS(DataRegularSeason20242025!$AB$3:$AB$1315,DataRegularSeason20242025!$B$3:$B$1315, "&lt;=" &amp; DI$1, DataRegularSeason20242025!$E$3:$E$1315, $A8)</f>
        <v>5</v>
      </c>
      <c r="DJ8" s="49">
        <f>SUMIFS(DataRegularSeason20242025!$AA$3:$AA$1315,DataRegularSeason20242025!$B$3:$B$1315, "&lt;=" &amp; DJ$1, DataRegularSeason20242025!$D$3:$D$1315, $A8)+SUMIFS(DataRegularSeason20242025!$AB$3:$AB$1315,DataRegularSeason20242025!$B$3:$B$1315, "&lt;=" &amp; DJ$1, DataRegularSeason20242025!$E$3:$E$1315, $A8)</f>
        <v>5</v>
      </c>
      <c r="DK8" s="49">
        <f>SUMIFS(DataRegularSeason20242025!$AA$3:$AA$1315,DataRegularSeason20242025!$B$3:$B$1315, "&lt;=" &amp; DK$1, DataRegularSeason20242025!$D$3:$D$1315, $A8)+SUMIFS(DataRegularSeason20242025!$AB$3:$AB$1315,DataRegularSeason20242025!$B$3:$B$1315, "&lt;=" &amp; DK$1, DataRegularSeason20242025!$E$3:$E$1315, $A8)</f>
        <v>5</v>
      </c>
      <c r="DL8" s="49">
        <f>SUMIFS(DataRegularSeason20242025!$AA$3:$AA$1315,DataRegularSeason20242025!$B$3:$B$1315, "&lt;=" &amp; DL$1, DataRegularSeason20242025!$D$3:$D$1315, $A8)+SUMIFS(DataRegularSeason20242025!$AB$3:$AB$1315,DataRegularSeason20242025!$B$3:$B$1315, "&lt;=" &amp; DL$1, DataRegularSeason20242025!$E$3:$E$1315, $A8)</f>
        <v>5</v>
      </c>
      <c r="DM8" s="49">
        <f>SUMIFS(DataRegularSeason20242025!$AA$3:$AA$1315,DataRegularSeason20242025!$B$3:$B$1315, "&lt;=" &amp; DM$1, DataRegularSeason20242025!$D$3:$D$1315, $A8)+SUMIFS(DataRegularSeason20242025!$AB$3:$AB$1315,DataRegularSeason20242025!$B$3:$B$1315, "&lt;=" &amp; DM$1, DataRegularSeason20242025!$E$3:$E$1315, $A8)</f>
        <v>5</v>
      </c>
      <c r="DN8" s="49">
        <f>SUMIFS(DataRegularSeason20242025!$AA$3:$AA$1315,DataRegularSeason20242025!$B$3:$B$1315, "&lt;=" &amp; DN$1, DataRegularSeason20242025!$D$3:$D$1315, $A8)+SUMIFS(DataRegularSeason20242025!$AB$3:$AB$1315,DataRegularSeason20242025!$B$3:$B$1315, "&lt;=" &amp; DN$1, DataRegularSeason20242025!$E$3:$E$1315, $A8)</f>
        <v>5</v>
      </c>
      <c r="DO8" s="49">
        <f>SUMIFS(DataRegularSeason20242025!$AA$3:$AA$1315,DataRegularSeason20242025!$B$3:$B$1315, "&lt;=" &amp; DO$1, DataRegularSeason20242025!$D$3:$D$1315, $A8)+SUMIFS(DataRegularSeason20242025!$AB$3:$AB$1315,DataRegularSeason20242025!$B$3:$B$1315, "&lt;=" &amp; DO$1, DataRegularSeason20242025!$E$3:$E$1315, $A8)</f>
        <v>5</v>
      </c>
      <c r="DP8" s="49">
        <f>SUMIFS(DataRegularSeason20242025!$AA$3:$AA$1315,DataRegularSeason20242025!$B$3:$B$1315, "&lt;=" &amp; DP$1, DataRegularSeason20242025!$D$3:$D$1315, $A8)+SUMIFS(DataRegularSeason20242025!$AB$3:$AB$1315,DataRegularSeason20242025!$B$3:$B$1315, "&lt;=" &amp; DP$1, DataRegularSeason20242025!$E$3:$E$1315, $A8)</f>
        <v>5</v>
      </c>
      <c r="DQ8" s="49">
        <f>SUMIFS(DataRegularSeason20242025!$AA$3:$AA$1315,DataRegularSeason20242025!$B$3:$B$1315, "&lt;=" &amp; DQ$1, DataRegularSeason20242025!$D$3:$D$1315, $A8)+SUMIFS(DataRegularSeason20242025!$AB$3:$AB$1315,DataRegularSeason20242025!$B$3:$B$1315, "&lt;=" &amp; DQ$1, DataRegularSeason20242025!$E$3:$E$1315, $A8)</f>
        <v>5</v>
      </c>
      <c r="DR8" s="49">
        <f>SUMIFS(DataRegularSeason20242025!$AA$3:$AA$1315,DataRegularSeason20242025!$B$3:$B$1315, "&lt;=" &amp; DR$1, DataRegularSeason20242025!$D$3:$D$1315, $A8)+SUMIFS(DataRegularSeason20242025!$AB$3:$AB$1315,DataRegularSeason20242025!$B$3:$B$1315, "&lt;=" &amp; DR$1, DataRegularSeason20242025!$E$3:$E$1315, $A8)</f>
        <v>5</v>
      </c>
      <c r="DS8" s="49">
        <f>SUMIFS(DataRegularSeason20242025!$AA$3:$AA$1315,DataRegularSeason20242025!$B$3:$B$1315, "&lt;=" &amp; DS$1, DataRegularSeason20242025!$D$3:$D$1315, $A8)+SUMIFS(DataRegularSeason20242025!$AB$3:$AB$1315,DataRegularSeason20242025!$B$3:$B$1315, "&lt;=" &amp; DS$1, DataRegularSeason20242025!$E$3:$E$1315, $A8)</f>
        <v>5</v>
      </c>
      <c r="DT8" s="49">
        <f>SUMIFS(DataRegularSeason20242025!$AA$3:$AA$1315,DataRegularSeason20242025!$B$3:$B$1315, "&lt;=" &amp; DT$1, DataRegularSeason20242025!$D$3:$D$1315, $A8)+SUMIFS(DataRegularSeason20242025!$AB$3:$AB$1315,DataRegularSeason20242025!$B$3:$B$1315, "&lt;=" &amp; DT$1, DataRegularSeason20242025!$E$3:$E$1315, $A8)</f>
        <v>5</v>
      </c>
      <c r="DU8" s="49">
        <f>SUMIFS(DataRegularSeason20242025!$AA$3:$AA$1315,DataRegularSeason20242025!$B$3:$B$1315, "&lt;=" &amp; DU$1, DataRegularSeason20242025!$D$3:$D$1315, $A8)+SUMIFS(DataRegularSeason20242025!$AB$3:$AB$1315,DataRegularSeason20242025!$B$3:$B$1315, "&lt;=" &amp; DU$1, DataRegularSeason20242025!$E$3:$E$1315, $A8)</f>
        <v>5</v>
      </c>
      <c r="DV8" s="49">
        <f>SUMIFS(DataRegularSeason20242025!$AA$3:$AA$1315,DataRegularSeason20242025!$B$3:$B$1315, "&lt;=" &amp; DV$1, DataRegularSeason20242025!$D$3:$D$1315, $A8)+SUMIFS(DataRegularSeason20242025!$AB$3:$AB$1315,DataRegularSeason20242025!$B$3:$B$1315, "&lt;=" &amp; DV$1, DataRegularSeason20242025!$E$3:$E$1315, $A8)</f>
        <v>5</v>
      </c>
      <c r="DW8" s="49">
        <f>SUMIFS(DataRegularSeason20242025!$AA$3:$AA$1315,DataRegularSeason20242025!$B$3:$B$1315, "&lt;=" &amp; DW$1, DataRegularSeason20242025!$D$3:$D$1315, $A8)+SUMIFS(DataRegularSeason20242025!$AB$3:$AB$1315,DataRegularSeason20242025!$B$3:$B$1315, "&lt;=" &amp; DW$1, DataRegularSeason20242025!$E$3:$E$1315, $A8)</f>
        <v>5</v>
      </c>
      <c r="DX8" s="49">
        <f>SUMIFS(DataRegularSeason20242025!$AA$3:$AA$1315,DataRegularSeason20242025!$B$3:$B$1315, "&lt;=" &amp; DX$1, DataRegularSeason20242025!$D$3:$D$1315, $A8)+SUMIFS(DataRegularSeason20242025!$AB$3:$AB$1315,DataRegularSeason20242025!$B$3:$B$1315, "&lt;=" &amp; DX$1, DataRegularSeason20242025!$E$3:$E$1315, $A8)</f>
        <v>5</v>
      </c>
      <c r="DY8" s="49">
        <f>SUMIFS(DataRegularSeason20242025!$AA$3:$AA$1315,DataRegularSeason20242025!$B$3:$B$1315, "&lt;=" &amp; DY$1, DataRegularSeason20242025!$D$3:$D$1315, $A8)+SUMIFS(DataRegularSeason20242025!$AB$3:$AB$1315,DataRegularSeason20242025!$B$3:$B$1315, "&lt;=" &amp; DY$1, DataRegularSeason20242025!$E$3:$E$1315, $A8)</f>
        <v>5</v>
      </c>
      <c r="DZ8" s="49">
        <f>SUMIFS(DataRegularSeason20242025!$AA$3:$AA$1315,DataRegularSeason20242025!$B$3:$B$1315, "&lt;=" &amp; DZ$1, DataRegularSeason20242025!$D$3:$D$1315, $A8)+SUMIFS(DataRegularSeason20242025!$AB$3:$AB$1315,DataRegularSeason20242025!$B$3:$B$1315, "&lt;=" &amp; DZ$1, DataRegularSeason20242025!$E$3:$E$1315, $A8)</f>
        <v>5</v>
      </c>
      <c r="EA8" s="49">
        <f>SUMIFS(DataRegularSeason20242025!$AA$3:$AA$1315,DataRegularSeason20242025!$B$3:$B$1315, "&lt;=" &amp; EA$1, DataRegularSeason20242025!$D$3:$D$1315, $A8)+SUMIFS(DataRegularSeason20242025!$AB$3:$AB$1315,DataRegularSeason20242025!$B$3:$B$1315, "&lt;=" &amp; EA$1, DataRegularSeason20242025!$E$3:$E$1315, $A8)</f>
        <v>5</v>
      </c>
      <c r="EB8" s="49">
        <f>SUMIFS(DataRegularSeason20242025!$AA$3:$AA$1315,DataRegularSeason20242025!$B$3:$B$1315, "&lt;=" &amp; EB$1, DataRegularSeason20242025!$D$3:$D$1315, $A8)+SUMIFS(DataRegularSeason20242025!$AB$3:$AB$1315,DataRegularSeason20242025!$B$3:$B$1315, "&lt;=" &amp; EB$1, DataRegularSeason20242025!$E$3:$E$1315, $A8)</f>
        <v>5</v>
      </c>
      <c r="EC8" s="49">
        <f>SUMIFS(DataRegularSeason20242025!$AA$3:$AA$1315,DataRegularSeason20242025!$B$3:$B$1315, "&lt;=" &amp; EC$1, DataRegularSeason20242025!$D$3:$D$1315, $A8)+SUMIFS(DataRegularSeason20242025!$AB$3:$AB$1315,DataRegularSeason20242025!$B$3:$B$1315, "&lt;=" &amp; EC$1, DataRegularSeason20242025!$E$3:$E$1315, $A8)</f>
        <v>5</v>
      </c>
      <c r="ED8" s="49">
        <f>SUMIFS(DataRegularSeason20242025!$AA$3:$AA$1315,DataRegularSeason20242025!$B$3:$B$1315, "&lt;=" &amp; ED$1, DataRegularSeason20242025!$D$3:$D$1315, $A8)+SUMIFS(DataRegularSeason20242025!$AB$3:$AB$1315,DataRegularSeason20242025!$B$3:$B$1315, "&lt;=" &amp; ED$1, DataRegularSeason20242025!$E$3:$E$1315, $A8)</f>
        <v>5</v>
      </c>
      <c r="EE8" s="49">
        <f>SUMIFS(DataRegularSeason20242025!$AA$3:$AA$1315,DataRegularSeason20242025!$B$3:$B$1315, "&lt;=" &amp; EE$1, DataRegularSeason20242025!$D$3:$D$1315, $A8)+SUMIFS(DataRegularSeason20242025!$AB$3:$AB$1315,DataRegularSeason20242025!$B$3:$B$1315, "&lt;=" &amp; EE$1, DataRegularSeason20242025!$E$3:$E$1315, $A8)</f>
        <v>5</v>
      </c>
      <c r="EF8" s="49">
        <f>SUMIFS(DataRegularSeason20242025!$AA$3:$AA$1315,DataRegularSeason20242025!$B$3:$B$1315, "&lt;=" &amp; EF$1, DataRegularSeason20242025!$D$3:$D$1315, $A8)+SUMIFS(DataRegularSeason20242025!$AB$3:$AB$1315,DataRegularSeason20242025!$B$3:$B$1315, "&lt;=" &amp; EF$1, DataRegularSeason20242025!$E$3:$E$1315, $A8)</f>
        <v>5</v>
      </c>
      <c r="EG8" s="49">
        <f>SUMIFS(DataRegularSeason20242025!$AA$3:$AA$1315,DataRegularSeason20242025!$B$3:$B$1315, "&lt;=" &amp; EG$1, DataRegularSeason20242025!$D$3:$D$1315, $A8)+SUMIFS(DataRegularSeason20242025!$AB$3:$AB$1315,DataRegularSeason20242025!$B$3:$B$1315, "&lt;=" &amp; EG$1, DataRegularSeason20242025!$E$3:$E$1315, $A8)</f>
        <v>5</v>
      </c>
      <c r="EH8" s="49">
        <f>SUMIFS(DataRegularSeason20242025!$AA$3:$AA$1315,DataRegularSeason20242025!$B$3:$B$1315, "&lt;=" &amp; EH$1, DataRegularSeason20242025!$D$3:$D$1315, $A8)+SUMIFS(DataRegularSeason20242025!$AB$3:$AB$1315,DataRegularSeason20242025!$B$3:$B$1315, "&lt;=" &amp; EH$1, DataRegularSeason20242025!$E$3:$E$1315, $A8)</f>
        <v>5</v>
      </c>
      <c r="EI8" s="49">
        <f>SUMIFS(DataRegularSeason20242025!$AA$3:$AA$1315,DataRegularSeason20242025!$B$3:$B$1315, "&lt;=" &amp; EI$1, DataRegularSeason20242025!$D$3:$D$1315, $A8)+SUMIFS(DataRegularSeason20242025!$AB$3:$AB$1315,DataRegularSeason20242025!$B$3:$B$1315, "&lt;=" &amp; EI$1, DataRegularSeason20242025!$E$3:$E$1315, $A8)</f>
        <v>5</v>
      </c>
      <c r="EJ8" s="49">
        <f>SUMIFS(DataRegularSeason20242025!$AA$3:$AA$1315,DataRegularSeason20242025!$B$3:$B$1315, "&lt;=" &amp; EJ$1, DataRegularSeason20242025!$D$3:$D$1315, $A8)+SUMIFS(DataRegularSeason20242025!$AB$3:$AB$1315,DataRegularSeason20242025!$B$3:$B$1315, "&lt;=" &amp; EJ$1, DataRegularSeason20242025!$E$3:$E$1315, $A8)</f>
        <v>5</v>
      </c>
      <c r="EK8" s="49">
        <f>SUMIFS(DataRegularSeason20242025!$AA$3:$AA$1315,DataRegularSeason20242025!$B$3:$B$1315, "&lt;=" &amp; EK$1, DataRegularSeason20242025!$D$3:$D$1315, $A8)+SUMIFS(DataRegularSeason20242025!$AB$3:$AB$1315,DataRegularSeason20242025!$B$3:$B$1315, "&lt;=" &amp; EK$1, DataRegularSeason20242025!$E$3:$E$1315, $A8)</f>
        <v>5</v>
      </c>
      <c r="EL8" s="49">
        <f>SUMIFS(DataRegularSeason20242025!$AA$3:$AA$1315,DataRegularSeason20242025!$B$3:$B$1315, "&lt;=" &amp; EL$1, DataRegularSeason20242025!$D$3:$D$1315, $A8)+SUMIFS(DataRegularSeason20242025!$AB$3:$AB$1315,DataRegularSeason20242025!$B$3:$B$1315, "&lt;=" &amp; EL$1, DataRegularSeason20242025!$E$3:$E$1315, $A8)</f>
        <v>5</v>
      </c>
      <c r="EM8" s="49">
        <f>SUMIFS(DataRegularSeason20242025!$AA$3:$AA$1315,DataRegularSeason20242025!$B$3:$B$1315, "&lt;=" &amp; EM$1, DataRegularSeason20242025!$D$3:$D$1315, $A8)+SUMIFS(DataRegularSeason20242025!$AB$3:$AB$1315,DataRegularSeason20242025!$B$3:$B$1315, "&lt;=" &amp; EM$1, DataRegularSeason20242025!$E$3:$E$1315, $A8)</f>
        <v>5</v>
      </c>
      <c r="EN8" s="49">
        <f>SUMIFS(DataRegularSeason20242025!$AA$3:$AA$1315,DataRegularSeason20242025!$B$3:$B$1315, "&lt;=" &amp; EN$1, DataRegularSeason20242025!$D$3:$D$1315, $A8)+SUMIFS(DataRegularSeason20242025!$AB$3:$AB$1315,DataRegularSeason20242025!$B$3:$B$1315, "&lt;=" &amp; EN$1, DataRegularSeason20242025!$E$3:$E$1315, $A8)</f>
        <v>5</v>
      </c>
      <c r="EO8" s="49">
        <f>SUMIFS(DataRegularSeason20242025!$AA$3:$AA$1315,DataRegularSeason20242025!$B$3:$B$1315, "&lt;=" &amp; EO$1, DataRegularSeason20242025!$D$3:$D$1315, $A8)+SUMIFS(DataRegularSeason20242025!$AB$3:$AB$1315,DataRegularSeason20242025!$B$3:$B$1315, "&lt;=" &amp; EO$1, DataRegularSeason20242025!$E$3:$E$1315, $A8)</f>
        <v>5</v>
      </c>
      <c r="EP8" s="49">
        <f>SUMIFS(DataRegularSeason20242025!$AA$3:$AA$1315,DataRegularSeason20242025!$B$3:$B$1315, "&lt;=" &amp; EP$1, DataRegularSeason20242025!$D$3:$D$1315, $A8)+SUMIFS(DataRegularSeason20242025!$AB$3:$AB$1315,DataRegularSeason20242025!$B$3:$B$1315, "&lt;=" &amp; EP$1, DataRegularSeason20242025!$E$3:$E$1315, $A8)</f>
        <v>5</v>
      </c>
      <c r="EQ8" s="49">
        <f>SUMIFS(DataRegularSeason20242025!$AA$3:$AA$1315,DataRegularSeason20242025!$B$3:$B$1315, "&lt;=" &amp; EQ$1, DataRegularSeason20242025!$D$3:$D$1315, $A8)+SUMIFS(DataRegularSeason20242025!$AB$3:$AB$1315,DataRegularSeason20242025!$B$3:$B$1315, "&lt;=" &amp; EQ$1, DataRegularSeason20242025!$E$3:$E$1315, $A8)</f>
        <v>5</v>
      </c>
      <c r="ER8" s="49">
        <f>SUMIFS(DataRegularSeason20242025!$AA$3:$AA$1315,DataRegularSeason20242025!$B$3:$B$1315, "&lt;=" &amp; ER$1, DataRegularSeason20242025!$D$3:$D$1315, $A8)+SUMIFS(DataRegularSeason20242025!$AB$3:$AB$1315,DataRegularSeason20242025!$B$3:$B$1315, "&lt;=" &amp; ER$1, DataRegularSeason20242025!$E$3:$E$1315, $A8)</f>
        <v>5</v>
      </c>
      <c r="ES8" s="49">
        <f>SUMIFS(DataRegularSeason20242025!$AA$3:$AA$1315,DataRegularSeason20242025!$B$3:$B$1315, "&lt;=" &amp; ES$1, DataRegularSeason20242025!$D$3:$D$1315, $A8)+SUMIFS(DataRegularSeason20242025!$AB$3:$AB$1315,DataRegularSeason20242025!$B$3:$B$1315, "&lt;=" &amp; ES$1, DataRegularSeason20242025!$E$3:$E$1315, $A8)</f>
        <v>5</v>
      </c>
      <c r="ET8" s="49">
        <f>SUMIFS(DataRegularSeason20242025!$AA$3:$AA$1315,DataRegularSeason20242025!$B$3:$B$1315, "&lt;=" &amp; ET$1, DataRegularSeason20242025!$D$3:$D$1315, $A8)+SUMIFS(DataRegularSeason20242025!$AB$3:$AB$1315,DataRegularSeason20242025!$B$3:$B$1315, "&lt;=" &amp; ET$1, DataRegularSeason20242025!$E$3:$E$1315, $A8)</f>
        <v>5</v>
      </c>
      <c r="EU8" s="49">
        <f>SUMIFS(DataRegularSeason20242025!$AA$3:$AA$1315,DataRegularSeason20242025!$B$3:$B$1315, "&lt;=" &amp; EU$1, DataRegularSeason20242025!$D$3:$D$1315, $A8)+SUMIFS(DataRegularSeason20242025!$AB$3:$AB$1315,DataRegularSeason20242025!$B$3:$B$1315, "&lt;=" &amp; EU$1, DataRegularSeason20242025!$E$3:$E$1315, $A8)</f>
        <v>5</v>
      </c>
      <c r="EV8" s="49">
        <f>SUMIFS(DataRegularSeason20242025!$AA$3:$AA$1315,DataRegularSeason20242025!$B$3:$B$1315, "&lt;=" &amp; EV$1, DataRegularSeason20242025!$D$3:$D$1315, $A8)+SUMIFS(DataRegularSeason20242025!$AB$3:$AB$1315,DataRegularSeason20242025!$B$3:$B$1315, "&lt;=" &amp; EV$1, DataRegularSeason20242025!$E$3:$E$1315, $A8)</f>
        <v>5</v>
      </c>
      <c r="EW8" s="49">
        <f>SUMIFS(DataRegularSeason20242025!$AA$3:$AA$1315,DataRegularSeason20242025!$B$3:$B$1315, "&lt;=" &amp; EW$1, DataRegularSeason20242025!$D$3:$D$1315, $A8)+SUMIFS(DataRegularSeason20242025!$AB$3:$AB$1315,DataRegularSeason20242025!$B$3:$B$1315, "&lt;=" &amp; EW$1, DataRegularSeason20242025!$E$3:$E$1315, $A8)</f>
        <v>5</v>
      </c>
      <c r="EX8" s="49">
        <f>SUMIFS(DataRegularSeason20242025!$AA$3:$AA$1315,DataRegularSeason20242025!$B$3:$B$1315, "&lt;=" &amp; EX$1, DataRegularSeason20242025!$D$3:$D$1315, $A8)+SUMIFS(DataRegularSeason20242025!$AB$3:$AB$1315,DataRegularSeason20242025!$B$3:$B$1315, "&lt;=" &amp; EX$1, DataRegularSeason20242025!$E$3:$E$1315, $A8)</f>
        <v>5</v>
      </c>
      <c r="EY8" s="49">
        <f>SUMIFS(DataRegularSeason20242025!$AA$3:$AA$1315,DataRegularSeason20242025!$B$3:$B$1315, "&lt;=" &amp; EY$1, DataRegularSeason20242025!$D$3:$D$1315, $A8)+SUMIFS(DataRegularSeason20242025!$AB$3:$AB$1315,DataRegularSeason20242025!$B$3:$B$1315, "&lt;=" &amp; EY$1, DataRegularSeason20242025!$E$3:$E$1315, $A8)</f>
        <v>5</v>
      </c>
      <c r="EZ8" s="49">
        <f>SUMIFS(DataRegularSeason20242025!$AA$3:$AA$1315,DataRegularSeason20242025!$B$3:$B$1315, "&lt;=" &amp; EZ$1, DataRegularSeason20242025!$D$3:$D$1315, $A8)+SUMIFS(DataRegularSeason20242025!$AB$3:$AB$1315,DataRegularSeason20242025!$B$3:$B$1315, "&lt;=" &amp; EZ$1, DataRegularSeason20242025!$E$3:$E$1315, $A8)</f>
        <v>5</v>
      </c>
      <c r="FA8" s="49">
        <f>SUMIFS(DataRegularSeason20242025!$AA$3:$AA$1315,DataRegularSeason20242025!$B$3:$B$1315, "&lt;=" &amp; FA$1, DataRegularSeason20242025!$D$3:$D$1315, $A8)+SUMIFS(DataRegularSeason20242025!$AB$3:$AB$1315,DataRegularSeason20242025!$B$3:$B$1315, "&lt;=" &amp; FA$1, DataRegularSeason20242025!$E$3:$E$1315, $A8)</f>
        <v>5</v>
      </c>
      <c r="FB8" s="49">
        <f>SUMIFS(DataRegularSeason20242025!$AA$3:$AA$1315,DataRegularSeason20242025!$B$3:$B$1315, "&lt;=" &amp; FB$1, DataRegularSeason20242025!$D$3:$D$1315, $A8)+SUMIFS(DataRegularSeason20242025!$AB$3:$AB$1315,DataRegularSeason20242025!$B$3:$B$1315, "&lt;=" &amp; FB$1, DataRegularSeason20242025!$E$3:$E$1315, $A8)</f>
        <v>5</v>
      </c>
      <c r="FC8" s="49">
        <f>SUMIFS(DataRegularSeason20242025!$AA$3:$AA$1315,DataRegularSeason20242025!$B$3:$B$1315, "&lt;=" &amp; FC$1, DataRegularSeason20242025!$D$3:$D$1315, $A8)+SUMIFS(DataRegularSeason20242025!$AB$3:$AB$1315,DataRegularSeason20242025!$B$3:$B$1315, "&lt;=" &amp; FC$1, DataRegularSeason20242025!$E$3:$E$1315, $A8)</f>
        <v>5</v>
      </c>
      <c r="FD8" s="49">
        <f>SUMIFS(DataRegularSeason20242025!$AA$3:$AA$1315,DataRegularSeason20242025!$B$3:$B$1315, "&lt;=" &amp; FD$1, DataRegularSeason20242025!$D$3:$D$1315, $A8)+SUMIFS(DataRegularSeason20242025!$AB$3:$AB$1315,DataRegularSeason20242025!$B$3:$B$1315, "&lt;=" &amp; FD$1, DataRegularSeason20242025!$E$3:$E$1315, $A8)</f>
        <v>5</v>
      </c>
      <c r="FE8" s="49">
        <f>SUMIFS(DataRegularSeason20242025!$AA$3:$AA$1315,DataRegularSeason20242025!$B$3:$B$1315, "&lt;=" &amp; FE$1, DataRegularSeason20242025!$D$3:$D$1315, $A8)+SUMIFS(DataRegularSeason20242025!$AB$3:$AB$1315,DataRegularSeason20242025!$B$3:$B$1315, "&lt;=" &amp; FE$1, DataRegularSeason20242025!$E$3:$E$1315, $A8)</f>
        <v>5</v>
      </c>
      <c r="FF8" s="49">
        <f>SUMIFS(DataRegularSeason20242025!$AA$3:$AA$1315,DataRegularSeason20242025!$B$3:$B$1315, "&lt;=" &amp; FF$1, DataRegularSeason20242025!$D$3:$D$1315, $A8)+SUMIFS(DataRegularSeason20242025!$AB$3:$AB$1315,DataRegularSeason20242025!$B$3:$B$1315, "&lt;=" &amp; FF$1, DataRegularSeason20242025!$E$3:$E$1315, $A8)</f>
        <v>5</v>
      </c>
      <c r="FG8" s="49">
        <f>SUMIFS(DataRegularSeason20242025!$AA$3:$AA$1315,DataRegularSeason20242025!$B$3:$B$1315, "&lt;=" &amp; FG$1, DataRegularSeason20242025!$D$3:$D$1315, $A8)+SUMIFS(DataRegularSeason20242025!$AB$3:$AB$1315,DataRegularSeason20242025!$B$3:$B$1315, "&lt;=" &amp; FG$1, DataRegularSeason20242025!$E$3:$E$1315, $A8)</f>
        <v>5</v>
      </c>
      <c r="FH8" s="49">
        <f>SUMIFS(DataRegularSeason20242025!$AA$3:$AA$1315,DataRegularSeason20242025!$B$3:$B$1315, "&lt;=" &amp; FH$1, DataRegularSeason20242025!$D$3:$D$1315, $A8)+SUMIFS(DataRegularSeason20242025!$AB$3:$AB$1315,DataRegularSeason20242025!$B$3:$B$1315, "&lt;=" &amp; FH$1, DataRegularSeason20242025!$E$3:$E$1315, $A8)</f>
        <v>5</v>
      </c>
      <c r="FI8" s="49">
        <f>SUMIFS(DataRegularSeason20242025!$AA$3:$AA$1315,DataRegularSeason20242025!$B$3:$B$1315, "&lt;=" &amp; FI$1, DataRegularSeason20242025!$D$3:$D$1315, $A8)+SUMIFS(DataRegularSeason20242025!$AB$3:$AB$1315,DataRegularSeason20242025!$B$3:$B$1315, "&lt;=" &amp; FI$1, DataRegularSeason20242025!$E$3:$E$1315, $A8)</f>
        <v>5</v>
      </c>
      <c r="FJ8" s="49">
        <f>SUMIFS(DataRegularSeason20242025!$AA$3:$AA$1315,DataRegularSeason20242025!$B$3:$B$1315, "&lt;=" &amp; FJ$1, DataRegularSeason20242025!$D$3:$D$1315, $A8)+SUMIFS(DataRegularSeason20242025!$AB$3:$AB$1315,DataRegularSeason20242025!$B$3:$B$1315, "&lt;=" &amp; FJ$1, DataRegularSeason20242025!$E$3:$E$1315, $A8)</f>
        <v>5</v>
      </c>
      <c r="FK8" s="49">
        <f>SUMIFS(DataRegularSeason20242025!$AA$3:$AA$1315,DataRegularSeason20242025!$B$3:$B$1315, "&lt;=" &amp; FK$1, DataRegularSeason20242025!$D$3:$D$1315, $A8)+SUMIFS(DataRegularSeason20242025!$AB$3:$AB$1315,DataRegularSeason20242025!$B$3:$B$1315, "&lt;=" &amp; FK$1, DataRegularSeason20242025!$E$3:$E$1315, $A8)</f>
        <v>5</v>
      </c>
      <c r="FL8" s="49">
        <f>SUMIFS(DataRegularSeason20242025!$AA$3:$AA$1315,DataRegularSeason20242025!$B$3:$B$1315, "&lt;=" &amp; FL$1, DataRegularSeason20242025!$D$3:$D$1315, $A8)+SUMIFS(DataRegularSeason20242025!$AB$3:$AB$1315,DataRegularSeason20242025!$B$3:$B$1315, "&lt;=" &amp; FL$1, DataRegularSeason20242025!$E$3:$E$1315, $A8)</f>
        <v>5</v>
      </c>
      <c r="FM8" s="49">
        <f>SUMIFS(DataRegularSeason20242025!$AA$3:$AA$1315,DataRegularSeason20242025!$B$3:$B$1315, "&lt;=" &amp; FM$1, DataRegularSeason20242025!$D$3:$D$1315, $A8)+SUMIFS(DataRegularSeason20242025!$AB$3:$AB$1315,DataRegularSeason20242025!$B$3:$B$1315, "&lt;=" &amp; FM$1, DataRegularSeason20242025!$E$3:$E$1315, $A8)</f>
        <v>5</v>
      </c>
      <c r="FN8" s="49">
        <f>SUMIFS(DataRegularSeason20242025!$AA$3:$AA$1315,DataRegularSeason20242025!$B$3:$B$1315, "&lt;=" &amp; FN$1, DataRegularSeason20242025!$D$3:$D$1315, $A8)+SUMIFS(DataRegularSeason20242025!$AB$3:$AB$1315,DataRegularSeason20242025!$B$3:$B$1315, "&lt;=" &amp; FN$1, DataRegularSeason20242025!$E$3:$E$1315, $A8)</f>
        <v>5</v>
      </c>
      <c r="FO8" s="49">
        <f>SUMIFS(DataRegularSeason20242025!$AA$3:$AA$1315,DataRegularSeason20242025!$B$3:$B$1315, "&lt;=" &amp; FO$1, DataRegularSeason20242025!$D$3:$D$1315, $A8)+SUMIFS(DataRegularSeason20242025!$AB$3:$AB$1315,DataRegularSeason20242025!$B$3:$B$1315, "&lt;=" &amp; FO$1, DataRegularSeason20242025!$E$3:$E$1315, $A8)</f>
        <v>5</v>
      </c>
      <c r="FP8" s="49">
        <f>SUMIFS(DataRegularSeason20242025!$AA$3:$AA$1315,DataRegularSeason20242025!$B$3:$B$1315, "&lt;=" &amp; FP$1, DataRegularSeason20242025!$D$3:$D$1315, $A8)+SUMIFS(DataRegularSeason20242025!$AB$3:$AB$1315,DataRegularSeason20242025!$B$3:$B$1315, "&lt;=" &amp; FP$1, DataRegularSeason20242025!$E$3:$E$1315, $A8)</f>
        <v>5</v>
      </c>
      <c r="FQ8" s="49">
        <f>SUMIFS(DataRegularSeason20242025!$AA$3:$AA$1315,DataRegularSeason20242025!$B$3:$B$1315, "&lt;=" &amp; FQ$1, DataRegularSeason20242025!$D$3:$D$1315, $A8)+SUMIFS(DataRegularSeason20242025!$AB$3:$AB$1315,DataRegularSeason20242025!$B$3:$B$1315, "&lt;=" &amp; FQ$1, DataRegularSeason20242025!$E$3:$E$1315, $A8)</f>
        <v>5</v>
      </c>
      <c r="FR8" s="49">
        <f>SUMIFS(DataRegularSeason20242025!$AA$3:$AA$1315,DataRegularSeason20242025!$B$3:$B$1315, "&lt;=" &amp; FR$1, DataRegularSeason20242025!$D$3:$D$1315, $A8)+SUMIFS(DataRegularSeason20242025!$AB$3:$AB$1315,DataRegularSeason20242025!$B$3:$B$1315, "&lt;=" &amp; FR$1, DataRegularSeason20242025!$E$3:$E$1315, $A8)</f>
        <v>5</v>
      </c>
      <c r="FS8" s="49">
        <f>SUMIFS(DataRegularSeason20242025!$AA$3:$AA$1315,DataRegularSeason20242025!$B$3:$B$1315, "&lt;=" &amp; FS$1, DataRegularSeason20242025!$D$3:$D$1315, $A8)+SUMIFS(DataRegularSeason20242025!$AB$3:$AB$1315,DataRegularSeason20242025!$B$3:$B$1315, "&lt;=" &amp; FS$1, DataRegularSeason20242025!$E$3:$E$1315, $A8)</f>
        <v>5</v>
      </c>
      <c r="FT8" s="49">
        <f>SUMIFS(DataRegularSeason20242025!$AA$3:$AA$1315,DataRegularSeason20242025!$B$3:$B$1315, "&lt;=" &amp; FT$1, DataRegularSeason20242025!$D$3:$D$1315, $A8)+SUMIFS(DataRegularSeason20242025!$AB$3:$AB$1315,DataRegularSeason20242025!$B$3:$B$1315, "&lt;=" &amp; FT$1, DataRegularSeason20242025!$E$3:$E$1315, $A8)</f>
        <v>5</v>
      </c>
      <c r="FU8" s="49">
        <f>SUMIFS(DataRegularSeason20242025!$AA$3:$AA$1315,DataRegularSeason20242025!$B$3:$B$1315, "&lt;=" &amp; FU$1, DataRegularSeason20242025!$D$3:$D$1315, $A8)+SUMIFS(DataRegularSeason20242025!$AB$3:$AB$1315,DataRegularSeason20242025!$B$3:$B$1315, "&lt;=" &amp; FU$1, DataRegularSeason20242025!$E$3:$E$1315, $A8)</f>
        <v>5</v>
      </c>
      <c r="FV8" s="49">
        <f>SUMIFS(DataRegularSeason20242025!$AA$3:$AA$1315,DataRegularSeason20242025!$B$3:$B$1315, "&lt;=" &amp; FV$1, DataRegularSeason20242025!$D$3:$D$1315, $A8)+SUMIFS(DataRegularSeason20242025!$AB$3:$AB$1315,DataRegularSeason20242025!$B$3:$B$1315, "&lt;=" &amp; FV$1, DataRegularSeason20242025!$E$3:$E$1315, $A8)</f>
        <v>5</v>
      </c>
      <c r="FW8" s="49">
        <f>SUMIFS(DataRegularSeason20242025!$AA$3:$AA$1315,DataRegularSeason20242025!$B$3:$B$1315, "&lt;=" &amp; FW$1, DataRegularSeason20242025!$D$3:$D$1315, $A8)+SUMIFS(DataRegularSeason20242025!$AB$3:$AB$1315,DataRegularSeason20242025!$B$3:$B$1315, "&lt;=" &amp; FW$1, DataRegularSeason20242025!$E$3:$E$1315, $A8)</f>
        <v>5</v>
      </c>
      <c r="FX8" s="49">
        <f>SUMIFS(DataRegularSeason20242025!$AA$3:$AA$1315,DataRegularSeason20242025!$B$3:$B$1315, "&lt;=" &amp; FX$1, DataRegularSeason20242025!$D$3:$D$1315, $A8)+SUMIFS(DataRegularSeason20242025!$AB$3:$AB$1315,DataRegularSeason20242025!$B$3:$B$1315, "&lt;=" &amp; FX$1, DataRegularSeason20242025!$E$3:$E$1315, $A8)</f>
        <v>5</v>
      </c>
      <c r="FY8" s="49">
        <f>SUMIFS(DataRegularSeason20242025!$AA$3:$AA$1315,DataRegularSeason20242025!$B$3:$B$1315, "&lt;=" &amp; FY$1, DataRegularSeason20242025!$D$3:$D$1315, $A8)+SUMIFS(DataRegularSeason20242025!$AB$3:$AB$1315,DataRegularSeason20242025!$B$3:$B$1315, "&lt;=" &amp; FY$1, DataRegularSeason20242025!$E$3:$E$1315, $A8)</f>
        <v>5</v>
      </c>
      <c r="FZ8" s="49">
        <f>SUMIFS(DataRegularSeason20242025!$AA$3:$AA$1315,DataRegularSeason20242025!$B$3:$B$1315, "&lt;=" &amp; FZ$1, DataRegularSeason20242025!$D$3:$D$1315, $A8)+SUMIFS(DataRegularSeason20242025!$AB$3:$AB$1315,DataRegularSeason20242025!$B$3:$B$1315, "&lt;=" &amp; FZ$1, DataRegularSeason20242025!$E$3:$E$1315, $A8)</f>
        <v>5</v>
      </c>
      <c r="GA8" s="49">
        <f>SUMIFS(DataRegularSeason20242025!$AA$3:$AA$1315,DataRegularSeason20242025!$B$3:$B$1315, "&lt;=" &amp; GA$1, DataRegularSeason20242025!$D$3:$D$1315, $A8)+SUMIFS(DataRegularSeason20242025!$AB$3:$AB$1315,DataRegularSeason20242025!$B$3:$B$1315, "&lt;=" &amp; GA$1, DataRegularSeason20242025!$E$3:$E$1315, $A8)</f>
        <v>5</v>
      </c>
      <c r="GB8" s="49">
        <f>SUMIFS(DataRegularSeason20242025!$AA$3:$AA$1315,DataRegularSeason20242025!$B$3:$B$1315, "&lt;=" &amp; GB$1, DataRegularSeason20242025!$D$3:$D$1315, $A8)+SUMIFS(DataRegularSeason20242025!$AB$3:$AB$1315,DataRegularSeason20242025!$B$3:$B$1315, "&lt;=" &amp; GB$1, DataRegularSeason20242025!$E$3:$E$1315, $A8)</f>
        <v>5</v>
      </c>
      <c r="GC8" s="49">
        <f>SUMIFS(DataRegularSeason20242025!$AA$3:$AA$1315,DataRegularSeason20242025!$B$3:$B$1315, "&lt;=" &amp; GC$1, DataRegularSeason20242025!$D$3:$D$1315, $A8)+SUMIFS(DataRegularSeason20242025!$AB$3:$AB$1315,DataRegularSeason20242025!$B$3:$B$1315, "&lt;=" &amp; GC$1, DataRegularSeason20242025!$E$3:$E$1315, $A8)</f>
        <v>5</v>
      </c>
      <c r="GD8" s="49">
        <f>SUMIFS(DataRegularSeason20242025!$AA$3:$AA$1315,DataRegularSeason20242025!$B$3:$B$1315, "&lt;=" &amp; GD$1, DataRegularSeason20242025!$D$3:$D$1315, $A8)+SUMIFS(DataRegularSeason20242025!$AB$3:$AB$1315,DataRegularSeason20242025!$B$3:$B$1315, "&lt;=" &amp; GD$1, DataRegularSeason20242025!$E$3:$E$1315, $A8)</f>
        <v>5</v>
      </c>
      <c r="GE8" s="49">
        <f>SUMIFS(DataRegularSeason20242025!$AA$3:$AA$1315,DataRegularSeason20242025!$B$3:$B$1315, "&lt;=" &amp; GE$1, DataRegularSeason20242025!$D$3:$D$1315, $A8)+SUMIFS(DataRegularSeason20242025!$AB$3:$AB$1315,DataRegularSeason20242025!$B$3:$B$1315, "&lt;=" &amp; GE$1, DataRegularSeason20242025!$E$3:$E$1315, $A8)</f>
        <v>5</v>
      </c>
      <c r="GF8" s="49">
        <f>SUMIFS(DataRegularSeason20242025!$AA$3:$AA$1315,DataRegularSeason20242025!$B$3:$B$1315, "&lt;=" &amp; GF$1, DataRegularSeason20242025!$D$3:$D$1315, $A8)+SUMIFS(DataRegularSeason20242025!$AB$3:$AB$1315,DataRegularSeason20242025!$B$3:$B$1315, "&lt;=" &amp; GF$1, DataRegularSeason20242025!$E$3:$E$1315, $A8)</f>
        <v>5</v>
      </c>
      <c r="GG8" s="49">
        <f>SUMIFS(DataRegularSeason20242025!$AA$3:$AA$1315,DataRegularSeason20242025!$B$3:$B$1315, "&lt;=" &amp; GG$1, DataRegularSeason20242025!$D$3:$D$1315, $A8)+SUMIFS(DataRegularSeason20242025!$AB$3:$AB$1315,DataRegularSeason20242025!$B$3:$B$1315, "&lt;=" &amp; GG$1, DataRegularSeason20242025!$E$3:$E$1315, $A8)</f>
        <v>5</v>
      </c>
      <c r="GH8" s="49">
        <f>SUMIFS(DataRegularSeason20242025!$AA$3:$AA$1315,DataRegularSeason20242025!$B$3:$B$1315, "&lt;=" &amp; GH$1, DataRegularSeason20242025!$D$3:$D$1315, $A8)+SUMIFS(DataRegularSeason20242025!$AB$3:$AB$1315,DataRegularSeason20242025!$B$3:$B$1315, "&lt;=" &amp; GH$1, DataRegularSeason20242025!$E$3:$E$1315, $A8)</f>
        <v>5</v>
      </c>
      <c r="GI8" s="49">
        <f>SUMIFS(DataRegularSeason20242025!$AA$3:$AA$1315,DataRegularSeason20242025!$B$3:$B$1315, "&lt;=" &amp; GI$1, DataRegularSeason20242025!$D$3:$D$1315, $A8)+SUMIFS(DataRegularSeason20242025!$AB$3:$AB$1315,DataRegularSeason20242025!$B$3:$B$1315, "&lt;=" &amp; GI$1, DataRegularSeason20242025!$E$3:$E$1315, $A8)</f>
        <v>5</v>
      </c>
      <c r="GJ8" s="49">
        <f>SUMIFS(DataRegularSeason20242025!$AA$3:$AA$1315,DataRegularSeason20242025!$B$3:$B$1315, "&lt;=" &amp; GJ$1, DataRegularSeason20242025!$D$3:$D$1315, $A8)+SUMIFS(DataRegularSeason20242025!$AB$3:$AB$1315,DataRegularSeason20242025!$B$3:$B$1315, "&lt;=" &amp; GJ$1, DataRegularSeason20242025!$E$3:$E$1315, $A8)</f>
        <v>5</v>
      </c>
      <c r="GK8" s="49">
        <f>SUMIFS(DataRegularSeason20242025!$AA$3:$AA$1315,DataRegularSeason20242025!$B$3:$B$1315, "&lt;=" &amp; GK$1, DataRegularSeason20242025!$D$3:$D$1315, $A8)+SUMIFS(DataRegularSeason20242025!$AB$3:$AB$1315,DataRegularSeason20242025!$B$3:$B$1315, "&lt;=" &amp; GK$1, DataRegularSeason20242025!$E$3:$E$1315, $A8)</f>
        <v>5</v>
      </c>
      <c r="GL8" s="49">
        <f>SUMIFS(DataRegularSeason20242025!$AA$3:$AA$1315,DataRegularSeason20242025!$B$3:$B$1315, "&lt;=" &amp; GL$1, DataRegularSeason20242025!$D$3:$D$1315, $A8)+SUMIFS(DataRegularSeason20242025!$AB$3:$AB$1315,DataRegularSeason20242025!$B$3:$B$1315, "&lt;=" &amp; GL$1, DataRegularSeason20242025!$E$3:$E$1315, $A8)</f>
        <v>5</v>
      </c>
      <c r="GM8" s="49">
        <f>SUMIFS(DataRegularSeason20242025!$AA$3:$AA$1315,DataRegularSeason20242025!$B$3:$B$1315, "&lt;=" &amp; GM$1, DataRegularSeason20242025!$D$3:$D$1315, $A8)+SUMIFS(DataRegularSeason20242025!$AB$3:$AB$1315,DataRegularSeason20242025!$B$3:$B$1315, "&lt;=" &amp; GM$1, DataRegularSeason20242025!$E$3:$E$1315, $A8)</f>
        <v>5</v>
      </c>
      <c r="GN8" s="49">
        <f>SUMIFS(DataRegularSeason20242025!$AA$3:$AA$1315,DataRegularSeason20242025!$B$3:$B$1315, "&lt;=" &amp; GN$1, DataRegularSeason20242025!$D$3:$D$1315, $A8)+SUMIFS(DataRegularSeason20242025!$AB$3:$AB$1315,DataRegularSeason20242025!$B$3:$B$1315, "&lt;=" &amp; GN$1, DataRegularSeason20242025!$E$3:$E$1315, $A8)</f>
        <v>5</v>
      </c>
      <c r="GO8" s="49">
        <f>SUMIFS(DataRegularSeason20242025!$AA$3:$AA$1315,DataRegularSeason20242025!$B$3:$B$1315, "&lt;=" &amp; GO$1, DataRegularSeason20242025!$D$3:$D$1315, $A8)+SUMIFS(DataRegularSeason20242025!$AB$3:$AB$1315,DataRegularSeason20242025!$B$3:$B$1315, "&lt;=" &amp; GO$1, DataRegularSeason20242025!$E$3:$E$1315, $A8)</f>
        <v>5</v>
      </c>
      <c r="GP8" s="49">
        <f>SUMIFS(DataRegularSeason20242025!$AA$3:$AA$1315,DataRegularSeason20242025!$B$3:$B$1315, "&lt;=" &amp; GP$1, DataRegularSeason20242025!$D$3:$D$1315, $A8)+SUMIFS(DataRegularSeason20242025!$AB$3:$AB$1315,DataRegularSeason20242025!$B$3:$B$1315, "&lt;=" &amp; GP$1, DataRegularSeason20242025!$E$3:$E$1315, $A8)</f>
        <v>5</v>
      </c>
      <c r="GQ8" s="49">
        <f>SUMIFS(DataRegularSeason20242025!$AA$3:$AA$1315,DataRegularSeason20242025!$B$3:$B$1315, "&lt;=" &amp; GQ$1, DataRegularSeason20242025!$D$3:$D$1315, $A8)+SUMIFS(DataRegularSeason20242025!$AB$3:$AB$1315,DataRegularSeason20242025!$B$3:$B$1315, "&lt;=" &amp; GQ$1, DataRegularSeason20242025!$E$3:$E$1315, $A8)</f>
        <v>5</v>
      </c>
      <c r="GR8" s="49">
        <f>SUMIFS(DataRegularSeason20242025!$AA$3:$AA$1315,DataRegularSeason20242025!$B$3:$B$1315, "&lt;=" &amp; GR$1, DataRegularSeason20242025!$D$3:$D$1315, $A8)+SUMIFS(DataRegularSeason20242025!$AB$3:$AB$1315,DataRegularSeason20242025!$B$3:$B$1315, "&lt;=" &amp; GR$1, DataRegularSeason20242025!$E$3:$E$1315, $A8)</f>
        <v>5</v>
      </c>
      <c r="GS8" s="49">
        <f>SUMIFS(DataRegularSeason20242025!$AA$3:$AA$1315,DataRegularSeason20242025!$B$3:$B$1315, "&lt;=" &amp; GS$1, DataRegularSeason20242025!$D$3:$D$1315, $A8)+SUMIFS(DataRegularSeason20242025!$AB$3:$AB$1315,DataRegularSeason20242025!$B$3:$B$1315, "&lt;=" &amp; GS$1, DataRegularSeason20242025!$E$3:$E$1315, $A8)</f>
        <v>5</v>
      </c>
      <c r="GT8" s="49">
        <f>SUMIFS(DataRegularSeason20242025!$AA$3:$AA$1315,DataRegularSeason20242025!$B$3:$B$1315, "&lt;=" &amp; GT$1, DataRegularSeason20242025!$D$3:$D$1315, $A8)+SUMIFS(DataRegularSeason20242025!$AB$3:$AB$1315,DataRegularSeason20242025!$B$3:$B$1315, "&lt;=" &amp; GT$1, DataRegularSeason20242025!$E$3:$E$1315, $A8)</f>
        <v>5</v>
      </c>
      <c r="GU8" s="49">
        <f>SUMIFS(DataRegularSeason20242025!$AA$3:$AA$1315,DataRegularSeason20242025!$B$3:$B$1315, "&lt;=" &amp; GU$1, DataRegularSeason20242025!$D$3:$D$1315, $A8)+SUMIFS(DataRegularSeason20242025!$AB$3:$AB$1315,DataRegularSeason20242025!$B$3:$B$1315, "&lt;=" &amp; GU$1, DataRegularSeason20242025!$E$3:$E$1315, $A8)</f>
        <v>5</v>
      </c>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c r="IX8" s="49"/>
      <c r="IY8" s="49"/>
      <c r="IZ8" s="49"/>
      <c r="JA8" s="49"/>
      <c r="JB8" s="49"/>
      <c r="JC8" s="49"/>
      <c r="JD8" s="49"/>
      <c r="JE8" s="49"/>
      <c r="JF8" s="49"/>
      <c r="JG8" s="49"/>
      <c r="JH8" s="49"/>
      <c r="JI8" s="49"/>
      <c r="JJ8" s="49"/>
      <c r="JK8" s="49"/>
      <c r="JL8" s="49"/>
      <c r="JM8" s="49"/>
      <c r="JN8" s="49"/>
      <c r="JO8" s="49"/>
    </row>
    <row r="9" spans="1:275" hidden="1" x14ac:dyDescent="0.25">
      <c r="A9" s="48" t="s">
        <v>26</v>
      </c>
      <c r="B9" t="s">
        <v>97</v>
      </c>
      <c r="C9" t="s">
        <v>95</v>
      </c>
      <c r="D9" s="49">
        <f>SUMIFS(DataRegularSeason20242025!$AA$3:$AA$1315,DataRegularSeason20242025!$B$3:$B$1315, "&lt;=" &amp; D$1, DataRegularSeason20242025!$D$3:$D$1315, $A9)+SUMIFS(DataRegularSeason20242025!$AB$3:$AB$1315,DataRegularSeason20242025!$B$3:$B$1315, "&lt;=" &amp; D$1, DataRegularSeason20242025!$E$3:$E$1315, $A9)</f>
        <v>0</v>
      </c>
      <c r="E9" s="49">
        <f>SUMIFS(DataRegularSeason20242025!$AA$3:$AA$1315,DataRegularSeason20242025!$B$3:$B$1315, "&lt;=" &amp; E$1, DataRegularSeason20242025!$D$3:$D$1315, $A9)+SUMIFS(DataRegularSeason20242025!$AB$3:$AB$1315,DataRegularSeason20242025!$B$3:$B$1315, "&lt;=" &amp; E$1, DataRegularSeason20242025!$E$3:$E$1315, $A9)</f>
        <v>0</v>
      </c>
      <c r="F9" s="49">
        <f>SUMIFS(DataRegularSeason20242025!$AA$3:$AA$1315,DataRegularSeason20242025!$B$3:$B$1315, "&lt;=" &amp; F$1, DataRegularSeason20242025!$D$3:$D$1315, $A9)+SUMIFS(DataRegularSeason20242025!$AB$3:$AB$1315,DataRegularSeason20242025!$B$3:$B$1315, "&lt;=" &amp; F$1, DataRegularSeason20242025!$E$3:$E$1315, $A9)</f>
        <v>0</v>
      </c>
      <c r="G9" s="49">
        <f>SUMIFS(DataRegularSeason20242025!$AA$3:$AA$1315,DataRegularSeason20242025!$B$3:$B$1315, "&lt;=" &amp; G$1, DataRegularSeason20242025!$D$3:$D$1315, $A9)+SUMIFS(DataRegularSeason20242025!$AB$3:$AB$1315,DataRegularSeason20242025!$B$3:$B$1315, "&lt;=" &amp; G$1, DataRegularSeason20242025!$E$3:$E$1315, $A9)</f>
        <v>0</v>
      </c>
      <c r="H9" s="49">
        <f>SUMIFS(DataRegularSeason20242025!$AA$3:$AA$1315,DataRegularSeason20242025!$B$3:$B$1315, "&lt;=" &amp; H$1, DataRegularSeason20242025!$D$3:$D$1315, $A9)+SUMIFS(DataRegularSeason20242025!$AB$3:$AB$1315,DataRegularSeason20242025!$B$3:$B$1315, "&lt;=" &amp; H$1, DataRegularSeason20242025!$E$3:$E$1315, $A9)</f>
        <v>0</v>
      </c>
      <c r="I9" s="49">
        <f>SUMIFS(DataRegularSeason20242025!$AA$3:$AA$1315,DataRegularSeason20242025!$B$3:$B$1315, "&lt;=" &amp; I$1, DataRegularSeason20242025!$D$3:$D$1315, $A9)+SUMIFS(DataRegularSeason20242025!$AB$3:$AB$1315,DataRegularSeason20242025!$B$3:$B$1315, "&lt;=" &amp; I$1, DataRegularSeason20242025!$E$3:$E$1315, $A9)</f>
        <v>0</v>
      </c>
      <c r="J9" s="49">
        <f>SUMIFS(DataRegularSeason20242025!$AA$3:$AA$1315,DataRegularSeason20242025!$B$3:$B$1315, "&lt;=" &amp; J$1, DataRegularSeason20242025!$D$3:$D$1315, $A9)+SUMIFS(DataRegularSeason20242025!$AB$3:$AB$1315,DataRegularSeason20242025!$B$3:$B$1315, "&lt;=" &amp; J$1, DataRegularSeason20242025!$E$3:$E$1315, $A9)</f>
        <v>0</v>
      </c>
      <c r="K9" s="49">
        <f>SUMIFS(DataRegularSeason20242025!$AA$3:$AA$1315,DataRegularSeason20242025!$B$3:$B$1315, "&lt;=" &amp; K$1, DataRegularSeason20242025!$D$3:$D$1315, $A9)+SUMIFS(DataRegularSeason20242025!$AB$3:$AB$1315,DataRegularSeason20242025!$B$3:$B$1315, "&lt;=" &amp; K$1, DataRegularSeason20242025!$E$3:$E$1315, $A9)</f>
        <v>0</v>
      </c>
      <c r="L9" s="49">
        <f>SUMIFS(DataRegularSeason20242025!$AA$3:$AA$1315,DataRegularSeason20242025!$B$3:$B$1315, "&lt;=" &amp; L$1, DataRegularSeason20242025!$D$3:$D$1315, $A9)+SUMIFS(DataRegularSeason20242025!$AB$3:$AB$1315,DataRegularSeason20242025!$B$3:$B$1315, "&lt;=" &amp; L$1, DataRegularSeason20242025!$E$3:$E$1315, $A9)</f>
        <v>0</v>
      </c>
      <c r="M9" s="49">
        <f>SUMIFS(DataRegularSeason20242025!$AA$3:$AA$1315,DataRegularSeason20242025!$B$3:$B$1315, "&lt;=" &amp; M$1, DataRegularSeason20242025!$D$3:$D$1315, $A9)+SUMIFS(DataRegularSeason20242025!$AB$3:$AB$1315,DataRegularSeason20242025!$B$3:$B$1315, "&lt;=" &amp; M$1, DataRegularSeason20242025!$E$3:$E$1315, $A9)</f>
        <v>0</v>
      </c>
      <c r="N9" s="49">
        <f>SUMIFS(DataRegularSeason20242025!$AA$3:$AA$1315,DataRegularSeason20242025!$B$3:$B$1315, "&lt;=" &amp; N$1, DataRegularSeason20242025!$D$3:$D$1315, $A9)+SUMIFS(DataRegularSeason20242025!$AB$3:$AB$1315,DataRegularSeason20242025!$B$3:$B$1315, "&lt;=" &amp; N$1, DataRegularSeason20242025!$E$3:$E$1315, $A9)</f>
        <v>0</v>
      </c>
      <c r="O9" s="49">
        <f>SUMIFS(DataRegularSeason20242025!$AA$3:$AA$1315,DataRegularSeason20242025!$B$3:$B$1315, "&lt;=" &amp; O$1, DataRegularSeason20242025!$D$3:$D$1315, $A9)+SUMIFS(DataRegularSeason20242025!$AB$3:$AB$1315,DataRegularSeason20242025!$B$3:$B$1315, "&lt;=" &amp; O$1, DataRegularSeason20242025!$E$3:$E$1315, $A9)</f>
        <v>0</v>
      </c>
      <c r="P9" s="49">
        <f>SUMIFS(DataRegularSeason20242025!$AA$3:$AA$1315,DataRegularSeason20242025!$B$3:$B$1315, "&lt;=" &amp; P$1, DataRegularSeason20242025!$D$3:$D$1315, $A9)+SUMIFS(DataRegularSeason20242025!$AB$3:$AB$1315,DataRegularSeason20242025!$B$3:$B$1315, "&lt;=" &amp; P$1, DataRegularSeason20242025!$E$3:$E$1315, $A9)</f>
        <v>0</v>
      </c>
      <c r="Q9" s="49">
        <f>SUMIFS(DataRegularSeason20242025!$AA$3:$AA$1315,DataRegularSeason20242025!$B$3:$B$1315, "&lt;=" &amp; Q$1, DataRegularSeason20242025!$D$3:$D$1315, $A9)+SUMIFS(DataRegularSeason20242025!$AB$3:$AB$1315,DataRegularSeason20242025!$B$3:$B$1315, "&lt;=" &amp; Q$1, DataRegularSeason20242025!$E$3:$E$1315, $A9)</f>
        <v>0</v>
      </c>
      <c r="R9" s="49">
        <f>SUMIFS(DataRegularSeason20242025!$AA$3:$AA$1315,DataRegularSeason20242025!$B$3:$B$1315, "&lt;=" &amp; R$1, DataRegularSeason20242025!$D$3:$D$1315, $A9)+SUMIFS(DataRegularSeason20242025!$AB$3:$AB$1315,DataRegularSeason20242025!$B$3:$B$1315, "&lt;=" &amp; R$1, DataRegularSeason20242025!$E$3:$E$1315, $A9)</f>
        <v>0</v>
      </c>
      <c r="S9" s="49">
        <f>SUMIFS(DataRegularSeason20242025!$AA$3:$AA$1315,DataRegularSeason20242025!$B$3:$B$1315, "&lt;=" &amp; S$1, DataRegularSeason20242025!$D$3:$D$1315, $A9)+SUMIFS(DataRegularSeason20242025!$AB$3:$AB$1315,DataRegularSeason20242025!$B$3:$B$1315, "&lt;=" &amp; S$1, DataRegularSeason20242025!$E$3:$E$1315, $A9)</f>
        <v>2</v>
      </c>
      <c r="T9" s="49">
        <f>SUMIFS(DataRegularSeason20242025!$AA$3:$AA$1315,DataRegularSeason20242025!$B$3:$B$1315, "&lt;=" &amp; T$1, DataRegularSeason20242025!$D$3:$D$1315, $A9)+SUMIFS(DataRegularSeason20242025!$AB$3:$AB$1315,DataRegularSeason20242025!$B$3:$B$1315, "&lt;=" &amp; T$1, DataRegularSeason20242025!$E$3:$E$1315, $A9)</f>
        <v>2</v>
      </c>
      <c r="U9" s="49">
        <f>SUMIFS(DataRegularSeason20242025!$AA$3:$AA$1315,DataRegularSeason20242025!$B$3:$B$1315, "&lt;=" &amp; U$1, DataRegularSeason20242025!$D$3:$D$1315, $A9)+SUMIFS(DataRegularSeason20242025!$AB$3:$AB$1315,DataRegularSeason20242025!$B$3:$B$1315, "&lt;=" &amp; U$1, DataRegularSeason20242025!$E$3:$E$1315, $A9)</f>
        <v>4</v>
      </c>
      <c r="V9" s="49">
        <f>SUMIFS(DataRegularSeason20242025!$AA$3:$AA$1315,DataRegularSeason20242025!$B$3:$B$1315, "&lt;=" &amp; V$1, DataRegularSeason20242025!$D$3:$D$1315, $A9)+SUMIFS(DataRegularSeason20242025!$AB$3:$AB$1315,DataRegularSeason20242025!$B$3:$B$1315, "&lt;=" &amp; V$1, DataRegularSeason20242025!$E$3:$E$1315, $A9)</f>
        <v>4</v>
      </c>
      <c r="W9" s="49">
        <f>SUMIFS(DataRegularSeason20242025!$AA$3:$AA$1315,DataRegularSeason20242025!$B$3:$B$1315, "&lt;=" &amp; W$1, DataRegularSeason20242025!$D$3:$D$1315, $A9)+SUMIFS(DataRegularSeason20242025!$AB$3:$AB$1315,DataRegularSeason20242025!$B$3:$B$1315, "&lt;=" &amp; W$1, DataRegularSeason20242025!$E$3:$E$1315, $A9)</f>
        <v>6</v>
      </c>
      <c r="X9" s="49">
        <f>SUMIFS(DataRegularSeason20242025!$AA$3:$AA$1315,DataRegularSeason20242025!$B$3:$B$1315, "&lt;=" &amp; X$1, DataRegularSeason20242025!$D$3:$D$1315, $A9)+SUMIFS(DataRegularSeason20242025!$AB$3:$AB$1315,DataRegularSeason20242025!$B$3:$B$1315, "&lt;=" &amp; X$1, DataRegularSeason20242025!$E$3:$E$1315, $A9)</f>
        <v>6</v>
      </c>
      <c r="Y9" s="49">
        <f>SUMIFS(DataRegularSeason20242025!$AA$3:$AA$1315,DataRegularSeason20242025!$B$3:$B$1315, "&lt;=" &amp; Y$1, DataRegularSeason20242025!$D$3:$D$1315, $A9)+SUMIFS(DataRegularSeason20242025!$AB$3:$AB$1315,DataRegularSeason20242025!$B$3:$B$1315, "&lt;=" &amp; Y$1, DataRegularSeason20242025!$E$3:$E$1315, $A9)</f>
        <v>8</v>
      </c>
      <c r="Z9" s="49">
        <f>SUMIFS(DataRegularSeason20242025!$AA$3:$AA$1315,DataRegularSeason20242025!$B$3:$B$1315, "&lt;=" &amp; Z$1, DataRegularSeason20242025!$D$3:$D$1315, $A9)+SUMIFS(DataRegularSeason20242025!$AB$3:$AB$1315,DataRegularSeason20242025!$B$3:$B$1315, "&lt;=" &amp; Z$1, DataRegularSeason20242025!$E$3:$E$1315, $A9)</f>
        <v>8</v>
      </c>
      <c r="AA9" s="49">
        <f>SUMIFS(DataRegularSeason20242025!$AA$3:$AA$1315,DataRegularSeason20242025!$B$3:$B$1315, "&lt;=" &amp; AA$1, DataRegularSeason20242025!$D$3:$D$1315, $A9)+SUMIFS(DataRegularSeason20242025!$AB$3:$AB$1315,DataRegularSeason20242025!$B$3:$B$1315, "&lt;=" &amp; AA$1, DataRegularSeason20242025!$E$3:$E$1315, $A9)</f>
        <v>8</v>
      </c>
      <c r="AB9" s="49">
        <f>SUMIFS(DataRegularSeason20242025!$AA$3:$AA$1315,DataRegularSeason20242025!$B$3:$B$1315, "&lt;=" &amp; AB$1, DataRegularSeason20242025!$D$3:$D$1315, $A9)+SUMIFS(DataRegularSeason20242025!$AB$3:$AB$1315,DataRegularSeason20242025!$B$3:$B$1315, "&lt;=" &amp; AB$1, DataRegularSeason20242025!$E$3:$E$1315, $A9)</f>
        <v>8</v>
      </c>
      <c r="AC9" s="49">
        <f>SUMIFS(DataRegularSeason20242025!$AA$3:$AA$1315,DataRegularSeason20242025!$B$3:$B$1315, "&lt;=" &amp; AC$1, DataRegularSeason20242025!$D$3:$D$1315, $A9)+SUMIFS(DataRegularSeason20242025!$AB$3:$AB$1315,DataRegularSeason20242025!$B$3:$B$1315, "&lt;=" &amp; AC$1, DataRegularSeason20242025!$E$3:$E$1315, $A9)</f>
        <v>8</v>
      </c>
      <c r="AD9" s="49">
        <f>SUMIFS(DataRegularSeason20242025!$AA$3:$AA$1315,DataRegularSeason20242025!$B$3:$B$1315, "&lt;=" &amp; AD$1, DataRegularSeason20242025!$D$3:$D$1315, $A9)+SUMIFS(DataRegularSeason20242025!$AB$3:$AB$1315,DataRegularSeason20242025!$B$3:$B$1315, "&lt;=" &amp; AD$1, DataRegularSeason20242025!$E$3:$E$1315, $A9)</f>
        <v>8</v>
      </c>
      <c r="AE9" s="49">
        <f>SUMIFS(DataRegularSeason20242025!$AA$3:$AA$1315,DataRegularSeason20242025!$B$3:$B$1315, "&lt;=" &amp; AE$1, DataRegularSeason20242025!$D$3:$D$1315, $A9)+SUMIFS(DataRegularSeason20242025!$AB$3:$AB$1315,DataRegularSeason20242025!$B$3:$B$1315, "&lt;=" &amp; AE$1, DataRegularSeason20242025!$E$3:$E$1315, $A9)</f>
        <v>8</v>
      </c>
      <c r="AF9" s="49">
        <f>SUMIFS(DataRegularSeason20242025!$AA$3:$AA$1315,DataRegularSeason20242025!$B$3:$B$1315, "&lt;=" &amp; AF$1, DataRegularSeason20242025!$D$3:$D$1315, $A9)+SUMIFS(DataRegularSeason20242025!$AB$3:$AB$1315,DataRegularSeason20242025!$B$3:$B$1315, "&lt;=" &amp; AF$1, DataRegularSeason20242025!$E$3:$E$1315, $A9)</f>
        <v>8</v>
      </c>
      <c r="AG9" s="49">
        <f>SUMIFS(DataRegularSeason20242025!$AA$3:$AA$1315,DataRegularSeason20242025!$B$3:$B$1315, "&lt;=" &amp; AG$1, DataRegularSeason20242025!$D$3:$D$1315, $A9)+SUMIFS(DataRegularSeason20242025!$AB$3:$AB$1315,DataRegularSeason20242025!$B$3:$B$1315, "&lt;=" &amp; AG$1, DataRegularSeason20242025!$E$3:$E$1315, $A9)</f>
        <v>8</v>
      </c>
      <c r="AH9" s="49">
        <f>SUMIFS(DataRegularSeason20242025!$AA$3:$AA$1315,DataRegularSeason20242025!$B$3:$B$1315, "&lt;=" &amp; AH$1, DataRegularSeason20242025!$D$3:$D$1315, $A9)+SUMIFS(DataRegularSeason20242025!$AB$3:$AB$1315,DataRegularSeason20242025!$B$3:$B$1315, "&lt;=" &amp; AH$1, DataRegularSeason20242025!$E$3:$E$1315, $A9)</f>
        <v>8</v>
      </c>
      <c r="AI9" s="49">
        <f>SUMIFS(DataRegularSeason20242025!$AA$3:$AA$1315,DataRegularSeason20242025!$B$3:$B$1315, "&lt;=" &amp; AI$1, DataRegularSeason20242025!$D$3:$D$1315, $A9)+SUMIFS(DataRegularSeason20242025!$AB$3:$AB$1315,DataRegularSeason20242025!$B$3:$B$1315, "&lt;=" &amp; AI$1, DataRegularSeason20242025!$E$3:$E$1315, $A9)</f>
        <v>8</v>
      </c>
      <c r="AJ9" s="49">
        <f>SUMIFS(DataRegularSeason20242025!$AA$3:$AA$1315,DataRegularSeason20242025!$B$3:$B$1315, "&lt;=" &amp; AJ$1, DataRegularSeason20242025!$D$3:$D$1315, $A9)+SUMIFS(DataRegularSeason20242025!$AB$3:$AB$1315,DataRegularSeason20242025!$B$3:$B$1315, "&lt;=" &amp; AJ$1, DataRegularSeason20242025!$E$3:$E$1315, $A9)</f>
        <v>8</v>
      </c>
      <c r="AK9" s="49">
        <f>SUMIFS(DataRegularSeason20242025!$AA$3:$AA$1315,DataRegularSeason20242025!$B$3:$B$1315, "&lt;=" &amp; AK$1, DataRegularSeason20242025!$D$3:$D$1315, $A9)+SUMIFS(DataRegularSeason20242025!$AB$3:$AB$1315,DataRegularSeason20242025!$B$3:$B$1315, "&lt;=" &amp; AK$1, DataRegularSeason20242025!$E$3:$E$1315, $A9)</f>
        <v>8</v>
      </c>
      <c r="AL9" s="49">
        <f>SUMIFS(DataRegularSeason20242025!$AA$3:$AA$1315,DataRegularSeason20242025!$B$3:$B$1315, "&lt;=" &amp; AL$1, DataRegularSeason20242025!$D$3:$D$1315, $A9)+SUMIFS(DataRegularSeason20242025!$AB$3:$AB$1315,DataRegularSeason20242025!$B$3:$B$1315, "&lt;=" &amp; AL$1, DataRegularSeason20242025!$E$3:$E$1315, $A9)</f>
        <v>8</v>
      </c>
      <c r="AM9" s="49">
        <f>SUMIFS(DataRegularSeason20242025!$AA$3:$AA$1315,DataRegularSeason20242025!$B$3:$B$1315, "&lt;=" &amp; AM$1, DataRegularSeason20242025!$D$3:$D$1315, $A9)+SUMIFS(DataRegularSeason20242025!$AB$3:$AB$1315,DataRegularSeason20242025!$B$3:$B$1315, "&lt;=" &amp; AM$1, DataRegularSeason20242025!$E$3:$E$1315, $A9)</f>
        <v>8</v>
      </c>
      <c r="AN9" s="49">
        <f>SUMIFS(DataRegularSeason20242025!$AA$3:$AA$1315,DataRegularSeason20242025!$B$3:$B$1315, "&lt;=" &amp; AN$1, DataRegularSeason20242025!$D$3:$D$1315, $A9)+SUMIFS(DataRegularSeason20242025!$AB$3:$AB$1315,DataRegularSeason20242025!$B$3:$B$1315, "&lt;=" &amp; AN$1, DataRegularSeason20242025!$E$3:$E$1315, $A9)</f>
        <v>8</v>
      </c>
      <c r="AO9" s="49">
        <f>SUMIFS(DataRegularSeason20242025!$AA$3:$AA$1315,DataRegularSeason20242025!$B$3:$B$1315, "&lt;=" &amp; AO$1, DataRegularSeason20242025!$D$3:$D$1315, $A9)+SUMIFS(DataRegularSeason20242025!$AB$3:$AB$1315,DataRegularSeason20242025!$B$3:$B$1315, "&lt;=" &amp; AO$1, DataRegularSeason20242025!$E$3:$E$1315, $A9)</f>
        <v>8</v>
      </c>
      <c r="AP9" s="49">
        <f>SUMIFS(DataRegularSeason20242025!$AA$3:$AA$1315,DataRegularSeason20242025!$B$3:$B$1315, "&lt;=" &amp; AP$1, DataRegularSeason20242025!$D$3:$D$1315, $A9)+SUMIFS(DataRegularSeason20242025!$AB$3:$AB$1315,DataRegularSeason20242025!$B$3:$B$1315, "&lt;=" &amp; AP$1, DataRegularSeason20242025!$E$3:$E$1315, $A9)</f>
        <v>8</v>
      </c>
      <c r="AQ9" s="49">
        <f>SUMIFS(DataRegularSeason20242025!$AA$3:$AA$1315,DataRegularSeason20242025!$B$3:$B$1315, "&lt;=" &amp; AQ$1, DataRegularSeason20242025!$D$3:$D$1315, $A9)+SUMIFS(DataRegularSeason20242025!$AB$3:$AB$1315,DataRegularSeason20242025!$B$3:$B$1315, "&lt;=" &amp; AQ$1, DataRegularSeason20242025!$E$3:$E$1315, $A9)</f>
        <v>8</v>
      </c>
      <c r="AR9" s="49">
        <f>SUMIFS(DataRegularSeason20242025!$AA$3:$AA$1315,DataRegularSeason20242025!$B$3:$B$1315, "&lt;=" &amp; AR$1, DataRegularSeason20242025!$D$3:$D$1315, $A9)+SUMIFS(DataRegularSeason20242025!$AB$3:$AB$1315,DataRegularSeason20242025!$B$3:$B$1315, "&lt;=" &amp; AR$1, DataRegularSeason20242025!$E$3:$E$1315, $A9)</f>
        <v>8</v>
      </c>
      <c r="AS9" s="49">
        <f>SUMIFS(DataRegularSeason20242025!$AA$3:$AA$1315,DataRegularSeason20242025!$B$3:$B$1315, "&lt;=" &amp; AS$1, DataRegularSeason20242025!$D$3:$D$1315, $A9)+SUMIFS(DataRegularSeason20242025!$AB$3:$AB$1315,DataRegularSeason20242025!$B$3:$B$1315, "&lt;=" &amp; AS$1, DataRegularSeason20242025!$E$3:$E$1315, $A9)</f>
        <v>8</v>
      </c>
      <c r="AT9" s="49">
        <f>SUMIFS(DataRegularSeason20242025!$AA$3:$AA$1315,DataRegularSeason20242025!$B$3:$B$1315, "&lt;=" &amp; AT$1, DataRegularSeason20242025!$D$3:$D$1315, $A9)+SUMIFS(DataRegularSeason20242025!$AB$3:$AB$1315,DataRegularSeason20242025!$B$3:$B$1315, "&lt;=" &amp; AT$1, DataRegularSeason20242025!$E$3:$E$1315, $A9)</f>
        <v>8</v>
      </c>
      <c r="AU9" s="49">
        <f>SUMIFS(DataRegularSeason20242025!$AA$3:$AA$1315,DataRegularSeason20242025!$B$3:$B$1315, "&lt;=" &amp; AU$1, DataRegularSeason20242025!$D$3:$D$1315, $A9)+SUMIFS(DataRegularSeason20242025!$AB$3:$AB$1315,DataRegularSeason20242025!$B$3:$B$1315, "&lt;=" &amp; AU$1, DataRegularSeason20242025!$E$3:$E$1315, $A9)</f>
        <v>8</v>
      </c>
      <c r="AV9" s="49">
        <f>SUMIFS(DataRegularSeason20242025!$AA$3:$AA$1315,DataRegularSeason20242025!$B$3:$B$1315, "&lt;=" &amp; AV$1, DataRegularSeason20242025!$D$3:$D$1315, $A9)+SUMIFS(DataRegularSeason20242025!$AB$3:$AB$1315,DataRegularSeason20242025!$B$3:$B$1315, "&lt;=" &amp; AV$1, DataRegularSeason20242025!$E$3:$E$1315, $A9)</f>
        <v>8</v>
      </c>
      <c r="AW9" s="49">
        <f>SUMIFS(DataRegularSeason20242025!$AA$3:$AA$1315,DataRegularSeason20242025!$B$3:$B$1315, "&lt;=" &amp; AW$1, DataRegularSeason20242025!$D$3:$D$1315, $A9)+SUMIFS(DataRegularSeason20242025!$AB$3:$AB$1315,DataRegularSeason20242025!$B$3:$B$1315, "&lt;=" &amp; AW$1, DataRegularSeason20242025!$E$3:$E$1315, $A9)</f>
        <v>8</v>
      </c>
      <c r="AX9" s="49">
        <f>SUMIFS(DataRegularSeason20242025!$AA$3:$AA$1315,DataRegularSeason20242025!$B$3:$B$1315, "&lt;=" &amp; AX$1, DataRegularSeason20242025!$D$3:$D$1315, $A9)+SUMIFS(DataRegularSeason20242025!$AB$3:$AB$1315,DataRegularSeason20242025!$B$3:$B$1315, "&lt;=" &amp; AX$1, DataRegularSeason20242025!$E$3:$E$1315, $A9)</f>
        <v>8</v>
      </c>
      <c r="AY9" s="49">
        <f>SUMIFS(DataRegularSeason20242025!$AA$3:$AA$1315,DataRegularSeason20242025!$B$3:$B$1315, "&lt;=" &amp; AY$1, DataRegularSeason20242025!$D$3:$D$1315, $A9)+SUMIFS(DataRegularSeason20242025!$AB$3:$AB$1315,DataRegularSeason20242025!$B$3:$B$1315, "&lt;=" &amp; AY$1, DataRegularSeason20242025!$E$3:$E$1315, $A9)</f>
        <v>8</v>
      </c>
      <c r="AZ9" s="49">
        <f>SUMIFS(DataRegularSeason20242025!$AA$3:$AA$1315,DataRegularSeason20242025!$B$3:$B$1315, "&lt;=" &amp; AZ$1, DataRegularSeason20242025!$D$3:$D$1315, $A9)+SUMIFS(DataRegularSeason20242025!$AB$3:$AB$1315,DataRegularSeason20242025!$B$3:$B$1315, "&lt;=" &amp; AZ$1, DataRegularSeason20242025!$E$3:$E$1315, $A9)</f>
        <v>8</v>
      </c>
      <c r="BA9" s="49">
        <f>SUMIFS(DataRegularSeason20242025!$AA$3:$AA$1315,DataRegularSeason20242025!$B$3:$B$1315, "&lt;=" &amp; BA$1, DataRegularSeason20242025!$D$3:$D$1315, $A9)+SUMIFS(DataRegularSeason20242025!$AB$3:$AB$1315,DataRegularSeason20242025!$B$3:$B$1315, "&lt;=" &amp; BA$1, DataRegularSeason20242025!$E$3:$E$1315, $A9)</f>
        <v>8</v>
      </c>
      <c r="BB9" s="49">
        <f>SUMIFS(DataRegularSeason20242025!$AA$3:$AA$1315,DataRegularSeason20242025!$B$3:$B$1315, "&lt;=" &amp; BB$1, DataRegularSeason20242025!$D$3:$D$1315, $A9)+SUMIFS(DataRegularSeason20242025!$AB$3:$AB$1315,DataRegularSeason20242025!$B$3:$B$1315, "&lt;=" &amp; BB$1, DataRegularSeason20242025!$E$3:$E$1315, $A9)</f>
        <v>8</v>
      </c>
      <c r="BC9" s="49">
        <f>SUMIFS(DataRegularSeason20242025!$AA$3:$AA$1315,DataRegularSeason20242025!$B$3:$B$1315, "&lt;=" &amp; BC$1, DataRegularSeason20242025!$D$3:$D$1315, $A9)+SUMIFS(DataRegularSeason20242025!$AB$3:$AB$1315,DataRegularSeason20242025!$B$3:$B$1315, "&lt;=" &amp; BC$1, DataRegularSeason20242025!$E$3:$E$1315, $A9)</f>
        <v>8</v>
      </c>
      <c r="BD9" s="49">
        <f>SUMIFS(DataRegularSeason20242025!$AA$3:$AA$1315,DataRegularSeason20242025!$B$3:$B$1315, "&lt;=" &amp; BD$1, DataRegularSeason20242025!$D$3:$D$1315, $A9)+SUMIFS(DataRegularSeason20242025!$AB$3:$AB$1315,DataRegularSeason20242025!$B$3:$B$1315, "&lt;=" &amp; BD$1, DataRegularSeason20242025!$E$3:$E$1315, $A9)</f>
        <v>8</v>
      </c>
      <c r="BE9" s="49">
        <f>SUMIFS(DataRegularSeason20242025!$AA$3:$AA$1315,DataRegularSeason20242025!$B$3:$B$1315, "&lt;=" &amp; BE$1, DataRegularSeason20242025!$D$3:$D$1315, $A9)+SUMIFS(DataRegularSeason20242025!$AB$3:$AB$1315,DataRegularSeason20242025!$B$3:$B$1315, "&lt;=" &amp; BE$1, DataRegularSeason20242025!$E$3:$E$1315, $A9)</f>
        <v>8</v>
      </c>
      <c r="BF9" s="49">
        <f>SUMIFS(DataRegularSeason20242025!$AA$3:$AA$1315,DataRegularSeason20242025!$B$3:$B$1315, "&lt;=" &amp; BF$1, DataRegularSeason20242025!$D$3:$D$1315, $A9)+SUMIFS(DataRegularSeason20242025!$AB$3:$AB$1315,DataRegularSeason20242025!$B$3:$B$1315, "&lt;=" &amp; BF$1, DataRegularSeason20242025!$E$3:$E$1315, $A9)</f>
        <v>8</v>
      </c>
      <c r="BG9" s="49">
        <f>SUMIFS(DataRegularSeason20242025!$AA$3:$AA$1315,DataRegularSeason20242025!$B$3:$B$1315, "&lt;=" &amp; BG$1, DataRegularSeason20242025!$D$3:$D$1315, $A9)+SUMIFS(DataRegularSeason20242025!$AB$3:$AB$1315,DataRegularSeason20242025!$B$3:$B$1315, "&lt;=" &amp; BG$1, DataRegularSeason20242025!$E$3:$E$1315, $A9)</f>
        <v>8</v>
      </c>
      <c r="BH9" s="49">
        <f>SUMIFS(DataRegularSeason20242025!$AA$3:$AA$1315,DataRegularSeason20242025!$B$3:$B$1315, "&lt;=" &amp; BH$1, DataRegularSeason20242025!$D$3:$D$1315, $A9)+SUMIFS(DataRegularSeason20242025!$AB$3:$AB$1315,DataRegularSeason20242025!$B$3:$B$1315, "&lt;=" &amp; BH$1, DataRegularSeason20242025!$E$3:$E$1315, $A9)</f>
        <v>8</v>
      </c>
      <c r="BI9" s="49">
        <f>SUMIFS(DataRegularSeason20242025!$AA$3:$AA$1315,DataRegularSeason20242025!$B$3:$B$1315, "&lt;=" &amp; BI$1, DataRegularSeason20242025!$D$3:$D$1315, $A9)+SUMIFS(DataRegularSeason20242025!$AB$3:$AB$1315,DataRegularSeason20242025!$B$3:$B$1315, "&lt;=" &amp; BI$1, DataRegularSeason20242025!$E$3:$E$1315, $A9)</f>
        <v>8</v>
      </c>
      <c r="BJ9" s="49">
        <f>SUMIFS(DataRegularSeason20242025!$AA$3:$AA$1315,DataRegularSeason20242025!$B$3:$B$1315, "&lt;=" &amp; BJ$1, DataRegularSeason20242025!$D$3:$D$1315, $A9)+SUMIFS(DataRegularSeason20242025!$AB$3:$AB$1315,DataRegularSeason20242025!$B$3:$B$1315, "&lt;=" &amp; BJ$1, DataRegularSeason20242025!$E$3:$E$1315, $A9)</f>
        <v>8</v>
      </c>
      <c r="BK9" s="49">
        <f>SUMIFS(DataRegularSeason20242025!$AA$3:$AA$1315,DataRegularSeason20242025!$B$3:$B$1315, "&lt;=" &amp; BK$1, DataRegularSeason20242025!$D$3:$D$1315, $A9)+SUMIFS(DataRegularSeason20242025!$AB$3:$AB$1315,DataRegularSeason20242025!$B$3:$B$1315, "&lt;=" &amp; BK$1, DataRegularSeason20242025!$E$3:$E$1315, $A9)</f>
        <v>8</v>
      </c>
      <c r="BL9" s="49">
        <f>SUMIFS(DataRegularSeason20242025!$AA$3:$AA$1315,DataRegularSeason20242025!$B$3:$B$1315, "&lt;=" &amp; BL$1, DataRegularSeason20242025!$D$3:$D$1315, $A9)+SUMIFS(DataRegularSeason20242025!$AB$3:$AB$1315,DataRegularSeason20242025!$B$3:$B$1315, "&lt;=" &amp; BL$1, DataRegularSeason20242025!$E$3:$E$1315, $A9)</f>
        <v>8</v>
      </c>
      <c r="BM9" s="49">
        <f>SUMIFS(DataRegularSeason20242025!$AA$3:$AA$1315,DataRegularSeason20242025!$B$3:$B$1315, "&lt;=" &amp; BM$1, DataRegularSeason20242025!$D$3:$D$1315, $A9)+SUMIFS(DataRegularSeason20242025!$AB$3:$AB$1315,DataRegularSeason20242025!$B$3:$B$1315, "&lt;=" &amp; BM$1, DataRegularSeason20242025!$E$3:$E$1315, $A9)</f>
        <v>8</v>
      </c>
      <c r="BN9" s="49">
        <f>SUMIFS(DataRegularSeason20242025!$AA$3:$AA$1315,DataRegularSeason20242025!$B$3:$B$1315, "&lt;=" &amp; BN$1, DataRegularSeason20242025!$D$3:$D$1315, $A9)+SUMIFS(DataRegularSeason20242025!$AB$3:$AB$1315,DataRegularSeason20242025!$B$3:$B$1315, "&lt;=" &amp; BN$1, DataRegularSeason20242025!$E$3:$E$1315, $A9)</f>
        <v>8</v>
      </c>
      <c r="BO9" s="49">
        <f>SUMIFS(DataRegularSeason20242025!$AA$3:$AA$1315,DataRegularSeason20242025!$B$3:$B$1315, "&lt;=" &amp; BO$1, DataRegularSeason20242025!$D$3:$D$1315, $A9)+SUMIFS(DataRegularSeason20242025!$AB$3:$AB$1315,DataRegularSeason20242025!$B$3:$B$1315, "&lt;=" &amp; BO$1, DataRegularSeason20242025!$E$3:$E$1315, $A9)</f>
        <v>8</v>
      </c>
      <c r="BP9" s="49">
        <f>SUMIFS(DataRegularSeason20242025!$AA$3:$AA$1315,DataRegularSeason20242025!$B$3:$B$1315, "&lt;=" &amp; BP$1, DataRegularSeason20242025!$D$3:$D$1315, $A9)+SUMIFS(DataRegularSeason20242025!$AB$3:$AB$1315,DataRegularSeason20242025!$B$3:$B$1315, "&lt;=" &amp; BP$1, DataRegularSeason20242025!$E$3:$E$1315, $A9)</f>
        <v>8</v>
      </c>
      <c r="BQ9" s="49">
        <f>SUMIFS(DataRegularSeason20242025!$AA$3:$AA$1315,DataRegularSeason20242025!$B$3:$B$1315, "&lt;=" &amp; BQ$1, DataRegularSeason20242025!$D$3:$D$1315, $A9)+SUMIFS(DataRegularSeason20242025!$AB$3:$AB$1315,DataRegularSeason20242025!$B$3:$B$1315, "&lt;=" &amp; BQ$1, DataRegularSeason20242025!$E$3:$E$1315, $A9)</f>
        <v>8</v>
      </c>
      <c r="BR9" s="49">
        <f>SUMIFS(DataRegularSeason20242025!$AA$3:$AA$1315,DataRegularSeason20242025!$B$3:$B$1315, "&lt;=" &amp; BR$1, DataRegularSeason20242025!$D$3:$D$1315, $A9)+SUMIFS(DataRegularSeason20242025!$AB$3:$AB$1315,DataRegularSeason20242025!$B$3:$B$1315, "&lt;=" &amp; BR$1, DataRegularSeason20242025!$E$3:$E$1315, $A9)</f>
        <v>8</v>
      </c>
      <c r="BS9" s="49">
        <f>SUMIFS(DataRegularSeason20242025!$AA$3:$AA$1315,DataRegularSeason20242025!$B$3:$B$1315, "&lt;=" &amp; BS$1, DataRegularSeason20242025!$D$3:$D$1315, $A9)+SUMIFS(DataRegularSeason20242025!$AB$3:$AB$1315,DataRegularSeason20242025!$B$3:$B$1315, "&lt;=" &amp; BS$1, DataRegularSeason20242025!$E$3:$E$1315, $A9)</f>
        <v>8</v>
      </c>
      <c r="BT9" s="49">
        <f>SUMIFS(DataRegularSeason20242025!$AA$3:$AA$1315,DataRegularSeason20242025!$B$3:$B$1315, "&lt;=" &amp; BT$1, DataRegularSeason20242025!$D$3:$D$1315, $A9)+SUMIFS(DataRegularSeason20242025!$AB$3:$AB$1315,DataRegularSeason20242025!$B$3:$B$1315, "&lt;=" &amp; BT$1, DataRegularSeason20242025!$E$3:$E$1315, $A9)</f>
        <v>8</v>
      </c>
      <c r="BU9" s="49">
        <f>SUMIFS(DataRegularSeason20242025!$AA$3:$AA$1315,DataRegularSeason20242025!$B$3:$B$1315, "&lt;=" &amp; BU$1, DataRegularSeason20242025!$D$3:$D$1315, $A9)+SUMIFS(DataRegularSeason20242025!$AB$3:$AB$1315,DataRegularSeason20242025!$B$3:$B$1315, "&lt;=" &amp; BU$1, DataRegularSeason20242025!$E$3:$E$1315, $A9)</f>
        <v>8</v>
      </c>
      <c r="BV9" s="49">
        <f>SUMIFS(DataRegularSeason20242025!$AA$3:$AA$1315,DataRegularSeason20242025!$B$3:$B$1315, "&lt;=" &amp; BV$1, DataRegularSeason20242025!$D$3:$D$1315, $A9)+SUMIFS(DataRegularSeason20242025!$AB$3:$AB$1315,DataRegularSeason20242025!$B$3:$B$1315, "&lt;=" &amp; BV$1, DataRegularSeason20242025!$E$3:$E$1315, $A9)</f>
        <v>8</v>
      </c>
      <c r="BW9" s="49">
        <f>SUMIFS(DataRegularSeason20242025!$AA$3:$AA$1315,DataRegularSeason20242025!$B$3:$B$1315, "&lt;=" &amp; BW$1, DataRegularSeason20242025!$D$3:$D$1315, $A9)+SUMIFS(DataRegularSeason20242025!$AB$3:$AB$1315,DataRegularSeason20242025!$B$3:$B$1315, "&lt;=" &amp; BW$1, DataRegularSeason20242025!$E$3:$E$1315, $A9)</f>
        <v>8</v>
      </c>
      <c r="BX9" s="49">
        <f>SUMIFS(DataRegularSeason20242025!$AA$3:$AA$1315,DataRegularSeason20242025!$B$3:$B$1315, "&lt;=" &amp; BX$1, DataRegularSeason20242025!$D$3:$D$1315, $A9)+SUMIFS(DataRegularSeason20242025!$AB$3:$AB$1315,DataRegularSeason20242025!$B$3:$B$1315, "&lt;=" &amp; BX$1, DataRegularSeason20242025!$E$3:$E$1315, $A9)</f>
        <v>8</v>
      </c>
      <c r="BY9" s="49">
        <f>SUMIFS(DataRegularSeason20242025!$AA$3:$AA$1315,DataRegularSeason20242025!$B$3:$B$1315, "&lt;=" &amp; BY$1, DataRegularSeason20242025!$D$3:$D$1315, $A9)+SUMIFS(DataRegularSeason20242025!$AB$3:$AB$1315,DataRegularSeason20242025!$B$3:$B$1315, "&lt;=" &amp; BY$1, DataRegularSeason20242025!$E$3:$E$1315, $A9)</f>
        <v>8</v>
      </c>
      <c r="BZ9" s="49">
        <f>SUMIFS(DataRegularSeason20242025!$AA$3:$AA$1315,DataRegularSeason20242025!$B$3:$B$1315, "&lt;=" &amp; BZ$1, DataRegularSeason20242025!$D$3:$D$1315, $A9)+SUMIFS(DataRegularSeason20242025!$AB$3:$AB$1315,DataRegularSeason20242025!$B$3:$B$1315, "&lt;=" &amp; BZ$1, DataRegularSeason20242025!$E$3:$E$1315, $A9)</f>
        <v>8</v>
      </c>
      <c r="CA9" s="49">
        <f>SUMIFS(DataRegularSeason20242025!$AA$3:$AA$1315,DataRegularSeason20242025!$B$3:$B$1315, "&lt;=" &amp; CA$1, DataRegularSeason20242025!$D$3:$D$1315, $A9)+SUMIFS(DataRegularSeason20242025!$AB$3:$AB$1315,DataRegularSeason20242025!$B$3:$B$1315, "&lt;=" &amp; CA$1, DataRegularSeason20242025!$E$3:$E$1315, $A9)</f>
        <v>8</v>
      </c>
      <c r="CB9" s="49">
        <f>SUMIFS(DataRegularSeason20242025!$AA$3:$AA$1315,DataRegularSeason20242025!$B$3:$B$1315, "&lt;=" &amp; CB$1, DataRegularSeason20242025!$D$3:$D$1315, $A9)+SUMIFS(DataRegularSeason20242025!$AB$3:$AB$1315,DataRegularSeason20242025!$B$3:$B$1315, "&lt;=" &amp; CB$1, DataRegularSeason20242025!$E$3:$E$1315, $A9)</f>
        <v>8</v>
      </c>
      <c r="CC9" s="49">
        <f>SUMIFS(DataRegularSeason20242025!$AA$3:$AA$1315,DataRegularSeason20242025!$B$3:$B$1315, "&lt;=" &amp; CC$1, DataRegularSeason20242025!$D$3:$D$1315, $A9)+SUMIFS(DataRegularSeason20242025!$AB$3:$AB$1315,DataRegularSeason20242025!$B$3:$B$1315, "&lt;=" &amp; CC$1, DataRegularSeason20242025!$E$3:$E$1315, $A9)</f>
        <v>8</v>
      </c>
      <c r="CD9" s="49">
        <f>SUMIFS(DataRegularSeason20242025!$AA$3:$AA$1315,DataRegularSeason20242025!$B$3:$B$1315, "&lt;=" &amp; CD$1, DataRegularSeason20242025!$D$3:$D$1315, $A9)+SUMIFS(DataRegularSeason20242025!$AB$3:$AB$1315,DataRegularSeason20242025!$B$3:$B$1315, "&lt;=" &amp; CD$1, DataRegularSeason20242025!$E$3:$E$1315, $A9)</f>
        <v>8</v>
      </c>
      <c r="CE9" s="49">
        <f>SUMIFS(DataRegularSeason20242025!$AA$3:$AA$1315,DataRegularSeason20242025!$B$3:$B$1315, "&lt;=" &amp; CE$1, DataRegularSeason20242025!$D$3:$D$1315, $A9)+SUMIFS(DataRegularSeason20242025!$AB$3:$AB$1315,DataRegularSeason20242025!$B$3:$B$1315, "&lt;=" &amp; CE$1, DataRegularSeason20242025!$E$3:$E$1315, $A9)</f>
        <v>8</v>
      </c>
      <c r="CF9" s="49">
        <f>SUMIFS(DataRegularSeason20242025!$AA$3:$AA$1315,DataRegularSeason20242025!$B$3:$B$1315, "&lt;=" &amp; CF$1, DataRegularSeason20242025!$D$3:$D$1315, $A9)+SUMIFS(DataRegularSeason20242025!$AB$3:$AB$1315,DataRegularSeason20242025!$B$3:$B$1315, "&lt;=" &amp; CF$1, DataRegularSeason20242025!$E$3:$E$1315, $A9)</f>
        <v>8</v>
      </c>
      <c r="CG9" s="49">
        <f>SUMIFS(DataRegularSeason20242025!$AA$3:$AA$1315,DataRegularSeason20242025!$B$3:$B$1315, "&lt;=" &amp; CG$1, DataRegularSeason20242025!$D$3:$D$1315, $A9)+SUMIFS(DataRegularSeason20242025!$AB$3:$AB$1315,DataRegularSeason20242025!$B$3:$B$1315, "&lt;=" &amp; CG$1, DataRegularSeason20242025!$E$3:$E$1315, $A9)</f>
        <v>8</v>
      </c>
      <c r="CH9" s="49">
        <f>SUMIFS(DataRegularSeason20242025!$AA$3:$AA$1315,DataRegularSeason20242025!$B$3:$B$1315, "&lt;=" &amp; CH$1, DataRegularSeason20242025!$D$3:$D$1315, $A9)+SUMIFS(DataRegularSeason20242025!$AB$3:$AB$1315,DataRegularSeason20242025!$B$3:$B$1315, "&lt;=" &amp; CH$1, DataRegularSeason20242025!$E$3:$E$1315, $A9)</f>
        <v>8</v>
      </c>
      <c r="CI9" s="49">
        <f>SUMIFS(DataRegularSeason20242025!$AA$3:$AA$1315,DataRegularSeason20242025!$B$3:$B$1315, "&lt;=" &amp; CI$1, DataRegularSeason20242025!$D$3:$D$1315, $A9)+SUMIFS(DataRegularSeason20242025!$AB$3:$AB$1315,DataRegularSeason20242025!$B$3:$B$1315, "&lt;=" &amp; CI$1, DataRegularSeason20242025!$E$3:$E$1315, $A9)</f>
        <v>8</v>
      </c>
      <c r="CJ9" s="49">
        <f>SUMIFS(DataRegularSeason20242025!$AA$3:$AA$1315,DataRegularSeason20242025!$B$3:$B$1315, "&lt;=" &amp; CJ$1, DataRegularSeason20242025!$D$3:$D$1315, $A9)+SUMIFS(DataRegularSeason20242025!$AB$3:$AB$1315,DataRegularSeason20242025!$B$3:$B$1315, "&lt;=" &amp; CJ$1, DataRegularSeason20242025!$E$3:$E$1315, $A9)</f>
        <v>8</v>
      </c>
      <c r="CK9" s="49">
        <f>SUMIFS(DataRegularSeason20242025!$AA$3:$AA$1315,DataRegularSeason20242025!$B$3:$B$1315, "&lt;=" &amp; CK$1, DataRegularSeason20242025!$D$3:$D$1315, $A9)+SUMIFS(DataRegularSeason20242025!$AB$3:$AB$1315,DataRegularSeason20242025!$B$3:$B$1315, "&lt;=" &amp; CK$1, DataRegularSeason20242025!$E$3:$E$1315, $A9)</f>
        <v>8</v>
      </c>
      <c r="CL9" s="49">
        <f>SUMIFS(DataRegularSeason20242025!$AA$3:$AA$1315,DataRegularSeason20242025!$B$3:$B$1315, "&lt;=" &amp; CL$1, DataRegularSeason20242025!$D$3:$D$1315, $A9)+SUMIFS(DataRegularSeason20242025!$AB$3:$AB$1315,DataRegularSeason20242025!$B$3:$B$1315, "&lt;=" &amp; CL$1, DataRegularSeason20242025!$E$3:$E$1315, $A9)</f>
        <v>8</v>
      </c>
      <c r="CM9" s="49">
        <f>SUMIFS(DataRegularSeason20242025!$AA$3:$AA$1315,DataRegularSeason20242025!$B$3:$B$1315, "&lt;=" &amp; CM$1, DataRegularSeason20242025!$D$3:$D$1315, $A9)+SUMIFS(DataRegularSeason20242025!$AB$3:$AB$1315,DataRegularSeason20242025!$B$3:$B$1315, "&lt;=" &amp; CM$1, DataRegularSeason20242025!$E$3:$E$1315, $A9)</f>
        <v>8</v>
      </c>
      <c r="CN9" s="49">
        <f>SUMIFS(DataRegularSeason20242025!$AA$3:$AA$1315,DataRegularSeason20242025!$B$3:$B$1315, "&lt;=" &amp; CN$1, DataRegularSeason20242025!$D$3:$D$1315, $A9)+SUMIFS(DataRegularSeason20242025!$AB$3:$AB$1315,DataRegularSeason20242025!$B$3:$B$1315, "&lt;=" &amp; CN$1, DataRegularSeason20242025!$E$3:$E$1315, $A9)</f>
        <v>8</v>
      </c>
      <c r="CO9" s="49">
        <f>SUMIFS(DataRegularSeason20242025!$AA$3:$AA$1315,DataRegularSeason20242025!$B$3:$B$1315, "&lt;=" &amp; CO$1, DataRegularSeason20242025!$D$3:$D$1315, $A9)+SUMIFS(DataRegularSeason20242025!$AB$3:$AB$1315,DataRegularSeason20242025!$B$3:$B$1315, "&lt;=" &amp; CO$1, DataRegularSeason20242025!$E$3:$E$1315, $A9)</f>
        <v>8</v>
      </c>
      <c r="CP9" s="49">
        <f>SUMIFS(DataRegularSeason20242025!$AA$3:$AA$1315,DataRegularSeason20242025!$B$3:$B$1315, "&lt;=" &amp; CP$1, DataRegularSeason20242025!$D$3:$D$1315, $A9)+SUMIFS(DataRegularSeason20242025!$AB$3:$AB$1315,DataRegularSeason20242025!$B$3:$B$1315, "&lt;=" &amp; CP$1, DataRegularSeason20242025!$E$3:$E$1315, $A9)</f>
        <v>8</v>
      </c>
      <c r="CQ9" s="49">
        <f>SUMIFS(DataRegularSeason20242025!$AA$3:$AA$1315,DataRegularSeason20242025!$B$3:$B$1315, "&lt;=" &amp; CQ$1, DataRegularSeason20242025!$D$3:$D$1315, $A9)+SUMIFS(DataRegularSeason20242025!$AB$3:$AB$1315,DataRegularSeason20242025!$B$3:$B$1315, "&lt;=" &amp; CQ$1, DataRegularSeason20242025!$E$3:$E$1315, $A9)</f>
        <v>8</v>
      </c>
      <c r="CR9" s="49">
        <f>SUMIFS(DataRegularSeason20242025!$AA$3:$AA$1315,DataRegularSeason20242025!$B$3:$B$1315, "&lt;=" &amp; CR$1, DataRegularSeason20242025!$D$3:$D$1315, $A9)+SUMIFS(DataRegularSeason20242025!$AB$3:$AB$1315,DataRegularSeason20242025!$B$3:$B$1315, "&lt;=" &amp; CR$1, DataRegularSeason20242025!$E$3:$E$1315, $A9)</f>
        <v>8</v>
      </c>
      <c r="CS9" s="49">
        <f>SUMIFS(DataRegularSeason20242025!$AA$3:$AA$1315,DataRegularSeason20242025!$B$3:$B$1315, "&lt;=" &amp; CS$1, DataRegularSeason20242025!$D$3:$D$1315, $A9)+SUMIFS(DataRegularSeason20242025!$AB$3:$AB$1315,DataRegularSeason20242025!$B$3:$B$1315, "&lt;=" &amp; CS$1, DataRegularSeason20242025!$E$3:$E$1315, $A9)</f>
        <v>8</v>
      </c>
      <c r="CT9" s="49">
        <f>SUMIFS(DataRegularSeason20242025!$AA$3:$AA$1315,DataRegularSeason20242025!$B$3:$B$1315, "&lt;=" &amp; CT$1, DataRegularSeason20242025!$D$3:$D$1315, $A9)+SUMIFS(DataRegularSeason20242025!$AB$3:$AB$1315,DataRegularSeason20242025!$B$3:$B$1315, "&lt;=" &amp; CT$1, DataRegularSeason20242025!$E$3:$E$1315, $A9)</f>
        <v>8</v>
      </c>
      <c r="CU9" s="49">
        <f>SUMIFS(DataRegularSeason20242025!$AA$3:$AA$1315,DataRegularSeason20242025!$B$3:$B$1315, "&lt;=" &amp; CU$1, DataRegularSeason20242025!$D$3:$D$1315, $A9)+SUMIFS(DataRegularSeason20242025!$AB$3:$AB$1315,DataRegularSeason20242025!$B$3:$B$1315, "&lt;=" &amp; CU$1, DataRegularSeason20242025!$E$3:$E$1315, $A9)</f>
        <v>8</v>
      </c>
      <c r="CV9" s="49">
        <f>SUMIFS(DataRegularSeason20242025!$AA$3:$AA$1315,DataRegularSeason20242025!$B$3:$B$1315, "&lt;=" &amp; CV$1, DataRegularSeason20242025!$D$3:$D$1315, $A9)+SUMIFS(DataRegularSeason20242025!$AB$3:$AB$1315,DataRegularSeason20242025!$B$3:$B$1315, "&lt;=" &amp; CV$1, DataRegularSeason20242025!$E$3:$E$1315, $A9)</f>
        <v>8</v>
      </c>
      <c r="CW9" s="49">
        <f>SUMIFS(DataRegularSeason20242025!$AA$3:$AA$1315,DataRegularSeason20242025!$B$3:$B$1315, "&lt;=" &amp; CW$1, DataRegularSeason20242025!$D$3:$D$1315, $A9)+SUMIFS(DataRegularSeason20242025!$AB$3:$AB$1315,DataRegularSeason20242025!$B$3:$B$1315, "&lt;=" &amp; CW$1, DataRegularSeason20242025!$E$3:$E$1315, $A9)</f>
        <v>8</v>
      </c>
      <c r="CX9" s="49">
        <f>SUMIFS(DataRegularSeason20242025!$AA$3:$AA$1315,DataRegularSeason20242025!$B$3:$B$1315, "&lt;=" &amp; CX$1, DataRegularSeason20242025!$D$3:$D$1315, $A9)+SUMIFS(DataRegularSeason20242025!$AB$3:$AB$1315,DataRegularSeason20242025!$B$3:$B$1315, "&lt;=" &amp; CX$1, DataRegularSeason20242025!$E$3:$E$1315, $A9)</f>
        <v>8</v>
      </c>
      <c r="CY9" s="49">
        <f>SUMIFS(DataRegularSeason20242025!$AA$3:$AA$1315,DataRegularSeason20242025!$B$3:$B$1315, "&lt;=" &amp; CY$1, DataRegularSeason20242025!$D$3:$D$1315, $A9)+SUMIFS(DataRegularSeason20242025!$AB$3:$AB$1315,DataRegularSeason20242025!$B$3:$B$1315, "&lt;=" &amp; CY$1, DataRegularSeason20242025!$E$3:$E$1315, $A9)</f>
        <v>8</v>
      </c>
      <c r="CZ9" s="49">
        <f>SUMIFS(DataRegularSeason20242025!$AA$3:$AA$1315,DataRegularSeason20242025!$B$3:$B$1315, "&lt;=" &amp; CZ$1, DataRegularSeason20242025!$D$3:$D$1315, $A9)+SUMIFS(DataRegularSeason20242025!$AB$3:$AB$1315,DataRegularSeason20242025!$B$3:$B$1315, "&lt;=" &amp; CZ$1, DataRegularSeason20242025!$E$3:$E$1315, $A9)</f>
        <v>8</v>
      </c>
      <c r="DA9" s="49">
        <f>SUMIFS(DataRegularSeason20242025!$AA$3:$AA$1315,DataRegularSeason20242025!$B$3:$B$1315, "&lt;=" &amp; DA$1, DataRegularSeason20242025!$D$3:$D$1315, $A9)+SUMIFS(DataRegularSeason20242025!$AB$3:$AB$1315,DataRegularSeason20242025!$B$3:$B$1315, "&lt;=" &amp; DA$1, DataRegularSeason20242025!$E$3:$E$1315, $A9)</f>
        <v>8</v>
      </c>
      <c r="DB9" s="49">
        <f>SUMIFS(DataRegularSeason20242025!$AA$3:$AA$1315,DataRegularSeason20242025!$B$3:$B$1315, "&lt;=" &amp; DB$1, DataRegularSeason20242025!$D$3:$D$1315, $A9)+SUMIFS(DataRegularSeason20242025!$AB$3:$AB$1315,DataRegularSeason20242025!$B$3:$B$1315, "&lt;=" &amp; DB$1, DataRegularSeason20242025!$E$3:$E$1315, $A9)</f>
        <v>8</v>
      </c>
      <c r="DC9" s="49">
        <f>SUMIFS(DataRegularSeason20242025!$AA$3:$AA$1315,DataRegularSeason20242025!$B$3:$B$1315, "&lt;=" &amp; DC$1, DataRegularSeason20242025!$D$3:$D$1315, $A9)+SUMIFS(DataRegularSeason20242025!$AB$3:$AB$1315,DataRegularSeason20242025!$B$3:$B$1315, "&lt;=" &amp; DC$1, DataRegularSeason20242025!$E$3:$E$1315, $A9)</f>
        <v>8</v>
      </c>
      <c r="DD9" s="49">
        <f>SUMIFS(DataRegularSeason20242025!$AA$3:$AA$1315,DataRegularSeason20242025!$B$3:$B$1315, "&lt;=" &amp; DD$1, DataRegularSeason20242025!$D$3:$D$1315, $A9)+SUMIFS(DataRegularSeason20242025!$AB$3:$AB$1315,DataRegularSeason20242025!$B$3:$B$1315, "&lt;=" &amp; DD$1, DataRegularSeason20242025!$E$3:$E$1315, $A9)</f>
        <v>8</v>
      </c>
      <c r="DE9" s="49">
        <f>SUMIFS(DataRegularSeason20242025!$AA$3:$AA$1315,DataRegularSeason20242025!$B$3:$B$1315, "&lt;=" &amp; DE$1, DataRegularSeason20242025!$D$3:$D$1315, $A9)+SUMIFS(DataRegularSeason20242025!$AB$3:$AB$1315,DataRegularSeason20242025!$B$3:$B$1315, "&lt;=" &amp; DE$1, DataRegularSeason20242025!$E$3:$E$1315, $A9)</f>
        <v>8</v>
      </c>
      <c r="DF9" s="49">
        <f>SUMIFS(DataRegularSeason20242025!$AA$3:$AA$1315,DataRegularSeason20242025!$B$3:$B$1315, "&lt;=" &amp; DF$1, DataRegularSeason20242025!$D$3:$D$1315, $A9)+SUMIFS(DataRegularSeason20242025!$AB$3:$AB$1315,DataRegularSeason20242025!$B$3:$B$1315, "&lt;=" &amp; DF$1, DataRegularSeason20242025!$E$3:$E$1315, $A9)</f>
        <v>8</v>
      </c>
      <c r="DG9" s="49">
        <f>SUMIFS(DataRegularSeason20242025!$AA$3:$AA$1315,DataRegularSeason20242025!$B$3:$B$1315, "&lt;=" &amp; DG$1, DataRegularSeason20242025!$D$3:$D$1315, $A9)+SUMIFS(DataRegularSeason20242025!$AB$3:$AB$1315,DataRegularSeason20242025!$B$3:$B$1315, "&lt;=" &amp; DG$1, DataRegularSeason20242025!$E$3:$E$1315, $A9)</f>
        <v>8</v>
      </c>
      <c r="DH9" s="49">
        <f>SUMIFS(DataRegularSeason20242025!$AA$3:$AA$1315,DataRegularSeason20242025!$B$3:$B$1315, "&lt;=" &amp; DH$1, DataRegularSeason20242025!$D$3:$D$1315, $A9)+SUMIFS(DataRegularSeason20242025!$AB$3:$AB$1315,DataRegularSeason20242025!$B$3:$B$1315, "&lt;=" &amp; DH$1, DataRegularSeason20242025!$E$3:$E$1315, $A9)</f>
        <v>8</v>
      </c>
      <c r="DI9" s="49">
        <f>SUMIFS(DataRegularSeason20242025!$AA$3:$AA$1315,DataRegularSeason20242025!$B$3:$B$1315, "&lt;=" &amp; DI$1, DataRegularSeason20242025!$D$3:$D$1315, $A9)+SUMIFS(DataRegularSeason20242025!$AB$3:$AB$1315,DataRegularSeason20242025!$B$3:$B$1315, "&lt;=" &amp; DI$1, DataRegularSeason20242025!$E$3:$E$1315, $A9)</f>
        <v>8</v>
      </c>
      <c r="DJ9" s="49">
        <f>SUMIFS(DataRegularSeason20242025!$AA$3:$AA$1315,DataRegularSeason20242025!$B$3:$B$1315, "&lt;=" &amp; DJ$1, DataRegularSeason20242025!$D$3:$D$1315, $A9)+SUMIFS(DataRegularSeason20242025!$AB$3:$AB$1315,DataRegularSeason20242025!$B$3:$B$1315, "&lt;=" &amp; DJ$1, DataRegularSeason20242025!$E$3:$E$1315, $A9)</f>
        <v>8</v>
      </c>
      <c r="DK9" s="49">
        <f>SUMIFS(DataRegularSeason20242025!$AA$3:$AA$1315,DataRegularSeason20242025!$B$3:$B$1315, "&lt;=" &amp; DK$1, DataRegularSeason20242025!$D$3:$D$1315, $A9)+SUMIFS(DataRegularSeason20242025!$AB$3:$AB$1315,DataRegularSeason20242025!$B$3:$B$1315, "&lt;=" &amp; DK$1, DataRegularSeason20242025!$E$3:$E$1315, $A9)</f>
        <v>8</v>
      </c>
      <c r="DL9" s="49">
        <f>SUMIFS(DataRegularSeason20242025!$AA$3:$AA$1315,DataRegularSeason20242025!$B$3:$B$1315, "&lt;=" &amp; DL$1, DataRegularSeason20242025!$D$3:$D$1315, $A9)+SUMIFS(DataRegularSeason20242025!$AB$3:$AB$1315,DataRegularSeason20242025!$B$3:$B$1315, "&lt;=" &amp; DL$1, DataRegularSeason20242025!$E$3:$E$1315, $A9)</f>
        <v>8</v>
      </c>
      <c r="DM9" s="49">
        <f>SUMIFS(DataRegularSeason20242025!$AA$3:$AA$1315,DataRegularSeason20242025!$B$3:$B$1315, "&lt;=" &amp; DM$1, DataRegularSeason20242025!$D$3:$D$1315, $A9)+SUMIFS(DataRegularSeason20242025!$AB$3:$AB$1315,DataRegularSeason20242025!$B$3:$B$1315, "&lt;=" &amp; DM$1, DataRegularSeason20242025!$E$3:$E$1315, $A9)</f>
        <v>8</v>
      </c>
      <c r="DN9" s="49">
        <f>SUMIFS(DataRegularSeason20242025!$AA$3:$AA$1315,DataRegularSeason20242025!$B$3:$B$1315, "&lt;=" &amp; DN$1, DataRegularSeason20242025!$D$3:$D$1315, $A9)+SUMIFS(DataRegularSeason20242025!$AB$3:$AB$1315,DataRegularSeason20242025!$B$3:$B$1315, "&lt;=" &amp; DN$1, DataRegularSeason20242025!$E$3:$E$1315, $A9)</f>
        <v>8</v>
      </c>
      <c r="DO9" s="49">
        <f>SUMIFS(DataRegularSeason20242025!$AA$3:$AA$1315,DataRegularSeason20242025!$B$3:$B$1315, "&lt;=" &amp; DO$1, DataRegularSeason20242025!$D$3:$D$1315, $A9)+SUMIFS(DataRegularSeason20242025!$AB$3:$AB$1315,DataRegularSeason20242025!$B$3:$B$1315, "&lt;=" &amp; DO$1, DataRegularSeason20242025!$E$3:$E$1315, $A9)</f>
        <v>8</v>
      </c>
      <c r="DP9" s="49">
        <f>SUMIFS(DataRegularSeason20242025!$AA$3:$AA$1315,DataRegularSeason20242025!$B$3:$B$1315, "&lt;=" &amp; DP$1, DataRegularSeason20242025!$D$3:$D$1315, $A9)+SUMIFS(DataRegularSeason20242025!$AB$3:$AB$1315,DataRegularSeason20242025!$B$3:$B$1315, "&lt;=" &amp; DP$1, DataRegularSeason20242025!$E$3:$E$1315, $A9)</f>
        <v>8</v>
      </c>
      <c r="DQ9" s="49">
        <f>SUMIFS(DataRegularSeason20242025!$AA$3:$AA$1315,DataRegularSeason20242025!$B$3:$B$1315, "&lt;=" &amp; DQ$1, DataRegularSeason20242025!$D$3:$D$1315, $A9)+SUMIFS(DataRegularSeason20242025!$AB$3:$AB$1315,DataRegularSeason20242025!$B$3:$B$1315, "&lt;=" &amp; DQ$1, DataRegularSeason20242025!$E$3:$E$1315, $A9)</f>
        <v>8</v>
      </c>
      <c r="DR9" s="49">
        <f>SUMIFS(DataRegularSeason20242025!$AA$3:$AA$1315,DataRegularSeason20242025!$B$3:$B$1315, "&lt;=" &amp; DR$1, DataRegularSeason20242025!$D$3:$D$1315, $A9)+SUMIFS(DataRegularSeason20242025!$AB$3:$AB$1315,DataRegularSeason20242025!$B$3:$B$1315, "&lt;=" &amp; DR$1, DataRegularSeason20242025!$E$3:$E$1315, $A9)</f>
        <v>8</v>
      </c>
      <c r="DS9" s="49">
        <f>SUMIFS(DataRegularSeason20242025!$AA$3:$AA$1315,DataRegularSeason20242025!$B$3:$B$1315, "&lt;=" &amp; DS$1, DataRegularSeason20242025!$D$3:$D$1315, $A9)+SUMIFS(DataRegularSeason20242025!$AB$3:$AB$1315,DataRegularSeason20242025!$B$3:$B$1315, "&lt;=" &amp; DS$1, DataRegularSeason20242025!$E$3:$E$1315, $A9)</f>
        <v>8</v>
      </c>
      <c r="DT9" s="49">
        <f>SUMIFS(DataRegularSeason20242025!$AA$3:$AA$1315,DataRegularSeason20242025!$B$3:$B$1315, "&lt;=" &amp; DT$1, DataRegularSeason20242025!$D$3:$D$1315, $A9)+SUMIFS(DataRegularSeason20242025!$AB$3:$AB$1315,DataRegularSeason20242025!$B$3:$B$1315, "&lt;=" &amp; DT$1, DataRegularSeason20242025!$E$3:$E$1315, $A9)</f>
        <v>8</v>
      </c>
      <c r="DU9" s="49">
        <f>SUMIFS(DataRegularSeason20242025!$AA$3:$AA$1315,DataRegularSeason20242025!$B$3:$B$1315, "&lt;=" &amp; DU$1, DataRegularSeason20242025!$D$3:$D$1315, $A9)+SUMIFS(DataRegularSeason20242025!$AB$3:$AB$1315,DataRegularSeason20242025!$B$3:$B$1315, "&lt;=" &amp; DU$1, DataRegularSeason20242025!$E$3:$E$1315, $A9)</f>
        <v>8</v>
      </c>
      <c r="DV9" s="49">
        <f>SUMIFS(DataRegularSeason20242025!$AA$3:$AA$1315,DataRegularSeason20242025!$B$3:$B$1315, "&lt;=" &amp; DV$1, DataRegularSeason20242025!$D$3:$D$1315, $A9)+SUMIFS(DataRegularSeason20242025!$AB$3:$AB$1315,DataRegularSeason20242025!$B$3:$B$1315, "&lt;=" &amp; DV$1, DataRegularSeason20242025!$E$3:$E$1315, $A9)</f>
        <v>8</v>
      </c>
      <c r="DW9" s="49">
        <f>SUMIFS(DataRegularSeason20242025!$AA$3:$AA$1315,DataRegularSeason20242025!$B$3:$B$1315, "&lt;=" &amp; DW$1, DataRegularSeason20242025!$D$3:$D$1315, $A9)+SUMIFS(DataRegularSeason20242025!$AB$3:$AB$1315,DataRegularSeason20242025!$B$3:$B$1315, "&lt;=" &amp; DW$1, DataRegularSeason20242025!$E$3:$E$1315, $A9)</f>
        <v>8</v>
      </c>
      <c r="DX9" s="49">
        <f>SUMIFS(DataRegularSeason20242025!$AA$3:$AA$1315,DataRegularSeason20242025!$B$3:$B$1315, "&lt;=" &amp; DX$1, DataRegularSeason20242025!$D$3:$D$1315, $A9)+SUMIFS(DataRegularSeason20242025!$AB$3:$AB$1315,DataRegularSeason20242025!$B$3:$B$1315, "&lt;=" &amp; DX$1, DataRegularSeason20242025!$E$3:$E$1315, $A9)</f>
        <v>8</v>
      </c>
      <c r="DY9" s="49">
        <f>SUMIFS(DataRegularSeason20242025!$AA$3:$AA$1315,DataRegularSeason20242025!$B$3:$B$1315, "&lt;=" &amp; DY$1, DataRegularSeason20242025!$D$3:$D$1315, $A9)+SUMIFS(DataRegularSeason20242025!$AB$3:$AB$1315,DataRegularSeason20242025!$B$3:$B$1315, "&lt;=" &amp; DY$1, DataRegularSeason20242025!$E$3:$E$1315, $A9)</f>
        <v>8</v>
      </c>
      <c r="DZ9" s="49">
        <f>SUMIFS(DataRegularSeason20242025!$AA$3:$AA$1315,DataRegularSeason20242025!$B$3:$B$1315, "&lt;=" &amp; DZ$1, DataRegularSeason20242025!$D$3:$D$1315, $A9)+SUMIFS(DataRegularSeason20242025!$AB$3:$AB$1315,DataRegularSeason20242025!$B$3:$B$1315, "&lt;=" &amp; DZ$1, DataRegularSeason20242025!$E$3:$E$1315, $A9)</f>
        <v>8</v>
      </c>
      <c r="EA9" s="49">
        <f>SUMIFS(DataRegularSeason20242025!$AA$3:$AA$1315,DataRegularSeason20242025!$B$3:$B$1315, "&lt;=" &amp; EA$1, DataRegularSeason20242025!$D$3:$D$1315, $A9)+SUMIFS(DataRegularSeason20242025!$AB$3:$AB$1315,DataRegularSeason20242025!$B$3:$B$1315, "&lt;=" &amp; EA$1, DataRegularSeason20242025!$E$3:$E$1315, $A9)</f>
        <v>8</v>
      </c>
      <c r="EB9" s="49">
        <f>SUMIFS(DataRegularSeason20242025!$AA$3:$AA$1315,DataRegularSeason20242025!$B$3:$B$1315, "&lt;=" &amp; EB$1, DataRegularSeason20242025!$D$3:$D$1315, $A9)+SUMIFS(DataRegularSeason20242025!$AB$3:$AB$1315,DataRegularSeason20242025!$B$3:$B$1315, "&lt;=" &amp; EB$1, DataRegularSeason20242025!$E$3:$E$1315, $A9)</f>
        <v>8</v>
      </c>
      <c r="EC9" s="49">
        <f>SUMIFS(DataRegularSeason20242025!$AA$3:$AA$1315,DataRegularSeason20242025!$B$3:$B$1315, "&lt;=" &amp; EC$1, DataRegularSeason20242025!$D$3:$D$1315, $A9)+SUMIFS(DataRegularSeason20242025!$AB$3:$AB$1315,DataRegularSeason20242025!$B$3:$B$1315, "&lt;=" &amp; EC$1, DataRegularSeason20242025!$E$3:$E$1315, $A9)</f>
        <v>8</v>
      </c>
      <c r="ED9" s="49">
        <f>SUMIFS(DataRegularSeason20242025!$AA$3:$AA$1315,DataRegularSeason20242025!$B$3:$B$1315, "&lt;=" &amp; ED$1, DataRegularSeason20242025!$D$3:$D$1315, $A9)+SUMIFS(DataRegularSeason20242025!$AB$3:$AB$1315,DataRegularSeason20242025!$B$3:$B$1315, "&lt;=" &amp; ED$1, DataRegularSeason20242025!$E$3:$E$1315, $A9)</f>
        <v>8</v>
      </c>
      <c r="EE9" s="49">
        <f>SUMIFS(DataRegularSeason20242025!$AA$3:$AA$1315,DataRegularSeason20242025!$B$3:$B$1315, "&lt;=" &amp; EE$1, DataRegularSeason20242025!$D$3:$D$1315, $A9)+SUMIFS(DataRegularSeason20242025!$AB$3:$AB$1315,DataRegularSeason20242025!$B$3:$B$1315, "&lt;=" &amp; EE$1, DataRegularSeason20242025!$E$3:$E$1315, $A9)</f>
        <v>8</v>
      </c>
      <c r="EF9" s="49">
        <f>SUMIFS(DataRegularSeason20242025!$AA$3:$AA$1315,DataRegularSeason20242025!$B$3:$B$1315, "&lt;=" &amp; EF$1, DataRegularSeason20242025!$D$3:$D$1315, $A9)+SUMIFS(DataRegularSeason20242025!$AB$3:$AB$1315,DataRegularSeason20242025!$B$3:$B$1315, "&lt;=" &amp; EF$1, DataRegularSeason20242025!$E$3:$E$1315, $A9)</f>
        <v>8</v>
      </c>
      <c r="EG9" s="49">
        <f>SUMIFS(DataRegularSeason20242025!$AA$3:$AA$1315,DataRegularSeason20242025!$B$3:$B$1315, "&lt;=" &amp; EG$1, DataRegularSeason20242025!$D$3:$D$1315, $A9)+SUMIFS(DataRegularSeason20242025!$AB$3:$AB$1315,DataRegularSeason20242025!$B$3:$B$1315, "&lt;=" &amp; EG$1, DataRegularSeason20242025!$E$3:$E$1315, $A9)</f>
        <v>8</v>
      </c>
      <c r="EH9" s="49">
        <f>SUMIFS(DataRegularSeason20242025!$AA$3:$AA$1315,DataRegularSeason20242025!$B$3:$B$1315, "&lt;=" &amp; EH$1, DataRegularSeason20242025!$D$3:$D$1315, $A9)+SUMIFS(DataRegularSeason20242025!$AB$3:$AB$1315,DataRegularSeason20242025!$B$3:$B$1315, "&lt;=" &amp; EH$1, DataRegularSeason20242025!$E$3:$E$1315, $A9)</f>
        <v>8</v>
      </c>
      <c r="EI9" s="49">
        <f>SUMIFS(DataRegularSeason20242025!$AA$3:$AA$1315,DataRegularSeason20242025!$B$3:$B$1315, "&lt;=" &amp; EI$1, DataRegularSeason20242025!$D$3:$D$1315, $A9)+SUMIFS(DataRegularSeason20242025!$AB$3:$AB$1315,DataRegularSeason20242025!$B$3:$B$1315, "&lt;=" &amp; EI$1, DataRegularSeason20242025!$E$3:$E$1315, $A9)</f>
        <v>8</v>
      </c>
      <c r="EJ9" s="49">
        <f>SUMIFS(DataRegularSeason20242025!$AA$3:$AA$1315,DataRegularSeason20242025!$B$3:$B$1315, "&lt;=" &amp; EJ$1, DataRegularSeason20242025!$D$3:$D$1315, $A9)+SUMIFS(DataRegularSeason20242025!$AB$3:$AB$1315,DataRegularSeason20242025!$B$3:$B$1315, "&lt;=" &amp; EJ$1, DataRegularSeason20242025!$E$3:$E$1315, $A9)</f>
        <v>8</v>
      </c>
      <c r="EK9" s="49">
        <f>SUMIFS(DataRegularSeason20242025!$AA$3:$AA$1315,DataRegularSeason20242025!$B$3:$B$1315, "&lt;=" &amp; EK$1, DataRegularSeason20242025!$D$3:$D$1315, $A9)+SUMIFS(DataRegularSeason20242025!$AB$3:$AB$1315,DataRegularSeason20242025!$B$3:$B$1315, "&lt;=" &amp; EK$1, DataRegularSeason20242025!$E$3:$E$1315, $A9)</f>
        <v>8</v>
      </c>
      <c r="EL9" s="49">
        <f>SUMIFS(DataRegularSeason20242025!$AA$3:$AA$1315,DataRegularSeason20242025!$B$3:$B$1315, "&lt;=" &amp; EL$1, DataRegularSeason20242025!$D$3:$D$1315, $A9)+SUMIFS(DataRegularSeason20242025!$AB$3:$AB$1315,DataRegularSeason20242025!$B$3:$B$1315, "&lt;=" &amp; EL$1, DataRegularSeason20242025!$E$3:$E$1315, $A9)</f>
        <v>8</v>
      </c>
      <c r="EM9" s="49">
        <f>SUMIFS(DataRegularSeason20242025!$AA$3:$AA$1315,DataRegularSeason20242025!$B$3:$B$1315, "&lt;=" &amp; EM$1, DataRegularSeason20242025!$D$3:$D$1315, $A9)+SUMIFS(DataRegularSeason20242025!$AB$3:$AB$1315,DataRegularSeason20242025!$B$3:$B$1315, "&lt;=" &amp; EM$1, DataRegularSeason20242025!$E$3:$E$1315, $A9)</f>
        <v>8</v>
      </c>
      <c r="EN9" s="49">
        <f>SUMIFS(DataRegularSeason20242025!$AA$3:$AA$1315,DataRegularSeason20242025!$B$3:$B$1315, "&lt;=" &amp; EN$1, DataRegularSeason20242025!$D$3:$D$1315, $A9)+SUMIFS(DataRegularSeason20242025!$AB$3:$AB$1315,DataRegularSeason20242025!$B$3:$B$1315, "&lt;=" &amp; EN$1, DataRegularSeason20242025!$E$3:$E$1315, $A9)</f>
        <v>8</v>
      </c>
      <c r="EO9" s="49">
        <f>SUMIFS(DataRegularSeason20242025!$AA$3:$AA$1315,DataRegularSeason20242025!$B$3:$B$1315, "&lt;=" &amp; EO$1, DataRegularSeason20242025!$D$3:$D$1315, $A9)+SUMIFS(DataRegularSeason20242025!$AB$3:$AB$1315,DataRegularSeason20242025!$B$3:$B$1315, "&lt;=" &amp; EO$1, DataRegularSeason20242025!$E$3:$E$1315, $A9)</f>
        <v>8</v>
      </c>
      <c r="EP9" s="49">
        <f>SUMIFS(DataRegularSeason20242025!$AA$3:$AA$1315,DataRegularSeason20242025!$B$3:$B$1315, "&lt;=" &amp; EP$1, DataRegularSeason20242025!$D$3:$D$1315, $A9)+SUMIFS(DataRegularSeason20242025!$AB$3:$AB$1315,DataRegularSeason20242025!$B$3:$B$1315, "&lt;=" &amp; EP$1, DataRegularSeason20242025!$E$3:$E$1315, $A9)</f>
        <v>8</v>
      </c>
      <c r="EQ9" s="49">
        <f>SUMIFS(DataRegularSeason20242025!$AA$3:$AA$1315,DataRegularSeason20242025!$B$3:$B$1315, "&lt;=" &amp; EQ$1, DataRegularSeason20242025!$D$3:$D$1315, $A9)+SUMIFS(DataRegularSeason20242025!$AB$3:$AB$1315,DataRegularSeason20242025!$B$3:$B$1315, "&lt;=" &amp; EQ$1, DataRegularSeason20242025!$E$3:$E$1315, $A9)</f>
        <v>8</v>
      </c>
      <c r="ER9" s="49">
        <f>SUMIFS(DataRegularSeason20242025!$AA$3:$AA$1315,DataRegularSeason20242025!$B$3:$B$1315, "&lt;=" &amp; ER$1, DataRegularSeason20242025!$D$3:$D$1315, $A9)+SUMIFS(DataRegularSeason20242025!$AB$3:$AB$1315,DataRegularSeason20242025!$B$3:$B$1315, "&lt;=" &amp; ER$1, DataRegularSeason20242025!$E$3:$E$1315, $A9)</f>
        <v>8</v>
      </c>
      <c r="ES9" s="49">
        <f>SUMIFS(DataRegularSeason20242025!$AA$3:$AA$1315,DataRegularSeason20242025!$B$3:$B$1315, "&lt;=" &amp; ES$1, DataRegularSeason20242025!$D$3:$D$1315, $A9)+SUMIFS(DataRegularSeason20242025!$AB$3:$AB$1315,DataRegularSeason20242025!$B$3:$B$1315, "&lt;=" &amp; ES$1, DataRegularSeason20242025!$E$3:$E$1315, $A9)</f>
        <v>8</v>
      </c>
      <c r="ET9" s="49">
        <f>SUMIFS(DataRegularSeason20242025!$AA$3:$AA$1315,DataRegularSeason20242025!$B$3:$B$1315, "&lt;=" &amp; ET$1, DataRegularSeason20242025!$D$3:$D$1315, $A9)+SUMIFS(DataRegularSeason20242025!$AB$3:$AB$1315,DataRegularSeason20242025!$B$3:$B$1315, "&lt;=" &amp; ET$1, DataRegularSeason20242025!$E$3:$E$1315, $A9)</f>
        <v>8</v>
      </c>
      <c r="EU9" s="49">
        <f>SUMIFS(DataRegularSeason20242025!$AA$3:$AA$1315,DataRegularSeason20242025!$B$3:$B$1315, "&lt;=" &amp; EU$1, DataRegularSeason20242025!$D$3:$D$1315, $A9)+SUMIFS(DataRegularSeason20242025!$AB$3:$AB$1315,DataRegularSeason20242025!$B$3:$B$1315, "&lt;=" &amp; EU$1, DataRegularSeason20242025!$E$3:$E$1315, $A9)</f>
        <v>8</v>
      </c>
      <c r="EV9" s="49">
        <f>SUMIFS(DataRegularSeason20242025!$AA$3:$AA$1315,DataRegularSeason20242025!$B$3:$B$1315, "&lt;=" &amp; EV$1, DataRegularSeason20242025!$D$3:$D$1315, $A9)+SUMIFS(DataRegularSeason20242025!$AB$3:$AB$1315,DataRegularSeason20242025!$B$3:$B$1315, "&lt;=" &amp; EV$1, DataRegularSeason20242025!$E$3:$E$1315, $A9)</f>
        <v>8</v>
      </c>
      <c r="EW9" s="49">
        <f>SUMIFS(DataRegularSeason20242025!$AA$3:$AA$1315,DataRegularSeason20242025!$B$3:$B$1315, "&lt;=" &amp; EW$1, DataRegularSeason20242025!$D$3:$D$1315, $A9)+SUMIFS(DataRegularSeason20242025!$AB$3:$AB$1315,DataRegularSeason20242025!$B$3:$B$1315, "&lt;=" &amp; EW$1, DataRegularSeason20242025!$E$3:$E$1315, $A9)</f>
        <v>8</v>
      </c>
      <c r="EX9" s="49">
        <f>SUMIFS(DataRegularSeason20242025!$AA$3:$AA$1315,DataRegularSeason20242025!$B$3:$B$1315, "&lt;=" &amp; EX$1, DataRegularSeason20242025!$D$3:$D$1315, $A9)+SUMIFS(DataRegularSeason20242025!$AB$3:$AB$1315,DataRegularSeason20242025!$B$3:$B$1315, "&lt;=" &amp; EX$1, DataRegularSeason20242025!$E$3:$E$1315, $A9)</f>
        <v>8</v>
      </c>
      <c r="EY9" s="49">
        <f>SUMIFS(DataRegularSeason20242025!$AA$3:$AA$1315,DataRegularSeason20242025!$B$3:$B$1315, "&lt;=" &amp; EY$1, DataRegularSeason20242025!$D$3:$D$1315, $A9)+SUMIFS(DataRegularSeason20242025!$AB$3:$AB$1315,DataRegularSeason20242025!$B$3:$B$1315, "&lt;=" &amp; EY$1, DataRegularSeason20242025!$E$3:$E$1315, $A9)</f>
        <v>8</v>
      </c>
      <c r="EZ9" s="49">
        <f>SUMIFS(DataRegularSeason20242025!$AA$3:$AA$1315,DataRegularSeason20242025!$B$3:$B$1315, "&lt;=" &amp; EZ$1, DataRegularSeason20242025!$D$3:$D$1315, $A9)+SUMIFS(DataRegularSeason20242025!$AB$3:$AB$1315,DataRegularSeason20242025!$B$3:$B$1315, "&lt;=" &amp; EZ$1, DataRegularSeason20242025!$E$3:$E$1315, $A9)</f>
        <v>8</v>
      </c>
      <c r="FA9" s="49">
        <f>SUMIFS(DataRegularSeason20242025!$AA$3:$AA$1315,DataRegularSeason20242025!$B$3:$B$1315, "&lt;=" &amp; FA$1, DataRegularSeason20242025!$D$3:$D$1315, $A9)+SUMIFS(DataRegularSeason20242025!$AB$3:$AB$1315,DataRegularSeason20242025!$B$3:$B$1315, "&lt;=" &amp; FA$1, DataRegularSeason20242025!$E$3:$E$1315, $A9)</f>
        <v>8</v>
      </c>
      <c r="FB9" s="49">
        <f>SUMIFS(DataRegularSeason20242025!$AA$3:$AA$1315,DataRegularSeason20242025!$B$3:$B$1315, "&lt;=" &amp; FB$1, DataRegularSeason20242025!$D$3:$D$1315, $A9)+SUMIFS(DataRegularSeason20242025!$AB$3:$AB$1315,DataRegularSeason20242025!$B$3:$B$1315, "&lt;=" &amp; FB$1, DataRegularSeason20242025!$E$3:$E$1315, $A9)</f>
        <v>8</v>
      </c>
      <c r="FC9" s="49">
        <f>SUMIFS(DataRegularSeason20242025!$AA$3:$AA$1315,DataRegularSeason20242025!$B$3:$B$1315, "&lt;=" &amp; FC$1, DataRegularSeason20242025!$D$3:$D$1315, $A9)+SUMIFS(DataRegularSeason20242025!$AB$3:$AB$1315,DataRegularSeason20242025!$B$3:$B$1315, "&lt;=" &amp; FC$1, DataRegularSeason20242025!$E$3:$E$1315, $A9)</f>
        <v>8</v>
      </c>
      <c r="FD9" s="49">
        <f>SUMIFS(DataRegularSeason20242025!$AA$3:$AA$1315,DataRegularSeason20242025!$B$3:$B$1315, "&lt;=" &amp; FD$1, DataRegularSeason20242025!$D$3:$D$1315, $A9)+SUMIFS(DataRegularSeason20242025!$AB$3:$AB$1315,DataRegularSeason20242025!$B$3:$B$1315, "&lt;=" &amp; FD$1, DataRegularSeason20242025!$E$3:$E$1315, $A9)</f>
        <v>8</v>
      </c>
      <c r="FE9" s="49">
        <f>SUMIFS(DataRegularSeason20242025!$AA$3:$AA$1315,DataRegularSeason20242025!$B$3:$B$1315, "&lt;=" &amp; FE$1, DataRegularSeason20242025!$D$3:$D$1315, $A9)+SUMIFS(DataRegularSeason20242025!$AB$3:$AB$1315,DataRegularSeason20242025!$B$3:$B$1315, "&lt;=" &amp; FE$1, DataRegularSeason20242025!$E$3:$E$1315, $A9)</f>
        <v>8</v>
      </c>
      <c r="FF9" s="49">
        <f>SUMIFS(DataRegularSeason20242025!$AA$3:$AA$1315,DataRegularSeason20242025!$B$3:$B$1315, "&lt;=" &amp; FF$1, DataRegularSeason20242025!$D$3:$D$1315, $A9)+SUMIFS(DataRegularSeason20242025!$AB$3:$AB$1315,DataRegularSeason20242025!$B$3:$B$1315, "&lt;=" &amp; FF$1, DataRegularSeason20242025!$E$3:$E$1315, $A9)</f>
        <v>8</v>
      </c>
      <c r="FG9" s="49">
        <f>SUMIFS(DataRegularSeason20242025!$AA$3:$AA$1315,DataRegularSeason20242025!$B$3:$B$1315, "&lt;=" &amp; FG$1, DataRegularSeason20242025!$D$3:$D$1315, $A9)+SUMIFS(DataRegularSeason20242025!$AB$3:$AB$1315,DataRegularSeason20242025!$B$3:$B$1315, "&lt;=" &amp; FG$1, DataRegularSeason20242025!$E$3:$E$1315, $A9)</f>
        <v>8</v>
      </c>
      <c r="FH9" s="49">
        <f>SUMIFS(DataRegularSeason20242025!$AA$3:$AA$1315,DataRegularSeason20242025!$B$3:$B$1315, "&lt;=" &amp; FH$1, DataRegularSeason20242025!$D$3:$D$1315, $A9)+SUMIFS(DataRegularSeason20242025!$AB$3:$AB$1315,DataRegularSeason20242025!$B$3:$B$1315, "&lt;=" &amp; FH$1, DataRegularSeason20242025!$E$3:$E$1315, $A9)</f>
        <v>8</v>
      </c>
      <c r="FI9" s="49">
        <f>SUMIFS(DataRegularSeason20242025!$AA$3:$AA$1315,DataRegularSeason20242025!$B$3:$B$1315, "&lt;=" &amp; FI$1, DataRegularSeason20242025!$D$3:$D$1315, $A9)+SUMIFS(DataRegularSeason20242025!$AB$3:$AB$1315,DataRegularSeason20242025!$B$3:$B$1315, "&lt;=" &amp; FI$1, DataRegularSeason20242025!$E$3:$E$1315, $A9)</f>
        <v>8</v>
      </c>
      <c r="FJ9" s="49">
        <f>SUMIFS(DataRegularSeason20242025!$AA$3:$AA$1315,DataRegularSeason20242025!$B$3:$B$1315, "&lt;=" &amp; FJ$1, DataRegularSeason20242025!$D$3:$D$1315, $A9)+SUMIFS(DataRegularSeason20242025!$AB$3:$AB$1315,DataRegularSeason20242025!$B$3:$B$1315, "&lt;=" &amp; FJ$1, DataRegularSeason20242025!$E$3:$E$1315, $A9)</f>
        <v>8</v>
      </c>
      <c r="FK9" s="49">
        <f>SUMIFS(DataRegularSeason20242025!$AA$3:$AA$1315,DataRegularSeason20242025!$B$3:$B$1315, "&lt;=" &amp; FK$1, DataRegularSeason20242025!$D$3:$D$1315, $A9)+SUMIFS(DataRegularSeason20242025!$AB$3:$AB$1315,DataRegularSeason20242025!$B$3:$B$1315, "&lt;=" &amp; FK$1, DataRegularSeason20242025!$E$3:$E$1315, $A9)</f>
        <v>8</v>
      </c>
      <c r="FL9" s="49">
        <f>SUMIFS(DataRegularSeason20242025!$AA$3:$AA$1315,DataRegularSeason20242025!$B$3:$B$1315, "&lt;=" &amp; FL$1, DataRegularSeason20242025!$D$3:$D$1315, $A9)+SUMIFS(DataRegularSeason20242025!$AB$3:$AB$1315,DataRegularSeason20242025!$B$3:$B$1315, "&lt;=" &amp; FL$1, DataRegularSeason20242025!$E$3:$E$1315, $A9)</f>
        <v>8</v>
      </c>
      <c r="FM9" s="49">
        <f>SUMIFS(DataRegularSeason20242025!$AA$3:$AA$1315,DataRegularSeason20242025!$B$3:$B$1315, "&lt;=" &amp; FM$1, DataRegularSeason20242025!$D$3:$D$1315, $A9)+SUMIFS(DataRegularSeason20242025!$AB$3:$AB$1315,DataRegularSeason20242025!$B$3:$B$1315, "&lt;=" &amp; FM$1, DataRegularSeason20242025!$E$3:$E$1315, $A9)</f>
        <v>8</v>
      </c>
      <c r="FN9" s="49">
        <f>SUMIFS(DataRegularSeason20242025!$AA$3:$AA$1315,DataRegularSeason20242025!$B$3:$B$1315, "&lt;=" &amp; FN$1, DataRegularSeason20242025!$D$3:$D$1315, $A9)+SUMIFS(DataRegularSeason20242025!$AB$3:$AB$1315,DataRegularSeason20242025!$B$3:$B$1315, "&lt;=" &amp; FN$1, DataRegularSeason20242025!$E$3:$E$1315, $A9)</f>
        <v>8</v>
      </c>
      <c r="FO9" s="49">
        <f>SUMIFS(DataRegularSeason20242025!$AA$3:$AA$1315,DataRegularSeason20242025!$B$3:$B$1315, "&lt;=" &amp; FO$1, DataRegularSeason20242025!$D$3:$D$1315, $A9)+SUMIFS(DataRegularSeason20242025!$AB$3:$AB$1315,DataRegularSeason20242025!$B$3:$B$1315, "&lt;=" &amp; FO$1, DataRegularSeason20242025!$E$3:$E$1315, $A9)</f>
        <v>8</v>
      </c>
      <c r="FP9" s="49">
        <f>SUMIFS(DataRegularSeason20242025!$AA$3:$AA$1315,DataRegularSeason20242025!$B$3:$B$1315, "&lt;=" &amp; FP$1, DataRegularSeason20242025!$D$3:$D$1315, $A9)+SUMIFS(DataRegularSeason20242025!$AB$3:$AB$1315,DataRegularSeason20242025!$B$3:$B$1315, "&lt;=" &amp; FP$1, DataRegularSeason20242025!$E$3:$E$1315, $A9)</f>
        <v>8</v>
      </c>
      <c r="FQ9" s="49">
        <f>SUMIFS(DataRegularSeason20242025!$AA$3:$AA$1315,DataRegularSeason20242025!$B$3:$B$1315, "&lt;=" &amp; FQ$1, DataRegularSeason20242025!$D$3:$D$1315, $A9)+SUMIFS(DataRegularSeason20242025!$AB$3:$AB$1315,DataRegularSeason20242025!$B$3:$B$1315, "&lt;=" &amp; FQ$1, DataRegularSeason20242025!$E$3:$E$1315, $A9)</f>
        <v>8</v>
      </c>
      <c r="FR9" s="49">
        <f>SUMIFS(DataRegularSeason20242025!$AA$3:$AA$1315,DataRegularSeason20242025!$B$3:$B$1315, "&lt;=" &amp; FR$1, DataRegularSeason20242025!$D$3:$D$1315, $A9)+SUMIFS(DataRegularSeason20242025!$AB$3:$AB$1315,DataRegularSeason20242025!$B$3:$B$1315, "&lt;=" &amp; FR$1, DataRegularSeason20242025!$E$3:$E$1315, $A9)</f>
        <v>8</v>
      </c>
      <c r="FS9" s="49">
        <f>SUMIFS(DataRegularSeason20242025!$AA$3:$AA$1315,DataRegularSeason20242025!$B$3:$B$1315, "&lt;=" &amp; FS$1, DataRegularSeason20242025!$D$3:$D$1315, $A9)+SUMIFS(DataRegularSeason20242025!$AB$3:$AB$1315,DataRegularSeason20242025!$B$3:$B$1315, "&lt;=" &amp; FS$1, DataRegularSeason20242025!$E$3:$E$1315, $A9)</f>
        <v>8</v>
      </c>
      <c r="FT9" s="49">
        <f>SUMIFS(DataRegularSeason20242025!$AA$3:$AA$1315,DataRegularSeason20242025!$B$3:$B$1315, "&lt;=" &amp; FT$1, DataRegularSeason20242025!$D$3:$D$1315, $A9)+SUMIFS(DataRegularSeason20242025!$AB$3:$AB$1315,DataRegularSeason20242025!$B$3:$B$1315, "&lt;=" &amp; FT$1, DataRegularSeason20242025!$E$3:$E$1315, $A9)</f>
        <v>8</v>
      </c>
      <c r="FU9" s="49">
        <f>SUMIFS(DataRegularSeason20242025!$AA$3:$AA$1315,DataRegularSeason20242025!$B$3:$B$1315, "&lt;=" &amp; FU$1, DataRegularSeason20242025!$D$3:$D$1315, $A9)+SUMIFS(DataRegularSeason20242025!$AB$3:$AB$1315,DataRegularSeason20242025!$B$3:$B$1315, "&lt;=" &amp; FU$1, DataRegularSeason20242025!$E$3:$E$1315, $A9)</f>
        <v>8</v>
      </c>
      <c r="FV9" s="49">
        <f>SUMIFS(DataRegularSeason20242025!$AA$3:$AA$1315,DataRegularSeason20242025!$B$3:$B$1315, "&lt;=" &amp; FV$1, DataRegularSeason20242025!$D$3:$D$1315, $A9)+SUMIFS(DataRegularSeason20242025!$AB$3:$AB$1315,DataRegularSeason20242025!$B$3:$B$1315, "&lt;=" &amp; FV$1, DataRegularSeason20242025!$E$3:$E$1315, $A9)</f>
        <v>8</v>
      </c>
      <c r="FW9" s="49">
        <f>SUMIFS(DataRegularSeason20242025!$AA$3:$AA$1315,DataRegularSeason20242025!$B$3:$B$1315, "&lt;=" &amp; FW$1, DataRegularSeason20242025!$D$3:$D$1315, $A9)+SUMIFS(DataRegularSeason20242025!$AB$3:$AB$1315,DataRegularSeason20242025!$B$3:$B$1315, "&lt;=" &amp; FW$1, DataRegularSeason20242025!$E$3:$E$1315, $A9)</f>
        <v>8</v>
      </c>
      <c r="FX9" s="49">
        <f>SUMIFS(DataRegularSeason20242025!$AA$3:$AA$1315,DataRegularSeason20242025!$B$3:$B$1315, "&lt;=" &amp; FX$1, DataRegularSeason20242025!$D$3:$D$1315, $A9)+SUMIFS(DataRegularSeason20242025!$AB$3:$AB$1315,DataRegularSeason20242025!$B$3:$B$1315, "&lt;=" &amp; FX$1, DataRegularSeason20242025!$E$3:$E$1315, $A9)</f>
        <v>8</v>
      </c>
      <c r="FY9" s="49">
        <f>SUMIFS(DataRegularSeason20242025!$AA$3:$AA$1315,DataRegularSeason20242025!$B$3:$B$1315, "&lt;=" &amp; FY$1, DataRegularSeason20242025!$D$3:$D$1315, $A9)+SUMIFS(DataRegularSeason20242025!$AB$3:$AB$1315,DataRegularSeason20242025!$B$3:$B$1315, "&lt;=" &amp; FY$1, DataRegularSeason20242025!$E$3:$E$1315, $A9)</f>
        <v>8</v>
      </c>
      <c r="FZ9" s="49">
        <f>SUMIFS(DataRegularSeason20242025!$AA$3:$AA$1315,DataRegularSeason20242025!$B$3:$B$1315, "&lt;=" &amp; FZ$1, DataRegularSeason20242025!$D$3:$D$1315, $A9)+SUMIFS(DataRegularSeason20242025!$AB$3:$AB$1315,DataRegularSeason20242025!$B$3:$B$1315, "&lt;=" &amp; FZ$1, DataRegularSeason20242025!$E$3:$E$1315, $A9)</f>
        <v>8</v>
      </c>
      <c r="GA9" s="49">
        <f>SUMIFS(DataRegularSeason20242025!$AA$3:$AA$1315,DataRegularSeason20242025!$B$3:$B$1315, "&lt;=" &amp; GA$1, DataRegularSeason20242025!$D$3:$D$1315, $A9)+SUMIFS(DataRegularSeason20242025!$AB$3:$AB$1315,DataRegularSeason20242025!$B$3:$B$1315, "&lt;=" &amp; GA$1, DataRegularSeason20242025!$E$3:$E$1315, $A9)</f>
        <v>8</v>
      </c>
      <c r="GB9" s="49">
        <f>SUMIFS(DataRegularSeason20242025!$AA$3:$AA$1315,DataRegularSeason20242025!$B$3:$B$1315, "&lt;=" &amp; GB$1, DataRegularSeason20242025!$D$3:$D$1315, $A9)+SUMIFS(DataRegularSeason20242025!$AB$3:$AB$1315,DataRegularSeason20242025!$B$3:$B$1315, "&lt;=" &amp; GB$1, DataRegularSeason20242025!$E$3:$E$1315, $A9)</f>
        <v>8</v>
      </c>
      <c r="GC9" s="49">
        <f>SUMIFS(DataRegularSeason20242025!$AA$3:$AA$1315,DataRegularSeason20242025!$B$3:$B$1315, "&lt;=" &amp; GC$1, DataRegularSeason20242025!$D$3:$D$1315, $A9)+SUMIFS(DataRegularSeason20242025!$AB$3:$AB$1315,DataRegularSeason20242025!$B$3:$B$1315, "&lt;=" &amp; GC$1, DataRegularSeason20242025!$E$3:$E$1315, $A9)</f>
        <v>8</v>
      </c>
      <c r="GD9" s="49">
        <f>SUMIFS(DataRegularSeason20242025!$AA$3:$AA$1315,DataRegularSeason20242025!$B$3:$B$1315, "&lt;=" &amp; GD$1, DataRegularSeason20242025!$D$3:$D$1315, $A9)+SUMIFS(DataRegularSeason20242025!$AB$3:$AB$1315,DataRegularSeason20242025!$B$3:$B$1315, "&lt;=" &amp; GD$1, DataRegularSeason20242025!$E$3:$E$1315, $A9)</f>
        <v>8</v>
      </c>
      <c r="GE9" s="49">
        <f>SUMIFS(DataRegularSeason20242025!$AA$3:$AA$1315,DataRegularSeason20242025!$B$3:$B$1315, "&lt;=" &amp; GE$1, DataRegularSeason20242025!$D$3:$D$1315, $A9)+SUMIFS(DataRegularSeason20242025!$AB$3:$AB$1315,DataRegularSeason20242025!$B$3:$B$1315, "&lt;=" &amp; GE$1, DataRegularSeason20242025!$E$3:$E$1315, $A9)</f>
        <v>8</v>
      </c>
      <c r="GF9" s="49">
        <f>SUMIFS(DataRegularSeason20242025!$AA$3:$AA$1315,DataRegularSeason20242025!$B$3:$B$1315, "&lt;=" &amp; GF$1, DataRegularSeason20242025!$D$3:$D$1315, $A9)+SUMIFS(DataRegularSeason20242025!$AB$3:$AB$1315,DataRegularSeason20242025!$B$3:$B$1315, "&lt;=" &amp; GF$1, DataRegularSeason20242025!$E$3:$E$1315, $A9)</f>
        <v>8</v>
      </c>
      <c r="GG9" s="49">
        <f>SUMIFS(DataRegularSeason20242025!$AA$3:$AA$1315,DataRegularSeason20242025!$B$3:$B$1315, "&lt;=" &amp; GG$1, DataRegularSeason20242025!$D$3:$D$1315, $A9)+SUMIFS(DataRegularSeason20242025!$AB$3:$AB$1315,DataRegularSeason20242025!$B$3:$B$1315, "&lt;=" &amp; GG$1, DataRegularSeason20242025!$E$3:$E$1315, $A9)</f>
        <v>8</v>
      </c>
      <c r="GH9" s="49">
        <f>SUMIFS(DataRegularSeason20242025!$AA$3:$AA$1315,DataRegularSeason20242025!$B$3:$B$1315, "&lt;=" &amp; GH$1, DataRegularSeason20242025!$D$3:$D$1315, $A9)+SUMIFS(DataRegularSeason20242025!$AB$3:$AB$1315,DataRegularSeason20242025!$B$3:$B$1315, "&lt;=" &amp; GH$1, DataRegularSeason20242025!$E$3:$E$1315, $A9)</f>
        <v>8</v>
      </c>
      <c r="GI9" s="49">
        <f>SUMIFS(DataRegularSeason20242025!$AA$3:$AA$1315,DataRegularSeason20242025!$B$3:$B$1315, "&lt;=" &amp; GI$1, DataRegularSeason20242025!$D$3:$D$1315, $A9)+SUMIFS(DataRegularSeason20242025!$AB$3:$AB$1315,DataRegularSeason20242025!$B$3:$B$1315, "&lt;=" &amp; GI$1, DataRegularSeason20242025!$E$3:$E$1315, $A9)</f>
        <v>8</v>
      </c>
      <c r="GJ9" s="49">
        <f>SUMIFS(DataRegularSeason20242025!$AA$3:$AA$1315,DataRegularSeason20242025!$B$3:$B$1315, "&lt;=" &amp; GJ$1, DataRegularSeason20242025!$D$3:$D$1315, $A9)+SUMIFS(DataRegularSeason20242025!$AB$3:$AB$1315,DataRegularSeason20242025!$B$3:$B$1315, "&lt;=" &amp; GJ$1, DataRegularSeason20242025!$E$3:$E$1315, $A9)</f>
        <v>8</v>
      </c>
      <c r="GK9" s="49">
        <f>SUMIFS(DataRegularSeason20242025!$AA$3:$AA$1315,DataRegularSeason20242025!$B$3:$B$1315, "&lt;=" &amp; GK$1, DataRegularSeason20242025!$D$3:$D$1315, $A9)+SUMIFS(DataRegularSeason20242025!$AB$3:$AB$1315,DataRegularSeason20242025!$B$3:$B$1315, "&lt;=" &amp; GK$1, DataRegularSeason20242025!$E$3:$E$1315, $A9)</f>
        <v>8</v>
      </c>
      <c r="GL9" s="49">
        <f>SUMIFS(DataRegularSeason20242025!$AA$3:$AA$1315,DataRegularSeason20242025!$B$3:$B$1315, "&lt;=" &amp; GL$1, DataRegularSeason20242025!$D$3:$D$1315, $A9)+SUMIFS(DataRegularSeason20242025!$AB$3:$AB$1315,DataRegularSeason20242025!$B$3:$B$1315, "&lt;=" &amp; GL$1, DataRegularSeason20242025!$E$3:$E$1315, $A9)</f>
        <v>8</v>
      </c>
      <c r="GM9" s="49">
        <f>SUMIFS(DataRegularSeason20242025!$AA$3:$AA$1315,DataRegularSeason20242025!$B$3:$B$1315, "&lt;=" &amp; GM$1, DataRegularSeason20242025!$D$3:$D$1315, $A9)+SUMIFS(DataRegularSeason20242025!$AB$3:$AB$1315,DataRegularSeason20242025!$B$3:$B$1315, "&lt;=" &amp; GM$1, DataRegularSeason20242025!$E$3:$E$1315, $A9)</f>
        <v>8</v>
      </c>
      <c r="GN9" s="49">
        <f>SUMIFS(DataRegularSeason20242025!$AA$3:$AA$1315,DataRegularSeason20242025!$B$3:$B$1315, "&lt;=" &amp; GN$1, DataRegularSeason20242025!$D$3:$D$1315, $A9)+SUMIFS(DataRegularSeason20242025!$AB$3:$AB$1315,DataRegularSeason20242025!$B$3:$B$1315, "&lt;=" &amp; GN$1, DataRegularSeason20242025!$E$3:$E$1315, $A9)</f>
        <v>8</v>
      </c>
      <c r="GO9" s="49">
        <f>SUMIFS(DataRegularSeason20242025!$AA$3:$AA$1315,DataRegularSeason20242025!$B$3:$B$1315, "&lt;=" &amp; GO$1, DataRegularSeason20242025!$D$3:$D$1315, $A9)+SUMIFS(DataRegularSeason20242025!$AB$3:$AB$1315,DataRegularSeason20242025!$B$3:$B$1315, "&lt;=" &amp; GO$1, DataRegularSeason20242025!$E$3:$E$1315, $A9)</f>
        <v>8</v>
      </c>
      <c r="GP9" s="49">
        <f>SUMIFS(DataRegularSeason20242025!$AA$3:$AA$1315,DataRegularSeason20242025!$B$3:$B$1315, "&lt;=" &amp; GP$1, DataRegularSeason20242025!$D$3:$D$1315, $A9)+SUMIFS(DataRegularSeason20242025!$AB$3:$AB$1315,DataRegularSeason20242025!$B$3:$B$1315, "&lt;=" &amp; GP$1, DataRegularSeason20242025!$E$3:$E$1315, $A9)</f>
        <v>8</v>
      </c>
      <c r="GQ9" s="49">
        <f>SUMIFS(DataRegularSeason20242025!$AA$3:$AA$1315,DataRegularSeason20242025!$B$3:$B$1315, "&lt;=" &amp; GQ$1, DataRegularSeason20242025!$D$3:$D$1315, $A9)+SUMIFS(DataRegularSeason20242025!$AB$3:$AB$1315,DataRegularSeason20242025!$B$3:$B$1315, "&lt;=" &amp; GQ$1, DataRegularSeason20242025!$E$3:$E$1315, $A9)</f>
        <v>8</v>
      </c>
      <c r="GR9" s="49">
        <f>SUMIFS(DataRegularSeason20242025!$AA$3:$AA$1315,DataRegularSeason20242025!$B$3:$B$1315, "&lt;=" &amp; GR$1, DataRegularSeason20242025!$D$3:$D$1315, $A9)+SUMIFS(DataRegularSeason20242025!$AB$3:$AB$1315,DataRegularSeason20242025!$B$3:$B$1315, "&lt;=" &amp; GR$1, DataRegularSeason20242025!$E$3:$E$1315, $A9)</f>
        <v>8</v>
      </c>
      <c r="GS9" s="49">
        <f>SUMIFS(DataRegularSeason20242025!$AA$3:$AA$1315,DataRegularSeason20242025!$B$3:$B$1315, "&lt;=" &amp; GS$1, DataRegularSeason20242025!$D$3:$D$1315, $A9)+SUMIFS(DataRegularSeason20242025!$AB$3:$AB$1315,DataRegularSeason20242025!$B$3:$B$1315, "&lt;=" &amp; GS$1, DataRegularSeason20242025!$E$3:$E$1315, $A9)</f>
        <v>8</v>
      </c>
      <c r="GT9" s="49">
        <f>SUMIFS(DataRegularSeason20242025!$AA$3:$AA$1315,DataRegularSeason20242025!$B$3:$B$1315, "&lt;=" &amp; GT$1, DataRegularSeason20242025!$D$3:$D$1315, $A9)+SUMIFS(DataRegularSeason20242025!$AB$3:$AB$1315,DataRegularSeason20242025!$B$3:$B$1315, "&lt;=" &amp; GT$1, DataRegularSeason20242025!$E$3:$E$1315, $A9)</f>
        <v>8</v>
      </c>
      <c r="GU9" s="49">
        <f>SUMIFS(DataRegularSeason20242025!$AA$3:$AA$1315,DataRegularSeason20242025!$B$3:$B$1315, "&lt;=" &amp; GU$1, DataRegularSeason20242025!$D$3:$D$1315, $A9)+SUMIFS(DataRegularSeason20242025!$AB$3:$AB$1315,DataRegularSeason20242025!$B$3:$B$1315, "&lt;=" &amp; GU$1, DataRegularSeason20242025!$E$3:$E$1315, $A9)</f>
        <v>8</v>
      </c>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c r="IY9" s="49"/>
      <c r="IZ9" s="49"/>
      <c r="JA9" s="49"/>
      <c r="JB9" s="49"/>
      <c r="JC9" s="49"/>
      <c r="JD9" s="49"/>
      <c r="JE9" s="49"/>
      <c r="JF9" s="49"/>
      <c r="JG9" s="49"/>
      <c r="JH9" s="49"/>
      <c r="JI9" s="49"/>
      <c r="JJ9" s="49"/>
      <c r="JK9" s="49"/>
      <c r="JL9" s="49"/>
      <c r="JM9" s="49"/>
      <c r="JN9" s="49"/>
      <c r="JO9" s="49"/>
    </row>
    <row r="10" spans="1:275" hidden="1" x14ac:dyDescent="0.25">
      <c r="A10" s="48" t="s">
        <v>34</v>
      </c>
      <c r="B10" t="s">
        <v>97</v>
      </c>
      <c r="C10" t="s">
        <v>95</v>
      </c>
      <c r="D10" s="49">
        <f>SUMIFS(DataRegularSeason20242025!$AA$3:$AA$1315,DataRegularSeason20242025!$B$3:$B$1315, "&lt;=" &amp; D$1, DataRegularSeason20242025!$D$3:$D$1315, $A10)+SUMIFS(DataRegularSeason20242025!$AB$3:$AB$1315,DataRegularSeason20242025!$B$3:$B$1315, "&lt;=" &amp; D$1, DataRegularSeason20242025!$E$3:$E$1315, $A10)</f>
        <v>0</v>
      </c>
      <c r="E10" s="49">
        <f>SUMIFS(DataRegularSeason20242025!$AA$3:$AA$1315,DataRegularSeason20242025!$B$3:$B$1315, "&lt;=" &amp; E$1, DataRegularSeason20242025!$D$3:$D$1315, $A10)+SUMIFS(DataRegularSeason20242025!$AB$3:$AB$1315,DataRegularSeason20242025!$B$3:$B$1315, "&lt;=" &amp; E$1, DataRegularSeason20242025!$E$3:$E$1315, $A10)</f>
        <v>0</v>
      </c>
      <c r="F10" s="49">
        <f>SUMIFS(DataRegularSeason20242025!$AA$3:$AA$1315,DataRegularSeason20242025!$B$3:$B$1315, "&lt;=" &amp; F$1, DataRegularSeason20242025!$D$3:$D$1315, $A10)+SUMIFS(DataRegularSeason20242025!$AB$3:$AB$1315,DataRegularSeason20242025!$B$3:$B$1315, "&lt;=" &amp; F$1, DataRegularSeason20242025!$E$3:$E$1315, $A10)</f>
        <v>0</v>
      </c>
      <c r="G10" s="49">
        <f>SUMIFS(DataRegularSeason20242025!$AA$3:$AA$1315,DataRegularSeason20242025!$B$3:$B$1315, "&lt;=" &amp; G$1, DataRegularSeason20242025!$D$3:$D$1315, $A10)+SUMIFS(DataRegularSeason20242025!$AB$3:$AB$1315,DataRegularSeason20242025!$B$3:$B$1315, "&lt;=" &amp; G$1, DataRegularSeason20242025!$E$3:$E$1315, $A10)</f>
        <v>0</v>
      </c>
      <c r="H10" s="49">
        <f>SUMIFS(DataRegularSeason20242025!$AA$3:$AA$1315,DataRegularSeason20242025!$B$3:$B$1315, "&lt;=" &amp; H$1, DataRegularSeason20242025!$D$3:$D$1315, $A10)+SUMIFS(DataRegularSeason20242025!$AB$3:$AB$1315,DataRegularSeason20242025!$B$3:$B$1315, "&lt;=" &amp; H$1, DataRegularSeason20242025!$E$3:$E$1315, $A10)</f>
        <v>0</v>
      </c>
      <c r="I10" s="49">
        <f>SUMIFS(DataRegularSeason20242025!$AA$3:$AA$1315,DataRegularSeason20242025!$B$3:$B$1315, "&lt;=" &amp; I$1, DataRegularSeason20242025!$D$3:$D$1315, $A10)+SUMIFS(DataRegularSeason20242025!$AB$3:$AB$1315,DataRegularSeason20242025!$B$3:$B$1315, "&lt;=" &amp; I$1, DataRegularSeason20242025!$E$3:$E$1315, $A10)</f>
        <v>0</v>
      </c>
      <c r="J10" s="49">
        <f>SUMIFS(DataRegularSeason20242025!$AA$3:$AA$1315,DataRegularSeason20242025!$B$3:$B$1315, "&lt;=" &amp; J$1, DataRegularSeason20242025!$D$3:$D$1315, $A10)+SUMIFS(DataRegularSeason20242025!$AB$3:$AB$1315,DataRegularSeason20242025!$B$3:$B$1315, "&lt;=" &amp; J$1, DataRegularSeason20242025!$E$3:$E$1315, $A10)</f>
        <v>0</v>
      </c>
      <c r="K10" s="49">
        <f>SUMIFS(DataRegularSeason20242025!$AA$3:$AA$1315,DataRegularSeason20242025!$B$3:$B$1315, "&lt;=" &amp; K$1, DataRegularSeason20242025!$D$3:$D$1315, $A10)+SUMIFS(DataRegularSeason20242025!$AB$3:$AB$1315,DataRegularSeason20242025!$B$3:$B$1315, "&lt;=" &amp; K$1, DataRegularSeason20242025!$E$3:$E$1315, $A10)</f>
        <v>2</v>
      </c>
      <c r="L10" s="49">
        <f>SUMIFS(DataRegularSeason20242025!$AA$3:$AA$1315,DataRegularSeason20242025!$B$3:$B$1315, "&lt;=" &amp; L$1, DataRegularSeason20242025!$D$3:$D$1315, $A10)+SUMIFS(DataRegularSeason20242025!$AB$3:$AB$1315,DataRegularSeason20242025!$B$3:$B$1315, "&lt;=" &amp; L$1, DataRegularSeason20242025!$E$3:$E$1315, $A10)</f>
        <v>2</v>
      </c>
      <c r="M10" s="49">
        <f>SUMIFS(DataRegularSeason20242025!$AA$3:$AA$1315,DataRegularSeason20242025!$B$3:$B$1315, "&lt;=" &amp; M$1, DataRegularSeason20242025!$D$3:$D$1315, $A10)+SUMIFS(DataRegularSeason20242025!$AB$3:$AB$1315,DataRegularSeason20242025!$B$3:$B$1315, "&lt;=" &amp; M$1, DataRegularSeason20242025!$E$3:$E$1315, $A10)</f>
        <v>4</v>
      </c>
      <c r="N10" s="49">
        <f>SUMIFS(DataRegularSeason20242025!$AA$3:$AA$1315,DataRegularSeason20242025!$B$3:$B$1315, "&lt;=" &amp; N$1, DataRegularSeason20242025!$D$3:$D$1315, $A10)+SUMIFS(DataRegularSeason20242025!$AB$3:$AB$1315,DataRegularSeason20242025!$B$3:$B$1315, "&lt;=" &amp; N$1, DataRegularSeason20242025!$E$3:$E$1315, $A10)</f>
        <v>6</v>
      </c>
      <c r="O10" s="49">
        <f>SUMIFS(DataRegularSeason20242025!$AA$3:$AA$1315,DataRegularSeason20242025!$B$3:$B$1315, "&lt;=" &amp; O$1, DataRegularSeason20242025!$D$3:$D$1315, $A10)+SUMIFS(DataRegularSeason20242025!$AB$3:$AB$1315,DataRegularSeason20242025!$B$3:$B$1315, "&lt;=" &amp; O$1, DataRegularSeason20242025!$E$3:$E$1315, $A10)</f>
        <v>6</v>
      </c>
      <c r="P10" s="49">
        <f>SUMIFS(DataRegularSeason20242025!$AA$3:$AA$1315,DataRegularSeason20242025!$B$3:$B$1315, "&lt;=" &amp; P$1, DataRegularSeason20242025!$D$3:$D$1315, $A10)+SUMIFS(DataRegularSeason20242025!$AB$3:$AB$1315,DataRegularSeason20242025!$B$3:$B$1315, "&lt;=" &amp; P$1, DataRegularSeason20242025!$E$3:$E$1315, $A10)</f>
        <v>8</v>
      </c>
      <c r="Q10" s="49">
        <f>SUMIFS(DataRegularSeason20242025!$AA$3:$AA$1315,DataRegularSeason20242025!$B$3:$B$1315, "&lt;=" &amp; Q$1, DataRegularSeason20242025!$D$3:$D$1315, $A10)+SUMIFS(DataRegularSeason20242025!$AB$3:$AB$1315,DataRegularSeason20242025!$B$3:$B$1315, "&lt;=" &amp; Q$1, DataRegularSeason20242025!$E$3:$E$1315, $A10)</f>
        <v>8</v>
      </c>
      <c r="R10" s="49">
        <f>SUMIFS(DataRegularSeason20242025!$AA$3:$AA$1315,DataRegularSeason20242025!$B$3:$B$1315, "&lt;=" &amp; R$1, DataRegularSeason20242025!$D$3:$D$1315, $A10)+SUMIFS(DataRegularSeason20242025!$AB$3:$AB$1315,DataRegularSeason20242025!$B$3:$B$1315, "&lt;=" &amp; R$1, DataRegularSeason20242025!$E$3:$E$1315, $A10)</f>
        <v>8</v>
      </c>
      <c r="S10" s="49">
        <f>SUMIFS(DataRegularSeason20242025!$AA$3:$AA$1315,DataRegularSeason20242025!$B$3:$B$1315, "&lt;=" &amp; S$1, DataRegularSeason20242025!$D$3:$D$1315, $A10)+SUMIFS(DataRegularSeason20242025!$AB$3:$AB$1315,DataRegularSeason20242025!$B$3:$B$1315, "&lt;=" &amp; S$1, DataRegularSeason20242025!$E$3:$E$1315, $A10)</f>
        <v>8</v>
      </c>
      <c r="T10" s="49">
        <f>SUMIFS(DataRegularSeason20242025!$AA$3:$AA$1315,DataRegularSeason20242025!$B$3:$B$1315, "&lt;=" &amp; T$1, DataRegularSeason20242025!$D$3:$D$1315, $A10)+SUMIFS(DataRegularSeason20242025!$AB$3:$AB$1315,DataRegularSeason20242025!$B$3:$B$1315, "&lt;=" &amp; T$1, DataRegularSeason20242025!$E$3:$E$1315, $A10)</f>
        <v>10</v>
      </c>
      <c r="U10" s="49">
        <f>SUMIFS(DataRegularSeason20242025!$AA$3:$AA$1315,DataRegularSeason20242025!$B$3:$B$1315, "&lt;=" &amp; U$1, DataRegularSeason20242025!$D$3:$D$1315, $A10)+SUMIFS(DataRegularSeason20242025!$AB$3:$AB$1315,DataRegularSeason20242025!$B$3:$B$1315, "&lt;=" &amp; U$1, DataRegularSeason20242025!$E$3:$E$1315, $A10)</f>
        <v>10</v>
      </c>
      <c r="V10" s="49">
        <f>SUMIFS(DataRegularSeason20242025!$AA$3:$AA$1315,DataRegularSeason20242025!$B$3:$B$1315, "&lt;=" &amp; V$1, DataRegularSeason20242025!$D$3:$D$1315, $A10)+SUMIFS(DataRegularSeason20242025!$AB$3:$AB$1315,DataRegularSeason20242025!$B$3:$B$1315, "&lt;=" &amp; V$1, DataRegularSeason20242025!$E$3:$E$1315, $A10)</f>
        <v>10</v>
      </c>
      <c r="W10" s="49">
        <f>SUMIFS(DataRegularSeason20242025!$AA$3:$AA$1315,DataRegularSeason20242025!$B$3:$B$1315, "&lt;=" &amp; W$1, DataRegularSeason20242025!$D$3:$D$1315, $A10)+SUMIFS(DataRegularSeason20242025!$AB$3:$AB$1315,DataRegularSeason20242025!$B$3:$B$1315, "&lt;=" &amp; W$1, DataRegularSeason20242025!$E$3:$E$1315, $A10)</f>
        <v>10</v>
      </c>
      <c r="X10" s="49">
        <f>SUMIFS(DataRegularSeason20242025!$AA$3:$AA$1315,DataRegularSeason20242025!$B$3:$B$1315, "&lt;=" &amp; X$1, DataRegularSeason20242025!$D$3:$D$1315, $A10)+SUMIFS(DataRegularSeason20242025!$AB$3:$AB$1315,DataRegularSeason20242025!$B$3:$B$1315, "&lt;=" &amp; X$1, DataRegularSeason20242025!$E$3:$E$1315, $A10)</f>
        <v>10</v>
      </c>
      <c r="Y10" s="49">
        <f>SUMIFS(DataRegularSeason20242025!$AA$3:$AA$1315,DataRegularSeason20242025!$B$3:$B$1315, "&lt;=" &amp; Y$1, DataRegularSeason20242025!$D$3:$D$1315, $A10)+SUMIFS(DataRegularSeason20242025!$AB$3:$AB$1315,DataRegularSeason20242025!$B$3:$B$1315, "&lt;=" &amp; Y$1, DataRegularSeason20242025!$E$3:$E$1315, $A10)</f>
        <v>12</v>
      </c>
      <c r="Z10" s="49">
        <f>SUMIFS(DataRegularSeason20242025!$AA$3:$AA$1315,DataRegularSeason20242025!$B$3:$B$1315, "&lt;=" &amp; Z$1, DataRegularSeason20242025!$D$3:$D$1315, $A10)+SUMIFS(DataRegularSeason20242025!$AB$3:$AB$1315,DataRegularSeason20242025!$B$3:$B$1315, "&lt;=" &amp; Z$1, DataRegularSeason20242025!$E$3:$E$1315, $A10)</f>
        <v>12</v>
      </c>
      <c r="AA10" s="49">
        <f>SUMIFS(DataRegularSeason20242025!$AA$3:$AA$1315,DataRegularSeason20242025!$B$3:$B$1315, "&lt;=" &amp; AA$1, DataRegularSeason20242025!$D$3:$D$1315, $A10)+SUMIFS(DataRegularSeason20242025!$AB$3:$AB$1315,DataRegularSeason20242025!$B$3:$B$1315, "&lt;=" &amp; AA$1, DataRegularSeason20242025!$E$3:$E$1315, $A10)</f>
        <v>12</v>
      </c>
      <c r="AB10" s="49">
        <f>SUMIFS(DataRegularSeason20242025!$AA$3:$AA$1315,DataRegularSeason20242025!$B$3:$B$1315, "&lt;=" &amp; AB$1, DataRegularSeason20242025!$D$3:$D$1315, $A10)+SUMIFS(DataRegularSeason20242025!$AB$3:$AB$1315,DataRegularSeason20242025!$B$3:$B$1315, "&lt;=" &amp; AB$1, DataRegularSeason20242025!$E$3:$E$1315, $A10)</f>
        <v>12</v>
      </c>
      <c r="AC10" s="49">
        <f>SUMIFS(DataRegularSeason20242025!$AA$3:$AA$1315,DataRegularSeason20242025!$B$3:$B$1315, "&lt;=" &amp; AC$1, DataRegularSeason20242025!$D$3:$D$1315, $A10)+SUMIFS(DataRegularSeason20242025!$AB$3:$AB$1315,DataRegularSeason20242025!$B$3:$B$1315, "&lt;=" &amp; AC$1, DataRegularSeason20242025!$E$3:$E$1315, $A10)</f>
        <v>12</v>
      </c>
      <c r="AD10" s="49">
        <f>SUMIFS(DataRegularSeason20242025!$AA$3:$AA$1315,DataRegularSeason20242025!$B$3:$B$1315, "&lt;=" &amp; AD$1, DataRegularSeason20242025!$D$3:$D$1315, $A10)+SUMIFS(DataRegularSeason20242025!$AB$3:$AB$1315,DataRegularSeason20242025!$B$3:$B$1315, "&lt;=" &amp; AD$1, DataRegularSeason20242025!$E$3:$E$1315, $A10)</f>
        <v>12</v>
      </c>
      <c r="AE10" s="49">
        <f>SUMIFS(DataRegularSeason20242025!$AA$3:$AA$1315,DataRegularSeason20242025!$B$3:$B$1315, "&lt;=" &amp; AE$1, DataRegularSeason20242025!$D$3:$D$1315, $A10)+SUMIFS(DataRegularSeason20242025!$AB$3:$AB$1315,DataRegularSeason20242025!$B$3:$B$1315, "&lt;=" &amp; AE$1, DataRegularSeason20242025!$E$3:$E$1315, $A10)</f>
        <v>12</v>
      </c>
      <c r="AF10" s="49">
        <f>SUMIFS(DataRegularSeason20242025!$AA$3:$AA$1315,DataRegularSeason20242025!$B$3:$B$1315, "&lt;=" &amp; AF$1, DataRegularSeason20242025!$D$3:$D$1315, $A10)+SUMIFS(DataRegularSeason20242025!$AB$3:$AB$1315,DataRegularSeason20242025!$B$3:$B$1315, "&lt;=" &amp; AF$1, DataRegularSeason20242025!$E$3:$E$1315, $A10)</f>
        <v>12</v>
      </c>
      <c r="AG10" s="49">
        <f>SUMIFS(DataRegularSeason20242025!$AA$3:$AA$1315,DataRegularSeason20242025!$B$3:$B$1315, "&lt;=" &amp; AG$1, DataRegularSeason20242025!$D$3:$D$1315, $A10)+SUMIFS(DataRegularSeason20242025!$AB$3:$AB$1315,DataRegularSeason20242025!$B$3:$B$1315, "&lt;=" &amp; AG$1, DataRegularSeason20242025!$E$3:$E$1315, $A10)</f>
        <v>12</v>
      </c>
      <c r="AH10" s="49">
        <f>SUMIFS(DataRegularSeason20242025!$AA$3:$AA$1315,DataRegularSeason20242025!$B$3:$B$1315, "&lt;=" &amp; AH$1, DataRegularSeason20242025!$D$3:$D$1315, $A10)+SUMIFS(DataRegularSeason20242025!$AB$3:$AB$1315,DataRegularSeason20242025!$B$3:$B$1315, "&lt;=" &amp; AH$1, DataRegularSeason20242025!$E$3:$E$1315, $A10)</f>
        <v>12</v>
      </c>
      <c r="AI10" s="49">
        <f>SUMIFS(DataRegularSeason20242025!$AA$3:$AA$1315,DataRegularSeason20242025!$B$3:$B$1315, "&lt;=" &amp; AI$1, DataRegularSeason20242025!$D$3:$D$1315, $A10)+SUMIFS(DataRegularSeason20242025!$AB$3:$AB$1315,DataRegularSeason20242025!$B$3:$B$1315, "&lt;=" &amp; AI$1, DataRegularSeason20242025!$E$3:$E$1315, $A10)</f>
        <v>12</v>
      </c>
      <c r="AJ10" s="49">
        <f>SUMIFS(DataRegularSeason20242025!$AA$3:$AA$1315,DataRegularSeason20242025!$B$3:$B$1315, "&lt;=" &amp; AJ$1, DataRegularSeason20242025!$D$3:$D$1315, $A10)+SUMIFS(DataRegularSeason20242025!$AB$3:$AB$1315,DataRegularSeason20242025!$B$3:$B$1315, "&lt;=" &amp; AJ$1, DataRegularSeason20242025!$E$3:$E$1315, $A10)</f>
        <v>12</v>
      </c>
      <c r="AK10" s="49">
        <f>SUMIFS(DataRegularSeason20242025!$AA$3:$AA$1315,DataRegularSeason20242025!$B$3:$B$1315, "&lt;=" &amp; AK$1, DataRegularSeason20242025!$D$3:$D$1315, $A10)+SUMIFS(DataRegularSeason20242025!$AB$3:$AB$1315,DataRegularSeason20242025!$B$3:$B$1315, "&lt;=" &amp; AK$1, DataRegularSeason20242025!$E$3:$E$1315, $A10)</f>
        <v>12</v>
      </c>
      <c r="AL10" s="49">
        <f>SUMIFS(DataRegularSeason20242025!$AA$3:$AA$1315,DataRegularSeason20242025!$B$3:$B$1315, "&lt;=" &amp; AL$1, DataRegularSeason20242025!$D$3:$D$1315, $A10)+SUMIFS(DataRegularSeason20242025!$AB$3:$AB$1315,DataRegularSeason20242025!$B$3:$B$1315, "&lt;=" &amp; AL$1, DataRegularSeason20242025!$E$3:$E$1315, $A10)</f>
        <v>12</v>
      </c>
      <c r="AM10" s="49">
        <f>SUMIFS(DataRegularSeason20242025!$AA$3:$AA$1315,DataRegularSeason20242025!$B$3:$B$1315, "&lt;=" &amp; AM$1, DataRegularSeason20242025!$D$3:$D$1315, $A10)+SUMIFS(DataRegularSeason20242025!$AB$3:$AB$1315,DataRegularSeason20242025!$B$3:$B$1315, "&lt;=" &amp; AM$1, DataRegularSeason20242025!$E$3:$E$1315, $A10)</f>
        <v>12</v>
      </c>
      <c r="AN10" s="49">
        <f>SUMIFS(DataRegularSeason20242025!$AA$3:$AA$1315,DataRegularSeason20242025!$B$3:$B$1315, "&lt;=" &amp; AN$1, DataRegularSeason20242025!$D$3:$D$1315, $A10)+SUMIFS(DataRegularSeason20242025!$AB$3:$AB$1315,DataRegularSeason20242025!$B$3:$B$1315, "&lt;=" &amp; AN$1, DataRegularSeason20242025!$E$3:$E$1315, $A10)</f>
        <v>12</v>
      </c>
      <c r="AO10" s="49">
        <f>SUMIFS(DataRegularSeason20242025!$AA$3:$AA$1315,DataRegularSeason20242025!$B$3:$B$1315, "&lt;=" &amp; AO$1, DataRegularSeason20242025!$D$3:$D$1315, $A10)+SUMIFS(DataRegularSeason20242025!$AB$3:$AB$1315,DataRegularSeason20242025!$B$3:$B$1315, "&lt;=" &amp; AO$1, DataRegularSeason20242025!$E$3:$E$1315, $A10)</f>
        <v>12</v>
      </c>
      <c r="AP10" s="49">
        <f>SUMIFS(DataRegularSeason20242025!$AA$3:$AA$1315,DataRegularSeason20242025!$B$3:$B$1315, "&lt;=" &amp; AP$1, DataRegularSeason20242025!$D$3:$D$1315, $A10)+SUMIFS(DataRegularSeason20242025!$AB$3:$AB$1315,DataRegularSeason20242025!$B$3:$B$1315, "&lt;=" &amp; AP$1, DataRegularSeason20242025!$E$3:$E$1315, $A10)</f>
        <v>12</v>
      </c>
      <c r="AQ10" s="49">
        <f>SUMIFS(DataRegularSeason20242025!$AA$3:$AA$1315,DataRegularSeason20242025!$B$3:$B$1315, "&lt;=" &amp; AQ$1, DataRegularSeason20242025!$D$3:$D$1315, $A10)+SUMIFS(DataRegularSeason20242025!$AB$3:$AB$1315,DataRegularSeason20242025!$B$3:$B$1315, "&lt;=" &amp; AQ$1, DataRegularSeason20242025!$E$3:$E$1315, $A10)</f>
        <v>12</v>
      </c>
      <c r="AR10" s="49">
        <f>SUMIFS(DataRegularSeason20242025!$AA$3:$AA$1315,DataRegularSeason20242025!$B$3:$B$1315, "&lt;=" &amp; AR$1, DataRegularSeason20242025!$D$3:$D$1315, $A10)+SUMIFS(DataRegularSeason20242025!$AB$3:$AB$1315,DataRegularSeason20242025!$B$3:$B$1315, "&lt;=" &amp; AR$1, DataRegularSeason20242025!$E$3:$E$1315, $A10)</f>
        <v>12</v>
      </c>
      <c r="AS10" s="49">
        <f>SUMIFS(DataRegularSeason20242025!$AA$3:$AA$1315,DataRegularSeason20242025!$B$3:$B$1315, "&lt;=" &amp; AS$1, DataRegularSeason20242025!$D$3:$D$1315, $A10)+SUMIFS(DataRegularSeason20242025!$AB$3:$AB$1315,DataRegularSeason20242025!$B$3:$B$1315, "&lt;=" &amp; AS$1, DataRegularSeason20242025!$E$3:$E$1315, $A10)</f>
        <v>12</v>
      </c>
      <c r="AT10" s="49">
        <f>SUMIFS(DataRegularSeason20242025!$AA$3:$AA$1315,DataRegularSeason20242025!$B$3:$B$1315, "&lt;=" &amp; AT$1, DataRegularSeason20242025!$D$3:$D$1315, $A10)+SUMIFS(DataRegularSeason20242025!$AB$3:$AB$1315,DataRegularSeason20242025!$B$3:$B$1315, "&lt;=" &amp; AT$1, DataRegularSeason20242025!$E$3:$E$1315, $A10)</f>
        <v>12</v>
      </c>
      <c r="AU10" s="49">
        <f>SUMIFS(DataRegularSeason20242025!$AA$3:$AA$1315,DataRegularSeason20242025!$B$3:$B$1315, "&lt;=" &amp; AU$1, DataRegularSeason20242025!$D$3:$D$1315, $A10)+SUMIFS(DataRegularSeason20242025!$AB$3:$AB$1315,DataRegularSeason20242025!$B$3:$B$1315, "&lt;=" &amp; AU$1, DataRegularSeason20242025!$E$3:$E$1315, $A10)</f>
        <v>12</v>
      </c>
      <c r="AV10" s="49">
        <f>SUMIFS(DataRegularSeason20242025!$AA$3:$AA$1315,DataRegularSeason20242025!$B$3:$B$1315, "&lt;=" &amp; AV$1, DataRegularSeason20242025!$D$3:$D$1315, $A10)+SUMIFS(DataRegularSeason20242025!$AB$3:$AB$1315,DataRegularSeason20242025!$B$3:$B$1315, "&lt;=" &amp; AV$1, DataRegularSeason20242025!$E$3:$E$1315, $A10)</f>
        <v>12</v>
      </c>
      <c r="AW10" s="49">
        <f>SUMIFS(DataRegularSeason20242025!$AA$3:$AA$1315,DataRegularSeason20242025!$B$3:$B$1315, "&lt;=" &amp; AW$1, DataRegularSeason20242025!$D$3:$D$1315, $A10)+SUMIFS(DataRegularSeason20242025!$AB$3:$AB$1315,DataRegularSeason20242025!$B$3:$B$1315, "&lt;=" &amp; AW$1, DataRegularSeason20242025!$E$3:$E$1315, $A10)</f>
        <v>12</v>
      </c>
      <c r="AX10" s="49">
        <f>SUMIFS(DataRegularSeason20242025!$AA$3:$AA$1315,DataRegularSeason20242025!$B$3:$B$1315, "&lt;=" &amp; AX$1, DataRegularSeason20242025!$D$3:$D$1315, $A10)+SUMIFS(DataRegularSeason20242025!$AB$3:$AB$1315,DataRegularSeason20242025!$B$3:$B$1315, "&lt;=" &amp; AX$1, DataRegularSeason20242025!$E$3:$E$1315, $A10)</f>
        <v>12</v>
      </c>
      <c r="AY10" s="49">
        <f>SUMIFS(DataRegularSeason20242025!$AA$3:$AA$1315,DataRegularSeason20242025!$B$3:$B$1315, "&lt;=" &amp; AY$1, DataRegularSeason20242025!$D$3:$D$1315, $A10)+SUMIFS(DataRegularSeason20242025!$AB$3:$AB$1315,DataRegularSeason20242025!$B$3:$B$1315, "&lt;=" &amp; AY$1, DataRegularSeason20242025!$E$3:$E$1315, $A10)</f>
        <v>12</v>
      </c>
      <c r="AZ10" s="49">
        <f>SUMIFS(DataRegularSeason20242025!$AA$3:$AA$1315,DataRegularSeason20242025!$B$3:$B$1315, "&lt;=" &amp; AZ$1, DataRegularSeason20242025!$D$3:$D$1315, $A10)+SUMIFS(DataRegularSeason20242025!$AB$3:$AB$1315,DataRegularSeason20242025!$B$3:$B$1315, "&lt;=" &amp; AZ$1, DataRegularSeason20242025!$E$3:$E$1315, $A10)</f>
        <v>12</v>
      </c>
      <c r="BA10" s="49">
        <f>SUMIFS(DataRegularSeason20242025!$AA$3:$AA$1315,DataRegularSeason20242025!$B$3:$B$1315, "&lt;=" &amp; BA$1, DataRegularSeason20242025!$D$3:$D$1315, $A10)+SUMIFS(DataRegularSeason20242025!$AB$3:$AB$1315,DataRegularSeason20242025!$B$3:$B$1315, "&lt;=" &amp; BA$1, DataRegularSeason20242025!$E$3:$E$1315, $A10)</f>
        <v>12</v>
      </c>
      <c r="BB10" s="49">
        <f>SUMIFS(DataRegularSeason20242025!$AA$3:$AA$1315,DataRegularSeason20242025!$B$3:$B$1315, "&lt;=" &amp; BB$1, DataRegularSeason20242025!$D$3:$D$1315, $A10)+SUMIFS(DataRegularSeason20242025!$AB$3:$AB$1315,DataRegularSeason20242025!$B$3:$B$1315, "&lt;=" &amp; BB$1, DataRegularSeason20242025!$E$3:$E$1315, $A10)</f>
        <v>12</v>
      </c>
      <c r="BC10" s="49">
        <f>SUMIFS(DataRegularSeason20242025!$AA$3:$AA$1315,DataRegularSeason20242025!$B$3:$B$1315, "&lt;=" &amp; BC$1, DataRegularSeason20242025!$D$3:$D$1315, $A10)+SUMIFS(DataRegularSeason20242025!$AB$3:$AB$1315,DataRegularSeason20242025!$B$3:$B$1315, "&lt;=" &amp; BC$1, DataRegularSeason20242025!$E$3:$E$1315, $A10)</f>
        <v>12</v>
      </c>
      <c r="BD10" s="49">
        <f>SUMIFS(DataRegularSeason20242025!$AA$3:$AA$1315,DataRegularSeason20242025!$B$3:$B$1315, "&lt;=" &amp; BD$1, DataRegularSeason20242025!$D$3:$D$1315, $A10)+SUMIFS(DataRegularSeason20242025!$AB$3:$AB$1315,DataRegularSeason20242025!$B$3:$B$1315, "&lt;=" &amp; BD$1, DataRegularSeason20242025!$E$3:$E$1315, $A10)</f>
        <v>12</v>
      </c>
      <c r="BE10" s="49">
        <f>SUMIFS(DataRegularSeason20242025!$AA$3:$AA$1315,DataRegularSeason20242025!$B$3:$B$1315, "&lt;=" &amp; BE$1, DataRegularSeason20242025!$D$3:$D$1315, $A10)+SUMIFS(DataRegularSeason20242025!$AB$3:$AB$1315,DataRegularSeason20242025!$B$3:$B$1315, "&lt;=" &amp; BE$1, DataRegularSeason20242025!$E$3:$E$1315, $A10)</f>
        <v>12</v>
      </c>
      <c r="BF10" s="49">
        <f>SUMIFS(DataRegularSeason20242025!$AA$3:$AA$1315,DataRegularSeason20242025!$B$3:$B$1315, "&lt;=" &amp; BF$1, DataRegularSeason20242025!$D$3:$D$1315, $A10)+SUMIFS(DataRegularSeason20242025!$AB$3:$AB$1315,DataRegularSeason20242025!$B$3:$B$1315, "&lt;=" &amp; BF$1, DataRegularSeason20242025!$E$3:$E$1315, $A10)</f>
        <v>12</v>
      </c>
      <c r="BG10" s="49">
        <f>SUMIFS(DataRegularSeason20242025!$AA$3:$AA$1315,DataRegularSeason20242025!$B$3:$B$1315, "&lt;=" &amp; BG$1, DataRegularSeason20242025!$D$3:$D$1315, $A10)+SUMIFS(DataRegularSeason20242025!$AB$3:$AB$1315,DataRegularSeason20242025!$B$3:$B$1315, "&lt;=" &amp; BG$1, DataRegularSeason20242025!$E$3:$E$1315, $A10)</f>
        <v>12</v>
      </c>
      <c r="BH10" s="49">
        <f>SUMIFS(DataRegularSeason20242025!$AA$3:$AA$1315,DataRegularSeason20242025!$B$3:$B$1315, "&lt;=" &amp; BH$1, DataRegularSeason20242025!$D$3:$D$1315, $A10)+SUMIFS(DataRegularSeason20242025!$AB$3:$AB$1315,DataRegularSeason20242025!$B$3:$B$1315, "&lt;=" &amp; BH$1, DataRegularSeason20242025!$E$3:$E$1315, $A10)</f>
        <v>12</v>
      </c>
      <c r="BI10" s="49">
        <f>SUMIFS(DataRegularSeason20242025!$AA$3:$AA$1315,DataRegularSeason20242025!$B$3:$B$1315, "&lt;=" &amp; BI$1, DataRegularSeason20242025!$D$3:$D$1315, $A10)+SUMIFS(DataRegularSeason20242025!$AB$3:$AB$1315,DataRegularSeason20242025!$B$3:$B$1315, "&lt;=" &amp; BI$1, DataRegularSeason20242025!$E$3:$E$1315, $A10)</f>
        <v>12</v>
      </c>
      <c r="BJ10" s="49">
        <f>SUMIFS(DataRegularSeason20242025!$AA$3:$AA$1315,DataRegularSeason20242025!$B$3:$B$1315, "&lt;=" &amp; BJ$1, DataRegularSeason20242025!$D$3:$D$1315, $A10)+SUMIFS(DataRegularSeason20242025!$AB$3:$AB$1315,DataRegularSeason20242025!$B$3:$B$1315, "&lt;=" &amp; BJ$1, DataRegularSeason20242025!$E$3:$E$1315, $A10)</f>
        <v>12</v>
      </c>
      <c r="BK10" s="49">
        <f>SUMIFS(DataRegularSeason20242025!$AA$3:$AA$1315,DataRegularSeason20242025!$B$3:$B$1315, "&lt;=" &amp; BK$1, DataRegularSeason20242025!$D$3:$D$1315, $A10)+SUMIFS(DataRegularSeason20242025!$AB$3:$AB$1315,DataRegularSeason20242025!$B$3:$B$1315, "&lt;=" &amp; BK$1, DataRegularSeason20242025!$E$3:$E$1315, $A10)</f>
        <v>12</v>
      </c>
      <c r="BL10" s="49">
        <f>SUMIFS(DataRegularSeason20242025!$AA$3:$AA$1315,DataRegularSeason20242025!$B$3:$B$1315, "&lt;=" &amp; BL$1, DataRegularSeason20242025!$D$3:$D$1315, $A10)+SUMIFS(DataRegularSeason20242025!$AB$3:$AB$1315,DataRegularSeason20242025!$B$3:$B$1315, "&lt;=" &amp; BL$1, DataRegularSeason20242025!$E$3:$E$1315, $A10)</f>
        <v>12</v>
      </c>
      <c r="BM10" s="49">
        <f>SUMIFS(DataRegularSeason20242025!$AA$3:$AA$1315,DataRegularSeason20242025!$B$3:$B$1315, "&lt;=" &amp; BM$1, DataRegularSeason20242025!$D$3:$D$1315, $A10)+SUMIFS(DataRegularSeason20242025!$AB$3:$AB$1315,DataRegularSeason20242025!$B$3:$B$1315, "&lt;=" &amp; BM$1, DataRegularSeason20242025!$E$3:$E$1315, $A10)</f>
        <v>12</v>
      </c>
      <c r="BN10" s="49">
        <f>SUMIFS(DataRegularSeason20242025!$AA$3:$AA$1315,DataRegularSeason20242025!$B$3:$B$1315, "&lt;=" &amp; BN$1, DataRegularSeason20242025!$D$3:$D$1315, $A10)+SUMIFS(DataRegularSeason20242025!$AB$3:$AB$1315,DataRegularSeason20242025!$B$3:$B$1315, "&lt;=" &amp; BN$1, DataRegularSeason20242025!$E$3:$E$1315, $A10)</f>
        <v>12</v>
      </c>
      <c r="BO10" s="49">
        <f>SUMIFS(DataRegularSeason20242025!$AA$3:$AA$1315,DataRegularSeason20242025!$B$3:$B$1315, "&lt;=" &amp; BO$1, DataRegularSeason20242025!$D$3:$D$1315, $A10)+SUMIFS(DataRegularSeason20242025!$AB$3:$AB$1315,DataRegularSeason20242025!$B$3:$B$1315, "&lt;=" &amp; BO$1, DataRegularSeason20242025!$E$3:$E$1315, $A10)</f>
        <v>12</v>
      </c>
      <c r="BP10" s="49">
        <f>SUMIFS(DataRegularSeason20242025!$AA$3:$AA$1315,DataRegularSeason20242025!$B$3:$B$1315, "&lt;=" &amp; BP$1, DataRegularSeason20242025!$D$3:$D$1315, $A10)+SUMIFS(DataRegularSeason20242025!$AB$3:$AB$1315,DataRegularSeason20242025!$B$3:$B$1315, "&lt;=" &amp; BP$1, DataRegularSeason20242025!$E$3:$E$1315, $A10)</f>
        <v>12</v>
      </c>
      <c r="BQ10" s="49">
        <f>SUMIFS(DataRegularSeason20242025!$AA$3:$AA$1315,DataRegularSeason20242025!$B$3:$B$1315, "&lt;=" &amp; BQ$1, DataRegularSeason20242025!$D$3:$D$1315, $A10)+SUMIFS(DataRegularSeason20242025!$AB$3:$AB$1315,DataRegularSeason20242025!$B$3:$B$1315, "&lt;=" &amp; BQ$1, DataRegularSeason20242025!$E$3:$E$1315, $A10)</f>
        <v>12</v>
      </c>
      <c r="BR10" s="49">
        <f>SUMIFS(DataRegularSeason20242025!$AA$3:$AA$1315,DataRegularSeason20242025!$B$3:$B$1315, "&lt;=" &amp; BR$1, DataRegularSeason20242025!$D$3:$D$1315, $A10)+SUMIFS(DataRegularSeason20242025!$AB$3:$AB$1315,DataRegularSeason20242025!$B$3:$B$1315, "&lt;=" &amp; BR$1, DataRegularSeason20242025!$E$3:$E$1315, $A10)</f>
        <v>12</v>
      </c>
      <c r="BS10" s="49">
        <f>SUMIFS(DataRegularSeason20242025!$AA$3:$AA$1315,DataRegularSeason20242025!$B$3:$B$1315, "&lt;=" &amp; BS$1, DataRegularSeason20242025!$D$3:$D$1315, $A10)+SUMIFS(DataRegularSeason20242025!$AB$3:$AB$1315,DataRegularSeason20242025!$B$3:$B$1315, "&lt;=" &amp; BS$1, DataRegularSeason20242025!$E$3:$E$1315, $A10)</f>
        <v>12</v>
      </c>
      <c r="BT10" s="49">
        <f>SUMIFS(DataRegularSeason20242025!$AA$3:$AA$1315,DataRegularSeason20242025!$B$3:$B$1315, "&lt;=" &amp; BT$1, DataRegularSeason20242025!$D$3:$D$1315, $A10)+SUMIFS(DataRegularSeason20242025!$AB$3:$AB$1315,DataRegularSeason20242025!$B$3:$B$1315, "&lt;=" &amp; BT$1, DataRegularSeason20242025!$E$3:$E$1315, $A10)</f>
        <v>12</v>
      </c>
      <c r="BU10" s="49">
        <f>SUMIFS(DataRegularSeason20242025!$AA$3:$AA$1315,DataRegularSeason20242025!$B$3:$B$1315, "&lt;=" &amp; BU$1, DataRegularSeason20242025!$D$3:$D$1315, $A10)+SUMIFS(DataRegularSeason20242025!$AB$3:$AB$1315,DataRegularSeason20242025!$B$3:$B$1315, "&lt;=" &amp; BU$1, DataRegularSeason20242025!$E$3:$E$1315, $A10)</f>
        <v>12</v>
      </c>
      <c r="BV10" s="49">
        <f>SUMIFS(DataRegularSeason20242025!$AA$3:$AA$1315,DataRegularSeason20242025!$B$3:$B$1315, "&lt;=" &amp; BV$1, DataRegularSeason20242025!$D$3:$D$1315, $A10)+SUMIFS(DataRegularSeason20242025!$AB$3:$AB$1315,DataRegularSeason20242025!$B$3:$B$1315, "&lt;=" &amp; BV$1, DataRegularSeason20242025!$E$3:$E$1315, $A10)</f>
        <v>12</v>
      </c>
      <c r="BW10" s="49">
        <f>SUMIFS(DataRegularSeason20242025!$AA$3:$AA$1315,DataRegularSeason20242025!$B$3:$B$1315, "&lt;=" &amp; BW$1, DataRegularSeason20242025!$D$3:$D$1315, $A10)+SUMIFS(DataRegularSeason20242025!$AB$3:$AB$1315,DataRegularSeason20242025!$B$3:$B$1315, "&lt;=" &amp; BW$1, DataRegularSeason20242025!$E$3:$E$1315, $A10)</f>
        <v>12</v>
      </c>
      <c r="BX10" s="49">
        <f>SUMIFS(DataRegularSeason20242025!$AA$3:$AA$1315,DataRegularSeason20242025!$B$3:$B$1315, "&lt;=" &amp; BX$1, DataRegularSeason20242025!$D$3:$D$1315, $A10)+SUMIFS(DataRegularSeason20242025!$AB$3:$AB$1315,DataRegularSeason20242025!$B$3:$B$1315, "&lt;=" &amp; BX$1, DataRegularSeason20242025!$E$3:$E$1315, $A10)</f>
        <v>12</v>
      </c>
      <c r="BY10" s="49">
        <f>SUMIFS(DataRegularSeason20242025!$AA$3:$AA$1315,DataRegularSeason20242025!$B$3:$B$1315, "&lt;=" &amp; BY$1, DataRegularSeason20242025!$D$3:$D$1315, $A10)+SUMIFS(DataRegularSeason20242025!$AB$3:$AB$1315,DataRegularSeason20242025!$B$3:$B$1315, "&lt;=" &amp; BY$1, DataRegularSeason20242025!$E$3:$E$1315, $A10)</f>
        <v>12</v>
      </c>
      <c r="BZ10" s="49">
        <f>SUMIFS(DataRegularSeason20242025!$AA$3:$AA$1315,DataRegularSeason20242025!$B$3:$B$1315, "&lt;=" &amp; BZ$1, DataRegularSeason20242025!$D$3:$D$1315, $A10)+SUMIFS(DataRegularSeason20242025!$AB$3:$AB$1315,DataRegularSeason20242025!$B$3:$B$1315, "&lt;=" &amp; BZ$1, DataRegularSeason20242025!$E$3:$E$1315, $A10)</f>
        <v>12</v>
      </c>
      <c r="CA10" s="49">
        <f>SUMIFS(DataRegularSeason20242025!$AA$3:$AA$1315,DataRegularSeason20242025!$B$3:$B$1315, "&lt;=" &amp; CA$1, DataRegularSeason20242025!$D$3:$D$1315, $A10)+SUMIFS(DataRegularSeason20242025!$AB$3:$AB$1315,DataRegularSeason20242025!$B$3:$B$1315, "&lt;=" &amp; CA$1, DataRegularSeason20242025!$E$3:$E$1315, $A10)</f>
        <v>12</v>
      </c>
      <c r="CB10" s="49">
        <f>SUMIFS(DataRegularSeason20242025!$AA$3:$AA$1315,DataRegularSeason20242025!$B$3:$B$1315, "&lt;=" &amp; CB$1, DataRegularSeason20242025!$D$3:$D$1315, $A10)+SUMIFS(DataRegularSeason20242025!$AB$3:$AB$1315,DataRegularSeason20242025!$B$3:$B$1315, "&lt;=" &amp; CB$1, DataRegularSeason20242025!$E$3:$E$1315, $A10)</f>
        <v>12</v>
      </c>
      <c r="CC10" s="49">
        <f>SUMIFS(DataRegularSeason20242025!$AA$3:$AA$1315,DataRegularSeason20242025!$B$3:$B$1315, "&lt;=" &amp; CC$1, DataRegularSeason20242025!$D$3:$D$1315, $A10)+SUMIFS(DataRegularSeason20242025!$AB$3:$AB$1315,DataRegularSeason20242025!$B$3:$B$1315, "&lt;=" &amp; CC$1, DataRegularSeason20242025!$E$3:$E$1315, $A10)</f>
        <v>12</v>
      </c>
      <c r="CD10" s="49">
        <f>SUMIFS(DataRegularSeason20242025!$AA$3:$AA$1315,DataRegularSeason20242025!$B$3:$B$1315, "&lt;=" &amp; CD$1, DataRegularSeason20242025!$D$3:$D$1315, $A10)+SUMIFS(DataRegularSeason20242025!$AB$3:$AB$1315,DataRegularSeason20242025!$B$3:$B$1315, "&lt;=" &amp; CD$1, DataRegularSeason20242025!$E$3:$E$1315, $A10)</f>
        <v>12</v>
      </c>
      <c r="CE10" s="49">
        <f>SUMIFS(DataRegularSeason20242025!$AA$3:$AA$1315,DataRegularSeason20242025!$B$3:$B$1315, "&lt;=" &amp; CE$1, DataRegularSeason20242025!$D$3:$D$1315, $A10)+SUMIFS(DataRegularSeason20242025!$AB$3:$AB$1315,DataRegularSeason20242025!$B$3:$B$1315, "&lt;=" &amp; CE$1, DataRegularSeason20242025!$E$3:$E$1315, $A10)</f>
        <v>12</v>
      </c>
      <c r="CF10" s="49">
        <f>SUMIFS(DataRegularSeason20242025!$AA$3:$AA$1315,DataRegularSeason20242025!$B$3:$B$1315, "&lt;=" &amp; CF$1, DataRegularSeason20242025!$D$3:$D$1315, $A10)+SUMIFS(DataRegularSeason20242025!$AB$3:$AB$1315,DataRegularSeason20242025!$B$3:$B$1315, "&lt;=" &amp; CF$1, DataRegularSeason20242025!$E$3:$E$1315, $A10)</f>
        <v>12</v>
      </c>
      <c r="CG10" s="49">
        <f>SUMIFS(DataRegularSeason20242025!$AA$3:$AA$1315,DataRegularSeason20242025!$B$3:$B$1315, "&lt;=" &amp; CG$1, DataRegularSeason20242025!$D$3:$D$1315, $A10)+SUMIFS(DataRegularSeason20242025!$AB$3:$AB$1315,DataRegularSeason20242025!$B$3:$B$1315, "&lt;=" &amp; CG$1, DataRegularSeason20242025!$E$3:$E$1315, $A10)</f>
        <v>12</v>
      </c>
      <c r="CH10" s="49">
        <f>SUMIFS(DataRegularSeason20242025!$AA$3:$AA$1315,DataRegularSeason20242025!$B$3:$B$1315, "&lt;=" &amp; CH$1, DataRegularSeason20242025!$D$3:$D$1315, $A10)+SUMIFS(DataRegularSeason20242025!$AB$3:$AB$1315,DataRegularSeason20242025!$B$3:$B$1315, "&lt;=" &amp; CH$1, DataRegularSeason20242025!$E$3:$E$1315, $A10)</f>
        <v>12</v>
      </c>
      <c r="CI10" s="49">
        <f>SUMIFS(DataRegularSeason20242025!$AA$3:$AA$1315,DataRegularSeason20242025!$B$3:$B$1315, "&lt;=" &amp; CI$1, DataRegularSeason20242025!$D$3:$D$1315, $A10)+SUMIFS(DataRegularSeason20242025!$AB$3:$AB$1315,DataRegularSeason20242025!$B$3:$B$1315, "&lt;=" &amp; CI$1, DataRegularSeason20242025!$E$3:$E$1315, $A10)</f>
        <v>12</v>
      </c>
      <c r="CJ10" s="49">
        <f>SUMIFS(DataRegularSeason20242025!$AA$3:$AA$1315,DataRegularSeason20242025!$B$3:$B$1315, "&lt;=" &amp; CJ$1, DataRegularSeason20242025!$D$3:$D$1315, $A10)+SUMIFS(DataRegularSeason20242025!$AB$3:$AB$1315,DataRegularSeason20242025!$B$3:$B$1315, "&lt;=" &amp; CJ$1, DataRegularSeason20242025!$E$3:$E$1315, $A10)</f>
        <v>12</v>
      </c>
      <c r="CK10" s="49">
        <f>SUMIFS(DataRegularSeason20242025!$AA$3:$AA$1315,DataRegularSeason20242025!$B$3:$B$1315, "&lt;=" &amp; CK$1, DataRegularSeason20242025!$D$3:$D$1315, $A10)+SUMIFS(DataRegularSeason20242025!$AB$3:$AB$1315,DataRegularSeason20242025!$B$3:$B$1315, "&lt;=" &amp; CK$1, DataRegularSeason20242025!$E$3:$E$1315, $A10)</f>
        <v>12</v>
      </c>
      <c r="CL10" s="49">
        <f>SUMIFS(DataRegularSeason20242025!$AA$3:$AA$1315,DataRegularSeason20242025!$B$3:$B$1315, "&lt;=" &amp; CL$1, DataRegularSeason20242025!$D$3:$D$1315, $A10)+SUMIFS(DataRegularSeason20242025!$AB$3:$AB$1315,DataRegularSeason20242025!$B$3:$B$1315, "&lt;=" &amp; CL$1, DataRegularSeason20242025!$E$3:$E$1315, $A10)</f>
        <v>12</v>
      </c>
      <c r="CM10" s="49">
        <f>SUMIFS(DataRegularSeason20242025!$AA$3:$AA$1315,DataRegularSeason20242025!$B$3:$B$1315, "&lt;=" &amp; CM$1, DataRegularSeason20242025!$D$3:$D$1315, $A10)+SUMIFS(DataRegularSeason20242025!$AB$3:$AB$1315,DataRegularSeason20242025!$B$3:$B$1315, "&lt;=" &amp; CM$1, DataRegularSeason20242025!$E$3:$E$1315, $A10)</f>
        <v>12</v>
      </c>
      <c r="CN10" s="49">
        <f>SUMIFS(DataRegularSeason20242025!$AA$3:$AA$1315,DataRegularSeason20242025!$B$3:$B$1315, "&lt;=" &amp; CN$1, DataRegularSeason20242025!$D$3:$D$1315, $A10)+SUMIFS(DataRegularSeason20242025!$AB$3:$AB$1315,DataRegularSeason20242025!$B$3:$B$1315, "&lt;=" &amp; CN$1, DataRegularSeason20242025!$E$3:$E$1315, $A10)</f>
        <v>12</v>
      </c>
      <c r="CO10" s="49">
        <f>SUMIFS(DataRegularSeason20242025!$AA$3:$AA$1315,DataRegularSeason20242025!$B$3:$B$1315, "&lt;=" &amp; CO$1, DataRegularSeason20242025!$D$3:$D$1315, $A10)+SUMIFS(DataRegularSeason20242025!$AB$3:$AB$1315,DataRegularSeason20242025!$B$3:$B$1315, "&lt;=" &amp; CO$1, DataRegularSeason20242025!$E$3:$E$1315, $A10)</f>
        <v>12</v>
      </c>
      <c r="CP10" s="49">
        <f>SUMIFS(DataRegularSeason20242025!$AA$3:$AA$1315,DataRegularSeason20242025!$B$3:$B$1315, "&lt;=" &amp; CP$1, DataRegularSeason20242025!$D$3:$D$1315, $A10)+SUMIFS(DataRegularSeason20242025!$AB$3:$AB$1315,DataRegularSeason20242025!$B$3:$B$1315, "&lt;=" &amp; CP$1, DataRegularSeason20242025!$E$3:$E$1315, $A10)</f>
        <v>12</v>
      </c>
      <c r="CQ10" s="49">
        <f>SUMIFS(DataRegularSeason20242025!$AA$3:$AA$1315,DataRegularSeason20242025!$B$3:$B$1315, "&lt;=" &amp; CQ$1, DataRegularSeason20242025!$D$3:$D$1315, $A10)+SUMIFS(DataRegularSeason20242025!$AB$3:$AB$1315,DataRegularSeason20242025!$B$3:$B$1315, "&lt;=" &amp; CQ$1, DataRegularSeason20242025!$E$3:$E$1315, $A10)</f>
        <v>12</v>
      </c>
      <c r="CR10" s="49">
        <f>SUMIFS(DataRegularSeason20242025!$AA$3:$AA$1315,DataRegularSeason20242025!$B$3:$B$1315, "&lt;=" &amp; CR$1, DataRegularSeason20242025!$D$3:$D$1315, $A10)+SUMIFS(DataRegularSeason20242025!$AB$3:$AB$1315,DataRegularSeason20242025!$B$3:$B$1315, "&lt;=" &amp; CR$1, DataRegularSeason20242025!$E$3:$E$1315, $A10)</f>
        <v>12</v>
      </c>
      <c r="CS10" s="49">
        <f>SUMIFS(DataRegularSeason20242025!$AA$3:$AA$1315,DataRegularSeason20242025!$B$3:$B$1315, "&lt;=" &amp; CS$1, DataRegularSeason20242025!$D$3:$D$1315, $A10)+SUMIFS(DataRegularSeason20242025!$AB$3:$AB$1315,DataRegularSeason20242025!$B$3:$B$1315, "&lt;=" &amp; CS$1, DataRegularSeason20242025!$E$3:$E$1315, $A10)</f>
        <v>12</v>
      </c>
      <c r="CT10" s="49">
        <f>SUMIFS(DataRegularSeason20242025!$AA$3:$AA$1315,DataRegularSeason20242025!$B$3:$B$1315, "&lt;=" &amp; CT$1, DataRegularSeason20242025!$D$3:$D$1315, $A10)+SUMIFS(DataRegularSeason20242025!$AB$3:$AB$1315,DataRegularSeason20242025!$B$3:$B$1315, "&lt;=" &amp; CT$1, DataRegularSeason20242025!$E$3:$E$1315, $A10)</f>
        <v>12</v>
      </c>
      <c r="CU10" s="49">
        <f>SUMIFS(DataRegularSeason20242025!$AA$3:$AA$1315,DataRegularSeason20242025!$B$3:$B$1315, "&lt;=" &amp; CU$1, DataRegularSeason20242025!$D$3:$D$1315, $A10)+SUMIFS(DataRegularSeason20242025!$AB$3:$AB$1315,DataRegularSeason20242025!$B$3:$B$1315, "&lt;=" &amp; CU$1, DataRegularSeason20242025!$E$3:$E$1315, $A10)</f>
        <v>12</v>
      </c>
      <c r="CV10" s="49">
        <f>SUMIFS(DataRegularSeason20242025!$AA$3:$AA$1315,DataRegularSeason20242025!$B$3:$B$1315, "&lt;=" &amp; CV$1, DataRegularSeason20242025!$D$3:$D$1315, $A10)+SUMIFS(DataRegularSeason20242025!$AB$3:$AB$1315,DataRegularSeason20242025!$B$3:$B$1315, "&lt;=" &amp; CV$1, DataRegularSeason20242025!$E$3:$E$1315, $A10)</f>
        <v>12</v>
      </c>
      <c r="CW10" s="49">
        <f>SUMIFS(DataRegularSeason20242025!$AA$3:$AA$1315,DataRegularSeason20242025!$B$3:$B$1315, "&lt;=" &amp; CW$1, DataRegularSeason20242025!$D$3:$D$1315, $A10)+SUMIFS(DataRegularSeason20242025!$AB$3:$AB$1315,DataRegularSeason20242025!$B$3:$B$1315, "&lt;=" &amp; CW$1, DataRegularSeason20242025!$E$3:$E$1315, $A10)</f>
        <v>12</v>
      </c>
      <c r="CX10" s="49">
        <f>SUMIFS(DataRegularSeason20242025!$AA$3:$AA$1315,DataRegularSeason20242025!$B$3:$B$1315, "&lt;=" &amp; CX$1, DataRegularSeason20242025!$D$3:$D$1315, $A10)+SUMIFS(DataRegularSeason20242025!$AB$3:$AB$1315,DataRegularSeason20242025!$B$3:$B$1315, "&lt;=" &amp; CX$1, DataRegularSeason20242025!$E$3:$E$1315, $A10)</f>
        <v>12</v>
      </c>
      <c r="CY10" s="49">
        <f>SUMIFS(DataRegularSeason20242025!$AA$3:$AA$1315,DataRegularSeason20242025!$B$3:$B$1315, "&lt;=" &amp; CY$1, DataRegularSeason20242025!$D$3:$D$1315, $A10)+SUMIFS(DataRegularSeason20242025!$AB$3:$AB$1315,DataRegularSeason20242025!$B$3:$B$1315, "&lt;=" &amp; CY$1, DataRegularSeason20242025!$E$3:$E$1315, $A10)</f>
        <v>12</v>
      </c>
      <c r="CZ10" s="49">
        <f>SUMIFS(DataRegularSeason20242025!$AA$3:$AA$1315,DataRegularSeason20242025!$B$3:$B$1315, "&lt;=" &amp; CZ$1, DataRegularSeason20242025!$D$3:$D$1315, $A10)+SUMIFS(DataRegularSeason20242025!$AB$3:$AB$1315,DataRegularSeason20242025!$B$3:$B$1315, "&lt;=" &amp; CZ$1, DataRegularSeason20242025!$E$3:$E$1315, $A10)</f>
        <v>12</v>
      </c>
      <c r="DA10" s="49">
        <f>SUMIFS(DataRegularSeason20242025!$AA$3:$AA$1315,DataRegularSeason20242025!$B$3:$B$1315, "&lt;=" &amp; DA$1, DataRegularSeason20242025!$D$3:$D$1315, $A10)+SUMIFS(DataRegularSeason20242025!$AB$3:$AB$1315,DataRegularSeason20242025!$B$3:$B$1315, "&lt;=" &amp; DA$1, DataRegularSeason20242025!$E$3:$E$1315, $A10)</f>
        <v>12</v>
      </c>
      <c r="DB10" s="49">
        <f>SUMIFS(DataRegularSeason20242025!$AA$3:$AA$1315,DataRegularSeason20242025!$B$3:$B$1315, "&lt;=" &amp; DB$1, DataRegularSeason20242025!$D$3:$D$1315, $A10)+SUMIFS(DataRegularSeason20242025!$AB$3:$AB$1315,DataRegularSeason20242025!$B$3:$B$1315, "&lt;=" &amp; DB$1, DataRegularSeason20242025!$E$3:$E$1315, $A10)</f>
        <v>12</v>
      </c>
      <c r="DC10" s="49">
        <f>SUMIFS(DataRegularSeason20242025!$AA$3:$AA$1315,DataRegularSeason20242025!$B$3:$B$1315, "&lt;=" &amp; DC$1, DataRegularSeason20242025!$D$3:$D$1315, $A10)+SUMIFS(DataRegularSeason20242025!$AB$3:$AB$1315,DataRegularSeason20242025!$B$3:$B$1315, "&lt;=" &amp; DC$1, DataRegularSeason20242025!$E$3:$E$1315, $A10)</f>
        <v>12</v>
      </c>
      <c r="DD10" s="49">
        <f>SUMIFS(DataRegularSeason20242025!$AA$3:$AA$1315,DataRegularSeason20242025!$B$3:$B$1315, "&lt;=" &amp; DD$1, DataRegularSeason20242025!$D$3:$D$1315, $A10)+SUMIFS(DataRegularSeason20242025!$AB$3:$AB$1315,DataRegularSeason20242025!$B$3:$B$1315, "&lt;=" &amp; DD$1, DataRegularSeason20242025!$E$3:$E$1315, $A10)</f>
        <v>12</v>
      </c>
      <c r="DE10" s="49">
        <f>SUMIFS(DataRegularSeason20242025!$AA$3:$AA$1315,DataRegularSeason20242025!$B$3:$B$1315, "&lt;=" &amp; DE$1, DataRegularSeason20242025!$D$3:$D$1315, $A10)+SUMIFS(DataRegularSeason20242025!$AB$3:$AB$1315,DataRegularSeason20242025!$B$3:$B$1315, "&lt;=" &amp; DE$1, DataRegularSeason20242025!$E$3:$E$1315, $A10)</f>
        <v>12</v>
      </c>
      <c r="DF10" s="49">
        <f>SUMIFS(DataRegularSeason20242025!$AA$3:$AA$1315,DataRegularSeason20242025!$B$3:$B$1315, "&lt;=" &amp; DF$1, DataRegularSeason20242025!$D$3:$D$1315, $A10)+SUMIFS(DataRegularSeason20242025!$AB$3:$AB$1315,DataRegularSeason20242025!$B$3:$B$1315, "&lt;=" &amp; DF$1, DataRegularSeason20242025!$E$3:$E$1315, $A10)</f>
        <v>12</v>
      </c>
      <c r="DG10" s="49">
        <f>SUMIFS(DataRegularSeason20242025!$AA$3:$AA$1315,DataRegularSeason20242025!$B$3:$B$1315, "&lt;=" &amp; DG$1, DataRegularSeason20242025!$D$3:$D$1315, $A10)+SUMIFS(DataRegularSeason20242025!$AB$3:$AB$1315,DataRegularSeason20242025!$B$3:$B$1315, "&lt;=" &amp; DG$1, DataRegularSeason20242025!$E$3:$E$1315, $A10)</f>
        <v>12</v>
      </c>
      <c r="DH10" s="49">
        <f>SUMIFS(DataRegularSeason20242025!$AA$3:$AA$1315,DataRegularSeason20242025!$B$3:$B$1315, "&lt;=" &amp; DH$1, DataRegularSeason20242025!$D$3:$D$1315, $A10)+SUMIFS(DataRegularSeason20242025!$AB$3:$AB$1315,DataRegularSeason20242025!$B$3:$B$1315, "&lt;=" &amp; DH$1, DataRegularSeason20242025!$E$3:$E$1315, $A10)</f>
        <v>12</v>
      </c>
      <c r="DI10" s="49">
        <f>SUMIFS(DataRegularSeason20242025!$AA$3:$AA$1315,DataRegularSeason20242025!$B$3:$B$1315, "&lt;=" &amp; DI$1, DataRegularSeason20242025!$D$3:$D$1315, $A10)+SUMIFS(DataRegularSeason20242025!$AB$3:$AB$1315,DataRegularSeason20242025!$B$3:$B$1315, "&lt;=" &amp; DI$1, DataRegularSeason20242025!$E$3:$E$1315, $A10)</f>
        <v>12</v>
      </c>
      <c r="DJ10" s="49">
        <f>SUMIFS(DataRegularSeason20242025!$AA$3:$AA$1315,DataRegularSeason20242025!$B$3:$B$1315, "&lt;=" &amp; DJ$1, DataRegularSeason20242025!$D$3:$D$1315, $A10)+SUMIFS(DataRegularSeason20242025!$AB$3:$AB$1315,DataRegularSeason20242025!$B$3:$B$1315, "&lt;=" &amp; DJ$1, DataRegularSeason20242025!$E$3:$E$1315, $A10)</f>
        <v>12</v>
      </c>
      <c r="DK10" s="49">
        <f>SUMIFS(DataRegularSeason20242025!$AA$3:$AA$1315,DataRegularSeason20242025!$B$3:$B$1315, "&lt;=" &amp; DK$1, DataRegularSeason20242025!$D$3:$D$1315, $A10)+SUMIFS(DataRegularSeason20242025!$AB$3:$AB$1315,DataRegularSeason20242025!$B$3:$B$1315, "&lt;=" &amp; DK$1, DataRegularSeason20242025!$E$3:$E$1315, $A10)</f>
        <v>12</v>
      </c>
      <c r="DL10" s="49">
        <f>SUMIFS(DataRegularSeason20242025!$AA$3:$AA$1315,DataRegularSeason20242025!$B$3:$B$1315, "&lt;=" &amp; DL$1, DataRegularSeason20242025!$D$3:$D$1315, $A10)+SUMIFS(DataRegularSeason20242025!$AB$3:$AB$1315,DataRegularSeason20242025!$B$3:$B$1315, "&lt;=" &amp; DL$1, DataRegularSeason20242025!$E$3:$E$1315, $A10)</f>
        <v>12</v>
      </c>
      <c r="DM10" s="49">
        <f>SUMIFS(DataRegularSeason20242025!$AA$3:$AA$1315,DataRegularSeason20242025!$B$3:$B$1315, "&lt;=" &amp; DM$1, DataRegularSeason20242025!$D$3:$D$1315, $A10)+SUMIFS(DataRegularSeason20242025!$AB$3:$AB$1315,DataRegularSeason20242025!$B$3:$B$1315, "&lt;=" &amp; DM$1, DataRegularSeason20242025!$E$3:$E$1315, $A10)</f>
        <v>12</v>
      </c>
      <c r="DN10" s="49">
        <f>SUMIFS(DataRegularSeason20242025!$AA$3:$AA$1315,DataRegularSeason20242025!$B$3:$B$1315, "&lt;=" &amp; DN$1, DataRegularSeason20242025!$D$3:$D$1315, $A10)+SUMIFS(DataRegularSeason20242025!$AB$3:$AB$1315,DataRegularSeason20242025!$B$3:$B$1315, "&lt;=" &amp; DN$1, DataRegularSeason20242025!$E$3:$E$1315, $A10)</f>
        <v>12</v>
      </c>
      <c r="DO10" s="49">
        <f>SUMIFS(DataRegularSeason20242025!$AA$3:$AA$1315,DataRegularSeason20242025!$B$3:$B$1315, "&lt;=" &amp; DO$1, DataRegularSeason20242025!$D$3:$D$1315, $A10)+SUMIFS(DataRegularSeason20242025!$AB$3:$AB$1315,DataRegularSeason20242025!$B$3:$B$1315, "&lt;=" &amp; DO$1, DataRegularSeason20242025!$E$3:$E$1315, $A10)</f>
        <v>12</v>
      </c>
      <c r="DP10" s="49">
        <f>SUMIFS(DataRegularSeason20242025!$AA$3:$AA$1315,DataRegularSeason20242025!$B$3:$B$1315, "&lt;=" &amp; DP$1, DataRegularSeason20242025!$D$3:$D$1315, $A10)+SUMIFS(DataRegularSeason20242025!$AB$3:$AB$1315,DataRegularSeason20242025!$B$3:$B$1315, "&lt;=" &amp; DP$1, DataRegularSeason20242025!$E$3:$E$1315, $A10)</f>
        <v>12</v>
      </c>
      <c r="DQ10" s="49">
        <f>SUMIFS(DataRegularSeason20242025!$AA$3:$AA$1315,DataRegularSeason20242025!$B$3:$B$1315, "&lt;=" &amp; DQ$1, DataRegularSeason20242025!$D$3:$D$1315, $A10)+SUMIFS(DataRegularSeason20242025!$AB$3:$AB$1315,DataRegularSeason20242025!$B$3:$B$1315, "&lt;=" &amp; DQ$1, DataRegularSeason20242025!$E$3:$E$1315, $A10)</f>
        <v>12</v>
      </c>
      <c r="DR10" s="49">
        <f>SUMIFS(DataRegularSeason20242025!$AA$3:$AA$1315,DataRegularSeason20242025!$B$3:$B$1315, "&lt;=" &amp; DR$1, DataRegularSeason20242025!$D$3:$D$1315, $A10)+SUMIFS(DataRegularSeason20242025!$AB$3:$AB$1315,DataRegularSeason20242025!$B$3:$B$1315, "&lt;=" &amp; DR$1, DataRegularSeason20242025!$E$3:$E$1315, $A10)</f>
        <v>12</v>
      </c>
      <c r="DS10" s="49">
        <f>SUMIFS(DataRegularSeason20242025!$AA$3:$AA$1315,DataRegularSeason20242025!$B$3:$B$1315, "&lt;=" &amp; DS$1, DataRegularSeason20242025!$D$3:$D$1315, $A10)+SUMIFS(DataRegularSeason20242025!$AB$3:$AB$1315,DataRegularSeason20242025!$B$3:$B$1315, "&lt;=" &amp; DS$1, DataRegularSeason20242025!$E$3:$E$1315, $A10)</f>
        <v>12</v>
      </c>
      <c r="DT10" s="49">
        <f>SUMIFS(DataRegularSeason20242025!$AA$3:$AA$1315,DataRegularSeason20242025!$B$3:$B$1315, "&lt;=" &amp; DT$1, DataRegularSeason20242025!$D$3:$D$1315, $A10)+SUMIFS(DataRegularSeason20242025!$AB$3:$AB$1315,DataRegularSeason20242025!$B$3:$B$1315, "&lt;=" &amp; DT$1, DataRegularSeason20242025!$E$3:$E$1315, $A10)</f>
        <v>12</v>
      </c>
      <c r="DU10" s="49">
        <f>SUMIFS(DataRegularSeason20242025!$AA$3:$AA$1315,DataRegularSeason20242025!$B$3:$B$1315, "&lt;=" &amp; DU$1, DataRegularSeason20242025!$D$3:$D$1315, $A10)+SUMIFS(DataRegularSeason20242025!$AB$3:$AB$1315,DataRegularSeason20242025!$B$3:$B$1315, "&lt;=" &amp; DU$1, DataRegularSeason20242025!$E$3:$E$1315, $A10)</f>
        <v>12</v>
      </c>
      <c r="DV10" s="49">
        <f>SUMIFS(DataRegularSeason20242025!$AA$3:$AA$1315,DataRegularSeason20242025!$B$3:$B$1315, "&lt;=" &amp; DV$1, DataRegularSeason20242025!$D$3:$D$1315, $A10)+SUMIFS(DataRegularSeason20242025!$AB$3:$AB$1315,DataRegularSeason20242025!$B$3:$B$1315, "&lt;=" &amp; DV$1, DataRegularSeason20242025!$E$3:$E$1315, $A10)</f>
        <v>12</v>
      </c>
      <c r="DW10" s="49">
        <f>SUMIFS(DataRegularSeason20242025!$AA$3:$AA$1315,DataRegularSeason20242025!$B$3:$B$1315, "&lt;=" &amp; DW$1, DataRegularSeason20242025!$D$3:$D$1315, $A10)+SUMIFS(DataRegularSeason20242025!$AB$3:$AB$1315,DataRegularSeason20242025!$B$3:$B$1315, "&lt;=" &amp; DW$1, DataRegularSeason20242025!$E$3:$E$1315, $A10)</f>
        <v>12</v>
      </c>
      <c r="DX10" s="49">
        <f>SUMIFS(DataRegularSeason20242025!$AA$3:$AA$1315,DataRegularSeason20242025!$B$3:$B$1315, "&lt;=" &amp; DX$1, DataRegularSeason20242025!$D$3:$D$1315, $A10)+SUMIFS(DataRegularSeason20242025!$AB$3:$AB$1315,DataRegularSeason20242025!$B$3:$B$1315, "&lt;=" &amp; DX$1, DataRegularSeason20242025!$E$3:$E$1315, $A10)</f>
        <v>12</v>
      </c>
      <c r="DY10" s="49">
        <f>SUMIFS(DataRegularSeason20242025!$AA$3:$AA$1315,DataRegularSeason20242025!$B$3:$B$1315, "&lt;=" &amp; DY$1, DataRegularSeason20242025!$D$3:$D$1315, $A10)+SUMIFS(DataRegularSeason20242025!$AB$3:$AB$1315,DataRegularSeason20242025!$B$3:$B$1315, "&lt;=" &amp; DY$1, DataRegularSeason20242025!$E$3:$E$1315, $A10)</f>
        <v>12</v>
      </c>
      <c r="DZ10" s="49">
        <f>SUMIFS(DataRegularSeason20242025!$AA$3:$AA$1315,DataRegularSeason20242025!$B$3:$B$1315, "&lt;=" &amp; DZ$1, DataRegularSeason20242025!$D$3:$D$1315, $A10)+SUMIFS(DataRegularSeason20242025!$AB$3:$AB$1315,DataRegularSeason20242025!$B$3:$B$1315, "&lt;=" &amp; DZ$1, DataRegularSeason20242025!$E$3:$E$1315, $A10)</f>
        <v>12</v>
      </c>
      <c r="EA10" s="49">
        <f>SUMIFS(DataRegularSeason20242025!$AA$3:$AA$1315,DataRegularSeason20242025!$B$3:$B$1315, "&lt;=" &amp; EA$1, DataRegularSeason20242025!$D$3:$D$1315, $A10)+SUMIFS(DataRegularSeason20242025!$AB$3:$AB$1315,DataRegularSeason20242025!$B$3:$B$1315, "&lt;=" &amp; EA$1, DataRegularSeason20242025!$E$3:$E$1315, $A10)</f>
        <v>12</v>
      </c>
      <c r="EB10" s="49">
        <f>SUMIFS(DataRegularSeason20242025!$AA$3:$AA$1315,DataRegularSeason20242025!$B$3:$B$1315, "&lt;=" &amp; EB$1, DataRegularSeason20242025!$D$3:$D$1315, $A10)+SUMIFS(DataRegularSeason20242025!$AB$3:$AB$1315,DataRegularSeason20242025!$B$3:$B$1315, "&lt;=" &amp; EB$1, DataRegularSeason20242025!$E$3:$E$1315, $A10)</f>
        <v>12</v>
      </c>
      <c r="EC10" s="49">
        <f>SUMIFS(DataRegularSeason20242025!$AA$3:$AA$1315,DataRegularSeason20242025!$B$3:$B$1315, "&lt;=" &amp; EC$1, DataRegularSeason20242025!$D$3:$D$1315, $A10)+SUMIFS(DataRegularSeason20242025!$AB$3:$AB$1315,DataRegularSeason20242025!$B$3:$B$1315, "&lt;=" &amp; EC$1, DataRegularSeason20242025!$E$3:$E$1315, $A10)</f>
        <v>12</v>
      </c>
      <c r="ED10" s="49">
        <f>SUMIFS(DataRegularSeason20242025!$AA$3:$AA$1315,DataRegularSeason20242025!$B$3:$B$1315, "&lt;=" &amp; ED$1, DataRegularSeason20242025!$D$3:$D$1315, $A10)+SUMIFS(DataRegularSeason20242025!$AB$3:$AB$1315,DataRegularSeason20242025!$B$3:$B$1315, "&lt;=" &amp; ED$1, DataRegularSeason20242025!$E$3:$E$1315, $A10)</f>
        <v>12</v>
      </c>
      <c r="EE10" s="49">
        <f>SUMIFS(DataRegularSeason20242025!$AA$3:$AA$1315,DataRegularSeason20242025!$B$3:$B$1315, "&lt;=" &amp; EE$1, DataRegularSeason20242025!$D$3:$D$1315, $A10)+SUMIFS(DataRegularSeason20242025!$AB$3:$AB$1315,DataRegularSeason20242025!$B$3:$B$1315, "&lt;=" &amp; EE$1, DataRegularSeason20242025!$E$3:$E$1315, $A10)</f>
        <v>12</v>
      </c>
      <c r="EF10" s="49">
        <f>SUMIFS(DataRegularSeason20242025!$AA$3:$AA$1315,DataRegularSeason20242025!$B$3:$B$1315, "&lt;=" &amp; EF$1, DataRegularSeason20242025!$D$3:$D$1315, $A10)+SUMIFS(DataRegularSeason20242025!$AB$3:$AB$1315,DataRegularSeason20242025!$B$3:$B$1315, "&lt;=" &amp; EF$1, DataRegularSeason20242025!$E$3:$E$1315, $A10)</f>
        <v>12</v>
      </c>
      <c r="EG10" s="49">
        <f>SUMIFS(DataRegularSeason20242025!$AA$3:$AA$1315,DataRegularSeason20242025!$B$3:$B$1315, "&lt;=" &amp; EG$1, DataRegularSeason20242025!$D$3:$D$1315, $A10)+SUMIFS(DataRegularSeason20242025!$AB$3:$AB$1315,DataRegularSeason20242025!$B$3:$B$1315, "&lt;=" &amp; EG$1, DataRegularSeason20242025!$E$3:$E$1315, $A10)</f>
        <v>12</v>
      </c>
      <c r="EH10" s="49">
        <f>SUMIFS(DataRegularSeason20242025!$AA$3:$AA$1315,DataRegularSeason20242025!$B$3:$B$1315, "&lt;=" &amp; EH$1, DataRegularSeason20242025!$D$3:$D$1315, $A10)+SUMIFS(DataRegularSeason20242025!$AB$3:$AB$1315,DataRegularSeason20242025!$B$3:$B$1315, "&lt;=" &amp; EH$1, DataRegularSeason20242025!$E$3:$E$1315, $A10)</f>
        <v>12</v>
      </c>
      <c r="EI10" s="49">
        <f>SUMIFS(DataRegularSeason20242025!$AA$3:$AA$1315,DataRegularSeason20242025!$B$3:$B$1315, "&lt;=" &amp; EI$1, DataRegularSeason20242025!$D$3:$D$1315, $A10)+SUMIFS(DataRegularSeason20242025!$AB$3:$AB$1315,DataRegularSeason20242025!$B$3:$B$1315, "&lt;=" &amp; EI$1, DataRegularSeason20242025!$E$3:$E$1315, $A10)</f>
        <v>12</v>
      </c>
      <c r="EJ10" s="49">
        <f>SUMIFS(DataRegularSeason20242025!$AA$3:$AA$1315,DataRegularSeason20242025!$B$3:$B$1315, "&lt;=" &amp; EJ$1, DataRegularSeason20242025!$D$3:$D$1315, $A10)+SUMIFS(DataRegularSeason20242025!$AB$3:$AB$1315,DataRegularSeason20242025!$B$3:$B$1315, "&lt;=" &amp; EJ$1, DataRegularSeason20242025!$E$3:$E$1315, $A10)</f>
        <v>12</v>
      </c>
      <c r="EK10" s="49">
        <f>SUMIFS(DataRegularSeason20242025!$AA$3:$AA$1315,DataRegularSeason20242025!$B$3:$B$1315, "&lt;=" &amp; EK$1, DataRegularSeason20242025!$D$3:$D$1315, $A10)+SUMIFS(DataRegularSeason20242025!$AB$3:$AB$1315,DataRegularSeason20242025!$B$3:$B$1315, "&lt;=" &amp; EK$1, DataRegularSeason20242025!$E$3:$E$1315, $A10)</f>
        <v>12</v>
      </c>
      <c r="EL10" s="49">
        <f>SUMIFS(DataRegularSeason20242025!$AA$3:$AA$1315,DataRegularSeason20242025!$B$3:$B$1315, "&lt;=" &amp; EL$1, DataRegularSeason20242025!$D$3:$D$1315, $A10)+SUMIFS(DataRegularSeason20242025!$AB$3:$AB$1315,DataRegularSeason20242025!$B$3:$B$1315, "&lt;=" &amp; EL$1, DataRegularSeason20242025!$E$3:$E$1315, $A10)</f>
        <v>12</v>
      </c>
      <c r="EM10" s="49">
        <f>SUMIFS(DataRegularSeason20242025!$AA$3:$AA$1315,DataRegularSeason20242025!$B$3:$B$1315, "&lt;=" &amp; EM$1, DataRegularSeason20242025!$D$3:$D$1315, $A10)+SUMIFS(DataRegularSeason20242025!$AB$3:$AB$1315,DataRegularSeason20242025!$B$3:$B$1315, "&lt;=" &amp; EM$1, DataRegularSeason20242025!$E$3:$E$1315, $A10)</f>
        <v>12</v>
      </c>
      <c r="EN10" s="49">
        <f>SUMIFS(DataRegularSeason20242025!$AA$3:$AA$1315,DataRegularSeason20242025!$B$3:$B$1315, "&lt;=" &amp; EN$1, DataRegularSeason20242025!$D$3:$D$1315, $A10)+SUMIFS(DataRegularSeason20242025!$AB$3:$AB$1315,DataRegularSeason20242025!$B$3:$B$1315, "&lt;=" &amp; EN$1, DataRegularSeason20242025!$E$3:$E$1315, $A10)</f>
        <v>12</v>
      </c>
      <c r="EO10" s="49">
        <f>SUMIFS(DataRegularSeason20242025!$AA$3:$AA$1315,DataRegularSeason20242025!$B$3:$B$1315, "&lt;=" &amp; EO$1, DataRegularSeason20242025!$D$3:$D$1315, $A10)+SUMIFS(DataRegularSeason20242025!$AB$3:$AB$1315,DataRegularSeason20242025!$B$3:$B$1315, "&lt;=" &amp; EO$1, DataRegularSeason20242025!$E$3:$E$1315, $A10)</f>
        <v>12</v>
      </c>
      <c r="EP10" s="49">
        <f>SUMIFS(DataRegularSeason20242025!$AA$3:$AA$1315,DataRegularSeason20242025!$B$3:$B$1315, "&lt;=" &amp; EP$1, DataRegularSeason20242025!$D$3:$D$1315, $A10)+SUMIFS(DataRegularSeason20242025!$AB$3:$AB$1315,DataRegularSeason20242025!$B$3:$B$1315, "&lt;=" &amp; EP$1, DataRegularSeason20242025!$E$3:$E$1315, $A10)</f>
        <v>12</v>
      </c>
      <c r="EQ10" s="49">
        <f>SUMIFS(DataRegularSeason20242025!$AA$3:$AA$1315,DataRegularSeason20242025!$B$3:$B$1315, "&lt;=" &amp; EQ$1, DataRegularSeason20242025!$D$3:$D$1315, $A10)+SUMIFS(DataRegularSeason20242025!$AB$3:$AB$1315,DataRegularSeason20242025!$B$3:$B$1315, "&lt;=" &amp; EQ$1, DataRegularSeason20242025!$E$3:$E$1315, $A10)</f>
        <v>12</v>
      </c>
      <c r="ER10" s="49">
        <f>SUMIFS(DataRegularSeason20242025!$AA$3:$AA$1315,DataRegularSeason20242025!$B$3:$B$1315, "&lt;=" &amp; ER$1, DataRegularSeason20242025!$D$3:$D$1315, $A10)+SUMIFS(DataRegularSeason20242025!$AB$3:$AB$1315,DataRegularSeason20242025!$B$3:$B$1315, "&lt;=" &amp; ER$1, DataRegularSeason20242025!$E$3:$E$1315, $A10)</f>
        <v>12</v>
      </c>
      <c r="ES10" s="49">
        <f>SUMIFS(DataRegularSeason20242025!$AA$3:$AA$1315,DataRegularSeason20242025!$B$3:$B$1315, "&lt;=" &amp; ES$1, DataRegularSeason20242025!$D$3:$D$1315, $A10)+SUMIFS(DataRegularSeason20242025!$AB$3:$AB$1315,DataRegularSeason20242025!$B$3:$B$1315, "&lt;=" &amp; ES$1, DataRegularSeason20242025!$E$3:$E$1315, $A10)</f>
        <v>12</v>
      </c>
      <c r="ET10" s="49">
        <f>SUMIFS(DataRegularSeason20242025!$AA$3:$AA$1315,DataRegularSeason20242025!$B$3:$B$1315, "&lt;=" &amp; ET$1, DataRegularSeason20242025!$D$3:$D$1315, $A10)+SUMIFS(DataRegularSeason20242025!$AB$3:$AB$1315,DataRegularSeason20242025!$B$3:$B$1315, "&lt;=" &amp; ET$1, DataRegularSeason20242025!$E$3:$E$1315, $A10)</f>
        <v>12</v>
      </c>
      <c r="EU10" s="49">
        <f>SUMIFS(DataRegularSeason20242025!$AA$3:$AA$1315,DataRegularSeason20242025!$B$3:$B$1315, "&lt;=" &amp; EU$1, DataRegularSeason20242025!$D$3:$D$1315, $A10)+SUMIFS(DataRegularSeason20242025!$AB$3:$AB$1315,DataRegularSeason20242025!$B$3:$B$1315, "&lt;=" &amp; EU$1, DataRegularSeason20242025!$E$3:$E$1315, $A10)</f>
        <v>12</v>
      </c>
      <c r="EV10" s="49">
        <f>SUMIFS(DataRegularSeason20242025!$AA$3:$AA$1315,DataRegularSeason20242025!$B$3:$B$1315, "&lt;=" &amp; EV$1, DataRegularSeason20242025!$D$3:$D$1315, $A10)+SUMIFS(DataRegularSeason20242025!$AB$3:$AB$1315,DataRegularSeason20242025!$B$3:$B$1315, "&lt;=" &amp; EV$1, DataRegularSeason20242025!$E$3:$E$1315, $A10)</f>
        <v>12</v>
      </c>
      <c r="EW10" s="49">
        <f>SUMIFS(DataRegularSeason20242025!$AA$3:$AA$1315,DataRegularSeason20242025!$B$3:$B$1315, "&lt;=" &amp; EW$1, DataRegularSeason20242025!$D$3:$D$1315, $A10)+SUMIFS(DataRegularSeason20242025!$AB$3:$AB$1315,DataRegularSeason20242025!$B$3:$B$1315, "&lt;=" &amp; EW$1, DataRegularSeason20242025!$E$3:$E$1315, $A10)</f>
        <v>12</v>
      </c>
      <c r="EX10" s="49">
        <f>SUMIFS(DataRegularSeason20242025!$AA$3:$AA$1315,DataRegularSeason20242025!$B$3:$B$1315, "&lt;=" &amp; EX$1, DataRegularSeason20242025!$D$3:$D$1315, $A10)+SUMIFS(DataRegularSeason20242025!$AB$3:$AB$1315,DataRegularSeason20242025!$B$3:$B$1315, "&lt;=" &amp; EX$1, DataRegularSeason20242025!$E$3:$E$1315, $A10)</f>
        <v>12</v>
      </c>
      <c r="EY10" s="49">
        <f>SUMIFS(DataRegularSeason20242025!$AA$3:$AA$1315,DataRegularSeason20242025!$B$3:$B$1315, "&lt;=" &amp; EY$1, DataRegularSeason20242025!$D$3:$D$1315, $A10)+SUMIFS(DataRegularSeason20242025!$AB$3:$AB$1315,DataRegularSeason20242025!$B$3:$B$1315, "&lt;=" &amp; EY$1, DataRegularSeason20242025!$E$3:$E$1315, $A10)</f>
        <v>12</v>
      </c>
      <c r="EZ10" s="49">
        <f>SUMIFS(DataRegularSeason20242025!$AA$3:$AA$1315,DataRegularSeason20242025!$B$3:$B$1315, "&lt;=" &amp; EZ$1, DataRegularSeason20242025!$D$3:$D$1315, $A10)+SUMIFS(DataRegularSeason20242025!$AB$3:$AB$1315,DataRegularSeason20242025!$B$3:$B$1315, "&lt;=" &amp; EZ$1, DataRegularSeason20242025!$E$3:$E$1315, $A10)</f>
        <v>12</v>
      </c>
      <c r="FA10" s="49">
        <f>SUMIFS(DataRegularSeason20242025!$AA$3:$AA$1315,DataRegularSeason20242025!$B$3:$B$1315, "&lt;=" &amp; FA$1, DataRegularSeason20242025!$D$3:$D$1315, $A10)+SUMIFS(DataRegularSeason20242025!$AB$3:$AB$1315,DataRegularSeason20242025!$B$3:$B$1315, "&lt;=" &amp; FA$1, DataRegularSeason20242025!$E$3:$E$1315, $A10)</f>
        <v>12</v>
      </c>
      <c r="FB10" s="49">
        <f>SUMIFS(DataRegularSeason20242025!$AA$3:$AA$1315,DataRegularSeason20242025!$B$3:$B$1315, "&lt;=" &amp; FB$1, DataRegularSeason20242025!$D$3:$D$1315, $A10)+SUMIFS(DataRegularSeason20242025!$AB$3:$AB$1315,DataRegularSeason20242025!$B$3:$B$1315, "&lt;=" &amp; FB$1, DataRegularSeason20242025!$E$3:$E$1315, $A10)</f>
        <v>12</v>
      </c>
      <c r="FC10" s="49">
        <f>SUMIFS(DataRegularSeason20242025!$AA$3:$AA$1315,DataRegularSeason20242025!$B$3:$B$1315, "&lt;=" &amp; FC$1, DataRegularSeason20242025!$D$3:$D$1315, $A10)+SUMIFS(DataRegularSeason20242025!$AB$3:$AB$1315,DataRegularSeason20242025!$B$3:$B$1315, "&lt;=" &amp; FC$1, DataRegularSeason20242025!$E$3:$E$1315, $A10)</f>
        <v>12</v>
      </c>
      <c r="FD10" s="49">
        <f>SUMIFS(DataRegularSeason20242025!$AA$3:$AA$1315,DataRegularSeason20242025!$B$3:$B$1315, "&lt;=" &amp; FD$1, DataRegularSeason20242025!$D$3:$D$1315, $A10)+SUMIFS(DataRegularSeason20242025!$AB$3:$AB$1315,DataRegularSeason20242025!$B$3:$B$1315, "&lt;=" &amp; FD$1, DataRegularSeason20242025!$E$3:$E$1315, $A10)</f>
        <v>12</v>
      </c>
      <c r="FE10" s="49">
        <f>SUMIFS(DataRegularSeason20242025!$AA$3:$AA$1315,DataRegularSeason20242025!$B$3:$B$1315, "&lt;=" &amp; FE$1, DataRegularSeason20242025!$D$3:$D$1315, $A10)+SUMIFS(DataRegularSeason20242025!$AB$3:$AB$1315,DataRegularSeason20242025!$B$3:$B$1315, "&lt;=" &amp; FE$1, DataRegularSeason20242025!$E$3:$E$1315, $A10)</f>
        <v>12</v>
      </c>
      <c r="FF10" s="49">
        <f>SUMIFS(DataRegularSeason20242025!$AA$3:$AA$1315,DataRegularSeason20242025!$B$3:$B$1315, "&lt;=" &amp; FF$1, DataRegularSeason20242025!$D$3:$D$1315, $A10)+SUMIFS(DataRegularSeason20242025!$AB$3:$AB$1315,DataRegularSeason20242025!$B$3:$B$1315, "&lt;=" &amp; FF$1, DataRegularSeason20242025!$E$3:$E$1315, $A10)</f>
        <v>12</v>
      </c>
      <c r="FG10" s="49">
        <f>SUMIFS(DataRegularSeason20242025!$AA$3:$AA$1315,DataRegularSeason20242025!$B$3:$B$1315, "&lt;=" &amp; FG$1, DataRegularSeason20242025!$D$3:$D$1315, $A10)+SUMIFS(DataRegularSeason20242025!$AB$3:$AB$1315,DataRegularSeason20242025!$B$3:$B$1315, "&lt;=" &amp; FG$1, DataRegularSeason20242025!$E$3:$E$1315, $A10)</f>
        <v>12</v>
      </c>
      <c r="FH10" s="49">
        <f>SUMIFS(DataRegularSeason20242025!$AA$3:$AA$1315,DataRegularSeason20242025!$B$3:$B$1315, "&lt;=" &amp; FH$1, DataRegularSeason20242025!$D$3:$D$1315, $A10)+SUMIFS(DataRegularSeason20242025!$AB$3:$AB$1315,DataRegularSeason20242025!$B$3:$B$1315, "&lt;=" &amp; FH$1, DataRegularSeason20242025!$E$3:$E$1315, $A10)</f>
        <v>12</v>
      </c>
      <c r="FI10" s="49">
        <f>SUMIFS(DataRegularSeason20242025!$AA$3:$AA$1315,DataRegularSeason20242025!$B$3:$B$1315, "&lt;=" &amp; FI$1, DataRegularSeason20242025!$D$3:$D$1315, $A10)+SUMIFS(DataRegularSeason20242025!$AB$3:$AB$1315,DataRegularSeason20242025!$B$3:$B$1315, "&lt;=" &amp; FI$1, DataRegularSeason20242025!$E$3:$E$1315, $A10)</f>
        <v>12</v>
      </c>
      <c r="FJ10" s="49">
        <f>SUMIFS(DataRegularSeason20242025!$AA$3:$AA$1315,DataRegularSeason20242025!$B$3:$B$1315, "&lt;=" &amp; FJ$1, DataRegularSeason20242025!$D$3:$D$1315, $A10)+SUMIFS(DataRegularSeason20242025!$AB$3:$AB$1315,DataRegularSeason20242025!$B$3:$B$1315, "&lt;=" &amp; FJ$1, DataRegularSeason20242025!$E$3:$E$1315, $A10)</f>
        <v>12</v>
      </c>
      <c r="FK10" s="49">
        <f>SUMIFS(DataRegularSeason20242025!$AA$3:$AA$1315,DataRegularSeason20242025!$B$3:$B$1315, "&lt;=" &amp; FK$1, DataRegularSeason20242025!$D$3:$D$1315, $A10)+SUMIFS(DataRegularSeason20242025!$AB$3:$AB$1315,DataRegularSeason20242025!$B$3:$B$1315, "&lt;=" &amp; FK$1, DataRegularSeason20242025!$E$3:$E$1315, $A10)</f>
        <v>12</v>
      </c>
      <c r="FL10" s="49">
        <f>SUMIFS(DataRegularSeason20242025!$AA$3:$AA$1315,DataRegularSeason20242025!$B$3:$B$1315, "&lt;=" &amp; FL$1, DataRegularSeason20242025!$D$3:$D$1315, $A10)+SUMIFS(DataRegularSeason20242025!$AB$3:$AB$1315,DataRegularSeason20242025!$B$3:$B$1315, "&lt;=" &amp; FL$1, DataRegularSeason20242025!$E$3:$E$1315, $A10)</f>
        <v>12</v>
      </c>
      <c r="FM10" s="49">
        <f>SUMIFS(DataRegularSeason20242025!$AA$3:$AA$1315,DataRegularSeason20242025!$B$3:$B$1315, "&lt;=" &amp; FM$1, DataRegularSeason20242025!$D$3:$D$1315, $A10)+SUMIFS(DataRegularSeason20242025!$AB$3:$AB$1315,DataRegularSeason20242025!$B$3:$B$1315, "&lt;=" &amp; FM$1, DataRegularSeason20242025!$E$3:$E$1315, $A10)</f>
        <v>12</v>
      </c>
      <c r="FN10" s="49">
        <f>SUMIFS(DataRegularSeason20242025!$AA$3:$AA$1315,DataRegularSeason20242025!$B$3:$B$1315, "&lt;=" &amp; FN$1, DataRegularSeason20242025!$D$3:$D$1315, $A10)+SUMIFS(DataRegularSeason20242025!$AB$3:$AB$1315,DataRegularSeason20242025!$B$3:$B$1315, "&lt;=" &amp; FN$1, DataRegularSeason20242025!$E$3:$E$1315, $A10)</f>
        <v>12</v>
      </c>
      <c r="FO10" s="49">
        <f>SUMIFS(DataRegularSeason20242025!$AA$3:$AA$1315,DataRegularSeason20242025!$B$3:$B$1315, "&lt;=" &amp; FO$1, DataRegularSeason20242025!$D$3:$D$1315, $A10)+SUMIFS(DataRegularSeason20242025!$AB$3:$AB$1315,DataRegularSeason20242025!$B$3:$B$1315, "&lt;=" &amp; FO$1, DataRegularSeason20242025!$E$3:$E$1315, $A10)</f>
        <v>12</v>
      </c>
      <c r="FP10" s="49">
        <f>SUMIFS(DataRegularSeason20242025!$AA$3:$AA$1315,DataRegularSeason20242025!$B$3:$B$1315, "&lt;=" &amp; FP$1, DataRegularSeason20242025!$D$3:$D$1315, $A10)+SUMIFS(DataRegularSeason20242025!$AB$3:$AB$1315,DataRegularSeason20242025!$B$3:$B$1315, "&lt;=" &amp; FP$1, DataRegularSeason20242025!$E$3:$E$1315, $A10)</f>
        <v>12</v>
      </c>
      <c r="FQ10" s="49">
        <f>SUMIFS(DataRegularSeason20242025!$AA$3:$AA$1315,DataRegularSeason20242025!$B$3:$B$1315, "&lt;=" &amp; FQ$1, DataRegularSeason20242025!$D$3:$D$1315, $A10)+SUMIFS(DataRegularSeason20242025!$AB$3:$AB$1315,DataRegularSeason20242025!$B$3:$B$1315, "&lt;=" &amp; FQ$1, DataRegularSeason20242025!$E$3:$E$1315, $A10)</f>
        <v>12</v>
      </c>
      <c r="FR10" s="49">
        <f>SUMIFS(DataRegularSeason20242025!$AA$3:$AA$1315,DataRegularSeason20242025!$B$3:$B$1315, "&lt;=" &amp; FR$1, DataRegularSeason20242025!$D$3:$D$1315, $A10)+SUMIFS(DataRegularSeason20242025!$AB$3:$AB$1315,DataRegularSeason20242025!$B$3:$B$1315, "&lt;=" &amp; FR$1, DataRegularSeason20242025!$E$3:$E$1315, $A10)</f>
        <v>12</v>
      </c>
      <c r="FS10" s="49">
        <f>SUMIFS(DataRegularSeason20242025!$AA$3:$AA$1315,DataRegularSeason20242025!$B$3:$B$1315, "&lt;=" &amp; FS$1, DataRegularSeason20242025!$D$3:$D$1315, $A10)+SUMIFS(DataRegularSeason20242025!$AB$3:$AB$1315,DataRegularSeason20242025!$B$3:$B$1315, "&lt;=" &amp; FS$1, DataRegularSeason20242025!$E$3:$E$1315, $A10)</f>
        <v>12</v>
      </c>
      <c r="FT10" s="49">
        <f>SUMIFS(DataRegularSeason20242025!$AA$3:$AA$1315,DataRegularSeason20242025!$B$3:$B$1315, "&lt;=" &amp; FT$1, DataRegularSeason20242025!$D$3:$D$1315, $A10)+SUMIFS(DataRegularSeason20242025!$AB$3:$AB$1315,DataRegularSeason20242025!$B$3:$B$1315, "&lt;=" &amp; FT$1, DataRegularSeason20242025!$E$3:$E$1315, $A10)</f>
        <v>12</v>
      </c>
      <c r="FU10" s="49">
        <f>SUMIFS(DataRegularSeason20242025!$AA$3:$AA$1315,DataRegularSeason20242025!$B$3:$B$1315, "&lt;=" &amp; FU$1, DataRegularSeason20242025!$D$3:$D$1315, $A10)+SUMIFS(DataRegularSeason20242025!$AB$3:$AB$1315,DataRegularSeason20242025!$B$3:$B$1315, "&lt;=" &amp; FU$1, DataRegularSeason20242025!$E$3:$E$1315, $A10)</f>
        <v>12</v>
      </c>
      <c r="FV10" s="49">
        <f>SUMIFS(DataRegularSeason20242025!$AA$3:$AA$1315,DataRegularSeason20242025!$B$3:$B$1315, "&lt;=" &amp; FV$1, DataRegularSeason20242025!$D$3:$D$1315, $A10)+SUMIFS(DataRegularSeason20242025!$AB$3:$AB$1315,DataRegularSeason20242025!$B$3:$B$1315, "&lt;=" &amp; FV$1, DataRegularSeason20242025!$E$3:$E$1315, $A10)</f>
        <v>12</v>
      </c>
      <c r="FW10" s="49">
        <f>SUMIFS(DataRegularSeason20242025!$AA$3:$AA$1315,DataRegularSeason20242025!$B$3:$B$1315, "&lt;=" &amp; FW$1, DataRegularSeason20242025!$D$3:$D$1315, $A10)+SUMIFS(DataRegularSeason20242025!$AB$3:$AB$1315,DataRegularSeason20242025!$B$3:$B$1315, "&lt;=" &amp; FW$1, DataRegularSeason20242025!$E$3:$E$1315, $A10)</f>
        <v>12</v>
      </c>
      <c r="FX10" s="49">
        <f>SUMIFS(DataRegularSeason20242025!$AA$3:$AA$1315,DataRegularSeason20242025!$B$3:$B$1315, "&lt;=" &amp; FX$1, DataRegularSeason20242025!$D$3:$D$1315, $A10)+SUMIFS(DataRegularSeason20242025!$AB$3:$AB$1315,DataRegularSeason20242025!$B$3:$B$1315, "&lt;=" &amp; FX$1, DataRegularSeason20242025!$E$3:$E$1315, $A10)</f>
        <v>12</v>
      </c>
      <c r="FY10" s="49">
        <f>SUMIFS(DataRegularSeason20242025!$AA$3:$AA$1315,DataRegularSeason20242025!$B$3:$B$1315, "&lt;=" &amp; FY$1, DataRegularSeason20242025!$D$3:$D$1315, $A10)+SUMIFS(DataRegularSeason20242025!$AB$3:$AB$1315,DataRegularSeason20242025!$B$3:$B$1315, "&lt;=" &amp; FY$1, DataRegularSeason20242025!$E$3:$E$1315, $A10)</f>
        <v>12</v>
      </c>
      <c r="FZ10" s="49">
        <f>SUMIFS(DataRegularSeason20242025!$AA$3:$AA$1315,DataRegularSeason20242025!$B$3:$B$1315, "&lt;=" &amp; FZ$1, DataRegularSeason20242025!$D$3:$D$1315, $A10)+SUMIFS(DataRegularSeason20242025!$AB$3:$AB$1315,DataRegularSeason20242025!$B$3:$B$1315, "&lt;=" &amp; FZ$1, DataRegularSeason20242025!$E$3:$E$1315, $A10)</f>
        <v>12</v>
      </c>
      <c r="GA10" s="49">
        <f>SUMIFS(DataRegularSeason20242025!$AA$3:$AA$1315,DataRegularSeason20242025!$B$3:$B$1315, "&lt;=" &amp; GA$1, DataRegularSeason20242025!$D$3:$D$1315, $A10)+SUMIFS(DataRegularSeason20242025!$AB$3:$AB$1315,DataRegularSeason20242025!$B$3:$B$1315, "&lt;=" &amp; GA$1, DataRegularSeason20242025!$E$3:$E$1315, $A10)</f>
        <v>12</v>
      </c>
      <c r="GB10" s="49">
        <f>SUMIFS(DataRegularSeason20242025!$AA$3:$AA$1315,DataRegularSeason20242025!$B$3:$B$1315, "&lt;=" &amp; GB$1, DataRegularSeason20242025!$D$3:$D$1315, $A10)+SUMIFS(DataRegularSeason20242025!$AB$3:$AB$1315,DataRegularSeason20242025!$B$3:$B$1315, "&lt;=" &amp; GB$1, DataRegularSeason20242025!$E$3:$E$1315, $A10)</f>
        <v>12</v>
      </c>
      <c r="GC10" s="49">
        <f>SUMIFS(DataRegularSeason20242025!$AA$3:$AA$1315,DataRegularSeason20242025!$B$3:$B$1315, "&lt;=" &amp; GC$1, DataRegularSeason20242025!$D$3:$D$1315, $A10)+SUMIFS(DataRegularSeason20242025!$AB$3:$AB$1315,DataRegularSeason20242025!$B$3:$B$1315, "&lt;=" &amp; GC$1, DataRegularSeason20242025!$E$3:$E$1315, $A10)</f>
        <v>12</v>
      </c>
      <c r="GD10" s="49">
        <f>SUMIFS(DataRegularSeason20242025!$AA$3:$AA$1315,DataRegularSeason20242025!$B$3:$B$1315, "&lt;=" &amp; GD$1, DataRegularSeason20242025!$D$3:$D$1315, $A10)+SUMIFS(DataRegularSeason20242025!$AB$3:$AB$1315,DataRegularSeason20242025!$B$3:$B$1315, "&lt;=" &amp; GD$1, DataRegularSeason20242025!$E$3:$E$1315, $A10)</f>
        <v>12</v>
      </c>
      <c r="GE10" s="49">
        <f>SUMIFS(DataRegularSeason20242025!$AA$3:$AA$1315,DataRegularSeason20242025!$B$3:$B$1315, "&lt;=" &amp; GE$1, DataRegularSeason20242025!$D$3:$D$1315, $A10)+SUMIFS(DataRegularSeason20242025!$AB$3:$AB$1315,DataRegularSeason20242025!$B$3:$B$1315, "&lt;=" &amp; GE$1, DataRegularSeason20242025!$E$3:$E$1315, $A10)</f>
        <v>12</v>
      </c>
      <c r="GF10" s="49">
        <f>SUMIFS(DataRegularSeason20242025!$AA$3:$AA$1315,DataRegularSeason20242025!$B$3:$B$1315, "&lt;=" &amp; GF$1, DataRegularSeason20242025!$D$3:$D$1315, $A10)+SUMIFS(DataRegularSeason20242025!$AB$3:$AB$1315,DataRegularSeason20242025!$B$3:$B$1315, "&lt;=" &amp; GF$1, DataRegularSeason20242025!$E$3:$E$1315, $A10)</f>
        <v>12</v>
      </c>
      <c r="GG10" s="49">
        <f>SUMIFS(DataRegularSeason20242025!$AA$3:$AA$1315,DataRegularSeason20242025!$B$3:$B$1315, "&lt;=" &amp; GG$1, DataRegularSeason20242025!$D$3:$D$1315, $A10)+SUMIFS(DataRegularSeason20242025!$AB$3:$AB$1315,DataRegularSeason20242025!$B$3:$B$1315, "&lt;=" &amp; GG$1, DataRegularSeason20242025!$E$3:$E$1315, $A10)</f>
        <v>12</v>
      </c>
      <c r="GH10" s="49">
        <f>SUMIFS(DataRegularSeason20242025!$AA$3:$AA$1315,DataRegularSeason20242025!$B$3:$B$1315, "&lt;=" &amp; GH$1, DataRegularSeason20242025!$D$3:$D$1315, $A10)+SUMIFS(DataRegularSeason20242025!$AB$3:$AB$1315,DataRegularSeason20242025!$B$3:$B$1315, "&lt;=" &amp; GH$1, DataRegularSeason20242025!$E$3:$E$1315, $A10)</f>
        <v>12</v>
      </c>
      <c r="GI10" s="49">
        <f>SUMIFS(DataRegularSeason20242025!$AA$3:$AA$1315,DataRegularSeason20242025!$B$3:$B$1315, "&lt;=" &amp; GI$1, DataRegularSeason20242025!$D$3:$D$1315, $A10)+SUMIFS(DataRegularSeason20242025!$AB$3:$AB$1315,DataRegularSeason20242025!$B$3:$B$1315, "&lt;=" &amp; GI$1, DataRegularSeason20242025!$E$3:$E$1315, $A10)</f>
        <v>12</v>
      </c>
      <c r="GJ10" s="49">
        <f>SUMIFS(DataRegularSeason20242025!$AA$3:$AA$1315,DataRegularSeason20242025!$B$3:$B$1315, "&lt;=" &amp; GJ$1, DataRegularSeason20242025!$D$3:$D$1315, $A10)+SUMIFS(DataRegularSeason20242025!$AB$3:$AB$1315,DataRegularSeason20242025!$B$3:$B$1315, "&lt;=" &amp; GJ$1, DataRegularSeason20242025!$E$3:$E$1315, $A10)</f>
        <v>12</v>
      </c>
      <c r="GK10" s="49">
        <f>SUMIFS(DataRegularSeason20242025!$AA$3:$AA$1315,DataRegularSeason20242025!$B$3:$B$1315, "&lt;=" &amp; GK$1, DataRegularSeason20242025!$D$3:$D$1315, $A10)+SUMIFS(DataRegularSeason20242025!$AB$3:$AB$1315,DataRegularSeason20242025!$B$3:$B$1315, "&lt;=" &amp; GK$1, DataRegularSeason20242025!$E$3:$E$1315, $A10)</f>
        <v>12</v>
      </c>
      <c r="GL10" s="49">
        <f>SUMIFS(DataRegularSeason20242025!$AA$3:$AA$1315,DataRegularSeason20242025!$B$3:$B$1315, "&lt;=" &amp; GL$1, DataRegularSeason20242025!$D$3:$D$1315, $A10)+SUMIFS(DataRegularSeason20242025!$AB$3:$AB$1315,DataRegularSeason20242025!$B$3:$B$1315, "&lt;=" &amp; GL$1, DataRegularSeason20242025!$E$3:$E$1315, $A10)</f>
        <v>12</v>
      </c>
      <c r="GM10" s="49">
        <f>SUMIFS(DataRegularSeason20242025!$AA$3:$AA$1315,DataRegularSeason20242025!$B$3:$B$1315, "&lt;=" &amp; GM$1, DataRegularSeason20242025!$D$3:$D$1315, $A10)+SUMIFS(DataRegularSeason20242025!$AB$3:$AB$1315,DataRegularSeason20242025!$B$3:$B$1315, "&lt;=" &amp; GM$1, DataRegularSeason20242025!$E$3:$E$1315, $A10)</f>
        <v>12</v>
      </c>
      <c r="GN10" s="49">
        <f>SUMIFS(DataRegularSeason20242025!$AA$3:$AA$1315,DataRegularSeason20242025!$B$3:$B$1315, "&lt;=" &amp; GN$1, DataRegularSeason20242025!$D$3:$D$1315, $A10)+SUMIFS(DataRegularSeason20242025!$AB$3:$AB$1315,DataRegularSeason20242025!$B$3:$B$1315, "&lt;=" &amp; GN$1, DataRegularSeason20242025!$E$3:$E$1315, $A10)</f>
        <v>12</v>
      </c>
      <c r="GO10" s="49">
        <f>SUMIFS(DataRegularSeason20242025!$AA$3:$AA$1315,DataRegularSeason20242025!$B$3:$B$1315, "&lt;=" &amp; GO$1, DataRegularSeason20242025!$D$3:$D$1315, $A10)+SUMIFS(DataRegularSeason20242025!$AB$3:$AB$1315,DataRegularSeason20242025!$B$3:$B$1315, "&lt;=" &amp; GO$1, DataRegularSeason20242025!$E$3:$E$1315, $A10)</f>
        <v>12</v>
      </c>
      <c r="GP10" s="49">
        <f>SUMIFS(DataRegularSeason20242025!$AA$3:$AA$1315,DataRegularSeason20242025!$B$3:$B$1315, "&lt;=" &amp; GP$1, DataRegularSeason20242025!$D$3:$D$1315, $A10)+SUMIFS(DataRegularSeason20242025!$AB$3:$AB$1315,DataRegularSeason20242025!$B$3:$B$1315, "&lt;=" &amp; GP$1, DataRegularSeason20242025!$E$3:$E$1315, $A10)</f>
        <v>12</v>
      </c>
      <c r="GQ10" s="49">
        <f>SUMIFS(DataRegularSeason20242025!$AA$3:$AA$1315,DataRegularSeason20242025!$B$3:$B$1315, "&lt;=" &amp; GQ$1, DataRegularSeason20242025!$D$3:$D$1315, $A10)+SUMIFS(DataRegularSeason20242025!$AB$3:$AB$1315,DataRegularSeason20242025!$B$3:$B$1315, "&lt;=" &amp; GQ$1, DataRegularSeason20242025!$E$3:$E$1315, $A10)</f>
        <v>12</v>
      </c>
      <c r="GR10" s="49">
        <f>SUMIFS(DataRegularSeason20242025!$AA$3:$AA$1315,DataRegularSeason20242025!$B$3:$B$1315, "&lt;=" &amp; GR$1, DataRegularSeason20242025!$D$3:$D$1315, $A10)+SUMIFS(DataRegularSeason20242025!$AB$3:$AB$1315,DataRegularSeason20242025!$B$3:$B$1315, "&lt;=" &amp; GR$1, DataRegularSeason20242025!$E$3:$E$1315, $A10)</f>
        <v>12</v>
      </c>
      <c r="GS10" s="49">
        <f>SUMIFS(DataRegularSeason20242025!$AA$3:$AA$1315,DataRegularSeason20242025!$B$3:$B$1315, "&lt;=" &amp; GS$1, DataRegularSeason20242025!$D$3:$D$1315, $A10)+SUMIFS(DataRegularSeason20242025!$AB$3:$AB$1315,DataRegularSeason20242025!$B$3:$B$1315, "&lt;=" &amp; GS$1, DataRegularSeason20242025!$E$3:$E$1315, $A10)</f>
        <v>12</v>
      </c>
      <c r="GT10" s="49">
        <f>SUMIFS(DataRegularSeason20242025!$AA$3:$AA$1315,DataRegularSeason20242025!$B$3:$B$1315, "&lt;=" &amp; GT$1, DataRegularSeason20242025!$D$3:$D$1315, $A10)+SUMIFS(DataRegularSeason20242025!$AB$3:$AB$1315,DataRegularSeason20242025!$B$3:$B$1315, "&lt;=" &amp; GT$1, DataRegularSeason20242025!$E$3:$E$1315, $A10)</f>
        <v>12</v>
      </c>
      <c r="GU10" s="49">
        <f>SUMIFS(DataRegularSeason20242025!$AA$3:$AA$1315,DataRegularSeason20242025!$B$3:$B$1315, "&lt;=" &amp; GU$1, DataRegularSeason20242025!$D$3:$D$1315, $A10)+SUMIFS(DataRegularSeason20242025!$AB$3:$AB$1315,DataRegularSeason20242025!$B$3:$B$1315, "&lt;=" &amp; GU$1, DataRegularSeason20242025!$E$3:$E$1315, $A10)</f>
        <v>12</v>
      </c>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row>
    <row r="11" spans="1:275" hidden="1" x14ac:dyDescent="0.25">
      <c r="A11" s="48" t="s">
        <v>31</v>
      </c>
      <c r="B11" t="s">
        <v>98</v>
      </c>
      <c r="C11" t="s">
        <v>81</v>
      </c>
      <c r="D11" s="49">
        <f>SUMIFS(DataRegularSeason20242025!$AA$3:$AA$1315,DataRegularSeason20242025!$B$3:$B$1315, "&lt;=" &amp; D$1, DataRegularSeason20242025!$D$3:$D$1315, $A11)+SUMIFS(DataRegularSeason20242025!$AB$3:$AB$1315,DataRegularSeason20242025!$B$3:$B$1315, "&lt;=" &amp; D$1, DataRegularSeason20242025!$E$3:$E$1315, $A11)</f>
        <v>0</v>
      </c>
      <c r="E11" s="49">
        <f>SUMIFS(DataRegularSeason20242025!$AA$3:$AA$1315,DataRegularSeason20242025!$B$3:$B$1315, "&lt;=" &amp; E$1, DataRegularSeason20242025!$D$3:$D$1315, $A11)+SUMIFS(DataRegularSeason20242025!$AB$3:$AB$1315,DataRegularSeason20242025!$B$3:$B$1315, "&lt;=" &amp; E$1, DataRegularSeason20242025!$E$3:$E$1315, $A11)</f>
        <v>0</v>
      </c>
      <c r="F11" s="49">
        <f>SUMIFS(DataRegularSeason20242025!$AA$3:$AA$1315,DataRegularSeason20242025!$B$3:$B$1315, "&lt;=" &amp; F$1, DataRegularSeason20242025!$D$3:$D$1315, $A11)+SUMIFS(DataRegularSeason20242025!$AB$3:$AB$1315,DataRegularSeason20242025!$B$3:$B$1315, "&lt;=" &amp; F$1, DataRegularSeason20242025!$E$3:$E$1315, $A11)</f>
        <v>0</v>
      </c>
      <c r="G11" s="49">
        <f>SUMIFS(DataRegularSeason20242025!$AA$3:$AA$1315,DataRegularSeason20242025!$B$3:$B$1315, "&lt;=" &amp; G$1, DataRegularSeason20242025!$D$3:$D$1315, $A11)+SUMIFS(DataRegularSeason20242025!$AB$3:$AB$1315,DataRegularSeason20242025!$B$3:$B$1315, "&lt;=" &amp; G$1, DataRegularSeason20242025!$E$3:$E$1315, $A11)</f>
        <v>0</v>
      </c>
      <c r="H11" s="49">
        <f>SUMIFS(DataRegularSeason20242025!$AA$3:$AA$1315,DataRegularSeason20242025!$B$3:$B$1315, "&lt;=" &amp; H$1, DataRegularSeason20242025!$D$3:$D$1315, $A11)+SUMIFS(DataRegularSeason20242025!$AB$3:$AB$1315,DataRegularSeason20242025!$B$3:$B$1315, "&lt;=" &amp; H$1, DataRegularSeason20242025!$E$3:$E$1315, $A11)</f>
        <v>0</v>
      </c>
      <c r="I11" s="49">
        <f>SUMIFS(DataRegularSeason20242025!$AA$3:$AA$1315,DataRegularSeason20242025!$B$3:$B$1315, "&lt;=" &amp; I$1, DataRegularSeason20242025!$D$3:$D$1315, $A11)+SUMIFS(DataRegularSeason20242025!$AB$3:$AB$1315,DataRegularSeason20242025!$B$3:$B$1315, "&lt;=" &amp; I$1, DataRegularSeason20242025!$E$3:$E$1315, $A11)</f>
        <v>0</v>
      </c>
      <c r="J11" s="49">
        <f>SUMIFS(DataRegularSeason20242025!$AA$3:$AA$1315,DataRegularSeason20242025!$B$3:$B$1315, "&lt;=" &amp; J$1, DataRegularSeason20242025!$D$3:$D$1315, $A11)+SUMIFS(DataRegularSeason20242025!$AB$3:$AB$1315,DataRegularSeason20242025!$B$3:$B$1315, "&lt;=" &amp; J$1, DataRegularSeason20242025!$E$3:$E$1315, $A11)</f>
        <v>0</v>
      </c>
      <c r="K11" s="49">
        <f>SUMIFS(DataRegularSeason20242025!$AA$3:$AA$1315,DataRegularSeason20242025!$B$3:$B$1315, "&lt;=" &amp; K$1, DataRegularSeason20242025!$D$3:$D$1315, $A11)+SUMIFS(DataRegularSeason20242025!$AB$3:$AB$1315,DataRegularSeason20242025!$B$3:$B$1315, "&lt;=" &amp; K$1, DataRegularSeason20242025!$E$3:$E$1315, $A11)</f>
        <v>0</v>
      </c>
      <c r="L11" s="49">
        <f>SUMIFS(DataRegularSeason20242025!$AA$3:$AA$1315,DataRegularSeason20242025!$B$3:$B$1315, "&lt;=" &amp; L$1, DataRegularSeason20242025!$D$3:$D$1315, $A11)+SUMIFS(DataRegularSeason20242025!$AB$3:$AB$1315,DataRegularSeason20242025!$B$3:$B$1315, "&lt;=" &amp; L$1, DataRegularSeason20242025!$E$3:$E$1315, $A11)</f>
        <v>0</v>
      </c>
      <c r="M11" s="49">
        <f>SUMIFS(DataRegularSeason20242025!$AA$3:$AA$1315,DataRegularSeason20242025!$B$3:$B$1315, "&lt;=" &amp; M$1, DataRegularSeason20242025!$D$3:$D$1315, $A11)+SUMIFS(DataRegularSeason20242025!$AB$3:$AB$1315,DataRegularSeason20242025!$B$3:$B$1315, "&lt;=" &amp; M$1, DataRegularSeason20242025!$E$3:$E$1315, $A11)</f>
        <v>2</v>
      </c>
      <c r="N11" s="49">
        <f>SUMIFS(DataRegularSeason20242025!$AA$3:$AA$1315,DataRegularSeason20242025!$B$3:$B$1315, "&lt;=" &amp; N$1, DataRegularSeason20242025!$D$3:$D$1315, $A11)+SUMIFS(DataRegularSeason20242025!$AB$3:$AB$1315,DataRegularSeason20242025!$B$3:$B$1315, "&lt;=" &amp; N$1, DataRegularSeason20242025!$E$3:$E$1315, $A11)</f>
        <v>2</v>
      </c>
      <c r="O11" s="49">
        <f>SUMIFS(DataRegularSeason20242025!$AA$3:$AA$1315,DataRegularSeason20242025!$B$3:$B$1315, "&lt;=" &amp; O$1, DataRegularSeason20242025!$D$3:$D$1315, $A11)+SUMIFS(DataRegularSeason20242025!$AB$3:$AB$1315,DataRegularSeason20242025!$B$3:$B$1315, "&lt;=" &amp; O$1, DataRegularSeason20242025!$E$3:$E$1315, $A11)</f>
        <v>2</v>
      </c>
      <c r="P11" s="49">
        <f>SUMIFS(DataRegularSeason20242025!$AA$3:$AA$1315,DataRegularSeason20242025!$B$3:$B$1315, "&lt;=" &amp; P$1, DataRegularSeason20242025!$D$3:$D$1315, $A11)+SUMIFS(DataRegularSeason20242025!$AB$3:$AB$1315,DataRegularSeason20242025!$B$3:$B$1315, "&lt;=" &amp; P$1, DataRegularSeason20242025!$E$3:$E$1315, $A11)</f>
        <v>2</v>
      </c>
      <c r="Q11" s="49">
        <f>SUMIFS(DataRegularSeason20242025!$AA$3:$AA$1315,DataRegularSeason20242025!$B$3:$B$1315, "&lt;=" &amp; Q$1, DataRegularSeason20242025!$D$3:$D$1315, $A11)+SUMIFS(DataRegularSeason20242025!$AB$3:$AB$1315,DataRegularSeason20242025!$B$3:$B$1315, "&lt;=" &amp; Q$1, DataRegularSeason20242025!$E$3:$E$1315, $A11)</f>
        <v>2</v>
      </c>
      <c r="R11" s="49">
        <f>SUMIFS(DataRegularSeason20242025!$AA$3:$AA$1315,DataRegularSeason20242025!$B$3:$B$1315, "&lt;=" &amp; R$1, DataRegularSeason20242025!$D$3:$D$1315, $A11)+SUMIFS(DataRegularSeason20242025!$AB$3:$AB$1315,DataRegularSeason20242025!$B$3:$B$1315, "&lt;=" &amp; R$1, DataRegularSeason20242025!$E$3:$E$1315, $A11)</f>
        <v>2</v>
      </c>
      <c r="S11" s="49">
        <f>SUMIFS(DataRegularSeason20242025!$AA$3:$AA$1315,DataRegularSeason20242025!$B$3:$B$1315, "&lt;=" &amp; S$1, DataRegularSeason20242025!$D$3:$D$1315, $A11)+SUMIFS(DataRegularSeason20242025!$AB$3:$AB$1315,DataRegularSeason20242025!$B$3:$B$1315, "&lt;=" &amp; S$1, DataRegularSeason20242025!$E$3:$E$1315, $A11)</f>
        <v>2</v>
      </c>
      <c r="T11" s="49">
        <f>SUMIFS(DataRegularSeason20242025!$AA$3:$AA$1315,DataRegularSeason20242025!$B$3:$B$1315, "&lt;=" &amp; T$1, DataRegularSeason20242025!$D$3:$D$1315, $A11)+SUMIFS(DataRegularSeason20242025!$AB$3:$AB$1315,DataRegularSeason20242025!$B$3:$B$1315, "&lt;=" &amp; T$1, DataRegularSeason20242025!$E$3:$E$1315, $A11)</f>
        <v>4</v>
      </c>
      <c r="U11" s="49">
        <f>SUMIFS(DataRegularSeason20242025!$AA$3:$AA$1315,DataRegularSeason20242025!$B$3:$B$1315, "&lt;=" &amp; U$1, DataRegularSeason20242025!$D$3:$D$1315, $A11)+SUMIFS(DataRegularSeason20242025!$AB$3:$AB$1315,DataRegularSeason20242025!$B$3:$B$1315, "&lt;=" &amp; U$1, DataRegularSeason20242025!$E$3:$E$1315, $A11)</f>
        <v>4</v>
      </c>
      <c r="V11" s="49">
        <f>SUMIFS(DataRegularSeason20242025!$AA$3:$AA$1315,DataRegularSeason20242025!$B$3:$B$1315, "&lt;=" &amp; V$1, DataRegularSeason20242025!$D$3:$D$1315, $A11)+SUMIFS(DataRegularSeason20242025!$AB$3:$AB$1315,DataRegularSeason20242025!$B$3:$B$1315, "&lt;=" &amp; V$1, DataRegularSeason20242025!$E$3:$E$1315, $A11)</f>
        <v>4</v>
      </c>
      <c r="W11" s="49">
        <f>SUMIFS(DataRegularSeason20242025!$AA$3:$AA$1315,DataRegularSeason20242025!$B$3:$B$1315, "&lt;=" &amp; W$1, DataRegularSeason20242025!$D$3:$D$1315, $A11)+SUMIFS(DataRegularSeason20242025!$AB$3:$AB$1315,DataRegularSeason20242025!$B$3:$B$1315, "&lt;=" &amp; W$1, DataRegularSeason20242025!$E$3:$E$1315, $A11)</f>
        <v>6</v>
      </c>
      <c r="X11" s="49">
        <f>SUMIFS(DataRegularSeason20242025!$AA$3:$AA$1315,DataRegularSeason20242025!$B$3:$B$1315, "&lt;=" &amp; X$1, DataRegularSeason20242025!$D$3:$D$1315, $A11)+SUMIFS(DataRegularSeason20242025!$AB$3:$AB$1315,DataRegularSeason20242025!$B$3:$B$1315, "&lt;=" &amp; X$1, DataRegularSeason20242025!$E$3:$E$1315, $A11)</f>
        <v>6</v>
      </c>
      <c r="Y11" s="49">
        <f>SUMIFS(DataRegularSeason20242025!$AA$3:$AA$1315,DataRegularSeason20242025!$B$3:$B$1315, "&lt;=" &amp; Y$1, DataRegularSeason20242025!$D$3:$D$1315, $A11)+SUMIFS(DataRegularSeason20242025!$AB$3:$AB$1315,DataRegularSeason20242025!$B$3:$B$1315, "&lt;=" &amp; Y$1, DataRegularSeason20242025!$E$3:$E$1315, $A11)</f>
        <v>8</v>
      </c>
      <c r="Z11" s="49">
        <f>SUMIFS(DataRegularSeason20242025!$AA$3:$AA$1315,DataRegularSeason20242025!$B$3:$B$1315, "&lt;=" &amp; Z$1, DataRegularSeason20242025!$D$3:$D$1315, $A11)+SUMIFS(DataRegularSeason20242025!$AB$3:$AB$1315,DataRegularSeason20242025!$B$3:$B$1315, "&lt;=" &amp; Z$1, DataRegularSeason20242025!$E$3:$E$1315, $A11)</f>
        <v>8</v>
      </c>
      <c r="AA11" s="49">
        <f>SUMIFS(DataRegularSeason20242025!$AA$3:$AA$1315,DataRegularSeason20242025!$B$3:$B$1315, "&lt;=" &amp; AA$1, DataRegularSeason20242025!$D$3:$D$1315, $A11)+SUMIFS(DataRegularSeason20242025!$AB$3:$AB$1315,DataRegularSeason20242025!$B$3:$B$1315, "&lt;=" &amp; AA$1, DataRegularSeason20242025!$E$3:$E$1315, $A11)</f>
        <v>8</v>
      </c>
      <c r="AB11" s="49">
        <f>SUMIFS(DataRegularSeason20242025!$AA$3:$AA$1315,DataRegularSeason20242025!$B$3:$B$1315, "&lt;=" &amp; AB$1, DataRegularSeason20242025!$D$3:$D$1315, $A11)+SUMIFS(DataRegularSeason20242025!$AB$3:$AB$1315,DataRegularSeason20242025!$B$3:$B$1315, "&lt;=" &amp; AB$1, DataRegularSeason20242025!$E$3:$E$1315, $A11)</f>
        <v>8</v>
      </c>
      <c r="AC11" s="49">
        <f>SUMIFS(DataRegularSeason20242025!$AA$3:$AA$1315,DataRegularSeason20242025!$B$3:$B$1315, "&lt;=" &amp; AC$1, DataRegularSeason20242025!$D$3:$D$1315, $A11)+SUMIFS(DataRegularSeason20242025!$AB$3:$AB$1315,DataRegularSeason20242025!$B$3:$B$1315, "&lt;=" &amp; AC$1, DataRegularSeason20242025!$E$3:$E$1315, $A11)</f>
        <v>8</v>
      </c>
      <c r="AD11" s="49">
        <f>SUMIFS(DataRegularSeason20242025!$AA$3:$AA$1315,DataRegularSeason20242025!$B$3:$B$1315, "&lt;=" &amp; AD$1, DataRegularSeason20242025!$D$3:$D$1315, $A11)+SUMIFS(DataRegularSeason20242025!$AB$3:$AB$1315,DataRegularSeason20242025!$B$3:$B$1315, "&lt;=" &amp; AD$1, DataRegularSeason20242025!$E$3:$E$1315, $A11)</f>
        <v>8</v>
      </c>
      <c r="AE11" s="49">
        <f>SUMIFS(DataRegularSeason20242025!$AA$3:$AA$1315,DataRegularSeason20242025!$B$3:$B$1315, "&lt;=" &amp; AE$1, DataRegularSeason20242025!$D$3:$D$1315, $A11)+SUMIFS(DataRegularSeason20242025!$AB$3:$AB$1315,DataRegularSeason20242025!$B$3:$B$1315, "&lt;=" &amp; AE$1, DataRegularSeason20242025!$E$3:$E$1315, $A11)</f>
        <v>8</v>
      </c>
      <c r="AF11" s="49">
        <f>SUMIFS(DataRegularSeason20242025!$AA$3:$AA$1315,DataRegularSeason20242025!$B$3:$B$1315, "&lt;=" &amp; AF$1, DataRegularSeason20242025!$D$3:$D$1315, $A11)+SUMIFS(DataRegularSeason20242025!$AB$3:$AB$1315,DataRegularSeason20242025!$B$3:$B$1315, "&lt;=" &amp; AF$1, DataRegularSeason20242025!$E$3:$E$1315, $A11)</f>
        <v>8</v>
      </c>
      <c r="AG11" s="49">
        <f>SUMIFS(DataRegularSeason20242025!$AA$3:$AA$1315,DataRegularSeason20242025!$B$3:$B$1315, "&lt;=" &amp; AG$1, DataRegularSeason20242025!$D$3:$D$1315, $A11)+SUMIFS(DataRegularSeason20242025!$AB$3:$AB$1315,DataRegularSeason20242025!$B$3:$B$1315, "&lt;=" &amp; AG$1, DataRegularSeason20242025!$E$3:$E$1315, $A11)</f>
        <v>8</v>
      </c>
      <c r="AH11" s="49">
        <f>SUMIFS(DataRegularSeason20242025!$AA$3:$AA$1315,DataRegularSeason20242025!$B$3:$B$1315, "&lt;=" &amp; AH$1, DataRegularSeason20242025!$D$3:$D$1315, $A11)+SUMIFS(DataRegularSeason20242025!$AB$3:$AB$1315,DataRegularSeason20242025!$B$3:$B$1315, "&lt;=" &amp; AH$1, DataRegularSeason20242025!$E$3:$E$1315, $A11)</f>
        <v>8</v>
      </c>
      <c r="AI11" s="49">
        <f>SUMIFS(DataRegularSeason20242025!$AA$3:$AA$1315,DataRegularSeason20242025!$B$3:$B$1315, "&lt;=" &amp; AI$1, DataRegularSeason20242025!$D$3:$D$1315, $A11)+SUMIFS(DataRegularSeason20242025!$AB$3:$AB$1315,DataRegularSeason20242025!$B$3:$B$1315, "&lt;=" &amp; AI$1, DataRegularSeason20242025!$E$3:$E$1315, $A11)</f>
        <v>8</v>
      </c>
      <c r="AJ11" s="49">
        <f>SUMIFS(DataRegularSeason20242025!$AA$3:$AA$1315,DataRegularSeason20242025!$B$3:$B$1315, "&lt;=" &amp; AJ$1, DataRegularSeason20242025!$D$3:$D$1315, $A11)+SUMIFS(DataRegularSeason20242025!$AB$3:$AB$1315,DataRegularSeason20242025!$B$3:$B$1315, "&lt;=" &amp; AJ$1, DataRegularSeason20242025!$E$3:$E$1315, $A11)</f>
        <v>8</v>
      </c>
      <c r="AK11" s="49">
        <f>SUMIFS(DataRegularSeason20242025!$AA$3:$AA$1315,DataRegularSeason20242025!$B$3:$B$1315, "&lt;=" &amp; AK$1, DataRegularSeason20242025!$D$3:$D$1315, $A11)+SUMIFS(DataRegularSeason20242025!$AB$3:$AB$1315,DataRegularSeason20242025!$B$3:$B$1315, "&lt;=" &amp; AK$1, DataRegularSeason20242025!$E$3:$E$1315, $A11)</f>
        <v>8</v>
      </c>
      <c r="AL11" s="49">
        <f>SUMIFS(DataRegularSeason20242025!$AA$3:$AA$1315,DataRegularSeason20242025!$B$3:$B$1315, "&lt;=" &amp; AL$1, DataRegularSeason20242025!$D$3:$D$1315, $A11)+SUMIFS(DataRegularSeason20242025!$AB$3:$AB$1315,DataRegularSeason20242025!$B$3:$B$1315, "&lt;=" &amp; AL$1, DataRegularSeason20242025!$E$3:$E$1315, $A11)</f>
        <v>8</v>
      </c>
      <c r="AM11" s="49">
        <f>SUMIFS(DataRegularSeason20242025!$AA$3:$AA$1315,DataRegularSeason20242025!$B$3:$B$1315, "&lt;=" &amp; AM$1, DataRegularSeason20242025!$D$3:$D$1315, $A11)+SUMIFS(DataRegularSeason20242025!$AB$3:$AB$1315,DataRegularSeason20242025!$B$3:$B$1315, "&lt;=" &amp; AM$1, DataRegularSeason20242025!$E$3:$E$1315, $A11)</f>
        <v>8</v>
      </c>
      <c r="AN11" s="49">
        <f>SUMIFS(DataRegularSeason20242025!$AA$3:$AA$1315,DataRegularSeason20242025!$B$3:$B$1315, "&lt;=" &amp; AN$1, DataRegularSeason20242025!$D$3:$D$1315, $A11)+SUMIFS(DataRegularSeason20242025!$AB$3:$AB$1315,DataRegularSeason20242025!$B$3:$B$1315, "&lt;=" &amp; AN$1, DataRegularSeason20242025!$E$3:$E$1315, $A11)</f>
        <v>8</v>
      </c>
      <c r="AO11" s="49">
        <f>SUMIFS(DataRegularSeason20242025!$AA$3:$AA$1315,DataRegularSeason20242025!$B$3:$B$1315, "&lt;=" &amp; AO$1, DataRegularSeason20242025!$D$3:$D$1315, $A11)+SUMIFS(DataRegularSeason20242025!$AB$3:$AB$1315,DataRegularSeason20242025!$B$3:$B$1315, "&lt;=" &amp; AO$1, DataRegularSeason20242025!$E$3:$E$1315, $A11)</f>
        <v>8</v>
      </c>
      <c r="AP11" s="49">
        <f>SUMIFS(DataRegularSeason20242025!$AA$3:$AA$1315,DataRegularSeason20242025!$B$3:$B$1315, "&lt;=" &amp; AP$1, DataRegularSeason20242025!$D$3:$D$1315, $A11)+SUMIFS(DataRegularSeason20242025!$AB$3:$AB$1315,DataRegularSeason20242025!$B$3:$B$1315, "&lt;=" &amp; AP$1, DataRegularSeason20242025!$E$3:$E$1315, $A11)</f>
        <v>8</v>
      </c>
      <c r="AQ11" s="49">
        <f>SUMIFS(DataRegularSeason20242025!$AA$3:$AA$1315,DataRegularSeason20242025!$B$3:$B$1315, "&lt;=" &amp; AQ$1, DataRegularSeason20242025!$D$3:$D$1315, $A11)+SUMIFS(DataRegularSeason20242025!$AB$3:$AB$1315,DataRegularSeason20242025!$B$3:$B$1315, "&lt;=" &amp; AQ$1, DataRegularSeason20242025!$E$3:$E$1315, $A11)</f>
        <v>8</v>
      </c>
      <c r="AR11" s="49">
        <f>SUMIFS(DataRegularSeason20242025!$AA$3:$AA$1315,DataRegularSeason20242025!$B$3:$B$1315, "&lt;=" &amp; AR$1, DataRegularSeason20242025!$D$3:$D$1315, $A11)+SUMIFS(DataRegularSeason20242025!$AB$3:$AB$1315,DataRegularSeason20242025!$B$3:$B$1315, "&lt;=" &amp; AR$1, DataRegularSeason20242025!$E$3:$E$1315, $A11)</f>
        <v>8</v>
      </c>
      <c r="AS11" s="49">
        <f>SUMIFS(DataRegularSeason20242025!$AA$3:$AA$1315,DataRegularSeason20242025!$B$3:$B$1315, "&lt;=" &amp; AS$1, DataRegularSeason20242025!$D$3:$D$1315, $A11)+SUMIFS(DataRegularSeason20242025!$AB$3:$AB$1315,DataRegularSeason20242025!$B$3:$B$1315, "&lt;=" &amp; AS$1, DataRegularSeason20242025!$E$3:$E$1315, $A11)</f>
        <v>8</v>
      </c>
      <c r="AT11" s="49">
        <f>SUMIFS(DataRegularSeason20242025!$AA$3:$AA$1315,DataRegularSeason20242025!$B$3:$B$1315, "&lt;=" &amp; AT$1, DataRegularSeason20242025!$D$3:$D$1315, $A11)+SUMIFS(DataRegularSeason20242025!$AB$3:$AB$1315,DataRegularSeason20242025!$B$3:$B$1315, "&lt;=" &amp; AT$1, DataRegularSeason20242025!$E$3:$E$1315, $A11)</f>
        <v>8</v>
      </c>
      <c r="AU11" s="49">
        <f>SUMIFS(DataRegularSeason20242025!$AA$3:$AA$1315,DataRegularSeason20242025!$B$3:$B$1315, "&lt;=" &amp; AU$1, DataRegularSeason20242025!$D$3:$D$1315, $A11)+SUMIFS(DataRegularSeason20242025!$AB$3:$AB$1315,DataRegularSeason20242025!$B$3:$B$1315, "&lt;=" &amp; AU$1, DataRegularSeason20242025!$E$3:$E$1315, $A11)</f>
        <v>8</v>
      </c>
      <c r="AV11" s="49">
        <f>SUMIFS(DataRegularSeason20242025!$AA$3:$AA$1315,DataRegularSeason20242025!$B$3:$B$1315, "&lt;=" &amp; AV$1, DataRegularSeason20242025!$D$3:$D$1315, $A11)+SUMIFS(DataRegularSeason20242025!$AB$3:$AB$1315,DataRegularSeason20242025!$B$3:$B$1315, "&lt;=" &amp; AV$1, DataRegularSeason20242025!$E$3:$E$1315, $A11)</f>
        <v>8</v>
      </c>
      <c r="AW11" s="49">
        <f>SUMIFS(DataRegularSeason20242025!$AA$3:$AA$1315,DataRegularSeason20242025!$B$3:$B$1315, "&lt;=" &amp; AW$1, DataRegularSeason20242025!$D$3:$D$1315, $A11)+SUMIFS(DataRegularSeason20242025!$AB$3:$AB$1315,DataRegularSeason20242025!$B$3:$B$1315, "&lt;=" &amp; AW$1, DataRegularSeason20242025!$E$3:$E$1315, $A11)</f>
        <v>8</v>
      </c>
      <c r="AX11" s="49">
        <f>SUMIFS(DataRegularSeason20242025!$AA$3:$AA$1315,DataRegularSeason20242025!$B$3:$B$1315, "&lt;=" &amp; AX$1, DataRegularSeason20242025!$D$3:$D$1315, $A11)+SUMIFS(DataRegularSeason20242025!$AB$3:$AB$1315,DataRegularSeason20242025!$B$3:$B$1315, "&lt;=" &amp; AX$1, DataRegularSeason20242025!$E$3:$E$1315, $A11)</f>
        <v>8</v>
      </c>
      <c r="AY11" s="49">
        <f>SUMIFS(DataRegularSeason20242025!$AA$3:$AA$1315,DataRegularSeason20242025!$B$3:$B$1315, "&lt;=" &amp; AY$1, DataRegularSeason20242025!$D$3:$D$1315, $A11)+SUMIFS(DataRegularSeason20242025!$AB$3:$AB$1315,DataRegularSeason20242025!$B$3:$B$1315, "&lt;=" &amp; AY$1, DataRegularSeason20242025!$E$3:$E$1315, $A11)</f>
        <v>8</v>
      </c>
      <c r="AZ11" s="49">
        <f>SUMIFS(DataRegularSeason20242025!$AA$3:$AA$1315,DataRegularSeason20242025!$B$3:$B$1315, "&lt;=" &amp; AZ$1, DataRegularSeason20242025!$D$3:$D$1315, $A11)+SUMIFS(DataRegularSeason20242025!$AB$3:$AB$1315,DataRegularSeason20242025!$B$3:$B$1315, "&lt;=" &amp; AZ$1, DataRegularSeason20242025!$E$3:$E$1315, $A11)</f>
        <v>8</v>
      </c>
      <c r="BA11" s="49">
        <f>SUMIFS(DataRegularSeason20242025!$AA$3:$AA$1315,DataRegularSeason20242025!$B$3:$B$1315, "&lt;=" &amp; BA$1, DataRegularSeason20242025!$D$3:$D$1315, $A11)+SUMIFS(DataRegularSeason20242025!$AB$3:$AB$1315,DataRegularSeason20242025!$B$3:$B$1315, "&lt;=" &amp; BA$1, DataRegularSeason20242025!$E$3:$E$1315, $A11)</f>
        <v>8</v>
      </c>
      <c r="BB11" s="49">
        <f>SUMIFS(DataRegularSeason20242025!$AA$3:$AA$1315,DataRegularSeason20242025!$B$3:$B$1315, "&lt;=" &amp; BB$1, DataRegularSeason20242025!$D$3:$D$1315, $A11)+SUMIFS(DataRegularSeason20242025!$AB$3:$AB$1315,DataRegularSeason20242025!$B$3:$B$1315, "&lt;=" &amp; BB$1, DataRegularSeason20242025!$E$3:$E$1315, $A11)</f>
        <v>8</v>
      </c>
      <c r="BC11" s="49">
        <f>SUMIFS(DataRegularSeason20242025!$AA$3:$AA$1315,DataRegularSeason20242025!$B$3:$B$1315, "&lt;=" &amp; BC$1, DataRegularSeason20242025!$D$3:$D$1315, $A11)+SUMIFS(DataRegularSeason20242025!$AB$3:$AB$1315,DataRegularSeason20242025!$B$3:$B$1315, "&lt;=" &amp; BC$1, DataRegularSeason20242025!$E$3:$E$1315, $A11)</f>
        <v>8</v>
      </c>
      <c r="BD11" s="49">
        <f>SUMIFS(DataRegularSeason20242025!$AA$3:$AA$1315,DataRegularSeason20242025!$B$3:$B$1315, "&lt;=" &amp; BD$1, DataRegularSeason20242025!$D$3:$D$1315, $A11)+SUMIFS(DataRegularSeason20242025!$AB$3:$AB$1315,DataRegularSeason20242025!$B$3:$B$1315, "&lt;=" &amp; BD$1, DataRegularSeason20242025!$E$3:$E$1315, $A11)</f>
        <v>8</v>
      </c>
      <c r="BE11" s="49">
        <f>SUMIFS(DataRegularSeason20242025!$AA$3:$AA$1315,DataRegularSeason20242025!$B$3:$B$1315, "&lt;=" &amp; BE$1, DataRegularSeason20242025!$D$3:$D$1315, $A11)+SUMIFS(DataRegularSeason20242025!$AB$3:$AB$1315,DataRegularSeason20242025!$B$3:$B$1315, "&lt;=" &amp; BE$1, DataRegularSeason20242025!$E$3:$E$1315, $A11)</f>
        <v>8</v>
      </c>
      <c r="BF11" s="49">
        <f>SUMIFS(DataRegularSeason20242025!$AA$3:$AA$1315,DataRegularSeason20242025!$B$3:$B$1315, "&lt;=" &amp; BF$1, DataRegularSeason20242025!$D$3:$D$1315, $A11)+SUMIFS(DataRegularSeason20242025!$AB$3:$AB$1315,DataRegularSeason20242025!$B$3:$B$1315, "&lt;=" &amp; BF$1, DataRegularSeason20242025!$E$3:$E$1315, $A11)</f>
        <v>8</v>
      </c>
      <c r="BG11" s="49">
        <f>SUMIFS(DataRegularSeason20242025!$AA$3:$AA$1315,DataRegularSeason20242025!$B$3:$B$1315, "&lt;=" &amp; BG$1, DataRegularSeason20242025!$D$3:$D$1315, $A11)+SUMIFS(DataRegularSeason20242025!$AB$3:$AB$1315,DataRegularSeason20242025!$B$3:$B$1315, "&lt;=" &amp; BG$1, DataRegularSeason20242025!$E$3:$E$1315, $A11)</f>
        <v>8</v>
      </c>
      <c r="BH11" s="49">
        <f>SUMIFS(DataRegularSeason20242025!$AA$3:$AA$1315,DataRegularSeason20242025!$B$3:$B$1315, "&lt;=" &amp; BH$1, DataRegularSeason20242025!$D$3:$D$1315, $A11)+SUMIFS(DataRegularSeason20242025!$AB$3:$AB$1315,DataRegularSeason20242025!$B$3:$B$1315, "&lt;=" &amp; BH$1, DataRegularSeason20242025!$E$3:$E$1315, $A11)</f>
        <v>8</v>
      </c>
      <c r="BI11" s="49">
        <f>SUMIFS(DataRegularSeason20242025!$AA$3:$AA$1315,DataRegularSeason20242025!$B$3:$B$1315, "&lt;=" &amp; BI$1, DataRegularSeason20242025!$D$3:$D$1315, $A11)+SUMIFS(DataRegularSeason20242025!$AB$3:$AB$1315,DataRegularSeason20242025!$B$3:$B$1315, "&lt;=" &amp; BI$1, DataRegularSeason20242025!$E$3:$E$1315, $A11)</f>
        <v>8</v>
      </c>
      <c r="BJ11" s="49">
        <f>SUMIFS(DataRegularSeason20242025!$AA$3:$AA$1315,DataRegularSeason20242025!$B$3:$B$1315, "&lt;=" &amp; BJ$1, DataRegularSeason20242025!$D$3:$D$1315, $A11)+SUMIFS(DataRegularSeason20242025!$AB$3:$AB$1315,DataRegularSeason20242025!$B$3:$B$1315, "&lt;=" &amp; BJ$1, DataRegularSeason20242025!$E$3:$E$1315, $A11)</f>
        <v>8</v>
      </c>
      <c r="BK11" s="49">
        <f>SUMIFS(DataRegularSeason20242025!$AA$3:$AA$1315,DataRegularSeason20242025!$B$3:$B$1315, "&lt;=" &amp; BK$1, DataRegularSeason20242025!$D$3:$D$1315, $A11)+SUMIFS(DataRegularSeason20242025!$AB$3:$AB$1315,DataRegularSeason20242025!$B$3:$B$1315, "&lt;=" &amp; BK$1, DataRegularSeason20242025!$E$3:$E$1315, $A11)</f>
        <v>8</v>
      </c>
      <c r="BL11" s="49">
        <f>SUMIFS(DataRegularSeason20242025!$AA$3:$AA$1315,DataRegularSeason20242025!$B$3:$B$1315, "&lt;=" &amp; BL$1, DataRegularSeason20242025!$D$3:$D$1315, $A11)+SUMIFS(DataRegularSeason20242025!$AB$3:$AB$1315,DataRegularSeason20242025!$B$3:$B$1315, "&lt;=" &amp; BL$1, DataRegularSeason20242025!$E$3:$E$1315, $A11)</f>
        <v>8</v>
      </c>
      <c r="BM11" s="49">
        <f>SUMIFS(DataRegularSeason20242025!$AA$3:$AA$1315,DataRegularSeason20242025!$B$3:$B$1315, "&lt;=" &amp; BM$1, DataRegularSeason20242025!$D$3:$D$1315, $A11)+SUMIFS(DataRegularSeason20242025!$AB$3:$AB$1315,DataRegularSeason20242025!$B$3:$B$1315, "&lt;=" &amp; BM$1, DataRegularSeason20242025!$E$3:$E$1315, $A11)</f>
        <v>8</v>
      </c>
      <c r="BN11" s="49">
        <f>SUMIFS(DataRegularSeason20242025!$AA$3:$AA$1315,DataRegularSeason20242025!$B$3:$B$1315, "&lt;=" &amp; BN$1, DataRegularSeason20242025!$D$3:$D$1315, $A11)+SUMIFS(DataRegularSeason20242025!$AB$3:$AB$1315,DataRegularSeason20242025!$B$3:$B$1315, "&lt;=" &amp; BN$1, DataRegularSeason20242025!$E$3:$E$1315, $A11)</f>
        <v>8</v>
      </c>
      <c r="BO11" s="49">
        <f>SUMIFS(DataRegularSeason20242025!$AA$3:$AA$1315,DataRegularSeason20242025!$B$3:$B$1315, "&lt;=" &amp; BO$1, DataRegularSeason20242025!$D$3:$D$1315, $A11)+SUMIFS(DataRegularSeason20242025!$AB$3:$AB$1315,DataRegularSeason20242025!$B$3:$B$1315, "&lt;=" &amp; BO$1, DataRegularSeason20242025!$E$3:$E$1315, $A11)</f>
        <v>8</v>
      </c>
      <c r="BP11" s="49">
        <f>SUMIFS(DataRegularSeason20242025!$AA$3:$AA$1315,DataRegularSeason20242025!$B$3:$B$1315, "&lt;=" &amp; BP$1, DataRegularSeason20242025!$D$3:$D$1315, $A11)+SUMIFS(DataRegularSeason20242025!$AB$3:$AB$1315,DataRegularSeason20242025!$B$3:$B$1315, "&lt;=" &amp; BP$1, DataRegularSeason20242025!$E$3:$E$1315, $A11)</f>
        <v>8</v>
      </c>
      <c r="BQ11" s="49">
        <f>SUMIFS(DataRegularSeason20242025!$AA$3:$AA$1315,DataRegularSeason20242025!$B$3:$B$1315, "&lt;=" &amp; BQ$1, DataRegularSeason20242025!$D$3:$D$1315, $A11)+SUMIFS(DataRegularSeason20242025!$AB$3:$AB$1315,DataRegularSeason20242025!$B$3:$B$1315, "&lt;=" &amp; BQ$1, DataRegularSeason20242025!$E$3:$E$1315, $A11)</f>
        <v>8</v>
      </c>
      <c r="BR11" s="49">
        <f>SUMIFS(DataRegularSeason20242025!$AA$3:$AA$1315,DataRegularSeason20242025!$B$3:$B$1315, "&lt;=" &amp; BR$1, DataRegularSeason20242025!$D$3:$D$1315, $A11)+SUMIFS(DataRegularSeason20242025!$AB$3:$AB$1315,DataRegularSeason20242025!$B$3:$B$1315, "&lt;=" &amp; BR$1, DataRegularSeason20242025!$E$3:$E$1315, $A11)</f>
        <v>8</v>
      </c>
      <c r="BS11" s="49">
        <f>SUMIFS(DataRegularSeason20242025!$AA$3:$AA$1315,DataRegularSeason20242025!$B$3:$B$1315, "&lt;=" &amp; BS$1, DataRegularSeason20242025!$D$3:$D$1315, $A11)+SUMIFS(DataRegularSeason20242025!$AB$3:$AB$1315,DataRegularSeason20242025!$B$3:$B$1315, "&lt;=" &amp; BS$1, DataRegularSeason20242025!$E$3:$E$1315, $A11)</f>
        <v>8</v>
      </c>
      <c r="BT11" s="49">
        <f>SUMIFS(DataRegularSeason20242025!$AA$3:$AA$1315,DataRegularSeason20242025!$B$3:$B$1315, "&lt;=" &amp; BT$1, DataRegularSeason20242025!$D$3:$D$1315, $A11)+SUMIFS(DataRegularSeason20242025!$AB$3:$AB$1315,DataRegularSeason20242025!$B$3:$B$1315, "&lt;=" &amp; BT$1, DataRegularSeason20242025!$E$3:$E$1315, $A11)</f>
        <v>8</v>
      </c>
      <c r="BU11" s="49">
        <f>SUMIFS(DataRegularSeason20242025!$AA$3:$AA$1315,DataRegularSeason20242025!$B$3:$B$1315, "&lt;=" &amp; BU$1, DataRegularSeason20242025!$D$3:$D$1315, $A11)+SUMIFS(DataRegularSeason20242025!$AB$3:$AB$1315,DataRegularSeason20242025!$B$3:$B$1315, "&lt;=" &amp; BU$1, DataRegularSeason20242025!$E$3:$E$1315, $A11)</f>
        <v>8</v>
      </c>
      <c r="BV11" s="49">
        <f>SUMIFS(DataRegularSeason20242025!$AA$3:$AA$1315,DataRegularSeason20242025!$B$3:$B$1315, "&lt;=" &amp; BV$1, DataRegularSeason20242025!$D$3:$D$1315, $A11)+SUMIFS(DataRegularSeason20242025!$AB$3:$AB$1315,DataRegularSeason20242025!$B$3:$B$1315, "&lt;=" &amp; BV$1, DataRegularSeason20242025!$E$3:$E$1315, $A11)</f>
        <v>8</v>
      </c>
      <c r="BW11" s="49">
        <f>SUMIFS(DataRegularSeason20242025!$AA$3:$AA$1315,DataRegularSeason20242025!$B$3:$B$1315, "&lt;=" &amp; BW$1, DataRegularSeason20242025!$D$3:$D$1315, $A11)+SUMIFS(DataRegularSeason20242025!$AB$3:$AB$1315,DataRegularSeason20242025!$B$3:$B$1315, "&lt;=" &amp; BW$1, DataRegularSeason20242025!$E$3:$E$1315, $A11)</f>
        <v>8</v>
      </c>
      <c r="BX11" s="49">
        <f>SUMIFS(DataRegularSeason20242025!$AA$3:$AA$1315,DataRegularSeason20242025!$B$3:$B$1315, "&lt;=" &amp; BX$1, DataRegularSeason20242025!$D$3:$D$1315, $A11)+SUMIFS(DataRegularSeason20242025!$AB$3:$AB$1315,DataRegularSeason20242025!$B$3:$B$1315, "&lt;=" &amp; BX$1, DataRegularSeason20242025!$E$3:$E$1315, $A11)</f>
        <v>8</v>
      </c>
      <c r="BY11" s="49">
        <f>SUMIFS(DataRegularSeason20242025!$AA$3:$AA$1315,DataRegularSeason20242025!$B$3:$B$1315, "&lt;=" &amp; BY$1, DataRegularSeason20242025!$D$3:$D$1315, $A11)+SUMIFS(DataRegularSeason20242025!$AB$3:$AB$1315,DataRegularSeason20242025!$B$3:$B$1315, "&lt;=" &amp; BY$1, DataRegularSeason20242025!$E$3:$E$1315, $A11)</f>
        <v>8</v>
      </c>
      <c r="BZ11" s="49">
        <f>SUMIFS(DataRegularSeason20242025!$AA$3:$AA$1315,DataRegularSeason20242025!$B$3:$B$1315, "&lt;=" &amp; BZ$1, DataRegularSeason20242025!$D$3:$D$1315, $A11)+SUMIFS(DataRegularSeason20242025!$AB$3:$AB$1315,DataRegularSeason20242025!$B$3:$B$1315, "&lt;=" &amp; BZ$1, DataRegularSeason20242025!$E$3:$E$1315, $A11)</f>
        <v>8</v>
      </c>
      <c r="CA11" s="49">
        <f>SUMIFS(DataRegularSeason20242025!$AA$3:$AA$1315,DataRegularSeason20242025!$B$3:$B$1315, "&lt;=" &amp; CA$1, DataRegularSeason20242025!$D$3:$D$1315, $A11)+SUMIFS(DataRegularSeason20242025!$AB$3:$AB$1315,DataRegularSeason20242025!$B$3:$B$1315, "&lt;=" &amp; CA$1, DataRegularSeason20242025!$E$3:$E$1315, $A11)</f>
        <v>8</v>
      </c>
      <c r="CB11" s="49">
        <f>SUMIFS(DataRegularSeason20242025!$AA$3:$AA$1315,DataRegularSeason20242025!$B$3:$B$1315, "&lt;=" &amp; CB$1, DataRegularSeason20242025!$D$3:$D$1315, $A11)+SUMIFS(DataRegularSeason20242025!$AB$3:$AB$1315,DataRegularSeason20242025!$B$3:$B$1315, "&lt;=" &amp; CB$1, DataRegularSeason20242025!$E$3:$E$1315, $A11)</f>
        <v>8</v>
      </c>
      <c r="CC11" s="49">
        <f>SUMIFS(DataRegularSeason20242025!$AA$3:$AA$1315,DataRegularSeason20242025!$B$3:$B$1315, "&lt;=" &amp; CC$1, DataRegularSeason20242025!$D$3:$D$1315, $A11)+SUMIFS(DataRegularSeason20242025!$AB$3:$AB$1315,DataRegularSeason20242025!$B$3:$B$1315, "&lt;=" &amp; CC$1, DataRegularSeason20242025!$E$3:$E$1315, $A11)</f>
        <v>8</v>
      </c>
      <c r="CD11" s="49">
        <f>SUMIFS(DataRegularSeason20242025!$AA$3:$AA$1315,DataRegularSeason20242025!$B$3:$B$1315, "&lt;=" &amp; CD$1, DataRegularSeason20242025!$D$3:$D$1315, $A11)+SUMIFS(DataRegularSeason20242025!$AB$3:$AB$1315,DataRegularSeason20242025!$B$3:$B$1315, "&lt;=" &amp; CD$1, DataRegularSeason20242025!$E$3:$E$1315, $A11)</f>
        <v>8</v>
      </c>
      <c r="CE11" s="49">
        <f>SUMIFS(DataRegularSeason20242025!$AA$3:$AA$1315,DataRegularSeason20242025!$B$3:$B$1315, "&lt;=" &amp; CE$1, DataRegularSeason20242025!$D$3:$D$1315, $A11)+SUMIFS(DataRegularSeason20242025!$AB$3:$AB$1315,DataRegularSeason20242025!$B$3:$B$1315, "&lt;=" &amp; CE$1, DataRegularSeason20242025!$E$3:$E$1315, $A11)</f>
        <v>8</v>
      </c>
      <c r="CF11" s="49">
        <f>SUMIFS(DataRegularSeason20242025!$AA$3:$AA$1315,DataRegularSeason20242025!$B$3:$B$1315, "&lt;=" &amp; CF$1, DataRegularSeason20242025!$D$3:$D$1315, $A11)+SUMIFS(DataRegularSeason20242025!$AB$3:$AB$1315,DataRegularSeason20242025!$B$3:$B$1315, "&lt;=" &amp; CF$1, DataRegularSeason20242025!$E$3:$E$1315, $A11)</f>
        <v>8</v>
      </c>
      <c r="CG11" s="49">
        <f>SUMIFS(DataRegularSeason20242025!$AA$3:$AA$1315,DataRegularSeason20242025!$B$3:$B$1315, "&lt;=" &amp; CG$1, DataRegularSeason20242025!$D$3:$D$1315, $A11)+SUMIFS(DataRegularSeason20242025!$AB$3:$AB$1315,DataRegularSeason20242025!$B$3:$B$1315, "&lt;=" &amp; CG$1, DataRegularSeason20242025!$E$3:$E$1315, $A11)</f>
        <v>8</v>
      </c>
      <c r="CH11" s="49">
        <f>SUMIFS(DataRegularSeason20242025!$AA$3:$AA$1315,DataRegularSeason20242025!$B$3:$B$1315, "&lt;=" &amp; CH$1, DataRegularSeason20242025!$D$3:$D$1315, $A11)+SUMIFS(DataRegularSeason20242025!$AB$3:$AB$1315,DataRegularSeason20242025!$B$3:$B$1315, "&lt;=" &amp; CH$1, DataRegularSeason20242025!$E$3:$E$1315, $A11)</f>
        <v>8</v>
      </c>
      <c r="CI11" s="49">
        <f>SUMIFS(DataRegularSeason20242025!$AA$3:$AA$1315,DataRegularSeason20242025!$B$3:$B$1315, "&lt;=" &amp; CI$1, DataRegularSeason20242025!$D$3:$D$1315, $A11)+SUMIFS(DataRegularSeason20242025!$AB$3:$AB$1315,DataRegularSeason20242025!$B$3:$B$1315, "&lt;=" &amp; CI$1, DataRegularSeason20242025!$E$3:$E$1315, $A11)</f>
        <v>8</v>
      </c>
      <c r="CJ11" s="49">
        <f>SUMIFS(DataRegularSeason20242025!$AA$3:$AA$1315,DataRegularSeason20242025!$B$3:$B$1315, "&lt;=" &amp; CJ$1, DataRegularSeason20242025!$D$3:$D$1315, $A11)+SUMIFS(DataRegularSeason20242025!$AB$3:$AB$1315,DataRegularSeason20242025!$B$3:$B$1315, "&lt;=" &amp; CJ$1, DataRegularSeason20242025!$E$3:$E$1315, $A11)</f>
        <v>8</v>
      </c>
      <c r="CK11" s="49">
        <f>SUMIFS(DataRegularSeason20242025!$AA$3:$AA$1315,DataRegularSeason20242025!$B$3:$B$1315, "&lt;=" &amp; CK$1, DataRegularSeason20242025!$D$3:$D$1315, $A11)+SUMIFS(DataRegularSeason20242025!$AB$3:$AB$1315,DataRegularSeason20242025!$B$3:$B$1315, "&lt;=" &amp; CK$1, DataRegularSeason20242025!$E$3:$E$1315, $A11)</f>
        <v>8</v>
      </c>
      <c r="CL11" s="49">
        <f>SUMIFS(DataRegularSeason20242025!$AA$3:$AA$1315,DataRegularSeason20242025!$B$3:$B$1315, "&lt;=" &amp; CL$1, DataRegularSeason20242025!$D$3:$D$1315, $A11)+SUMIFS(DataRegularSeason20242025!$AB$3:$AB$1315,DataRegularSeason20242025!$B$3:$B$1315, "&lt;=" &amp; CL$1, DataRegularSeason20242025!$E$3:$E$1315, $A11)</f>
        <v>8</v>
      </c>
      <c r="CM11" s="49">
        <f>SUMIFS(DataRegularSeason20242025!$AA$3:$AA$1315,DataRegularSeason20242025!$B$3:$B$1315, "&lt;=" &amp; CM$1, DataRegularSeason20242025!$D$3:$D$1315, $A11)+SUMIFS(DataRegularSeason20242025!$AB$3:$AB$1315,DataRegularSeason20242025!$B$3:$B$1315, "&lt;=" &amp; CM$1, DataRegularSeason20242025!$E$3:$E$1315, $A11)</f>
        <v>8</v>
      </c>
      <c r="CN11" s="49">
        <f>SUMIFS(DataRegularSeason20242025!$AA$3:$AA$1315,DataRegularSeason20242025!$B$3:$B$1315, "&lt;=" &amp; CN$1, DataRegularSeason20242025!$D$3:$D$1315, $A11)+SUMIFS(DataRegularSeason20242025!$AB$3:$AB$1315,DataRegularSeason20242025!$B$3:$B$1315, "&lt;=" &amp; CN$1, DataRegularSeason20242025!$E$3:$E$1315, $A11)</f>
        <v>8</v>
      </c>
      <c r="CO11" s="49">
        <f>SUMIFS(DataRegularSeason20242025!$AA$3:$AA$1315,DataRegularSeason20242025!$B$3:$B$1315, "&lt;=" &amp; CO$1, DataRegularSeason20242025!$D$3:$D$1315, $A11)+SUMIFS(DataRegularSeason20242025!$AB$3:$AB$1315,DataRegularSeason20242025!$B$3:$B$1315, "&lt;=" &amp; CO$1, DataRegularSeason20242025!$E$3:$E$1315, $A11)</f>
        <v>8</v>
      </c>
      <c r="CP11" s="49">
        <f>SUMIFS(DataRegularSeason20242025!$AA$3:$AA$1315,DataRegularSeason20242025!$B$3:$B$1315, "&lt;=" &amp; CP$1, DataRegularSeason20242025!$D$3:$D$1315, $A11)+SUMIFS(DataRegularSeason20242025!$AB$3:$AB$1315,DataRegularSeason20242025!$B$3:$B$1315, "&lt;=" &amp; CP$1, DataRegularSeason20242025!$E$3:$E$1315, $A11)</f>
        <v>8</v>
      </c>
      <c r="CQ11" s="49">
        <f>SUMIFS(DataRegularSeason20242025!$AA$3:$AA$1315,DataRegularSeason20242025!$B$3:$B$1315, "&lt;=" &amp; CQ$1, DataRegularSeason20242025!$D$3:$D$1315, $A11)+SUMIFS(DataRegularSeason20242025!$AB$3:$AB$1315,DataRegularSeason20242025!$B$3:$B$1315, "&lt;=" &amp; CQ$1, DataRegularSeason20242025!$E$3:$E$1315, $A11)</f>
        <v>8</v>
      </c>
      <c r="CR11" s="49">
        <f>SUMIFS(DataRegularSeason20242025!$AA$3:$AA$1315,DataRegularSeason20242025!$B$3:$B$1315, "&lt;=" &amp; CR$1, DataRegularSeason20242025!$D$3:$D$1315, $A11)+SUMIFS(DataRegularSeason20242025!$AB$3:$AB$1315,DataRegularSeason20242025!$B$3:$B$1315, "&lt;=" &amp; CR$1, DataRegularSeason20242025!$E$3:$E$1315, $A11)</f>
        <v>8</v>
      </c>
      <c r="CS11" s="49">
        <f>SUMIFS(DataRegularSeason20242025!$AA$3:$AA$1315,DataRegularSeason20242025!$B$3:$B$1315, "&lt;=" &amp; CS$1, DataRegularSeason20242025!$D$3:$D$1315, $A11)+SUMIFS(DataRegularSeason20242025!$AB$3:$AB$1315,DataRegularSeason20242025!$B$3:$B$1315, "&lt;=" &amp; CS$1, DataRegularSeason20242025!$E$3:$E$1315, $A11)</f>
        <v>8</v>
      </c>
      <c r="CT11" s="49">
        <f>SUMIFS(DataRegularSeason20242025!$AA$3:$AA$1315,DataRegularSeason20242025!$B$3:$B$1315, "&lt;=" &amp; CT$1, DataRegularSeason20242025!$D$3:$D$1315, $A11)+SUMIFS(DataRegularSeason20242025!$AB$3:$AB$1315,DataRegularSeason20242025!$B$3:$B$1315, "&lt;=" &amp; CT$1, DataRegularSeason20242025!$E$3:$E$1315, $A11)</f>
        <v>8</v>
      </c>
      <c r="CU11" s="49">
        <f>SUMIFS(DataRegularSeason20242025!$AA$3:$AA$1315,DataRegularSeason20242025!$B$3:$B$1315, "&lt;=" &amp; CU$1, DataRegularSeason20242025!$D$3:$D$1315, $A11)+SUMIFS(DataRegularSeason20242025!$AB$3:$AB$1315,DataRegularSeason20242025!$B$3:$B$1315, "&lt;=" &amp; CU$1, DataRegularSeason20242025!$E$3:$E$1315, $A11)</f>
        <v>8</v>
      </c>
      <c r="CV11" s="49">
        <f>SUMIFS(DataRegularSeason20242025!$AA$3:$AA$1315,DataRegularSeason20242025!$B$3:$B$1315, "&lt;=" &amp; CV$1, DataRegularSeason20242025!$D$3:$D$1315, $A11)+SUMIFS(DataRegularSeason20242025!$AB$3:$AB$1315,DataRegularSeason20242025!$B$3:$B$1315, "&lt;=" &amp; CV$1, DataRegularSeason20242025!$E$3:$E$1315, $A11)</f>
        <v>8</v>
      </c>
      <c r="CW11" s="49">
        <f>SUMIFS(DataRegularSeason20242025!$AA$3:$AA$1315,DataRegularSeason20242025!$B$3:$B$1315, "&lt;=" &amp; CW$1, DataRegularSeason20242025!$D$3:$D$1315, $A11)+SUMIFS(DataRegularSeason20242025!$AB$3:$AB$1315,DataRegularSeason20242025!$B$3:$B$1315, "&lt;=" &amp; CW$1, DataRegularSeason20242025!$E$3:$E$1315, $A11)</f>
        <v>8</v>
      </c>
      <c r="CX11" s="49">
        <f>SUMIFS(DataRegularSeason20242025!$AA$3:$AA$1315,DataRegularSeason20242025!$B$3:$B$1315, "&lt;=" &amp; CX$1, DataRegularSeason20242025!$D$3:$D$1315, $A11)+SUMIFS(DataRegularSeason20242025!$AB$3:$AB$1315,DataRegularSeason20242025!$B$3:$B$1315, "&lt;=" &amp; CX$1, DataRegularSeason20242025!$E$3:$E$1315, $A11)</f>
        <v>8</v>
      </c>
      <c r="CY11" s="49">
        <f>SUMIFS(DataRegularSeason20242025!$AA$3:$AA$1315,DataRegularSeason20242025!$B$3:$B$1315, "&lt;=" &amp; CY$1, DataRegularSeason20242025!$D$3:$D$1315, $A11)+SUMIFS(DataRegularSeason20242025!$AB$3:$AB$1315,DataRegularSeason20242025!$B$3:$B$1315, "&lt;=" &amp; CY$1, DataRegularSeason20242025!$E$3:$E$1315, $A11)</f>
        <v>8</v>
      </c>
      <c r="CZ11" s="49">
        <f>SUMIFS(DataRegularSeason20242025!$AA$3:$AA$1315,DataRegularSeason20242025!$B$3:$B$1315, "&lt;=" &amp; CZ$1, DataRegularSeason20242025!$D$3:$D$1315, $A11)+SUMIFS(DataRegularSeason20242025!$AB$3:$AB$1315,DataRegularSeason20242025!$B$3:$B$1315, "&lt;=" &amp; CZ$1, DataRegularSeason20242025!$E$3:$E$1315, $A11)</f>
        <v>8</v>
      </c>
      <c r="DA11" s="49">
        <f>SUMIFS(DataRegularSeason20242025!$AA$3:$AA$1315,DataRegularSeason20242025!$B$3:$B$1315, "&lt;=" &amp; DA$1, DataRegularSeason20242025!$D$3:$D$1315, $A11)+SUMIFS(DataRegularSeason20242025!$AB$3:$AB$1315,DataRegularSeason20242025!$B$3:$B$1315, "&lt;=" &amp; DA$1, DataRegularSeason20242025!$E$3:$E$1315, $A11)</f>
        <v>8</v>
      </c>
      <c r="DB11" s="49">
        <f>SUMIFS(DataRegularSeason20242025!$AA$3:$AA$1315,DataRegularSeason20242025!$B$3:$B$1315, "&lt;=" &amp; DB$1, DataRegularSeason20242025!$D$3:$D$1315, $A11)+SUMIFS(DataRegularSeason20242025!$AB$3:$AB$1315,DataRegularSeason20242025!$B$3:$B$1315, "&lt;=" &amp; DB$1, DataRegularSeason20242025!$E$3:$E$1315, $A11)</f>
        <v>8</v>
      </c>
      <c r="DC11" s="49">
        <f>SUMIFS(DataRegularSeason20242025!$AA$3:$AA$1315,DataRegularSeason20242025!$B$3:$B$1315, "&lt;=" &amp; DC$1, DataRegularSeason20242025!$D$3:$D$1315, $A11)+SUMIFS(DataRegularSeason20242025!$AB$3:$AB$1315,DataRegularSeason20242025!$B$3:$B$1315, "&lt;=" &amp; DC$1, DataRegularSeason20242025!$E$3:$E$1315, $A11)</f>
        <v>8</v>
      </c>
      <c r="DD11" s="49">
        <f>SUMIFS(DataRegularSeason20242025!$AA$3:$AA$1315,DataRegularSeason20242025!$B$3:$B$1315, "&lt;=" &amp; DD$1, DataRegularSeason20242025!$D$3:$D$1315, $A11)+SUMIFS(DataRegularSeason20242025!$AB$3:$AB$1315,DataRegularSeason20242025!$B$3:$B$1315, "&lt;=" &amp; DD$1, DataRegularSeason20242025!$E$3:$E$1315, $A11)</f>
        <v>8</v>
      </c>
      <c r="DE11" s="49">
        <f>SUMIFS(DataRegularSeason20242025!$AA$3:$AA$1315,DataRegularSeason20242025!$B$3:$B$1315, "&lt;=" &amp; DE$1, DataRegularSeason20242025!$D$3:$D$1315, $A11)+SUMIFS(DataRegularSeason20242025!$AB$3:$AB$1315,DataRegularSeason20242025!$B$3:$B$1315, "&lt;=" &amp; DE$1, DataRegularSeason20242025!$E$3:$E$1315, $A11)</f>
        <v>8</v>
      </c>
      <c r="DF11" s="49">
        <f>SUMIFS(DataRegularSeason20242025!$AA$3:$AA$1315,DataRegularSeason20242025!$B$3:$B$1315, "&lt;=" &amp; DF$1, DataRegularSeason20242025!$D$3:$D$1315, $A11)+SUMIFS(DataRegularSeason20242025!$AB$3:$AB$1315,DataRegularSeason20242025!$B$3:$B$1315, "&lt;=" &amp; DF$1, DataRegularSeason20242025!$E$3:$E$1315, $A11)</f>
        <v>8</v>
      </c>
      <c r="DG11" s="49">
        <f>SUMIFS(DataRegularSeason20242025!$AA$3:$AA$1315,DataRegularSeason20242025!$B$3:$B$1315, "&lt;=" &amp; DG$1, DataRegularSeason20242025!$D$3:$D$1315, $A11)+SUMIFS(DataRegularSeason20242025!$AB$3:$AB$1315,DataRegularSeason20242025!$B$3:$B$1315, "&lt;=" &amp; DG$1, DataRegularSeason20242025!$E$3:$E$1315, $A11)</f>
        <v>8</v>
      </c>
      <c r="DH11" s="49">
        <f>SUMIFS(DataRegularSeason20242025!$AA$3:$AA$1315,DataRegularSeason20242025!$B$3:$B$1315, "&lt;=" &amp; DH$1, DataRegularSeason20242025!$D$3:$D$1315, $A11)+SUMIFS(DataRegularSeason20242025!$AB$3:$AB$1315,DataRegularSeason20242025!$B$3:$B$1315, "&lt;=" &amp; DH$1, DataRegularSeason20242025!$E$3:$E$1315, $A11)</f>
        <v>8</v>
      </c>
      <c r="DI11" s="49">
        <f>SUMIFS(DataRegularSeason20242025!$AA$3:$AA$1315,DataRegularSeason20242025!$B$3:$B$1315, "&lt;=" &amp; DI$1, DataRegularSeason20242025!$D$3:$D$1315, $A11)+SUMIFS(DataRegularSeason20242025!$AB$3:$AB$1315,DataRegularSeason20242025!$B$3:$B$1315, "&lt;=" &amp; DI$1, DataRegularSeason20242025!$E$3:$E$1315, $A11)</f>
        <v>8</v>
      </c>
      <c r="DJ11" s="49">
        <f>SUMIFS(DataRegularSeason20242025!$AA$3:$AA$1315,DataRegularSeason20242025!$B$3:$B$1315, "&lt;=" &amp; DJ$1, DataRegularSeason20242025!$D$3:$D$1315, $A11)+SUMIFS(DataRegularSeason20242025!$AB$3:$AB$1315,DataRegularSeason20242025!$B$3:$B$1315, "&lt;=" &amp; DJ$1, DataRegularSeason20242025!$E$3:$E$1315, $A11)</f>
        <v>8</v>
      </c>
      <c r="DK11" s="49">
        <f>SUMIFS(DataRegularSeason20242025!$AA$3:$AA$1315,DataRegularSeason20242025!$B$3:$B$1315, "&lt;=" &amp; DK$1, DataRegularSeason20242025!$D$3:$D$1315, $A11)+SUMIFS(DataRegularSeason20242025!$AB$3:$AB$1315,DataRegularSeason20242025!$B$3:$B$1315, "&lt;=" &amp; DK$1, DataRegularSeason20242025!$E$3:$E$1315, $A11)</f>
        <v>8</v>
      </c>
      <c r="DL11" s="49">
        <f>SUMIFS(DataRegularSeason20242025!$AA$3:$AA$1315,DataRegularSeason20242025!$B$3:$B$1315, "&lt;=" &amp; DL$1, DataRegularSeason20242025!$D$3:$D$1315, $A11)+SUMIFS(DataRegularSeason20242025!$AB$3:$AB$1315,DataRegularSeason20242025!$B$3:$B$1315, "&lt;=" &amp; DL$1, DataRegularSeason20242025!$E$3:$E$1315, $A11)</f>
        <v>8</v>
      </c>
      <c r="DM11" s="49">
        <f>SUMIFS(DataRegularSeason20242025!$AA$3:$AA$1315,DataRegularSeason20242025!$B$3:$B$1315, "&lt;=" &amp; DM$1, DataRegularSeason20242025!$D$3:$D$1315, $A11)+SUMIFS(DataRegularSeason20242025!$AB$3:$AB$1315,DataRegularSeason20242025!$B$3:$B$1315, "&lt;=" &amp; DM$1, DataRegularSeason20242025!$E$3:$E$1315, $A11)</f>
        <v>8</v>
      </c>
      <c r="DN11" s="49">
        <f>SUMIFS(DataRegularSeason20242025!$AA$3:$AA$1315,DataRegularSeason20242025!$B$3:$B$1315, "&lt;=" &amp; DN$1, DataRegularSeason20242025!$D$3:$D$1315, $A11)+SUMIFS(DataRegularSeason20242025!$AB$3:$AB$1315,DataRegularSeason20242025!$B$3:$B$1315, "&lt;=" &amp; DN$1, DataRegularSeason20242025!$E$3:$E$1315, $A11)</f>
        <v>8</v>
      </c>
      <c r="DO11" s="49">
        <f>SUMIFS(DataRegularSeason20242025!$AA$3:$AA$1315,DataRegularSeason20242025!$B$3:$B$1315, "&lt;=" &amp; DO$1, DataRegularSeason20242025!$D$3:$D$1315, $A11)+SUMIFS(DataRegularSeason20242025!$AB$3:$AB$1315,DataRegularSeason20242025!$B$3:$B$1315, "&lt;=" &amp; DO$1, DataRegularSeason20242025!$E$3:$E$1315, $A11)</f>
        <v>8</v>
      </c>
      <c r="DP11" s="49">
        <f>SUMIFS(DataRegularSeason20242025!$AA$3:$AA$1315,DataRegularSeason20242025!$B$3:$B$1315, "&lt;=" &amp; DP$1, DataRegularSeason20242025!$D$3:$D$1315, $A11)+SUMIFS(DataRegularSeason20242025!$AB$3:$AB$1315,DataRegularSeason20242025!$B$3:$B$1315, "&lt;=" &amp; DP$1, DataRegularSeason20242025!$E$3:$E$1315, $A11)</f>
        <v>8</v>
      </c>
      <c r="DQ11" s="49">
        <f>SUMIFS(DataRegularSeason20242025!$AA$3:$AA$1315,DataRegularSeason20242025!$B$3:$B$1315, "&lt;=" &amp; DQ$1, DataRegularSeason20242025!$D$3:$D$1315, $A11)+SUMIFS(DataRegularSeason20242025!$AB$3:$AB$1315,DataRegularSeason20242025!$B$3:$B$1315, "&lt;=" &amp; DQ$1, DataRegularSeason20242025!$E$3:$E$1315, $A11)</f>
        <v>8</v>
      </c>
      <c r="DR11" s="49">
        <f>SUMIFS(DataRegularSeason20242025!$AA$3:$AA$1315,DataRegularSeason20242025!$B$3:$B$1315, "&lt;=" &amp; DR$1, DataRegularSeason20242025!$D$3:$D$1315, $A11)+SUMIFS(DataRegularSeason20242025!$AB$3:$AB$1315,DataRegularSeason20242025!$B$3:$B$1315, "&lt;=" &amp; DR$1, DataRegularSeason20242025!$E$3:$E$1315, $A11)</f>
        <v>8</v>
      </c>
      <c r="DS11" s="49">
        <f>SUMIFS(DataRegularSeason20242025!$AA$3:$AA$1315,DataRegularSeason20242025!$B$3:$B$1315, "&lt;=" &amp; DS$1, DataRegularSeason20242025!$D$3:$D$1315, $A11)+SUMIFS(DataRegularSeason20242025!$AB$3:$AB$1315,DataRegularSeason20242025!$B$3:$B$1315, "&lt;=" &amp; DS$1, DataRegularSeason20242025!$E$3:$E$1315, $A11)</f>
        <v>8</v>
      </c>
      <c r="DT11" s="49">
        <f>SUMIFS(DataRegularSeason20242025!$AA$3:$AA$1315,DataRegularSeason20242025!$B$3:$B$1315, "&lt;=" &amp; DT$1, DataRegularSeason20242025!$D$3:$D$1315, $A11)+SUMIFS(DataRegularSeason20242025!$AB$3:$AB$1315,DataRegularSeason20242025!$B$3:$B$1315, "&lt;=" &amp; DT$1, DataRegularSeason20242025!$E$3:$E$1315, $A11)</f>
        <v>8</v>
      </c>
      <c r="DU11" s="49">
        <f>SUMIFS(DataRegularSeason20242025!$AA$3:$AA$1315,DataRegularSeason20242025!$B$3:$B$1315, "&lt;=" &amp; DU$1, DataRegularSeason20242025!$D$3:$D$1315, $A11)+SUMIFS(DataRegularSeason20242025!$AB$3:$AB$1315,DataRegularSeason20242025!$B$3:$B$1315, "&lt;=" &amp; DU$1, DataRegularSeason20242025!$E$3:$E$1315, $A11)</f>
        <v>8</v>
      </c>
      <c r="DV11" s="49">
        <f>SUMIFS(DataRegularSeason20242025!$AA$3:$AA$1315,DataRegularSeason20242025!$B$3:$B$1315, "&lt;=" &amp; DV$1, DataRegularSeason20242025!$D$3:$D$1315, $A11)+SUMIFS(DataRegularSeason20242025!$AB$3:$AB$1315,DataRegularSeason20242025!$B$3:$B$1315, "&lt;=" &amp; DV$1, DataRegularSeason20242025!$E$3:$E$1315, $A11)</f>
        <v>8</v>
      </c>
      <c r="DW11" s="49">
        <f>SUMIFS(DataRegularSeason20242025!$AA$3:$AA$1315,DataRegularSeason20242025!$B$3:$B$1315, "&lt;=" &amp; DW$1, DataRegularSeason20242025!$D$3:$D$1315, $A11)+SUMIFS(DataRegularSeason20242025!$AB$3:$AB$1315,DataRegularSeason20242025!$B$3:$B$1315, "&lt;=" &amp; DW$1, DataRegularSeason20242025!$E$3:$E$1315, $A11)</f>
        <v>8</v>
      </c>
      <c r="DX11" s="49">
        <f>SUMIFS(DataRegularSeason20242025!$AA$3:$AA$1315,DataRegularSeason20242025!$B$3:$B$1315, "&lt;=" &amp; DX$1, DataRegularSeason20242025!$D$3:$D$1315, $A11)+SUMIFS(DataRegularSeason20242025!$AB$3:$AB$1315,DataRegularSeason20242025!$B$3:$B$1315, "&lt;=" &amp; DX$1, DataRegularSeason20242025!$E$3:$E$1315, $A11)</f>
        <v>8</v>
      </c>
      <c r="DY11" s="49">
        <f>SUMIFS(DataRegularSeason20242025!$AA$3:$AA$1315,DataRegularSeason20242025!$B$3:$B$1315, "&lt;=" &amp; DY$1, DataRegularSeason20242025!$D$3:$D$1315, $A11)+SUMIFS(DataRegularSeason20242025!$AB$3:$AB$1315,DataRegularSeason20242025!$B$3:$B$1315, "&lt;=" &amp; DY$1, DataRegularSeason20242025!$E$3:$E$1315, $A11)</f>
        <v>8</v>
      </c>
      <c r="DZ11" s="49">
        <f>SUMIFS(DataRegularSeason20242025!$AA$3:$AA$1315,DataRegularSeason20242025!$B$3:$B$1315, "&lt;=" &amp; DZ$1, DataRegularSeason20242025!$D$3:$D$1315, $A11)+SUMIFS(DataRegularSeason20242025!$AB$3:$AB$1315,DataRegularSeason20242025!$B$3:$B$1315, "&lt;=" &amp; DZ$1, DataRegularSeason20242025!$E$3:$E$1315, $A11)</f>
        <v>8</v>
      </c>
      <c r="EA11" s="49">
        <f>SUMIFS(DataRegularSeason20242025!$AA$3:$AA$1315,DataRegularSeason20242025!$B$3:$B$1315, "&lt;=" &amp; EA$1, DataRegularSeason20242025!$D$3:$D$1315, $A11)+SUMIFS(DataRegularSeason20242025!$AB$3:$AB$1315,DataRegularSeason20242025!$B$3:$B$1315, "&lt;=" &amp; EA$1, DataRegularSeason20242025!$E$3:$E$1315, $A11)</f>
        <v>8</v>
      </c>
      <c r="EB11" s="49">
        <f>SUMIFS(DataRegularSeason20242025!$AA$3:$AA$1315,DataRegularSeason20242025!$B$3:$B$1315, "&lt;=" &amp; EB$1, DataRegularSeason20242025!$D$3:$D$1315, $A11)+SUMIFS(DataRegularSeason20242025!$AB$3:$AB$1315,DataRegularSeason20242025!$B$3:$B$1315, "&lt;=" &amp; EB$1, DataRegularSeason20242025!$E$3:$E$1315, $A11)</f>
        <v>8</v>
      </c>
      <c r="EC11" s="49">
        <f>SUMIFS(DataRegularSeason20242025!$AA$3:$AA$1315,DataRegularSeason20242025!$B$3:$B$1315, "&lt;=" &amp; EC$1, DataRegularSeason20242025!$D$3:$D$1315, $A11)+SUMIFS(DataRegularSeason20242025!$AB$3:$AB$1315,DataRegularSeason20242025!$B$3:$B$1315, "&lt;=" &amp; EC$1, DataRegularSeason20242025!$E$3:$E$1315, $A11)</f>
        <v>8</v>
      </c>
      <c r="ED11" s="49">
        <f>SUMIFS(DataRegularSeason20242025!$AA$3:$AA$1315,DataRegularSeason20242025!$B$3:$B$1315, "&lt;=" &amp; ED$1, DataRegularSeason20242025!$D$3:$D$1315, $A11)+SUMIFS(DataRegularSeason20242025!$AB$3:$AB$1315,DataRegularSeason20242025!$B$3:$B$1315, "&lt;=" &amp; ED$1, DataRegularSeason20242025!$E$3:$E$1315, $A11)</f>
        <v>8</v>
      </c>
      <c r="EE11" s="49">
        <f>SUMIFS(DataRegularSeason20242025!$AA$3:$AA$1315,DataRegularSeason20242025!$B$3:$B$1315, "&lt;=" &amp; EE$1, DataRegularSeason20242025!$D$3:$D$1315, $A11)+SUMIFS(DataRegularSeason20242025!$AB$3:$AB$1315,DataRegularSeason20242025!$B$3:$B$1315, "&lt;=" &amp; EE$1, DataRegularSeason20242025!$E$3:$E$1315, $A11)</f>
        <v>8</v>
      </c>
      <c r="EF11" s="49">
        <f>SUMIFS(DataRegularSeason20242025!$AA$3:$AA$1315,DataRegularSeason20242025!$B$3:$B$1315, "&lt;=" &amp; EF$1, DataRegularSeason20242025!$D$3:$D$1315, $A11)+SUMIFS(DataRegularSeason20242025!$AB$3:$AB$1315,DataRegularSeason20242025!$B$3:$B$1315, "&lt;=" &amp; EF$1, DataRegularSeason20242025!$E$3:$E$1315, $A11)</f>
        <v>8</v>
      </c>
      <c r="EG11" s="49">
        <f>SUMIFS(DataRegularSeason20242025!$AA$3:$AA$1315,DataRegularSeason20242025!$B$3:$B$1315, "&lt;=" &amp; EG$1, DataRegularSeason20242025!$D$3:$D$1315, $A11)+SUMIFS(DataRegularSeason20242025!$AB$3:$AB$1315,DataRegularSeason20242025!$B$3:$B$1315, "&lt;=" &amp; EG$1, DataRegularSeason20242025!$E$3:$E$1315, $A11)</f>
        <v>8</v>
      </c>
      <c r="EH11" s="49">
        <f>SUMIFS(DataRegularSeason20242025!$AA$3:$AA$1315,DataRegularSeason20242025!$B$3:$B$1315, "&lt;=" &amp; EH$1, DataRegularSeason20242025!$D$3:$D$1315, $A11)+SUMIFS(DataRegularSeason20242025!$AB$3:$AB$1315,DataRegularSeason20242025!$B$3:$B$1315, "&lt;=" &amp; EH$1, DataRegularSeason20242025!$E$3:$E$1315, $A11)</f>
        <v>8</v>
      </c>
      <c r="EI11" s="49">
        <f>SUMIFS(DataRegularSeason20242025!$AA$3:$AA$1315,DataRegularSeason20242025!$B$3:$B$1315, "&lt;=" &amp; EI$1, DataRegularSeason20242025!$D$3:$D$1315, $A11)+SUMIFS(DataRegularSeason20242025!$AB$3:$AB$1315,DataRegularSeason20242025!$B$3:$B$1315, "&lt;=" &amp; EI$1, DataRegularSeason20242025!$E$3:$E$1315, $A11)</f>
        <v>8</v>
      </c>
      <c r="EJ11" s="49">
        <f>SUMIFS(DataRegularSeason20242025!$AA$3:$AA$1315,DataRegularSeason20242025!$B$3:$B$1315, "&lt;=" &amp; EJ$1, DataRegularSeason20242025!$D$3:$D$1315, $A11)+SUMIFS(DataRegularSeason20242025!$AB$3:$AB$1315,DataRegularSeason20242025!$B$3:$B$1315, "&lt;=" &amp; EJ$1, DataRegularSeason20242025!$E$3:$E$1315, $A11)</f>
        <v>8</v>
      </c>
      <c r="EK11" s="49">
        <f>SUMIFS(DataRegularSeason20242025!$AA$3:$AA$1315,DataRegularSeason20242025!$B$3:$B$1315, "&lt;=" &amp; EK$1, DataRegularSeason20242025!$D$3:$D$1315, $A11)+SUMIFS(DataRegularSeason20242025!$AB$3:$AB$1315,DataRegularSeason20242025!$B$3:$B$1315, "&lt;=" &amp; EK$1, DataRegularSeason20242025!$E$3:$E$1315, $A11)</f>
        <v>8</v>
      </c>
      <c r="EL11" s="49">
        <f>SUMIFS(DataRegularSeason20242025!$AA$3:$AA$1315,DataRegularSeason20242025!$B$3:$B$1315, "&lt;=" &amp; EL$1, DataRegularSeason20242025!$D$3:$D$1315, $A11)+SUMIFS(DataRegularSeason20242025!$AB$3:$AB$1315,DataRegularSeason20242025!$B$3:$B$1315, "&lt;=" &amp; EL$1, DataRegularSeason20242025!$E$3:$E$1315, $A11)</f>
        <v>8</v>
      </c>
      <c r="EM11" s="49">
        <f>SUMIFS(DataRegularSeason20242025!$AA$3:$AA$1315,DataRegularSeason20242025!$B$3:$B$1315, "&lt;=" &amp; EM$1, DataRegularSeason20242025!$D$3:$D$1315, $A11)+SUMIFS(DataRegularSeason20242025!$AB$3:$AB$1315,DataRegularSeason20242025!$B$3:$B$1315, "&lt;=" &amp; EM$1, DataRegularSeason20242025!$E$3:$E$1315, $A11)</f>
        <v>8</v>
      </c>
      <c r="EN11" s="49">
        <f>SUMIFS(DataRegularSeason20242025!$AA$3:$AA$1315,DataRegularSeason20242025!$B$3:$B$1315, "&lt;=" &amp; EN$1, DataRegularSeason20242025!$D$3:$D$1315, $A11)+SUMIFS(DataRegularSeason20242025!$AB$3:$AB$1315,DataRegularSeason20242025!$B$3:$B$1315, "&lt;=" &amp; EN$1, DataRegularSeason20242025!$E$3:$E$1315, $A11)</f>
        <v>8</v>
      </c>
      <c r="EO11" s="49">
        <f>SUMIFS(DataRegularSeason20242025!$AA$3:$AA$1315,DataRegularSeason20242025!$B$3:$B$1315, "&lt;=" &amp; EO$1, DataRegularSeason20242025!$D$3:$D$1315, $A11)+SUMIFS(DataRegularSeason20242025!$AB$3:$AB$1315,DataRegularSeason20242025!$B$3:$B$1315, "&lt;=" &amp; EO$1, DataRegularSeason20242025!$E$3:$E$1315, $A11)</f>
        <v>8</v>
      </c>
      <c r="EP11" s="49">
        <f>SUMIFS(DataRegularSeason20242025!$AA$3:$AA$1315,DataRegularSeason20242025!$B$3:$B$1315, "&lt;=" &amp; EP$1, DataRegularSeason20242025!$D$3:$D$1315, $A11)+SUMIFS(DataRegularSeason20242025!$AB$3:$AB$1315,DataRegularSeason20242025!$B$3:$B$1315, "&lt;=" &amp; EP$1, DataRegularSeason20242025!$E$3:$E$1315, $A11)</f>
        <v>8</v>
      </c>
      <c r="EQ11" s="49">
        <f>SUMIFS(DataRegularSeason20242025!$AA$3:$AA$1315,DataRegularSeason20242025!$B$3:$B$1315, "&lt;=" &amp; EQ$1, DataRegularSeason20242025!$D$3:$D$1315, $A11)+SUMIFS(DataRegularSeason20242025!$AB$3:$AB$1315,DataRegularSeason20242025!$B$3:$B$1315, "&lt;=" &amp; EQ$1, DataRegularSeason20242025!$E$3:$E$1315, $A11)</f>
        <v>8</v>
      </c>
      <c r="ER11" s="49">
        <f>SUMIFS(DataRegularSeason20242025!$AA$3:$AA$1315,DataRegularSeason20242025!$B$3:$B$1315, "&lt;=" &amp; ER$1, DataRegularSeason20242025!$D$3:$D$1315, $A11)+SUMIFS(DataRegularSeason20242025!$AB$3:$AB$1315,DataRegularSeason20242025!$B$3:$B$1315, "&lt;=" &amp; ER$1, DataRegularSeason20242025!$E$3:$E$1315, $A11)</f>
        <v>8</v>
      </c>
      <c r="ES11" s="49">
        <f>SUMIFS(DataRegularSeason20242025!$AA$3:$AA$1315,DataRegularSeason20242025!$B$3:$B$1315, "&lt;=" &amp; ES$1, DataRegularSeason20242025!$D$3:$D$1315, $A11)+SUMIFS(DataRegularSeason20242025!$AB$3:$AB$1315,DataRegularSeason20242025!$B$3:$B$1315, "&lt;=" &amp; ES$1, DataRegularSeason20242025!$E$3:$E$1315, $A11)</f>
        <v>8</v>
      </c>
      <c r="ET11" s="49">
        <f>SUMIFS(DataRegularSeason20242025!$AA$3:$AA$1315,DataRegularSeason20242025!$B$3:$B$1315, "&lt;=" &amp; ET$1, DataRegularSeason20242025!$D$3:$D$1315, $A11)+SUMIFS(DataRegularSeason20242025!$AB$3:$AB$1315,DataRegularSeason20242025!$B$3:$B$1315, "&lt;=" &amp; ET$1, DataRegularSeason20242025!$E$3:$E$1315, $A11)</f>
        <v>8</v>
      </c>
      <c r="EU11" s="49">
        <f>SUMIFS(DataRegularSeason20242025!$AA$3:$AA$1315,DataRegularSeason20242025!$B$3:$B$1315, "&lt;=" &amp; EU$1, DataRegularSeason20242025!$D$3:$D$1315, $A11)+SUMIFS(DataRegularSeason20242025!$AB$3:$AB$1315,DataRegularSeason20242025!$B$3:$B$1315, "&lt;=" &amp; EU$1, DataRegularSeason20242025!$E$3:$E$1315, $A11)</f>
        <v>8</v>
      </c>
      <c r="EV11" s="49">
        <f>SUMIFS(DataRegularSeason20242025!$AA$3:$AA$1315,DataRegularSeason20242025!$B$3:$B$1315, "&lt;=" &amp; EV$1, DataRegularSeason20242025!$D$3:$D$1315, $A11)+SUMIFS(DataRegularSeason20242025!$AB$3:$AB$1315,DataRegularSeason20242025!$B$3:$B$1315, "&lt;=" &amp; EV$1, DataRegularSeason20242025!$E$3:$E$1315, $A11)</f>
        <v>8</v>
      </c>
      <c r="EW11" s="49">
        <f>SUMIFS(DataRegularSeason20242025!$AA$3:$AA$1315,DataRegularSeason20242025!$B$3:$B$1315, "&lt;=" &amp; EW$1, DataRegularSeason20242025!$D$3:$D$1315, $A11)+SUMIFS(DataRegularSeason20242025!$AB$3:$AB$1315,DataRegularSeason20242025!$B$3:$B$1315, "&lt;=" &amp; EW$1, DataRegularSeason20242025!$E$3:$E$1315, $A11)</f>
        <v>8</v>
      </c>
      <c r="EX11" s="49">
        <f>SUMIFS(DataRegularSeason20242025!$AA$3:$AA$1315,DataRegularSeason20242025!$B$3:$B$1315, "&lt;=" &amp; EX$1, DataRegularSeason20242025!$D$3:$D$1315, $A11)+SUMIFS(DataRegularSeason20242025!$AB$3:$AB$1315,DataRegularSeason20242025!$B$3:$B$1315, "&lt;=" &amp; EX$1, DataRegularSeason20242025!$E$3:$E$1315, $A11)</f>
        <v>8</v>
      </c>
      <c r="EY11" s="49">
        <f>SUMIFS(DataRegularSeason20242025!$AA$3:$AA$1315,DataRegularSeason20242025!$B$3:$B$1315, "&lt;=" &amp; EY$1, DataRegularSeason20242025!$D$3:$D$1315, $A11)+SUMIFS(DataRegularSeason20242025!$AB$3:$AB$1315,DataRegularSeason20242025!$B$3:$B$1315, "&lt;=" &amp; EY$1, DataRegularSeason20242025!$E$3:$E$1315, $A11)</f>
        <v>8</v>
      </c>
      <c r="EZ11" s="49">
        <f>SUMIFS(DataRegularSeason20242025!$AA$3:$AA$1315,DataRegularSeason20242025!$B$3:$B$1315, "&lt;=" &amp; EZ$1, DataRegularSeason20242025!$D$3:$D$1315, $A11)+SUMIFS(DataRegularSeason20242025!$AB$3:$AB$1315,DataRegularSeason20242025!$B$3:$B$1315, "&lt;=" &amp; EZ$1, DataRegularSeason20242025!$E$3:$E$1315, $A11)</f>
        <v>8</v>
      </c>
      <c r="FA11" s="49">
        <f>SUMIFS(DataRegularSeason20242025!$AA$3:$AA$1315,DataRegularSeason20242025!$B$3:$B$1315, "&lt;=" &amp; FA$1, DataRegularSeason20242025!$D$3:$D$1315, $A11)+SUMIFS(DataRegularSeason20242025!$AB$3:$AB$1315,DataRegularSeason20242025!$B$3:$B$1315, "&lt;=" &amp; FA$1, DataRegularSeason20242025!$E$3:$E$1315, $A11)</f>
        <v>8</v>
      </c>
      <c r="FB11" s="49">
        <f>SUMIFS(DataRegularSeason20242025!$AA$3:$AA$1315,DataRegularSeason20242025!$B$3:$B$1315, "&lt;=" &amp; FB$1, DataRegularSeason20242025!$D$3:$D$1315, $A11)+SUMIFS(DataRegularSeason20242025!$AB$3:$AB$1315,DataRegularSeason20242025!$B$3:$B$1315, "&lt;=" &amp; FB$1, DataRegularSeason20242025!$E$3:$E$1315, $A11)</f>
        <v>8</v>
      </c>
      <c r="FC11" s="49">
        <f>SUMIFS(DataRegularSeason20242025!$AA$3:$AA$1315,DataRegularSeason20242025!$B$3:$B$1315, "&lt;=" &amp; FC$1, DataRegularSeason20242025!$D$3:$D$1315, $A11)+SUMIFS(DataRegularSeason20242025!$AB$3:$AB$1315,DataRegularSeason20242025!$B$3:$B$1315, "&lt;=" &amp; FC$1, DataRegularSeason20242025!$E$3:$E$1315, $A11)</f>
        <v>8</v>
      </c>
      <c r="FD11" s="49">
        <f>SUMIFS(DataRegularSeason20242025!$AA$3:$AA$1315,DataRegularSeason20242025!$B$3:$B$1315, "&lt;=" &amp; FD$1, DataRegularSeason20242025!$D$3:$D$1315, $A11)+SUMIFS(DataRegularSeason20242025!$AB$3:$AB$1315,DataRegularSeason20242025!$B$3:$B$1315, "&lt;=" &amp; FD$1, DataRegularSeason20242025!$E$3:$E$1315, $A11)</f>
        <v>8</v>
      </c>
      <c r="FE11" s="49">
        <f>SUMIFS(DataRegularSeason20242025!$AA$3:$AA$1315,DataRegularSeason20242025!$B$3:$B$1315, "&lt;=" &amp; FE$1, DataRegularSeason20242025!$D$3:$D$1315, $A11)+SUMIFS(DataRegularSeason20242025!$AB$3:$AB$1315,DataRegularSeason20242025!$B$3:$B$1315, "&lt;=" &amp; FE$1, DataRegularSeason20242025!$E$3:$E$1315, $A11)</f>
        <v>8</v>
      </c>
      <c r="FF11" s="49">
        <f>SUMIFS(DataRegularSeason20242025!$AA$3:$AA$1315,DataRegularSeason20242025!$B$3:$B$1315, "&lt;=" &amp; FF$1, DataRegularSeason20242025!$D$3:$D$1315, $A11)+SUMIFS(DataRegularSeason20242025!$AB$3:$AB$1315,DataRegularSeason20242025!$B$3:$B$1315, "&lt;=" &amp; FF$1, DataRegularSeason20242025!$E$3:$E$1315, $A11)</f>
        <v>8</v>
      </c>
      <c r="FG11" s="49">
        <f>SUMIFS(DataRegularSeason20242025!$AA$3:$AA$1315,DataRegularSeason20242025!$B$3:$B$1315, "&lt;=" &amp; FG$1, DataRegularSeason20242025!$D$3:$D$1315, $A11)+SUMIFS(DataRegularSeason20242025!$AB$3:$AB$1315,DataRegularSeason20242025!$B$3:$B$1315, "&lt;=" &amp; FG$1, DataRegularSeason20242025!$E$3:$E$1315, $A11)</f>
        <v>8</v>
      </c>
      <c r="FH11" s="49">
        <f>SUMIFS(DataRegularSeason20242025!$AA$3:$AA$1315,DataRegularSeason20242025!$B$3:$B$1315, "&lt;=" &amp; FH$1, DataRegularSeason20242025!$D$3:$D$1315, $A11)+SUMIFS(DataRegularSeason20242025!$AB$3:$AB$1315,DataRegularSeason20242025!$B$3:$B$1315, "&lt;=" &amp; FH$1, DataRegularSeason20242025!$E$3:$E$1315, $A11)</f>
        <v>8</v>
      </c>
      <c r="FI11" s="49">
        <f>SUMIFS(DataRegularSeason20242025!$AA$3:$AA$1315,DataRegularSeason20242025!$B$3:$B$1315, "&lt;=" &amp; FI$1, DataRegularSeason20242025!$D$3:$D$1315, $A11)+SUMIFS(DataRegularSeason20242025!$AB$3:$AB$1315,DataRegularSeason20242025!$B$3:$B$1315, "&lt;=" &amp; FI$1, DataRegularSeason20242025!$E$3:$E$1315, $A11)</f>
        <v>8</v>
      </c>
      <c r="FJ11" s="49">
        <f>SUMIFS(DataRegularSeason20242025!$AA$3:$AA$1315,DataRegularSeason20242025!$B$3:$B$1315, "&lt;=" &amp; FJ$1, DataRegularSeason20242025!$D$3:$D$1315, $A11)+SUMIFS(DataRegularSeason20242025!$AB$3:$AB$1315,DataRegularSeason20242025!$B$3:$B$1315, "&lt;=" &amp; FJ$1, DataRegularSeason20242025!$E$3:$E$1315, $A11)</f>
        <v>8</v>
      </c>
      <c r="FK11" s="49">
        <f>SUMIFS(DataRegularSeason20242025!$AA$3:$AA$1315,DataRegularSeason20242025!$B$3:$B$1315, "&lt;=" &amp; FK$1, DataRegularSeason20242025!$D$3:$D$1315, $A11)+SUMIFS(DataRegularSeason20242025!$AB$3:$AB$1315,DataRegularSeason20242025!$B$3:$B$1315, "&lt;=" &amp; FK$1, DataRegularSeason20242025!$E$3:$E$1315, $A11)</f>
        <v>8</v>
      </c>
      <c r="FL11" s="49">
        <f>SUMIFS(DataRegularSeason20242025!$AA$3:$AA$1315,DataRegularSeason20242025!$B$3:$B$1315, "&lt;=" &amp; FL$1, DataRegularSeason20242025!$D$3:$D$1315, $A11)+SUMIFS(DataRegularSeason20242025!$AB$3:$AB$1315,DataRegularSeason20242025!$B$3:$B$1315, "&lt;=" &amp; FL$1, DataRegularSeason20242025!$E$3:$E$1315, $A11)</f>
        <v>8</v>
      </c>
      <c r="FM11" s="49">
        <f>SUMIFS(DataRegularSeason20242025!$AA$3:$AA$1315,DataRegularSeason20242025!$B$3:$B$1315, "&lt;=" &amp; FM$1, DataRegularSeason20242025!$D$3:$D$1315, $A11)+SUMIFS(DataRegularSeason20242025!$AB$3:$AB$1315,DataRegularSeason20242025!$B$3:$B$1315, "&lt;=" &amp; FM$1, DataRegularSeason20242025!$E$3:$E$1315, $A11)</f>
        <v>8</v>
      </c>
      <c r="FN11" s="49">
        <f>SUMIFS(DataRegularSeason20242025!$AA$3:$AA$1315,DataRegularSeason20242025!$B$3:$B$1315, "&lt;=" &amp; FN$1, DataRegularSeason20242025!$D$3:$D$1315, $A11)+SUMIFS(DataRegularSeason20242025!$AB$3:$AB$1315,DataRegularSeason20242025!$B$3:$B$1315, "&lt;=" &amp; FN$1, DataRegularSeason20242025!$E$3:$E$1315, $A11)</f>
        <v>8</v>
      </c>
      <c r="FO11" s="49">
        <f>SUMIFS(DataRegularSeason20242025!$AA$3:$AA$1315,DataRegularSeason20242025!$B$3:$B$1315, "&lt;=" &amp; FO$1, DataRegularSeason20242025!$D$3:$D$1315, $A11)+SUMIFS(DataRegularSeason20242025!$AB$3:$AB$1315,DataRegularSeason20242025!$B$3:$B$1315, "&lt;=" &amp; FO$1, DataRegularSeason20242025!$E$3:$E$1315, $A11)</f>
        <v>8</v>
      </c>
      <c r="FP11" s="49">
        <f>SUMIFS(DataRegularSeason20242025!$AA$3:$AA$1315,DataRegularSeason20242025!$B$3:$B$1315, "&lt;=" &amp; FP$1, DataRegularSeason20242025!$D$3:$D$1315, $A11)+SUMIFS(DataRegularSeason20242025!$AB$3:$AB$1315,DataRegularSeason20242025!$B$3:$B$1315, "&lt;=" &amp; FP$1, DataRegularSeason20242025!$E$3:$E$1315, $A11)</f>
        <v>8</v>
      </c>
      <c r="FQ11" s="49">
        <f>SUMIFS(DataRegularSeason20242025!$AA$3:$AA$1315,DataRegularSeason20242025!$B$3:$B$1315, "&lt;=" &amp; FQ$1, DataRegularSeason20242025!$D$3:$D$1315, $A11)+SUMIFS(DataRegularSeason20242025!$AB$3:$AB$1315,DataRegularSeason20242025!$B$3:$B$1315, "&lt;=" &amp; FQ$1, DataRegularSeason20242025!$E$3:$E$1315, $A11)</f>
        <v>8</v>
      </c>
      <c r="FR11" s="49">
        <f>SUMIFS(DataRegularSeason20242025!$AA$3:$AA$1315,DataRegularSeason20242025!$B$3:$B$1315, "&lt;=" &amp; FR$1, DataRegularSeason20242025!$D$3:$D$1315, $A11)+SUMIFS(DataRegularSeason20242025!$AB$3:$AB$1315,DataRegularSeason20242025!$B$3:$B$1315, "&lt;=" &amp; FR$1, DataRegularSeason20242025!$E$3:$E$1315, $A11)</f>
        <v>8</v>
      </c>
      <c r="FS11" s="49">
        <f>SUMIFS(DataRegularSeason20242025!$AA$3:$AA$1315,DataRegularSeason20242025!$B$3:$B$1315, "&lt;=" &amp; FS$1, DataRegularSeason20242025!$D$3:$D$1315, $A11)+SUMIFS(DataRegularSeason20242025!$AB$3:$AB$1315,DataRegularSeason20242025!$B$3:$B$1315, "&lt;=" &amp; FS$1, DataRegularSeason20242025!$E$3:$E$1315, $A11)</f>
        <v>8</v>
      </c>
      <c r="FT11" s="49">
        <f>SUMIFS(DataRegularSeason20242025!$AA$3:$AA$1315,DataRegularSeason20242025!$B$3:$B$1315, "&lt;=" &amp; FT$1, DataRegularSeason20242025!$D$3:$D$1315, $A11)+SUMIFS(DataRegularSeason20242025!$AB$3:$AB$1315,DataRegularSeason20242025!$B$3:$B$1315, "&lt;=" &amp; FT$1, DataRegularSeason20242025!$E$3:$E$1315, $A11)</f>
        <v>8</v>
      </c>
      <c r="FU11" s="49">
        <f>SUMIFS(DataRegularSeason20242025!$AA$3:$AA$1315,DataRegularSeason20242025!$B$3:$B$1315, "&lt;=" &amp; FU$1, DataRegularSeason20242025!$D$3:$D$1315, $A11)+SUMIFS(DataRegularSeason20242025!$AB$3:$AB$1315,DataRegularSeason20242025!$B$3:$B$1315, "&lt;=" &amp; FU$1, DataRegularSeason20242025!$E$3:$E$1315, $A11)</f>
        <v>8</v>
      </c>
      <c r="FV11" s="49">
        <f>SUMIFS(DataRegularSeason20242025!$AA$3:$AA$1315,DataRegularSeason20242025!$B$3:$B$1315, "&lt;=" &amp; FV$1, DataRegularSeason20242025!$D$3:$D$1315, $A11)+SUMIFS(DataRegularSeason20242025!$AB$3:$AB$1315,DataRegularSeason20242025!$B$3:$B$1315, "&lt;=" &amp; FV$1, DataRegularSeason20242025!$E$3:$E$1315, $A11)</f>
        <v>8</v>
      </c>
      <c r="FW11" s="49">
        <f>SUMIFS(DataRegularSeason20242025!$AA$3:$AA$1315,DataRegularSeason20242025!$B$3:$B$1315, "&lt;=" &amp; FW$1, DataRegularSeason20242025!$D$3:$D$1315, $A11)+SUMIFS(DataRegularSeason20242025!$AB$3:$AB$1315,DataRegularSeason20242025!$B$3:$B$1315, "&lt;=" &amp; FW$1, DataRegularSeason20242025!$E$3:$E$1315, $A11)</f>
        <v>8</v>
      </c>
      <c r="FX11" s="49">
        <f>SUMIFS(DataRegularSeason20242025!$AA$3:$AA$1315,DataRegularSeason20242025!$B$3:$B$1315, "&lt;=" &amp; FX$1, DataRegularSeason20242025!$D$3:$D$1315, $A11)+SUMIFS(DataRegularSeason20242025!$AB$3:$AB$1315,DataRegularSeason20242025!$B$3:$B$1315, "&lt;=" &amp; FX$1, DataRegularSeason20242025!$E$3:$E$1315, $A11)</f>
        <v>8</v>
      </c>
      <c r="FY11" s="49">
        <f>SUMIFS(DataRegularSeason20242025!$AA$3:$AA$1315,DataRegularSeason20242025!$B$3:$B$1315, "&lt;=" &amp; FY$1, DataRegularSeason20242025!$D$3:$D$1315, $A11)+SUMIFS(DataRegularSeason20242025!$AB$3:$AB$1315,DataRegularSeason20242025!$B$3:$B$1315, "&lt;=" &amp; FY$1, DataRegularSeason20242025!$E$3:$E$1315, $A11)</f>
        <v>8</v>
      </c>
      <c r="FZ11" s="49">
        <f>SUMIFS(DataRegularSeason20242025!$AA$3:$AA$1315,DataRegularSeason20242025!$B$3:$B$1315, "&lt;=" &amp; FZ$1, DataRegularSeason20242025!$D$3:$D$1315, $A11)+SUMIFS(DataRegularSeason20242025!$AB$3:$AB$1315,DataRegularSeason20242025!$B$3:$B$1315, "&lt;=" &amp; FZ$1, DataRegularSeason20242025!$E$3:$E$1315, $A11)</f>
        <v>8</v>
      </c>
      <c r="GA11" s="49">
        <f>SUMIFS(DataRegularSeason20242025!$AA$3:$AA$1315,DataRegularSeason20242025!$B$3:$B$1315, "&lt;=" &amp; GA$1, DataRegularSeason20242025!$D$3:$D$1315, $A11)+SUMIFS(DataRegularSeason20242025!$AB$3:$AB$1315,DataRegularSeason20242025!$B$3:$B$1315, "&lt;=" &amp; GA$1, DataRegularSeason20242025!$E$3:$E$1315, $A11)</f>
        <v>8</v>
      </c>
      <c r="GB11" s="49">
        <f>SUMIFS(DataRegularSeason20242025!$AA$3:$AA$1315,DataRegularSeason20242025!$B$3:$B$1315, "&lt;=" &amp; GB$1, DataRegularSeason20242025!$D$3:$D$1315, $A11)+SUMIFS(DataRegularSeason20242025!$AB$3:$AB$1315,DataRegularSeason20242025!$B$3:$B$1315, "&lt;=" &amp; GB$1, DataRegularSeason20242025!$E$3:$E$1315, $A11)</f>
        <v>8</v>
      </c>
      <c r="GC11" s="49">
        <f>SUMIFS(DataRegularSeason20242025!$AA$3:$AA$1315,DataRegularSeason20242025!$B$3:$B$1315, "&lt;=" &amp; GC$1, DataRegularSeason20242025!$D$3:$D$1315, $A11)+SUMIFS(DataRegularSeason20242025!$AB$3:$AB$1315,DataRegularSeason20242025!$B$3:$B$1315, "&lt;=" &amp; GC$1, DataRegularSeason20242025!$E$3:$E$1315, $A11)</f>
        <v>8</v>
      </c>
      <c r="GD11" s="49">
        <f>SUMIFS(DataRegularSeason20242025!$AA$3:$AA$1315,DataRegularSeason20242025!$B$3:$B$1315, "&lt;=" &amp; GD$1, DataRegularSeason20242025!$D$3:$D$1315, $A11)+SUMIFS(DataRegularSeason20242025!$AB$3:$AB$1315,DataRegularSeason20242025!$B$3:$B$1315, "&lt;=" &amp; GD$1, DataRegularSeason20242025!$E$3:$E$1315, $A11)</f>
        <v>8</v>
      </c>
      <c r="GE11" s="49">
        <f>SUMIFS(DataRegularSeason20242025!$AA$3:$AA$1315,DataRegularSeason20242025!$B$3:$B$1315, "&lt;=" &amp; GE$1, DataRegularSeason20242025!$D$3:$D$1315, $A11)+SUMIFS(DataRegularSeason20242025!$AB$3:$AB$1315,DataRegularSeason20242025!$B$3:$B$1315, "&lt;=" &amp; GE$1, DataRegularSeason20242025!$E$3:$E$1315, $A11)</f>
        <v>8</v>
      </c>
      <c r="GF11" s="49">
        <f>SUMIFS(DataRegularSeason20242025!$AA$3:$AA$1315,DataRegularSeason20242025!$B$3:$B$1315, "&lt;=" &amp; GF$1, DataRegularSeason20242025!$D$3:$D$1315, $A11)+SUMIFS(DataRegularSeason20242025!$AB$3:$AB$1315,DataRegularSeason20242025!$B$3:$B$1315, "&lt;=" &amp; GF$1, DataRegularSeason20242025!$E$3:$E$1315, $A11)</f>
        <v>8</v>
      </c>
      <c r="GG11" s="49">
        <f>SUMIFS(DataRegularSeason20242025!$AA$3:$AA$1315,DataRegularSeason20242025!$B$3:$B$1315, "&lt;=" &amp; GG$1, DataRegularSeason20242025!$D$3:$D$1315, $A11)+SUMIFS(DataRegularSeason20242025!$AB$3:$AB$1315,DataRegularSeason20242025!$B$3:$B$1315, "&lt;=" &amp; GG$1, DataRegularSeason20242025!$E$3:$E$1315, $A11)</f>
        <v>8</v>
      </c>
      <c r="GH11" s="49">
        <f>SUMIFS(DataRegularSeason20242025!$AA$3:$AA$1315,DataRegularSeason20242025!$B$3:$B$1315, "&lt;=" &amp; GH$1, DataRegularSeason20242025!$D$3:$D$1315, $A11)+SUMIFS(DataRegularSeason20242025!$AB$3:$AB$1315,DataRegularSeason20242025!$B$3:$B$1315, "&lt;=" &amp; GH$1, DataRegularSeason20242025!$E$3:$E$1315, $A11)</f>
        <v>8</v>
      </c>
      <c r="GI11" s="49">
        <f>SUMIFS(DataRegularSeason20242025!$AA$3:$AA$1315,DataRegularSeason20242025!$B$3:$B$1315, "&lt;=" &amp; GI$1, DataRegularSeason20242025!$D$3:$D$1315, $A11)+SUMIFS(DataRegularSeason20242025!$AB$3:$AB$1315,DataRegularSeason20242025!$B$3:$B$1315, "&lt;=" &amp; GI$1, DataRegularSeason20242025!$E$3:$E$1315, $A11)</f>
        <v>8</v>
      </c>
      <c r="GJ11" s="49">
        <f>SUMIFS(DataRegularSeason20242025!$AA$3:$AA$1315,DataRegularSeason20242025!$B$3:$B$1315, "&lt;=" &amp; GJ$1, DataRegularSeason20242025!$D$3:$D$1315, $A11)+SUMIFS(DataRegularSeason20242025!$AB$3:$AB$1315,DataRegularSeason20242025!$B$3:$B$1315, "&lt;=" &amp; GJ$1, DataRegularSeason20242025!$E$3:$E$1315, $A11)</f>
        <v>8</v>
      </c>
      <c r="GK11" s="49">
        <f>SUMIFS(DataRegularSeason20242025!$AA$3:$AA$1315,DataRegularSeason20242025!$B$3:$B$1315, "&lt;=" &amp; GK$1, DataRegularSeason20242025!$D$3:$D$1315, $A11)+SUMIFS(DataRegularSeason20242025!$AB$3:$AB$1315,DataRegularSeason20242025!$B$3:$B$1315, "&lt;=" &amp; GK$1, DataRegularSeason20242025!$E$3:$E$1315, $A11)</f>
        <v>8</v>
      </c>
      <c r="GL11" s="49">
        <f>SUMIFS(DataRegularSeason20242025!$AA$3:$AA$1315,DataRegularSeason20242025!$B$3:$B$1315, "&lt;=" &amp; GL$1, DataRegularSeason20242025!$D$3:$D$1315, $A11)+SUMIFS(DataRegularSeason20242025!$AB$3:$AB$1315,DataRegularSeason20242025!$B$3:$B$1315, "&lt;=" &amp; GL$1, DataRegularSeason20242025!$E$3:$E$1315, $A11)</f>
        <v>8</v>
      </c>
      <c r="GM11" s="49">
        <f>SUMIFS(DataRegularSeason20242025!$AA$3:$AA$1315,DataRegularSeason20242025!$B$3:$B$1315, "&lt;=" &amp; GM$1, DataRegularSeason20242025!$D$3:$D$1315, $A11)+SUMIFS(DataRegularSeason20242025!$AB$3:$AB$1315,DataRegularSeason20242025!$B$3:$B$1315, "&lt;=" &amp; GM$1, DataRegularSeason20242025!$E$3:$E$1315, $A11)</f>
        <v>8</v>
      </c>
      <c r="GN11" s="49">
        <f>SUMIFS(DataRegularSeason20242025!$AA$3:$AA$1315,DataRegularSeason20242025!$B$3:$B$1315, "&lt;=" &amp; GN$1, DataRegularSeason20242025!$D$3:$D$1315, $A11)+SUMIFS(DataRegularSeason20242025!$AB$3:$AB$1315,DataRegularSeason20242025!$B$3:$B$1315, "&lt;=" &amp; GN$1, DataRegularSeason20242025!$E$3:$E$1315, $A11)</f>
        <v>8</v>
      </c>
      <c r="GO11" s="49">
        <f>SUMIFS(DataRegularSeason20242025!$AA$3:$AA$1315,DataRegularSeason20242025!$B$3:$B$1315, "&lt;=" &amp; GO$1, DataRegularSeason20242025!$D$3:$D$1315, $A11)+SUMIFS(DataRegularSeason20242025!$AB$3:$AB$1315,DataRegularSeason20242025!$B$3:$B$1315, "&lt;=" &amp; GO$1, DataRegularSeason20242025!$E$3:$E$1315, $A11)</f>
        <v>8</v>
      </c>
      <c r="GP11" s="49">
        <f>SUMIFS(DataRegularSeason20242025!$AA$3:$AA$1315,DataRegularSeason20242025!$B$3:$B$1315, "&lt;=" &amp; GP$1, DataRegularSeason20242025!$D$3:$D$1315, $A11)+SUMIFS(DataRegularSeason20242025!$AB$3:$AB$1315,DataRegularSeason20242025!$B$3:$B$1315, "&lt;=" &amp; GP$1, DataRegularSeason20242025!$E$3:$E$1315, $A11)</f>
        <v>8</v>
      </c>
      <c r="GQ11" s="49">
        <f>SUMIFS(DataRegularSeason20242025!$AA$3:$AA$1315,DataRegularSeason20242025!$B$3:$B$1315, "&lt;=" &amp; GQ$1, DataRegularSeason20242025!$D$3:$D$1315, $A11)+SUMIFS(DataRegularSeason20242025!$AB$3:$AB$1315,DataRegularSeason20242025!$B$3:$B$1315, "&lt;=" &amp; GQ$1, DataRegularSeason20242025!$E$3:$E$1315, $A11)</f>
        <v>8</v>
      </c>
      <c r="GR11" s="49">
        <f>SUMIFS(DataRegularSeason20242025!$AA$3:$AA$1315,DataRegularSeason20242025!$B$3:$B$1315, "&lt;=" &amp; GR$1, DataRegularSeason20242025!$D$3:$D$1315, $A11)+SUMIFS(DataRegularSeason20242025!$AB$3:$AB$1315,DataRegularSeason20242025!$B$3:$B$1315, "&lt;=" &amp; GR$1, DataRegularSeason20242025!$E$3:$E$1315, $A11)</f>
        <v>8</v>
      </c>
      <c r="GS11" s="49">
        <f>SUMIFS(DataRegularSeason20242025!$AA$3:$AA$1315,DataRegularSeason20242025!$B$3:$B$1315, "&lt;=" &amp; GS$1, DataRegularSeason20242025!$D$3:$D$1315, $A11)+SUMIFS(DataRegularSeason20242025!$AB$3:$AB$1315,DataRegularSeason20242025!$B$3:$B$1315, "&lt;=" &amp; GS$1, DataRegularSeason20242025!$E$3:$E$1315, $A11)</f>
        <v>8</v>
      </c>
      <c r="GT11" s="49">
        <f>SUMIFS(DataRegularSeason20242025!$AA$3:$AA$1315,DataRegularSeason20242025!$B$3:$B$1315, "&lt;=" &amp; GT$1, DataRegularSeason20242025!$D$3:$D$1315, $A11)+SUMIFS(DataRegularSeason20242025!$AB$3:$AB$1315,DataRegularSeason20242025!$B$3:$B$1315, "&lt;=" &amp; GT$1, DataRegularSeason20242025!$E$3:$E$1315, $A11)</f>
        <v>8</v>
      </c>
      <c r="GU11" s="49">
        <f>SUMIFS(DataRegularSeason20242025!$AA$3:$AA$1315,DataRegularSeason20242025!$B$3:$B$1315, "&lt;=" &amp; GU$1, DataRegularSeason20242025!$D$3:$D$1315, $A11)+SUMIFS(DataRegularSeason20242025!$AB$3:$AB$1315,DataRegularSeason20242025!$B$3:$B$1315, "&lt;=" &amp; GU$1, DataRegularSeason20242025!$E$3:$E$1315, $A11)</f>
        <v>8</v>
      </c>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row>
    <row r="12" spans="1:275" x14ac:dyDescent="0.25">
      <c r="A12" s="48" t="s">
        <v>12</v>
      </c>
      <c r="B12" t="s">
        <v>97</v>
      </c>
      <c r="C12" t="s">
        <v>100</v>
      </c>
      <c r="D12" s="49">
        <f>SUMIFS(DataRegularSeason20242025!$AA$3:$AA$1315,DataRegularSeason20242025!$B$3:$B$1315, "&lt;=" &amp; D$1, DataRegularSeason20242025!$D$3:$D$1315, $A12)+SUMIFS(DataRegularSeason20242025!$AB$3:$AB$1315,DataRegularSeason20242025!$B$3:$B$1315, "&lt;=" &amp; D$1, DataRegularSeason20242025!$E$3:$E$1315, $A12)</f>
        <v>0</v>
      </c>
      <c r="E12" s="49">
        <f>SUMIFS(DataRegularSeason20242025!$AA$3:$AA$1315,DataRegularSeason20242025!$B$3:$B$1315, "&lt;=" &amp; E$1, DataRegularSeason20242025!$D$3:$D$1315, $A12)+SUMIFS(DataRegularSeason20242025!$AB$3:$AB$1315,DataRegularSeason20242025!$B$3:$B$1315, "&lt;=" &amp; E$1, DataRegularSeason20242025!$E$3:$E$1315, $A12)</f>
        <v>0</v>
      </c>
      <c r="F12" s="49">
        <f>SUMIFS(DataRegularSeason20242025!$AA$3:$AA$1315,DataRegularSeason20242025!$B$3:$B$1315, "&lt;=" &amp; F$1, DataRegularSeason20242025!$D$3:$D$1315, $A12)+SUMIFS(DataRegularSeason20242025!$AB$3:$AB$1315,DataRegularSeason20242025!$B$3:$B$1315, "&lt;=" &amp; F$1, DataRegularSeason20242025!$E$3:$E$1315, $A12)</f>
        <v>0</v>
      </c>
      <c r="G12" s="49">
        <f>SUMIFS(DataRegularSeason20242025!$AA$3:$AA$1315,DataRegularSeason20242025!$B$3:$B$1315, "&lt;=" &amp; G$1, DataRegularSeason20242025!$D$3:$D$1315, $A12)+SUMIFS(DataRegularSeason20242025!$AB$3:$AB$1315,DataRegularSeason20242025!$B$3:$B$1315, "&lt;=" &amp; G$1, DataRegularSeason20242025!$E$3:$E$1315, $A12)</f>
        <v>0</v>
      </c>
      <c r="H12" s="49">
        <f>SUMIFS(DataRegularSeason20242025!$AA$3:$AA$1315,DataRegularSeason20242025!$B$3:$B$1315, "&lt;=" &amp; H$1, DataRegularSeason20242025!$D$3:$D$1315, $A12)+SUMIFS(DataRegularSeason20242025!$AB$3:$AB$1315,DataRegularSeason20242025!$B$3:$B$1315, "&lt;=" &amp; H$1, DataRegularSeason20242025!$E$3:$E$1315, $A12)</f>
        <v>0</v>
      </c>
      <c r="I12" s="49">
        <f>SUMIFS(DataRegularSeason20242025!$AA$3:$AA$1315,DataRegularSeason20242025!$B$3:$B$1315, "&lt;=" &amp; I$1, DataRegularSeason20242025!$D$3:$D$1315, $A12)+SUMIFS(DataRegularSeason20242025!$AB$3:$AB$1315,DataRegularSeason20242025!$B$3:$B$1315, "&lt;=" &amp; I$1, DataRegularSeason20242025!$E$3:$E$1315, $A12)</f>
        <v>0</v>
      </c>
      <c r="J12" s="49">
        <f>SUMIFS(DataRegularSeason20242025!$AA$3:$AA$1315,DataRegularSeason20242025!$B$3:$B$1315, "&lt;=" &amp; J$1, DataRegularSeason20242025!$D$3:$D$1315, $A12)+SUMIFS(DataRegularSeason20242025!$AB$3:$AB$1315,DataRegularSeason20242025!$B$3:$B$1315, "&lt;=" &amp; J$1, DataRegularSeason20242025!$E$3:$E$1315, $A12)</f>
        <v>0</v>
      </c>
      <c r="K12" s="49">
        <f>SUMIFS(DataRegularSeason20242025!$AA$3:$AA$1315,DataRegularSeason20242025!$B$3:$B$1315, "&lt;=" &amp; K$1, DataRegularSeason20242025!$D$3:$D$1315, $A12)+SUMIFS(DataRegularSeason20242025!$AB$3:$AB$1315,DataRegularSeason20242025!$B$3:$B$1315, "&lt;=" &amp; K$1, DataRegularSeason20242025!$E$3:$E$1315, $A12)</f>
        <v>0</v>
      </c>
      <c r="L12" s="49">
        <f>SUMIFS(DataRegularSeason20242025!$AA$3:$AA$1315,DataRegularSeason20242025!$B$3:$B$1315, "&lt;=" &amp; L$1, DataRegularSeason20242025!$D$3:$D$1315, $A12)+SUMIFS(DataRegularSeason20242025!$AB$3:$AB$1315,DataRegularSeason20242025!$B$3:$B$1315, "&lt;=" &amp; L$1, DataRegularSeason20242025!$E$3:$E$1315, $A12)</f>
        <v>0</v>
      </c>
      <c r="M12" s="49">
        <f>SUMIFS(DataRegularSeason20242025!$AA$3:$AA$1315,DataRegularSeason20242025!$B$3:$B$1315, "&lt;=" &amp; M$1, DataRegularSeason20242025!$D$3:$D$1315, $A12)+SUMIFS(DataRegularSeason20242025!$AB$3:$AB$1315,DataRegularSeason20242025!$B$3:$B$1315, "&lt;=" &amp; M$1, DataRegularSeason20242025!$E$3:$E$1315, $A12)</f>
        <v>2</v>
      </c>
      <c r="N12" s="49">
        <f>SUMIFS(DataRegularSeason20242025!$AA$3:$AA$1315,DataRegularSeason20242025!$B$3:$B$1315, "&lt;=" &amp; N$1, DataRegularSeason20242025!$D$3:$D$1315, $A12)+SUMIFS(DataRegularSeason20242025!$AB$3:$AB$1315,DataRegularSeason20242025!$B$3:$B$1315, "&lt;=" &amp; N$1, DataRegularSeason20242025!$E$3:$E$1315, $A12)</f>
        <v>2</v>
      </c>
      <c r="O12" s="49">
        <f>SUMIFS(DataRegularSeason20242025!$AA$3:$AA$1315,DataRegularSeason20242025!$B$3:$B$1315, "&lt;=" &amp; O$1, DataRegularSeason20242025!$D$3:$D$1315, $A12)+SUMIFS(DataRegularSeason20242025!$AB$3:$AB$1315,DataRegularSeason20242025!$B$3:$B$1315, "&lt;=" &amp; O$1, DataRegularSeason20242025!$E$3:$E$1315, $A12)</f>
        <v>2</v>
      </c>
      <c r="P12" s="49">
        <f>SUMIFS(DataRegularSeason20242025!$AA$3:$AA$1315,DataRegularSeason20242025!$B$3:$B$1315, "&lt;=" &amp; P$1, DataRegularSeason20242025!$D$3:$D$1315, $A12)+SUMIFS(DataRegularSeason20242025!$AB$3:$AB$1315,DataRegularSeason20242025!$B$3:$B$1315, "&lt;=" &amp; P$1, DataRegularSeason20242025!$E$3:$E$1315, $A12)</f>
        <v>4</v>
      </c>
      <c r="Q12" s="49">
        <f>SUMIFS(DataRegularSeason20242025!$AA$3:$AA$1315,DataRegularSeason20242025!$B$3:$B$1315, "&lt;=" &amp; Q$1, DataRegularSeason20242025!$D$3:$D$1315, $A12)+SUMIFS(DataRegularSeason20242025!$AB$3:$AB$1315,DataRegularSeason20242025!$B$3:$B$1315, "&lt;=" &amp; Q$1, DataRegularSeason20242025!$E$3:$E$1315, $A12)</f>
        <v>4</v>
      </c>
      <c r="R12" s="49">
        <f>SUMIFS(DataRegularSeason20242025!$AA$3:$AA$1315,DataRegularSeason20242025!$B$3:$B$1315, "&lt;=" &amp; R$1, DataRegularSeason20242025!$D$3:$D$1315, $A12)+SUMIFS(DataRegularSeason20242025!$AB$3:$AB$1315,DataRegularSeason20242025!$B$3:$B$1315, "&lt;=" &amp; R$1, DataRegularSeason20242025!$E$3:$E$1315, $A12)</f>
        <v>6</v>
      </c>
      <c r="S12" s="49">
        <f>SUMIFS(DataRegularSeason20242025!$AA$3:$AA$1315,DataRegularSeason20242025!$B$3:$B$1315, "&lt;=" &amp; S$1, DataRegularSeason20242025!$D$3:$D$1315, $A12)+SUMIFS(DataRegularSeason20242025!$AB$3:$AB$1315,DataRegularSeason20242025!$B$3:$B$1315, "&lt;=" &amp; S$1, DataRegularSeason20242025!$E$3:$E$1315, $A12)</f>
        <v>6</v>
      </c>
      <c r="T12" s="49">
        <f>SUMIFS(DataRegularSeason20242025!$AA$3:$AA$1315,DataRegularSeason20242025!$B$3:$B$1315, "&lt;=" &amp; T$1, DataRegularSeason20242025!$D$3:$D$1315, $A12)+SUMIFS(DataRegularSeason20242025!$AB$3:$AB$1315,DataRegularSeason20242025!$B$3:$B$1315, "&lt;=" &amp; T$1, DataRegularSeason20242025!$E$3:$E$1315, $A12)</f>
        <v>8</v>
      </c>
      <c r="U12" s="49">
        <f>SUMIFS(DataRegularSeason20242025!$AA$3:$AA$1315,DataRegularSeason20242025!$B$3:$B$1315, "&lt;=" &amp; U$1, DataRegularSeason20242025!$D$3:$D$1315, $A12)+SUMIFS(DataRegularSeason20242025!$AB$3:$AB$1315,DataRegularSeason20242025!$B$3:$B$1315, "&lt;=" &amp; U$1, DataRegularSeason20242025!$E$3:$E$1315, $A12)</f>
        <v>8</v>
      </c>
      <c r="V12" s="49">
        <f>SUMIFS(DataRegularSeason20242025!$AA$3:$AA$1315,DataRegularSeason20242025!$B$3:$B$1315, "&lt;=" &amp; V$1, DataRegularSeason20242025!$D$3:$D$1315, $A12)+SUMIFS(DataRegularSeason20242025!$AB$3:$AB$1315,DataRegularSeason20242025!$B$3:$B$1315, "&lt;=" &amp; V$1, DataRegularSeason20242025!$E$3:$E$1315, $A12)</f>
        <v>8</v>
      </c>
      <c r="W12" s="49">
        <f>SUMIFS(DataRegularSeason20242025!$AA$3:$AA$1315,DataRegularSeason20242025!$B$3:$B$1315, "&lt;=" &amp; W$1, DataRegularSeason20242025!$D$3:$D$1315, $A12)+SUMIFS(DataRegularSeason20242025!$AB$3:$AB$1315,DataRegularSeason20242025!$B$3:$B$1315, "&lt;=" &amp; W$1, DataRegularSeason20242025!$E$3:$E$1315, $A12)</f>
        <v>8</v>
      </c>
      <c r="X12" s="49">
        <f>SUMIFS(DataRegularSeason20242025!$AA$3:$AA$1315,DataRegularSeason20242025!$B$3:$B$1315, "&lt;=" &amp; X$1, DataRegularSeason20242025!$D$3:$D$1315, $A12)+SUMIFS(DataRegularSeason20242025!$AB$3:$AB$1315,DataRegularSeason20242025!$B$3:$B$1315, "&lt;=" &amp; X$1, DataRegularSeason20242025!$E$3:$E$1315, $A12)</f>
        <v>8</v>
      </c>
      <c r="Y12" s="49">
        <f>SUMIFS(DataRegularSeason20242025!$AA$3:$AA$1315,DataRegularSeason20242025!$B$3:$B$1315, "&lt;=" &amp; Y$1, DataRegularSeason20242025!$D$3:$D$1315, $A12)+SUMIFS(DataRegularSeason20242025!$AB$3:$AB$1315,DataRegularSeason20242025!$B$3:$B$1315, "&lt;=" &amp; Y$1, DataRegularSeason20242025!$E$3:$E$1315, $A12)</f>
        <v>9</v>
      </c>
      <c r="Z12" s="49">
        <f>SUMIFS(DataRegularSeason20242025!$AA$3:$AA$1315,DataRegularSeason20242025!$B$3:$B$1315, "&lt;=" &amp; Z$1, DataRegularSeason20242025!$D$3:$D$1315, $A12)+SUMIFS(DataRegularSeason20242025!$AB$3:$AB$1315,DataRegularSeason20242025!$B$3:$B$1315, "&lt;=" &amp; Z$1, DataRegularSeason20242025!$E$3:$E$1315, $A12)</f>
        <v>9</v>
      </c>
      <c r="AA12" s="49">
        <f>SUMIFS(DataRegularSeason20242025!$AA$3:$AA$1315,DataRegularSeason20242025!$B$3:$B$1315, "&lt;=" &amp; AA$1, DataRegularSeason20242025!$D$3:$D$1315, $A12)+SUMIFS(DataRegularSeason20242025!$AB$3:$AB$1315,DataRegularSeason20242025!$B$3:$B$1315, "&lt;=" &amp; AA$1, DataRegularSeason20242025!$E$3:$E$1315, $A12)</f>
        <v>9</v>
      </c>
      <c r="AB12" s="49">
        <f>SUMIFS(DataRegularSeason20242025!$AA$3:$AA$1315,DataRegularSeason20242025!$B$3:$B$1315, "&lt;=" &amp; AB$1, DataRegularSeason20242025!$D$3:$D$1315, $A12)+SUMIFS(DataRegularSeason20242025!$AB$3:$AB$1315,DataRegularSeason20242025!$B$3:$B$1315, "&lt;=" &amp; AB$1, DataRegularSeason20242025!$E$3:$E$1315, $A12)</f>
        <v>9</v>
      </c>
      <c r="AC12" s="49">
        <f>SUMIFS(DataRegularSeason20242025!$AA$3:$AA$1315,DataRegularSeason20242025!$B$3:$B$1315, "&lt;=" &amp; AC$1, DataRegularSeason20242025!$D$3:$D$1315, $A12)+SUMIFS(DataRegularSeason20242025!$AB$3:$AB$1315,DataRegularSeason20242025!$B$3:$B$1315, "&lt;=" &amp; AC$1, DataRegularSeason20242025!$E$3:$E$1315, $A12)</f>
        <v>9</v>
      </c>
      <c r="AD12" s="49">
        <f>SUMIFS(DataRegularSeason20242025!$AA$3:$AA$1315,DataRegularSeason20242025!$B$3:$B$1315, "&lt;=" &amp; AD$1, DataRegularSeason20242025!$D$3:$D$1315, $A12)+SUMIFS(DataRegularSeason20242025!$AB$3:$AB$1315,DataRegularSeason20242025!$B$3:$B$1315, "&lt;=" &amp; AD$1, DataRegularSeason20242025!$E$3:$E$1315, $A12)</f>
        <v>9</v>
      </c>
      <c r="AE12" s="49">
        <f>SUMIFS(DataRegularSeason20242025!$AA$3:$AA$1315,DataRegularSeason20242025!$B$3:$B$1315, "&lt;=" &amp; AE$1, DataRegularSeason20242025!$D$3:$D$1315, $A12)+SUMIFS(DataRegularSeason20242025!$AB$3:$AB$1315,DataRegularSeason20242025!$B$3:$B$1315, "&lt;=" &amp; AE$1, DataRegularSeason20242025!$E$3:$E$1315, $A12)</f>
        <v>9</v>
      </c>
      <c r="AF12" s="49">
        <f>SUMIFS(DataRegularSeason20242025!$AA$3:$AA$1315,DataRegularSeason20242025!$B$3:$B$1315, "&lt;=" &amp; AF$1, DataRegularSeason20242025!$D$3:$D$1315, $A12)+SUMIFS(DataRegularSeason20242025!$AB$3:$AB$1315,DataRegularSeason20242025!$B$3:$B$1315, "&lt;=" &amp; AF$1, DataRegularSeason20242025!$E$3:$E$1315, $A12)</f>
        <v>9</v>
      </c>
      <c r="AG12" s="49">
        <f>SUMIFS(DataRegularSeason20242025!$AA$3:$AA$1315,DataRegularSeason20242025!$B$3:$B$1315, "&lt;=" &amp; AG$1, DataRegularSeason20242025!$D$3:$D$1315, $A12)+SUMIFS(DataRegularSeason20242025!$AB$3:$AB$1315,DataRegularSeason20242025!$B$3:$B$1315, "&lt;=" &amp; AG$1, DataRegularSeason20242025!$E$3:$E$1315, $A12)</f>
        <v>9</v>
      </c>
      <c r="AH12" s="49">
        <f>SUMIFS(DataRegularSeason20242025!$AA$3:$AA$1315,DataRegularSeason20242025!$B$3:$B$1315, "&lt;=" &amp; AH$1, DataRegularSeason20242025!$D$3:$D$1315, $A12)+SUMIFS(DataRegularSeason20242025!$AB$3:$AB$1315,DataRegularSeason20242025!$B$3:$B$1315, "&lt;=" &amp; AH$1, DataRegularSeason20242025!$E$3:$E$1315, $A12)</f>
        <v>9</v>
      </c>
      <c r="AI12" s="49">
        <f>SUMIFS(DataRegularSeason20242025!$AA$3:$AA$1315,DataRegularSeason20242025!$B$3:$B$1315, "&lt;=" &amp; AI$1, DataRegularSeason20242025!$D$3:$D$1315, $A12)+SUMIFS(DataRegularSeason20242025!$AB$3:$AB$1315,DataRegularSeason20242025!$B$3:$B$1315, "&lt;=" &amp; AI$1, DataRegularSeason20242025!$E$3:$E$1315, $A12)</f>
        <v>9</v>
      </c>
      <c r="AJ12" s="49">
        <f>SUMIFS(DataRegularSeason20242025!$AA$3:$AA$1315,DataRegularSeason20242025!$B$3:$B$1315, "&lt;=" &amp; AJ$1, DataRegularSeason20242025!$D$3:$D$1315, $A12)+SUMIFS(DataRegularSeason20242025!$AB$3:$AB$1315,DataRegularSeason20242025!$B$3:$B$1315, "&lt;=" &amp; AJ$1, DataRegularSeason20242025!$E$3:$E$1315, $A12)</f>
        <v>9</v>
      </c>
      <c r="AK12" s="49">
        <f>SUMIFS(DataRegularSeason20242025!$AA$3:$AA$1315,DataRegularSeason20242025!$B$3:$B$1315, "&lt;=" &amp; AK$1, DataRegularSeason20242025!$D$3:$D$1315, $A12)+SUMIFS(DataRegularSeason20242025!$AB$3:$AB$1315,DataRegularSeason20242025!$B$3:$B$1315, "&lt;=" &amp; AK$1, DataRegularSeason20242025!$E$3:$E$1315, $A12)</f>
        <v>9</v>
      </c>
      <c r="AL12" s="49">
        <f>SUMIFS(DataRegularSeason20242025!$AA$3:$AA$1315,DataRegularSeason20242025!$B$3:$B$1315, "&lt;=" &amp; AL$1, DataRegularSeason20242025!$D$3:$D$1315, $A12)+SUMIFS(DataRegularSeason20242025!$AB$3:$AB$1315,DataRegularSeason20242025!$B$3:$B$1315, "&lt;=" &amp; AL$1, DataRegularSeason20242025!$E$3:$E$1315, $A12)</f>
        <v>9</v>
      </c>
      <c r="AM12" s="49">
        <f>SUMIFS(DataRegularSeason20242025!$AA$3:$AA$1315,DataRegularSeason20242025!$B$3:$B$1315, "&lt;=" &amp; AM$1, DataRegularSeason20242025!$D$3:$D$1315, $A12)+SUMIFS(DataRegularSeason20242025!$AB$3:$AB$1315,DataRegularSeason20242025!$B$3:$B$1315, "&lt;=" &amp; AM$1, DataRegularSeason20242025!$E$3:$E$1315, $A12)</f>
        <v>9</v>
      </c>
      <c r="AN12" s="49">
        <f>SUMIFS(DataRegularSeason20242025!$AA$3:$AA$1315,DataRegularSeason20242025!$B$3:$B$1315, "&lt;=" &amp; AN$1, DataRegularSeason20242025!$D$3:$D$1315, $A12)+SUMIFS(DataRegularSeason20242025!$AB$3:$AB$1315,DataRegularSeason20242025!$B$3:$B$1315, "&lt;=" &amp; AN$1, DataRegularSeason20242025!$E$3:$E$1315, $A12)</f>
        <v>9</v>
      </c>
      <c r="AO12" s="49">
        <f>SUMIFS(DataRegularSeason20242025!$AA$3:$AA$1315,DataRegularSeason20242025!$B$3:$B$1315, "&lt;=" &amp; AO$1, DataRegularSeason20242025!$D$3:$D$1315, $A12)+SUMIFS(DataRegularSeason20242025!$AB$3:$AB$1315,DataRegularSeason20242025!$B$3:$B$1315, "&lt;=" &amp; AO$1, DataRegularSeason20242025!$E$3:$E$1315, $A12)</f>
        <v>9</v>
      </c>
      <c r="AP12" s="49">
        <f>SUMIFS(DataRegularSeason20242025!$AA$3:$AA$1315,DataRegularSeason20242025!$B$3:$B$1315, "&lt;=" &amp; AP$1, DataRegularSeason20242025!$D$3:$D$1315, $A12)+SUMIFS(DataRegularSeason20242025!$AB$3:$AB$1315,DataRegularSeason20242025!$B$3:$B$1315, "&lt;=" &amp; AP$1, DataRegularSeason20242025!$E$3:$E$1315, $A12)</f>
        <v>9</v>
      </c>
      <c r="AQ12" s="49">
        <f>SUMIFS(DataRegularSeason20242025!$AA$3:$AA$1315,DataRegularSeason20242025!$B$3:$B$1315, "&lt;=" &amp; AQ$1, DataRegularSeason20242025!$D$3:$D$1315, $A12)+SUMIFS(DataRegularSeason20242025!$AB$3:$AB$1315,DataRegularSeason20242025!$B$3:$B$1315, "&lt;=" &amp; AQ$1, DataRegularSeason20242025!$E$3:$E$1315, $A12)</f>
        <v>9</v>
      </c>
      <c r="AR12" s="49">
        <f>SUMIFS(DataRegularSeason20242025!$AA$3:$AA$1315,DataRegularSeason20242025!$B$3:$B$1315, "&lt;=" &amp; AR$1, DataRegularSeason20242025!$D$3:$D$1315, $A12)+SUMIFS(DataRegularSeason20242025!$AB$3:$AB$1315,DataRegularSeason20242025!$B$3:$B$1315, "&lt;=" &amp; AR$1, DataRegularSeason20242025!$E$3:$E$1315, $A12)</f>
        <v>9</v>
      </c>
      <c r="AS12" s="49">
        <f>SUMIFS(DataRegularSeason20242025!$AA$3:$AA$1315,DataRegularSeason20242025!$B$3:$B$1315, "&lt;=" &amp; AS$1, DataRegularSeason20242025!$D$3:$D$1315, $A12)+SUMIFS(DataRegularSeason20242025!$AB$3:$AB$1315,DataRegularSeason20242025!$B$3:$B$1315, "&lt;=" &amp; AS$1, DataRegularSeason20242025!$E$3:$E$1315, $A12)</f>
        <v>9</v>
      </c>
      <c r="AT12" s="49">
        <f>SUMIFS(DataRegularSeason20242025!$AA$3:$AA$1315,DataRegularSeason20242025!$B$3:$B$1315, "&lt;=" &amp; AT$1, DataRegularSeason20242025!$D$3:$D$1315, $A12)+SUMIFS(DataRegularSeason20242025!$AB$3:$AB$1315,DataRegularSeason20242025!$B$3:$B$1315, "&lt;=" &amp; AT$1, DataRegularSeason20242025!$E$3:$E$1315, $A12)</f>
        <v>9</v>
      </c>
      <c r="AU12" s="49">
        <f>SUMIFS(DataRegularSeason20242025!$AA$3:$AA$1315,DataRegularSeason20242025!$B$3:$B$1315, "&lt;=" &amp; AU$1, DataRegularSeason20242025!$D$3:$D$1315, $A12)+SUMIFS(DataRegularSeason20242025!$AB$3:$AB$1315,DataRegularSeason20242025!$B$3:$B$1315, "&lt;=" &amp; AU$1, DataRegularSeason20242025!$E$3:$E$1315, $A12)</f>
        <v>9</v>
      </c>
      <c r="AV12" s="49">
        <f>SUMIFS(DataRegularSeason20242025!$AA$3:$AA$1315,DataRegularSeason20242025!$B$3:$B$1315, "&lt;=" &amp; AV$1, DataRegularSeason20242025!$D$3:$D$1315, $A12)+SUMIFS(DataRegularSeason20242025!$AB$3:$AB$1315,DataRegularSeason20242025!$B$3:$B$1315, "&lt;=" &amp; AV$1, DataRegularSeason20242025!$E$3:$E$1315, $A12)</f>
        <v>9</v>
      </c>
      <c r="AW12" s="49">
        <f>SUMIFS(DataRegularSeason20242025!$AA$3:$AA$1315,DataRegularSeason20242025!$B$3:$B$1315, "&lt;=" &amp; AW$1, DataRegularSeason20242025!$D$3:$D$1315, $A12)+SUMIFS(DataRegularSeason20242025!$AB$3:$AB$1315,DataRegularSeason20242025!$B$3:$B$1315, "&lt;=" &amp; AW$1, DataRegularSeason20242025!$E$3:$E$1315, $A12)</f>
        <v>9</v>
      </c>
      <c r="AX12" s="49">
        <f>SUMIFS(DataRegularSeason20242025!$AA$3:$AA$1315,DataRegularSeason20242025!$B$3:$B$1315, "&lt;=" &amp; AX$1, DataRegularSeason20242025!$D$3:$D$1315, $A12)+SUMIFS(DataRegularSeason20242025!$AB$3:$AB$1315,DataRegularSeason20242025!$B$3:$B$1315, "&lt;=" &amp; AX$1, DataRegularSeason20242025!$E$3:$E$1315, $A12)</f>
        <v>9</v>
      </c>
      <c r="AY12" s="49">
        <f>SUMIFS(DataRegularSeason20242025!$AA$3:$AA$1315,DataRegularSeason20242025!$B$3:$B$1315, "&lt;=" &amp; AY$1, DataRegularSeason20242025!$D$3:$D$1315, $A12)+SUMIFS(DataRegularSeason20242025!$AB$3:$AB$1315,DataRegularSeason20242025!$B$3:$B$1315, "&lt;=" &amp; AY$1, DataRegularSeason20242025!$E$3:$E$1315, $A12)</f>
        <v>9</v>
      </c>
      <c r="AZ12" s="49">
        <f>SUMIFS(DataRegularSeason20242025!$AA$3:$AA$1315,DataRegularSeason20242025!$B$3:$B$1315, "&lt;=" &amp; AZ$1, DataRegularSeason20242025!$D$3:$D$1315, $A12)+SUMIFS(DataRegularSeason20242025!$AB$3:$AB$1315,DataRegularSeason20242025!$B$3:$B$1315, "&lt;=" &amp; AZ$1, DataRegularSeason20242025!$E$3:$E$1315, $A12)</f>
        <v>9</v>
      </c>
      <c r="BA12" s="49">
        <f>SUMIFS(DataRegularSeason20242025!$AA$3:$AA$1315,DataRegularSeason20242025!$B$3:$B$1315, "&lt;=" &amp; BA$1, DataRegularSeason20242025!$D$3:$D$1315, $A12)+SUMIFS(DataRegularSeason20242025!$AB$3:$AB$1315,DataRegularSeason20242025!$B$3:$B$1315, "&lt;=" &amp; BA$1, DataRegularSeason20242025!$E$3:$E$1315, $A12)</f>
        <v>9</v>
      </c>
      <c r="BB12" s="49">
        <f>SUMIFS(DataRegularSeason20242025!$AA$3:$AA$1315,DataRegularSeason20242025!$B$3:$B$1315, "&lt;=" &amp; BB$1, DataRegularSeason20242025!$D$3:$D$1315, $A12)+SUMIFS(DataRegularSeason20242025!$AB$3:$AB$1315,DataRegularSeason20242025!$B$3:$B$1315, "&lt;=" &amp; BB$1, DataRegularSeason20242025!$E$3:$E$1315, $A12)</f>
        <v>9</v>
      </c>
      <c r="BC12" s="49">
        <f>SUMIFS(DataRegularSeason20242025!$AA$3:$AA$1315,DataRegularSeason20242025!$B$3:$B$1315, "&lt;=" &amp; BC$1, DataRegularSeason20242025!$D$3:$D$1315, $A12)+SUMIFS(DataRegularSeason20242025!$AB$3:$AB$1315,DataRegularSeason20242025!$B$3:$B$1315, "&lt;=" &amp; BC$1, DataRegularSeason20242025!$E$3:$E$1315, $A12)</f>
        <v>9</v>
      </c>
      <c r="BD12" s="49">
        <f>SUMIFS(DataRegularSeason20242025!$AA$3:$AA$1315,DataRegularSeason20242025!$B$3:$B$1315, "&lt;=" &amp; BD$1, DataRegularSeason20242025!$D$3:$D$1315, $A12)+SUMIFS(DataRegularSeason20242025!$AB$3:$AB$1315,DataRegularSeason20242025!$B$3:$B$1315, "&lt;=" &amp; BD$1, DataRegularSeason20242025!$E$3:$E$1315, $A12)</f>
        <v>9</v>
      </c>
      <c r="BE12" s="49">
        <f>SUMIFS(DataRegularSeason20242025!$AA$3:$AA$1315,DataRegularSeason20242025!$B$3:$B$1315, "&lt;=" &amp; BE$1, DataRegularSeason20242025!$D$3:$D$1315, $A12)+SUMIFS(DataRegularSeason20242025!$AB$3:$AB$1315,DataRegularSeason20242025!$B$3:$B$1315, "&lt;=" &amp; BE$1, DataRegularSeason20242025!$E$3:$E$1315, $A12)</f>
        <v>9</v>
      </c>
      <c r="BF12" s="49">
        <f>SUMIFS(DataRegularSeason20242025!$AA$3:$AA$1315,DataRegularSeason20242025!$B$3:$B$1315, "&lt;=" &amp; BF$1, DataRegularSeason20242025!$D$3:$D$1315, $A12)+SUMIFS(DataRegularSeason20242025!$AB$3:$AB$1315,DataRegularSeason20242025!$B$3:$B$1315, "&lt;=" &amp; BF$1, DataRegularSeason20242025!$E$3:$E$1315, $A12)</f>
        <v>9</v>
      </c>
      <c r="BG12" s="49">
        <f>SUMIFS(DataRegularSeason20242025!$AA$3:$AA$1315,DataRegularSeason20242025!$B$3:$B$1315, "&lt;=" &amp; BG$1, DataRegularSeason20242025!$D$3:$D$1315, $A12)+SUMIFS(DataRegularSeason20242025!$AB$3:$AB$1315,DataRegularSeason20242025!$B$3:$B$1315, "&lt;=" &amp; BG$1, DataRegularSeason20242025!$E$3:$E$1315, $A12)</f>
        <v>9</v>
      </c>
      <c r="BH12" s="49">
        <f>SUMIFS(DataRegularSeason20242025!$AA$3:$AA$1315,DataRegularSeason20242025!$B$3:$B$1315, "&lt;=" &amp; BH$1, DataRegularSeason20242025!$D$3:$D$1315, $A12)+SUMIFS(DataRegularSeason20242025!$AB$3:$AB$1315,DataRegularSeason20242025!$B$3:$B$1315, "&lt;=" &amp; BH$1, DataRegularSeason20242025!$E$3:$E$1315, $A12)</f>
        <v>9</v>
      </c>
      <c r="BI12" s="49">
        <f>SUMIFS(DataRegularSeason20242025!$AA$3:$AA$1315,DataRegularSeason20242025!$B$3:$B$1315, "&lt;=" &amp; BI$1, DataRegularSeason20242025!$D$3:$D$1315, $A12)+SUMIFS(DataRegularSeason20242025!$AB$3:$AB$1315,DataRegularSeason20242025!$B$3:$B$1315, "&lt;=" &amp; BI$1, DataRegularSeason20242025!$E$3:$E$1315, $A12)</f>
        <v>9</v>
      </c>
      <c r="BJ12" s="49">
        <f>SUMIFS(DataRegularSeason20242025!$AA$3:$AA$1315,DataRegularSeason20242025!$B$3:$B$1315, "&lt;=" &amp; BJ$1, DataRegularSeason20242025!$D$3:$D$1315, $A12)+SUMIFS(DataRegularSeason20242025!$AB$3:$AB$1315,DataRegularSeason20242025!$B$3:$B$1315, "&lt;=" &amp; BJ$1, DataRegularSeason20242025!$E$3:$E$1315, $A12)</f>
        <v>9</v>
      </c>
      <c r="BK12" s="49">
        <f>SUMIFS(DataRegularSeason20242025!$AA$3:$AA$1315,DataRegularSeason20242025!$B$3:$B$1315, "&lt;=" &amp; BK$1, DataRegularSeason20242025!$D$3:$D$1315, $A12)+SUMIFS(DataRegularSeason20242025!$AB$3:$AB$1315,DataRegularSeason20242025!$B$3:$B$1315, "&lt;=" &amp; BK$1, DataRegularSeason20242025!$E$3:$E$1315, $A12)</f>
        <v>9</v>
      </c>
      <c r="BL12" s="49">
        <f>SUMIFS(DataRegularSeason20242025!$AA$3:$AA$1315,DataRegularSeason20242025!$B$3:$B$1315, "&lt;=" &amp; BL$1, DataRegularSeason20242025!$D$3:$D$1315, $A12)+SUMIFS(DataRegularSeason20242025!$AB$3:$AB$1315,DataRegularSeason20242025!$B$3:$B$1315, "&lt;=" &amp; BL$1, DataRegularSeason20242025!$E$3:$E$1315, $A12)</f>
        <v>9</v>
      </c>
      <c r="BM12" s="49">
        <f>SUMIFS(DataRegularSeason20242025!$AA$3:$AA$1315,DataRegularSeason20242025!$B$3:$B$1315, "&lt;=" &amp; BM$1, DataRegularSeason20242025!$D$3:$D$1315, $A12)+SUMIFS(DataRegularSeason20242025!$AB$3:$AB$1315,DataRegularSeason20242025!$B$3:$B$1315, "&lt;=" &amp; BM$1, DataRegularSeason20242025!$E$3:$E$1315, $A12)</f>
        <v>9</v>
      </c>
      <c r="BN12" s="49">
        <f>SUMIFS(DataRegularSeason20242025!$AA$3:$AA$1315,DataRegularSeason20242025!$B$3:$B$1315, "&lt;=" &amp; BN$1, DataRegularSeason20242025!$D$3:$D$1315, $A12)+SUMIFS(DataRegularSeason20242025!$AB$3:$AB$1315,DataRegularSeason20242025!$B$3:$B$1315, "&lt;=" &amp; BN$1, DataRegularSeason20242025!$E$3:$E$1315, $A12)</f>
        <v>9</v>
      </c>
      <c r="BO12" s="49">
        <f>SUMIFS(DataRegularSeason20242025!$AA$3:$AA$1315,DataRegularSeason20242025!$B$3:$B$1315, "&lt;=" &amp; BO$1, DataRegularSeason20242025!$D$3:$D$1315, $A12)+SUMIFS(DataRegularSeason20242025!$AB$3:$AB$1315,DataRegularSeason20242025!$B$3:$B$1315, "&lt;=" &amp; BO$1, DataRegularSeason20242025!$E$3:$E$1315, $A12)</f>
        <v>9</v>
      </c>
      <c r="BP12" s="49">
        <f>SUMIFS(DataRegularSeason20242025!$AA$3:$AA$1315,DataRegularSeason20242025!$B$3:$B$1315, "&lt;=" &amp; BP$1, DataRegularSeason20242025!$D$3:$D$1315, $A12)+SUMIFS(DataRegularSeason20242025!$AB$3:$AB$1315,DataRegularSeason20242025!$B$3:$B$1315, "&lt;=" &amp; BP$1, DataRegularSeason20242025!$E$3:$E$1315, $A12)</f>
        <v>9</v>
      </c>
      <c r="BQ12" s="49">
        <f>SUMIFS(DataRegularSeason20242025!$AA$3:$AA$1315,DataRegularSeason20242025!$B$3:$B$1315, "&lt;=" &amp; BQ$1, DataRegularSeason20242025!$D$3:$D$1315, $A12)+SUMIFS(DataRegularSeason20242025!$AB$3:$AB$1315,DataRegularSeason20242025!$B$3:$B$1315, "&lt;=" &amp; BQ$1, DataRegularSeason20242025!$E$3:$E$1315, $A12)</f>
        <v>9</v>
      </c>
      <c r="BR12" s="49">
        <f>SUMIFS(DataRegularSeason20242025!$AA$3:$AA$1315,DataRegularSeason20242025!$B$3:$B$1315, "&lt;=" &amp; BR$1, DataRegularSeason20242025!$D$3:$D$1315, $A12)+SUMIFS(DataRegularSeason20242025!$AB$3:$AB$1315,DataRegularSeason20242025!$B$3:$B$1315, "&lt;=" &amp; BR$1, DataRegularSeason20242025!$E$3:$E$1315, $A12)</f>
        <v>9</v>
      </c>
      <c r="BS12" s="49">
        <f>SUMIFS(DataRegularSeason20242025!$AA$3:$AA$1315,DataRegularSeason20242025!$B$3:$B$1315, "&lt;=" &amp; BS$1, DataRegularSeason20242025!$D$3:$D$1315, $A12)+SUMIFS(DataRegularSeason20242025!$AB$3:$AB$1315,DataRegularSeason20242025!$B$3:$B$1315, "&lt;=" &amp; BS$1, DataRegularSeason20242025!$E$3:$E$1315, $A12)</f>
        <v>9</v>
      </c>
      <c r="BT12" s="49">
        <f>SUMIFS(DataRegularSeason20242025!$AA$3:$AA$1315,DataRegularSeason20242025!$B$3:$B$1315, "&lt;=" &amp; BT$1, DataRegularSeason20242025!$D$3:$D$1315, $A12)+SUMIFS(DataRegularSeason20242025!$AB$3:$AB$1315,DataRegularSeason20242025!$B$3:$B$1315, "&lt;=" &amp; BT$1, DataRegularSeason20242025!$E$3:$E$1315, $A12)</f>
        <v>9</v>
      </c>
      <c r="BU12" s="49">
        <f>SUMIFS(DataRegularSeason20242025!$AA$3:$AA$1315,DataRegularSeason20242025!$B$3:$B$1315, "&lt;=" &amp; BU$1, DataRegularSeason20242025!$D$3:$D$1315, $A12)+SUMIFS(DataRegularSeason20242025!$AB$3:$AB$1315,DataRegularSeason20242025!$B$3:$B$1315, "&lt;=" &amp; BU$1, DataRegularSeason20242025!$E$3:$E$1315, $A12)</f>
        <v>9</v>
      </c>
      <c r="BV12" s="49">
        <f>SUMIFS(DataRegularSeason20242025!$AA$3:$AA$1315,DataRegularSeason20242025!$B$3:$B$1315, "&lt;=" &amp; BV$1, DataRegularSeason20242025!$D$3:$D$1315, $A12)+SUMIFS(DataRegularSeason20242025!$AB$3:$AB$1315,DataRegularSeason20242025!$B$3:$B$1315, "&lt;=" &amp; BV$1, DataRegularSeason20242025!$E$3:$E$1315, $A12)</f>
        <v>9</v>
      </c>
      <c r="BW12" s="49">
        <f>SUMIFS(DataRegularSeason20242025!$AA$3:$AA$1315,DataRegularSeason20242025!$B$3:$B$1315, "&lt;=" &amp; BW$1, DataRegularSeason20242025!$D$3:$D$1315, $A12)+SUMIFS(DataRegularSeason20242025!$AB$3:$AB$1315,DataRegularSeason20242025!$B$3:$B$1315, "&lt;=" &amp; BW$1, DataRegularSeason20242025!$E$3:$E$1315, $A12)</f>
        <v>9</v>
      </c>
      <c r="BX12" s="49">
        <f>SUMIFS(DataRegularSeason20242025!$AA$3:$AA$1315,DataRegularSeason20242025!$B$3:$B$1315, "&lt;=" &amp; BX$1, DataRegularSeason20242025!$D$3:$D$1315, $A12)+SUMIFS(DataRegularSeason20242025!$AB$3:$AB$1315,DataRegularSeason20242025!$B$3:$B$1315, "&lt;=" &amp; BX$1, DataRegularSeason20242025!$E$3:$E$1315, $A12)</f>
        <v>9</v>
      </c>
      <c r="BY12" s="49">
        <f>SUMIFS(DataRegularSeason20242025!$AA$3:$AA$1315,DataRegularSeason20242025!$B$3:$B$1315, "&lt;=" &amp; BY$1, DataRegularSeason20242025!$D$3:$D$1315, $A12)+SUMIFS(DataRegularSeason20242025!$AB$3:$AB$1315,DataRegularSeason20242025!$B$3:$B$1315, "&lt;=" &amp; BY$1, DataRegularSeason20242025!$E$3:$E$1315, $A12)</f>
        <v>9</v>
      </c>
      <c r="BZ12" s="49">
        <f>SUMIFS(DataRegularSeason20242025!$AA$3:$AA$1315,DataRegularSeason20242025!$B$3:$B$1315, "&lt;=" &amp; BZ$1, DataRegularSeason20242025!$D$3:$D$1315, $A12)+SUMIFS(DataRegularSeason20242025!$AB$3:$AB$1315,DataRegularSeason20242025!$B$3:$B$1315, "&lt;=" &amp; BZ$1, DataRegularSeason20242025!$E$3:$E$1315, $A12)</f>
        <v>9</v>
      </c>
      <c r="CA12" s="49">
        <f>SUMIFS(DataRegularSeason20242025!$AA$3:$AA$1315,DataRegularSeason20242025!$B$3:$B$1315, "&lt;=" &amp; CA$1, DataRegularSeason20242025!$D$3:$D$1315, $A12)+SUMIFS(DataRegularSeason20242025!$AB$3:$AB$1315,DataRegularSeason20242025!$B$3:$B$1315, "&lt;=" &amp; CA$1, DataRegularSeason20242025!$E$3:$E$1315, $A12)</f>
        <v>9</v>
      </c>
      <c r="CB12" s="49">
        <f>SUMIFS(DataRegularSeason20242025!$AA$3:$AA$1315,DataRegularSeason20242025!$B$3:$B$1315, "&lt;=" &amp; CB$1, DataRegularSeason20242025!$D$3:$D$1315, $A12)+SUMIFS(DataRegularSeason20242025!$AB$3:$AB$1315,DataRegularSeason20242025!$B$3:$B$1315, "&lt;=" &amp; CB$1, DataRegularSeason20242025!$E$3:$E$1315, $A12)</f>
        <v>9</v>
      </c>
      <c r="CC12" s="49">
        <f>SUMIFS(DataRegularSeason20242025!$AA$3:$AA$1315,DataRegularSeason20242025!$B$3:$B$1315, "&lt;=" &amp; CC$1, DataRegularSeason20242025!$D$3:$D$1315, $A12)+SUMIFS(DataRegularSeason20242025!$AB$3:$AB$1315,DataRegularSeason20242025!$B$3:$B$1315, "&lt;=" &amp; CC$1, DataRegularSeason20242025!$E$3:$E$1315, $A12)</f>
        <v>9</v>
      </c>
      <c r="CD12" s="49">
        <f>SUMIFS(DataRegularSeason20242025!$AA$3:$AA$1315,DataRegularSeason20242025!$B$3:$B$1315, "&lt;=" &amp; CD$1, DataRegularSeason20242025!$D$3:$D$1315, $A12)+SUMIFS(DataRegularSeason20242025!$AB$3:$AB$1315,DataRegularSeason20242025!$B$3:$B$1315, "&lt;=" &amp; CD$1, DataRegularSeason20242025!$E$3:$E$1315, $A12)</f>
        <v>9</v>
      </c>
      <c r="CE12" s="49">
        <f>SUMIFS(DataRegularSeason20242025!$AA$3:$AA$1315,DataRegularSeason20242025!$B$3:$B$1315, "&lt;=" &amp; CE$1, DataRegularSeason20242025!$D$3:$D$1315, $A12)+SUMIFS(DataRegularSeason20242025!$AB$3:$AB$1315,DataRegularSeason20242025!$B$3:$B$1315, "&lt;=" &amp; CE$1, DataRegularSeason20242025!$E$3:$E$1315, $A12)</f>
        <v>9</v>
      </c>
      <c r="CF12" s="49">
        <f>SUMIFS(DataRegularSeason20242025!$AA$3:$AA$1315,DataRegularSeason20242025!$B$3:$B$1315, "&lt;=" &amp; CF$1, DataRegularSeason20242025!$D$3:$D$1315, $A12)+SUMIFS(DataRegularSeason20242025!$AB$3:$AB$1315,DataRegularSeason20242025!$B$3:$B$1315, "&lt;=" &amp; CF$1, DataRegularSeason20242025!$E$3:$E$1315, $A12)</f>
        <v>9</v>
      </c>
      <c r="CG12" s="49">
        <f>SUMIFS(DataRegularSeason20242025!$AA$3:$AA$1315,DataRegularSeason20242025!$B$3:$B$1315, "&lt;=" &amp; CG$1, DataRegularSeason20242025!$D$3:$D$1315, $A12)+SUMIFS(DataRegularSeason20242025!$AB$3:$AB$1315,DataRegularSeason20242025!$B$3:$B$1315, "&lt;=" &amp; CG$1, DataRegularSeason20242025!$E$3:$E$1315, $A12)</f>
        <v>9</v>
      </c>
      <c r="CH12" s="49">
        <f>SUMIFS(DataRegularSeason20242025!$AA$3:$AA$1315,DataRegularSeason20242025!$B$3:$B$1315, "&lt;=" &amp; CH$1, DataRegularSeason20242025!$D$3:$D$1315, $A12)+SUMIFS(DataRegularSeason20242025!$AB$3:$AB$1315,DataRegularSeason20242025!$B$3:$B$1315, "&lt;=" &amp; CH$1, DataRegularSeason20242025!$E$3:$E$1315, $A12)</f>
        <v>9</v>
      </c>
      <c r="CI12" s="49">
        <f>SUMIFS(DataRegularSeason20242025!$AA$3:$AA$1315,DataRegularSeason20242025!$B$3:$B$1315, "&lt;=" &amp; CI$1, DataRegularSeason20242025!$D$3:$D$1315, $A12)+SUMIFS(DataRegularSeason20242025!$AB$3:$AB$1315,DataRegularSeason20242025!$B$3:$B$1315, "&lt;=" &amp; CI$1, DataRegularSeason20242025!$E$3:$E$1315, $A12)</f>
        <v>9</v>
      </c>
      <c r="CJ12" s="49">
        <f>SUMIFS(DataRegularSeason20242025!$AA$3:$AA$1315,DataRegularSeason20242025!$B$3:$B$1315, "&lt;=" &amp; CJ$1, DataRegularSeason20242025!$D$3:$D$1315, $A12)+SUMIFS(DataRegularSeason20242025!$AB$3:$AB$1315,DataRegularSeason20242025!$B$3:$B$1315, "&lt;=" &amp; CJ$1, DataRegularSeason20242025!$E$3:$E$1315, $A12)</f>
        <v>9</v>
      </c>
      <c r="CK12" s="49">
        <f>SUMIFS(DataRegularSeason20242025!$AA$3:$AA$1315,DataRegularSeason20242025!$B$3:$B$1315, "&lt;=" &amp; CK$1, DataRegularSeason20242025!$D$3:$D$1315, $A12)+SUMIFS(DataRegularSeason20242025!$AB$3:$AB$1315,DataRegularSeason20242025!$B$3:$B$1315, "&lt;=" &amp; CK$1, DataRegularSeason20242025!$E$3:$E$1315, $A12)</f>
        <v>9</v>
      </c>
      <c r="CL12" s="49">
        <f>SUMIFS(DataRegularSeason20242025!$AA$3:$AA$1315,DataRegularSeason20242025!$B$3:$B$1315, "&lt;=" &amp; CL$1, DataRegularSeason20242025!$D$3:$D$1315, $A12)+SUMIFS(DataRegularSeason20242025!$AB$3:$AB$1315,DataRegularSeason20242025!$B$3:$B$1315, "&lt;=" &amp; CL$1, DataRegularSeason20242025!$E$3:$E$1315, $A12)</f>
        <v>9</v>
      </c>
      <c r="CM12" s="49">
        <f>SUMIFS(DataRegularSeason20242025!$AA$3:$AA$1315,DataRegularSeason20242025!$B$3:$B$1315, "&lt;=" &amp; CM$1, DataRegularSeason20242025!$D$3:$D$1315, $A12)+SUMIFS(DataRegularSeason20242025!$AB$3:$AB$1315,DataRegularSeason20242025!$B$3:$B$1315, "&lt;=" &amp; CM$1, DataRegularSeason20242025!$E$3:$E$1315, $A12)</f>
        <v>9</v>
      </c>
      <c r="CN12" s="49">
        <f>SUMIFS(DataRegularSeason20242025!$AA$3:$AA$1315,DataRegularSeason20242025!$B$3:$B$1315, "&lt;=" &amp; CN$1, DataRegularSeason20242025!$D$3:$D$1315, $A12)+SUMIFS(DataRegularSeason20242025!$AB$3:$AB$1315,DataRegularSeason20242025!$B$3:$B$1315, "&lt;=" &amp; CN$1, DataRegularSeason20242025!$E$3:$E$1315, $A12)</f>
        <v>9</v>
      </c>
      <c r="CO12" s="49">
        <f>SUMIFS(DataRegularSeason20242025!$AA$3:$AA$1315,DataRegularSeason20242025!$B$3:$B$1315, "&lt;=" &amp; CO$1, DataRegularSeason20242025!$D$3:$D$1315, $A12)+SUMIFS(DataRegularSeason20242025!$AB$3:$AB$1315,DataRegularSeason20242025!$B$3:$B$1315, "&lt;=" &amp; CO$1, DataRegularSeason20242025!$E$3:$E$1315, $A12)</f>
        <v>9</v>
      </c>
      <c r="CP12" s="49">
        <f>SUMIFS(DataRegularSeason20242025!$AA$3:$AA$1315,DataRegularSeason20242025!$B$3:$B$1315, "&lt;=" &amp; CP$1, DataRegularSeason20242025!$D$3:$D$1315, $A12)+SUMIFS(DataRegularSeason20242025!$AB$3:$AB$1315,DataRegularSeason20242025!$B$3:$B$1315, "&lt;=" &amp; CP$1, DataRegularSeason20242025!$E$3:$E$1315, $A12)</f>
        <v>9</v>
      </c>
      <c r="CQ12" s="49">
        <f>SUMIFS(DataRegularSeason20242025!$AA$3:$AA$1315,DataRegularSeason20242025!$B$3:$B$1315, "&lt;=" &amp; CQ$1, DataRegularSeason20242025!$D$3:$D$1315, $A12)+SUMIFS(DataRegularSeason20242025!$AB$3:$AB$1315,DataRegularSeason20242025!$B$3:$B$1315, "&lt;=" &amp; CQ$1, DataRegularSeason20242025!$E$3:$E$1315, $A12)</f>
        <v>9</v>
      </c>
      <c r="CR12" s="49">
        <f>SUMIFS(DataRegularSeason20242025!$AA$3:$AA$1315,DataRegularSeason20242025!$B$3:$B$1315, "&lt;=" &amp; CR$1, DataRegularSeason20242025!$D$3:$D$1315, $A12)+SUMIFS(DataRegularSeason20242025!$AB$3:$AB$1315,DataRegularSeason20242025!$B$3:$B$1315, "&lt;=" &amp; CR$1, DataRegularSeason20242025!$E$3:$E$1315, $A12)</f>
        <v>9</v>
      </c>
      <c r="CS12" s="49">
        <f>SUMIFS(DataRegularSeason20242025!$AA$3:$AA$1315,DataRegularSeason20242025!$B$3:$B$1315, "&lt;=" &amp; CS$1, DataRegularSeason20242025!$D$3:$D$1315, $A12)+SUMIFS(DataRegularSeason20242025!$AB$3:$AB$1315,DataRegularSeason20242025!$B$3:$B$1315, "&lt;=" &amp; CS$1, DataRegularSeason20242025!$E$3:$E$1315, $A12)</f>
        <v>9</v>
      </c>
      <c r="CT12" s="49">
        <f>SUMIFS(DataRegularSeason20242025!$AA$3:$AA$1315,DataRegularSeason20242025!$B$3:$B$1315, "&lt;=" &amp; CT$1, DataRegularSeason20242025!$D$3:$D$1315, $A12)+SUMIFS(DataRegularSeason20242025!$AB$3:$AB$1315,DataRegularSeason20242025!$B$3:$B$1315, "&lt;=" &amp; CT$1, DataRegularSeason20242025!$E$3:$E$1315, $A12)</f>
        <v>9</v>
      </c>
      <c r="CU12" s="49">
        <f>SUMIFS(DataRegularSeason20242025!$AA$3:$AA$1315,DataRegularSeason20242025!$B$3:$B$1315, "&lt;=" &amp; CU$1, DataRegularSeason20242025!$D$3:$D$1315, $A12)+SUMIFS(DataRegularSeason20242025!$AB$3:$AB$1315,DataRegularSeason20242025!$B$3:$B$1315, "&lt;=" &amp; CU$1, DataRegularSeason20242025!$E$3:$E$1315, $A12)</f>
        <v>9</v>
      </c>
      <c r="CV12" s="49">
        <f>SUMIFS(DataRegularSeason20242025!$AA$3:$AA$1315,DataRegularSeason20242025!$B$3:$B$1315, "&lt;=" &amp; CV$1, DataRegularSeason20242025!$D$3:$D$1315, $A12)+SUMIFS(DataRegularSeason20242025!$AB$3:$AB$1315,DataRegularSeason20242025!$B$3:$B$1315, "&lt;=" &amp; CV$1, DataRegularSeason20242025!$E$3:$E$1315, $A12)</f>
        <v>9</v>
      </c>
      <c r="CW12" s="49">
        <f>SUMIFS(DataRegularSeason20242025!$AA$3:$AA$1315,DataRegularSeason20242025!$B$3:$B$1315, "&lt;=" &amp; CW$1, DataRegularSeason20242025!$D$3:$D$1315, $A12)+SUMIFS(DataRegularSeason20242025!$AB$3:$AB$1315,DataRegularSeason20242025!$B$3:$B$1315, "&lt;=" &amp; CW$1, DataRegularSeason20242025!$E$3:$E$1315, $A12)</f>
        <v>9</v>
      </c>
      <c r="CX12" s="49">
        <f>SUMIFS(DataRegularSeason20242025!$AA$3:$AA$1315,DataRegularSeason20242025!$B$3:$B$1315, "&lt;=" &amp; CX$1, DataRegularSeason20242025!$D$3:$D$1315, $A12)+SUMIFS(DataRegularSeason20242025!$AB$3:$AB$1315,DataRegularSeason20242025!$B$3:$B$1315, "&lt;=" &amp; CX$1, DataRegularSeason20242025!$E$3:$E$1315, $A12)</f>
        <v>9</v>
      </c>
      <c r="CY12" s="49">
        <f>SUMIFS(DataRegularSeason20242025!$AA$3:$AA$1315,DataRegularSeason20242025!$B$3:$B$1315, "&lt;=" &amp; CY$1, DataRegularSeason20242025!$D$3:$D$1315, $A12)+SUMIFS(DataRegularSeason20242025!$AB$3:$AB$1315,DataRegularSeason20242025!$B$3:$B$1315, "&lt;=" &amp; CY$1, DataRegularSeason20242025!$E$3:$E$1315, $A12)</f>
        <v>9</v>
      </c>
      <c r="CZ12" s="49">
        <f>SUMIFS(DataRegularSeason20242025!$AA$3:$AA$1315,DataRegularSeason20242025!$B$3:$B$1315, "&lt;=" &amp; CZ$1, DataRegularSeason20242025!$D$3:$D$1315, $A12)+SUMIFS(DataRegularSeason20242025!$AB$3:$AB$1315,DataRegularSeason20242025!$B$3:$B$1315, "&lt;=" &amp; CZ$1, DataRegularSeason20242025!$E$3:$E$1315, $A12)</f>
        <v>9</v>
      </c>
      <c r="DA12" s="49">
        <f>SUMIFS(DataRegularSeason20242025!$AA$3:$AA$1315,DataRegularSeason20242025!$B$3:$B$1315, "&lt;=" &amp; DA$1, DataRegularSeason20242025!$D$3:$D$1315, $A12)+SUMIFS(DataRegularSeason20242025!$AB$3:$AB$1315,DataRegularSeason20242025!$B$3:$B$1315, "&lt;=" &amp; DA$1, DataRegularSeason20242025!$E$3:$E$1315, $A12)</f>
        <v>9</v>
      </c>
      <c r="DB12" s="49">
        <f>SUMIFS(DataRegularSeason20242025!$AA$3:$AA$1315,DataRegularSeason20242025!$B$3:$B$1315, "&lt;=" &amp; DB$1, DataRegularSeason20242025!$D$3:$D$1315, $A12)+SUMIFS(DataRegularSeason20242025!$AB$3:$AB$1315,DataRegularSeason20242025!$B$3:$B$1315, "&lt;=" &amp; DB$1, DataRegularSeason20242025!$E$3:$E$1315, $A12)</f>
        <v>9</v>
      </c>
      <c r="DC12" s="49">
        <f>SUMIFS(DataRegularSeason20242025!$AA$3:$AA$1315,DataRegularSeason20242025!$B$3:$B$1315, "&lt;=" &amp; DC$1, DataRegularSeason20242025!$D$3:$D$1315, $A12)+SUMIFS(DataRegularSeason20242025!$AB$3:$AB$1315,DataRegularSeason20242025!$B$3:$B$1315, "&lt;=" &amp; DC$1, DataRegularSeason20242025!$E$3:$E$1315, $A12)</f>
        <v>9</v>
      </c>
      <c r="DD12" s="49">
        <f>SUMIFS(DataRegularSeason20242025!$AA$3:$AA$1315,DataRegularSeason20242025!$B$3:$B$1315, "&lt;=" &amp; DD$1, DataRegularSeason20242025!$D$3:$D$1315, $A12)+SUMIFS(DataRegularSeason20242025!$AB$3:$AB$1315,DataRegularSeason20242025!$B$3:$B$1315, "&lt;=" &amp; DD$1, DataRegularSeason20242025!$E$3:$E$1315, $A12)</f>
        <v>9</v>
      </c>
      <c r="DE12" s="49">
        <f>SUMIFS(DataRegularSeason20242025!$AA$3:$AA$1315,DataRegularSeason20242025!$B$3:$B$1315, "&lt;=" &amp; DE$1, DataRegularSeason20242025!$D$3:$D$1315, $A12)+SUMIFS(DataRegularSeason20242025!$AB$3:$AB$1315,DataRegularSeason20242025!$B$3:$B$1315, "&lt;=" &amp; DE$1, DataRegularSeason20242025!$E$3:$E$1315, $A12)</f>
        <v>9</v>
      </c>
      <c r="DF12" s="49">
        <f>SUMIFS(DataRegularSeason20242025!$AA$3:$AA$1315,DataRegularSeason20242025!$B$3:$B$1315, "&lt;=" &amp; DF$1, DataRegularSeason20242025!$D$3:$D$1315, $A12)+SUMIFS(DataRegularSeason20242025!$AB$3:$AB$1315,DataRegularSeason20242025!$B$3:$B$1315, "&lt;=" &amp; DF$1, DataRegularSeason20242025!$E$3:$E$1315, $A12)</f>
        <v>9</v>
      </c>
      <c r="DG12" s="49">
        <f>SUMIFS(DataRegularSeason20242025!$AA$3:$AA$1315,DataRegularSeason20242025!$B$3:$B$1315, "&lt;=" &amp; DG$1, DataRegularSeason20242025!$D$3:$D$1315, $A12)+SUMIFS(DataRegularSeason20242025!$AB$3:$AB$1315,DataRegularSeason20242025!$B$3:$B$1315, "&lt;=" &amp; DG$1, DataRegularSeason20242025!$E$3:$E$1315, $A12)</f>
        <v>9</v>
      </c>
      <c r="DH12" s="49">
        <f>SUMIFS(DataRegularSeason20242025!$AA$3:$AA$1315,DataRegularSeason20242025!$B$3:$B$1315, "&lt;=" &amp; DH$1, DataRegularSeason20242025!$D$3:$D$1315, $A12)+SUMIFS(DataRegularSeason20242025!$AB$3:$AB$1315,DataRegularSeason20242025!$B$3:$B$1315, "&lt;=" &amp; DH$1, DataRegularSeason20242025!$E$3:$E$1315, $A12)</f>
        <v>9</v>
      </c>
      <c r="DI12" s="49">
        <f>SUMIFS(DataRegularSeason20242025!$AA$3:$AA$1315,DataRegularSeason20242025!$B$3:$B$1315, "&lt;=" &amp; DI$1, DataRegularSeason20242025!$D$3:$D$1315, $A12)+SUMIFS(DataRegularSeason20242025!$AB$3:$AB$1315,DataRegularSeason20242025!$B$3:$B$1315, "&lt;=" &amp; DI$1, DataRegularSeason20242025!$E$3:$E$1315, $A12)</f>
        <v>9</v>
      </c>
      <c r="DJ12" s="49">
        <f>SUMIFS(DataRegularSeason20242025!$AA$3:$AA$1315,DataRegularSeason20242025!$B$3:$B$1315, "&lt;=" &amp; DJ$1, DataRegularSeason20242025!$D$3:$D$1315, $A12)+SUMIFS(DataRegularSeason20242025!$AB$3:$AB$1315,DataRegularSeason20242025!$B$3:$B$1315, "&lt;=" &amp; DJ$1, DataRegularSeason20242025!$E$3:$E$1315, $A12)</f>
        <v>9</v>
      </c>
      <c r="DK12" s="49">
        <f>SUMIFS(DataRegularSeason20242025!$AA$3:$AA$1315,DataRegularSeason20242025!$B$3:$B$1315, "&lt;=" &amp; DK$1, DataRegularSeason20242025!$D$3:$D$1315, $A12)+SUMIFS(DataRegularSeason20242025!$AB$3:$AB$1315,DataRegularSeason20242025!$B$3:$B$1315, "&lt;=" &amp; DK$1, DataRegularSeason20242025!$E$3:$E$1315, $A12)</f>
        <v>9</v>
      </c>
      <c r="DL12" s="49">
        <f>SUMIFS(DataRegularSeason20242025!$AA$3:$AA$1315,DataRegularSeason20242025!$B$3:$B$1315, "&lt;=" &amp; DL$1, DataRegularSeason20242025!$D$3:$D$1315, $A12)+SUMIFS(DataRegularSeason20242025!$AB$3:$AB$1315,DataRegularSeason20242025!$B$3:$B$1315, "&lt;=" &amp; DL$1, DataRegularSeason20242025!$E$3:$E$1315, $A12)</f>
        <v>9</v>
      </c>
      <c r="DM12" s="49">
        <f>SUMIFS(DataRegularSeason20242025!$AA$3:$AA$1315,DataRegularSeason20242025!$B$3:$B$1315, "&lt;=" &amp; DM$1, DataRegularSeason20242025!$D$3:$D$1315, $A12)+SUMIFS(DataRegularSeason20242025!$AB$3:$AB$1315,DataRegularSeason20242025!$B$3:$B$1315, "&lt;=" &amp; DM$1, DataRegularSeason20242025!$E$3:$E$1315, $A12)</f>
        <v>9</v>
      </c>
      <c r="DN12" s="49">
        <f>SUMIFS(DataRegularSeason20242025!$AA$3:$AA$1315,DataRegularSeason20242025!$B$3:$B$1315, "&lt;=" &amp; DN$1, DataRegularSeason20242025!$D$3:$D$1315, $A12)+SUMIFS(DataRegularSeason20242025!$AB$3:$AB$1315,DataRegularSeason20242025!$B$3:$B$1315, "&lt;=" &amp; DN$1, DataRegularSeason20242025!$E$3:$E$1315, $A12)</f>
        <v>9</v>
      </c>
      <c r="DO12" s="49">
        <f>SUMIFS(DataRegularSeason20242025!$AA$3:$AA$1315,DataRegularSeason20242025!$B$3:$B$1315, "&lt;=" &amp; DO$1, DataRegularSeason20242025!$D$3:$D$1315, $A12)+SUMIFS(DataRegularSeason20242025!$AB$3:$AB$1315,DataRegularSeason20242025!$B$3:$B$1315, "&lt;=" &amp; DO$1, DataRegularSeason20242025!$E$3:$E$1315, $A12)</f>
        <v>9</v>
      </c>
      <c r="DP12" s="49">
        <f>SUMIFS(DataRegularSeason20242025!$AA$3:$AA$1315,DataRegularSeason20242025!$B$3:$B$1315, "&lt;=" &amp; DP$1, DataRegularSeason20242025!$D$3:$D$1315, $A12)+SUMIFS(DataRegularSeason20242025!$AB$3:$AB$1315,DataRegularSeason20242025!$B$3:$B$1315, "&lt;=" &amp; DP$1, DataRegularSeason20242025!$E$3:$E$1315, $A12)</f>
        <v>9</v>
      </c>
      <c r="DQ12" s="49">
        <f>SUMIFS(DataRegularSeason20242025!$AA$3:$AA$1315,DataRegularSeason20242025!$B$3:$B$1315, "&lt;=" &amp; DQ$1, DataRegularSeason20242025!$D$3:$D$1315, $A12)+SUMIFS(DataRegularSeason20242025!$AB$3:$AB$1315,DataRegularSeason20242025!$B$3:$B$1315, "&lt;=" &amp; DQ$1, DataRegularSeason20242025!$E$3:$E$1315, $A12)</f>
        <v>9</v>
      </c>
      <c r="DR12" s="49">
        <f>SUMIFS(DataRegularSeason20242025!$AA$3:$AA$1315,DataRegularSeason20242025!$B$3:$B$1315, "&lt;=" &amp; DR$1, DataRegularSeason20242025!$D$3:$D$1315, $A12)+SUMIFS(DataRegularSeason20242025!$AB$3:$AB$1315,DataRegularSeason20242025!$B$3:$B$1315, "&lt;=" &amp; DR$1, DataRegularSeason20242025!$E$3:$E$1315, $A12)</f>
        <v>9</v>
      </c>
      <c r="DS12" s="49">
        <f>SUMIFS(DataRegularSeason20242025!$AA$3:$AA$1315,DataRegularSeason20242025!$B$3:$B$1315, "&lt;=" &amp; DS$1, DataRegularSeason20242025!$D$3:$D$1315, $A12)+SUMIFS(DataRegularSeason20242025!$AB$3:$AB$1315,DataRegularSeason20242025!$B$3:$B$1315, "&lt;=" &amp; DS$1, DataRegularSeason20242025!$E$3:$E$1315, $A12)</f>
        <v>9</v>
      </c>
      <c r="DT12" s="49">
        <f>SUMIFS(DataRegularSeason20242025!$AA$3:$AA$1315,DataRegularSeason20242025!$B$3:$B$1315, "&lt;=" &amp; DT$1, DataRegularSeason20242025!$D$3:$D$1315, $A12)+SUMIFS(DataRegularSeason20242025!$AB$3:$AB$1315,DataRegularSeason20242025!$B$3:$B$1315, "&lt;=" &amp; DT$1, DataRegularSeason20242025!$E$3:$E$1315, $A12)</f>
        <v>9</v>
      </c>
      <c r="DU12" s="49">
        <f>SUMIFS(DataRegularSeason20242025!$AA$3:$AA$1315,DataRegularSeason20242025!$B$3:$B$1315, "&lt;=" &amp; DU$1, DataRegularSeason20242025!$D$3:$D$1315, $A12)+SUMIFS(DataRegularSeason20242025!$AB$3:$AB$1315,DataRegularSeason20242025!$B$3:$B$1315, "&lt;=" &amp; DU$1, DataRegularSeason20242025!$E$3:$E$1315, $A12)</f>
        <v>9</v>
      </c>
      <c r="DV12" s="49">
        <f>SUMIFS(DataRegularSeason20242025!$AA$3:$AA$1315,DataRegularSeason20242025!$B$3:$B$1315, "&lt;=" &amp; DV$1, DataRegularSeason20242025!$D$3:$D$1315, $A12)+SUMIFS(DataRegularSeason20242025!$AB$3:$AB$1315,DataRegularSeason20242025!$B$3:$B$1315, "&lt;=" &amp; DV$1, DataRegularSeason20242025!$E$3:$E$1315, $A12)</f>
        <v>9</v>
      </c>
      <c r="DW12" s="49">
        <f>SUMIFS(DataRegularSeason20242025!$AA$3:$AA$1315,DataRegularSeason20242025!$B$3:$B$1315, "&lt;=" &amp; DW$1, DataRegularSeason20242025!$D$3:$D$1315, $A12)+SUMIFS(DataRegularSeason20242025!$AB$3:$AB$1315,DataRegularSeason20242025!$B$3:$B$1315, "&lt;=" &amp; DW$1, DataRegularSeason20242025!$E$3:$E$1315, $A12)</f>
        <v>9</v>
      </c>
      <c r="DX12" s="49">
        <f>SUMIFS(DataRegularSeason20242025!$AA$3:$AA$1315,DataRegularSeason20242025!$B$3:$B$1315, "&lt;=" &amp; DX$1, DataRegularSeason20242025!$D$3:$D$1315, $A12)+SUMIFS(DataRegularSeason20242025!$AB$3:$AB$1315,DataRegularSeason20242025!$B$3:$B$1315, "&lt;=" &amp; DX$1, DataRegularSeason20242025!$E$3:$E$1315, $A12)</f>
        <v>9</v>
      </c>
      <c r="DY12" s="49">
        <f>SUMIFS(DataRegularSeason20242025!$AA$3:$AA$1315,DataRegularSeason20242025!$B$3:$B$1315, "&lt;=" &amp; DY$1, DataRegularSeason20242025!$D$3:$D$1315, $A12)+SUMIFS(DataRegularSeason20242025!$AB$3:$AB$1315,DataRegularSeason20242025!$B$3:$B$1315, "&lt;=" &amp; DY$1, DataRegularSeason20242025!$E$3:$E$1315, $A12)</f>
        <v>9</v>
      </c>
      <c r="DZ12" s="49">
        <f>SUMIFS(DataRegularSeason20242025!$AA$3:$AA$1315,DataRegularSeason20242025!$B$3:$B$1315, "&lt;=" &amp; DZ$1, DataRegularSeason20242025!$D$3:$D$1315, $A12)+SUMIFS(DataRegularSeason20242025!$AB$3:$AB$1315,DataRegularSeason20242025!$B$3:$B$1315, "&lt;=" &amp; DZ$1, DataRegularSeason20242025!$E$3:$E$1315, $A12)</f>
        <v>9</v>
      </c>
      <c r="EA12" s="49">
        <f>SUMIFS(DataRegularSeason20242025!$AA$3:$AA$1315,DataRegularSeason20242025!$B$3:$B$1315, "&lt;=" &amp; EA$1, DataRegularSeason20242025!$D$3:$D$1315, $A12)+SUMIFS(DataRegularSeason20242025!$AB$3:$AB$1315,DataRegularSeason20242025!$B$3:$B$1315, "&lt;=" &amp; EA$1, DataRegularSeason20242025!$E$3:$E$1315, $A12)</f>
        <v>9</v>
      </c>
      <c r="EB12" s="49">
        <f>SUMIFS(DataRegularSeason20242025!$AA$3:$AA$1315,DataRegularSeason20242025!$B$3:$B$1315, "&lt;=" &amp; EB$1, DataRegularSeason20242025!$D$3:$D$1315, $A12)+SUMIFS(DataRegularSeason20242025!$AB$3:$AB$1315,DataRegularSeason20242025!$B$3:$B$1315, "&lt;=" &amp; EB$1, DataRegularSeason20242025!$E$3:$E$1315, $A12)</f>
        <v>9</v>
      </c>
      <c r="EC12" s="49">
        <f>SUMIFS(DataRegularSeason20242025!$AA$3:$AA$1315,DataRegularSeason20242025!$B$3:$B$1315, "&lt;=" &amp; EC$1, DataRegularSeason20242025!$D$3:$D$1315, $A12)+SUMIFS(DataRegularSeason20242025!$AB$3:$AB$1315,DataRegularSeason20242025!$B$3:$B$1315, "&lt;=" &amp; EC$1, DataRegularSeason20242025!$E$3:$E$1315, $A12)</f>
        <v>9</v>
      </c>
      <c r="ED12" s="49">
        <f>SUMIFS(DataRegularSeason20242025!$AA$3:$AA$1315,DataRegularSeason20242025!$B$3:$B$1315, "&lt;=" &amp; ED$1, DataRegularSeason20242025!$D$3:$D$1315, $A12)+SUMIFS(DataRegularSeason20242025!$AB$3:$AB$1315,DataRegularSeason20242025!$B$3:$B$1315, "&lt;=" &amp; ED$1, DataRegularSeason20242025!$E$3:$E$1315, $A12)</f>
        <v>9</v>
      </c>
      <c r="EE12" s="49">
        <f>SUMIFS(DataRegularSeason20242025!$AA$3:$AA$1315,DataRegularSeason20242025!$B$3:$B$1315, "&lt;=" &amp; EE$1, DataRegularSeason20242025!$D$3:$D$1315, $A12)+SUMIFS(DataRegularSeason20242025!$AB$3:$AB$1315,DataRegularSeason20242025!$B$3:$B$1315, "&lt;=" &amp; EE$1, DataRegularSeason20242025!$E$3:$E$1315, $A12)</f>
        <v>9</v>
      </c>
      <c r="EF12" s="49">
        <f>SUMIFS(DataRegularSeason20242025!$AA$3:$AA$1315,DataRegularSeason20242025!$B$3:$B$1315, "&lt;=" &amp; EF$1, DataRegularSeason20242025!$D$3:$D$1315, $A12)+SUMIFS(DataRegularSeason20242025!$AB$3:$AB$1315,DataRegularSeason20242025!$B$3:$B$1315, "&lt;=" &amp; EF$1, DataRegularSeason20242025!$E$3:$E$1315, $A12)</f>
        <v>9</v>
      </c>
      <c r="EG12" s="49">
        <f>SUMIFS(DataRegularSeason20242025!$AA$3:$AA$1315,DataRegularSeason20242025!$B$3:$B$1315, "&lt;=" &amp; EG$1, DataRegularSeason20242025!$D$3:$D$1315, $A12)+SUMIFS(DataRegularSeason20242025!$AB$3:$AB$1315,DataRegularSeason20242025!$B$3:$B$1315, "&lt;=" &amp; EG$1, DataRegularSeason20242025!$E$3:$E$1315, $A12)</f>
        <v>9</v>
      </c>
      <c r="EH12" s="49">
        <f>SUMIFS(DataRegularSeason20242025!$AA$3:$AA$1315,DataRegularSeason20242025!$B$3:$B$1315, "&lt;=" &amp; EH$1, DataRegularSeason20242025!$D$3:$D$1315, $A12)+SUMIFS(DataRegularSeason20242025!$AB$3:$AB$1315,DataRegularSeason20242025!$B$3:$B$1315, "&lt;=" &amp; EH$1, DataRegularSeason20242025!$E$3:$E$1315, $A12)</f>
        <v>9</v>
      </c>
      <c r="EI12" s="49">
        <f>SUMIFS(DataRegularSeason20242025!$AA$3:$AA$1315,DataRegularSeason20242025!$B$3:$B$1315, "&lt;=" &amp; EI$1, DataRegularSeason20242025!$D$3:$D$1315, $A12)+SUMIFS(DataRegularSeason20242025!$AB$3:$AB$1315,DataRegularSeason20242025!$B$3:$B$1315, "&lt;=" &amp; EI$1, DataRegularSeason20242025!$E$3:$E$1315, $A12)</f>
        <v>9</v>
      </c>
      <c r="EJ12" s="49">
        <f>SUMIFS(DataRegularSeason20242025!$AA$3:$AA$1315,DataRegularSeason20242025!$B$3:$B$1315, "&lt;=" &amp; EJ$1, DataRegularSeason20242025!$D$3:$D$1315, $A12)+SUMIFS(DataRegularSeason20242025!$AB$3:$AB$1315,DataRegularSeason20242025!$B$3:$B$1315, "&lt;=" &amp; EJ$1, DataRegularSeason20242025!$E$3:$E$1315, $A12)</f>
        <v>9</v>
      </c>
      <c r="EK12" s="49">
        <f>SUMIFS(DataRegularSeason20242025!$AA$3:$AA$1315,DataRegularSeason20242025!$B$3:$B$1315, "&lt;=" &amp; EK$1, DataRegularSeason20242025!$D$3:$D$1315, $A12)+SUMIFS(DataRegularSeason20242025!$AB$3:$AB$1315,DataRegularSeason20242025!$B$3:$B$1315, "&lt;=" &amp; EK$1, DataRegularSeason20242025!$E$3:$E$1315, $A12)</f>
        <v>9</v>
      </c>
      <c r="EL12" s="49">
        <f>SUMIFS(DataRegularSeason20242025!$AA$3:$AA$1315,DataRegularSeason20242025!$B$3:$B$1315, "&lt;=" &amp; EL$1, DataRegularSeason20242025!$D$3:$D$1315, $A12)+SUMIFS(DataRegularSeason20242025!$AB$3:$AB$1315,DataRegularSeason20242025!$B$3:$B$1315, "&lt;=" &amp; EL$1, DataRegularSeason20242025!$E$3:$E$1315, $A12)</f>
        <v>9</v>
      </c>
      <c r="EM12" s="49">
        <f>SUMIFS(DataRegularSeason20242025!$AA$3:$AA$1315,DataRegularSeason20242025!$B$3:$B$1315, "&lt;=" &amp; EM$1, DataRegularSeason20242025!$D$3:$D$1315, $A12)+SUMIFS(DataRegularSeason20242025!$AB$3:$AB$1315,DataRegularSeason20242025!$B$3:$B$1315, "&lt;=" &amp; EM$1, DataRegularSeason20242025!$E$3:$E$1315, $A12)</f>
        <v>9</v>
      </c>
      <c r="EN12" s="49">
        <f>SUMIFS(DataRegularSeason20242025!$AA$3:$AA$1315,DataRegularSeason20242025!$B$3:$B$1315, "&lt;=" &amp; EN$1, DataRegularSeason20242025!$D$3:$D$1315, $A12)+SUMIFS(DataRegularSeason20242025!$AB$3:$AB$1315,DataRegularSeason20242025!$B$3:$B$1315, "&lt;=" &amp; EN$1, DataRegularSeason20242025!$E$3:$E$1315, $A12)</f>
        <v>9</v>
      </c>
      <c r="EO12" s="49">
        <f>SUMIFS(DataRegularSeason20242025!$AA$3:$AA$1315,DataRegularSeason20242025!$B$3:$B$1315, "&lt;=" &amp; EO$1, DataRegularSeason20242025!$D$3:$D$1315, $A12)+SUMIFS(DataRegularSeason20242025!$AB$3:$AB$1315,DataRegularSeason20242025!$B$3:$B$1315, "&lt;=" &amp; EO$1, DataRegularSeason20242025!$E$3:$E$1315, $A12)</f>
        <v>9</v>
      </c>
      <c r="EP12" s="49">
        <f>SUMIFS(DataRegularSeason20242025!$AA$3:$AA$1315,DataRegularSeason20242025!$B$3:$B$1315, "&lt;=" &amp; EP$1, DataRegularSeason20242025!$D$3:$D$1315, $A12)+SUMIFS(DataRegularSeason20242025!$AB$3:$AB$1315,DataRegularSeason20242025!$B$3:$B$1315, "&lt;=" &amp; EP$1, DataRegularSeason20242025!$E$3:$E$1315, $A12)</f>
        <v>9</v>
      </c>
      <c r="EQ12" s="49">
        <f>SUMIFS(DataRegularSeason20242025!$AA$3:$AA$1315,DataRegularSeason20242025!$B$3:$B$1315, "&lt;=" &amp; EQ$1, DataRegularSeason20242025!$D$3:$D$1315, $A12)+SUMIFS(DataRegularSeason20242025!$AB$3:$AB$1315,DataRegularSeason20242025!$B$3:$B$1315, "&lt;=" &amp; EQ$1, DataRegularSeason20242025!$E$3:$E$1315, $A12)</f>
        <v>9</v>
      </c>
      <c r="ER12" s="49">
        <f>SUMIFS(DataRegularSeason20242025!$AA$3:$AA$1315,DataRegularSeason20242025!$B$3:$B$1315, "&lt;=" &amp; ER$1, DataRegularSeason20242025!$D$3:$D$1315, $A12)+SUMIFS(DataRegularSeason20242025!$AB$3:$AB$1315,DataRegularSeason20242025!$B$3:$B$1315, "&lt;=" &amp; ER$1, DataRegularSeason20242025!$E$3:$E$1315, $A12)</f>
        <v>9</v>
      </c>
      <c r="ES12" s="49">
        <f>SUMIFS(DataRegularSeason20242025!$AA$3:$AA$1315,DataRegularSeason20242025!$B$3:$B$1315, "&lt;=" &amp; ES$1, DataRegularSeason20242025!$D$3:$D$1315, $A12)+SUMIFS(DataRegularSeason20242025!$AB$3:$AB$1315,DataRegularSeason20242025!$B$3:$B$1315, "&lt;=" &amp; ES$1, DataRegularSeason20242025!$E$3:$E$1315, $A12)</f>
        <v>9</v>
      </c>
      <c r="ET12" s="49">
        <f>SUMIFS(DataRegularSeason20242025!$AA$3:$AA$1315,DataRegularSeason20242025!$B$3:$B$1315, "&lt;=" &amp; ET$1, DataRegularSeason20242025!$D$3:$D$1315, $A12)+SUMIFS(DataRegularSeason20242025!$AB$3:$AB$1315,DataRegularSeason20242025!$B$3:$B$1315, "&lt;=" &amp; ET$1, DataRegularSeason20242025!$E$3:$E$1315, $A12)</f>
        <v>9</v>
      </c>
      <c r="EU12" s="49">
        <f>SUMIFS(DataRegularSeason20242025!$AA$3:$AA$1315,DataRegularSeason20242025!$B$3:$B$1315, "&lt;=" &amp; EU$1, DataRegularSeason20242025!$D$3:$D$1315, $A12)+SUMIFS(DataRegularSeason20242025!$AB$3:$AB$1315,DataRegularSeason20242025!$B$3:$B$1315, "&lt;=" &amp; EU$1, DataRegularSeason20242025!$E$3:$E$1315, $A12)</f>
        <v>9</v>
      </c>
      <c r="EV12" s="49">
        <f>SUMIFS(DataRegularSeason20242025!$AA$3:$AA$1315,DataRegularSeason20242025!$B$3:$B$1315, "&lt;=" &amp; EV$1, DataRegularSeason20242025!$D$3:$D$1315, $A12)+SUMIFS(DataRegularSeason20242025!$AB$3:$AB$1315,DataRegularSeason20242025!$B$3:$B$1315, "&lt;=" &amp; EV$1, DataRegularSeason20242025!$E$3:$E$1315, $A12)</f>
        <v>9</v>
      </c>
      <c r="EW12" s="49">
        <f>SUMIFS(DataRegularSeason20242025!$AA$3:$AA$1315,DataRegularSeason20242025!$B$3:$B$1315, "&lt;=" &amp; EW$1, DataRegularSeason20242025!$D$3:$D$1315, $A12)+SUMIFS(DataRegularSeason20242025!$AB$3:$AB$1315,DataRegularSeason20242025!$B$3:$B$1315, "&lt;=" &amp; EW$1, DataRegularSeason20242025!$E$3:$E$1315, $A12)</f>
        <v>9</v>
      </c>
      <c r="EX12" s="49">
        <f>SUMIFS(DataRegularSeason20242025!$AA$3:$AA$1315,DataRegularSeason20242025!$B$3:$B$1315, "&lt;=" &amp; EX$1, DataRegularSeason20242025!$D$3:$D$1315, $A12)+SUMIFS(DataRegularSeason20242025!$AB$3:$AB$1315,DataRegularSeason20242025!$B$3:$B$1315, "&lt;=" &amp; EX$1, DataRegularSeason20242025!$E$3:$E$1315, $A12)</f>
        <v>9</v>
      </c>
      <c r="EY12" s="49">
        <f>SUMIFS(DataRegularSeason20242025!$AA$3:$AA$1315,DataRegularSeason20242025!$B$3:$B$1315, "&lt;=" &amp; EY$1, DataRegularSeason20242025!$D$3:$D$1315, $A12)+SUMIFS(DataRegularSeason20242025!$AB$3:$AB$1315,DataRegularSeason20242025!$B$3:$B$1315, "&lt;=" &amp; EY$1, DataRegularSeason20242025!$E$3:$E$1315, $A12)</f>
        <v>9</v>
      </c>
      <c r="EZ12" s="49">
        <f>SUMIFS(DataRegularSeason20242025!$AA$3:$AA$1315,DataRegularSeason20242025!$B$3:$B$1315, "&lt;=" &amp; EZ$1, DataRegularSeason20242025!$D$3:$D$1315, $A12)+SUMIFS(DataRegularSeason20242025!$AB$3:$AB$1315,DataRegularSeason20242025!$B$3:$B$1315, "&lt;=" &amp; EZ$1, DataRegularSeason20242025!$E$3:$E$1315, $A12)</f>
        <v>9</v>
      </c>
      <c r="FA12" s="49">
        <f>SUMIFS(DataRegularSeason20242025!$AA$3:$AA$1315,DataRegularSeason20242025!$B$3:$B$1315, "&lt;=" &amp; FA$1, DataRegularSeason20242025!$D$3:$D$1315, $A12)+SUMIFS(DataRegularSeason20242025!$AB$3:$AB$1315,DataRegularSeason20242025!$B$3:$B$1315, "&lt;=" &amp; FA$1, DataRegularSeason20242025!$E$3:$E$1315, $A12)</f>
        <v>9</v>
      </c>
      <c r="FB12" s="49">
        <f>SUMIFS(DataRegularSeason20242025!$AA$3:$AA$1315,DataRegularSeason20242025!$B$3:$B$1315, "&lt;=" &amp; FB$1, DataRegularSeason20242025!$D$3:$D$1315, $A12)+SUMIFS(DataRegularSeason20242025!$AB$3:$AB$1315,DataRegularSeason20242025!$B$3:$B$1315, "&lt;=" &amp; FB$1, DataRegularSeason20242025!$E$3:$E$1315, $A12)</f>
        <v>9</v>
      </c>
      <c r="FC12" s="49">
        <f>SUMIFS(DataRegularSeason20242025!$AA$3:$AA$1315,DataRegularSeason20242025!$B$3:$B$1315, "&lt;=" &amp; FC$1, DataRegularSeason20242025!$D$3:$D$1315, $A12)+SUMIFS(DataRegularSeason20242025!$AB$3:$AB$1315,DataRegularSeason20242025!$B$3:$B$1315, "&lt;=" &amp; FC$1, DataRegularSeason20242025!$E$3:$E$1315, $A12)</f>
        <v>9</v>
      </c>
      <c r="FD12" s="49">
        <f>SUMIFS(DataRegularSeason20242025!$AA$3:$AA$1315,DataRegularSeason20242025!$B$3:$B$1315, "&lt;=" &amp; FD$1, DataRegularSeason20242025!$D$3:$D$1315, $A12)+SUMIFS(DataRegularSeason20242025!$AB$3:$AB$1315,DataRegularSeason20242025!$B$3:$B$1315, "&lt;=" &amp; FD$1, DataRegularSeason20242025!$E$3:$E$1315, $A12)</f>
        <v>9</v>
      </c>
      <c r="FE12" s="49">
        <f>SUMIFS(DataRegularSeason20242025!$AA$3:$AA$1315,DataRegularSeason20242025!$B$3:$B$1315, "&lt;=" &amp; FE$1, DataRegularSeason20242025!$D$3:$D$1315, $A12)+SUMIFS(DataRegularSeason20242025!$AB$3:$AB$1315,DataRegularSeason20242025!$B$3:$B$1315, "&lt;=" &amp; FE$1, DataRegularSeason20242025!$E$3:$E$1315, $A12)</f>
        <v>9</v>
      </c>
      <c r="FF12" s="49">
        <f>SUMIFS(DataRegularSeason20242025!$AA$3:$AA$1315,DataRegularSeason20242025!$B$3:$B$1315, "&lt;=" &amp; FF$1, DataRegularSeason20242025!$D$3:$D$1315, $A12)+SUMIFS(DataRegularSeason20242025!$AB$3:$AB$1315,DataRegularSeason20242025!$B$3:$B$1315, "&lt;=" &amp; FF$1, DataRegularSeason20242025!$E$3:$E$1315, $A12)</f>
        <v>9</v>
      </c>
      <c r="FG12" s="49">
        <f>SUMIFS(DataRegularSeason20242025!$AA$3:$AA$1315,DataRegularSeason20242025!$B$3:$B$1315, "&lt;=" &amp; FG$1, DataRegularSeason20242025!$D$3:$D$1315, $A12)+SUMIFS(DataRegularSeason20242025!$AB$3:$AB$1315,DataRegularSeason20242025!$B$3:$B$1315, "&lt;=" &amp; FG$1, DataRegularSeason20242025!$E$3:$E$1315, $A12)</f>
        <v>9</v>
      </c>
      <c r="FH12" s="49">
        <f>SUMIFS(DataRegularSeason20242025!$AA$3:$AA$1315,DataRegularSeason20242025!$B$3:$B$1315, "&lt;=" &amp; FH$1, DataRegularSeason20242025!$D$3:$D$1315, $A12)+SUMIFS(DataRegularSeason20242025!$AB$3:$AB$1315,DataRegularSeason20242025!$B$3:$B$1315, "&lt;=" &amp; FH$1, DataRegularSeason20242025!$E$3:$E$1315, $A12)</f>
        <v>9</v>
      </c>
      <c r="FI12" s="49">
        <f>SUMIFS(DataRegularSeason20242025!$AA$3:$AA$1315,DataRegularSeason20242025!$B$3:$B$1315, "&lt;=" &amp; FI$1, DataRegularSeason20242025!$D$3:$D$1315, $A12)+SUMIFS(DataRegularSeason20242025!$AB$3:$AB$1315,DataRegularSeason20242025!$B$3:$B$1315, "&lt;=" &amp; FI$1, DataRegularSeason20242025!$E$3:$E$1315, $A12)</f>
        <v>9</v>
      </c>
      <c r="FJ12" s="49">
        <f>SUMIFS(DataRegularSeason20242025!$AA$3:$AA$1315,DataRegularSeason20242025!$B$3:$B$1315, "&lt;=" &amp; FJ$1, DataRegularSeason20242025!$D$3:$D$1315, $A12)+SUMIFS(DataRegularSeason20242025!$AB$3:$AB$1315,DataRegularSeason20242025!$B$3:$B$1315, "&lt;=" &amp; FJ$1, DataRegularSeason20242025!$E$3:$E$1315, $A12)</f>
        <v>9</v>
      </c>
      <c r="FK12" s="49">
        <f>SUMIFS(DataRegularSeason20242025!$AA$3:$AA$1315,DataRegularSeason20242025!$B$3:$B$1315, "&lt;=" &amp; FK$1, DataRegularSeason20242025!$D$3:$D$1315, $A12)+SUMIFS(DataRegularSeason20242025!$AB$3:$AB$1315,DataRegularSeason20242025!$B$3:$B$1315, "&lt;=" &amp; FK$1, DataRegularSeason20242025!$E$3:$E$1315, $A12)</f>
        <v>9</v>
      </c>
      <c r="FL12" s="49">
        <f>SUMIFS(DataRegularSeason20242025!$AA$3:$AA$1315,DataRegularSeason20242025!$B$3:$B$1315, "&lt;=" &amp; FL$1, DataRegularSeason20242025!$D$3:$D$1315, $A12)+SUMIFS(DataRegularSeason20242025!$AB$3:$AB$1315,DataRegularSeason20242025!$B$3:$B$1315, "&lt;=" &amp; FL$1, DataRegularSeason20242025!$E$3:$E$1315, $A12)</f>
        <v>9</v>
      </c>
      <c r="FM12" s="49">
        <f>SUMIFS(DataRegularSeason20242025!$AA$3:$AA$1315,DataRegularSeason20242025!$B$3:$B$1315, "&lt;=" &amp; FM$1, DataRegularSeason20242025!$D$3:$D$1315, $A12)+SUMIFS(DataRegularSeason20242025!$AB$3:$AB$1315,DataRegularSeason20242025!$B$3:$B$1315, "&lt;=" &amp; FM$1, DataRegularSeason20242025!$E$3:$E$1315, $A12)</f>
        <v>9</v>
      </c>
      <c r="FN12" s="49">
        <f>SUMIFS(DataRegularSeason20242025!$AA$3:$AA$1315,DataRegularSeason20242025!$B$3:$B$1315, "&lt;=" &amp; FN$1, DataRegularSeason20242025!$D$3:$D$1315, $A12)+SUMIFS(DataRegularSeason20242025!$AB$3:$AB$1315,DataRegularSeason20242025!$B$3:$B$1315, "&lt;=" &amp; FN$1, DataRegularSeason20242025!$E$3:$E$1315, $A12)</f>
        <v>9</v>
      </c>
      <c r="FO12" s="49">
        <f>SUMIFS(DataRegularSeason20242025!$AA$3:$AA$1315,DataRegularSeason20242025!$B$3:$B$1315, "&lt;=" &amp; FO$1, DataRegularSeason20242025!$D$3:$D$1315, $A12)+SUMIFS(DataRegularSeason20242025!$AB$3:$AB$1315,DataRegularSeason20242025!$B$3:$B$1315, "&lt;=" &amp; FO$1, DataRegularSeason20242025!$E$3:$E$1315, $A12)</f>
        <v>9</v>
      </c>
      <c r="FP12" s="49">
        <f>SUMIFS(DataRegularSeason20242025!$AA$3:$AA$1315,DataRegularSeason20242025!$B$3:$B$1315, "&lt;=" &amp; FP$1, DataRegularSeason20242025!$D$3:$D$1315, $A12)+SUMIFS(DataRegularSeason20242025!$AB$3:$AB$1315,DataRegularSeason20242025!$B$3:$B$1315, "&lt;=" &amp; FP$1, DataRegularSeason20242025!$E$3:$E$1315, $A12)</f>
        <v>9</v>
      </c>
      <c r="FQ12" s="49">
        <f>SUMIFS(DataRegularSeason20242025!$AA$3:$AA$1315,DataRegularSeason20242025!$B$3:$B$1315, "&lt;=" &amp; FQ$1, DataRegularSeason20242025!$D$3:$D$1315, $A12)+SUMIFS(DataRegularSeason20242025!$AB$3:$AB$1315,DataRegularSeason20242025!$B$3:$B$1315, "&lt;=" &amp; FQ$1, DataRegularSeason20242025!$E$3:$E$1315, $A12)</f>
        <v>9</v>
      </c>
      <c r="FR12" s="49">
        <f>SUMIFS(DataRegularSeason20242025!$AA$3:$AA$1315,DataRegularSeason20242025!$B$3:$B$1315, "&lt;=" &amp; FR$1, DataRegularSeason20242025!$D$3:$D$1315, $A12)+SUMIFS(DataRegularSeason20242025!$AB$3:$AB$1315,DataRegularSeason20242025!$B$3:$B$1315, "&lt;=" &amp; FR$1, DataRegularSeason20242025!$E$3:$E$1315, $A12)</f>
        <v>9</v>
      </c>
      <c r="FS12" s="49">
        <f>SUMIFS(DataRegularSeason20242025!$AA$3:$AA$1315,DataRegularSeason20242025!$B$3:$B$1315, "&lt;=" &amp; FS$1, DataRegularSeason20242025!$D$3:$D$1315, $A12)+SUMIFS(DataRegularSeason20242025!$AB$3:$AB$1315,DataRegularSeason20242025!$B$3:$B$1315, "&lt;=" &amp; FS$1, DataRegularSeason20242025!$E$3:$E$1315, $A12)</f>
        <v>9</v>
      </c>
      <c r="FT12" s="49">
        <f>SUMIFS(DataRegularSeason20242025!$AA$3:$AA$1315,DataRegularSeason20242025!$B$3:$B$1315, "&lt;=" &amp; FT$1, DataRegularSeason20242025!$D$3:$D$1315, $A12)+SUMIFS(DataRegularSeason20242025!$AB$3:$AB$1315,DataRegularSeason20242025!$B$3:$B$1315, "&lt;=" &amp; FT$1, DataRegularSeason20242025!$E$3:$E$1315, $A12)</f>
        <v>9</v>
      </c>
      <c r="FU12" s="49">
        <f>SUMIFS(DataRegularSeason20242025!$AA$3:$AA$1315,DataRegularSeason20242025!$B$3:$B$1315, "&lt;=" &amp; FU$1, DataRegularSeason20242025!$D$3:$D$1315, $A12)+SUMIFS(DataRegularSeason20242025!$AB$3:$AB$1315,DataRegularSeason20242025!$B$3:$B$1315, "&lt;=" &amp; FU$1, DataRegularSeason20242025!$E$3:$E$1315, $A12)</f>
        <v>9</v>
      </c>
      <c r="FV12" s="49">
        <f>SUMIFS(DataRegularSeason20242025!$AA$3:$AA$1315,DataRegularSeason20242025!$B$3:$B$1315, "&lt;=" &amp; FV$1, DataRegularSeason20242025!$D$3:$D$1315, $A12)+SUMIFS(DataRegularSeason20242025!$AB$3:$AB$1315,DataRegularSeason20242025!$B$3:$B$1315, "&lt;=" &amp; FV$1, DataRegularSeason20242025!$E$3:$E$1315, $A12)</f>
        <v>9</v>
      </c>
      <c r="FW12" s="49">
        <f>SUMIFS(DataRegularSeason20242025!$AA$3:$AA$1315,DataRegularSeason20242025!$B$3:$B$1315, "&lt;=" &amp; FW$1, DataRegularSeason20242025!$D$3:$D$1315, $A12)+SUMIFS(DataRegularSeason20242025!$AB$3:$AB$1315,DataRegularSeason20242025!$B$3:$B$1315, "&lt;=" &amp; FW$1, DataRegularSeason20242025!$E$3:$E$1315, $A12)</f>
        <v>9</v>
      </c>
      <c r="FX12" s="49">
        <f>SUMIFS(DataRegularSeason20242025!$AA$3:$AA$1315,DataRegularSeason20242025!$B$3:$B$1315, "&lt;=" &amp; FX$1, DataRegularSeason20242025!$D$3:$D$1315, $A12)+SUMIFS(DataRegularSeason20242025!$AB$3:$AB$1315,DataRegularSeason20242025!$B$3:$B$1315, "&lt;=" &amp; FX$1, DataRegularSeason20242025!$E$3:$E$1315, $A12)</f>
        <v>9</v>
      </c>
      <c r="FY12" s="49">
        <f>SUMIFS(DataRegularSeason20242025!$AA$3:$AA$1315,DataRegularSeason20242025!$B$3:$B$1315, "&lt;=" &amp; FY$1, DataRegularSeason20242025!$D$3:$D$1315, $A12)+SUMIFS(DataRegularSeason20242025!$AB$3:$AB$1315,DataRegularSeason20242025!$B$3:$B$1315, "&lt;=" &amp; FY$1, DataRegularSeason20242025!$E$3:$E$1315, $A12)</f>
        <v>9</v>
      </c>
      <c r="FZ12" s="49">
        <f>SUMIFS(DataRegularSeason20242025!$AA$3:$AA$1315,DataRegularSeason20242025!$B$3:$B$1315, "&lt;=" &amp; FZ$1, DataRegularSeason20242025!$D$3:$D$1315, $A12)+SUMIFS(DataRegularSeason20242025!$AB$3:$AB$1315,DataRegularSeason20242025!$B$3:$B$1315, "&lt;=" &amp; FZ$1, DataRegularSeason20242025!$E$3:$E$1315, $A12)</f>
        <v>9</v>
      </c>
      <c r="GA12" s="49">
        <f>SUMIFS(DataRegularSeason20242025!$AA$3:$AA$1315,DataRegularSeason20242025!$B$3:$B$1315, "&lt;=" &amp; GA$1, DataRegularSeason20242025!$D$3:$D$1315, $A12)+SUMIFS(DataRegularSeason20242025!$AB$3:$AB$1315,DataRegularSeason20242025!$B$3:$B$1315, "&lt;=" &amp; GA$1, DataRegularSeason20242025!$E$3:$E$1315, $A12)</f>
        <v>9</v>
      </c>
      <c r="GB12" s="49">
        <f>SUMIFS(DataRegularSeason20242025!$AA$3:$AA$1315,DataRegularSeason20242025!$B$3:$B$1315, "&lt;=" &amp; GB$1, DataRegularSeason20242025!$D$3:$D$1315, $A12)+SUMIFS(DataRegularSeason20242025!$AB$3:$AB$1315,DataRegularSeason20242025!$B$3:$B$1315, "&lt;=" &amp; GB$1, DataRegularSeason20242025!$E$3:$E$1315, $A12)</f>
        <v>9</v>
      </c>
      <c r="GC12" s="49">
        <f>SUMIFS(DataRegularSeason20242025!$AA$3:$AA$1315,DataRegularSeason20242025!$B$3:$B$1315, "&lt;=" &amp; GC$1, DataRegularSeason20242025!$D$3:$D$1315, $A12)+SUMIFS(DataRegularSeason20242025!$AB$3:$AB$1315,DataRegularSeason20242025!$B$3:$B$1315, "&lt;=" &amp; GC$1, DataRegularSeason20242025!$E$3:$E$1315, $A12)</f>
        <v>9</v>
      </c>
      <c r="GD12" s="49">
        <f>SUMIFS(DataRegularSeason20242025!$AA$3:$AA$1315,DataRegularSeason20242025!$B$3:$B$1315, "&lt;=" &amp; GD$1, DataRegularSeason20242025!$D$3:$D$1315, $A12)+SUMIFS(DataRegularSeason20242025!$AB$3:$AB$1315,DataRegularSeason20242025!$B$3:$B$1315, "&lt;=" &amp; GD$1, DataRegularSeason20242025!$E$3:$E$1315, $A12)</f>
        <v>9</v>
      </c>
      <c r="GE12" s="49">
        <f>SUMIFS(DataRegularSeason20242025!$AA$3:$AA$1315,DataRegularSeason20242025!$B$3:$B$1315, "&lt;=" &amp; GE$1, DataRegularSeason20242025!$D$3:$D$1315, $A12)+SUMIFS(DataRegularSeason20242025!$AB$3:$AB$1315,DataRegularSeason20242025!$B$3:$B$1315, "&lt;=" &amp; GE$1, DataRegularSeason20242025!$E$3:$E$1315, $A12)</f>
        <v>9</v>
      </c>
      <c r="GF12" s="49">
        <f>SUMIFS(DataRegularSeason20242025!$AA$3:$AA$1315,DataRegularSeason20242025!$B$3:$B$1315, "&lt;=" &amp; GF$1, DataRegularSeason20242025!$D$3:$D$1315, $A12)+SUMIFS(DataRegularSeason20242025!$AB$3:$AB$1315,DataRegularSeason20242025!$B$3:$B$1315, "&lt;=" &amp; GF$1, DataRegularSeason20242025!$E$3:$E$1315, $A12)</f>
        <v>9</v>
      </c>
      <c r="GG12" s="49">
        <f>SUMIFS(DataRegularSeason20242025!$AA$3:$AA$1315,DataRegularSeason20242025!$B$3:$B$1315, "&lt;=" &amp; GG$1, DataRegularSeason20242025!$D$3:$D$1315, $A12)+SUMIFS(DataRegularSeason20242025!$AB$3:$AB$1315,DataRegularSeason20242025!$B$3:$B$1315, "&lt;=" &amp; GG$1, DataRegularSeason20242025!$E$3:$E$1315, $A12)</f>
        <v>9</v>
      </c>
      <c r="GH12" s="49">
        <f>SUMIFS(DataRegularSeason20242025!$AA$3:$AA$1315,DataRegularSeason20242025!$B$3:$B$1315, "&lt;=" &amp; GH$1, DataRegularSeason20242025!$D$3:$D$1315, $A12)+SUMIFS(DataRegularSeason20242025!$AB$3:$AB$1315,DataRegularSeason20242025!$B$3:$B$1315, "&lt;=" &amp; GH$1, DataRegularSeason20242025!$E$3:$E$1315, $A12)</f>
        <v>9</v>
      </c>
      <c r="GI12" s="49">
        <f>SUMIFS(DataRegularSeason20242025!$AA$3:$AA$1315,DataRegularSeason20242025!$B$3:$B$1315, "&lt;=" &amp; GI$1, DataRegularSeason20242025!$D$3:$D$1315, $A12)+SUMIFS(DataRegularSeason20242025!$AB$3:$AB$1315,DataRegularSeason20242025!$B$3:$B$1315, "&lt;=" &amp; GI$1, DataRegularSeason20242025!$E$3:$E$1315, $A12)</f>
        <v>9</v>
      </c>
      <c r="GJ12" s="49">
        <f>SUMIFS(DataRegularSeason20242025!$AA$3:$AA$1315,DataRegularSeason20242025!$B$3:$B$1315, "&lt;=" &amp; GJ$1, DataRegularSeason20242025!$D$3:$D$1315, $A12)+SUMIFS(DataRegularSeason20242025!$AB$3:$AB$1315,DataRegularSeason20242025!$B$3:$B$1315, "&lt;=" &amp; GJ$1, DataRegularSeason20242025!$E$3:$E$1315, $A12)</f>
        <v>9</v>
      </c>
      <c r="GK12" s="49">
        <f>SUMIFS(DataRegularSeason20242025!$AA$3:$AA$1315,DataRegularSeason20242025!$B$3:$B$1315, "&lt;=" &amp; GK$1, DataRegularSeason20242025!$D$3:$D$1315, $A12)+SUMIFS(DataRegularSeason20242025!$AB$3:$AB$1315,DataRegularSeason20242025!$B$3:$B$1315, "&lt;=" &amp; GK$1, DataRegularSeason20242025!$E$3:$E$1315, $A12)</f>
        <v>9</v>
      </c>
      <c r="GL12" s="49">
        <f>SUMIFS(DataRegularSeason20242025!$AA$3:$AA$1315,DataRegularSeason20242025!$B$3:$B$1315, "&lt;=" &amp; GL$1, DataRegularSeason20242025!$D$3:$D$1315, $A12)+SUMIFS(DataRegularSeason20242025!$AB$3:$AB$1315,DataRegularSeason20242025!$B$3:$B$1315, "&lt;=" &amp; GL$1, DataRegularSeason20242025!$E$3:$E$1315, $A12)</f>
        <v>9</v>
      </c>
      <c r="GM12" s="49">
        <f>SUMIFS(DataRegularSeason20242025!$AA$3:$AA$1315,DataRegularSeason20242025!$B$3:$B$1315, "&lt;=" &amp; GM$1, DataRegularSeason20242025!$D$3:$D$1315, $A12)+SUMIFS(DataRegularSeason20242025!$AB$3:$AB$1315,DataRegularSeason20242025!$B$3:$B$1315, "&lt;=" &amp; GM$1, DataRegularSeason20242025!$E$3:$E$1315, $A12)</f>
        <v>9</v>
      </c>
      <c r="GN12" s="49">
        <f>SUMIFS(DataRegularSeason20242025!$AA$3:$AA$1315,DataRegularSeason20242025!$B$3:$B$1315, "&lt;=" &amp; GN$1, DataRegularSeason20242025!$D$3:$D$1315, $A12)+SUMIFS(DataRegularSeason20242025!$AB$3:$AB$1315,DataRegularSeason20242025!$B$3:$B$1315, "&lt;=" &amp; GN$1, DataRegularSeason20242025!$E$3:$E$1315, $A12)</f>
        <v>9</v>
      </c>
      <c r="GO12" s="49">
        <f>SUMIFS(DataRegularSeason20242025!$AA$3:$AA$1315,DataRegularSeason20242025!$B$3:$B$1315, "&lt;=" &amp; GO$1, DataRegularSeason20242025!$D$3:$D$1315, $A12)+SUMIFS(DataRegularSeason20242025!$AB$3:$AB$1315,DataRegularSeason20242025!$B$3:$B$1315, "&lt;=" &amp; GO$1, DataRegularSeason20242025!$E$3:$E$1315, $A12)</f>
        <v>9</v>
      </c>
      <c r="GP12" s="49">
        <f>SUMIFS(DataRegularSeason20242025!$AA$3:$AA$1315,DataRegularSeason20242025!$B$3:$B$1315, "&lt;=" &amp; GP$1, DataRegularSeason20242025!$D$3:$D$1315, $A12)+SUMIFS(DataRegularSeason20242025!$AB$3:$AB$1315,DataRegularSeason20242025!$B$3:$B$1315, "&lt;=" &amp; GP$1, DataRegularSeason20242025!$E$3:$E$1315, $A12)</f>
        <v>9</v>
      </c>
      <c r="GQ12" s="49">
        <f>SUMIFS(DataRegularSeason20242025!$AA$3:$AA$1315,DataRegularSeason20242025!$B$3:$B$1315, "&lt;=" &amp; GQ$1, DataRegularSeason20242025!$D$3:$D$1315, $A12)+SUMIFS(DataRegularSeason20242025!$AB$3:$AB$1315,DataRegularSeason20242025!$B$3:$B$1315, "&lt;=" &amp; GQ$1, DataRegularSeason20242025!$E$3:$E$1315, $A12)</f>
        <v>9</v>
      </c>
      <c r="GR12" s="49">
        <f>SUMIFS(DataRegularSeason20242025!$AA$3:$AA$1315,DataRegularSeason20242025!$B$3:$B$1315, "&lt;=" &amp; GR$1, DataRegularSeason20242025!$D$3:$D$1315, $A12)+SUMIFS(DataRegularSeason20242025!$AB$3:$AB$1315,DataRegularSeason20242025!$B$3:$B$1315, "&lt;=" &amp; GR$1, DataRegularSeason20242025!$E$3:$E$1315, $A12)</f>
        <v>9</v>
      </c>
      <c r="GS12" s="49">
        <f>SUMIFS(DataRegularSeason20242025!$AA$3:$AA$1315,DataRegularSeason20242025!$B$3:$B$1315, "&lt;=" &amp; GS$1, DataRegularSeason20242025!$D$3:$D$1315, $A12)+SUMIFS(DataRegularSeason20242025!$AB$3:$AB$1315,DataRegularSeason20242025!$B$3:$B$1315, "&lt;=" &amp; GS$1, DataRegularSeason20242025!$E$3:$E$1315, $A12)</f>
        <v>9</v>
      </c>
      <c r="GT12" s="49">
        <f>SUMIFS(DataRegularSeason20242025!$AA$3:$AA$1315,DataRegularSeason20242025!$B$3:$B$1315, "&lt;=" &amp; GT$1, DataRegularSeason20242025!$D$3:$D$1315, $A12)+SUMIFS(DataRegularSeason20242025!$AB$3:$AB$1315,DataRegularSeason20242025!$B$3:$B$1315, "&lt;=" &amp; GT$1, DataRegularSeason20242025!$E$3:$E$1315, $A12)</f>
        <v>9</v>
      </c>
      <c r="GU12" s="49">
        <f>SUMIFS(DataRegularSeason20242025!$AA$3:$AA$1315,DataRegularSeason20242025!$B$3:$B$1315, "&lt;=" &amp; GU$1, DataRegularSeason20242025!$D$3:$D$1315, $A12)+SUMIFS(DataRegularSeason20242025!$AB$3:$AB$1315,DataRegularSeason20242025!$B$3:$B$1315, "&lt;=" &amp; GU$1, DataRegularSeason20242025!$E$3:$E$1315, $A12)</f>
        <v>9</v>
      </c>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row>
    <row r="13" spans="1:275" hidden="1" x14ac:dyDescent="0.25">
      <c r="A13" s="48" t="s">
        <v>14</v>
      </c>
      <c r="B13" t="s">
        <v>98</v>
      </c>
      <c r="C13" t="s">
        <v>81</v>
      </c>
      <c r="D13" s="49">
        <f>SUMIFS(DataRegularSeason20242025!$AA$3:$AA$1315,DataRegularSeason20242025!$B$3:$B$1315, "&lt;=" &amp; D$1, DataRegularSeason20242025!$D$3:$D$1315, $A13)+SUMIFS(DataRegularSeason20242025!$AB$3:$AB$1315,DataRegularSeason20242025!$B$3:$B$1315, "&lt;=" &amp; D$1, DataRegularSeason20242025!$E$3:$E$1315, $A13)</f>
        <v>0</v>
      </c>
      <c r="E13" s="49">
        <f>SUMIFS(DataRegularSeason20242025!$AA$3:$AA$1315,DataRegularSeason20242025!$B$3:$B$1315, "&lt;=" &amp; E$1, DataRegularSeason20242025!$D$3:$D$1315, $A13)+SUMIFS(DataRegularSeason20242025!$AB$3:$AB$1315,DataRegularSeason20242025!$B$3:$B$1315, "&lt;=" &amp; E$1, DataRegularSeason20242025!$E$3:$E$1315, $A13)</f>
        <v>0</v>
      </c>
      <c r="F13" s="49">
        <f>SUMIFS(DataRegularSeason20242025!$AA$3:$AA$1315,DataRegularSeason20242025!$B$3:$B$1315, "&lt;=" &amp; F$1, DataRegularSeason20242025!$D$3:$D$1315, $A13)+SUMIFS(DataRegularSeason20242025!$AB$3:$AB$1315,DataRegularSeason20242025!$B$3:$B$1315, "&lt;=" &amp; F$1, DataRegularSeason20242025!$E$3:$E$1315, $A13)</f>
        <v>0</v>
      </c>
      <c r="G13" s="49">
        <f>SUMIFS(DataRegularSeason20242025!$AA$3:$AA$1315,DataRegularSeason20242025!$B$3:$B$1315, "&lt;=" &amp; G$1, DataRegularSeason20242025!$D$3:$D$1315, $A13)+SUMIFS(DataRegularSeason20242025!$AB$3:$AB$1315,DataRegularSeason20242025!$B$3:$B$1315, "&lt;=" &amp; G$1, DataRegularSeason20242025!$E$3:$E$1315, $A13)</f>
        <v>0</v>
      </c>
      <c r="H13" s="49">
        <f>SUMIFS(DataRegularSeason20242025!$AA$3:$AA$1315,DataRegularSeason20242025!$B$3:$B$1315, "&lt;=" &amp; H$1, DataRegularSeason20242025!$D$3:$D$1315, $A13)+SUMIFS(DataRegularSeason20242025!$AB$3:$AB$1315,DataRegularSeason20242025!$B$3:$B$1315, "&lt;=" &amp; H$1, DataRegularSeason20242025!$E$3:$E$1315, $A13)</f>
        <v>0</v>
      </c>
      <c r="I13" s="49">
        <f>SUMIFS(DataRegularSeason20242025!$AA$3:$AA$1315,DataRegularSeason20242025!$B$3:$B$1315, "&lt;=" &amp; I$1, DataRegularSeason20242025!$D$3:$D$1315, $A13)+SUMIFS(DataRegularSeason20242025!$AB$3:$AB$1315,DataRegularSeason20242025!$B$3:$B$1315, "&lt;=" &amp; I$1, DataRegularSeason20242025!$E$3:$E$1315, $A13)</f>
        <v>2</v>
      </c>
      <c r="J13" s="49">
        <f>SUMIFS(DataRegularSeason20242025!$AA$3:$AA$1315,DataRegularSeason20242025!$B$3:$B$1315, "&lt;=" &amp; J$1, DataRegularSeason20242025!$D$3:$D$1315, $A13)+SUMIFS(DataRegularSeason20242025!$AB$3:$AB$1315,DataRegularSeason20242025!$B$3:$B$1315, "&lt;=" &amp; J$1, DataRegularSeason20242025!$E$3:$E$1315, $A13)</f>
        <v>2</v>
      </c>
      <c r="K13" s="49">
        <f>SUMIFS(DataRegularSeason20242025!$AA$3:$AA$1315,DataRegularSeason20242025!$B$3:$B$1315, "&lt;=" &amp; K$1, DataRegularSeason20242025!$D$3:$D$1315, $A13)+SUMIFS(DataRegularSeason20242025!$AB$3:$AB$1315,DataRegularSeason20242025!$B$3:$B$1315, "&lt;=" &amp; K$1, DataRegularSeason20242025!$E$3:$E$1315, $A13)</f>
        <v>2</v>
      </c>
      <c r="L13" s="49">
        <f>SUMIFS(DataRegularSeason20242025!$AA$3:$AA$1315,DataRegularSeason20242025!$B$3:$B$1315, "&lt;=" &amp; L$1, DataRegularSeason20242025!$D$3:$D$1315, $A13)+SUMIFS(DataRegularSeason20242025!$AB$3:$AB$1315,DataRegularSeason20242025!$B$3:$B$1315, "&lt;=" &amp; L$1, DataRegularSeason20242025!$E$3:$E$1315, $A13)</f>
        <v>2</v>
      </c>
      <c r="M13" s="49">
        <f>SUMIFS(DataRegularSeason20242025!$AA$3:$AA$1315,DataRegularSeason20242025!$B$3:$B$1315, "&lt;=" &amp; M$1, DataRegularSeason20242025!$D$3:$D$1315, $A13)+SUMIFS(DataRegularSeason20242025!$AB$3:$AB$1315,DataRegularSeason20242025!$B$3:$B$1315, "&lt;=" &amp; M$1, DataRegularSeason20242025!$E$3:$E$1315, $A13)</f>
        <v>2</v>
      </c>
      <c r="N13" s="49">
        <f>SUMIFS(DataRegularSeason20242025!$AA$3:$AA$1315,DataRegularSeason20242025!$B$3:$B$1315, "&lt;=" &amp; N$1, DataRegularSeason20242025!$D$3:$D$1315, $A13)+SUMIFS(DataRegularSeason20242025!$AB$3:$AB$1315,DataRegularSeason20242025!$B$3:$B$1315, "&lt;=" &amp; N$1, DataRegularSeason20242025!$E$3:$E$1315, $A13)</f>
        <v>2</v>
      </c>
      <c r="O13" s="49">
        <f>SUMIFS(DataRegularSeason20242025!$AA$3:$AA$1315,DataRegularSeason20242025!$B$3:$B$1315, "&lt;=" &amp; O$1, DataRegularSeason20242025!$D$3:$D$1315, $A13)+SUMIFS(DataRegularSeason20242025!$AB$3:$AB$1315,DataRegularSeason20242025!$B$3:$B$1315, "&lt;=" &amp; O$1, DataRegularSeason20242025!$E$3:$E$1315, $A13)</f>
        <v>4</v>
      </c>
      <c r="P13" s="49">
        <f>SUMIFS(DataRegularSeason20242025!$AA$3:$AA$1315,DataRegularSeason20242025!$B$3:$B$1315, "&lt;=" &amp; P$1, DataRegularSeason20242025!$D$3:$D$1315, $A13)+SUMIFS(DataRegularSeason20242025!$AB$3:$AB$1315,DataRegularSeason20242025!$B$3:$B$1315, "&lt;=" &amp; P$1, DataRegularSeason20242025!$E$3:$E$1315, $A13)</f>
        <v>6</v>
      </c>
      <c r="Q13" s="49">
        <f>SUMIFS(DataRegularSeason20242025!$AA$3:$AA$1315,DataRegularSeason20242025!$B$3:$B$1315, "&lt;=" &amp; Q$1, DataRegularSeason20242025!$D$3:$D$1315, $A13)+SUMIFS(DataRegularSeason20242025!$AB$3:$AB$1315,DataRegularSeason20242025!$B$3:$B$1315, "&lt;=" &amp; Q$1, DataRegularSeason20242025!$E$3:$E$1315, $A13)</f>
        <v>6</v>
      </c>
      <c r="R13" s="49">
        <f>SUMIFS(DataRegularSeason20242025!$AA$3:$AA$1315,DataRegularSeason20242025!$B$3:$B$1315, "&lt;=" &amp; R$1, DataRegularSeason20242025!$D$3:$D$1315, $A13)+SUMIFS(DataRegularSeason20242025!$AB$3:$AB$1315,DataRegularSeason20242025!$B$3:$B$1315, "&lt;=" &amp; R$1, DataRegularSeason20242025!$E$3:$E$1315, $A13)</f>
        <v>7</v>
      </c>
      <c r="S13" s="49">
        <f>SUMIFS(DataRegularSeason20242025!$AA$3:$AA$1315,DataRegularSeason20242025!$B$3:$B$1315, "&lt;=" &amp; S$1, DataRegularSeason20242025!$D$3:$D$1315, $A13)+SUMIFS(DataRegularSeason20242025!$AB$3:$AB$1315,DataRegularSeason20242025!$B$3:$B$1315, "&lt;=" &amp; S$1, DataRegularSeason20242025!$E$3:$E$1315, $A13)</f>
        <v>7</v>
      </c>
      <c r="T13" s="49">
        <f>SUMIFS(DataRegularSeason20242025!$AA$3:$AA$1315,DataRegularSeason20242025!$B$3:$B$1315, "&lt;=" &amp; T$1, DataRegularSeason20242025!$D$3:$D$1315, $A13)+SUMIFS(DataRegularSeason20242025!$AB$3:$AB$1315,DataRegularSeason20242025!$B$3:$B$1315, "&lt;=" &amp; T$1, DataRegularSeason20242025!$E$3:$E$1315, $A13)</f>
        <v>9</v>
      </c>
      <c r="U13" s="49">
        <f>SUMIFS(DataRegularSeason20242025!$AA$3:$AA$1315,DataRegularSeason20242025!$B$3:$B$1315, "&lt;=" &amp; U$1, DataRegularSeason20242025!$D$3:$D$1315, $A13)+SUMIFS(DataRegularSeason20242025!$AB$3:$AB$1315,DataRegularSeason20242025!$B$3:$B$1315, "&lt;=" &amp; U$1, DataRegularSeason20242025!$E$3:$E$1315, $A13)</f>
        <v>9</v>
      </c>
      <c r="V13" s="49">
        <f>SUMIFS(DataRegularSeason20242025!$AA$3:$AA$1315,DataRegularSeason20242025!$B$3:$B$1315, "&lt;=" &amp; V$1, DataRegularSeason20242025!$D$3:$D$1315, $A13)+SUMIFS(DataRegularSeason20242025!$AB$3:$AB$1315,DataRegularSeason20242025!$B$3:$B$1315, "&lt;=" &amp; V$1, DataRegularSeason20242025!$E$3:$E$1315, $A13)</f>
        <v>9</v>
      </c>
      <c r="W13" s="49">
        <f>SUMIFS(DataRegularSeason20242025!$AA$3:$AA$1315,DataRegularSeason20242025!$B$3:$B$1315, "&lt;=" &amp; W$1, DataRegularSeason20242025!$D$3:$D$1315, $A13)+SUMIFS(DataRegularSeason20242025!$AB$3:$AB$1315,DataRegularSeason20242025!$B$3:$B$1315, "&lt;=" &amp; W$1, DataRegularSeason20242025!$E$3:$E$1315, $A13)</f>
        <v>9</v>
      </c>
      <c r="X13" s="49">
        <f>SUMIFS(DataRegularSeason20242025!$AA$3:$AA$1315,DataRegularSeason20242025!$B$3:$B$1315, "&lt;=" &amp; X$1, DataRegularSeason20242025!$D$3:$D$1315, $A13)+SUMIFS(DataRegularSeason20242025!$AB$3:$AB$1315,DataRegularSeason20242025!$B$3:$B$1315, "&lt;=" &amp; X$1, DataRegularSeason20242025!$E$3:$E$1315, $A13)</f>
        <v>9</v>
      </c>
      <c r="Y13" s="49">
        <f>SUMIFS(DataRegularSeason20242025!$AA$3:$AA$1315,DataRegularSeason20242025!$B$3:$B$1315, "&lt;=" &amp; Y$1, DataRegularSeason20242025!$D$3:$D$1315, $A13)+SUMIFS(DataRegularSeason20242025!$AB$3:$AB$1315,DataRegularSeason20242025!$B$3:$B$1315, "&lt;=" &amp; Y$1, DataRegularSeason20242025!$E$3:$E$1315, $A13)</f>
        <v>11</v>
      </c>
      <c r="Z13" s="49">
        <f>SUMIFS(DataRegularSeason20242025!$AA$3:$AA$1315,DataRegularSeason20242025!$B$3:$B$1315, "&lt;=" &amp; Z$1, DataRegularSeason20242025!$D$3:$D$1315, $A13)+SUMIFS(DataRegularSeason20242025!$AB$3:$AB$1315,DataRegularSeason20242025!$B$3:$B$1315, "&lt;=" &amp; Z$1, DataRegularSeason20242025!$E$3:$E$1315, $A13)</f>
        <v>11</v>
      </c>
      <c r="AA13" s="49">
        <f>SUMIFS(DataRegularSeason20242025!$AA$3:$AA$1315,DataRegularSeason20242025!$B$3:$B$1315, "&lt;=" &amp; AA$1, DataRegularSeason20242025!$D$3:$D$1315, $A13)+SUMIFS(DataRegularSeason20242025!$AB$3:$AB$1315,DataRegularSeason20242025!$B$3:$B$1315, "&lt;=" &amp; AA$1, DataRegularSeason20242025!$E$3:$E$1315, $A13)</f>
        <v>11</v>
      </c>
      <c r="AB13" s="49">
        <f>SUMIFS(DataRegularSeason20242025!$AA$3:$AA$1315,DataRegularSeason20242025!$B$3:$B$1315, "&lt;=" &amp; AB$1, DataRegularSeason20242025!$D$3:$D$1315, $A13)+SUMIFS(DataRegularSeason20242025!$AB$3:$AB$1315,DataRegularSeason20242025!$B$3:$B$1315, "&lt;=" &amp; AB$1, DataRegularSeason20242025!$E$3:$E$1315, $A13)</f>
        <v>11</v>
      </c>
      <c r="AC13" s="49">
        <f>SUMIFS(DataRegularSeason20242025!$AA$3:$AA$1315,DataRegularSeason20242025!$B$3:$B$1315, "&lt;=" &amp; AC$1, DataRegularSeason20242025!$D$3:$D$1315, $A13)+SUMIFS(DataRegularSeason20242025!$AB$3:$AB$1315,DataRegularSeason20242025!$B$3:$B$1315, "&lt;=" &amp; AC$1, DataRegularSeason20242025!$E$3:$E$1315, $A13)</f>
        <v>11</v>
      </c>
      <c r="AD13" s="49">
        <f>SUMIFS(DataRegularSeason20242025!$AA$3:$AA$1315,DataRegularSeason20242025!$B$3:$B$1315, "&lt;=" &amp; AD$1, DataRegularSeason20242025!$D$3:$D$1315, $A13)+SUMIFS(DataRegularSeason20242025!$AB$3:$AB$1315,DataRegularSeason20242025!$B$3:$B$1315, "&lt;=" &amp; AD$1, DataRegularSeason20242025!$E$3:$E$1315, $A13)</f>
        <v>11</v>
      </c>
      <c r="AE13" s="49">
        <f>SUMIFS(DataRegularSeason20242025!$AA$3:$AA$1315,DataRegularSeason20242025!$B$3:$B$1315, "&lt;=" &amp; AE$1, DataRegularSeason20242025!$D$3:$D$1315, $A13)+SUMIFS(DataRegularSeason20242025!$AB$3:$AB$1315,DataRegularSeason20242025!$B$3:$B$1315, "&lt;=" &amp; AE$1, DataRegularSeason20242025!$E$3:$E$1315, $A13)</f>
        <v>11</v>
      </c>
      <c r="AF13" s="49">
        <f>SUMIFS(DataRegularSeason20242025!$AA$3:$AA$1315,DataRegularSeason20242025!$B$3:$B$1315, "&lt;=" &amp; AF$1, DataRegularSeason20242025!$D$3:$D$1315, $A13)+SUMIFS(DataRegularSeason20242025!$AB$3:$AB$1315,DataRegularSeason20242025!$B$3:$B$1315, "&lt;=" &amp; AF$1, DataRegularSeason20242025!$E$3:$E$1315, $A13)</f>
        <v>11</v>
      </c>
      <c r="AG13" s="49">
        <f>SUMIFS(DataRegularSeason20242025!$AA$3:$AA$1315,DataRegularSeason20242025!$B$3:$B$1315, "&lt;=" &amp; AG$1, DataRegularSeason20242025!$D$3:$D$1315, $A13)+SUMIFS(DataRegularSeason20242025!$AB$3:$AB$1315,DataRegularSeason20242025!$B$3:$B$1315, "&lt;=" &amp; AG$1, DataRegularSeason20242025!$E$3:$E$1315, $A13)</f>
        <v>11</v>
      </c>
      <c r="AH13" s="49">
        <f>SUMIFS(DataRegularSeason20242025!$AA$3:$AA$1315,DataRegularSeason20242025!$B$3:$B$1315, "&lt;=" &amp; AH$1, DataRegularSeason20242025!$D$3:$D$1315, $A13)+SUMIFS(DataRegularSeason20242025!$AB$3:$AB$1315,DataRegularSeason20242025!$B$3:$B$1315, "&lt;=" &amp; AH$1, DataRegularSeason20242025!$E$3:$E$1315, $A13)</f>
        <v>11</v>
      </c>
      <c r="AI13" s="49">
        <f>SUMIFS(DataRegularSeason20242025!$AA$3:$AA$1315,DataRegularSeason20242025!$B$3:$B$1315, "&lt;=" &amp; AI$1, DataRegularSeason20242025!$D$3:$D$1315, $A13)+SUMIFS(DataRegularSeason20242025!$AB$3:$AB$1315,DataRegularSeason20242025!$B$3:$B$1315, "&lt;=" &amp; AI$1, DataRegularSeason20242025!$E$3:$E$1315, $A13)</f>
        <v>11</v>
      </c>
      <c r="AJ13" s="49">
        <f>SUMIFS(DataRegularSeason20242025!$AA$3:$AA$1315,DataRegularSeason20242025!$B$3:$B$1315, "&lt;=" &amp; AJ$1, DataRegularSeason20242025!$D$3:$D$1315, $A13)+SUMIFS(DataRegularSeason20242025!$AB$3:$AB$1315,DataRegularSeason20242025!$B$3:$B$1315, "&lt;=" &amp; AJ$1, DataRegularSeason20242025!$E$3:$E$1315, $A13)</f>
        <v>11</v>
      </c>
      <c r="AK13" s="49">
        <f>SUMIFS(DataRegularSeason20242025!$AA$3:$AA$1315,DataRegularSeason20242025!$B$3:$B$1315, "&lt;=" &amp; AK$1, DataRegularSeason20242025!$D$3:$D$1315, $A13)+SUMIFS(DataRegularSeason20242025!$AB$3:$AB$1315,DataRegularSeason20242025!$B$3:$B$1315, "&lt;=" &amp; AK$1, DataRegularSeason20242025!$E$3:$E$1315, $A13)</f>
        <v>11</v>
      </c>
      <c r="AL13" s="49">
        <f>SUMIFS(DataRegularSeason20242025!$AA$3:$AA$1315,DataRegularSeason20242025!$B$3:$B$1315, "&lt;=" &amp; AL$1, DataRegularSeason20242025!$D$3:$D$1315, $A13)+SUMIFS(DataRegularSeason20242025!$AB$3:$AB$1315,DataRegularSeason20242025!$B$3:$B$1315, "&lt;=" &amp; AL$1, DataRegularSeason20242025!$E$3:$E$1315, $A13)</f>
        <v>11</v>
      </c>
      <c r="AM13" s="49">
        <f>SUMIFS(DataRegularSeason20242025!$AA$3:$AA$1315,DataRegularSeason20242025!$B$3:$B$1315, "&lt;=" &amp; AM$1, DataRegularSeason20242025!$D$3:$D$1315, $A13)+SUMIFS(DataRegularSeason20242025!$AB$3:$AB$1315,DataRegularSeason20242025!$B$3:$B$1315, "&lt;=" &amp; AM$1, DataRegularSeason20242025!$E$3:$E$1315, $A13)</f>
        <v>11</v>
      </c>
      <c r="AN13" s="49">
        <f>SUMIFS(DataRegularSeason20242025!$AA$3:$AA$1315,DataRegularSeason20242025!$B$3:$B$1315, "&lt;=" &amp; AN$1, DataRegularSeason20242025!$D$3:$D$1315, $A13)+SUMIFS(DataRegularSeason20242025!$AB$3:$AB$1315,DataRegularSeason20242025!$B$3:$B$1315, "&lt;=" &amp; AN$1, DataRegularSeason20242025!$E$3:$E$1315, $A13)</f>
        <v>11</v>
      </c>
      <c r="AO13" s="49">
        <f>SUMIFS(DataRegularSeason20242025!$AA$3:$AA$1315,DataRegularSeason20242025!$B$3:$B$1315, "&lt;=" &amp; AO$1, DataRegularSeason20242025!$D$3:$D$1315, $A13)+SUMIFS(DataRegularSeason20242025!$AB$3:$AB$1315,DataRegularSeason20242025!$B$3:$B$1315, "&lt;=" &amp; AO$1, DataRegularSeason20242025!$E$3:$E$1315, $A13)</f>
        <v>11</v>
      </c>
      <c r="AP13" s="49">
        <f>SUMIFS(DataRegularSeason20242025!$AA$3:$AA$1315,DataRegularSeason20242025!$B$3:$B$1315, "&lt;=" &amp; AP$1, DataRegularSeason20242025!$D$3:$D$1315, $A13)+SUMIFS(DataRegularSeason20242025!$AB$3:$AB$1315,DataRegularSeason20242025!$B$3:$B$1315, "&lt;=" &amp; AP$1, DataRegularSeason20242025!$E$3:$E$1315, $A13)</f>
        <v>11</v>
      </c>
      <c r="AQ13" s="49">
        <f>SUMIFS(DataRegularSeason20242025!$AA$3:$AA$1315,DataRegularSeason20242025!$B$3:$B$1315, "&lt;=" &amp; AQ$1, DataRegularSeason20242025!$D$3:$D$1315, $A13)+SUMIFS(DataRegularSeason20242025!$AB$3:$AB$1315,DataRegularSeason20242025!$B$3:$B$1315, "&lt;=" &amp; AQ$1, DataRegularSeason20242025!$E$3:$E$1315, $A13)</f>
        <v>11</v>
      </c>
      <c r="AR13" s="49">
        <f>SUMIFS(DataRegularSeason20242025!$AA$3:$AA$1315,DataRegularSeason20242025!$B$3:$B$1315, "&lt;=" &amp; AR$1, DataRegularSeason20242025!$D$3:$D$1315, $A13)+SUMIFS(DataRegularSeason20242025!$AB$3:$AB$1315,DataRegularSeason20242025!$B$3:$B$1315, "&lt;=" &amp; AR$1, DataRegularSeason20242025!$E$3:$E$1315, $A13)</f>
        <v>11</v>
      </c>
      <c r="AS13" s="49">
        <f>SUMIFS(DataRegularSeason20242025!$AA$3:$AA$1315,DataRegularSeason20242025!$B$3:$B$1315, "&lt;=" &amp; AS$1, DataRegularSeason20242025!$D$3:$D$1315, $A13)+SUMIFS(DataRegularSeason20242025!$AB$3:$AB$1315,DataRegularSeason20242025!$B$3:$B$1315, "&lt;=" &amp; AS$1, DataRegularSeason20242025!$E$3:$E$1315, $A13)</f>
        <v>11</v>
      </c>
      <c r="AT13" s="49">
        <f>SUMIFS(DataRegularSeason20242025!$AA$3:$AA$1315,DataRegularSeason20242025!$B$3:$B$1315, "&lt;=" &amp; AT$1, DataRegularSeason20242025!$D$3:$D$1315, $A13)+SUMIFS(DataRegularSeason20242025!$AB$3:$AB$1315,DataRegularSeason20242025!$B$3:$B$1315, "&lt;=" &amp; AT$1, DataRegularSeason20242025!$E$3:$E$1315, $A13)</f>
        <v>11</v>
      </c>
      <c r="AU13" s="49">
        <f>SUMIFS(DataRegularSeason20242025!$AA$3:$AA$1315,DataRegularSeason20242025!$B$3:$B$1315, "&lt;=" &amp; AU$1, DataRegularSeason20242025!$D$3:$D$1315, $A13)+SUMIFS(DataRegularSeason20242025!$AB$3:$AB$1315,DataRegularSeason20242025!$B$3:$B$1315, "&lt;=" &amp; AU$1, DataRegularSeason20242025!$E$3:$E$1315, $A13)</f>
        <v>11</v>
      </c>
      <c r="AV13" s="49">
        <f>SUMIFS(DataRegularSeason20242025!$AA$3:$AA$1315,DataRegularSeason20242025!$B$3:$B$1315, "&lt;=" &amp; AV$1, DataRegularSeason20242025!$D$3:$D$1315, $A13)+SUMIFS(DataRegularSeason20242025!$AB$3:$AB$1315,DataRegularSeason20242025!$B$3:$B$1315, "&lt;=" &amp; AV$1, DataRegularSeason20242025!$E$3:$E$1315, $A13)</f>
        <v>11</v>
      </c>
      <c r="AW13" s="49">
        <f>SUMIFS(DataRegularSeason20242025!$AA$3:$AA$1315,DataRegularSeason20242025!$B$3:$B$1315, "&lt;=" &amp; AW$1, DataRegularSeason20242025!$D$3:$D$1315, $A13)+SUMIFS(DataRegularSeason20242025!$AB$3:$AB$1315,DataRegularSeason20242025!$B$3:$B$1315, "&lt;=" &amp; AW$1, DataRegularSeason20242025!$E$3:$E$1315, $A13)</f>
        <v>11</v>
      </c>
      <c r="AX13" s="49">
        <f>SUMIFS(DataRegularSeason20242025!$AA$3:$AA$1315,DataRegularSeason20242025!$B$3:$B$1315, "&lt;=" &amp; AX$1, DataRegularSeason20242025!$D$3:$D$1315, $A13)+SUMIFS(DataRegularSeason20242025!$AB$3:$AB$1315,DataRegularSeason20242025!$B$3:$B$1315, "&lt;=" &amp; AX$1, DataRegularSeason20242025!$E$3:$E$1315, $A13)</f>
        <v>11</v>
      </c>
      <c r="AY13" s="49">
        <f>SUMIFS(DataRegularSeason20242025!$AA$3:$AA$1315,DataRegularSeason20242025!$B$3:$B$1315, "&lt;=" &amp; AY$1, DataRegularSeason20242025!$D$3:$D$1315, $A13)+SUMIFS(DataRegularSeason20242025!$AB$3:$AB$1315,DataRegularSeason20242025!$B$3:$B$1315, "&lt;=" &amp; AY$1, DataRegularSeason20242025!$E$3:$E$1315, $A13)</f>
        <v>11</v>
      </c>
      <c r="AZ13" s="49">
        <f>SUMIFS(DataRegularSeason20242025!$AA$3:$AA$1315,DataRegularSeason20242025!$B$3:$B$1315, "&lt;=" &amp; AZ$1, DataRegularSeason20242025!$D$3:$D$1315, $A13)+SUMIFS(DataRegularSeason20242025!$AB$3:$AB$1315,DataRegularSeason20242025!$B$3:$B$1315, "&lt;=" &amp; AZ$1, DataRegularSeason20242025!$E$3:$E$1315, $A13)</f>
        <v>11</v>
      </c>
      <c r="BA13" s="49">
        <f>SUMIFS(DataRegularSeason20242025!$AA$3:$AA$1315,DataRegularSeason20242025!$B$3:$B$1315, "&lt;=" &amp; BA$1, DataRegularSeason20242025!$D$3:$D$1315, $A13)+SUMIFS(DataRegularSeason20242025!$AB$3:$AB$1315,DataRegularSeason20242025!$B$3:$B$1315, "&lt;=" &amp; BA$1, DataRegularSeason20242025!$E$3:$E$1315, $A13)</f>
        <v>11</v>
      </c>
      <c r="BB13" s="49">
        <f>SUMIFS(DataRegularSeason20242025!$AA$3:$AA$1315,DataRegularSeason20242025!$B$3:$B$1315, "&lt;=" &amp; BB$1, DataRegularSeason20242025!$D$3:$D$1315, $A13)+SUMIFS(DataRegularSeason20242025!$AB$3:$AB$1315,DataRegularSeason20242025!$B$3:$B$1315, "&lt;=" &amp; BB$1, DataRegularSeason20242025!$E$3:$E$1315, $A13)</f>
        <v>11</v>
      </c>
      <c r="BC13" s="49">
        <f>SUMIFS(DataRegularSeason20242025!$AA$3:$AA$1315,DataRegularSeason20242025!$B$3:$B$1315, "&lt;=" &amp; BC$1, DataRegularSeason20242025!$D$3:$D$1315, $A13)+SUMIFS(DataRegularSeason20242025!$AB$3:$AB$1315,DataRegularSeason20242025!$B$3:$B$1315, "&lt;=" &amp; BC$1, DataRegularSeason20242025!$E$3:$E$1315, $A13)</f>
        <v>11</v>
      </c>
      <c r="BD13" s="49">
        <f>SUMIFS(DataRegularSeason20242025!$AA$3:$AA$1315,DataRegularSeason20242025!$B$3:$B$1315, "&lt;=" &amp; BD$1, DataRegularSeason20242025!$D$3:$D$1315, $A13)+SUMIFS(DataRegularSeason20242025!$AB$3:$AB$1315,DataRegularSeason20242025!$B$3:$B$1315, "&lt;=" &amp; BD$1, DataRegularSeason20242025!$E$3:$E$1315, $A13)</f>
        <v>11</v>
      </c>
      <c r="BE13" s="49">
        <f>SUMIFS(DataRegularSeason20242025!$AA$3:$AA$1315,DataRegularSeason20242025!$B$3:$B$1315, "&lt;=" &amp; BE$1, DataRegularSeason20242025!$D$3:$D$1315, $A13)+SUMIFS(DataRegularSeason20242025!$AB$3:$AB$1315,DataRegularSeason20242025!$B$3:$B$1315, "&lt;=" &amp; BE$1, DataRegularSeason20242025!$E$3:$E$1315, $A13)</f>
        <v>11</v>
      </c>
      <c r="BF13" s="49">
        <f>SUMIFS(DataRegularSeason20242025!$AA$3:$AA$1315,DataRegularSeason20242025!$B$3:$B$1315, "&lt;=" &amp; BF$1, DataRegularSeason20242025!$D$3:$D$1315, $A13)+SUMIFS(DataRegularSeason20242025!$AB$3:$AB$1315,DataRegularSeason20242025!$B$3:$B$1315, "&lt;=" &amp; BF$1, DataRegularSeason20242025!$E$3:$E$1315, $A13)</f>
        <v>11</v>
      </c>
      <c r="BG13" s="49">
        <f>SUMIFS(DataRegularSeason20242025!$AA$3:$AA$1315,DataRegularSeason20242025!$B$3:$B$1315, "&lt;=" &amp; BG$1, DataRegularSeason20242025!$D$3:$D$1315, $A13)+SUMIFS(DataRegularSeason20242025!$AB$3:$AB$1315,DataRegularSeason20242025!$B$3:$B$1315, "&lt;=" &amp; BG$1, DataRegularSeason20242025!$E$3:$E$1315, $A13)</f>
        <v>11</v>
      </c>
      <c r="BH13" s="49">
        <f>SUMIFS(DataRegularSeason20242025!$AA$3:$AA$1315,DataRegularSeason20242025!$B$3:$B$1315, "&lt;=" &amp; BH$1, DataRegularSeason20242025!$D$3:$D$1315, $A13)+SUMIFS(DataRegularSeason20242025!$AB$3:$AB$1315,DataRegularSeason20242025!$B$3:$B$1315, "&lt;=" &amp; BH$1, DataRegularSeason20242025!$E$3:$E$1315, $A13)</f>
        <v>11</v>
      </c>
      <c r="BI13" s="49">
        <f>SUMIFS(DataRegularSeason20242025!$AA$3:$AA$1315,DataRegularSeason20242025!$B$3:$B$1315, "&lt;=" &amp; BI$1, DataRegularSeason20242025!$D$3:$D$1315, $A13)+SUMIFS(DataRegularSeason20242025!$AB$3:$AB$1315,DataRegularSeason20242025!$B$3:$B$1315, "&lt;=" &amp; BI$1, DataRegularSeason20242025!$E$3:$E$1315, $A13)</f>
        <v>11</v>
      </c>
      <c r="BJ13" s="49">
        <f>SUMIFS(DataRegularSeason20242025!$AA$3:$AA$1315,DataRegularSeason20242025!$B$3:$B$1315, "&lt;=" &amp; BJ$1, DataRegularSeason20242025!$D$3:$D$1315, $A13)+SUMIFS(DataRegularSeason20242025!$AB$3:$AB$1315,DataRegularSeason20242025!$B$3:$B$1315, "&lt;=" &amp; BJ$1, DataRegularSeason20242025!$E$3:$E$1315, $A13)</f>
        <v>11</v>
      </c>
      <c r="BK13" s="49">
        <f>SUMIFS(DataRegularSeason20242025!$AA$3:$AA$1315,DataRegularSeason20242025!$B$3:$B$1315, "&lt;=" &amp; BK$1, DataRegularSeason20242025!$D$3:$D$1315, $A13)+SUMIFS(DataRegularSeason20242025!$AB$3:$AB$1315,DataRegularSeason20242025!$B$3:$B$1315, "&lt;=" &amp; BK$1, DataRegularSeason20242025!$E$3:$E$1315, $A13)</f>
        <v>11</v>
      </c>
      <c r="BL13" s="49">
        <f>SUMIFS(DataRegularSeason20242025!$AA$3:$AA$1315,DataRegularSeason20242025!$B$3:$B$1315, "&lt;=" &amp; BL$1, DataRegularSeason20242025!$D$3:$D$1315, $A13)+SUMIFS(DataRegularSeason20242025!$AB$3:$AB$1315,DataRegularSeason20242025!$B$3:$B$1315, "&lt;=" &amp; BL$1, DataRegularSeason20242025!$E$3:$E$1315, $A13)</f>
        <v>11</v>
      </c>
      <c r="BM13" s="49">
        <f>SUMIFS(DataRegularSeason20242025!$AA$3:$AA$1315,DataRegularSeason20242025!$B$3:$B$1315, "&lt;=" &amp; BM$1, DataRegularSeason20242025!$D$3:$D$1315, $A13)+SUMIFS(DataRegularSeason20242025!$AB$3:$AB$1315,DataRegularSeason20242025!$B$3:$B$1315, "&lt;=" &amp; BM$1, DataRegularSeason20242025!$E$3:$E$1315, $A13)</f>
        <v>11</v>
      </c>
      <c r="BN13" s="49">
        <f>SUMIFS(DataRegularSeason20242025!$AA$3:$AA$1315,DataRegularSeason20242025!$B$3:$B$1315, "&lt;=" &amp; BN$1, DataRegularSeason20242025!$D$3:$D$1315, $A13)+SUMIFS(DataRegularSeason20242025!$AB$3:$AB$1315,DataRegularSeason20242025!$B$3:$B$1315, "&lt;=" &amp; BN$1, DataRegularSeason20242025!$E$3:$E$1315, $A13)</f>
        <v>11</v>
      </c>
      <c r="BO13" s="49">
        <f>SUMIFS(DataRegularSeason20242025!$AA$3:$AA$1315,DataRegularSeason20242025!$B$3:$B$1315, "&lt;=" &amp; BO$1, DataRegularSeason20242025!$D$3:$D$1315, $A13)+SUMIFS(DataRegularSeason20242025!$AB$3:$AB$1315,DataRegularSeason20242025!$B$3:$B$1315, "&lt;=" &amp; BO$1, DataRegularSeason20242025!$E$3:$E$1315, $A13)</f>
        <v>11</v>
      </c>
      <c r="BP13" s="49">
        <f>SUMIFS(DataRegularSeason20242025!$AA$3:$AA$1315,DataRegularSeason20242025!$B$3:$B$1315, "&lt;=" &amp; BP$1, DataRegularSeason20242025!$D$3:$D$1315, $A13)+SUMIFS(DataRegularSeason20242025!$AB$3:$AB$1315,DataRegularSeason20242025!$B$3:$B$1315, "&lt;=" &amp; BP$1, DataRegularSeason20242025!$E$3:$E$1315, $A13)</f>
        <v>11</v>
      </c>
      <c r="BQ13" s="49">
        <f>SUMIFS(DataRegularSeason20242025!$AA$3:$AA$1315,DataRegularSeason20242025!$B$3:$B$1315, "&lt;=" &amp; BQ$1, DataRegularSeason20242025!$D$3:$D$1315, $A13)+SUMIFS(DataRegularSeason20242025!$AB$3:$AB$1315,DataRegularSeason20242025!$B$3:$B$1315, "&lt;=" &amp; BQ$1, DataRegularSeason20242025!$E$3:$E$1315, $A13)</f>
        <v>11</v>
      </c>
      <c r="BR13" s="49">
        <f>SUMIFS(DataRegularSeason20242025!$AA$3:$AA$1315,DataRegularSeason20242025!$B$3:$B$1315, "&lt;=" &amp; BR$1, DataRegularSeason20242025!$D$3:$D$1315, $A13)+SUMIFS(DataRegularSeason20242025!$AB$3:$AB$1315,DataRegularSeason20242025!$B$3:$B$1315, "&lt;=" &amp; BR$1, DataRegularSeason20242025!$E$3:$E$1315, $A13)</f>
        <v>11</v>
      </c>
      <c r="BS13" s="49">
        <f>SUMIFS(DataRegularSeason20242025!$AA$3:$AA$1315,DataRegularSeason20242025!$B$3:$B$1315, "&lt;=" &amp; BS$1, DataRegularSeason20242025!$D$3:$D$1315, $A13)+SUMIFS(DataRegularSeason20242025!$AB$3:$AB$1315,DataRegularSeason20242025!$B$3:$B$1315, "&lt;=" &amp; BS$1, DataRegularSeason20242025!$E$3:$E$1315, $A13)</f>
        <v>11</v>
      </c>
      <c r="BT13" s="49">
        <f>SUMIFS(DataRegularSeason20242025!$AA$3:$AA$1315,DataRegularSeason20242025!$B$3:$B$1315, "&lt;=" &amp; BT$1, DataRegularSeason20242025!$D$3:$D$1315, $A13)+SUMIFS(DataRegularSeason20242025!$AB$3:$AB$1315,DataRegularSeason20242025!$B$3:$B$1315, "&lt;=" &amp; BT$1, DataRegularSeason20242025!$E$3:$E$1315, $A13)</f>
        <v>11</v>
      </c>
      <c r="BU13" s="49">
        <f>SUMIFS(DataRegularSeason20242025!$AA$3:$AA$1315,DataRegularSeason20242025!$B$3:$B$1315, "&lt;=" &amp; BU$1, DataRegularSeason20242025!$D$3:$D$1315, $A13)+SUMIFS(DataRegularSeason20242025!$AB$3:$AB$1315,DataRegularSeason20242025!$B$3:$B$1315, "&lt;=" &amp; BU$1, DataRegularSeason20242025!$E$3:$E$1315, $A13)</f>
        <v>11</v>
      </c>
      <c r="BV13" s="49">
        <f>SUMIFS(DataRegularSeason20242025!$AA$3:$AA$1315,DataRegularSeason20242025!$B$3:$B$1315, "&lt;=" &amp; BV$1, DataRegularSeason20242025!$D$3:$D$1315, $A13)+SUMIFS(DataRegularSeason20242025!$AB$3:$AB$1315,DataRegularSeason20242025!$B$3:$B$1315, "&lt;=" &amp; BV$1, DataRegularSeason20242025!$E$3:$E$1315, $A13)</f>
        <v>11</v>
      </c>
      <c r="BW13" s="49">
        <f>SUMIFS(DataRegularSeason20242025!$AA$3:$AA$1315,DataRegularSeason20242025!$B$3:$B$1315, "&lt;=" &amp; BW$1, DataRegularSeason20242025!$D$3:$D$1315, $A13)+SUMIFS(DataRegularSeason20242025!$AB$3:$AB$1315,DataRegularSeason20242025!$B$3:$B$1315, "&lt;=" &amp; BW$1, DataRegularSeason20242025!$E$3:$E$1315, $A13)</f>
        <v>11</v>
      </c>
      <c r="BX13" s="49">
        <f>SUMIFS(DataRegularSeason20242025!$AA$3:$AA$1315,DataRegularSeason20242025!$B$3:$B$1315, "&lt;=" &amp; BX$1, DataRegularSeason20242025!$D$3:$D$1315, $A13)+SUMIFS(DataRegularSeason20242025!$AB$3:$AB$1315,DataRegularSeason20242025!$B$3:$B$1315, "&lt;=" &amp; BX$1, DataRegularSeason20242025!$E$3:$E$1315, $A13)</f>
        <v>11</v>
      </c>
      <c r="BY13" s="49">
        <f>SUMIFS(DataRegularSeason20242025!$AA$3:$AA$1315,DataRegularSeason20242025!$B$3:$B$1315, "&lt;=" &amp; BY$1, DataRegularSeason20242025!$D$3:$D$1315, $A13)+SUMIFS(DataRegularSeason20242025!$AB$3:$AB$1315,DataRegularSeason20242025!$B$3:$B$1315, "&lt;=" &amp; BY$1, DataRegularSeason20242025!$E$3:$E$1315, $A13)</f>
        <v>11</v>
      </c>
      <c r="BZ13" s="49">
        <f>SUMIFS(DataRegularSeason20242025!$AA$3:$AA$1315,DataRegularSeason20242025!$B$3:$B$1315, "&lt;=" &amp; BZ$1, DataRegularSeason20242025!$D$3:$D$1315, $A13)+SUMIFS(DataRegularSeason20242025!$AB$3:$AB$1315,DataRegularSeason20242025!$B$3:$B$1315, "&lt;=" &amp; BZ$1, DataRegularSeason20242025!$E$3:$E$1315, $A13)</f>
        <v>11</v>
      </c>
      <c r="CA13" s="49">
        <f>SUMIFS(DataRegularSeason20242025!$AA$3:$AA$1315,DataRegularSeason20242025!$B$3:$B$1315, "&lt;=" &amp; CA$1, DataRegularSeason20242025!$D$3:$D$1315, $A13)+SUMIFS(DataRegularSeason20242025!$AB$3:$AB$1315,DataRegularSeason20242025!$B$3:$B$1315, "&lt;=" &amp; CA$1, DataRegularSeason20242025!$E$3:$E$1315, $A13)</f>
        <v>11</v>
      </c>
      <c r="CB13" s="49">
        <f>SUMIFS(DataRegularSeason20242025!$AA$3:$AA$1315,DataRegularSeason20242025!$B$3:$B$1315, "&lt;=" &amp; CB$1, DataRegularSeason20242025!$D$3:$D$1315, $A13)+SUMIFS(DataRegularSeason20242025!$AB$3:$AB$1315,DataRegularSeason20242025!$B$3:$B$1315, "&lt;=" &amp; CB$1, DataRegularSeason20242025!$E$3:$E$1315, $A13)</f>
        <v>11</v>
      </c>
      <c r="CC13" s="49">
        <f>SUMIFS(DataRegularSeason20242025!$AA$3:$AA$1315,DataRegularSeason20242025!$B$3:$B$1315, "&lt;=" &amp; CC$1, DataRegularSeason20242025!$D$3:$D$1315, $A13)+SUMIFS(DataRegularSeason20242025!$AB$3:$AB$1315,DataRegularSeason20242025!$B$3:$B$1315, "&lt;=" &amp; CC$1, DataRegularSeason20242025!$E$3:$E$1315, $A13)</f>
        <v>11</v>
      </c>
      <c r="CD13" s="49">
        <f>SUMIFS(DataRegularSeason20242025!$AA$3:$AA$1315,DataRegularSeason20242025!$B$3:$B$1315, "&lt;=" &amp; CD$1, DataRegularSeason20242025!$D$3:$D$1315, $A13)+SUMIFS(DataRegularSeason20242025!$AB$3:$AB$1315,DataRegularSeason20242025!$B$3:$B$1315, "&lt;=" &amp; CD$1, DataRegularSeason20242025!$E$3:$E$1315, $A13)</f>
        <v>11</v>
      </c>
      <c r="CE13" s="49">
        <f>SUMIFS(DataRegularSeason20242025!$AA$3:$AA$1315,DataRegularSeason20242025!$B$3:$B$1315, "&lt;=" &amp; CE$1, DataRegularSeason20242025!$D$3:$D$1315, $A13)+SUMIFS(DataRegularSeason20242025!$AB$3:$AB$1315,DataRegularSeason20242025!$B$3:$B$1315, "&lt;=" &amp; CE$1, DataRegularSeason20242025!$E$3:$E$1315, $A13)</f>
        <v>11</v>
      </c>
      <c r="CF13" s="49">
        <f>SUMIFS(DataRegularSeason20242025!$AA$3:$AA$1315,DataRegularSeason20242025!$B$3:$B$1315, "&lt;=" &amp; CF$1, DataRegularSeason20242025!$D$3:$D$1315, $A13)+SUMIFS(DataRegularSeason20242025!$AB$3:$AB$1315,DataRegularSeason20242025!$B$3:$B$1315, "&lt;=" &amp; CF$1, DataRegularSeason20242025!$E$3:$E$1315, $A13)</f>
        <v>11</v>
      </c>
      <c r="CG13" s="49">
        <f>SUMIFS(DataRegularSeason20242025!$AA$3:$AA$1315,DataRegularSeason20242025!$B$3:$B$1315, "&lt;=" &amp; CG$1, DataRegularSeason20242025!$D$3:$D$1315, $A13)+SUMIFS(DataRegularSeason20242025!$AB$3:$AB$1315,DataRegularSeason20242025!$B$3:$B$1315, "&lt;=" &amp; CG$1, DataRegularSeason20242025!$E$3:$E$1315, $A13)</f>
        <v>11</v>
      </c>
      <c r="CH13" s="49">
        <f>SUMIFS(DataRegularSeason20242025!$AA$3:$AA$1315,DataRegularSeason20242025!$B$3:$B$1315, "&lt;=" &amp; CH$1, DataRegularSeason20242025!$D$3:$D$1315, $A13)+SUMIFS(DataRegularSeason20242025!$AB$3:$AB$1315,DataRegularSeason20242025!$B$3:$B$1315, "&lt;=" &amp; CH$1, DataRegularSeason20242025!$E$3:$E$1315, $A13)</f>
        <v>11</v>
      </c>
      <c r="CI13" s="49">
        <f>SUMIFS(DataRegularSeason20242025!$AA$3:$AA$1315,DataRegularSeason20242025!$B$3:$B$1315, "&lt;=" &amp; CI$1, DataRegularSeason20242025!$D$3:$D$1315, $A13)+SUMIFS(DataRegularSeason20242025!$AB$3:$AB$1315,DataRegularSeason20242025!$B$3:$B$1315, "&lt;=" &amp; CI$1, DataRegularSeason20242025!$E$3:$E$1315, $A13)</f>
        <v>11</v>
      </c>
      <c r="CJ13" s="49">
        <f>SUMIFS(DataRegularSeason20242025!$AA$3:$AA$1315,DataRegularSeason20242025!$B$3:$B$1315, "&lt;=" &amp; CJ$1, DataRegularSeason20242025!$D$3:$D$1315, $A13)+SUMIFS(DataRegularSeason20242025!$AB$3:$AB$1315,DataRegularSeason20242025!$B$3:$B$1315, "&lt;=" &amp; CJ$1, DataRegularSeason20242025!$E$3:$E$1315, $A13)</f>
        <v>11</v>
      </c>
      <c r="CK13" s="49">
        <f>SUMIFS(DataRegularSeason20242025!$AA$3:$AA$1315,DataRegularSeason20242025!$B$3:$B$1315, "&lt;=" &amp; CK$1, DataRegularSeason20242025!$D$3:$D$1315, $A13)+SUMIFS(DataRegularSeason20242025!$AB$3:$AB$1315,DataRegularSeason20242025!$B$3:$B$1315, "&lt;=" &amp; CK$1, DataRegularSeason20242025!$E$3:$E$1315, $A13)</f>
        <v>11</v>
      </c>
      <c r="CL13" s="49">
        <f>SUMIFS(DataRegularSeason20242025!$AA$3:$AA$1315,DataRegularSeason20242025!$B$3:$B$1315, "&lt;=" &amp; CL$1, DataRegularSeason20242025!$D$3:$D$1315, $A13)+SUMIFS(DataRegularSeason20242025!$AB$3:$AB$1315,DataRegularSeason20242025!$B$3:$B$1315, "&lt;=" &amp; CL$1, DataRegularSeason20242025!$E$3:$E$1315, $A13)</f>
        <v>11</v>
      </c>
      <c r="CM13" s="49">
        <f>SUMIFS(DataRegularSeason20242025!$AA$3:$AA$1315,DataRegularSeason20242025!$B$3:$B$1315, "&lt;=" &amp; CM$1, DataRegularSeason20242025!$D$3:$D$1315, $A13)+SUMIFS(DataRegularSeason20242025!$AB$3:$AB$1315,DataRegularSeason20242025!$B$3:$B$1315, "&lt;=" &amp; CM$1, DataRegularSeason20242025!$E$3:$E$1315, $A13)</f>
        <v>11</v>
      </c>
      <c r="CN13" s="49">
        <f>SUMIFS(DataRegularSeason20242025!$AA$3:$AA$1315,DataRegularSeason20242025!$B$3:$B$1315, "&lt;=" &amp; CN$1, DataRegularSeason20242025!$D$3:$D$1315, $A13)+SUMIFS(DataRegularSeason20242025!$AB$3:$AB$1315,DataRegularSeason20242025!$B$3:$B$1315, "&lt;=" &amp; CN$1, DataRegularSeason20242025!$E$3:$E$1315, $A13)</f>
        <v>11</v>
      </c>
      <c r="CO13" s="49">
        <f>SUMIFS(DataRegularSeason20242025!$AA$3:$AA$1315,DataRegularSeason20242025!$B$3:$B$1315, "&lt;=" &amp; CO$1, DataRegularSeason20242025!$D$3:$D$1315, $A13)+SUMIFS(DataRegularSeason20242025!$AB$3:$AB$1315,DataRegularSeason20242025!$B$3:$B$1315, "&lt;=" &amp; CO$1, DataRegularSeason20242025!$E$3:$E$1315, $A13)</f>
        <v>11</v>
      </c>
      <c r="CP13" s="49">
        <f>SUMIFS(DataRegularSeason20242025!$AA$3:$AA$1315,DataRegularSeason20242025!$B$3:$B$1315, "&lt;=" &amp; CP$1, DataRegularSeason20242025!$D$3:$D$1315, $A13)+SUMIFS(DataRegularSeason20242025!$AB$3:$AB$1315,DataRegularSeason20242025!$B$3:$B$1315, "&lt;=" &amp; CP$1, DataRegularSeason20242025!$E$3:$E$1315, $A13)</f>
        <v>11</v>
      </c>
      <c r="CQ13" s="49">
        <f>SUMIFS(DataRegularSeason20242025!$AA$3:$AA$1315,DataRegularSeason20242025!$B$3:$B$1315, "&lt;=" &amp; CQ$1, DataRegularSeason20242025!$D$3:$D$1315, $A13)+SUMIFS(DataRegularSeason20242025!$AB$3:$AB$1315,DataRegularSeason20242025!$B$3:$B$1315, "&lt;=" &amp; CQ$1, DataRegularSeason20242025!$E$3:$E$1315, $A13)</f>
        <v>11</v>
      </c>
      <c r="CR13" s="49">
        <f>SUMIFS(DataRegularSeason20242025!$AA$3:$AA$1315,DataRegularSeason20242025!$B$3:$B$1315, "&lt;=" &amp; CR$1, DataRegularSeason20242025!$D$3:$D$1315, $A13)+SUMIFS(DataRegularSeason20242025!$AB$3:$AB$1315,DataRegularSeason20242025!$B$3:$B$1315, "&lt;=" &amp; CR$1, DataRegularSeason20242025!$E$3:$E$1315, $A13)</f>
        <v>11</v>
      </c>
      <c r="CS13" s="49">
        <f>SUMIFS(DataRegularSeason20242025!$AA$3:$AA$1315,DataRegularSeason20242025!$B$3:$B$1315, "&lt;=" &amp; CS$1, DataRegularSeason20242025!$D$3:$D$1315, $A13)+SUMIFS(DataRegularSeason20242025!$AB$3:$AB$1315,DataRegularSeason20242025!$B$3:$B$1315, "&lt;=" &amp; CS$1, DataRegularSeason20242025!$E$3:$E$1315, $A13)</f>
        <v>11</v>
      </c>
      <c r="CT13" s="49">
        <f>SUMIFS(DataRegularSeason20242025!$AA$3:$AA$1315,DataRegularSeason20242025!$B$3:$B$1315, "&lt;=" &amp; CT$1, DataRegularSeason20242025!$D$3:$D$1315, $A13)+SUMIFS(DataRegularSeason20242025!$AB$3:$AB$1315,DataRegularSeason20242025!$B$3:$B$1315, "&lt;=" &amp; CT$1, DataRegularSeason20242025!$E$3:$E$1315, $A13)</f>
        <v>11</v>
      </c>
      <c r="CU13" s="49">
        <f>SUMIFS(DataRegularSeason20242025!$AA$3:$AA$1315,DataRegularSeason20242025!$B$3:$B$1315, "&lt;=" &amp; CU$1, DataRegularSeason20242025!$D$3:$D$1315, $A13)+SUMIFS(DataRegularSeason20242025!$AB$3:$AB$1315,DataRegularSeason20242025!$B$3:$B$1315, "&lt;=" &amp; CU$1, DataRegularSeason20242025!$E$3:$E$1315, $A13)</f>
        <v>11</v>
      </c>
      <c r="CV13" s="49">
        <f>SUMIFS(DataRegularSeason20242025!$AA$3:$AA$1315,DataRegularSeason20242025!$B$3:$B$1315, "&lt;=" &amp; CV$1, DataRegularSeason20242025!$D$3:$D$1315, $A13)+SUMIFS(DataRegularSeason20242025!$AB$3:$AB$1315,DataRegularSeason20242025!$B$3:$B$1315, "&lt;=" &amp; CV$1, DataRegularSeason20242025!$E$3:$E$1315, $A13)</f>
        <v>11</v>
      </c>
      <c r="CW13" s="49">
        <f>SUMIFS(DataRegularSeason20242025!$AA$3:$AA$1315,DataRegularSeason20242025!$B$3:$B$1315, "&lt;=" &amp; CW$1, DataRegularSeason20242025!$D$3:$D$1315, $A13)+SUMIFS(DataRegularSeason20242025!$AB$3:$AB$1315,DataRegularSeason20242025!$B$3:$B$1315, "&lt;=" &amp; CW$1, DataRegularSeason20242025!$E$3:$E$1315, $A13)</f>
        <v>11</v>
      </c>
      <c r="CX13" s="49">
        <f>SUMIFS(DataRegularSeason20242025!$AA$3:$AA$1315,DataRegularSeason20242025!$B$3:$B$1315, "&lt;=" &amp; CX$1, DataRegularSeason20242025!$D$3:$D$1315, $A13)+SUMIFS(DataRegularSeason20242025!$AB$3:$AB$1315,DataRegularSeason20242025!$B$3:$B$1315, "&lt;=" &amp; CX$1, DataRegularSeason20242025!$E$3:$E$1315, $A13)</f>
        <v>11</v>
      </c>
      <c r="CY13" s="49">
        <f>SUMIFS(DataRegularSeason20242025!$AA$3:$AA$1315,DataRegularSeason20242025!$B$3:$B$1315, "&lt;=" &amp; CY$1, DataRegularSeason20242025!$D$3:$D$1315, $A13)+SUMIFS(DataRegularSeason20242025!$AB$3:$AB$1315,DataRegularSeason20242025!$B$3:$B$1315, "&lt;=" &amp; CY$1, DataRegularSeason20242025!$E$3:$E$1315, $A13)</f>
        <v>11</v>
      </c>
      <c r="CZ13" s="49">
        <f>SUMIFS(DataRegularSeason20242025!$AA$3:$AA$1315,DataRegularSeason20242025!$B$3:$B$1315, "&lt;=" &amp; CZ$1, DataRegularSeason20242025!$D$3:$D$1315, $A13)+SUMIFS(DataRegularSeason20242025!$AB$3:$AB$1315,DataRegularSeason20242025!$B$3:$B$1315, "&lt;=" &amp; CZ$1, DataRegularSeason20242025!$E$3:$E$1315, $A13)</f>
        <v>11</v>
      </c>
      <c r="DA13" s="49">
        <f>SUMIFS(DataRegularSeason20242025!$AA$3:$AA$1315,DataRegularSeason20242025!$B$3:$B$1315, "&lt;=" &amp; DA$1, DataRegularSeason20242025!$D$3:$D$1315, $A13)+SUMIFS(DataRegularSeason20242025!$AB$3:$AB$1315,DataRegularSeason20242025!$B$3:$B$1315, "&lt;=" &amp; DA$1, DataRegularSeason20242025!$E$3:$E$1315, $A13)</f>
        <v>11</v>
      </c>
      <c r="DB13" s="49">
        <f>SUMIFS(DataRegularSeason20242025!$AA$3:$AA$1315,DataRegularSeason20242025!$B$3:$B$1315, "&lt;=" &amp; DB$1, DataRegularSeason20242025!$D$3:$D$1315, $A13)+SUMIFS(DataRegularSeason20242025!$AB$3:$AB$1315,DataRegularSeason20242025!$B$3:$B$1315, "&lt;=" &amp; DB$1, DataRegularSeason20242025!$E$3:$E$1315, $A13)</f>
        <v>11</v>
      </c>
      <c r="DC13" s="49">
        <f>SUMIFS(DataRegularSeason20242025!$AA$3:$AA$1315,DataRegularSeason20242025!$B$3:$B$1315, "&lt;=" &amp; DC$1, DataRegularSeason20242025!$D$3:$D$1315, $A13)+SUMIFS(DataRegularSeason20242025!$AB$3:$AB$1315,DataRegularSeason20242025!$B$3:$B$1315, "&lt;=" &amp; DC$1, DataRegularSeason20242025!$E$3:$E$1315, $A13)</f>
        <v>11</v>
      </c>
      <c r="DD13" s="49">
        <f>SUMIFS(DataRegularSeason20242025!$AA$3:$AA$1315,DataRegularSeason20242025!$B$3:$B$1315, "&lt;=" &amp; DD$1, DataRegularSeason20242025!$D$3:$D$1315, $A13)+SUMIFS(DataRegularSeason20242025!$AB$3:$AB$1315,DataRegularSeason20242025!$B$3:$B$1315, "&lt;=" &amp; DD$1, DataRegularSeason20242025!$E$3:$E$1315, $A13)</f>
        <v>11</v>
      </c>
      <c r="DE13" s="49">
        <f>SUMIFS(DataRegularSeason20242025!$AA$3:$AA$1315,DataRegularSeason20242025!$B$3:$B$1315, "&lt;=" &amp; DE$1, DataRegularSeason20242025!$D$3:$D$1315, $A13)+SUMIFS(DataRegularSeason20242025!$AB$3:$AB$1315,DataRegularSeason20242025!$B$3:$B$1315, "&lt;=" &amp; DE$1, DataRegularSeason20242025!$E$3:$E$1315, $A13)</f>
        <v>11</v>
      </c>
      <c r="DF13" s="49">
        <f>SUMIFS(DataRegularSeason20242025!$AA$3:$AA$1315,DataRegularSeason20242025!$B$3:$B$1315, "&lt;=" &amp; DF$1, DataRegularSeason20242025!$D$3:$D$1315, $A13)+SUMIFS(DataRegularSeason20242025!$AB$3:$AB$1315,DataRegularSeason20242025!$B$3:$B$1315, "&lt;=" &amp; DF$1, DataRegularSeason20242025!$E$3:$E$1315, $A13)</f>
        <v>11</v>
      </c>
      <c r="DG13" s="49">
        <f>SUMIFS(DataRegularSeason20242025!$AA$3:$AA$1315,DataRegularSeason20242025!$B$3:$B$1315, "&lt;=" &amp; DG$1, DataRegularSeason20242025!$D$3:$D$1315, $A13)+SUMIFS(DataRegularSeason20242025!$AB$3:$AB$1315,DataRegularSeason20242025!$B$3:$B$1315, "&lt;=" &amp; DG$1, DataRegularSeason20242025!$E$3:$E$1315, $A13)</f>
        <v>11</v>
      </c>
      <c r="DH13" s="49">
        <f>SUMIFS(DataRegularSeason20242025!$AA$3:$AA$1315,DataRegularSeason20242025!$B$3:$B$1315, "&lt;=" &amp; DH$1, DataRegularSeason20242025!$D$3:$D$1315, $A13)+SUMIFS(DataRegularSeason20242025!$AB$3:$AB$1315,DataRegularSeason20242025!$B$3:$B$1315, "&lt;=" &amp; DH$1, DataRegularSeason20242025!$E$3:$E$1315, $A13)</f>
        <v>11</v>
      </c>
      <c r="DI13" s="49">
        <f>SUMIFS(DataRegularSeason20242025!$AA$3:$AA$1315,DataRegularSeason20242025!$B$3:$B$1315, "&lt;=" &amp; DI$1, DataRegularSeason20242025!$D$3:$D$1315, $A13)+SUMIFS(DataRegularSeason20242025!$AB$3:$AB$1315,DataRegularSeason20242025!$B$3:$B$1315, "&lt;=" &amp; DI$1, DataRegularSeason20242025!$E$3:$E$1315, $A13)</f>
        <v>11</v>
      </c>
      <c r="DJ13" s="49">
        <f>SUMIFS(DataRegularSeason20242025!$AA$3:$AA$1315,DataRegularSeason20242025!$B$3:$B$1315, "&lt;=" &amp; DJ$1, DataRegularSeason20242025!$D$3:$D$1315, $A13)+SUMIFS(DataRegularSeason20242025!$AB$3:$AB$1315,DataRegularSeason20242025!$B$3:$B$1315, "&lt;=" &amp; DJ$1, DataRegularSeason20242025!$E$3:$E$1315, $A13)</f>
        <v>11</v>
      </c>
      <c r="DK13" s="49">
        <f>SUMIFS(DataRegularSeason20242025!$AA$3:$AA$1315,DataRegularSeason20242025!$B$3:$B$1315, "&lt;=" &amp; DK$1, DataRegularSeason20242025!$D$3:$D$1315, $A13)+SUMIFS(DataRegularSeason20242025!$AB$3:$AB$1315,DataRegularSeason20242025!$B$3:$B$1315, "&lt;=" &amp; DK$1, DataRegularSeason20242025!$E$3:$E$1315, $A13)</f>
        <v>11</v>
      </c>
      <c r="DL13" s="49">
        <f>SUMIFS(DataRegularSeason20242025!$AA$3:$AA$1315,DataRegularSeason20242025!$B$3:$B$1315, "&lt;=" &amp; DL$1, DataRegularSeason20242025!$D$3:$D$1315, $A13)+SUMIFS(DataRegularSeason20242025!$AB$3:$AB$1315,DataRegularSeason20242025!$B$3:$B$1315, "&lt;=" &amp; DL$1, DataRegularSeason20242025!$E$3:$E$1315, $A13)</f>
        <v>11</v>
      </c>
      <c r="DM13" s="49">
        <f>SUMIFS(DataRegularSeason20242025!$AA$3:$AA$1315,DataRegularSeason20242025!$B$3:$B$1315, "&lt;=" &amp; DM$1, DataRegularSeason20242025!$D$3:$D$1315, $A13)+SUMIFS(DataRegularSeason20242025!$AB$3:$AB$1315,DataRegularSeason20242025!$B$3:$B$1315, "&lt;=" &amp; DM$1, DataRegularSeason20242025!$E$3:$E$1315, $A13)</f>
        <v>11</v>
      </c>
      <c r="DN13" s="49">
        <f>SUMIFS(DataRegularSeason20242025!$AA$3:$AA$1315,DataRegularSeason20242025!$B$3:$B$1315, "&lt;=" &amp; DN$1, DataRegularSeason20242025!$D$3:$D$1315, $A13)+SUMIFS(DataRegularSeason20242025!$AB$3:$AB$1315,DataRegularSeason20242025!$B$3:$B$1315, "&lt;=" &amp; DN$1, DataRegularSeason20242025!$E$3:$E$1315, $A13)</f>
        <v>11</v>
      </c>
      <c r="DO13" s="49">
        <f>SUMIFS(DataRegularSeason20242025!$AA$3:$AA$1315,DataRegularSeason20242025!$B$3:$B$1315, "&lt;=" &amp; DO$1, DataRegularSeason20242025!$D$3:$D$1315, $A13)+SUMIFS(DataRegularSeason20242025!$AB$3:$AB$1315,DataRegularSeason20242025!$B$3:$B$1315, "&lt;=" &amp; DO$1, DataRegularSeason20242025!$E$3:$E$1315, $A13)</f>
        <v>11</v>
      </c>
      <c r="DP13" s="49">
        <f>SUMIFS(DataRegularSeason20242025!$AA$3:$AA$1315,DataRegularSeason20242025!$B$3:$B$1315, "&lt;=" &amp; DP$1, DataRegularSeason20242025!$D$3:$D$1315, $A13)+SUMIFS(DataRegularSeason20242025!$AB$3:$AB$1315,DataRegularSeason20242025!$B$3:$B$1315, "&lt;=" &amp; DP$1, DataRegularSeason20242025!$E$3:$E$1315, $A13)</f>
        <v>11</v>
      </c>
      <c r="DQ13" s="49">
        <f>SUMIFS(DataRegularSeason20242025!$AA$3:$AA$1315,DataRegularSeason20242025!$B$3:$B$1315, "&lt;=" &amp; DQ$1, DataRegularSeason20242025!$D$3:$D$1315, $A13)+SUMIFS(DataRegularSeason20242025!$AB$3:$AB$1315,DataRegularSeason20242025!$B$3:$B$1315, "&lt;=" &amp; DQ$1, DataRegularSeason20242025!$E$3:$E$1315, $A13)</f>
        <v>11</v>
      </c>
      <c r="DR13" s="49">
        <f>SUMIFS(DataRegularSeason20242025!$AA$3:$AA$1315,DataRegularSeason20242025!$B$3:$B$1315, "&lt;=" &amp; DR$1, DataRegularSeason20242025!$D$3:$D$1315, $A13)+SUMIFS(DataRegularSeason20242025!$AB$3:$AB$1315,DataRegularSeason20242025!$B$3:$B$1315, "&lt;=" &amp; DR$1, DataRegularSeason20242025!$E$3:$E$1315, $A13)</f>
        <v>11</v>
      </c>
      <c r="DS13" s="49">
        <f>SUMIFS(DataRegularSeason20242025!$AA$3:$AA$1315,DataRegularSeason20242025!$B$3:$B$1315, "&lt;=" &amp; DS$1, DataRegularSeason20242025!$D$3:$D$1315, $A13)+SUMIFS(DataRegularSeason20242025!$AB$3:$AB$1315,DataRegularSeason20242025!$B$3:$B$1315, "&lt;=" &amp; DS$1, DataRegularSeason20242025!$E$3:$E$1315, $A13)</f>
        <v>11</v>
      </c>
      <c r="DT13" s="49">
        <f>SUMIFS(DataRegularSeason20242025!$AA$3:$AA$1315,DataRegularSeason20242025!$B$3:$B$1315, "&lt;=" &amp; DT$1, DataRegularSeason20242025!$D$3:$D$1315, $A13)+SUMIFS(DataRegularSeason20242025!$AB$3:$AB$1315,DataRegularSeason20242025!$B$3:$B$1315, "&lt;=" &amp; DT$1, DataRegularSeason20242025!$E$3:$E$1315, $A13)</f>
        <v>11</v>
      </c>
      <c r="DU13" s="49">
        <f>SUMIFS(DataRegularSeason20242025!$AA$3:$AA$1315,DataRegularSeason20242025!$B$3:$B$1315, "&lt;=" &amp; DU$1, DataRegularSeason20242025!$D$3:$D$1315, $A13)+SUMIFS(DataRegularSeason20242025!$AB$3:$AB$1315,DataRegularSeason20242025!$B$3:$B$1315, "&lt;=" &amp; DU$1, DataRegularSeason20242025!$E$3:$E$1315, $A13)</f>
        <v>11</v>
      </c>
      <c r="DV13" s="49">
        <f>SUMIFS(DataRegularSeason20242025!$AA$3:$AA$1315,DataRegularSeason20242025!$B$3:$B$1315, "&lt;=" &amp; DV$1, DataRegularSeason20242025!$D$3:$D$1315, $A13)+SUMIFS(DataRegularSeason20242025!$AB$3:$AB$1315,DataRegularSeason20242025!$B$3:$B$1315, "&lt;=" &amp; DV$1, DataRegularSeason20242025!$E$3:$E$1315, $A13)</f>
        <v>11</v>
      </c>
      <c r="DW13" s="49">
        <f>SUMIFS(DataRegularSeason20242025!$AA$3:$AA$1315,DataRegularSeason20242025!$B$3:$B$1315, "&lt;=" &amp; DW$1, DataRegularSeason20242025!$D$3:$D$1315, $A13)+SUMIFS(DataRegularSeason20242025!$AB$3:$AB$1315,DataRegularSeason20242025!$B$3:$B$1315, "&lt;=" &amp; DW$1, DataRegularSeason20242025!$E$3:$E$1315, $A13)</f>
        <v>11</v>
      </c>
      <c r="DX13" s="49">
        <f>SUMIFS(DataRegularSeason20242025!$AA$3:$AA$1315,DataRegularSeason20242025!$B$3:$B$1315, "&lt;=" &amp; DX$1, DataRegularSeason20242025!$D$3:$D$1315, $A13)+SUMIFS(DataRegularSeason20242025!$AB$3:$AB$1315,DataRegularSeason20242025!$B$3:$B$1315, "&lt;=" &amp; DX$1, DataRegularSeason20242025!$E$3:$E$1315, $A13)</f>
        <v>11</v>
      </c>
      <c r="DY13" s="49">
        <f>SUMIFS(DataRegularSeason20242025!$AA$3:$AA$1315,DataRegularSeason20242025!$B$3:$B$1315, "&lt;=" &amp; DY$1, DataRegularSeason20242025!$D$3:$D$1315, $A13)+SUMIFS(DataRegularSeason20242025!$AB$3:$AB$1315,DataRegularSeason20242025!$B$3:$B$1315, "&lt;=" &amp; DY$1, DataRegularSeason20242025!$E$3:$E$1315, $A13)</f>
        <v>11</v>
      </c>
      <c r="DZ13" s="49">
        <f>SUMIFS(DataRegularSeason20242025!$AA$3:$AA$1315,DataRegularSeason20242025!$B$3:$B$1315, "&lt;=" &amp; DZ$1, DataRegularSeason20242025!$D$3:$D$1315, $A13)+SUMIFS(DataRegularSeason20242025!$AB$3:$AB$1315,DataRegularSeason20242025!$B$3:$B$1315, "&lt;=" &amp; DZ$1, DataRegularSeason20242025!$E$3:$E$1315, $A13)</f>
        <v>11</v>
      </c>
      <c r="EA13" s="49">
        <f>SUMIFS(DataRegularSeason20242025!$AA$3:$AA$1315,DataRegularSeason20242025!$B$3:$B$1315, "&lt;=" &amp; EA$1, DataRegularSeason20242025!$D$3:$D$1315, $A13)+SUMIFS(DataRegularSeason20242025!$AB$3:$AB$1315,DataRegularSeason20242025!$B$3:$B$1315, "&lt;=" &amp; EA$1, DataRegularSeason20242025!$E$3:$E$1315, $A13)</f>
        <v>11</v>
      </c>
      <c r="EB13" s="49">
        <f>SUMIFS(DataRegularSeason20242025!$AA$3:$AA$1315,DataRegularSeason20242025!$B$3:$B$1315, "&lt;=" &amp; EB$1, DataRegularSeason20242025!$D$3:$D$1315, $A13)+SUMIFS(DataRegularSeason20242025!$AB$3:$AB$1315,DataRegularSeason20242025!$B$3:$B$1315, "&lt;=" &amp; EB$1, DataRegularSeason20242025!$E$3:$E$1315, $A13)</f>
        <v>11</v>
      </c>
      <c r="EC13" s="49">
        <f>SUMIFS(DataRegularSeason20242025!$AA$3:$AA$1315,DataRegularSeason20242025!$B$3:$B$1315, "&lt;=" &amp; EC$1, DataRegularSeason20242025!$D$3:$D$1315, $A13)+SUMIFS(DataRegularSeason20242025!$AB$3:$AB$1315,DataRegularSeason20242025!$B$3:$B$1315, "&lt;=" &amp; EC$1, DataRegularSeason20242025!$E$3:$E$1315, $A13)</f>
        <v>11</v>
      </c>
      <c r="ED13" s="49">
        <f>SUMIFS(DataRegularSeason20242025!$AA$3:$AA$1315,DataRegularSeason20242025!$B$3:$B$1315, "&lt;=" &amp; ED$1, DataRegularSeason20242025!$D$3:$D$1315, $A13)+SUMIFS(DataRegularSeason20242025!$AB$3:$AB$1315,DataRegularSeason20242025!$B$3:$B$1315, "&lt;=" &amp; ED$1, DataRegularSeason20242025!$E$3:$E$1315, $A13)</f>
        <v>11</v>
      </c>
      <c r="EE13" s="49">
        <f>SUMIFS(DataRegularSeason20242025!$AA$3:$AA$1315,DataRegularSeason20242025!$B$3:$B$1315, "&lt;=" &amp; EE$1, DataRegularSeason20242025!$D$3:$D$1315, $A13)+SUMIFS(DataRegularSeason20242025!$AB$3:$AB$1315,DataRegularSeason20242025!$B$3:$B$1315, "&lt;=" &amp; EE$1, DataRegularSeason20242025!$E$3:$E$1315, $A13)</f>
        <v>11</v>
      </c>
      <c r="EF13" s="49">
        <f>SUMIFS(DataRegularSeason20242025!$AA$3:$AA$1315,DataRegularSeason20242025!$B$3:$B$1315, "&lt;=" &amp; EF$1, DataRegularSeason20242025!$D$3:$D$1315, $A13)+SUMIFS(DataRegularSeason20242025!$AB$3:$AB$1315,DataRegularSeason20242025!$B$3:$B$1315, "&lt;=" &amp; EF$1, DataRegularSeason20242025!$E$3:$E$1315, $A13)</f>
        <v>11</v>
      </c>
      <c r="EG13" s="49">
        <f>SUMIFS(DataRegularSeason20242025!$AA$3:$AA$1315,DataRegularSeason20242025!$B$3:$B$1315, "&lt;=" &amp; EG$1, DataRegularSeason20242025!$D$3:$D$1315, $A13)+SUMIFS(DataRegularSeason20242025!$AB$3:$AB$1315,DataRegularSeason20242025!$B$3:$B$1315, "&lt;=" &amp; EG$1, DataRegularSeason20242025!$E$3:$E$1315, $A13)</f>
        <v>11</v>
      </c>
      <c r="EH13" s="49">
        <f>SUMIFS(DataRegularSeason20242025!$AA$3:$AA$1315,DataRegularSeason20242025!$B$3:$B$1315, "&lt;=" &amp; EH$1, DataRegularSeason20242025!$D$3:$D$1315, $A13)+SUMIFS(DataRegularSeason20242025!$AB$3:$AB$1315,DataRegularSeason20242025!$B$3:$B$1315, "&lt;=" &amp; EH$1, DataRegularSeason20242025!$E$3:$E$1315, $A13)</f>
        <v>11</v>
      </c>
      <c r="EI13" s="49">
        <f>SUMIFS(DataRegularSeason20242025!$AA$3:$AA$1315,DataRegularSeason20242025!$B$3:$B$1315, "&lt;=" &amp; EI$1, DataRegularSeason20242025!$D$3:$D$1315, $A13)+SUMIFS(DataRegularSeason20242025!$AB$3:$AB$1315,DataRegularSeason20242025!$B$3:$B$1315, "&lt;=" &amp; EI$1, DataRegularSeason20242025!$E$3:$E$1315, $A13)</f>
        <v>11</v>
      </c>
      <c r="EJ13" s="49">
        <f>SUMIFS(DataRegularSeason20242025!$AA$3:$AA$1315,DataRegularSeason20242025!$B$3:$B$1315, "&lt;=" &amp; EJ$1, DataRegularSeason20242025!$D$3:$D$1315, $A13)+SUMIFS(DataRegularSeason20242025!$AB$3:$AB$1315,DataRegularSeason20242025!$B$3:$B$1315, "&lt;=" &amp; EJ$1, DataRegularSeason20242025!$E$3:$E$1315, $A13)</f>
        <v>11</v>
      </c>
      <c r="EK13" s="49">
        <f>SUMIFS(DataRegularSeason20242025!$AA$3:$AA$1315,DataRegularSeason20242025!$B$3:$B$1315, "&lt;=" &amp; EK$1, DataRegularSeason20242025!$D$3:$D$1315, $A13)+SUMIFS(DataRegularSeason20242025!$AB$3:$AB$1315,DataRegularSeason20242025!$B$3:$B$1315, "&lt;=" &amp; EK$1, DataRegularSeason20242025!$E$3:$E$1315, $A13)</f>
        <v>11</v>
      </c>
      <c r="EL13" s="49">
        <f>SUMIFS(DataRegularSeason20242025!$AA$3:$AA$1315,DataRegularSeason20242025!$B$3:$B$1315, "&lt;=" &amp; EL$1, DataRegularSeason20242025!$D$3:$D$1315, $A13)+SUMIFS(DataRegularSeason20242025!$AB$3:$AB$1315,DataRegularSeason20242025!$B$3:$B$1315, "&lt;=" &amp; EL$1, DataRegularSeason20242025!$E$3:$E$1315, $A13)</f>
        <v>11</v>
      </c>
      <c r="EM13" s="49">
        <f>SUMIFS(DataRegularSeason20242025!$AA$3:$AA$1315,DataRegularSeason20242025!$B$3:$B$1315, "&lt;=" &amp; EM$1, DataRegularSeason20242025!$D$3:$D$1315, $A13)+SUMIFS(DataRegularSeason20242025!$AB$3:$AB$1315,DataRegularSeason20242025!$B$3:$B$1315, "&lt;=" &amp; EM$1, DataRegularSeason20242025!$E$3:$E$1315, $A13)</f>
        <v>11</v>
      </c>
      <c r="EN13" s="49">
        <f>SUMIFS(DataRegularSeason20242025!$AA$3:$AA$1315,DataRegularSeason20242025!$B$3:$B$1315, "&lt;=" &amp; EN$1, DataRegularSeason20242025!$D$3:$D$1315, $A13)+SUMIFS(DataRegularSeason20242025!$AB$3:$AB$1315,DataRegularSeason20242025!$B$3:$B$1315, "&lt;=" &amp; EN$1, DataRegularSeason20242025!$E$3:$E$1315, $A13)</f>
        <v>11</v>
      </c>
      <c r="EO13" s="49">
        <f>SUMIFS(DataRegularSeason20242025!$AA$3:$AA$1315,DataRegularSeason20242025!$B$3:$B$1315, "&lt;=" &amp; EO$1, DataRegularSeason20242025!$D$3:$D$1315, $A13)+SUMIFS(DataRegularSeason20242025!$AB$3:$AB$1315,DataRegularSeason20242025!$B$3:$B$1315, "&lt;=" &amp; EO$1, DataRegularSeason20242025!$E$3:$E$1315, $A13)</f>
        <v>11</v>
      </c>
      <c r="EP13" s="49">
        <f>SUMIFS(DataRegularSeason20242025!$AA$3:$AA$1315,DataRegularSeason20242025!$B$3:$B$1315, "&lt;=" &amp; EP$1, DataRegularSeason20242025!$D$3:$D$1315, $A13)+SUMIFS(DataRegularSeason20242025!$AB$3:$AB$1315,DataRegularSeason20242025!$B$3:$B$1315, "&lt;=" &amp; EP$1, DataRegularSeason20242025!$E$3:$E$1315, $A13)</f>
        <v>11</v>
      </c>
      <c r="EQ13" s="49">
        <f>SUMIFS(DataRegularSeason20242025!$AA$3:$AA$1315,DataRegularSeason20242025!$B$3:$B$1315, "&lt;=" &amp; EQ$1, DataRegularSeason20242025!$D$3:$D$1315, $A13)+SUMIFS(DataRegularSeason20242025!$AB$3:$AB$1315,DataRegularSeason20242025!$B$3:$B$1315, "&lt;=" &amp; EQ$1, DataRegularSeason20242025!$E$3:$E$1315, $A13)</f>
        <v>11</v>
      </c>
      <c r="ER13" s="49">
        <f>SUMIFS(DataRegularSeason20242025!$AA$3:$AA$1315,DataRegularSeason20242025!$B$3:$B$1315, "&lt;=" &amp; ER$1, DataRegularSeason20242025!$D$3:$D$1315, $A13)+SUMIFS(DataRegularSeason20242025!$AB$3:$AB$1315,DataRegularSeason20242025!$B$3:$B$1315, "&lt;=" &amp; ER$1, DataRegularSeason20242025!$E$3:$E$1315, $A13)</f>
        <v>11</v>
      </c>
      <c r="ES13" s="49">
        <f>SUMIFS(DataRegularSeason20242025!$AA$3:$AA$1315,DataRegularSeason20242025!$B$3:$B$1315, "&lt;=" &amp; ES$1, DataRegularSeason20242025!$D$3:$D$1315, $A13)+SUMIFS(DataRegularSeason20242025!$AB$3:$AB$1315,DataRegularSeason20242025!$B$3:$B$1315, "&lt;=" &amp; ES$1, DataRegularSeason20242025!$E$3:$E$1315, $A13)</f>
        <v>11</v>
      </c>
      <c r="ET13" s="49">
        <f>SUMIFS(DataRegularSeason20242025!$AA$3:$AA$1315,DataRegularSeason20242025!$B$3:$B$1315, "&lt;=" &amp; ET$1, DataRegularSeason20242025!$D$3:$D$1315, $A13)+SUMIFS(DataRegularSeason20242025!$AB$3:$AB$1315,DataRegularSeason20242025!$B$3:$B$1315, "&lt;=" &amp; ET$1, DataRegularSeason20242025!$E$3:$E$1315, $A13)</f>
        <v>11</v>
      </c>
      <c r="EU13" s="49">
        <f>SUMIFS(DataRegularSeason20242025!$AA$3:$AA$1315,DataRegularSeason20242025!$B$3:$B$1315, "&lt;=" &amp; EU$1, DataRegularSeason20242025!$D$3:$D$1315, $A13)+SUMIFS(DataRegularSeason20242025!$AB$3:$AB$1315,DataRegularSeason20242025!$B$3:$B$1315, "&lt;=" &amp; EU$1, DataRegularSeason20242025!$E$3:$E$1315, $A13)</f>
        <v>11</v>
      </c>
      <c r="EV13" s="49">
        <f>SUMIFS(DataRegularSeason20242025!$AA$3:$AA$1315,DataRegularSeason20242025!$B$3:$B$1315, "&lt;=" &amp; EV$1, DataRegularSeason20242025!$D$3:$D$1315, $A13)+SUMIFS(DataRegularSeason20242025!$AB$3:$AB$1315,DataRegularSeason20242025!$B$3:$B$1315, "&lt;=" &amp; EV$1, DataRegularSeason20242025!$E$3:$E$1315, $A13)</f>
        <v>11</v>
      </c>
      <c r="EW13" s="49">
        <f>SUMIFS(DataRegularSeason20242025!$AA$3:$AA$1315,DataRegularSeason20242025!$B$3:$B$1315, "&lt;=" &amp; EW$1, DataRegularSeason20242025!$D$3:$D$1315, $A13)+SUMIFS(DataRegularSeason20242025!$AB$3:$AB$1315,DataRegularSeason20242025!$B$3:$B$1315, "&lt;=" &amp; EW$1, DataRegularSeason20242025!$E$3:$E$1315, $A13)</f>
        <v>11</v>
      </c>
      <c r="EX13" s="49">
        <f>SUMIFS(DataRegularSeason20242025!$AA$3:$AA$1315,DataRegularSeason20242025!$B$3:$B$1315, "&lt;=" &amp; EX$1, DataRegularSeason20242025!$D$3:$D$1315, $A13)+SUMIFS(DataRegularSeason20242025!$AB$3:$AB$1315,DataRegularSeason20242025!$B$3:$B$1315, "&lt;=" &amp; EX$1, DataRegularSeason20242025!$E$3:$E$1315, $A13)</f>
        <v>11</v>
      </c>
      <c r="EY13" s="49">
        <f>SUMIFS(DataRegularSeason20242025!$AA$3:$AA$1315,DataRegularSeason20242025!$B$3:$B$1315, "&lt;=" &amp; EY$1, DataRegularSeason20242025!$D$3:$D$1315, $A13)+SUMIFS(DataRegularSeason20242025!$AB$3:$AB$1315,DataRegularSeason20242025!$B$3:$B$1315, "&lt;=" &amp; EY$1, DataRegularSeason20242025!$E$3:$E$1315, $A13)</f>
        <v>11</v>
      </c>
      <c r="EZ13" s="49">
        <f>SUMIFS(DataRegularSeason20242025!$AA$3:$AA$1315,DataRegularSeason20242025!$B$3:$B$1315, "&lt;=" &amp; EZ$1, DataRegularSeason20242025!$D$3:$D$1315, $A13)+SUMIFS(DataRegularSeason20242025!$AB$3:$AB$1315,DataRegularSeason20242025!$B$3:$B$1315, "&lt;=" &amp; EZ$1, DataRegularSeason20242025!$E$3:$E$1315, $A13)</f>
        <v>11</v>
      </c>
      <c r="FA13" s="49">
        <f>SUMIFS(DataRegularSeason20242025!$AA$3:$AA$1315,DataRegularSeason20242025!$B$3:$B$1315, "&lt;=" &amp; FA$1, DataRegularSeason20242025!$D$3:$D$1315, $A13)+SUMIFS(DataRegularSeason20242025!$AB$3:$AB$1315,DataRegularSeason20242025!$B$3:$B$1315, "&lt;=" &amp; FA$1, DataRegularSeason20242025!$E$3:$E$1315, $A13)</f>
        <v>11</v>
      </c>
      <c r="FB13" s="49">
        <f>SUMIFS(DataRegularSeason20242025!$AA$3:$AA$1315,DataRegularSeason20242025!$B$3:$B$1315, "&lt;=" &amp; FB$1, DataRegularSeason20242025!$D$3:$D$1315, $A13)+SUMIFS(DataRegularSeason20242025!$AB$3:$AB$1315,DataRegularSeason20242025!$B$3:$B$1315, "&lt;=" &amp; FB$1, DataRegularSeason20242025!$E$3:$E$1315, $A13)</f>
        <v>11</v>
      </c>
      <c r="FC13" s="49">
        <f>SUMIFS(DataRegularSeason20242025!$AA$3:$AA$1315,DataRegularSeason20242025!$B$3:$B$1315, "&lt;=" &amp; FC$1, DataRegularSeason20242025!$D$3:$D$1315, $A13)+SUMIFS(DataRegularSeason20242025!$AB$3:$AB$1315,DataRegularSeason20242025!$B$3:$B$1315, "&lt;=" &amp; FC$1, DataRegularSeason20242025!$E$3:$E$1315, $A13)</f>
        <v>11</v>
      </c>
      <c r="FD13" s="49">
        <f>SUMIFS(DataRegularSeason20242025!$AA$3:$AA$1315,DataRegularSeason20242025!$B$3:$B$1315, "&lt;=" &amp; FD$1, DataRegularSeason20242025!$D$3:$D$1315, $A13)+SUMIFS(DataRegularSeason20242025!$AB$3:$AB$1315,DataRegularSeason20242025!$B$3:$B$1315, "&lt;=" &amp; FD$1, DataRegularSeason20242025!$E$3:$E$1315, $A13)</f>
        <v>11</v>
      </c>
      <c r="FE13" s="49">
        <f>SUMIFS(DataRegularSeason20242025!$AA$3:$AA$1315,DataRegularSeason20242025!$B$3:$B$1315, "&lt;=" &amp; FE$1, DataRegularSeason20242025!$D$3:$D$1315, $A13)+SUMIFS(DataRegularSeason20242025!$AB$3:$AB$1315,DataRegularSeason20242025!$B$3:$B$1315, "&lt;=" &amp; FE$1, DataRegularSeason20242025!$E$3:$E$1315, $A13)</f>
        <v>11</v>
      </c>
      <c r="FF13" s="49">
        <f>SUMIFS(DataRegularSeason20242025!$AA$3:$AA$1315,DataRegularSeason20242025!$B$3:$B$1315, "&lt;=" &amp; FF$1, DataRegularSeason20242025!$D$3:$D$1315, $A13)+SUMIFS(DataRegularSeason20242025!$AB$3:$AB$1315,DataRegularSeason20242025!$B$3:$B$1315, "&lt;=" &amp; FF$1, DataRegularSeason20242025!$E$3:$E$1315, $A13)</f>
        <v>11</v>
      </c>
      <c r="FG13" s="49">
        <f>SUMIFS(DataRegularSeason20242025!$AA$3:$AA$1315,DataRegularSeason20242025!$B$3:$B$1315, "&lt;=" &amp; FG$1, DataRegularSeason20242025!$D$3:$D$1315, $A13)+SUMIFS(DataRegularSeason20242025!$AB$3:$AB$1315,DataRegularSeason20242025!$B$3:$B$1315, "&lt;=" &amp; FG$1, DataRegularSeason20242025!$E$3:$E$1315, $A13)</f>
        <v>11</v>
      </c>
      <c r="FH13" s="49">
        <f>SUMIFS(DataRegularSeason20242025!$AA$3:$AA$1315,DataRegularSeason20242025!$B$3:$B$1315, "&lt;=" &amp; FH$1, DataRegularSeason20242025!$D$3:$D$1315, $A13)+SUMIFS(DataRegularSeason20242025!$AB$3:$AB$1315,DataRegularSeason20242025!$B$3:$B$1315, "&lt;=" &amp; FH$1, DataRegularSeason20242025!$E$3:$E$1315, $A13)</f>
        <v>11</v>
      </c>
      <c r="FI13" s="49">
        <f>SUMIFS(DataRegularSeason20242025!$AA$3:$AA$1315,DataRegularSeason20242025!$B$3:$B$1315, "&lt;=" &amp; FI$1, DataRegularSeason20242025!$D$3:$D$1315, $A13)+SUMIFS(DataRegularSeason20242025!$AB$3:$AB$1315,DataRegularSeason20242025!$B$3:$B$1315, "&lt;=" &amp; FI$1, DataRegularSeason20242025!$E$3:$E$1315, $A13)</f>
        <v>11</v>
      </c>
      <c r="FJ13" s="49">
        <f>SUMIFS(DataRegularSeason20242025!$AA$3:$AA$1315,DataRegularSeason20242025!$B$3:$B$1315, "&lt;=" &amp; FJ$1, DataRegularSeason20242025!$D$3:$D$1315, $A13)+SUMIFS(DataRegularSeason20242025!$AB$3:$AB$1315,DataRegularSeason20242025!$B$3:$B$1315, "&lt;=" &amp; FJ$1, DataRegularSeason20242025!$E$3:$E$1315, $A13)</f>
        <v>11</v>
      </c>
      <c r="FK13" s="49">
        <f>SUMIFS(DataRegularSeason20242025!$AA$3:$AA$1315,DataRegularSeason20242025!$B$3:$B$1315, "&lt;=" &amp; FK$1, DataRegularSeason20242025!$D$3:$D$1315, $A13)+SUMIFS(DataRegularSeason20242025!$AB$3:$AB$1315,DataRegularSeason20242025!$B$3:$B$1315, "&lt;=" &amp; FK$1, DataRegularSeason20242025!$E$3:$E$1315, $A13)</f>
        <v>11</v>
      </c>
      <c r="FL13" s="49">
        <f>SUMIFS(DataRegularSeason20242025!$AA$3:$AA$1315,DataRegularSeason20242025!$B$3:$B$1315, "&lt;=" &amp; FL$1, DataRegularSeason20242025!$D$3:$D$1315, $A13)+SUMIFS(DataRegularSeason20242025!$AB$3:$AB$1315,DataRegularSeason20242025!$B$3:$B$1315, "&lt;=" &amp; FL$1, DataRegularSeason20242025!$E$3:$E$1315, $A13)</f>
        <v>11</v>
      </c>
      <c r="FM13" s="49">
        <f>SUMIFS(DataRegularSeason20242025!$AA$3:$AA$1315,DataRegularSeason20242025!$B$3:$B$1315, "&lt;=" &amp; FM$1, DataRegularSeason20242025!$D$3:$D$1315, $A13)+SUMIFS(DataRegularSeason20242025!$AB$3:$AB$1315,DataRegularSeason20242025!$B$3:$B$1315, "&lt;=" &amp; FM$1, DataRegularSeason20242025!$E$3:$E$1315, $A13)</f>
        <v>11</v>
      </c>
      <c r="FN13" s="49">
        <f>SUMIFS(DataRegularSeason20242025!$AA$3:$AA$1315,DataRegularSeason20242025!$B$3:$B$1315, "&lt;=" &amp; FN$1, DataRegularSeason20242025!$D$3:$D$1315, $A13)+SUMIFS(DataRegularSeason20242025!$AB$3:$AB$1315,DataRegularSeason20242025!$B$3:$B$1315, "&lt;=" &amp; FN$1, DataRegularSeason20242025!$E$3:$E$1315, $A13)</f>
        <v>11</v>
      </c>
      <c r="FO13" s="49">
        <f>SUMIFS(DataRegularSeason20242025!$AA$3:$AA$1315,DataRegularSeason20242025!$B$3:$B$1315, "&lt;=" &amp; FO$1, DataRegularSeason20242025!$D$3:$D$1315, $A13)+SUMIFS(DataRegularSeason20242025!$AB$3:$AB$1315,DataRegularSeason20242025!$B$3:$B$1315, "&lt;=" &amp; FO$1, DataRegularSeason20242025!$E$3:$E$1315, $A13)</f>
        <v>11</v>
      </c>
      <c r="FP13" s="49">
        <f>SUMIFS(DataRegularSeason20242025!$AA$3:$AA$1315,DataRegularSeason20242025!$B$3:$B$1315, "&lt;=" &amp; FP$1, DataRegularSeason20242025!$D$3:$D$1315, $A13)+SUMIFS(DataRegularSeason20242025!$AB$3:$AB$1315,DataRegularSeason20242025!$B$3:$B$1315, "&lt;=" &amp; FP$1, DataRegularSeason20242025!$E$3:$E$1315, $A13)</f>
        <v>11</v>
      </c>
      <c r="FQ13" s="49">
        <f>SUMIFS(DataRegularSeason20242025!$AA$3:$AA$1315,DataRegularSeason20242025!$B$3:$B$1315, "&lt;=" &amp; FQ$1, DataRegularSeason20242025!$D$3:$D$1315, $A13)+SUMIFS(DataRegularSeason20242025!$AB$3:$AB$1315,DataRegularSeason20242025!$B$3:$B$1315, "&lt;=" &amp; FQ$1, DataRegularSeason20242025!$E$3:$E$1315, $A13)</f>
        <v>11</v>
      </c>
      <c r="FR13" s="49">
        <f>SUMIFS(DataRegularSeason20242025!$AA$3:$AA$1315,DataRegularSeason20242025!$B$3:$B$1315, "&lt;=" &amp; FR$1, DataRegularSeason20242025!$D$3:$D$1315, $A13)+SUMIFS(DataRegularSeason20242025!$AB$3:$AB$1315,DataRegularSeason20242025!$B$3:$B$1315, "&lt;=" &amp; FR$1, DataRegularSeason20242025!$E$3:$E$1315, $A13)</f>
        <v>11</v>
      </c>
      <c r="FS13" s="49">
        <f>SUMIFS(DataRegularSeason20242025!$AA$3:$AA$1315,DataRegularSeason20242025!$B$3:$B$1315, "&lt;=" &amp; FS$1, DataRegularSeason20242025!$D$3:$D$1315, $A13)+SUMIFS(DataRegularSeason20242025!$AB$3:$AB$1315,DataRegularSeason20242025!$B$3:$B$1315, "&lt;=" &amp; FS$1, DataRegularSeason20242025!$E$3:$E$1315, $A13)</f>
        <v>11</v>
      </c>
      <c r="FT13" s="49">
        <f>SUMIFS(DataRegularSeason20242025!$AA$3:$AA$1315,DataRegularSeason20242025!$B$3:$B$1315, "&lt;=" &amp; FT$1, DataRegularSeason20242025!$D$3:$D$1315, $A13)+SUMIFS(DataRegularSeason20242025!$AB$3:$AB$1315,DataRegularSeason20242025!$B$3:$B$1315, "&lt;=" &amp; FT$1, DataRegularSeason20242025!$E$3:$E$1315, $A13)</f>
        <v>11</v>
      </c>
      <c r="FU13" s="49">
        <f>SUMIFS(DataRegularSeason20242025!$AA$3:$AA$1315,DataRegularSeason20242025!$B$3:$B$1315, "&lt;=" &amp; FU$1, DataRegularSeason20242025!$D$3:$D$1315, $A13)+SUMIFS(DataRegularSeason20242025!$AB$3:$AB$1315,DataRegularSeason20242025!$B$3:$B$1315, "&lt;=" &amp; FU$1, DataRegularSeason20242025!$E$3:$E$1315, $A13)</f>
        <v>11</v>
      </c>
      <c r="FV13" s="49">
        <f>SUMIFS(DataRegularSeason20242025!$AA$3:$AA$1315,DataRegularSeason20242025!$B$3:$B$1315, "&lt;=" &amp; FV$1, DataRegularSeason20242025!$D$3:$D$1315, $A13)+SUMIFS(DataRegularSeason20242025!$AB$3:$AB$1315,DataRegularSeason20242025!$B$3:$B$1315, "&lt;=" &amp; FV$1, DataRegularSeason20242025!$E$3:$E$1315, $A13)</f>
        <v>11</v>
      </c>
      <c r="FW13" s="49">
        <f>SUMIFS(DataRegularSeason20242025!$AA$3:$AA$1315,DataRegularSeason20242025!$B$3:$B$1315, "&lt;=" &amp; FW$1, DataRegularSeason20242025!$D$3:$D$1315, $A13)+SUMIFS(DataRegularSeason20242025!$AB$3:$AB$1315,DataRegularSeason20242025!$B$3:$B$1315, "&lt;=" &amp; FW$1, DataRegularSeason20242025!$E$3:$E$1315, $A13)</f>
        <v>11</v>
      </c>
      <c r="FX13" s="49">
        <f>SUMIFS(DataRegularSeason20242025!$AA$3:$AA$1315,DataRegularSeason20242025!$B$3:$B$1315, "&lt;=" &amp; FX$1, DataRegularSeason20242025!$D$3:$D$1315, $A13)+SUMIFS(DataRegularSeason20242025!$AB$3:$AB$1315,DataRegularSeason20242025!$B$3:$B$1315, "&lt;=" &amp; FX$1, DataRegularSeason20242025!$E$3:$E$1315, $A13)</f>
        <v>11</v>
      </c>
      <c r="FY13" s="49">
        <f>SUMIFS(DataRegularSeason20242025!$AA$3:$AA$1315,DataRegularSeason20242025!$B$3:$B$1315, "&lt;=" &amp; FY$1, DataRegularSeason20242025!$D$3:$D$1315, $A13)+SUMIFS(DataRegularSeason20242025!$AB$3:$AB$1315,DataRegularSeason20242025!$B$3:$B$1315, "&lt;=" &amp; FY$1, DataRegularSeason20242025!$E$3:$E$1315, $A13)</f>
        <v>11</v>
      </c>
      <c r="FZ13" s="49">
        <f>SUMIFS(DataRegularSeason20242025!$AA$3:$AA$1315,DataRegularSeason20242025!$B$3:$B$1315, "&lt;=" &amp; FZ$1, DataRegularSeason20242025!$D$3:$D$1315, $A13)+SUMIFS(DataRegularSeason20242025!$AB$3:$AB$1315,DataRegularSeason20242025!$B$3:$B$1315, "&lt;=" &amp; FZ$1, DataRegularSeason20242025!$E$3:$E$1315, $A13)</f>
        <v>11</v>
      </c>
      <c r="GA13" s="49">
        <f>SUMIFS(DataRegularSeason20242025!$AA$3:$AA$1315,DataRegularSeason20242025!$B$3:$B$1315, "&lt;=" &amp; GA$1, DataRegularSeason20242025!$D$3:$D$1315, $A13)+SUMIFS(DataRegularSeason20242025!$AB$3:$AB$1315,DataRegularSeason20242025!$B$3:$B$1315, "&lt;=" &amp; GA$1, DataRegularSeason20242025!$E$3:$E$1315, $A13)</f>
        <v>11</v>
      </c>
      <c r="GB13" s="49">
        <f>SUMIFS(DataRegularSeason20242025!$AA$3:$AA$1315,DataRegularSeason20242025!$B$3:$B$1315, "&lt;=" &amp; GB$1, DataRegularSeason20242025!$D$3:$D$1315, $A13)+SUMIFS(DataRegularSeason20242025!$AB$3:$AB$1315,DataRegularSeason20242025!$B$3:$B$1315, "&lt;=" &amp; GB$1, DataRegularSeason20242025!$E$3:$E$1315, $A13)</f>
        <v>11</v>
      </c>
      <c r="GC13" s="49">
        <f>SUMIFS(DataRegularSeason20242025!$AA$3:$AA$1315,DataRegularSeason20242025!$B$3:$B$1315, "&lt;=" &amp; GC$1, DataRegularSeason20242025!$D$3:$D$1315, $A13)+SUMIFS(DataRegularSeason20242025!$AB$3:$AB$1315,DataRegularSeason20242025!$B$3:$B$1315, "&lt;=" &amp; GC$1, DataRegularSeason20242025!$E$3:$E$1315, $A13)</f>
        <v>11</v>
      </c>
      <c r="GD13" s="49">
        <f>SUMIFS(DataRegularSeason20242025!$AA$3:$AA$1315,DataRegularSeason20242025!$B$3:$B$1315, "&lt;=" &amp; GD$1, DataRegularSeason20242025!$D$3:$D$1315, $A13)+SUMIFS(DataRegularSeason20242025!$AB$3:$AB$1315,DataRegularSeason20242025!$B$3:$B$1315, "&lt;=" &amp; GD$1, DataRegularSeason20242025!$E$3:$E$1315, $A13)</f>
        <v>11</v>
      </c>
      <c r="GE13" s="49">
        <f>SUMIFS(DataRegularSeason20242025!$AA$3:$AA$1315,DataRegularSeason20242025!$B$3:$B$1315, "&lt;=" &amp; GE$1, DataRegularSeason20242025!$D$3:$D$1315, $A13)+SUMIFS(DataRegularSeason20242025!$AB$3:$AB$1315,DataRegularSeason20242025!$B$3:$B$1315, "&lt;=" &amp; GE$1, DataRegularSeason20242025!$E$3:$E$1315, $A13)</f>
        <v>11</v>
      </c>
      <c r="GF13" s="49">
        <f>SUMIFS(DataRegularSeason20242025!$AA$3:$AA$1315,DataRegularSeason20242025!$B$3:$B$1315, "&lt;=" &amp; GF$1, DataRegularSeason20242025!$D$3:$D$1315, $A13)+SUMIFS(DataRegularSeason20242025!$AB$3:$AB$1315,DataRegularSeason20242025!$B$3:$B$1315, "&lt;=" &amp; GF$1, DataRegularSeason20242025!$E$3:$E$1315, $A13)</f>
        <v>11</v>
      </c>
      <c r="GG13" s="49">
        <f>SUMIFS(DataRegularSeason20242025!$AA$3:$AA$1315,DataRegularSeason20242025!$B$3:$B$1315, "&lt;=" &amp; GG$1, DataRegularSeason20242025!$D$3:$D$1315, $A13)+SUMIFS(DataRegularSeason20242025!$AB$3:$AB$1315,DataRegularSeason20242025!$B$3:$B$1315, "&lt;=" &amp; GG$1, DataRegularSeason20242025!$E$3:$E$1315, $A13)</f>
        <v>11</v>
      </c>
      <c r="GH13" s="49">
        <f>SUMIFS(DataRegularSeason20242025!$AA$3:$AA$1315,DataRegularSeason20242025!$B$3:$B$1315, "&lt;=" &amp; GH$1, DataRegularSeason20242025!$D$3:$D$1315, $A13)+SUMIFS(DataRegularSeason20242025!$AB$3:$AB$1315,DataRegularSeason20242025!$B$3:$B$1315, "&lt;=" &amp; GH$1, DataRegularSeason20242025!$E$3:$E$1315, $A13)</f>
        <v>11</v>
      </c>
      <c r="GI13" s="49">
        <f>SUMIFS(DataRegularSeason20242025!$AA$3:$AA$1315,DataRegularSeason20242025!$B$3:$B$1315, "&lt;=" &amp; GI$1, DataRegularSeason20242025!$D$3:$D$1315, $A13)+SUMIFS(DataRegularSeason20242025!$AB$3:$AB$1315,DataRegularSeason20242025!$B$3:$B$1315, "&lt;=" &amp; GI$1, DataRegularSeason20242025!$E$3:$E$1315, $A13)</f>
        <v>11</v>
      </c>
      <c r="GJ13" s="49">
        <f>SUMIFS(DataRegularSeason20242025!$AA$3:$AA$1315,DataRegularSeason20242025!$B$3:$B$1315, "&lt;=" &amp; GJ$1, DataRegularSeason20242025!$D$3:$D$1315, $A13)+SUMIFS(DataRegularSeason20242025!$AB$3:$AB$1315,DataRegularSeason20242025!$B$3:$B$1315, "&lt;=" &amp; GJ$1, DataRegularSeason20242025!$E$3:$E$1315, $A13)</f>
        <v>11</v>
      </c>
      <c r="GK13" s="49">
        <f>SUMIFS(DataRegularSeason20242025!$AA$3:$AA$1315,DataRegularSeason20242025!$B$3:$B$1315, "&lt;=" &amp; GK$1, DataRegularSeason20242025!$D$3:$D$1315, $A13)+SUMIFS(DataRegularSeason20242025!$AB$3:$AB$1315,DataRegularSeason20242025!$B$3:$B$1315, "&lt;=" &amp; GK$1, DataRegularSeason20242025!$E$3:$E$1315, $A13)</f>
        <v>11</v>
      </c>
      <c r="GL13" s="49">
        <f>SUMIFS(DataRegularSeason20242025!$AA$3:$AA$1315,DataRegularSeason20242025!$B$3:$B$1315, "&lt;=" &amp; GL$1, DataRegularSeason20242025!$D$3:$D$1315, $A13)+SUMIFS(DataRegularSeason20242025!$AB$3:$AB$1315,DataRegularSeason20242025!$B$3:$B$1315, "&lt;=" &amp; GL$1, DataRegularSeason20242025!$E$3:$E$1315, $A13)</f>
        <v>11</v>
      </c>
      <c r="GM13" s="49">
        <f>SUMIFS(DataRegularSeason20242025!$AA$3:$AA$1315,DataRegularSeason20242025!$B$3:$B$1315, "&lt;=" &amp; GM$1, DataRegularSeason20242025!$D$3:$D$1315, $A13)+SUMIFS(DataRegularSeason20242025!$AB$3:$AB$1315,DataRegularSeason20242025!$B$3:$B$1315, "&lt;=" &amp; GM$1, DataRegularSeason20242025!$E$3:$E$1315, $A13)</f>
        <v>11</v>
      </c>
      <c r="GN13" s="49">
        <f>SUMIFS(DataRegularSeason20242025!$AA$3:$AA$1315,DataRegularSeason20242025!$B$3:$B$1315, "&lt;=" &amp; GN$1, DataRegularSeason20242025!$D$3:$D$1315, $A13)+SUMIFS(DataRegularSeason20242025!$AB$3:$AB$1315,DataRegularSeason20242025!$B$3:$B$1315, "&lt;=" &amp; GN$1, DataRegularSeason20242025!$E$3:$E$1315, $A13)</f>
        <v>11</v>
      </c>
      <c r="GO13" s="49">
        <f>SUMIFS(DataRegularSeason20242025!$AA$3:$AA$1315,DataRegularSeason20242025!$B$3:$B$1315, "&lt;=" &amp; GO$1, DataRegularSeason20242025!$D$3:$D$1315, $A13)+SUMIFS(DataRegularSeason20242025!$AB$3:$AB$1315,DataRegularSeason20242025!$B$3:$B$1315, "&lt;=" &amp; GO$1, DataRegularSeason20242025!$E$3:$E$1315, $A13)</f>
        <v>11</v>
      </c>
      <c r="GP13" s="49">
        <f>SUMIFS(DataRegularSeason20242025!$AA$3:$AA$1315,DataRegularSeason20242025!$B$3:$B$1315, "&lt;=" &amp; GP$1, DataRegularSeason20242025!$D$3:$D$1315, $A13)+SUMIFS(DataRegularSeason20242025!$AB$3:$AB$1315,DataRegularSeason20242025!$B$3:$B$1315, "&lt;=" &amp; GP$1, DataRegularSeason20242025!$E$3:$E$1315, $A13)</f>
        <v>11</v>
      </c>
      <c r="GQ13" s="49">
        <f>SUMIFS(DataRegularSeason20242025!$AA$3:$AA$1315,DataRegularSeason20242025!$B$3:$B$1315, "&lt;=" &amp; GQ$1, DataRegularSeason20242025!$D$3:$D$1315, $A13)+SUMIFS(DataRegularSeason20242025!$AB$3:$AB$1315,DataRegularSeason20242025!$B$3:$B$1315, "&lt;=" &amp; GQ$1, DataRegularSeason20242025!$E$3:$E$1315, $A13)</f>
        <v>11</v>
      </c>
      <c r="GR13" s="49">
        <f>SUMIFS(DataRegularSeason20242025!$AA$3:$AA$1315,DataRegularSeason20242025!$B$3:$B$1315, "&lt;=" &amp; GR$1, DataRegularSeason20242025!$D$3:$D$1315, $A13)+SUMIFS(DataRegularSeason20242025!$AB$3:$AB$1315,DataRegularSeason20242025!$B$3:$B$1315, "&lt;=" &amp; GR$1, DataRegularSeason20242025!$E$3:$E$1315, $A13)</f>
        <v>11</v>
      </c>
      <c r="GS13" s="49">
        <f>SUMIFS(DataRegularSeason20242025!$AA$3:$AA$1315,DataRegularSeason20242025!$B$3:$B$1315, "&lt;=" &amp; GS$1, DataRegularSeason20242025!$D$3:$D$1315, $A13)+SUMIFS(DataRegularSeason20242025!$AB$3:$AB$1315,DataRegularSeason20242025!$B$3:$B$1315, "&lt;=" &amp; GS$1, DataRegularSeason20242025!$E$3:$E$1315, $A13)</f>
        <v>11</v>
      </c>
      <c r="GT13" s="49">
        <f>SUMIFS(DataRegularSeason20242025!$AA$3:$AA$1315,DataRegularSeason20242025!$B$3:$B$1315, "&lt;=" &amp; GT$1, DataRegularSeason20242025!$D$3:$D$1315, $A13)+SUMIFS(DataRegularSeason20242025!$AB$3:$AB$1315,DataRegularSeason20242025!$B$3:$B$1315, "&lt;=" &amp; GT$1, DataRegularSeason20242025!$E$3:$E$1315, $A13)</f>
        <v>11</v>
      </c>
      <c r="GU13" s="49">
        <f>SUMIFS(DataRegularSeason20242025!$AA$3:$AA$1315,DataRegularSeason20242025!$B$3:$B$1315, "&lt;=" &amp; GU$1, DataRegularSeason20242025!$D$3:$D$1315, $A13)+SUMIFS(DataRegularSeason20242025!$AB$3:$AB$1315,DataRegularSeason20242025!$B$3:$B$1315, "&lt;=" &amp; GU$1, DataRegularSeason20242025!$E$3:$E$1315, $A13)</f>
        <v>11</v>
      </c>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row>
    <row r="14" spans="1:275" x14ac:dyDescent="0.25">
      <c r="A14" s="48" t="s">
        <v>27</v>
      </c>
      <c r="B14" t="s">
        <v>97</v>
      </c>
      <c r="C14" t="s">
        <v>100</v>
      </c>
      <c r="D14" s="49">
        <f>SUMIFS(DataRegularSeason20242025!$AA$3:$AA$1315,DataRegularSeason20242025!$B$3:$B$1315, "&lt;=" &amp; D$1, DataRegularSeason20242025!$D$3:$D$1315, $A14)+SUMIFS(DataRegularSeason20242025!$AB$3:$AB$1315,DataRegularSeason20242025!$B$3:$B$1315, "&lt;=" &amp; D$1, DataRegularSeason20242025!$E$3:$E$1315, $A14)</f>
        <v>0</v>
      </c>
      <c r="E14" s="49">
        <f>SUMIFS(DataRegularSeason20242025!$AA$3:$AA$1315,DataRegularSeason20242025!$B$3:$B$1315, "&lt;=" &amp; E$1, DataRegularSeason20242025!$D$3:$D$1315, $A14)+SUMIFS(DataRegularSeason20242025!$AB$3:$AB$1315,DataRegularSeason20242025!$B$3:$B$1315, "&lt;=" &amp; E$1, DataRegularSeason20242025!$E$3:$E$1315, $A14)</f>
        <v>0</v>
      </c>
      <c r="F14" s="49">
        <f>SUMIFS(DataRegularSeason20242025!$AA$3:$AA$1315,DataRegularSeason20242025!$B$3:$B$1315, "&lt;=" &amp; F$1, DataRegularSeason20242025!$D$3:$D$1315, $A14)+SUMIFS(DataRegularSeason20242025!$AB$3:$AB$1315,DataRegularSeason20242025!$B$3:$B$1315, "&lt;=" &amp; F$1, DataRegularSeason20242025!$E$3:$E$1315, $A14)</f>
        <v>0</v>
      </c>
      <c r="G14" s="49">
        <f>SUMIFS(DataRegularSeason20242025!$AA$3:$AA$1315,DataRegularSeason20242025!$B$3:$B$1315, "&lt;=" &amp; G$1, DataRegularSeason20242025!$D$3:$D$1315, $A14)+SUMIFS(DataRegularSeason20242025!$AB$3:$AB$1315,DataRegularSeason20242025!$B$3:$B$1315, "&lt;=" &amp; G$1, DataRegularSeason20242025!$E$3:$E$1315, $A14)</f>
        <v>0</v>
      </c>
      <c r="H14" s="49">
        <f>SUMIFS(DataRegularSeason20242025!$AA$3:$AA$1315,DataRegularSeason20242025!$B$3:$B$1315, "&lt;=" &amp; H$1, DataRegularSeason20242025!$D$3:$D$1315, $A14)+SUMIFS(DataRegularSeason20242025!$AB$3:$AB$1315,DataRegularSeason20242025!$B$3:$B$1315, "&lt;=" &amp; H$1, DataRegularSeason20242025!$E$3:$E$1315, $A14)</f>
        <v>0</v>
      </c>
      <c r="I14" s="49">
        <f>SUMIFS(DataRegularSeason20242025!$AA$3:$AA$1315,DataRegularSeason20242025!$B$3:$B$1315, "&lt;=" &amp; I$1, DataRegularSeason20242025!$D$3:$D$1315, $A14)+SUMIFS(DataRegularSeason20242025!$AB$3:$AB$1315,DataRegularSeason20242025!$B$3:$B$1315, "&lt;=" &amp; I$1, DataRegularSeason20242025!$E$3:$E$1315, $A14)</f>
        <v>0</v>
      </c>
      <c r="J14" s="49">
        <f>SUMIFS(DataRegularSeason20242025!$AA$3:$AA$1315,DataRegularSeason20242025!$B$3:$B$1315, "&lt;=" &amp; J$1, DataRegularSeason20242025!$D$3:$D$1315, $A14)+SUMIFS(DataRegularSeason20242025!$AB$3:$AB$1315,DataRegularSeason20242025!$B$3:$B$1315, "&lt;=" &amp; J$1, DataRegularSeason20242025!$E$3:$E$1315, $A14)</f>
        <v>2</v>
      </c>
      <c r="K14" s="49">
        <f>SUMIFS(DataRegularSeason20242025!$AA$3:$AA$1315,DataRegularSeason20242025!$B$3:$B$1315, "&lt;=" &amp; K$1, DataRegularSeason20242025!$D$3:$D$1315, $A14)+SUMIFS(DataRegularSeason20242025!$AB$3:$AB$1315,DataRegularSeason20242025!$B$3:$B$1315, "&lt;=" &amp; K$1, DataRegularSeason20242025!$E$3:$E$1315, $A14)</f>
        <v>2</v>
      </c>
      <c r="L14" s="49">
        <f>SUMIFS(DataRegularSeason20242025!$AA$3:$AA$1315,DataRegularSeason20242025!$B$3:$B$1315, "&lt;=" &amp; L$1, DataRegularSeason20242025!$D$3:$D$1315, $A14)+SUMIFS(DataRegularSeason20242025!$AB$3:$AB$1315,DataRegularSeason20242025!$B$3:$B$1315, "&lt;=" &amp; L$1, DataRegularSeason20242025!$E$3:$E$1315, $A14)</f>
        <v>4</v>
      </c>
      <c r="M14" s="49">
        <f>SUMIFS(DataRegularSeason20242025!$AA$3:$AA$1315,DataRegularSeason20242025!$B$3:$B$1315, "&lt;=" &amp; M$1, DataRegularSeason20242025!$D$3:$D$1315, $A14)+SUMIFS(DataRegularSeason20242025!$AB$3:$AB$1315,DataRegularSeason20242025!$B$3:$B$1315, "&lt;=" &amp; M$1, DataRegularSeason20242025!$E$3:$E$1315, $A14)</f>
        <v>4</v>
      </c>
      <c r="N14" s="49">
        <f>SUMIFS(DataRegularSeason20242025!$AA$3:$AA$1315,DataRegularSeason20242025!$B$3:$B$1315, "&lt;=" &amp; N$1, DataRegularSeason20242025!$D$3:$D$1315, $A14)+SUMIFS(DataRegularSeason20242025!$AB$3:$AB$1315,DataRegularSeason20242025!$B$3:$B$1315, "&lt;=" &amp; N$1, DataRegularSeason20242025!$E$3:$E$1315, $A14)</f>
        <v>6</v>
      </c>
      <c r="O14" s="49">
        <f>SUMIFS(DataRegularSeason20242025!$AA$3:$AA$1315,DataRegularSeason20242025!$B$3:$B$1315, "&lt;=" &amp; O$1, DataRegularSeason20242025!$D$3:$D$1315, $A14)+SUMIFS(DataRegularSeason20242025!$AB$3:$AB$1315,DataRegularSeason20242025!$B$3:$B$1315, "&lt;=" &amp; O$1, DataRegularSeason20242025!$E$3:$E$1315, $A14)</f>
        <v>6</v>
      </c>
      <c r="P14" s="49">
        <f>SUMIFS(DataRegularSeason20242025!$AA$3:$AA$1315,DataRegularSeason20242025!$B$3:$B$1315, "&lt;=" &amp; P$1, DataRegularSeason20242025!$D$3:$D$1315, $A14)+SUMIFS(DataRegularSeason20242025!$AB$3:$AB$1315,DataRegularSeason20242025!$B$3:$B$1315, "&lt;=" &amp; P$1, DataRegularSeason20242025!$E$3:$E$1315, $A14)</f>
        <v>6</v>
      </c>
      <c r="Q14" s="49">
        <f>SUMIFS(DataRegularSeason20242025!$AA$3:$AA$1315,DataRegularSeason20242025!$B$3:$B$1315, "&lt;=" &amp; Q$1, DataRegularSeason20242025!$D$3:$D$1315, $A14)+SUMIFS(DataRegularSeason20242025!$AB$3:$AB$1315,DataRegularSeason20242025!$B$3:$B$1315, "&lt;=" &amp; Q$1, DataRegularSeason20242025!$E$3:$E$1315, $A14)</f>
        <v>6</v>
      </c>
      <c r="R14" s="49">
        <f>SUMIFS(DataRegularSeason20242025!$AA$3:$AA$1315,DataRegularSeason20242025!$B$3:$B$1315, "&lt;=" &amp; R$1, DataRegularSeason20242025!$D$3:$D$1315, $A14)+SUMIFS(DataRegularSeason20242025!$AB$3:$AB$1315,DataRegularSeason20242025!$B$3:$B$1315, "&lt;=" &amp; R$1, DataRegularSeason20242025!$E$3:$E$1315, $A14)</f>
        <v>6</v>
      </c>
      <c r="S14" s="49">
        <f>SUMIFS(DataRegularSeason20242025!$AA$3:$AA$1315,DataRegularSeason20242025!$B$3:$B$1315, "&lt;=" &amp; S$1, DataRegularSeason20242025!$D$3:$D$1315, $A14)+SUMIFS(DataRegularSeason20242025!$AB$3:$AB$1315,DataRegularSeason20242025!$B$3:$B$1315, "&lt;=" &amp; S$1, DataRegularSeason20242025!$E$3:$E$1315, $A14)</f>
        <v>6</v>
      </c>
      <c r="T14" s="49">
        <f>SUMIFS(DataRegularSeason20242025!$AA$3:$AA$1315,DataRegularSeason20242025!$B$3:$B$1315, "&lt;=" &amp; T$1, DataRegularSeason20242025!$D$3:$D$1315, $A14)+SUMIFS(DataRegularSeason20242025!$AB$3:$AB$1315,DataRegularSeason20242025!$B$3:$B$1315, "&lt;=" &amp; T$1, DataRegularSeason20242025!$E$3:$E$1315, $A14)</f>
        <v>7</v>
      </c>
      <c r="U14" s="49">
        <f>SUMIFS(DataRegularSeason20242025!$AA$3:$AA$1315,DataRegularSeason20242025!$B$3:$B$1315, "&lt;=" &amp; U$1, DataRegularSeason20242025!$D$3:$D$1315, $A14)+SUMIFS(DataRegularSeason20242025!$AB$3:$AB$1315,DataRegularSeason20242025!$B$3:$B$1315, "&lt;=" &amp; U$1, DataRegularSeason20242025!$E$3:$E$1315, $A14)</f>
        <v>7</v>
      </c>
      <c r="V14" s="49">
        <f>SUMIFS(DataRegularSeason20242025!$AA$3:$AA$1315,DataRegularSeason20242025!$B$3:$B$1315, "&lt;=" &amp; V$1, DataRegularSeason20242025!$D$3:$D$1315, $A14)+SUMIFS(DataRegularSeason20242025!$AB$3:$AB$1315,DataRegularSeason20242025!$B$3:$B$1315, "&lt;=" &amp; V$1, DataRegularSeason20242025!$E$3:$E$1315, $A14)</f>
        <v>7</v>
      </c>
      <c r="W14" s="49">
        <f>SUMIFS(DataRegularSeason20242025!$AA$3:$AA$1315,DataRegularSeason20242025!$B$3:$B$1315, "&lt;=" &amp; W$1, DataRegularSeason20242025!$D$3:$D$1315, $A14)+SUMIFS(DataRegularSeason20242025!$AB$3:$AB$1315,DataRegularSeason20242025!$B$3:$B$1315, "&lt;=" &amp; W$1, DataRegularSeason20242025!$E$3:$E$1315, $A14)</f>
        <v>9</v>
      </c>
      <c r="X14" s="49">
        <f>SUMIFS(DataRegularSeason20242025!$AA$3:$AA$1315,DataRegularSeason20242025!$B$3:$B$1315, "&lt;=" &amp; X$1, DataRegularSeason20242025!$D$3:$D$1315, $A14)+SUMIFS(DataRegularSeason20242025!$AB$3:$AB$1315,DataRegularSeason20242025!$B$3:$B$1315, "&lt;=" &amp; X$1, DataRegularSeason20242025!$E$3:$E$1315, $A14)</f>
        <v>9</v>
      </c>
      <c r="Y14" s="49">
        <f>SUMIFS(DataRegularSeason20242025!$AA$3:$AA$1315,DataRegularSeason20242025!$B$3:$B$1315, "&lt;=" &amp; Y$1, DataRegularSeason20242025!$D$3:$D$1315, $A14)+SUMIFS(DataRegularSeason20242025!$AB$3:$AB$1315,DataRegularSeason20242025!$B$3:$B$1315, "&lt;=" &amp; Y$1, DataRegularSeason20242025!$E$3:$E$1315, $A14)</f>
        <v>9</v>
      </c>
      <c r="Z14" s="49">
        <f>SUMIFS(DataRegularSeason20242025!$AA$3:$AA$1315,DataRegularSeason20242025!$B$3:$B$1315, "&lt;=" &amp; Z$1, DataRegularSeason20242025!$D$3:$D$1315, $A14)+SUMIFS(DataRegularSeason20242025!$AB$3:$AB$1315,DataRegularSeason20242025!$B$3:$B$1315, "&lt;=" &amp; Z$1, DataRegularSeason20242025!$E$3:$E$1315, $A14)</f>
        <v>9</v>
      </c>
      <c r="AA14" s="49">
        <f>SUMIFS(DataRegularSeason20242025!$AA$3:$AA$1315,DataRegularSeason20242025!$B$3:$B$1315, "&lt;=" &amp; AA$1, DataRegularSeason20242025!$D$3:$D$1315, $A14)+SUMIFS(DataRegularSeason20242025!$AB$3:$AB$1315,DataRegularSeason20242025!$B$3:$B$1315, "&lt;=" &amp; AA$1, DataRegularSeason20242025!$E$3:$E$1315, $A14)</f>
        <v>9</v>
      </c>
      <c r="AB14" s="49">
        <f>SUMIFS(DataRegularSeason20242025!$AA$3:$AA$1315,DataRegularSeason20242025!$B$3:$B$1315, "&lt;=" &amp; AB$1, DataRegularSeason20242025!$D$3:$D$1315, $A14)+SUMIFS(DataRegularSeason20242025!$AB$3:$AB$1315,DataRegularSeason20242025!$B$3:$B$1315, "&lt;=" &amp; AB$1, DataRegularSeason20242025!$E$3:$E$1315, $A14)</f>
        <v>9</v>
      </c>
      <c r="AC14" s="49">
        <f>SUMIFS(DataRegularSeason20242025!$AA$3:$AA$1315,DataRegularSeason20242025!$B$3:$B$1315, "&lt;=" &amp; AC$1, DataRegularSeason20242025!$D$3:$D$1315, $A14)+SUMIFS(DataRegularSeason20242025!$AB$3:$AB$1315,DataRegularSeason20242025!$B$3:$B$1315, "&lt;=" &amp; AC$1, DataRegularSeason20242025!$E$3:$E$1315, $A14)</f>
        <v>9</v>
      </c>
      <c r="AD14" s="49">
        <f>SUMIFS(DataRegularSeason20242025!$AA$3:$AA$1315,DataRegularSeason20242025!$B$3:$B$1315, "&lt;=" &amp; AD$1, DataRegularSeason20242025!$D$3:$D$1315, $A14)+SUMIFS(DataRegularSeason20242025!$AB$3:$AB$1315,DataRegularSeason20242025!$B$3:$B$1315, "&lt;=" &amp; AD$1, DataRegularSeason20242025!$E$3:$E$1315, $A14)</f>
        <v>9</v>
      </c>
      <c r="AE14" s="49">
        <f>SUMIFS(DataRegularSeason20242025!$AA$3:$AA$1315,DataRegularSeason20242025!$B$3:$B$1315, "&lt;=" &amp; AE$1, DataRegularSeason20242025!$D$3:$D$1315, $A14)+SUMIFS(DataRegularSeason20242025!$AB$3:$AB$1315,DataRegularSeason20242025!$B$3:$B$1315, "&lt;=" &amp; AE$1, DataRegularSeason20242025!$E$3:$E$1315, $A14)</f>
        <v>9</v>
      </c>
      <c r="AF14" s="49">
        <f>SUMIFS(DataRegularSeason20242025!$AA$3:$AA$1315,DataRegularSeason20242025!$B$3:$B$1315, "&lt;=" &amp; AF$1, DataRegularSeason20242025!$D$3:$D$1315, $A14)+SUMIFS(DataRegularSeason20242025!$AB$3:$AB$1315,DataRegularSeason20242025!$B$3:$B$1315, "&lt;=" &amp; AF$1, DataRegularSeason20242025!$E$3:$E$1315, $A14)</f>
        <v>9</v>
      </c>
      <c r="AG14" s="49">
        <f>SUMIFS(DataRegularSeason20242025!$AA$3:$AA$1315,DataRegularSeason20242025!$B$3:$B$1315, "&lt;=" &amp; AG$1, DataRegularSeason20242025!$D$3:$D$1315, $A14)+SUMIFS(DataRegularSeason20242025!$AB$3:$AB$1315,DataRegularSeason20242025!$B$3:$B$1315, "&lt;=" &amp; AG$1, DataRegularSeason20242025!$E$3:$E$1315, $A14)</f>
        <v>9</v>
      </c>
      <c r="AH14" s="49">
        <f>SUMIFS(DataRegularSeason20242025!$AA$3:$AA$1315,DataRegularSeason20242025!$B$3:$B$1315, "&lt;=" &amp; AH$1, DataRegularSeason20242025!$D$3:$D$1315, $A14)+SUMIFS(DataRegularSeason20242025!$AB$3:$AB$1315,DataRegularSeason20242025!$B$3:$B$1315, "&lt;=" &amp; AH$1, DataRegularSeason20242025!$E$3:$E$1315, $A14)</f>
        <v>9</v>
      </c>
      <c r="AI14" s="49">
        <f>SUMIFS(DataRegularSeason20242025!$AA$3:$AA$1315,DataRegularSeason20242025!$B$3:$B$1315, "&lt;=" &amp; AI$1, DataRegularSeason20242025!$D$3:$D$1315, $A14)+SUMIFS(DataRegularSeason20242025!$AB$3:$AB$1315,DataRegularSeason20242025!$B$3:$B$1315, "&lt;=" &amp; AI$1, DataRegularSeason20242025!$E$3:$E$1315, $A14)</f>
        <v>9</v>
      </c>
      <c r="AJ14" s="49">
        <f>SUMIFS(DataRegularSeason20242025!$AA$3:$AA$1315,DataRegularSeason20242025!$B$3:$B$1315, "&lt;=" &amp; AJ$1, DataRegularSeason20242025!$D$3:$D$1315, $A14)+SUMIFS(DataRegularSeason20242025!$AB$3:$AB$1315,DataRegularSeason20242025!$B$3:$B$1315, "&lt;=" &amp; AJ$1, DataRegularSeason20242025!$E$3:$E$1315, $A14)</f>
        <v>9</v>
      </c>
      <c r="AK14" s="49">
        <f>SUMIFS(DataRegularSeason20242025!$AA$3:$AA$1315,DataRegularSeason20242025!$B$3:$B$1315, "&lt;=" &amp; AK$1, DataRegularSeason20242025!$D$3:$D$1315, $A14)+SUMIFS(DataRegularSeason20242025!$AB$3:$AB$1315,DataRegularSeason20242025!$B$3:$B$1315, "&lt;=" &amp; AK$1, DataRegularSeason20242025!$E$3:$E$1315, $A14)</f>
        <v>9</v>
      </c>
      <c r="AL14" s="49">
        <f>SUMIFS(DataRegularSeason20242025!$AA$3:$AA$1315,DataRegularSeason20242025!$B$3:$B$1315, "&lt;=" &amp; AL$1, DataRegularSeason20242025!$D$3:$D$1315, $A14)+SUMIFS(DataRegularSeason20242025!$AB$3:$AB$1315,DataRegularSeason20242025!$B$3:$B$1315, "&lt;=" &amp; AL$1, DataRegularSeason20242025!$E$3:$E$1315, $A14)</f>
        <v>9</v>
      </c>
      <c r="AM14" s="49">
        <f>SUMIFS(DataRegularSeason20242025!$AA$3:$AA$1315,DataRegularSeason20242025!$B$3:$B$1315, "&lt;=" &amp; AM$1, DataRegularSeason20242025!$D$3:$D$1315, $A14)+SUMIFS(DataRegularSeason20242025!$AB$3:$AB$1315,DataRegularSeason20242025!$B$3:$B$1315, "&lt;=" &amp; AM$1, DataRegularSeason20242025!$E$3:$E$1315, $A14)</f>
        <v>9</v>
      </c>
      <c r="AN14" s="49">
        <f>SUMIFS(DataRegularSeason20242025!$AA$3:$AA$1315,DataRegularSeason20242025!$B$3:$B$1315, "&lt;=" &amp; AN$1, DataRegularSeason20242025!$D$3:$D$1315, $A14)+SUMIFS(DataRegularSeason20242025!$AB$3:$AB$1315,DataRegularSeason20242025!$B$3:$B$1315, "&lt;=" &amp; AN$1, DataRegularSeason20242025!$E$3:$E$1315, $A14)</f>
        <v>9</v>
      </c>
      <c r="AO14" s="49">
        <f>SUMIFS(DataRegularSeason20242025!$AA$3:$AA$1315,DataRegularSeason20242025!$B$3:$B$1315, "&lt;=" &amp; AO$1, DataRegularSeason20242025!$D$3:$D$1315, $A14)+SUMIFS(DataRegularSeason20242025!$AB$3:$AB$1315,DataRegularSeason20242025!$B$3:$B$1315, "&lt;=" &amp; AO$1, DataRegularSeason20242025!$E$3:$E$1315, $A14)</f>
        <v>9</v>
      </c>
      <c r="AP14" s="49">
        <f>SUMIFS(DataRegularSeason20242025!$AA$3:$AA$1315,DataRegularSeason20242025!$B$3:$B$1315, "&lt;=" &amp; AP$1, DataRegularSeason20242025!$D$3:$D$1315, $A14)+SUMIFS(DataRegularSeason20242025!$AB$3:$AB$1315,DataRegularSeason20242025!$B$3:$B$1315, "&lt;=" &amp; AP$1, DataRegularSeason20242025!$E$3:$E$1315, $A14)</f>
        <v>9</v>
      </c>
      <c r="AQ14" s="49">
        <f>SUMIFS(DataRegularSeason20242025!$AA$3:$AA$1315,DataRegularSeason20242025!$B$3:$B$1315, "&lt;=" &amp; AQ$1, DataRegularSeason20242025!$D$3:$D$1315, $A14)+SUMIFS(DataRegularSeason20242025!$AB$3:$AB$1315,DataRegularSeason20242025!$B$3:$B$1315, "&lt;=" &amp; AQ$1, DataRegularSeason20242025!$E$3:$E$1315, $A14)</f>
        <v>9</v>
      </c>
      <c r="AR14" s="49">
        <f>SUMIFS(DataRegularSeason20242025!$AA$3:$AA$1315,DataRegularSeason20242025!$B$3:$B$1315, "&lt;=" &amp; AR$1, DataRegularSeason20242025!$D$3:$D$1315, $A14)+SUMIFS(DataRegularSeason20242025!$AB$3:$AB$1315,DataRegularSeason20242025!$B$3:$B$1315, "&lt;=" &amp; AR$1, DataRegularSeason20242025!$E$3:$E$1315, $A14)</f>
        <v>9</v>
      </c>
      <c r="AS14" s="49">
        <f>SUMIFS(DataRegularSeason20242025!$AA$3:$AA$1315,DataRegularSeason20242025!$B$3:$B$1315, "&lt;=" &amp; AS$1, DataRegularSeason20242025!$D$3:$D$1315, $A14)+SUMIFS(DataRegularSeason20242025!$AB$3:$AB$1315,DataRegularSeason20242025!$B$3:$B$1315, "&lt;=" &amp; AS$1, DataRegularSeason20242025!$E$3:$E$1315, $A14)</f>
        <v>9</v>
      </c>
      <c r="AT14" s="49">
        <f>SUMIFS(DataRegularSeason20242025!$AA$3:$AA$1315,DataRegularSeason20242025!$B$3:$B$1315, "&lt;=" &amp; AT$1, DataRegularSeason20242025!$D$3:$D$1315, $A14)+SUMIFS(DataRegularSeason20242025!$AB$3:$AB$1315,DataRegularSeason20242025!$B$3:$B$1315, "&lt;=" &amp; AT$1, DataRegularSeason20242025!$E$3:$E$1315, $A14)</f>
        <v>9</v>
      </c>
      <c r="AU14" s="49">
        <f>SUMIFS(DataRegularSeason20242025!$AA$3:$AA$1315,DataRegularSeason20242025!$B$3:$B$1315, "&lt;=" &amp; AU$1, DataRegularSeason20242025!$D$3:$D$1315, $A14)+SUMIFS(DataRegularSeason20242025!$AB$3:$AB$1315,DataRegularSeason20242025!$B$3:$B$1315, "&lt;=" &amp; AU$1, DataRegularSeason20242025!$E$3:$E$1315, $A14)</f>
        <v>9</v>
      </c>
      <c r="AV14" s="49">
        <f>SUMIFS(DataRegularSeason20242025!$AA$3:$AA$1315,DataRegularSeason20242025!$B$3:$B$1315, "&lt;=" &amp; AV$1, DataRegularSeason20242025!$D$3:$D$1315, $A14)+SUMIFS(DataRegularSeason20242025!$AB$3:$AB$1315,DataRegularSeason20242025!$B$3:$B$1315, "&lt;=" &amp; AV$1, DataRegularSeason20242025!$E$3:$E$1315, $A14)</f>
        <v>9</v>
      </c>
      <c r="AW14" s="49">
        <f>SUMIFS(DataRegularSeason20242025!$AA$3:$AA$1315,DataRegularSeason20242025!$B$3:$B$1315, "&lt;=" &amp; AW$1, DataRegularSeason20242025!$D$3:$D$1315, $A14)+SUMIFS(DataRegularSeason20242025!$AB$3:$AB$1315,DataRegularSeason20242025!$B$3:$B$1315, "&lt;=" &amp; AW$1, DataRegularSeason20242025!$E$3:$E$1315, $A14)</f>
        <v>9</v>
      </c>
      <c r="AX14" s="49">
        <f>SUMIFS(DataRegularSeason20242025!$AA$3:$AA$1315,DataRegularSeason20242025!$B$3:$B$1315, "&lt;=" &amp; AX$1, DataRegularSeason20242025!$D$3:$D$1315, $A14)+SUMIFS(DataRegularSeason20242025!$AB$3:$AB$1315,DataRegularSeason20242025!$B$3:$B$1315, "&lt;=" &amp; AX$1, DataRegularSeason20242025!$E$3:$E$1315, $A14)</f>
        <v>9</v>
      </c>
      <c r="AY14" s="49">
        <f>SUMIFS(DataRegularSeason20242025!$AA$3:$AA$1315,DataRegularSeason20242025!$B$3:$B$1315, "&lt;=" &amp; AY$1, DataRegularSeason20242025!$D$3:$D$1315, $A14)+SUMIFS(DataRegularSeason20242025!$AB$3:$AB$1315,DataRegularSeason20242025!$B$3:$B$1315, "&lt;=" &amp; AY$1, DataRegularSeason20242025!$E$3:$E$1315, $A14)</f>
        <v>9</v>
      </c>
      <c r="AZ14" s="49">
        <f>SUMIFS(DataRegularSeason20242025!$AA$3:$AA$1315,DataRegularSeason20242025!$B$3:$B$1315, "&lt;=" &amp; AZ$1, DataRegularSeason20242025!$D$3:$D$1315, $A14)+SUMIFS(DataRegularSeason20242025!$AB$3:$AB$1315,DataRegularSeason20242025!$B$3:$B$1315, "&lt;=" &amp; AZ$1, DataRegularSeason20242025!$E$3:$E$1315, $A14)</f>
        <v>9</v>
      </c>
      <c r="BA14" s="49">
        <f>SUMIFS(DataRegularSeason20242025!$AA$3:$AA$1315,DataRegularSeason20242025!$B$3:$B$1315, "&lt;=" &amp; BA$1, DataRegularSeason20242025!$D$3:$D$1315, $A14)+SUMIFS(DataRegularSeason20242025!$AB$3:$AB$1315,DataRegularSeason20242025!$B$3:$B$1315, "&lt;=" &amp; BA$1, DataRegularSeason20242025!$E$3:$E$1315, $A14)</f>
        <v>9</v>
      </c>
      <c r="BB14" s="49">
        <f>SUMIFS(DataRegularSeason20242025!$AA$3:$AA$1315,DataRegularSeason20242025!$B$3:$B$1315, "&lt;=" &amp; BB$1, DataRegularSeason20242025!$D$3:$D$1315, $A14)+SUMIFS(DataRegularSeason20242025!$AB$3:$AB$1315,DataRegularSeason20242025!$B$3:$B$1315, "&lt;=" &amp; BB$1, DataRegularSeason20242025!$E$3:$E$1315, $A14)</f>
        <v>9</v>
      </c>
      <c r="BC14" s="49">
        <f>SUMIFS(DataRegularSeason20242025!$AA$3:$AA$1315,DataRegularSeason20242025!$B$3:$B$1315, "&lt;=" &amp; BC$1, DataRegularSeason20242025!$D$3:$D$1315, $A14)+SUMIFS(DataRegularSeason20242025!$AB$3:$AB$1315,DataRegularSeason20242025!$B$3:$B$1315, "&lt;=" &amp; BC$1, DataRegularSeason20242025!$E$3:$E$1315, $A14)</f>
        <v>9</v>
      </c>
      <c r="BD14" s="49">
        <f>SUMIFS(DataRegularSeason20242025!$AA$3:$AA$1315,DataRegularSeason20242025!$B$3:$B$1315, "&lt;=" &amp; BD$1, DataRegularSeason20242025!$D$3:$D$1315, $A14)+SUMIFS(DataRegularSeason20242025!$AB$3:$AB$1315,DataRegularSeason20242025!$B$3:$B$1315, "&lt;=" &amp; BD$1, DataRegularSeason20242025!$E$3:$E$1315, $A14)</f>
        <v>9</v>
      </c>
      <c r="BE14" s="49">
        <f>SUMIFS(DataRegularSeason20242025!$AA$3:$AA$1315,DataRegularSeason20242025!$B$3:$B$1315, "&lt;=" &amp; BE$1, DataRegularSeason20242025!$D$3:$D$1315, $A14)+SUMIFS(DataRegularSeason20242025!$AB$3:$AB$1315,DataRegularSeason20242025!$B$3:$B$1315, "&lt;=" &amp; BE$1, DataRegularSeason20242025!$E$3:$E$1315, $A14)</f>
        <v>9</v>
      </c>
      <c r="BF14" s="49">
        <f>SUMIFS(DataRegularSeason20242025!$AA$3:$AA$1315,DataRegularSeason20242025!$B$3:$B$1315, "&lt;=" &amp; BF$1, DataRegularSeason20242025!$D$3:$D$1315, $A14)+SUMIFS(DataRegularSeason20242025!$AB$3:$AB$1315,DataRegularSeason20242025!$B$3:$B$1315, "&lt;=" &amp; BF$1, DataRegularSeason20242025!$E$3:$E$1315, $A14)</f>
        <v>9</v>
      </c>
      <c r="BG14" s="49">
        <f>SUMIFS(DataRegularSeason20242025!$AA$3:$AA$1315,DataRegularSeason20242025!$B$3:$B$1315, "&lt;=" &amp; BG$1, DataRegularSeason20242025!$D$3:$D$1315, $A14)+SUMIFS(DataRegularSeason20242025!$AB$3:$AB$1315,DataRegularSeason20242025!$B$3:$B$1315, "&lt;=" &amp; BG$1, DataRegularSeason20242025!$E$3:$E$1315, $A14)</f>
        <v>9</v>
      </c>
      <c r="BH14" s="49">
        <f>SUMIFS(DataRegularSeason20242025!$AA$3:$AA$1315,DataRegularSeason20242025!$B$3:$B$1315, "&lt;=" &amp; BH$1, DataRegularSeason20242025!$D$3:$D$1315, $A14)+SUMIFS(DataRegularSeason20242025!$AB$3:$AB$1315,DataRegularSeason20242025!$B$3:$B$1315, "&lt;=" &amp; BH$1, DataRegularSeason20242025!$E$3:$E$1315, $A14)</f>
        <v>9</v>
      </c>
      <c r="BI14" s="49">
        <f>SUMIFS(DataRegularSeason20242025!$AA$3:$AA$1315,DataRegularSeason20242025!$B$3:$B$1315, "&lt;=" &amp; BI$1, DataRegularSeason20242025!$D$3:$D$1315, $A14)+SUMIFS(DataRegularSeason20242025!$AB$3:$AB$1315,DataRegularSeason20242025!$B$3:$B$1315, "&lt;=" &amp; BI$1, DataRegularSeason20242025!$E$3:$E$1315, $A14)</f>
        <v>9</v>
      </c>
      <c r="BJ14" s="49">
        <f>SUMIFS(DataRegularSeason20242025!$AA$3:$AA$1315,DataRegularSeason20242025!$B$3:$B$1315, "&lt;=" &amp; BJ$1, DataRegularSeason20242025!$D$3:$D$1315, $A14)+SUMIFS(DataRegularSeason20242025!$AB$3:$AB$1315,DataRegularSeason20242025!$B$3:$B$1315, "&lt;=" &amp; BJ$1, DataRegularSeason20242025!$E$3:$E$1315, $A14)</f>
        <v>9</v>
      </c>
      <c r="BK14" s="49">
        <f>SUMIFS(DataRegularSeason20242025!$AA$3:$AA$1315,DataRegularSeason20242025!$B$3:$B$1315, "&lt;=" &amp; BK$1, DataRegularSeason20242025!$D$3:$D$1315, $A14)+SUMIFS(DataRegularSeason20242025!$AB$3:$AB$1315,DataRegularSeason20242025!$B$3:$B$1315, "&lt;=" &amp; BK$1, DataRegularSeason20242025!$E$3:$E$1315, $A14)</f>
        <v>9</v>
      </c>
      <c r="BL14" s="49">
        <f>SUMIFS(DataRegularSeason20242025!$AA$3:$AA$1315,DataRegularSeason20242025!$B$3:$B$1315, "&lt;=" &amp; BL$1, DataRegularSeason20242025!$D$3:$D$1315, $A14)+SUMIFS(DataRegularSeason20242025!$AB$3:$AB$1315,DataRegularSeason20242025!$B$3:$B$1315, "&lt;=" &amp; BL$1, DataRegularSeason20242025!$E$3:$E$1315, $A14)</f>
        <v>9</v>
      </c>
      <c r="BM14" s="49">
        <f>SUMIFS(DataRegularSeason20242025!$AA$3:$AA$1315,DataRegularSeason20242025!$B$3:$B$1315, "&lt;=" &amp; BM$1, DataRegularSeason20242025!$D$3:$D$1315, $A14)+SUMIFS(DataRegularSeason20242025!$AB$3:$AB$1315,DataRegularSeason20242025!$B$3:$B$1315, "&lt;=" &amp; BM$1, DataRegularSeason20242025!$E$3:$E$1315, $A14)</f>
        <v>9</v>
      </c>
      <c r="BN14" s="49">
        <f>SUMIFS(DataRegularSeason20242025!$AA$3:$AA$1315,DataRegularSeason20242025!$B$3:$B$1315, "&lt;=" &amp; BN$1, DataRegularSeason20242025!$D$3:$D$1315, $A14)+SUMIFS(DataRegularSeason20242025!$AB$3:$AB$1315,DataRegularSeason20242025!$B$3:$B$1315, "&lt;=" &amp; BN$1, DataRegularSeason20242025!$E$3:$E$1315, $A14)</f>
        <v>9</v>
      </c>
      <c r="BO14" s="49">
        <f>SUMIFS(DataRegularSeason20242025!$AA$3:$AA$1315,DataRegularSeason20242025!$B$3:$B$1315, "&lt;=" &amp; BO$1, DataRegularSeason20242025!$D$3:$D$1315, $A14)+SUMIFS(DataRegularSeason20242025!$AB$3:$AB$1315,DataRegularSeason20242025!$B$3:$B$1315, "&lt;=" &amp; BO$1, DataRegularSeason20242025!$E$3:$E$1315, $A14)</f>
        <v>9</v>
      </c>
      <c r="BP14" s="49">
        <f>SUMIFS(DataRegularSeason20242025!$AA$3:$AA$1315,DataRegularSeason20242025!$B$3:$B$1315, "&lt;=" &amp; BP$1, DataRegularSeason20242025!$D$3:$D$1315, $A14)+SUMIFS(DataRegularSeason20242025!$AB$3:$AB$1315,DataRegularSeason20242025!$B$3:$B$1315, "&lt;=" &amp; BP$1, DataRegularSeason20242025!$E$3:$E$1315, $A14)</f>
        <v>9</v>
      </c>
      <c r="BQ14" s="49">
        <f>SUMIFS(DataRegularSeason20242025!$AA$3:$AA$1315,DataRegularSeason20242025!$B$3:$B$1315, "&lt;=" &amp; BQ$1, DataRegularSeason20242025!$D$3:$D$1315, $A14)+SUMIFS(DataRegularSeason20242025!$AB$3:$AB$1315,DataRegularSeason20242025!$B$3:$B$1315, "&lt;=" &amp; BQ$1, DataRegularSeason20242025!$E$3:$E$1315, $A14)</f>
        <v>9</v>
      </c>
      <c r="BR14" s="49">
        <f>SUMIFS(DataRegularSeason20242025!$AA$3:$AA$1315,DataRegularSeason20242025!$B$3:$B$1315, "&lt;=" &amp; BR$1, DataRegularSeason20242025!$D$3:$D$1315, $A14)+SUMIFS(DataRegularSeason20242025!$AB$3:$AB$1315,DataRegularSeason20242025!$B$3:$B$1315, "&lt;=" &amp; BR$1, DataRegularSeason20242025!$E$3:$E$1315, $A14)</f>
        <v>9</v>
      </c>
      <c r="BS14" s="49">
        <f>SUMIFS(DataRegularSeason20242025!$AA$3:$AA$1315,DataRegularSeason20242025!$B$3:$B$1315, "&lt;=" &amp; BS$1, DataRegularSeason20242025!$D$3:$D$1315, $A14)+SUMIFS(DataRegularSeason20242025!$AB$3:$AB$1315,DataRegularSeason20242025!$B$3:$B$1315, "&lt;=" &amp; BS$1, DataRegularSeason20242025!$E$3:$E$1315, $A14)</f>
        <v>9</v>
      </c>
      <c r="BT14" s="49">
        <f>SUMIFS(DataRegularSeason20242025!$AA$3:$AA$1315,DataRegularSeason20242025!$B$3:$B$1315, "&lt;=" &amp; BT$1, DataRegularSeason20242025!$D$3:$D$1315, $A14)+SUMIFS(DataRegularSeason20242025!$AB$3:$AB$1315,DataRegularSeason20242025!$B$3:$B$1315, "&lt;=" &amp; BT$1, DataRegularSeason20242025!$E$3:$E$1315, $A14)</f>
        <v>9</v>
      </c>
      <c r="BU14" s="49">
        <f>SUMIFS(DataRegularSeason20242025!$AA$3:$AA$1315,DataRegularSeason20242025!$B$3:$B$1315, "&lt;=" &amp; BU$1, DataRegularSeason20242025!$D$3:$D$1315, $A14)+SUMIFS(DataRegularSeason20242025!$AB$3:$AB$1315,DataRegularSeason20242025!$B$3:$B$1315, "&lt;=" &amp; BU$1, DataRegularSeason20242025!$E$3:$E$1315, $A14)</f>
        <v>9</v>
      </c>
      <c r="BV14" s="49">
        <f>SUMIFS(DataRegularSeason20242025!$AA$3:$AA$1315,DataRegularSeason20242025!$B$3:$B$1315, "&lt;=" &amp; BV$1, DataRegularSeason20242025!$D$3:$D$1315, $A14)+SUMIFS(DataRegularSeason20242025!$AB$3:$AB$1315,DataRegularSeason20242025!$B$3:$B$1315, "&lt;=" &amp; BV$1, DataRegularSeason20242025!$E$3:$E$1315, $A14)</f>
        <v>9</v>
      </c>
      <c r="BW14" s="49">
        <f>SUMIFS(DataRegularSeason20242025!$AA$3:$AA$1315,DataRegularSeason20242025!$B$3:$B$1315, "&lt;=" &amp; BW$1, DataRegularSeason20242025!$D$3:$D$1315, $A14)+SUMIFS(DataRegularSeason20242025!$AB$3:$AB$1315,DataRegularSeason20242025!$B$3:$B$1315, "&lt;=" &amp; BW$1, DataRegularSeason20242025!$E$3:$E$1315, $A14)</f>
        <v>9</v>
      </c>
      <c r="BX14" s="49">
        <f>SUMIFS(DataRegularSeason20242025!$AA$3:$AA$1315,DataRegularSeason20242025!$B$3:$B$1315, "&lt;=" &amp; BX$1, DataRegularSeason20242025!$D$3:$D$1315, $A14)+SUMIFS(DataRegularSeason20242025!$AB$3:$AB$1315,DataRegularSeason20242025!$B$3:$B$1315, "&lt;=" &amp; BX$1, DataRegularSeason20242025!$E$3:$E$1315, $A14)</f>
        <v>9</v>
      </c>
      <c r="BY14" s="49">
        <f>SUMIFS(DataRegularSeason20242025!$AA$3:$AA$1315,DataRegularSeason20242025!$B$3:$B$1315, "&lt;=" &amp; BY$1, DataRegularSeason20242025!$D$3:$D$1315, $A14)+SUMIFS(DataRegularSeason20242025!$AB$3:$AB$1315,DataRegularSeason20242025!$B$3:$B$1315, "&lt;=" &amp; BY$1, DataRegularSeason20242025!$E$3:$E$1315, $A14)</f>
        <v>9</v>
      </c>
      <c r="BZ14" s="49">
        <f>SUMIFS(DataRegularSeason20242025!$AA$3:$AA$1315,DataRegularSeason20242025!$B$3:$B$1315, "&lt;=" &amp; BZ$1, DataRegularSeason20242025!$D$3:$D$1315, $A14)+SUMIFS(DataRegularSeason20242025!$AB$3:$AB$1315,DataRegularSeason20242025!$B$3:$B$1315, "&lt;=" &amp; BZ$1, DataRegularSeason20242025!$E$3:$E$1315, $A14)</f>
        <v>9</v>
      </c>
      <c r="CA14" s="49">
        <f>SUMIFS(DataRegularSeason20242025!$AA$3:$AA$1315,DataRegularSeason20242025!$B$3:$B$1315, "&lt;=" &amp; CA$1, DataRegularSeason20242025!$D$3:$D$1315, $A14)+SUMIFS(DataRegularSeason20242025!$AB$3:$AB$1315,DataRegularSeason20242025!$B$3:$B$1315, "&lt;=" &amp; CA$1, DataRegularSeason20242025!$E$3:$E$1315, $A14)</f>
        <v>9</v>
      </c>
      <c r="CB14" s="49">
        <f>SUMIFS(DataRegularSeason20242025!$AA$3:$AA$1315,DataRegularSeason20242025!$B$3:$B$1315, "&lt;=" &amp; CB$1, DataRegularSeason20242025!$D$3:$D$1315, $A14)+SUMIFS(DataRegularSeason20242025!$AB$3:$AB$1315,DataRegularSeason20242025!$B$3:$B$1315, "&lt;=" &amp; CB$1, DataRegularSeason20242025!$E$3:$E$1315, $A14)</f>
        <v>9</v>
      </c>
      <c r="CC14" s="49">
        <f>SUMIFS(DataRegularSeason20242025!$AA$3:$AA$1315,DataRegularSeason20242025!$B$3:$B$1315, "&lt;=" &amp; CC$1, DataRegularSeason20242025!$D$3:$D$1315, $A14)+SUMIFS(DataRegularSeason20242025!$AB$3:$AB$1315,DataRegularSeason20242025!$B$3:$B$1315, "&lt;=" &amp; CC$1, DataRegularSeason20242025!$E$3:$E$1315, $A14)</f>
        <v>9</v>
      </c>
      <c r="CD14" s="49">
        <f>SUMIFS(DataRegularSeason20242025!$AA$3:$AA$1315,DataRegularSeason20242025!$B$3:$B$1315, "&lt;=" &amp; CD$1, DataRegularSeason20242025!$D$3:$D$1315, $A14)+SUMIFS(DataRegularSeason20242025!$AB$3:$AB$1315,DataRegularSeason20242025!$B$3:$B$1315, "&lt;=" &amp; CD$1, DataRegularSeason20242025!$E$3:$E$1315, $A14)</f>
        <v>9</v>
      </c>
      <c r="CE14" s="49">
        <f>SUMIFS(DataRegularSeason20242025!$AA$3:$AA$1315,DataRegularSeason20242025!$B$3:$B$1315, "&lt;=" &amp; CE$1, DataRegularSeason20242025!$D$3:$D$1315, $A14)+SUMIFS(DataRegularSeason20242025!$AB$3:$AB$1315,DataRegularSeason20242025!$B$3:$B$1315, "&lt;=" &amp; CE$1, DataRegularSeason20242025!$E$3:$E$1315, $A14)</f>
        <v>9</v>
      </c>
      <c r="CF14" s="49">
        <f>SUMIFS(DataRegularSeason20242025!$AA$3:$AA$1315,DataRegularSeason20242025!$B$3:$B$1315, "&lt;=" &amp; CF$1, DataRegularSeason20242025!$D$3:$D$1315, $A14)+SUMIFS(DataRegularSeason20242025!$AB$3:$AB$1315,DataRegularSeason20242025!$B$3:$B$1315, "&lt;=" &amp; CF$1, DataRegularSeason20242025!$E$3:$E$1315, $A14)</f>
        <v>9</v>
      </c>
      <c r="CG14" s="49">
        <f>SUMIFS(DataRegularSeason20242025!$AA$3:$AA$1315,DataRegularSeason20242025!$B$3:$B$1315, "&lt;=" &amp; CG$1, DataRegularSeason20242025!$D$3:$D$1315, $A14)+SUMIFS(DataRegularSeason20242025!$AB$3:$AB$1315,DataRegularSeason20242025!$B$3:$B$1315, "&lt;=" &amp; CG$1, DataRegularSeason20242025!$E$3:$E$1315, $A14)</f>
        <v>9</v>
      </c>
      <c r="CH14" s="49">
        <f>SUMIFS(DataRegularSeason20242025!$AA$3:$AA$1315,DataRegularSeason20242025!$B$3:$B$1315, "&lt;=" &amp; CH$1, DataRegularSeason20242025!$D$3:$D$1315, $A14)+SUMIFS(DataRegularSeason20242025!$AB$3:$AB$1315,DataRegularSeason20242025!$B$3:$B$1315, "&lt;=" &amp; CH$1, DataRegularSeason20242025!$E$3:$E$1315, $A14)</f>
        <v>9</v>
      </c>
      <c r="CI14" s="49">
        <f>SUMIFS(DataRegularSeason20242025!$AA$3:$AA$1315,DataRegularSeason20242025!$B$3:$B$1315, "&lt;=" &amp; CI$1, DataRegularSeason20242025!$D$3:$D$1315, $A14)+SUMIFS(DataRegularSeason20242025!$AB$3:$AB$1315,DataRegularSeason20242025!$B$3:$B$1315, "&lt;=" &amp; CI$1, DataRegularSeason20242025!$E$3:$E$1315, $A14)</f>
        <v>9</v>
      </c>
      <c r="CJ14" s="49">
        <f>SUMIFS(DataRegularSeason20242025!$AA$3:$AA$1315,DataRegularSeason20242025!$B$3:$B$1315, "&lt;=" &amp; CJ$1, DataRegularSeason20242025!$D$3:$D$1315, $A14)+SUMIFS(DataRegularSeason20242025!$AB$3:$AB$1315,DataRegularSeason20242025!$B$3:$B$1315, "&lt;=" &amp; CJ$1, DataRegularSeason20242025!$E$3:$E$1315, $A14)</f>
        <v>9</v>
      </c>
      <c r="CK14" s="49">
        <f>SUMIFS(DataRegularSeason20242025!$AA$3:$AA$1315,DataRegularSeason20242025!$B$3:$B$1315, "&lt;=" &amp; CK$1, DataRegularSeason20242025!$D$3:$D$1315, $A14)+SUMIFS(DataRegularSeason20242025!$AB$3:$AB$1315,DataRegularSeason20242025!$B$3:$B$1315, "&lt;=" &amp; CK$1, DataRegularSeason20242025!$E$3:$E$1315, $A14)</f>
        <v>9</v>
      </c>
      <c r="CL14" s="49">
        <f>SUMIFS(DataRegularSeason20242025!$AA$3:$AA$1315,DataRegularSeason20242025!$B$3:$B$1315, "&lt;=" &amp; CL$1, DataRegularSeason20242025!$D$3:$D$1315, $A14)+SUMIFS(DataRegularSeason20242025!$AB$3:$AB$1315,DataRegularSeason20242025!$B$3:$B$1315, "&lt;=" &amp; CL$1, DataRegularSeason20242025!$E$3:$E$1315, $A14)</f>
        <v>9</v>
      </c>
      <c r="CM14" s="49">
        <f>SUMIFS(DataRegularSeason20242025!$AA$3:$AA$1315,DataRegularSeason20242025!$B$3:$B$1315, "&lt;=" &amp; CM$1, DataRegularSeason20242025!$D$3:$D$1315, $A14)+SUMIFS(DataRegularSeason20242025!$AB$3:$AB$1315,DataRegularSeason20242025!$B$3:$B$1315, "&lt;=" &amp; CM$1, DataRegularSeason20242025!$E$3:$E$1315, $A14)</f>
        <v>9</v>
      </c>
      <c r="CN14" s="49">
        <f>SUMIFS(DataRegularSeason20242025!$AA$3:$AA$1315,DataRegularSeason20242025!$B$3:$B$1315, "&lt;=" &amp; CN$1, DataRegularSeason20242025!$D$3:$D$1315, $A14)+SUMIFS(DataRegularSeason20242025!$AB$3:$AB$1315,DataRegularSeason20242025!$B$3:$B$1315, "&lt;=" &amp; CN$1, DataRegularSeason20242025!$E$3:$E$1315, $A14)</f>
        <v>9</v>
      </c>
      <c r="CO14" s="49">
        <f>SUMIFS(DataRegularSeason20242025!$AA$3:$AA$1315,DataRegularSeason20242025!$B$3:$B$1315, "&lt;=" &amp; CO$1, DataRegularSeason20242025!$D$3:$D$1315, $A14)+SUMIFS(DataRegularSeason20242025!$AB$3:$AB$1315,DataRegularSeason20242025!$B$3:$B$1315, "&lt;=" &amp; CO$1, DataRegularSeason20242025!$E$3:$E$1315, $A14)</f>
        <v>9</v>
      </c>
      <c r="CP14" s="49">
        <f>SUMIFS(DataRegularSeason20242025!$AA$3:$AA$1315,DataRegularSeason20242025!$B$3:$B$1315, "&lt;=" &amp; CP$1, DataRegularSeason20242025!$D$3:$D$1315, $A14)+SUMIFS(DataRegularSeason20242025!$AB$3:$AB$1315,DataRegularSeason20242025!$B$3:$B$1315, "&lt;=" &amp; CP$1, DataRegularSeason20242025!$E$3:$E$1315, $A14)</f>
        <v>9</v>
      </c>
      <c r="CQ14" s="49">
        <f>SUMIFS(DataRegularSeason20242025!$AA$3:$AA$1315,DataRegularSeason20242025!$B$3:$B$1315, "&lt;=" &amp; CQ$1, DataRegularSeason20242025!$D$3:$D$1315, $A14)+SUMIFS(DataRegularSeason20242025!$AB$3:$AB$1315,DataRegularSeason20242025!$B$3:$B$1315, "&lt;=" &amp; CQ$1, DataRegularSeason20242025!$E$3:$E$1315, $A14)</f>
        <v>9</v>
      </c>
      <c r="CR14" s="49">
        <f>SUMIFS(DataRegularSeason20242025!$AA$3:$AA$1315,DataRegularSeason20242025!$B$3:$B$1315, "&lt;=" &amp; CR$1, DataRegularSeason20242025!$D$3:$D$1315, $A14)+SUMIFS(DataRegularSeason20242025!$AB$3:$AB$1315,DataRegularSeason20242025!$B$3:$B$1315, "&lt;=" &amp; CR$1, DataRegularSeason20242025!$E$3:$E$1315, $A14)</f>
        <v>9</v>
      </c>
      <c r="CS14" s="49">
        <f>SUMIFS(DataRegularSeason20242025!$AA$3:$AA$1315,DataRegularSeason20242025!$B$3:$B$1315, "&lt;=" &amp; CS$1, DataRegularSeason20242025!$D$3:$D$1315, $A14)+SUMIFS(DataRegularSeason20242025!$AB$3:$AB$1315,DataRegularSeason20242025!$B$3:$B$1315, "&lt;=" &amp; CS$1, DataRegularSeason20242025!$E$3:$E$1315, $A14)</f>
        <v>9</v>
      </c>
      <c r="CT14" s="49">
        <f>SUMIFS(DataRegularSeason20242025!$AA$3:$AA$1315,DataRegularSeason20242025!$B$3:$B$1315, "&lt;=" &amp; CT$1, DataRegularSeason20242025!$D$3:$D$1315, $A14)+SUMIFS(DataRegularSeason20242025!$AB$3:$AB$1315,DataRegularSeason20242025!$B$3:$B$1315, "&lt;=" &amp; CT$1, DataRegularSeason20242025!$E$3:$E$1315, $A14)</f>
        <v>9</v>
      </c>
      <c r="CU14" s="49">
        <f>SUMIFS(DataRegularSeason20242025!$AA$3:$AA$1315,DataRegularSeason20242025!$B$3:$B$1315, "&lt;=" &amp; CU$1, DataRegularSeason20242025!$D$3:$D$1315, $A14)+SUMIFS(DataRegularSeason20242025!$AB$3:$AB$1315,DataRegularSeason20242025!$B$3:$B$1315, "&lt;=" &amp; CU$1, DataRegularSeason20242025!$E$3:$E$1315, $A14)</f>
        <v>9</v>
      </c>
      <c r="CV14" s="49">
        <f>SUMIFS(DataRegularSeason20242025!$AA$3:$AA$1315,DataRegularSeason20242025!$B$3:$B$1315, "&lt;=" &amp; CV$1, DataRegularSeason20242025!$D$3:$D$1315, $A14)+SUMIFS(DataRegularSeason20242025!$AB$3:$AB$1315,DataRegularSeason20242025!$B$3:$B$1315, "&lt;=" &amp; CV$1, DataRegularSeason20242025!$E$3:$E$1315, $A14)</f>
        <v>9</v>
      </c>
      <c r="CW14" s="49">
        <f>SUMIFS(DataRegularSeason20242025!$AA$3:$AA$1315,DataRegularSeason20242025!$B$3:$B$1315, "&lt;=" &amp; CW$1, DataRegularSeason20242025!$D$3:$D$1315, $A14)+SUMIFS(DataRegularSeason20242025!$AB$3:$AB$1315,DataRegularSeason20242025!$B$3:$B$1315, "&lt;=" &amp; CW$1, DataRegularSeason20242025!$E$3:$E$1315, $A14)</f>
        <v>9</v>
      </c>
      <c r="CX14" s="49">
        <f>SUMIFS(DataRegularSeason20242025!$AA$3:$AA$1315,DataRegularSeason20242025!$B$3:$B$1315, "&lt;=" &amp; CX$1, DataRegularSeason20242025!$D$3:$D$1315, $A14)+SUMIFS(DataRegularSeason20242025!$AB$3:$AB$1315,DataRegularSeason20242025!$B$3:$B$1315, "&lt;=" &amp; CX$1, DataRegularSeason20242025!$E$3:$E$1315, $A14)</f>
        <v>9</v>
      </c>
      <c r="CY14" s="49">
        <f>SUMIFS(DataRegularSeason20242025!$AA$3:$AA$1315,DataRegularSeason20242025!$B$3:$B$1315, "&lt;=" &amp; CY$1, DataRegularSeason20242025!$D$3:$D$1315, $A14)+SUMIFS(DataRegularSeason20242025!$AB$3:$AB$1315,DataRegularSeason20242025!$B$3:$B$1315, "&lt;=" &amp; CY$1, DataRegularSeason20242025!$E$3:$E$1315, $A14)</f>
        <v>9</v>
      </c>
      <c r="CZ14" s="49">
        <f>SUMIFS(DataRegularSeason20242025!$AA$3:$AA$1315,DataRegularSeason20242025!$B$3:$B$1315, "&lt;=" &amp; CZ$1, DataRegularSeason20242025!$D$3:$D$1315, $A14)+SUMIFS(DataRegularSeason20242025!$AB$3:$AB$1315,DataRegularSeason20242025!$B$3:$B$1315, "&lt;=" &amp; CZ$1, DataRegularSeason20242025!$E$3:$E$1315, $A14)</f>
        <v>9</v>
      </c>
      <c r="DA14" s="49">
        <f>SUMIFS(DataRegularSeason20242025!$AA$3:$AA$1315,DataRegularSeason20242025!$B$3:$B$1315, "&lt;=" &amp; DA$1, DataRegularSeason20242025!$D$3:$D$1315, $A14)+SUMIFS(DataRegularSeason20242025!$AB$3:$AB$1315,DataRegularSeason20242025!$B$3:$B$1315, "&lt;=" &amp; DA$1, DataRegularSeason20242025!$E$3:$E$1315, $A14)</f>
        <v>9</v>
      </c>
      <c r="DB14" s="49">
        <f>SUMIFS(DataRegularSeason20242025!$AA$3:$AA$1315,DataRegularSeason20242025!$B$3:$B$1315, "&lt;=" &amp; DB$1, DataRegularSeason20242025!$D$3:$D$1315, $A14)+SUMIFS(DataRegularSeason20242025!$AB$3:$AB$1315,DataRegularSeason20242025!$B$3:$B$1315, "&lt;=" &amp; DB$1, DataRegularSeason20242025!$E$3:$E$1315, $A14)</f>
        <v>9</v>
      </c>
      <c r="DC14" s="49">
        <f>SUMIFS(DataRegularSeason20242025!$AA$3:$AA$1315,DataRegularSeason20242025!$B$3:$B$1315, "&lt;=" &amp; DC$1, DataRegularSeason20242025!$D$3:$D$1315, $A14)+SUMIFS(DataRegularSeason20242025!$AB$3:$AB$1315,DataRegularSeason20242025!$B$3:$B$1315, "&lt;=" &amp; DC$1, DataRegularSeason20242025!$E$3:$E$1315, $A14)</f>
        <v>9</v>
      </c>
      <c r="DD14" s="49">
        <f>SUMIFS(DataRegularSeason20242025!$AA$3:$AA$1315,DataRegularSeason20242025!$B$3:$B$1315, "&lt;=" &amp; DD$1, DataRegularSeason20242025!$D$3:$D$1315, $A14)+SUMIFS(DataRegularSeason20242025!$AB$3:$AB$1315,DataRegularSeason20242025!$B$3:$B$1315, "&lt;=" &amp; DD$1, DataRegularSeason20242025!$E$3:$E$1315, $A14)</f>
        <v>9</v>
      </c>
      <c r="DE14" s="49">
        <f>SUMIFS(DataRegularSeason20242025!$AA$3:$AA$1315,DataRegularSeason20242025!$B$3:$B$1315, "&lt;=" &amp; DE$1, DataRegularSeason20242025!$D$3:$D$1315, $A14)+SUMIFS(DataRegularSeason20242025!$AB$3:$AB$1315,DataRegularSeason20242025!$B$3:$B$1315, "&lt;=" &amp; DE$1, DataRegularSeason20242025!$E$3:$E$1315, $A14)</f>
        <v>9</v>
      </c>
      <c r="DF14" s="49">
        <f>SUMIFS(DataRegularSeason20242025!$AA$3:$AA$1315,DataRegularSeason20242025!$B$3:$B$1315, "&lt;=" &amp; DF$1, DataRegularSeason20242025!$D$3:$D$1315, $A14)+SUMIFS(DataRegularSeason20242025!$AB$3:$AB$1315,DataRegularSeason20242025!$B$3:$B$1315, "&lt;=" &amp; DF$1, DataRegularSeason20242025!$E$3:$E$1315, $A14)</f>
        <v>9</v>
      </c>
      <c r="DG14" s="49">
        <f>SUMIFS(DataRegularSeason20242025!$AA$3:$AA$1315,DataRegularSeason20242025!$B$3:$B$1315, "&lt;=" &amp; DG$1, DataRegularSeason20242025!$D$3:$D$1315, $A14)+SUMIFS(DataRegularSeason20242025!$AB$3:$AB$1315,DataRegularSeason20242025!$B$3:$B$1315, "&lt;=" &amp; DG$1, DataRegularSeason20242025!$E$3:$E$1315, $A14)</f>
        <v>9</v>
      </c>
      <c r="DH14" s="49">
        <f>SUMIFS(DataRegularSeason20242025!$AA$3:$AA$1315,DataRegularSeason20242025!$B$3:$B$1315, "&lt;=" &amp; DH$1, DataRegularSeason20242025!$D$3:$D$1315, $A14)+SUMIFS(DataRegularSeason20242025!$AB$3:$AB$1315,DataRegularSeason20242025!$B$3:$B$1315, "&lt;=" &amp; DH$1, DataRegularSeason20242025!$E$3:$E$1315, $A14)</f>
        <v>9</v>
      </c>
      <c r="DI14" s="49">
        <f>SUMIFS(DataRegularSeason20242025!$AA$3:$AA$1315,DataRegularSeason20242025!$B$3:$B$1315, "&lt;=" &amp; DI$1, DataRegularSeason20242025!$D$3:$D$1315, $A14)+SUMIFS(DataRegularSeason20242025!$AB$3:$AB$1315,DataRegularSeason20242025!$B$3:$B$1315, "&lt;=" &amp; DI$1, DataRegularSeason20242025!$E$3:$E$1315, $A14)</f>
        <v>9</v>
      </c>
      <c r="DJ14" s="49">
        <f>SUMIFS(DataRegularSeason20242025!$AA$3:$AA$1315,DataRegularSeason20242025!$B$3:$B$1315, "&lt;=" &amp; DJ$1, DataRegularSeason20242025!$D$3:$D$1315, $A14)+SUMIFS(DataRegularSeason20242025!$AB$3:$AB$1315,DataRegularSeason20242025!$B$3:$B$1315, "&lt;=" &amp; DJ$1, DataRegularSeason20242025!$E$3:$E$1315, $A14)</f>
        <v>9</v>
      </c>
      <c r="DK14" s="49">
        <f>SUMIFS(DataRegularSeason20242025!$AA$3:$AA$1315,DataRegularSeason20242025!$B$3:$B$1315, "&lt;=" &amp; DK$1, DataRegularSeason20242025!$D$3:$D$1315, $A14)+SUMIFS(DataRegularSeason20242025!$AB$3:$AB$1315,DataRegularSeason20242025!$B$3:$B$1315, "&lt;=" &amp; DK$1, DataRegularSeason20242025!$E$3:$E$1315, $A14)</f>
        <v>9</v>
      </c>
      <c r="DL14" s="49">
        <f>SUMIFS(DataRegularSeason20242025!$AA$3:$AA$1315,DataRegularSeason20242025!$B$3:$B$1315, "&lt;=" &amp; DL$1, DataRegularSeason20242025!$D$3:$D$1315, $A14)+SUMIFS(DataRegularSeason20242025!$AB$3:$AB$1315,DataRegularSeason20242025!$B$3:$B$1315, "&lt;=" &amp; DL$1, DataRegularSeason20242025!$E$3:$E$1315, $A14)</f>
        <v>9</v>
      </c>
      <c r="DM14" s="49">
        <f>SUMIFS(DataRegularSeason20242025!$AA$3:$AA$1315,DataRegularSeason20242025!$B$3:$B$1315, "&lt;=" &amp; DM$1, DataRegularSeason20242025!$D$3:$D$1315, $A14)+SUMIFS(DataRegularSeason20242025!$AB$3:$AB$1315,DataRegularSeason20242025!$B$3:$B$1315, "&lt;=" &amp; DM$1, DataRegularSeason20242025!$E$3:$E$1315, $A14)</f>
        <v>9</v>
      </c>
      <c r="DN14" s="49">
        <f>SUMIFS(DataRegularSeason20242025!$AA$3:$AA$1315,DataRegularSeason20242025!$B$3:$B$1315, "&lt;=" &amp; DN$1, DataRegularSeason20242025!$D$3:$D$1315, $A14)+SUMIFS(DataRegularSeason20242025!$AB$3:$AB$1315,DataRegularSeason20242025!$B$3:$B$1315, "&lt;=" &amp; DN$1, DataRegularSeason20242025!$E$3:$E$1315, $A14)</f>
        <v>9</v>
      </c>
      <c r="DO14" s="49">
        <f>SUMIFS(DataRegularSeason20242025!$AA$3:$AA$1315,DataRegularSeason20242025!$B$3:$B$1315, "&lt;=" &amp; DO$1, DataRegularSeason20242025!$D$3:$D$1315, $A14)+SUMIFS(DataRegularSeason20242025!$AB$3:$AB$1315,DataRegularSeason20242025!$B$3:$B$1315, "&lt;=" &amp; DO$1, DataRegularSeason20242025!$E$3:$E$1315, $A14)</f>
        <v>9</v>
      </c>
      <c r="DP14" s="49">
        <f>SUMIFS(DataRegularSeason20242025!$AA$3:$AA$1315,DataRegularSeason20242025!$B$3:$B$1315, "&lt;=" &amp; DP$1, DataRegularSeason20242025!$D$3:$D$1315, $A14)+SUMIFS(DataRegularSeason20242025!$AB$3:$AB$1315,DataRegularSeason20242025!$B$3:$B$1315, "&lt;=" &amp; DP$1, DataRegularSeason20242025!$E$3:$E$1315, $A14)</f>
        <v>9</v>
      </c>
      <c r="DQ14" s="49">
        <f>SUMIFS(DataRegularSeason20242025!$AA$3:$AA$1315,DataRegularSeason20242025!$B$3:$B$1315, "&lt;=" &amp; DQ$1, DataRegularSeason20242025!$D$3:$D$1315, $A14)+SUMIFS(DataRegularSeason20242025!$AB$3:$AB$1315,DataRegularSeason20242025!$B$3:$B$1315, "&lt;=" &amp; DQ$1, DataRegularSeason20242025!$E$3:$E$1315, $A14)</f>
        <v>9</v>
      </c>
      <c r="DR14" s="49">
        <f>SUMIFS(DataRegularSeason20242025!$AA$3:$AA$1315,DataRegularSeason20242025!$B$3:$B$1315, "&lt;=" &amp; DR$1, DataRegularSeason20242025!$D$3:$D$1315, $A14)+SUMIFS(DataRegularSeason20242025!$AB$3:$AB$1315,DataRegularSeason20242025!$B$3:$B$1315, "&lt;=" &amp; DR$1, DataRegularSeason20242025!$E$3:$E$1315, $A14)</f>
        <v>9</v>
      </c>
      <c r="DS14" s="49">
        <f>SUMIFS(DataRegularSeason20242025!$AA$3:$AA$1315,DataRegularSeason20242025!$B$3:$B$1315, "&lt;=" &amp; DS$1, DataRegularSeason20242025!$D$3:$D$1315, $A14)+SUMIFS(DataRegularSeason20242025!$AB$3:$AB$1315,DataRegularSeason20242025!$B$3:$B$1315, "&lt;=" &amp; DS$1, DataRegularSeason20242025!$E$3:$E$1315, $A14)</f>
        <v>9</v>
      </c>
      <c r="DT14" s="49">
        <f>SUMIFS(DataRegularSeason20242025!$AA$3:$AA$1315,DataRegularSeason20242025!$B$3:$B$1315, "&lt;=" &amp; DT$1, DataRegularSeason20242025!$D$3:$D$1315, $A14)+SUMIFS(DataRegularSeason20242025!$AB$3:$AB$1315,DataRegularSeason20242025!$B$3:$B$1315, "&lt;=" &amp; DT$1, DataRegularSeason20242025!$E$3:$E$1315, $A14)</f>
        <v>9</v>
      </c>
      <c r="DU14" s="49">
        <f>SUMIFS(DataRegularSeason20242025!$AA$3:$AA$1315,DataRegularSeason20242025!$B$3:$B$1315, "&lt;=" &amp; DU$1, DataRegularSeason20242025!$D$3:$D$1315, $A14)+SUMIFS(DataRegularSeason20242025!$AB$3:$AB$1315,DataRegularSeason20242025!$B$3:$B$1315, "&lt;=" &amp; DU$1, DataRegularSeason20242025!$E$3:$E$1315, $A14)</f>
        <v>9</v>
      </c>
      <c r="DV14" s="49">
        <f>SUMIFS(DataRegularSeason20242025!$AA$3:$AA$1315,DataRegularSeason20242025!$B$3:$B$1315, "&lt;=" &amp; DV$1, DataRegularSeason20242025!$D$3:$D$1315, $A14)+SUMIFS(DataRegularSeason20242025!$AB$3:$AB$1315,DataRegularSeason20242025!$B$3:$B$1315, "&lt;=" &amp; DV$1, DataRegularSeason20242025!$E$3:$E$1315, $A14)</f>
        <v>9</v>
      </c>
      <c r="DW14" s="49">
        <f>SUMIFS(DataRegularSeason20242025!$AA$3:$AA$1315,DataRegularSeason20242025!$B$3:$B$1315, "&lt;=" &amp; DW$1, DataRegularSeason20242025!$D$3:$D$1315, $A14)+SUMIFS(DataRegularSeason20242025!$AB$3:$AB$1315,DataRegularSeason20242025!$B$3:$B$1315, "&lt;=" &amp; DW$1, DataRegularSeason20242025!$E$3:$E$1315, $A14)</f>
        <v>9</v>
      </c>
      <c r="DX14" s="49">
        <f>SUMIFS(DataRegularSeason20242025!$AA$3:$AA$1315,DataRegularSeason20242025!$B$3:$B$1315, "&lt;=" &amp; DX$1, DataRegularSeason20242025!$D$3:$D$1315, $A14)+SUMIFS(DataRegularSeason20242025!$AB$3:$AB$1315,DataRegularSeason20242025!$B$3:$B$1315, "&lt;=" &amp; DX$1, DataRegularSeason20242025!$E$3:$E$1315, $A14)</f>
        <v>9</v>
      </c>
      <c r="DY14" s="49">
        <f>SUMIFS(DataRegularSeason20242025!$AA$3:$AA$1315,DataRegularSeason20242025!$B$3:$B$1315, "&lt;=" &amp; DY$1, DataRegularSeason20242025!$D$3:$D$1315, $A14)+SUMIFS(DataRegularSeason20242025!$AB$3:$AB$1315,DataRegularSeason20242025!$B$3:$B$1315, "&lt;=" &amp; DY$1, DataRegularSeason20242025!$E$3:$E$1315, $A14)</f>
        <v>9</v>
      </c>
      <c r="DZ14" s="49">
        <f>SUMIFS(DataRegularSeason20242025!$AA$3:$AA$1315,DataRegularSeason20242025!$B$3:$B$1315, "&lt;=" &amp; DZ$1, DataRegularSeason20242025!$D$3:$D$1315, $A14)+SUMIFS(DataRegularSeason20242025!$AB$3:$AB$1315,DataRegularSeason20242025!$B$3:$B$1315, "&lt;=" &amp; DZ$1, DataRegularSeason20242025!$E$3:$E$1315, $A14)</f>
        <v>9</v>
      </c>
      <c r="EA14" s="49">
        <f>SUMIFS(DataRegularSeason20242025!$AA$3:$AA$1315,DataRegularSeason20242025!$B$3:$B$1315, "&lt;=" &amp; EA$1, DataRegularSeason20242025!$D$3:$D$1315, $A14)+SUMIFS(DataRegularSeason20242025!$AB$3:$AB$1315,DataRegularSeason20242025!$B$3:$B$1315, "&lt;=" &amp; EA$1, DataRegularSeason20242025!$E$3:$E$1315, $A14)</f>
        <v>9</v>
      </c>
      <c r="EB14" s="49">
        <f>SUMIFS(DataRegularSeason20242025!$AA$3:$AA$1315,DataRegularSeason20242025!$B$3:$B$1315, "&lt;=" &amp; EB$1, DataRegularSeason20242025!$D$3:$D$1315, $A14)+SUMIFS(DataRegularSeason20242025!$AB$3:$AB$1315,DataRegularSeason20242025!$B$3:$B$1315, "&lt;=" &amp; EB$1, DataRegularSeason20242025!$E$3:$E$1315, $A14)</f>
        <v>9</v>
      </c>
      <c r="EC14" s="49">
        <f>SUMIFS(DataRegularSeason20242025!$AA$3:$AA$1315,DataRegularSeason20242025!$B$3:$B$1315, "&lt;=" &amp; EC$1, DataRegularSeason20242025!$D$3:$D$1315, $A14)+SUMIFS(DataRegularSeason20242025!$AB$3:$AB$1315,DataRegularSeason20242025!$B$3:$B$1315, "&lt;=" &amp; EC$1, DataRegularSeason20242025!$E$3:$E$1315, $A14)</f>
        <v>9</v>
      </c>
      <c r="ED14" s="49">
        <f>SUMIFS(DataRegularSeason20242025!$AA$3:$AA$1315,DataRegularSeason20242025!$B$3:$B$1315, "&lt;=" &amp; ED$1, DataRegularSeason20242025!$D$3:$D$1315, $A14)+SUMIFS(DataRegularSeason20242025!$AB$3:$AB$1315,DataRegularSeason20242025!$B$3:$B$1315, "&lt;=" &amp; ED$1, DataRegularSeason20242025!$E$3:$E$1315, $A14)</f>
        <v>9</v>
      </c>
      <c r="EE14" s="49">
        <f>SUMIFS(DataRegularSeason20242025!$AA$3:$AA$1315,DataRegularSeason20242025!$B$3:$B$1315, "&lt;=" &amp; EE$1, DataRegularSeason20242025!$D$3:$D$1315, $A14)+SUMIFS(DataRegularSeason20242025!$AB$3:$AB$1315,DataRegularSeason20242025!$B$3:$B$1315, "&lt;=" &amp; EE$1, DataRegularSeason20242025!$E$3:$E$1315, $A14)</f>
        <v>9</v>
      </c>
      <c r="EF14" s="49">
        <f>SUMIFS(DataRegularSeason20242025!$AA$3:$AA$1315,DataRegularSeason20242025!$B$3:$B$1315, "&lt;=" &amp; EF$1, DataRegularSeason20242025!$D$3:$D$1315, $A14)+SUMIFS(DataRegularSeason20242025!$AB$3:$AB$1315,DataRegularSeason20242025!$B$3:$B$1315, "&lt;=" &amp; EF$1, DataRegularSeason20242025!$E$3:$E$1315, $A14)</f>
        <v>9</v>
      </c>
      <c r="EG14" s="49">
        <f>SUMIFS(DataRegularSeason20242025!$AA$3:$AA$1315,DataRegularSeason20242025!$B$3:$B$1315, "&lt;=" &amp; EG$1, DataRegularSeason20242025!$D$3:$D$1315, $A14)+SUMIFS(DataRegularSeason20242025!$AB$3:$AB$1315,DataRegularSeason20242025!$B$3:$B$1315, "&lt;=" &amp; EG$1, DataRegularSeason20242025!$E$3:$E$1315, $A14)</f>
        <v>9</v>
      </c>
      <c r="EH14" s="49">
        <f>SUMIFS(DataRegularSeason20242025!$AA$3:$AA$1315,DataRegularSeason20242025!$B$3:$B$1315, "&lt;=" &amp; EH$1, DataRegularSeason20242025!$D$3:$D$1315, $A14)+SUMIFS(DataRegularSeason20242025!$AB$3:$AB$1315,DataRegularSeason20242025!$B$3:$B$1315, "&lt;=" &amp; EH$1, DataRegularSeason20242025!$E$3:$E$1315, $A14)</f>
        <v>9</v>
      </c>
      <c r="EI14" s="49">
        <f>SUMIFS(DataRegularSeason20242025!$AA$3:$AA$1315,DataRegularSeason20242025!$B$3:$B$1315, "&lt;=" &amp; EI$1, DataRegularSeason20242025!$D$3:$D$1315, $A14)+SUMIFS(DataRegularSeason20242025!$AB$3:$AB$1315,DataRegularSeason20242025!$B$3:$B$1315, "&lt;=" &amp; EI$1, DataRegularSeason20242025!$E$3:$E$1315, $A14)</f>
        <v>9</v>
      </c>
      <c r="EJ14" s="49">
        <f>SUMIFS(DataRegularSeason20242025!$AA$3:$AA$1315,DataRegularSeason20242025!$B$3:$B$1315, "&lt;=" &amp; EJ$1, DataRegularSeason20242025!$D$3:$D$1315, $A14)+SUMIFS(DataRegularSeason20242025!$AB$3:$AB$1315,DataRegularSeason20242025!$B$3:$B$1315, "&lt;=" &amp; EJ$1, DataRegularSeason20242025!$E$3:$E$1315, $A14)</f>
        <v>9</v>
      </c>
      <c r="EK14" s="49">
        <f>SUMIFS(DataRegularSeason20242025!$AA$3:$AA$1315,DataRegularSeason20242025!$B$3:$B$1315, "&lt;=" &amp; EK$1, DataRegularSeason20242025!$D$3:$D$1315, $A14)+SUMIFS(DataRegularSeason20242025!$AB$3:$AB$1315,DataRegularSeason20242025!$B$3:$B$1315, "&lt;=" &amp; EK$1, DataRegularSeason20242025!$E$3:$E$1315, $A14)</f>
        <v>9</v>
      </c>
      <c r="EL14" s="49">
        <f>SUMIFS(DataRegularSeason20242025!$AA$3:$AA$1315,DataRegularSeason20242025!$B$3:$B$1315, "&lt;=" &amp; EL$1, DataRegularSeason20242025!$D$3:$D$1315, $A14)+SUMIFS(DataRegularSeason20242025!$AB$3:$AB$1315,DataRegularSeason20242025!$B$3:$B$1315, "&lt;=" &amp; EL$1, DataRegularSeason20242025!$E$3:$E$1315, $A14)</f>
        <v>9</v>
      </c>
      <c r="EM14" s="49">
        <f>SUMIFS(DataRegularSeason20242025!$AA$3:$AA$1315,DataRegularSeason20242025!$B$3:$B$1315, "&lt;=" &amp; EM$1, DataRegularSeason20242025!$D$3:$D$1315, $A14)+SUMIFS(DataRegularSeason20242025!$AB$3:$AB$1315,DataRegularSeason20242025!$B$3:$B$1315, "&lt;=" &amp; EM$1, DataRegularSeason20242025!$E$3:$E$1315, $A14)</f>
        <v>9</v>
      </c>
      <c r="EN14" s="49">
        <f>SUMIFS(DataRegularSeason20242025!$AA$3:$AA$1315,DataRegularSeason20242025!$B$3:$B$1315, "&lt;=" &amp; EN$1, DataRegularSeason20242025!$D$3:$D$1315, $A14)+SUMIFS(DataRegularSeason20242025!$AB$3:$AB$1315,DataRegularSeason20242025!$B$3:$B$1315, "&lt;=" &amp; EN$1, DataRegularSeason20242025!$E$3:$E$1315, $A14)</f>
        <v>9</v>
      </c>
      <c r="EO14" s="49">
        <f>SUMIFS(DataRegularSeason20242025!$AA$3:$AA$1315,DataRegularSeason20242025!$B$3:$B$1315, "&lt;=" &amp; EO$1, DataRegularSeason20242025!$D$3:$D$1315, $A14)+SUMIFS(DataRegularSeason20242025!$AB$3:$AB$1315,DataRegularSeason20242025!$B$3:$B$1315, "&lt;=" &amp; EO$1, DataRegularSeason20242025!$E$3:$E$1315, $A14)</f>
        <v>9</v>
      </c>
      <c r="EP14" s="49">
        <f>SUMIFS(DataRegularSeason20242025!$AA$3:$AA$1315,DataRegularSeason20242025!$B$3:$B$1315, "&lt;=" &amp; EP$1, DataRegularSeason20242025!$D$3:$D$1315, $A14)+SUMIFS(DataRegularSeason20242025!$AB$3:$AB$1315,DataRegularSeason20242025!$B$3:$B$1315, "&lt;=" &amp; EP$1, DataRegularSeason20242025!$E$3:$E$1315, $A14)</f>
        <v>9</v>
      </c>
      <c r="EQ14" s="49">
        <f>SUMIFS(DataRegularSeason20242025!$AA$3:$AA$1315,DataRegularSeason20242025!$B$3:$B$1315, "&lt;=" &amp; EQ$1, DataRegularSeason20242025!$D$3:$D$1315, $A14)+SUMIFS(DataRegularSeason20242025!$AB$3:$AB$1315,DataRegularSeason20242025!$B$3:$B$1315, "&lt;=" &amp; EQ$1, DataRegularSeason20242025!$E$3:$E$1315, $A14)</f>
        <v>9</v>
      </c>
      <c r="ER14" s="49">
        <f>SUMIFS(DataRegularSeason20242025!$AA$3:$AA$1315,DataRegularSeason20242025!$B$3:$B$1315, "&lt;=" &amp; ER$1, DataRegularSeason20242025!$D$3:$D$1315, $A14)+SUMIFS(DataRegularSeason20242025!$AB$3:$AB$1315,DataRegularSeason20242025!$B$3:$B$1315, "&lt;=" &amp; ER$1, DataRegularSeason20242025!$E$3:$E$1315, $A14)</f>
        <v>9</v>
      </c>
      <c r="ES14" s="49">
        <f>SUMIFS(DataRegularSeason20242025!$AA$3:$AA$1315,DataRegularSeason20242025!$B$3:$B$1315, "&lt;=" &amp; ES$1, DataRegularSeason20242025!$D$3:$D$1315, $A14)+SUMIFS(DataRegularSeason20242025!$AB$3:$AB$1315,DataRegularSeason20242025!$B$3:$B$1315, "&lt;=" &amp; ES$1, DataRegularSeason20242025!$E$3:$E$1315, $A14)</f>
        <v>9</v>
      </c>
      <c r="ET14" s="49">
        <f>SUMIFS(DataRegularSeason20242025!$AA$3:$AA$1315,DataRegularSeason20242025!$B$3:$B$1315, "&lt;=" &amp; ET$1, DataRegularSeason20242025!$D$3:$D$1315, $A14)+SUMIFS(DataRegularSeason20242025!$AB$3:$AB$1315,DataRegularSeason20242025!$B$3:$B$1315, "&lt;=" &amp; ET$1, DataRegularSeason20242025!$E$3:$E$1315, $A14)</f>
        <v>9</v>
      </c>
      <c r="EU14" s="49">
        <f>SUMIFS(DataRegularSeason20242025!$AA$3:$AA$1315,DataRegularSeason20242025!$B$3:$B$1315, "&lt;=" &amp; EU$1, DataRegularSeason20242025!$D$3:$D$1315, $A14)+SUMIFS(DataRegularSeason20242025!$AB$3:$AB$1315,DataRegularSeason20242025!$B$3:$B$1315, "&lt;=" &amp; EU$1, DataRegularSeason20242025!$E$3:$E$1315, $A14)</f>
        <v>9</v>
      </c>
      <c r="EV14" s="49">
        <f>SUMIFS(DataRegularSeason20242025!$AA$3:$AA$1315,DataRegularSeason20242025!$B$3:$B$1315, "&lt;=" &amp; EV$1, DataRegularSeason20242025!$D$3:$D$1315, $A14)+SUMIFS(DataRegularSeason20242025!$AB$3:$AB$1315,DataRegularSeason20242025!$B$3:$B$1315, "&lt;=" &amp; EV$1, DataRegularSeason20242025!$E$3:$E$1315, $A14)</f>
        <v>9</v>
      </c>
      <c r="EW14" s="49">
        <f>SUMIFS(DataRegularSeason20242025!$AA$3:$AA$1315,DataRegularSeason20242025!$B$3:$B$1315, "&lt;=" &amp; EW$1, DataRegularSeason20242025!$D$3:$D$1315, $A14)+SUMIFS(DataRegularSeason20242025!$AB$3:$AB$1315,DataRegularSeason20242025!$B$3:$B$1315, "&lt;=" &amp; EW$1, DataRegularSeason20242025!$E$3:$E$1315, $A14)</f>
        <v>9</v>
      </c>
      <c r="EX14" s="49">
        <f>SUMIFS(DataRegularSeason20242025!$AA$3:$AA$1315,DataRegularSeason20242025!$B$3:$B$1315, "&lt;=" &amp; EX$1, DataRegularSeason20242025!$D$3:$D$1315, $A14)+SUMIFS(DataRegularSeason20242025!$AB$3:$AB$1315,DataRegularSeason20242025!$B$3:$B$1315, "&lt;=" &amp; EX$1, DataRegularSeason20242025!$E$3:$E$1315, $A14)</f>
        <v>9</v>
      </c>
      <c r="EY14" s="49">
        <f>SUMIFS(DataRegularSeason20242025!$AA$3:$AA$1315,DataRegularSeason20242025!$B$3:$B$1315, "&lt;=" &amp; EY$1, DataRegularSeason20242025!$D$3:$D$1315, $A14)+SUMIFS(DataRegularSeason20242025!$AB$3:$AB$1315,DataRegularSeason20242025!$B$3:$B$1315, "&lt;=" &amp; EY$1, DataRegularSeason20242025!$E$3:$E$1315, $A14)</f>
        <v>9</v>
      </c>
      <c r="EZ14" s="49">
        <f>SUMIFS(DataRegularSeason20242025!$AA$3:$AA$1315,DataRegularSeason20242025!$B$3:$B$1315, "&lt;=" &amp; EZ$1, DataRegularSeason20242025!$D$3:$D$1315, $A14)+SUMIFS(DataRegularSeason20242025!$AB$3:$AB$1315,DataRegularSeason20242025!$B$3:$B$1315, "&lt;=" &amp; EZ$1, DataRegularSeason20242025!$E$3:$E$1315, $A14)</f>
        <v>9</v>
      </c>
      <c r="FA14" s="49">
        <f>SUMIFS(DataRegularSeason20242025!$AA$3:$AA$1315,DataRegularSeason20242025!$B$3:$B$1315, "&lt;=" &amp; FA$1, DataRegularSeason20242025!$D$3:$D$1315, $A14)+SUMIFS(DataRegularSeason20242025!$AB$3:$AB$1315,DataRegularSeason20242025!$B$3:$B$1315, "&lt;=" &amp; FA$1, DataRegularSeason20242025!$E$3:$E$1315, $A14)</f>
        <v>9</v>
      </c>
      <c r="FB14" s="49">
        <f>SUMIFS(DataRegularSeason20242025!$AA$3:$AA$1315,DataRegularSeason20242025!$B$3:$B$1315, "&lt;=" &amp; FB$1, DataRegularSeason20242025!$D$3:$D$1315, $A14)+SUMIFS(DataRegularSeason20242025!$AB$3:$AB$1315,DataRegularSeason20242025!$B$3:$B$1315, "&lt;=" &amp; FB$1, DataRegularSeason20242025!$E$3:$E$1315, $A14)</f>
        <v>9</v>
      </c>
      <c r="FC14" s="49">
        <f>SUMIFS(DataRegularSeason20242025!$AA$3:$AA$1315,DataRegularSeason20242025!$B$3:$B$1315, "&lt;=" &amp; FC$1, DataRegularSeason20242025!$D$3:$D$1315, $A14)+SUMIFS(DataRegularSeason20242025!$AB$3:$AB$1315,DataRegularSeason20242025!$B$3:$B$1315, "&lt;=" &amp; FC$1, DataRegularSeason20242025!$E$3:$E$1315, $A14)</f>
        <v>9</v>
      </c>
      <c r="FD14" s="49">
        <f>SUMIFS(DataRegularSeason20242025!$AA$3:$AA$1315,DataRegularSeason20242025!$B$3:$B$1315, "&lt;=" &amp; FD$1, DataRegularSeason20242025!$D$3:$D$1315, $A14)+SUMIFS(DataRegularSeason20242025!$AB$3:$AB$1315,DataRegularSeason20242025!$B$3:$B$1315, "&lt;=" &amp; FD$1, DataRegularSeason20242025!$E$3:$E$1315, $A14)</f>
        <v>9</v>
      </c>
      <c r="FE14" s="49">
        <f>SUMIFS(DataRegularSeason20242025!$AA$3:$AA$1315,DataRegularSeason20242025!$B$3:$B$1315, "&lt;=" &amp; FE$1, DataRegularSeason20242025!$D$3:$D$1315, $A14)+SUMIFS(DataRegularSeason20242025!$AB$3:$AB$1315,DataRegularSeason20242025!$B$3:$B$1315, "&lt;=" &amp; FE$1, DataRegularSeason20242025!$E$3:$E$1315, $A14)</f>
        <v>9</v>
      </c>
      <c r="FF14" s="49">
        <f>SUMIFS(DataRegularSeason20242025!$AA$3:$AA$1315,DataRegularSeason20242025!$B$3:$B$1315, "&lt;=" &amp; FF$1, DataRegularSeason20242025!$D$3:$D$1315, $A14)+SUMIFS(DataRegularSeason20242025!$AB$3:$AB$1315,DataRegularSeason20242025!$B$3:$B$1315, "&lt;=" &amp; FF$1, DataRegularSeason20242025!$E$3:$E$1315, $A14)</f>
        <v>9</v>
      </c>
      <c r="FG14" s="49">
        <f>SUMIFS(DataRegularSeason20242025!$AA$3:$AA$1315,DataRegularSeason20242025!$B$3:$B$1315, "&lt;=" &amp; FG$1, DataRegularSeason20242025!$D$3:$D$1315, $A14)+SUMIFS(DataRegularSeason20242025!$AB$3:$AB$1315,DataRegularSeason20242025!$B$3:$B$1315, "&lt;=" &amp; FG$1, DataRegularSeason20242025!$E$3:$E$1315, $A14)</f>
        <v>9</v>
      </c>
      <c r="FH14" s="49">
        <f>SUMIFS(DataRegularSeason20242025!$AA$3:$AA$1315,DataRegularSeason20242025!$B$3:$B$1315, "&lt;=" &amp; FH$1, DataRegularSeason20242025!$D$3:$D$1315, $A14)+SUMIFS(DataRegularSeason20242025!$AB$3:$AB$1315,DataRegularSeason20242025!$B$3:$B$1315, "&lt;=" &amp; FH$1, DataRegularSeason20242025!$E$3:$E$1315, $A14)</f>
        <v>9</v>
      </c>
      <c r="FI14" s="49">
        <f>SUMIFS(DataRegularSeason20242025!$AA$3:$AA$1315,DataRegularSeason20242025!$B$3:$B$1315, "&lt;=" &amp; FI$1, DataRegularSeason20242025!$D$3:$D$1315, $A14)+SUMIFS(DataRegularSeason20242025!$AB$3:$AB$1315,DataRegularSeason20242025!$B$3:$B$1315, "&lt;=" &amp; FI$1, DataRegularSeason20242025!$E$3:$E$1315, $A14)</f>
        <v>9</v>
      </c>
      <c r="FJ14" s="49">
        <f>SUMIFS(DataRegularSeason20242025!$AA$3:$AA$1315,DataRegularSeason20242025!$B$3:$B$1315, "&lt;=" &amp; FJ$1, DataRegularSeason20242025!$D$3:$D$1315, $A14)+SUMIFS(DataRegularSeason20242025!$AB$3:$AB$1315,DataRegularSeason20242025!$B$3:$B$1315, "&lt;=" &amp; FJ$1, DataRegularSeason20242025!$E$3:$E$1315, $A14)</f>
        <v>9</v>
      </c>
      <c r="FK14" s="49">
        <f>SUMIFS(DataRegularSeason20242025!$AA$3:$AA$1315,DataRegularSeason20242025!$B$3:$B$1315, "&lt;=" &amp; FK$1, DataRegularSeason20242025!$D$3:$D$1315, $A14)+SUMIFS(DataRegularSeason20242025!$AB$3:$AB$1315,DataRegularSeason20242025!$B$3:$B$1315, "&lt;=" &amp; FK$1, DataRegularSeason20242025!$E$3:$E$1315, $A14)</f>
        <v>9</v>
      </c>
      <c r="FL14" s="49">
        <f>SUMIFS(DataRegularSeason20242025!$AA$3:$AA$1315,DataRegularSeason20242025!$B$3:$B$1315, "&lt;=" &amp; FL$1, DataRegularSeason20242025!$D$3:$D$1315, $A14)+SUMIFS(DataRegularSeason20242025!$AB$3:$AB$1315,DataRegularSeason20242025!$B$3:$B$1315, "&lt;=" &amp; FL$1, DataRegularSeason20242025!$E$3:$E$1315, $A14)</f>
        <v>9</v>
      </c>
      <c r="FM14" s="49">
        <f>SUMIFS(DataRegularSeason20242025!$AA$3:$AA$1315,DataRegularSeason20242025!$B$3:$B$1315, "&lt;=" &amp; FM$1, DataRegularSeason20242025!$D$3:$D$1315, $A14)+SUMIFS(DataRegularSeason20242025!$AB$3:$AB$1315,DataRegularSeason20242025!$B$3:$B$1315, "&lt;=" &amp; FM$1, DataRegularSeason20242025!$E$3:$E$1315, $A14)</f>
        <v>9</v>
      </c>
      <c r="FN14" s="49">
        <f>SUMIFS(DataRegularSeason20242025!$AA$3:$AA$1315,DataRegularSeason20242025!$B$3:$B$1315, "&lt;=" &amp; FN$1, DataRegularSeason20242025!$D$3:$D$1315, $A14)+SUMIFS(DataRegularSeason20242025!$AB$3:$AB$1315,DataRegularSeason20242025!$B$3:$B$1315, "&lt;=" &amp; FN$1, DataRegularSeason20242025!$E$3:$E$1315, $A14)</f>
        <v>9</v>
      </c>
      <c r="FO14" s="49">
        <f>SUMIFS(DataRegularSeason20242025!$AA$3:$AA$1315,DataRegularSeason20242025!$B$3:$B$1315, "&lt;=" &amp; FO$1, DataRegularSeason20242025!$D$3:$D$1315, $A14)+SUMIFS(DataRegularSeason20242025!$AB$3:$AB$1315,DataRegularSeason20242025!$B$3:$B$1315, "&lt;=" &amp; FO$1, DataRegularSeason20242025!$E$3:$E$1315, $A14)</f>
        <v>9</v>
      </c>
      <c r="FP14" s="49">
        <f>SUMIFS(DataRegularSeason20242025!$AA$3:$AA$1315,DataRegularSeason20242025!$B$3:$B$1315, "&lt;=" &amp; FP$1, DataRegularSeason20242025!$D$3:$D$1315, $A14)+SUMIFS(DataRegularSeason20242025!$AB$3:$AB$1315,DataRegularSeason20242025!$B$3:$B$1315, "&lt;=" &amp; FP$1, DataRegularSeason20242025!$E$3:$E$1315, $A14)</f>
        <v>9</v>
      </c>
      <c r="FQ14" s="49">
        <f>SUMIFS(DataRegularSeason20242025!$AA$3:$AA$1315,DataRegularSeason20242025!$B$3:$B$1315, "&lt;=" &amp; FQ$1, DataRegularSeason20242025!$D$3:$D$1315, $A14)+SUMIFS(DataRegularSeason20242025!$AB$3:$AB$1315,DataRegularSeason20242025!$B$3:$B$1315, "&lt;=" &amp; FQ$1, DataRegularSeason20242025!$E$3:$E$1315, $A14)</f>
        <v>9</v>
      </c>
      <c r="FR14" s="49">
        <f>SUMIFS(DataRegularSeason20242025!$AA$3:$AA$1315,DataRegularSeason20242025!$B$3:$B$1315, "&lt;=" &amp; FR$1, DataRegularSeason20242025!$D$3:$D$1315, $A14)+SUMIFS(DataRegularSeason20242025!$AB$3:$AB$1315,DataRegularSeason20242025!$B$3:$B$1315, "&lt;=" &amp; FR$1, DataRegularSeason20242025!$E$3:$E$1315, $A14)</f>
        <v>9</v>
      </c>
      <c r="FS14" s="49">
        <f>SUMIFS(DataRegularSeason20242025!$AA$3:$AA$1315,DataRegularSeason20242025!$B$3:$B$1315, "&lt;=" &amp; FS$1, DataRegularSeason20242025!$D$3:$D$1315, $A14)+SUMIFS(DataRegularSeason20242025!$AB$3:$AB$1315,DataRegularSeason20242025!$B$3:$B$1315, "&lt;=" &amp; FS$1, DataRegularSeason20242025!$E$3:$E$1315, $A14)</f>
        <v>9</v>
      </c>
      <c r="FT14" s="49">
        <f>SUMIFS(DataRegularSeason20242025!$AA$3:$AA$1315,DataRegularSeason20242025!$B$3:$B$1315, "&lt;=" &amp; FT$1, DataRegularSeason20242025!$D$3:$D$1315, $A14)+SUMIFS(DataRegularSeason20242025!$AB$3:$AB$1315,DataRegularSeason20242025!$B$3:$B$1315, "&lt;=" &amp; FT$1, DataRegularSeason20242025!$E$3:$E$1315, $A14)</f>
        <v>9</v>
      </c>
      <c r="FU14" s="49">
        <f>SUMIFS(DataRegularSeason20242025!$AA$3:$AA$1315,DataRegularSeason20242025!$B$3:$B$1315, "&lt;=" &amp; FU$1, DataRegularSeason20242025!$D$3:$D$1315, $A14)+SUMIFS(DataRegularSeason20242025!$AB$3:$AB$1315,DataRegularSeason20242025!$B$3:$B$1315, "&lt;=" &amp; FU$1, DataRegularSeason20242025!$E$3:$E$1315, $A14)</f>
        <v>9</v>
      </c>
      <c r="FV14" s="49">
        <f>SUMIFS(DataRegularSeason20242025!$AA$3:$AA$1315,DataRegularSeason20242025!$B$3:$B$1315, "&lt;=" &amp; FV$1, DataRegularSeason20242025!$D$3:$D$1315, $A14)+SUMIFS(DataRegularSeason20242025!$AB$3:$AB$1315,DataRegularSeason20242025!$B$3:$B$1315, "&lt;=" &amp; FV$1, DataRegularSeason20242025!$E$3:$E$1315, $A14)</f>
        <v>9</v>
      </c>
      <c r="FW14" s="49">
        <f>SUMIFS(DataRegularSeason20242025!$AA$3:$AA$1315,DataRegularSeason20242025!$B$3:$B$1315, "&lt;=" &amp; FW$1, DataRegularSeason20242025!$D$3:$D$1315, $A14)+SUMIFS(DataRegularSeason20242025!$AB$3:$AB$1315,DataRegularSeason20242025!$B$3:$B$1315, "&lt;=" &amp; FW$1, DataRegularSeason20242025!$E$3:$E$1315, $A14)</f>
        <v>9</v>
      </c>
      <c r="FX14" s="49">
        <f>SUMIFS(DataRegularSeason20242025!$AA$3:$AA$1315,DataRegularSeason20242025!$B$3:$B$1315, "&lt;=" &amp; FX$1, DataRegularSeason20242025!$D$3:$D$1315, $A14)+SUMIFS(DataRegularSeason20242025!$AB$3:$AB$1315,DataRegularSeason20242025!$B$3:$B$1315, "&lt;=" &amp; FX$1, DataRegularSeason20242025!$E$3:$E$1315, $A14)</f>
        <v>9</v>
      </c>
      <c r="FY14" s="49">
        <f>SUMIFS(DataRegularSeason20242025!$AA$3:$AA$1315,DataRegularSeason20242025!$B$3:$B$1315, "&lt;=" &amp; FY$1, DataRegularSeason20242025!$D$3:$D$1315, $A14)+SUMIFS(DataRegularSeason20242025!$AB$3:$AB$1315,DataRegularSeason20242025!$B$3:$B$1315, "&lt;=" &amp; FY$1, DataRegularSeason20242025!$E$3:$E$1315, $A14)</f>
        <v>9</v>
      </c>
      <c r="FZ14" s="49">
        <f>SUMIFS(DataRegularSeason20242025!$AA$3:$AA$1315,DataRegularSeason20242025!$B$3:$B$1315, "&lt;=" &amp; FZ$1, DataRegularSeason20242025!$D$3:$D$1315, $A14)+SUMIFS(DataRegularSeason20242025!$AB$3:$AB$1315,DataRegularSeason20242025!$B$3:$B$1315, "&lt;=" &amp; FZ$1, DataRegularSeason20242025!$E$3:$E$1315, $A14)</f>
        <v>9</v>
      </c>
      <c r="GA14" s="49">
        <f>SUMIFS(DataRegularSeason20242025!$AA$3:$AA$1315,DataRegularSeason20242025!$B$3:$B$1315, "&lt;=" &amp; GA$1, DataRegularSeason20242025!$D$3:$D$1315, $A14)+SUMIFS(DataRegularSeason20242025!$AB$3:$AB$1315,DataRegularSeason20242025!$B$3:$B$1315, "&lt;=" &amp; GA$1, DataRegularSeason20242025!$E$3:$E$1315, $A14)</f>
        <v>9</v>
      </c>
      <c r="GB14" s="49">
        <f>SUMIFS(DataRegularSeason20242025!$AA$3:$AA$1315,DataRegularSeason20242025!$B$3:$B$1315, "&lt;=" &amp; GB$1, DataRegularSeason20242025!$D$3:$D$1315, $A14)+SUMIFS(DataRegularSeason20242025!$AB$3:$AB$1315,DataRegularSeason20242025!$B$3:$B$1315, "&lt;=" &amp; GB$1, DataRegularSeason20242025!$E$3:$E$1315, $A14)</f>
        <v>9</v>
      </c>
      <c r="GC14" s="49">
        <f>SUMIFS(DataRegularSeason20242025!$AA$3:$AA$1315,DataRegularSeason20242025!$B$3:$B$1315, "&lt;=" &amp; GC$1, DataRegularSeason20242025!$D$3:$D$1315, $A14)+SUMIFS(DataRegularSeason20242025!$AB$3:$AB$1315,DataRegularSeason20242025!$B$3:$B$1315, "&lt;=" &amp; GC$1, DataRegularSeason20242025!$E$3:$E$1315, $A14)</f>
        <v>9</v>
      </c>
      <c r="GD14" s="49">
        <f>SUMIFS(DataRegularSeason20242025!$AA$3:$AA$1315,DataRegularSeason20242025!$B$3:$B$1315, "&lt;=" &amp; GD$1, DataRegularSeason20242025!$D$3:$D$1315, $A14)+SUMIFS(DataRegularSeason20242025!$AB$3:$AB$1315,DataRegularSeason20242025!$B$3:$B$1315, "&lt;=" &amp; GD$1, DataRegularSeason20242025!$E$3:$E$1315, $A14)</f>
        <v>9</v>
      </c>
      <c r="GE14" s="49">
        <f>SUMIFS(DataRegularSeason20242025!$AA$3:$AA$1315,DataRegularSeason20242025!$B$3:$B$1315, "&lt;=" &amp; GE$1, DataRegularSeason20242025!$D$3:$D$1315, $A14)+SUMIFS(DataRegularSeason20242025!$AB$3:$AB$1315,DataRegularSeason20242025!$B$3:$B$1315, "&lt;=" &amp; GE$1, DataRegularSeason20242025!$E$3:$E$1315, $A14)</f>
        <v>9</v>
      </c>
      <c r="GF14" s="49">
        <f>SUMIFS(DataRegularSeason20242025!$AA$3:$AA$1315,DataRegularSeason20242025!$B$3:$B$1315, "&lt;=" &amp; GF$1, DataRegularSeason20242025!$D$3:$D$1315, $A14)+SUMIFS(DataRegularSeason20242025!$AB$3:$AB$1315,DataRegularSeason20242025!$B$3:$B$1315, "&lt;=" &amp; GF$1, DataRegularSeason20242025!$E$3:$E$1315, $A14)</f>
        <v>9</v>
      </c>
      <c r="GG14" s="49">
        <f>SUMIFS(DataRegularSeason20242025!$AA$3:$AA$1315,DataRegularSeason20242025!$B$3:$B$1315, "&lt;=" &amp; GG$1, DataRegularSeason20242025!$D$3:$D$1315, $A14)+SUMIFS(DataRegularSeason20242025!$AB$3:$AB$1315,DataRegularSeason20242025!$B$3:$B$1315, "&lt;=" &amp; GG$1, DataRegularSeason20242025!$E$3:$E$1315, $A14)</f>
        <v>9</v>
      </c>
      <c r="GH14" s="49">
        <f>SUMIFS(DataRegularSeason20242025!$AA$3:$AA$1315,DataRegularSeason20242025!$B$3:$B$1315, "&lt;=" &amp; GH$1, DataRegularSeason20242025!$D$3:$D$1315, $A14)+SUMIFS(DataRegularSeason20242025!$AB$3:$AB$1315,DataRegularSeason20242025!$B$3:$B$1315, "&lt;=" &amp; GH$1, DataRegularSeason20242025!$E$3:$E$1315, $A14)</f>
        <v>9</v>
      </c>
      <c r="GI14" s="49">
        <f>SUMIFS(DataRegularSeason20242025!$AA$3:$AA$1315,DataRegularSeason20242025!$B$3:$B$1315, "&lt;=" &amp; GI$1, DataRegularSeason20242025!$D$3:$D$1315, $A14)+SUMIFS(DataRegularSeason20242025!$AB$3:$AB$1315,DataRegularSeason20242025!$B$3:$B$1315, "&lt;=" &amp; GI$1, DataRegularSeason20242025!$E$3:$E$1315, $A14)</f>
        <v>9</v>
      </c>
      <c r="GJ14" s="49">
        <f>SUMIFS(DataRegularSeason20242025!$AA$3:$AA$1315,DataRegularSeason20242025!$B$3:$B$1315, "&lt;=" &amp; GJ$1, DataRegularSeason20242025!$D$3:$D$1315, $A14)+SUMIFS(DataRegularSeason20242025!$AB$3:$AB$1315,DataRegularSeason20242025!$B$3:$B$1315, "&lt;=" &amp; GJ$1, DataRegularSeason20242025!$E$3:$E$1315, $A14)</f>
        <v>9</v>
      </c>
      <c r="GK14" s="49">
        <f>SUMIFS(DataRegularSeason20242025!$AA$3:$AA$1315,DataRegularSeason20242025!$B$3:$B$1315, "&lt;=" &amp; GK$1, DataRegularSeason20242025!$D$3:$D$1315, $A14)+SUMIFS(DataRegularSeason20242025!$AB$3:$AB$1315,DataRegularSeason20242025!$B$3:$B$1315, "&lt;=" &amp; GK$1, DataRegularSeason20242025!$E$3:$E$1315, $A14)</f>
        <v>9</v>
      </c>
      <c r="GL14" s="49">
        <f>SUMIFS(DataRegularSeason20242025!$AA$3:$AA$1315,DataRegularSeason20242025!$B$3:$B$1315, "&lt;=" &amp; GL$1, DataRegularSeason20242025!$D$3:$D$1315, $A14)+SUMIFS(DataRegularSeason20242025!$AB$3:$AB$1315,DataRegularSeason20242025!$B$3:$B$1315, "&lt;=" &amp; GL$1, DataRegularSeason20242025!$E$3:$E$1315, $A14)</f>
        <v>9</v>
      </c>
      <c r="GM14" s="49">
        <f>SUMIFS(DataRegularSeason20242025!$AA$3:$AA$1315,DataRegularSeason20242025!$B$3:$B$1315, "&lt;=" &amp; GM$1, DataRegularSeason20242025!$D$3:$D$1315, $A14)+SUMIFS(DataRegularSeason20242025!$AB$3:$AB$1315,DataRegularSeason20242025!$B$3:$B$1315, "&lt;=" &amp; GM$1, DataRegularSeason20242025!$E$3:$E$1315, $A14)</f>
        <v>9</v>
      </c>
      <c r="GN14" s="49">
        <f>SUMIFS(DataRegularSeason20242025!$AA$3:$AA$1315,DataRegularSeason20242025!$B$3:$B$1315, "&lt;=" &amp; GN$1, DataRegularSeason20242025!$D$3:$D$1315, $A14)+SUMIFS(DataRegularSeason20242025!$AB$3:$AB$1315,DataRegularSeason20242025!$B$3:$B$1315, "&lt;=" &amp; GN$1, DataRegularSeason20242025!$E$3:$E$1315, $A14)</f>
        <v>9</v>
      </c>
      <c r="GO14" s="49">
        <f>SUMIFS(DataRegularSeason20242025!$AA$3:$AA$1315,DataRegularSeason20242025!$B$3:$B$1315, "&lt;=" &amp; GO$1, DataRegularSeason20242025!$D$3:$D$1315, $A14)+SUMIFS(DataRegularSeason20242025!$AB$3:$AB$1315,DataRegularSeason20242025!$B$3:$B$1315, "&lt;=" &amp; GO$1, DataRegularSeason20242025!$E$3:$E$1315, $A14)</f>
        <v>9</v>
      </c>
      <c r="GP14" s="49">
        <f>SUMIFS(DataRegularSeason20242025!$AA$3:$AA$1315,DataRegularSeason20242025!$B$3:$B$1315, "&lt;=" &amp; GP$1, DataRegularSeason20242025!$D$3:$D$1315, $A14)+SUMIFS(DataRegularSeason20242025!$AB$3:$AB$1315,DataRegularSeason20242025!$B$3:$B$1315, "&lt;=" &amp; GP$1, DataRegularSeason20242025!$E$3:$E$1315, $A14)</f>
        <v>9</v>
      </c>
      <c r="GQ14" s="49">
        <f>SUMIFS(DataRegularSeason20242025!$AA$3:$AA$1315,DataRegularSeason20242025!$B$3:$B$1315, "&lt;=" &amp; GQ$1, DataRegularSeason20242025!$D$3:$D$1315, $A14)+SUMIFS(DataRegularSeason20242025!$AB$3:$AB$1315,DataRegularSeason20242025!$B$3:$B$1315, "&lt;=" &amp; GQ$1, DataRegularSeason20242025!$E$3:$E$1315, $A14)</f>
        <v>9</v>
      </c>
      <c r="GR14" s="49">
        <f>SUMIFS(DataRegularSeason20242025!$AA$3:$AA$1315,DataRegularSeason20242025!$B$3:$B$1315, "&lt;=" &amp; GR$1, DataRegularSeason20242025!$D$3:$D$1315, $A14)+SUMIFS(DataRegularSeason20242025!$AB$3:$AB$1315,DataRegularSeason20242025!$B$3:$B$1315, "&lt;=" &amp; GR$1, DataRegularSeason20242025!$E$3:$E$1315, $A14)</f>
        <v>9</v>
      </c>
      <c r="GS14" s="49">
        <f>SUMIFS(DataRegularSeason20242025!$AA$3:$AA$1315,DataRegularSeason20242025!$B$3:$B$1315, "&lt;=" &amp; GS$1, DataRegularSeason20242025!$D$3:$D$1315, $A14)+SUMIFS(DataRegularSeason20242025!$AB$3:$AB$1315,DataRegularSeason20242025!$B$3:$B$1315, "&lt;=" &amp; GS$1, DataRegularSeason20242025!$E$3:$E$1315, $A14)</f>
        <v>9</v>
      </c>
      <c r="GT14" s="49">
        <f>SUMIFS(DataRegularSeason20242025!$AA$3:$AA$1315,DataRegularSeason20242025!$B$3:$B$1315, "&lt;=" &amp; GT$1, DataRegularSeason20242025!$D$3:$D$1315, $A14)+SUMIFS(DataRegularSeason20242025!$AB$3:$AB$1315,DataRegularSeason20242025!$B$3:$B$1315, "&lt;=" &amp; GT$1, DataRegularSeason20242025!$E$3:$E$1315, $A14)</f>
        <v>9</v>
      </c>
      <c r="GU14" s="49">
        <f>SUMIFS(DataRegularSeason20242025!$AA$3:$AA$1315,DataRegularSeason20242025!$B$3:$B$1315, "&lt;=" &amp; GU$1, DataRegularSeason20242025!$D$3:$D$1315, $A14)+SUMIFS(DataRegularSeason20242025!$AB$3:$AB$1315,DataRegularSeason20242025!$B$3:$B$1315, "&lt;=" &amp; GU$1, DataRegularSeason20242025!$E$3:$E$1315, $A14)</f>
        <v>9</v>
      </c>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row>
    <row r="15" spans="1:275" hidden="1" x14ac:dyDescent="0.25">
      <c r="A15" s="48" t="s">
        <v>37</v>
      </c>
      <c r="B15" t="s">
        <v>97</v>
      </c>
      <c r="C15" t="s">
        <v>95</v>
      </c>
      <c r="D15" s="49">
        <f>SUMIFS(DataRegularSeason20242025!$AA$3:$AA$1315,DataRegularSeason20242025!$B$3:$B$1315, "&lt;=" &amp; D$1, DataRegularSeason20242025!$D$3:$D$1315, $A15)+SUMIFS(DataRegularSeason20242025!$AB$3:$AB$1315,DataRegularSeason20242025!$B$3:$B$1315, "&lt;=" &amp; D$1, DataRegularSeason20242025!$E$3:$E$1315, $A15)</f>
        <v>0</v>
      </c>
      <c r="E15" s="49">
        <f>SUMIFS(DataRegularSeason20242025!$AA$3:$AA$1315,DataRegularSeason20242025!$B$3:$B$1315, "&lt;=" &amp; E$1, DataRegularSeason20242025!$D$3:$D$1315, $A15)+SUMIFS(DataRegularSeason20242025!$AB$3:$AB$1315,DataRegularSeason20242025!$B$3:$B$1315, "&lt;=" &amp; E$1, DataRegularSeason20242025!$E$3:$E$1315, $A15)</f>
        <v>0</v>
      </c>
      <c r="F15" s="49">
        <f>SUMIFS(DataRegularSeason20242025!$AA$3:$AA$1315,DataRegularSeason20242025!$B$3:$B$1315, "&lt;=" &amp; F$1, DataRegularSeason20242025!$D$3:$D$1315, $A15)+SUMIFS(DataRegularSeason20242025!$AB$3:$AB$1315,DataRegularSeason20242025!$B$3:$B$1315, "&lt;=" &amp; F$1, DataRegularSeason20242025!$E$3:$E$1315, $A15)</f>
        <v>0</v>
      </c>
      <c r="G15" s="49">
        <f>SUMIFS(DataRegularSeason20242025!$AA$3:$AA$1315,DataRegularSeason20242025!$B$3:$B$1315, "&lt;=" &amp; G$1, DataRegularSeason20242025!$D$3:$D$1315, $A15)+SUMIFS(DataRegularSeason20242025!$AB$3:$AB$1315,DataRegularSeason20242025!$B$3:$B$1315, "&lt;=" &amp; G$1, DataRegularSeason20242025!$E$3:$E$1315, $A15)</f>
        <v>0</v>
      </c>
      <c r="H15" s="49">
        <f>SUMIFS(DataRegularSeason20242025!$AA$3:$AA$1315,DataRegularSeason20242025!$B$3:$B$1315, "&lt;=" &amp; H$1, DataRegularSeason20242025!$D$3:$D$1315, $A15)+SUMIFS(DataRegularSeason20242025!$AB$3:$AB$1315,DataRegularSeason20242025!$B$3:$B$1315, "&lt;=" &amp; H$1, DataRegularSeason20242025!$E$3:$E$1315, $A15)</f>
        <v>0</v>
      </c>
      <c r="I15" s="49">
        <f>SUMIFS(DataRegularSeason20242025!$AA$3:$AA$1315,DataRegularSeason20242025!$B$3:$B$1315, "&lt;=" &amp; I$1, DataRegularSeason20242025!$D$3:$D$1315, $A15)+SUMIFS(DataRegularSeason20242025!$AB$3:$AB$1315,DataRegularSeason20242025!$B$3:$B$1315, "&lt;=" &amp; I$1, DataRegularSeason20242025!$E$3:$E$1315, $A15)</f>
        <v>0</v>
      </c>
      <c r="J15" s="49">
        <f>SUMIFS(DataRegularSeason20242025!$AA$3:$AA$1315,DataRegularSeason20242025!$B$3:$B$1315, "&lt;=" &amp; J$1, DataRegularSeason20242025!$D$3:$D$1315, $A15)+SUMIFS(DataRegularSeason20242025!$AB$3:$AB$1315,DataRegularSeason20242025!$B$3:$B$1315, "&lt;=" &amp; J$1, DataRegularSeason20242025!$E$3:$E$1315, $A15)</f>
        <v>0</v>
      </c>
      <c r="K15" s="49">
        <f>SUMIFS(DataRegularSeason20242025!$AA$3:$AA$1315,DataRegularSeason20242025!$B$3:$B$1315, "&lt;=" &amp; K$1, DataRegularSeason20242025!$D$3:$D$1315, $A15)+SUMIFS(DataRegularSeason20242025!$AB$3:$AB$1315,DataRegularSeason20242025!$B$3:$B$1315, "&lt;=" &amp; K$1, DataRegularSeason20242025!$E$3:$E$1315, $A15)</f>
        <v>2</v>
      </c>
      <c r="L15" s="49">
        <f>SUMIFS(DataRegularSeason20242025!$AA$3:$AA$1315,DataRegularSeason20242025!$B$3:$B$1315, "&lt;=" &amp; L$1, DataRegularSeason20242025!$D$3:$D$1315, $A15)+SUMIFS(DataRegularSeason20242025!$AB$3:$AB$1315,DataRegularSeason20242025!$B$3:$B$1315, "&lt;=" &amp; L$1, DataRegularSeason20242025!$E$3:$E$1315, $A15)</f>
        <v>2</v>
      </c>
      <c r="M15" s="49">
        <f>SUMIFS(DataRegularSeason20242025!$AA$3:$AA$1315,DataRegularSeason20242025!$B$3:$B$1315, "&lt;=" &amp; M$1, DataRegularSeason20242025!$D$3:$D$1315, $A15)+SUMIFS(DataRegularSeason20242025!$AB$3:$AB$1315,DataRegularSeason20242025!$B$3:$B$1315, "&lt;=" &amp; M$1, DataRegularSeason20242025!$E$3:$E$1315, $A15)</f>
        <v>3</v>
      </c>
      <c r="N15" s="49">
        <f>SUMIFS(DataRegularSeason20242025!$AA$3:$AA$1315,DataRegularSeason20242025!$B$3:$B$1315, "&lt;=" &amp; N$1, DataRegularSeason20242025!$D$3:$D$1315, $A15)+SUMIFS(DataRegularSeason20242025!$AB$3:$AB$1315,DataRegularSeason20242025!$B$3:$B$1315, "&lt;=" &amp; N$1, DataRegularSeason20242025!$E$3:$E$1315, $A15)</f>
        <v>4</v>
      </c>
      <c r="O15" s="49">
        <f>SUMIFS(DataRegularSeason20242025!$AA$3:$AA$1315,DataRegularSeason20242025!$B$3:$B$1315, "&lt;=" &amp; O$1, DataRegularSeason20242025!$D$3:$D$1315, $A15)+SUMIFS(DataRegularSeason20242025!$AB$3:$AB$1315,DataRegularSeason20242025!$B$3:$B$1315, "&lt;=" &amp; O$1, DataRegularSeason20242025!$E$3:$E$1315, $A15)</f>
        <v>4</v>
      </c>
      <c r="P15" s="49">
        <f>SUMIFS(DataRegularSeason20242025!$AA$3:$AA$1315,DataRegularSeason20242025!$B$3:$B$1315, "&lt;=" &amp; P$1, DataRegularSeason20242025!$D$3:$D$1315, $A15)+SUMIFS(DataRegularSeason20242025!$AB$3:$AB$1315,DataRegularSeason20242025!$B$3:$B$1315, "&lt;=" &amp; P$1, DataRegularSeason20242025!$E$3:$E$1315, $A15)</f>
        <v>6</v>
      </c>
      <c r="Q15" s="49">
        <f>SUMIFS(DataRegularSeason20242025!$AA$3:$AA$1315,DataRegularSeason20242025!$B$3:$B$1315, "&lt;=" &amp; Q$1, DataRegularSeason20242025!$D$3:$D$1315, $A15)+SUMIFS(DataRegularSeason20242025!$AB$3:$AB$1315,DataRegularSeason20242025!$B$3:$B$1315, "&lt;=" &amp; Q$1, DataRegularSeason20242025!$E$3:$E$1315, $A15)</f>
        <v>6</v>
      </c>
      <c r="R15" s="49">
        <f>SUMIFS(DataRegularSeason20242025!$AA$3:$AA$1315,DataRegularSeason20242025!$B$3:$B$1315, "&lt;=" &amp; R$1, DataRegularSeason20242025!$D$3:$D$1315, $A15)+SUMIFS(DataRegularSeason20242025!$AB$3:$AB$1315,DataRegularSeason20242025!$B$3:$B$1315, "&lt;=" &amp; R$1, DataRegularSeason20242025!$E$3:$E$1315, $A15)</f>
        <v>6</v>
      </c>
      <c r="S15" s="49">
        <f>SUMIFS(DataRegularSeason20242025!$AA$3:$AA$1315,DataRegularSeason20242025!$B$3:$B$1315, "&lt;=" &amp; S$1, DataRegularSeason20242025!$D$3:$D$1315, $A15)+SUMIFS(DataRegularSeason20242025!$AB$3:$AB$1315,DataRegularSeason20242025!$B$3:$B$1315, "&lt;=" &amp; S$1, DataRegularSeason20242025!$E$3:$E$1315, $A15)</f>
        <v>6</v>
      </c>
      <c r="T15" s="49">
        <f>SUMIFS(DataRegularSeason20242025!$AA$3:$AA$1315,DataRegularSeason20242025!$B$3:$B$1315, "&lt;=" &amp; T$1, DataRegularSeason20242025!$D$3:$D$1315, $A15)+SUMIFS(DataRegularSeason20242025!$AB$3:$AB$1315,DataRegularSeason20242025!$B$3:$B$1315, "&lt;=" &amp; T$1, DataRegularSeason20242025!$E$3:$E$1315, $A15)</f>
        <v>8</v>
      </c>
      <c r="U15" s="49">
        <f>SUMIFS(DataRegularSeason20242025!$AA$3:$AA$1315,DataRegularSeason20242025!$B$3:$B$1315, "&lt;=" &amp; U$1, DataRegularSeason20242025!$D$3:$D$1315, $A15)+SUMIFS(DataRegularSeason20242025!$AB$3:$AB$1315,DataRegularSeason20242025!$B$3:$B$1315, "&lt;=" &amp; U$1, DataRegularSeason20242025!$E$3:$E$1315, $A15)</f>
        <v>8</v>
      </c>
      <c r="V15" s="49">
        <f>SUMIFS(DataRegularSeason20242025!$AA$3:$AA$1315,DataRegularSeason20242025!$B$3:$B$1315, "&lt;=" &amp; V$1, DataRegularSeason20242025!$D$3:$D$1315, $A15)+SUMIFS(DataRegularSeason20242025!$AB$3:$AB$1315,DataRegularSeason20242025!$B$3:$B$1315, "&lt;=" &amp; V$1, DataRegularSeason20242025!$E$3:$E$1315, $A15)</f>
        <v>8</v>
      </c>
      <c r="W15" s="49">
        <f>SUMIFS(DataRegularSeason20242025!$AA$3:$AA$1315,DataRegularSeason20242025!$B$3:$B$1315, "&lt;=" &amp; W$1, DataRegularSeason20242025!$D$3:$D$1315, $A15)+SUMIFS(DataRegularSeason20242025!$AB$3:$AB$1315,DataRegularSeason20242025!$B$3:$B$1315, "&lt;=" &amp; W$1, DataRegularSeason20242025!$E$3:$E$1315, $A15)</f>
        <v>10</v>
      </c>
      <c r="X15" s="49">
        <f>SUMIFS(DataRegularSeason20242025!$AA$3:$AA$1315,DataRegularSeason20242025!$B$3:$B$1315, "&lt;=" &amp; X$1, DataRegularSeason20242025!$D$3:$D$1315, $A15)+SUMIFS(DataRegularSeason20242025!$AB$3:$AB$1315,DataRegularSeason20242025!$B$3:$B$1315, "&lt;=" &amp; X$1, DataRegularSeason20242025!$E$3:$E$1315, $A15)</f>
        <v>10</v>
      </c>
      <c r="Y15" s="49">
        <f>SUMIFS(DataRegularSeason20242025!$AA$3:$AA$1315,DataRegularSeason20242025!$B$3:$B$1315, "&lt;=" &amp; Y$1, DataRegularSeason20242025!$D$3:$D$1315, $A15)+SUMIFS(DataRegularSeason20242025!$AB$3:$AB$1315,DataRegularSeason20242025!$B$3:$B$1315, "&lt;=" &amp; Y$1, DataRegularSeason20242025!$E$3:$E$1315, $A15)</f>
        <v>12</v>
      </c>
      <c r="Z15" s="49">
        <f>SUMIFS(DataRegularSeason20242025!$AA$3:$AA$1315,DataRegularSeason20242025!$B$3:$B$1315, "&lt;=" &amp; Z$1, DataRegularSeason20242025!$D$3:$D$1315, $A15)+SUMIFS(DataRegularSeason20242025!$AB$3:$AB$1315,DataRegularSeason20242025!$B$3:$B$1315, "&lt;=" &amp; Z$1, DataRegularSeason20242025!$E$3:$E$1315, $A15)</f>
        <v>12</v>
      </c>
      <c r="AA15" s="49">
        <f>SUMIFS(DataRegularSeason20242025!$AA$3:$AA$1315,DataRegularSeason20242025!$B$3:$B$1315, "&lt;=" &amp; AA$1, DataRegularSeason20242025!$D$3:$D$1315, $A15)+SUMIFS(DataRegularSeason20242025!$AB$3:$AB$1315,DataRegularSeason20242025!$B$3:$B$1315, "&lt;=" &amp; AA$1, DataRegularSeason20242025!$E$3:$E$1315, $A15)</f>
        <v>12</v>
      </c>
      <c r="AB15" s="49">
        <f>SUMIFS(DataRegularSeason20242025!$AA$3:$AA$1315,DataRegularSeason20242025!$B$3:$B$1315, "&lt;=" &amp; AB$1, DataRegularSeason20242025!$D$3:$D$1315, $A15)+SUMIFS(DataRegularSeason20242025!$AB$3:$AB$1315,DataRegularSeason20242025!$B$3:$B$1315, "&lt;=" &amp; AB$1, DataRegularSeason20242025!$E$3:$E$1315, $A15)</f>
        <v>12</v>
      </c>
      <c r="AC15" s="49">
        <f>SUMIFS(DataRegularSeason20242025!$AA$3:$AA$1315,DataRegularSeason20242025!$B$3:$B$1315, "&lt;=" &amp; AC$1, DataRegularSeason20242025!$D$3:$D$1315, $A15)+SUMIFS(DataRegularSeason20242025!$AB$3:$AB$1315,DataRegularSeason20242025!$B$3:$B$1315, "&lt;=" &amp; AC$1, DataRegularSeason20242025!$E$3:$E$1315, $A15)</f>
        <v>12</v>
      </c>
      <c r="AD15" s="49">
        <f>SUMIFS(DataRegularSeason20242025!$AA$3:$AA$1315,DataRegularSeason20242025!$B$3:$B$1315, "&lt;=" &amp; AD$1, DataRegularSeason20242025!$D$3:$D$1315, $A15)+SUMIFS(DataRegularSeason20242025!$AB$3:$AB$1315,DataRegularSeason20242025!$B$3:$B$1315, "&lt;=" &amp; AD$1, DataRegularSeason20242025!$E$3:$E$1315, $A15)</f>
        <v>12</v>
      </c>
      <c r="AE15" s="49">
        <f>SUMIFS(DataRegularSeason20242025!$AA$3:$AA$1315,DataRegularSeason20242025!$B$3:$B$1315, "&lt;=" &amp; AE$1, DataRegularSeason20242025!$D$3:$D$1315, $A15)+SUMIFS(DataRegularSeason20242025!$AB$3:$AB$1315,DataRegularSeason20242025!$B$3:$B$1315, "&lt;=" &amp; AE$1, DataRegularSeason20242025!$E$3:$E$1315, $A15)</f>
        <v>12</v>
      </c>
      <c r="AF15" s="49">
        <f>SUMIFS(DataRegularSeason20242025!$AA$3:$AA$1315,DataRegularSeason20242025!$B$3:$B$1315, "&lt;=" &amp; AF$1, DataRegularSeason20242025!$D$3:$D$1315, $A15)+SUMIFS(DataRegularSeason20242025!$AB$3:$AB$1315,DataRegularSeason20242025!$B$3:$B$1315, "&lt;=" &amp; AF$1, DataRegularSeason20242025!$E$3:$E$1315, $A15)</f>
        <v>12</v>
      </c>
      <c r="AG15" s="49">
        <f>SUMIFS(DataRegularSeason20242025!$AA$3:$AA$1315,DataRegularSeason20242025!$B$3:$B$1315, "&lt;=" &amp; AG$1, DataRegularSeason20242025!$D$3:$D$1315, $A15)+SUMIFS(DataRegularSeason20242025!$AB$3:$AB$1315,DataRegularSeason20242025!$B$3:$B$1315, "&lt;=" &amp; AG$1, DataRegularSeason20242025!$E$3:$E$1315, $A15)</f>
        <v>12</v>
      </c>
      <c r="AH15" s="49">
        <f>SUMIFS(DataRegularSeason20242025!$AA$3:$AA$1315,DataRegularSeason20242025!$B$3:$B$1315, "&lt;=" &amp; AH$1, DataRegularSeason20242025!$D$3:$D$1315, $A15)+SUMIFS(DataRegularSeason20242025!$AB$3:$AB$1315,DataRegularSeason20242025!$B$3:$B$1315, "&lt;=" &amp; AH$1, DataRegularSeason20242025!$E$3:$E$1315, $A15)</f>
        <v>12</v>
      </c>
      <c r="AI15" s="49">
        <f>SUMIFS(DataRegularSeason20242025!$AA$3:$AA$1315,DataRegularSeason20242025!$B$3:$B$1315, "&lt;=" &amp; AI$1, DataRegularSeason20242025!$D$3:$D$1315, $A15)+SUMIFS(DataRegularSeason20242025!$AB$3:$AB$1315,DataRegularSeason20242025!$B$3:$B$1315, "&lt;=" &amp; AI$1, DataRegularSeason20242025!$E$3:$E$1315, $A15)</f>
        <v>12</v>
      </c>
      <c r="AJ15" s="49">
        <f>SUMIFS(DataRegularSeason20242025!$AA$3:$AA$1315,DataRegularSeason20242025!$B$3:$B$1315, "&lt;=" &amp; AJ$1, DataRegularSeason20242025!$D$3:$D$1315, $A15)+SUMIFS(DataRegularSeason20242025!$AB$3:$AB$1315,DataRegularSeason20242025!$B$3:$B$1315, "&lt;=" &amp; AJ$1, DataRegularSeason20242025!$E$3:$E$1315, $A15)</f>
        <v>12</v>
      </c>
      <c r="AK15" s="49">
        <f>SUMIFS(DataRegularSeason20242025!$AA$3:$AA$1315,DataRegularSeason20242025!$B$3:$B$1315, "&lt;=" &amp; AK$1, DataRegularSeason20242025!$D$3:$D$1315, $A15)+SUMIFS(DataRegularSeason20242025!$AB$3:$AB$1315,DataRegularSeason20242025!$B$3:$B$1315, "&lt;=" &amp; AK$1, DataRegularSeason20242025!$E$3:$E$1315, $A15)</f>
        <v>12</v>
      </c>
      <c r="AL15" s="49">
        <f>SUMIFS(DataRegularSeason20242025!$AA$3:$AA$1315,DataRegularSeason20242025!$B$3:$B$1315, "&lt;=" &amp; AL$1, DataRegularSeason20242025!$D$3:$D$1315, $A15)+SUMIFS(DataRegularSeason20242025!$AB$3:$AB$1315,DataRegularSeason20242025!$B$3:$B$1315, "&lt;=" &amp; AL$1, DataRegularSeason20242025!$E$3:$E$1315, $A15)</f>
        <v>12</v>
      </c>
      <c r="AM15" s="49">
        <f>SUMIFS(DataRegularSeason20242025!$AA$3:$AA$1315,DataRegularSeason20242025!$B$3:$B$1315, "&lt;=" &amp; AM$1, DataRegularSeason20242025!$D$3:$D$1315, $A15)+SUMIFS(DataRegularSeason20242025!$AB$3:$AB$1315,DataRegularSeason20242025!$B$3:$B$1315, "&lt;=" &amp; AM$1, DataRegularSeason20242025!$E$3:$E$1315, $A15)</f>
        <v>12</v>
      </c>
      <c r="AN15" s="49">
        <f>SUMIFS(DataRegularSeason20242025!$AA$3:$AA$1315,DataRegularSeason20242025!$B$3:$B$1315, "&lt;=" &amp; AN$1, DataRegularSeason20242025!$D$3:$D$1315, $A15)+SUMIFS(DataRegularSeason20242025!$AB$3:$AB$1315,DataRegularSeason20242025!$B$3:$B$1315, "&lt;=" &amp; AN$1, DataRegularSeason20242025!$E$3:$E$1315, $A15)</f>
        <v>12</v>
      </c>
      <c r="AO15" s="49">
        <f>SUMIFS(DataRegularSeason20242025!$AA$3:$AA$1315,DataRegularSeason20242025!$B$3:$B$1315, "&lt;=" &amp; AO$1, DataRegularSeason20242025!$D$3:$D$1315, $A15)+SUMIFS(DataRegularSeason20242025!$AB$3:$AB$1315,DataRegularSeason20242025!$B$3:$B$1315, "&lt;=" &amp; AO$1, DataRegularSeason20242025!$E$3:$E$1315, $A15)</f>
        <v>12</v>
      </c>
      <c r="AP15" s="49">
        <f>SUMIFS(DataRegularSeason20242025!$AA$3:$AA$1315,DataRegularSeason20242025!$B$3:$B$1315, "&lt;=" &amp; AP$1, DataRegularSeason20242025!$D$3:$D$1315, $A15)+SUMIFS(DataRegularSeason20242025!$AB$3:$AB$1315,DataRegularSeason20242025!$B$3:$B$1315, "&lt;=" &amp; AP$1, DataRegularSeason20242025!$E$3:$E$1315, $A15)</f>
        <v>12</v>
      </c>
      <c r="AQ15" s="49">
        <f>SUMIFS(DataRegularSeason20242025!$AA$3:$AA$1315,DataRegularSeason20242025!$B$3:$B$1315, "&lt;=" &amp; AQ$1, DataRegularSeason20242025!$D$3:$D$1315, $A15)+SUMIFS(DataRegularSeason20242025!$AB$3:$AB$1315,DataRegularSeason20242025!$B$3:$B$1315, "&lt;=" &amp; AQ$1, DataRegularSeason20242025!$E$3:$E$1315, $A15)</f>
        <v>12</v>
      </c>
      <c r="AR15" s="49">
        <f>SUMIFS(DataRegularSeason20242025!$AA$3:$AA$1315,DataRegularSeason20242025!$B$3:$B$1315, "&lt;=" &amp; AR$1, DataRegularSeason20242025!$D$3:$D$1315, $A15)+SUMIFS(DataRegularSeason20242025!$AB$3:$AB$1315,DataRegularSeason20242025!$B$3:$B$1315, "&lt;=" &amp; AR$1, DataRegularSeason20242025!$E$3:$E$1315, $A15)</f>
        <v>12</v>
      </c>
      <c r="AS15" s="49">
        <f>SUMIFS(DataRegularSeason20242025!$AA$3:$AA$1315,DataRegularSeason20242025!$B$3:$B$1315, "&lt;=" &amp; AS$1, DataRegularSeason20242025!$D$3:$D$1315, $A15)+SUMIFS(DataRegularSeason20242025!$AB$3:$AB$1315,DataRegularSeason20242025!$B$3:$B$1315, "&lt;=" &amp; AS$1, DataRegularSeason20242025!$E$3:$E$1315, $A15)</f>
        <v>12</v>
      </c>
      <c r="AT15" s="49">
        <f>SUMIFS(DataRegularSeason20242025!$AA$3:$AA$1315,DataRegularSeason20242025!$B$3:$B$1315, "&lt;=" &amp; AT$1, DataRegularSeason20242025!$D$3:$D$1315, $A15)+SUMIFS(DataRegularSeason20242025!$AB$3:$AB$1315,DataRegularSeason20242025!$B$3:$B$1315, "&lt;=" &amp; AT$1, DataRegularSeason20242025!$E$3:$E$1315, $A15)</f>
        <v>12</v>
      </c>
      <c r="AU15" s="49">
        <f>SUMIFS(DataRegularSeason20242025!$AA$3:$AA$1315,DataRegularSeason20242025!$B$3:$B$1315, "&lt;=" &amp; AU$1, DataRegularSeason20242025!$D$3:$D$1315, $A15)+SUMIFS(DataRegularSeason20242025!$AB$3:$AB$1315,DataRegularSeason20242025!$B$3:$B$1315, "&lt;=" &amp; AU$1, DataRegularSeason20242025!$E$3:$E$1315, $A15)</f>
        <v>12</v>
      </c>
      <c r="AV15" s="49">
        <f>SUMIFS(DataRegularSeason20242025!$AA$3:$AA$1315,DataRegularSeason20242025!$B$3:$B$1315, "&lt;=" &amp; AV$1, DataRegularSeason20242025!$D$3:$D$1315, $A15)+SUMIFS(DataRegularSeason20242025!$AB$3:$AB$1315,DataRegularSeason20242025!$B$3:$B$1315, "&lt;=" &amp; AV$1, DataRegularSeason20242025!$E$3:$E$1315, $A15)</f>
        <v>12</v>
      </c>
      <c r="AW15" s="49">
        <f>SUMIFS(DataRegularSeason20242025!$AA$3:$AA$1315,DataRegularSeason20242025!$B$3:$B$1315, "&lt;=" &amp; AW$1, DataRegularSeason20242025!$D$3:$D$1315, $A15)+SUMIFS(DataRegularSeason20242025!$AB$3:$AB$1315,DataRegularSeason20242025!$B$3:$B$1315, "&lt;=" &amp; AW$1, DataRegularSeason20242025!$E$3:$E$1315, $A15)</f>
        <v>12</v>
      </c>
      <c r="AX15" s="49">
        <f>SUMIFS(DataRegularSeason20242025!$AA$3:$AA$1315,DataRegularSeason20242025!$B$3:$B$1315, "&lt;=" &amp; AX$1, DataRegularSeason20242025!$D$3:$D$1315, $A15)+SUMIFS(DataRegularSeason20242025!$AB$3:$AB$1315,DataRegularSeason20242025!$B$3:$B$1315, "&lt;=" &amp; AX$1, DataRegularSeason20242025!$E$3:$E$1315, $A15)</f>
        <v>12</v>
      </c>
      <c r="AY15" s="49">
        <f>SUMIFS(DataRegularSeason20242025!$AA$3:$AA$1315,DataRegularSeason20242025!$B$3:$B$1315, "&lt;=" &amp; AY$1, DataRegularSeason20242025!$D$3:$D$1315, $A15)+SUMIFS(DataRegularSeason20242025!$AB$3:$AB$1315,DataRegularSeason20242025!$B$3:$B$1315, "&lt;=" &amp; AY$1, DataRegularSeason20242025!$E$3:$E$1315, $A15)</f>
        <v>12</v>
      </c>
      <c r="AZ15" s="49">
        <f>SUMIFS(DataRegularSeason20242025!$AA$3:$AA$1315,DataRegularSeason20242025!$B$3:$B$1315, "&lt;=" &amp; AZ$1, DataRegularSeason20242025!$D$3:$D$1315, $A15)+SUMIFS(DataRegularSeason20242025!$AB$3:$AB$1315,DataRegularSeason20242025!$B$3:$B$1315, "&lt;=" &amp; AZ$1, DataRegularSeason20242025!$E$3:$E$1315, $A15)</f>
        <v>12</v>
      </c>
      <c r="BA15" s="49">
        <f>SUMIFS(DataRegularSeason20242025!$AA$3:$AA$1315,DataRegularSeason20242025!$B$3:$B$1315, "&lt;=" &amp; BA$1, DataRegularSeason20242025!$D$3:$D$1315, $A15)+SUMIFS(DataRegularSeason20242025!$AB$3:$AB$1315,DataRegularSeason20242025!$B$3:$B$1315, "&lt;=" &amp; BA$1, DataRegularSeason20242025!$E$3:$E$1315, $A15)</f>
        <v>12</v>
      </c>
      <c r="BB15" s="49">
        <f>SUMIFS(DataRegularSeason20242025!$AA$3:$AA$1315,DataRegularSeason20242025!$B$3:$B$1315, "&lt;=" &amp; BB$1, DataRegularSeason20242025!$D$3:$D$1315, $A15)+SUMIFS(DataRegularSeason20242025!$AB$3:$AB$1315,DataRegularSeason20242025!$B$3:$B$1315, "&lt;=" &amp; BB$1, DataRegularSeason20242025!$E$3:$E$1315, $A15)</f>
        <v>12</v>
      </c>
      <c r="BC15" s="49">
        <f>SUMIFS(DataRegularSeason20242025!$AA$3:$AA$1315,DataRegularSeason20242025!$B$3:$B$1315, "&lt;=" &amp; BC$1, DataRegularSeason20242025!$D$3:$D$1315, $A15)+SUMIFS(DataRegularSeason20242025!$AB$3:$AB$1315,DataRegularSeason20242025!$B$3:$B$1315, "&lt;=" &amp; BC$1, DataRegularSeason20242025!$E$3:$E$1315, $A15)</f>
        <v>12</v>
      </c>
      <c r="BD15" s="49">
        <f>SUMIFS(DataRegularSeason20242025!$AA$3:$AA$1315,DataRegularSeason20242025!$B$3:$B$1315, "&lt;=" &amp; BD$1, DataRegularSeason20242025!$D$3:$D$1315, $A15)+SUMIFS(DataRegularSeason20242025!$AB$3:$AB$1315,DataRegularSeason20242025!$B$3:$B$1315, "&lt;=" &amp; BD$1, DataRegularSeason20242025!$E$3:$E$1315, $A15)</f>
        <v>12</v>
      </c>
      <c r="BE15" s="49">
        <f>SUMIFS(DataRegularSeason20242025!$AA$3:$AA$1315,DataRegularSeason20242025!$B$3:$B$1315, "&lt;=" &amp; BE$1, DataRegularSeason20242025!$D$3:$D$1315, $A15)+SUMIFS(DataRegularSeason20242025!$AB$3:$AB$1315,DataRegularSeason20242025!$B$3:$B$1315, "&lt;=" &amp; BE$1, DataRegularSeason20242025!$E$3:$E$1315, $A15)</f>
        <v>12</v>
      </c>
      <c r="BF15" s="49">
        <f>SUMIFS(DataRegularSeason20242025!$AA$3:$AA$1315,DataRegularSeason20242025!$B$3:$B$1315, "&lt;=" &amp; BF$1, DataRegularSeason20242025!$D$3:$D$1315, $A15)+SUMIFS(DataRegularSeason20242025!$AB$3:$AB$1315,DataRegularSeason20242025!$B$3:$B$1315, "&lt;=" &amp; BF$1, DataRegularSeason20242025!$E$3:$E$1315, $A15)</f>
        <v>12</v>
      </c>
      <c r="BG15" s="49">
        <f>SUMIFS(DataRegularSeason20242025!$AA$3:$AA$1315,DataRegularSeason20242025!$B$3:$B$1315, "&lt;=" &amp; BG$1, DataRegularSeason20242025!$D$3:$D$1315, $A15)+SUMIFS(DataRegularSeason20242025!$AB$3:$AB$1315,DataRegularSeason20242025!$B$3:$B$1315, "&lt;=" &amp; BG$1, DataRegularSeason20242025!$E$3:$E$1315, $A15)</f>
        <v>12</v>
      </c>
      <c r="BH15" s="49">
        <f>SUMIFS(DataRegularSeason20242025!$AA$3:$AA$1315,DataRegularSeason20242025!$B$3:$B$1315, "&lt;=" &amp; BH$1, DataRegularSeason20242025!$D$3:$D$1315, $A15)+SUMIFS(DataRegularSeason20242025!$AB$3:$AB$1315,DataRegularSeason20242025!$B$3:$B$1315, "&lt;=" &amp; BH$1, DataRegularSeason20242025!$E$3:$E$1315, $A15)</f>
        <v>12</v>
      </c>
      <c r="BI15" s="49">
        <f>SUMIFS(DataRegularSeason20242025!$AA$3:$AA$1315,DataRegularSeason20242025!$B$3:$B$1315, "&lt;=" &amp; BI$1, DataRegularSeason20242025!$D$3:$D$1315, $A15)+SUMIFS(DataRegularSeason20242025!$AB$3:$AB$1315,DataRegularSeason20242025!$B$3:$B$1315, "&lt;=" &amp; BI$1, DataRegularSeason20242025!$E$3:$E$1315, $A15)</f>
        <v>12</v>
      </c>
      <c r="BJ15" s="49">
        <f>SUMIFS(DataRegularSeason20242025!$AA$3:$AA$1315,DataRegularSeason20242025!$B$3:$B$1315, "&lt;=" &amp; BJ$1, DataRegularSeason20242025!$D$3:$D$1315, $A15)+SUMIFS(DataRegularSeason20242025!$AB$3:$AB$1315,DataRegularSeason20242025!$B$3:$B$1315, "&lt;=" &amp; BJ$1, DataRegularSeason20242025!$E$3:$E$1315, $A15)</f>
        <v>12</v>
      </c>
      <c r="BK15" s="49">
        <f>SUMIFS(DataRegularSeason20242025!$AA$3:$AA$1315,DataRegularSeason20242025!$B$3:$B$1315, "&lt;=" &amp; BK$1, DataRegularSeason20242025!$D$3:$D$1315, $A15)+SUMIFS(DataRegularSeason20242025!$AB$3:$AB$1315,DataRegularSeason20242025!$B$3:$B$1315, "&lt;=" &amp; BK$1, DataRegularSeason20242025!$E$3:$E$1315, $A15)</f>
        <v>12</v>
      </c>
      <c r="BL15" s="49">
        <f>SUMIFS(DataRegularSeason20242025!$AA$3:$AA$1315,DataRegularSeason20242025!$B$3:$B$1315, "&lt;=" &amp; BL$1, DataRegularSeason20242025!$D$3:$D$1315, $A15)+SUMIFS(DataRegularSeason20242025!$AB$3:$AB$1315,DataRegularSeason20242025!$B$3:$B$1315, "&lt;=" &amp; BL$1, DataRegularSeason20242025!$E$3:$E$1315, $A15)</f>
        <v>12</v>
      </c>
      <c r="BM15" s="49">
        <f>SUMIFS(DataRegularSeason20242025!$AA$3:$AA$1315,DataRegularSeason20242025!$B$3:$B$1315, "&lt;=" &amp; BM$1, DataRegularSeason20242025!$D$3:$D$1315, $A15)+SUMIFS(DataRegularSeason20242025!$AB$3:$AB$1315,DataRegularSeason20242025!$B$3:$B$1315, "&lt;=" &amp; BM$1, DataRegularSeason20242025!$E$3:$E$1315, $A15)</f>
        <v>12</v>
      </c>
      <c r="BN15" s="49">
        <f>SUMIFS(DataRegularSeason20242025!$AA$3:$AA$1315,DataRegularSeason20242025!$B$3:$B$1315, "&lt;=" &amp; BN$1, DataRegularSeason20242025!$D$3:$D$1315, $A15)+SUMIFS(DataRegularSeason20242025!$AB$3:$AB$1315,DataRegularSeason20242025!$B$3:$B$1315, "&lt;=" &amp; BN$1, DataRegularSeason20242025!$E$3:$E$1315, $A15)</f>
        <v>12</v>
      </c>
      <c r="BO15" s="49">
        <f>SUMIFS(DataRegularSeason20242025!$AA$3:$AA$1315,DataRegularSeason20242025!$B$3:$B$1315, "&lt;=" &amp; BO$1, DataRegularSeason20242025!$D$3:$D$1315, $A15)+SUMIFS(DataRegularSeason20242025!$AB$3:$AB$1315,DataRegularSeason20242025!$B$3:$B$1315, "&lt;=" &amp; BO$1, DataRegularSeason20242025!$E$3:$E$1315, $A15)</f>
        <v>12</v>
      </c>
      <c r="BP15" s="49">
        <f>SUMIFS(DataRegularSeason20242025!$AA$3:$AA$1315,DataRegularSeason20242025!$B$3:$B$1315, "&lt;=" &amp; BP$1, DataRegularSeason20242025!$D$3:$D$1315, $A15)+SUMIFS(DataRegularSeason20242025!$AB$3:$AB$1315,DataRegularSeason20242025!$B$3:$B$1315, "&lt;=" &amp; BP$1, DataRegularSeason20242025!$E$3:$E$1315, $A15)</f>
        <v>12</v>
      </c>
      <c r="BQ15" s="49">
        <f>SUMIFS(DataRegularSeason20242025!$AA$3:$AA$1315,DataRegularSeason20242025!$B$3:$B$1315, "&lt;=" &amp; BQ$1, DataRegularSeason20242025!$D$3:$D$1315, $A15)+SUMIFS(DataRegularSeason20242025!$AB$3:$AB$1315,DataRegularSeason20242025!$B$3:$B$1315, "&lt;=" &amp; BQ$1, DataRegularSeason20242025!$E$3:$E$1315, $A15)</f>
        <v>12</v>
      </c>
      <c r="BR15" s="49">
        <f>SUMIFS(DataRegularSeason20242025!$AA$3:$AA$1315,DataRegularSeason20242025!$B$3:$B$1315, "&lt;=" &amp; BR$1, DataRegularSeason20242025!$D$3:$D$1315, $A15)+SUMIFS(DataRegularSeason20242025!$AB$3:$AB$1315,DataRegularSeason20242025!$B$3:$B$1315, "&lt;=" &amp; BR$1, DataRegularSeason20242025!$E$3:$E$1315, $A15)</f>
        <v>12</v>
      </c>
      <c r="BS15" s="49">
        <f>SUMIFS(DataRegularSeason20242025!$AA$3:$AA$1315,DataRegularSeason20242025!$B$3:$B$1315, "&lt;=" &amp; BS$1, DataRegularSeason20242025!$D$3:$D$1315, $A15)+SUMIFS(DataRegularSeason20242025!$AB$3:$AB$1315,DataRegularSeason20242025!$B$3:$B$1315, "&lt;=" &amp; BS$1, DataRegularSeason20242025!$E$3:$E$1315, $A15)</f>
        <v>12</v>
      </c>
      <c r="BT15" s="49">
        <f>SUMIFS(DataRegularSeason20242025!$AA$3:$AA$1315,DataRegularSeason20242025!$B$3:$B$1315, "&lt;=" &amp; BT$1, DataRegularSeason20242025!$D$3:$D$1315, $A15)+SUMIFS(DataRegularSeason20242025!$AB$3:$AB$1315,DataRegularSeason20242025!$B$3:$B$1315, "&lt;=" &amp; BT$1, DataRegularSeason20242025!$E$3:$E$1315, $A15)</f>
        <v>12</v>
      </c>
      <c r="BU15" s="49">
        <f>SUMIFS(DataRegularSeason20242025!$AA$3:$AA$1315,DataRegularSeason20242025!$B$3:$B$1315, "&lt;=" &amp; BU$1, DataRegularSeason20242025!$D$3:$D$1315, $A15)+SUMIFS(DataRegularSeason20242025!$AB$3:$AB$1315,DataRegularSeason20242025!$B$3:$B$1315, "&lt;=" &amp; BU$1, DataRegularSeason20242025!$E$3:$E$1315, $A15)</f>
        <v>12</v>
      </c>
      <c r="BV15" s="49">
        <f>SUMIFS(DataRegularSeason20242025!$AA$3:$AA$1315,DataRegularSeason20242025!$B$3:$B$1315, "&lt;=" &amp; BV$1, DataRegularSeason20242025!$D$3:$D$1315, $A15)+SUMIFS(DataRegularSeason20242025!$AB$3:$AB$1315,DataRegularSeason20242025!$B$3:$B$1315, "&lt;=" &amp; BV$1, DataRegularSeason20242025!$E$3:$E$1315, $A15)</f>
        <v>12</v>
      </c>
      <c r="BW15" s="49">
        <f>SUMIFS(DataRegularSeason20242025!$AA$3:$AA$1315,DataRegularSeason20242025!$B$3:$B$1315, "&lt;=" &amp; BW$1, DataRegularSeason20242025!$D$3:$D$1315, $A15)+SUMIFS(DataRegularSeason20242025!$AB$3:$AB$1315,DataRegularSeason20242025!$B$3:$B$1315, "&lt;=" &amp; BW$1, DataRegularSeason20242025!$E$3:$E$1315, $A15)</f>
        <v>12</v>
      </c>
      <c r="BX15" s="49">
        <f>SUMIFS(DataRegularSeason20242025!$AA$3:$AA$1315,DataRegularSeason20242025!$B$3:$B$1315, "&lt;=" &amp; BX$1, DataRegularSeason20242025!$D$3:$D$1315, $A15)+SUMIFS(DataRegularSeason20242025!$AB$3:$AB$1315,DataRegularSeason20242025!$B$3:$B$1315, "&lt;=" &amp; BX$1, DataRegularSeason20242025!$E$3:$E$1315, $A15)</f>
        <v>12</v>
      </c>
      <c r="BY15" s="49">
        <f>SUMIFS(DataRegularSeason20242025!$AA$3:$AA$1315,DataRegularSeason20242025!$B$3:$B$1315, "&lt;=" &amp; BY$1, DataRegularSeason20242025!$D$3:$D$1315, $A15)+SUMIFS(DataRegularSeason20242025!$AB$3:$AB$1315,DataRegularSeason20242025!$B$3:$B$1315, "&lt;=" &amp; BY$1, DataRegularSeason20242025!$E$3:$E$1315, $A15)</f>
        <v>12</v>
      </c>
      <c r="BZ15" s="49">
        <f>SUMIFS(DataRegularSeason20242025!$AA$3:$AA$1315,DataRegularSeason20242025!$B$3:$B$1315, "&lt;=" &amp; BZ$1, DataRegularSeason20242025!$D$3:$D$1315, $A15)+SUMIFS(DataRegularSeason20242025!$AB$3:$AB$1315,DataRegularSeason20242025!$B$3:$B$1315, "&lt;=" &amp; BZ$1, DataRegularSeason20242025!$E$3:$E$1315, $A15)</f>
        <v>12</v>
      </c>
      <c r="CA15" s="49">
        <f>SUMIFS(DataRegularSeason20242025!$AA$3:$AA$1315,DataRegularSeason20242025!$B$3:$B$1315, "&lt;=" &amp; CA$1, DataRegularSeason20242025!$D$3:$D$1315, $A15)+SUMIFS(DataRegularSeason20242025!$AB$3:$AB$1315,DataRegularSeason20242025!$B$3:$B$1315, "&lt;=" &amp; CA$1, DataRegularSeason20242025!$E$3:$E$1315, $A15)</f>
        <v>12</v>
      </c>
      <c r="CB15" s="49">
        <f>SUMIFS(DataRegularSeason20242025!$AA$3:$AA$1315,DataRegularSeason20242025!$B$3:$B$1315, "&lt;=" &amp; CB$1, DataRegularSeason20242025!$D$3:$D$1315, $A15)+SUMIFS(DataRegularSeason20242025!$AB$3:$AB$1315,DataRegularSeason20242025!$B$3:$B$1315, "&lt;=" &amp; CB$1, DataRegularSeason20242025!$E$3:$E$1315, $A15)</f>
        <v>12</v>
      </c>
      <c r="CC15" s="49">
        <f>SUMIFS(DataRegularSeason20242025!$AA$3:$AA$1315,DataRegularSeason20242025!$B$3:$B$1315, "&lt;=" &amp; CC$1, DataRegularSeason20242025!$D$3:$D$1315, $A15)+SUMIFS(DataRegularSeason20242025!$AB$3:$AB$1315,DataRegularSeason20242025!$B$3:$B$1315, "&lt;=" &amp; CC$1, DataRegularSeason20242025!$E$3:$E$1315, $A15)</f>
        <v>12</v>
      </c>
      <c r="CD15" s="49">
        <f>SUMIFS(DataRegularSeason20242025!$AA$3:$AA$1315,DataRegularSeason20242025!$B$3:$B$1315, "&lt;=" &amp; CD$1, DataRegularSeason20242025!$D$3:$D$1315, $A15)+SUMIFS(DataRegularSeason20242025!$AB$3:$AB$1315,DataRegularSeason20242025!$B$3:$B$1315, "&lt;=" &amp; CD$1, DataRegularSeason20242025!$E$3:$E$1315, $A15)</f>
        <v>12</v>
      </c>
      <c r="CE15" s="49">
        <f>SUMIFS(DataRegularSeason20242025!$AA$3:$AA$1315,DataRegularSeason20242025!$B$3:$B$1315, "&lt;=" &amp; CE$1, DataRegularSeason20242025!$D$3:$D$1315, $A15)+SUMIFS(DataRegularSeason20242025!$AB$3:$AB$1315,DataRegularSeason20242025!$B$3:$B$1315, "&lt;=" &amp; CE$1, DataRegularSeason20242025!$E$3:$E$1315, $A15)</f>
        <v>12</v>
      </c>
      <c r="CF15" s="49">
        <f>SUMIFS(DataRegularSeason20242025!$AA$3:$AA$1315,DataRegularSeason20242025!$B$3:$B$1315, "&lt;=" &amp; CF$1, DataRegularSeason20242025!$D$3:$D$1315, $A15)+SUMIFS(DataRegularSeason20242025!$AB$3:$AB$1315,DataRegularSeason20242025!$B$3:$B$1315, "&lt;=" &amp; CF$1, DataRegularSeason20242025!$E$3:$E$1315, $A15)</f>
        <v>12</v>
      </c>
      <c r="CG15" s="49">
        <f>SUMIFS(DataRegularSeason20242025!$AA$3:$AA$1315,DataRegularSeason20242025!$B$3:$B$1315, "&lt;=" &amp; CG$1, DataRegularSeason20242025!$D$3:$D$1315, $A15)+SUMIFS(DataRegularSeason20242025!$AB$3:$AB$1315,DataRegularSeason20242025!$B$3:$B$1315, "&lt;=" &amp; CG$1, DataRegularSeason20242025!$E$3:$E$1315, $A15)</f>
        <v>12</v>
      </c>
      <c r="CH15" s="49">
        <f>SUMIFS(DataRegularSeason20242025!$AA$3:$AA$1315,DataRegularSeason20242025!$B$3:$B$1315, "&lt;=" &amp; CH$1, DataRegularSeason20242025!$D$3:$D$1315, $A15)+SUMIFS(DataRegularSeason20242025!$AB$3:$AB$1315,DataRegularSeason20242025!$B$3:$B$1315, "&lt;=" &amp; CH$1, DataRegularSeason20242025!$E$3:$E$1315, $A15)</f>
        <v>12</v>
      </c>
      <c r="CI15" s="49">
        <f>SUMIFS(DataRegularSeason20242025!$AA$3:$AA$1315,DataRegularSeason20242025!$B$3:$B$1315, "&lt;=" &amp; CI$1, DataRegularSeason20242025!$D$3:$D$1315, $A15)+SUMIFS(DataRegularSeason20242025!$AB$3:$AB$1315,DataRegularSeason20242025!$B$3:$B$1315, "&lt;=" &amp; CI$1, DataRegularSeason20242025!$E$3:$E$1315, $A15)</f>
        <v>12</v>
      </c>
      <c r="CJ15" s="49">
        <f>SUMIFS(DataRegularSeason20242025!$AA$3:$AA$1315,DataRegularSeason20242025!$B$3:$B$1315, "&lt;=" &amp; CJ$1, DataRegularSeason20242025!$D$3:$D$1315, $A15)+SUMIFS(DataRegularSeason20242025!$AB$3:$AB$1315,DataRegularSeason20242025!$B$3:$B$1315, "&lt;=" &amp; CJ$1, DataRegularSeason20242025!$E$3:$E$1315, $A15)</f>
        <v>12</v>
      </c>
      <c r="CK15" s="49">
        <f>SUMIFS(DataRegularSeason20242025!$AA$3:$AA$1315,DataRegularSeason20242025!$B$3:$B$1315, "&lt;=" &amp; CK$1, DataRegularSeason20242025!$D$3:$D$1315, $A15)+SUMIFS(DataRegularSeason20242025!$AB$3:$AB$1315,DataRegularSeason20242025!$B$3:$B$1315, "&lt;=" &amp; CK$1, DataRegularSeason20242025!$E$3:$E$1315, $A15)</f>
        <v>12</v>
      </c>
      <c r="CL15" s="49">
        <f>SUMIFS(DataRegularSeason20242025!$AA$3:$AA$1315,DataRegularSeason20242025!$B$3:$B$1315, "&lt;=" &amp; CL$1, DataRegularSeason20242025!$D$3:$D$1315, $A15)+SUMIFS(DataRegularSeason20242025!$AB$3:$AB$1315,DataRegularSeason20242025!$B$3:$B$1315, "&lt;=" &amp; CL$1, DataRegularSeason20242025!$E$3:$E$1315, $A15)</f>
        <v>12</v>
      </c>
      <c r="CM15" s="49">
        <f>SUMIFS(DataRegularSeason20242025!$AA$3:$AA$1315,DataRegularSeason20242025!$B$3:$B$1315, "&lt;=" &amp; CM$1, DataRegularSeason20242025!$D$3:$D$1315, $A15)+SUMIFS(DataRegularSeason20242025!$AB$3:$AB$1315,DataRegularSeason20242025!$B$3:$B$1315, "&lt;=" &amp; CM$1, DataRegularSeason20242025!$E$3:$E$1315, $A15)</f>
        <v>12</v>
      </c>
      <c r="CN15" s="49">
        <f>SUMIFS(DataRegularSeason20242025!$AA$3:$AA$1315,DataRegularSeason20242025!$B$3:$B$1315, "&lt;=" &amp; CN$1, DataRegularSeason20242025!$D$3:$D$1315, $A15)+SUMIFS(DataRegularSeason20242025!$AB$3:$AB$1315,DataRegularSeason20242025!$B$3:$B$1315, "&lt;=" &amp; CN$1, DataRegularSeason20242025!$E$3:$E$1315, $A15)</f>
        <v>12</v>
      </c>
      <c r="CO15" s="49">
        <f>SUMIFS(DataRegularSeason20242025!$AA$3:$AA$1315,DataRegularSeason20242025!$B$3:$B$1315, "&lt;=" &amp; CO$1, DataRegularSeason20242025!$D$3:$D$1315, $A15)+SUMIFS(DataRegularSeason20242025!$AB$3:$AB$1315,DataRegularSeason20242025!$B$3:$B$1315, "&lt;=" &amp; CO$1, DataRegularSeason20242025!$E$3:$E$1315, $A15)</f>
        <v>12</v>
      </c>
      <c r="CP15" s="49">
        <f>SUMIFS(DataRegularSeason20242025!$AA$3:$AA$1315,DataRegularSeason20242025!$B$3:$B$1315, "&lt;=" &amp; CP$1, DataRegularSeason20242025!$D$3:$D$1315, $A15)+SUMIFS(DataRegularSeason20242025!$AB$3:$AB$1315,DataRegularSeason20242025!$B$3:$B$1315, "&lt;=" &amp; CP$1, DataRegularSeason20242025!$E$3:$E$1315, $A15)</f>
        <v>12</v>
      </c>
      <c r="CQ15" s="49">
        <f>SUMIFS(DataRegularSeason20242025!$AA$3:$AA$1315,DataRegularSeason20242025!$B$3:$B$1315, "&lt;=" &amp; CQ$1, DataRegularSeason20242025!$D$3:$D$1315, $A15)+SUMIFS(DataRegularSeason20242025!$AB$3:$AB$1315,DataRegularSeason20242025!$B$3:$B$1315, "&lt;=" &amp; CQ$1, DataRegularSeason20242025!$E$3:$E$1315, $A15)</f>
        <v>12</v>
      </c>
      <c r="CR15" s="49">
        <f>SUMIFS(DataRegularSeason20242025!$AA$3:$AA$1315,DataRegularSeason20242025!$B$3:$B$1315, "&lt;=" &amp; CR$1, DataRegularSeason20242025!$D$3:$D$1315, $A15)+SUMIFS(DataRegularSeason20242025!$AB$3:$AB$1315,DataRegularSeason20242025!$B$3:$B$1315, "&lt;=" &amp; CR$1, DataRegularSeason20242025!$E$3:$E$1315, $A15)</f>
        <v>12</v>
      </c>
      <c r="CS15" s="49">
        <f>SUMIFS(DataRegularSeason20242025!$AA$3:$AA$1315,DataRegularSeason20242025!$B$3:$B$1315, "&lt;=" &amp; CS$1, DataRegularSeason20242025!$D$3:$D$1315, $A15)+SUMIFS(DataRegularSeason20242025!$AB$3:$AB$1315,DataRegularSeason20242025!$B$3:$B$1315, "&lt;=" &amp; CS$1, DataRegularSeason20242025!$E$3:$E$1315, $A15)</f>
        <v>12</v>
      </c>
      <c r="CT15" s="49">
        <f>SUMIFS(DataRegularSeason20242025!$AA$3:$AA$1315,DataRegularSeason20242025!$B$3:$B$1315, "&lt;=" &amp; CT$1, DataRegularSeason20242025!$D$3:$D$1315, $A15)+SUMIFS(DataRegularSeason20242025!$AB$3:$AB$1315,DataRegularSeason20242025!$B$3:$B$1315, "&lt;=" &amp; CT$1, DataRegularSeason20242025!$E$3:$E$1315, $A15)</f>
        <v>12</v>
      </c>
      <c r="CU15" s="49">
        <f>SUMIFS(DataRegularSeason20242025!$AA$3:$AA$1315,DataRegularSeason20242025!$B$3:$B$1315, "&lt;=" &amp; CU$1, DataRegularSeason20242025!$D$3:$D$1315, $A15)+SUMIFS(DataRegularSeason20242025!$AB$3:$AB$1315,DataRegularSeason20242025!$B$3:$B$1315, "&lt;=" &amp; CU$1, DataRegularSeason20242025!$E$3:$E$1315, $A15)</f>
        <v>12</v>
      </c>
      <c r="CV15" s="49">
        <f>SUMIFS(DataRegularSeason20242025!$AA$3:$AA$1315,DataRegularSeason20242025!$B$3:$B$1315, "&lt;=" &amp; CV$1, DataRegularSeason20242025!$D$3:$D$1315, $A15)+SUMIFS(DataRegularSeason20242025!$AB$3:$AB$1315,DataRegularSeason20242025!$B$3:$B$1315, "&lt;=" &amp; CV$1, DataRegularSeason20242025!$E$3:$E$1315, $A15)</f>
        <v>12</v>
      </c>
      <c r="CW15" s="49">
        <f>SUMIFS(DataRegularSeason20242025!$AA$3:$AA$1315,DataRegularSeason20242025!$B$3:$B$1315, "&lt;=" &amp; CW$1, DataRegularSeason20242025!$D$3:$D$1315, $A15)+SUMIFS(DataRegularSeason20242025!$AB$3:$AB$1315,DataRegularSeason20242025!$B$3:$B$1315, "&lt;=" &amp; CW$1, DataRegularSeason20242025!$E$3:$E$1315, $A15)</f>
        <v>12</v>
      </c>
      <c r="CX15" s="49">
        <f>SUMIFS(DataRegularSeason20242025!$AA$3:$AA$1315,DataRegularSeason20242025!$B$3:$B$1315, "&lt;=" &amp; CX$1, DataRegularSeason20242025!$D$3:$D$1315, $A15)+SUMIFS(DataRegularSeason20242025!$AB$3:$AB$1315,DataRegularSeason20242025!$B$3:$B$1315, "&lt;=" &amp; CX$1, DataRegularSeason20242025!$E$3:$E$1315, $A15)</f>
        <v>12</v>
      </c>
      <c r="CY15" s="49">
        <f>SUMIFS(DataRegularSeason20242025!$AA$3:$AA$1315,DataRegularSeason20242025!$B$3:$B$1315, "&lt;=" &amp; CY$1, DataRegularSeason20242025!$D$3:$D$1315, $A15)+SUMIFS(DataRegularSeason20242025!$AB$3:$AB$1315,DataRegularSeason20242025!$B$3:$B$1315, "&lt;=" &amp; CY$1, DataRegularSeason20242025!$E$3:$E$1315, $A15)</f>
        <v>12</v>
      </c>
      <c r="CZ15" s="49">
        <f>SUMIFS(DataRegularSeason20242025!$AA$3:$AA$1315,DataRegularSeason20242025!$B$3:$B$1315, "&lt;=" &amp; CZ$1, DataRegularSeason20242025!$D$3:$D$1315, $A15)+SUMIFS(DataRegularSeason20242025!$AB$3:$AB$1315,DataRegularSeason20242025!$B$3:$B$1315, "&lt;=" &amp; CZ$1, DataRegularSeason20242025!$E$3:$E$1315, $A15)</f>
        <v>12</v>
      </c>
      <c r="DA15" s="49">
        <f>SUMIFS(DataRegularSeason20242025!$AA$3:$AA$1315,DataRegularSeason20242025!$B$3:$B$1315, "&lt;=" &amp; DA$1, DataRegularSeason20242025!$D$3:$D$1315, $A15)+SUMIFS(DataRegularSeason20242025!$AB$3:$AB$1315,DataRegularSeason20242025!$B$3:$B$1315, "&lt;=" &amp; DA$1, DataRegularSeason20242025!$E$3:$E$1315, $A15)</f>
        <v>12</v>
      </c>
      <c r="DB15" s="49">
        <f>SUMIFS(DataRegularSeason20242025!$AA$3:$AA$1315,DataRegularSeason20242025!$B$3:$B$1315, "&lt;=" &amp; DB$1, DataRegularSeason20242025!$D$3:$D$1315, $A15)+SUMIFS(DataRegularSeason20242025!$AB$3:$AB$1315,DataRegularSeason20242025!$B$3:$B$1315, "&lt;=" &amp; DB$1, DataRegularSeason20242025!$E$3:$E$1315, $A15)</f>
        <v>12</v>
      </c>
      <c r="DC15" s="49">
        <f>SUMIFS(DataRegularSeason20242025!$AA$3:$AA$1315,DataRegularSeason20242025!$B$3:$B$1315, "&lt;=" &amp; DC$1, DataRegularSeason20242025!$D$3:$D$1315, $A15)+SUMIFS(DataRegularSeason20242025!$AB$3:$AB$1315,DataRegularSeason20242025!$B$3:$B$1315, "&lt;=" &amp; DC$1, DataRegularSeason20242025!$E$3:$E$1315, $A15)</f>
        <v>12</v>
      </c>
      <c r="DD15" s="49">
        <f>SUMIFS(DataRegularSeason20242025!$AA$3:$AA$1315,DataRegularSeason20242025!$B$3:$B$1315, "&lt;=" &amp; DD$1, DataRegularSeason20242025!$D$3:$D$1315, $A15)+SUMIFS(DataRegularSeason20242025!$AB$3:$AB$1315,DataRegularSeason20242025!$B$3:$B$1315, "&lt;=" &amp; DD$1, DataRegularSeason20242025!$E$3:$E$1315, $A15)</f>
        <v>12</v>
      </c>
      <c r="DE15" s="49">
        <f>SUMIFS(DataRegularSeason20242025!$AA$3:$AA$1315,DataRegularSeason20242025!$B$3:$B$1315, "&lt;=" &amp; DE$1, DataRegularSeason20242025!$D$3:$D$1315, $A15)+SUMIFS(DataRegularSeason20242025!$AB$3:$AB$1315,DataRegularSeason20242025!$B$3:$B$1315, "&lt;=" &amp; DE$1, DataRegularSeason20242025!$E$3:$E$1315, $A15)</f>
        <v>12</v>
      </c>
      <c r="DF15" s="49">
        <f>SUMIFS(DataRegularSeason20242025!$AA$3:$AA$1315,DataRegularSeason20242025!$B$3:$B$1315, "&lt;=" &amp; DF$1, DataRegularSeason20242025!$D$3:$D$1315, $A15)+SUMIFS(DataRegularSeason20242025!$AB$3:$AB$1315,DataRegularSeason20242025!$B$3:$B$1315, "&lt;=" &amp; DF$1, DataRegularSeason20242025!$E$3:$E$1315, $A15)</f>
        <v>12</v>
      </c>
      <c r="DG15" s="49">
        <f>SUMIFS(DataRegularSeason20242025!$AA$3:$AA$1315,DataRegularSeason20242025!$B$3:$B$1315, "&lt;=" &amp; DG$1, DataRegularSeason20242025!$D$3:$D$1315, $A15)+SUMIFS(DataRegularSeason20242025!$AB$3:$AB$1315,DataRegularSeason20242025!$B$3:$B$1315, "&lt;=" &amp; DG$1, DataRegularSeason20242025!$E$3:$E$1315, $A15)</f>
        <v>12</v>
      </c>
      <c r="DH15" s="49">
        <f>SUMIFS(DataRegularSeason20242025!$AA$3:$AA$1315,DataRegularSeason20242025!$B$3:$B$1315, "&lt;=" &amp; DH$1, DataRegularSeason20242025!$D$3:$D$1315, $A15)+SUMIFS(DataRegularSeason20242025!$AB$3:$AB$1315,DataRegularSeason20242025!$B$3:$B$1315, "&lt;=" &amp; DH$1, DataRegularSeason20242025!$E$3:$E$1315, $A15)</f>
        <v>12</v>
      </c>
      <c r="DI15" s="49">
        <f>SUMIFS(DataRegularSeason20242025!$AA$3:$AA$1315,DataRegularSeason20242025!$B$3:$B$1315, "&lt;=" &amp; DI$1, DataRegularSeason20242025!$D$3:$D$1315, $A15)+SUMIFS(DataRegularSeason20242025!$AB$3:$AB$1315,DataRegularSeason20242025!$B$3:$B$1315, "&lt;=" &amp; DI$1, DataRegularSeason20242025!$E$3:$E$1315, $A15)</f>
        <v>12</v>
      </c>
      <c r="DJ15" s="49">
        <f>SUMIFS(DataRegularSeason20242025!$AA$3:$AA$1315,DataRegularSeason20242025!$B$3:$B$1315, "&lt;=" &amp; DJ$1, DataRegularSeason20242025!$D$3:$D$1315, $A15)+SUMIFS(DataRegularSeason20242025!$AB$3:$AB$1315,DataRegularSeason20242025!$B$3:$B$1315, "&lt;=" &amp; DJ$1, DataRegularSeason20242025!$E$3:$E$1315, $A15)</f>
        <v>12</v>
      </c>
      <c r="DK15" s="49">
        <f>SUMIFS(DataRegularSeason20242025!$AA$3:$AA$1315,DataRegularSeason20242025!$B$3:$B$1315, "&lt;=" &amp; DK$1, DataRegularSeason20242025!$D$3:$D$1315, $A15)+SUMIFS(DataRegularSeason20242025!$AB$3:$AB$1315,DataRegularSeason20242025!$B$3:$B$1315, "&lt;=" &amp; DK$1, DataRegularSeason20242025!$E$3:$E$1315, $A15)</f>
        <v>12</v>
      </c>
      <c r="DL15" s="49">
        <f>SUMIFS(DataRegularSeason20242025!$AA$3:$AA$1315,DataRegularSeason20242025!$B$3:$B$1315, "&lt;=" &amp; DL$1, DataRegularSeason20242025!$D$3:$D$1315, $A15)+SUMIFS(DataRegularSeason20242025!$AB$3:$AB$1315,DataRegularSeason20242025!$B$3:$B$1315, "&lt;=" &amp; DL$1, DataRegularSeason20242025!$E$3:$E$1315, $A15)</f>
        <v>12</v>
      </c>
      <c r="DM15" s="49">
        <f>SUMIFS(DataRegularSeason20242025!$AA$3:$AA$1315,DataRegularSeason20242025!$B$3:$B$1315, "&lt;=" &amp; DM$1, DataRegularSeason20242025!$D$3:$D$1315, $A15)+SUMIFS(DataRegularSeason20242025!$AB$3:$AB$1315,DataRegularSeason20242025!$B$3:$B$1315, "&lt;=" &amp; DM$1, DataRegularSeason20242025!$E$3:$E$1315, $A15)</f>
        <v>12</v>
      </c>
      <c r="DN15" s="49">
        <f>SUMIFS(DataRegularSeason20242025!$AA$3:$AA$1315,DataRegularSeason20242025!$B$3:$B$1315, "&lt;=" &amp; DN$1, DataRegularSeason20242025!$D$3:$D$1315, $A15)+SUMIFS(DataRegularSeason20242025!$AB$3:$AB$1315,DataRegularSeason20242025!$B$3:$B$1315, "&lt;=" &amp; DN$1, DataRegularSeason20242025!$E$3:$E$1315, $A15)</f>
        <v>12</v>
      </c>
      <c r="DO15" s="49">
        <f>SUMIFS(DataRegularSeason20242025!$AA$3:$AA$1315,DataRegularSeason20242025!$B$3:$B$1315, "&lt;=" &amp; DO$1, DataRegularSeason20242025!$D$3:$D$1315, $A15)+SUMIFS(DataRegularSeason20242025!$AB$3:$AB$1315,DataRegularSeason20242025!$B$3:$B$1315, "&lt;=" &amp; DO$1, DataRegularSeason20242025!$E$3:$E$1315, $A15)</f>
        <v>12</v>
      </c>
      <c r="DP15" s="49">
        <f>SUMIFS(DataRegularSeason20242025!$AA$3:$AA$1315,DataRegularSeason20242025!$B$3:$B$1315, "&lt;=" &amp; DP$1, DataRegularSeason20242025!$D$3:$D$1315, $A15)+SUMIFS(DataRegularSeason20242025!$AB$3:$AB$1315,DataRegularSeason20242025!$B$3:$B$1315, "&lt;=" &amp; DP$1, DataRegularSeason20242025!$E$3:$E$1315, $A15)</f>
        <v>12</v>
      </c>
      <c r="DQ15" s="49">
        <f>SUMIFS(DataRegularSeason20242025!$AA$3:$AA$1315,DataRegularSeason20242025!$B$3:$B$1315, "&lt;=" &amp; DQ$1, DataRegularSeason20242025!$D$3:$D$1315, $A15)+SUMIFS(DataRegularSeason20242025!$AB$3:$AB$1315,DataRegularSeason20242025!$B$3:$B$1315, "&lt;=" &amp; DQ$1, DataRegularSeason20242025!$E$3:$E$1315, $A15)</f>
        <v>12</v>
      </c>
      <c r="DR15" s="49">
        <f>SUMIFS(DataRegularSeason20242025!$AA$3:$AA$1315,DataRegularSeason20242025!$B$3:$B$1315, "&lt;=" &amp; DR$1, DataRegularSeason20242025!$D$3:$D$1315, $A15)+SUMIFS(DataRegularSeason20242025!$AB$3:$AB$1315,DataRegularSeason20242025!$B$3:$B$1315, "&lt;=" &amp; DR$1, DataRegularSeason20242025!$E$3:$E$1315, $A15)</f>
        <v>12</v>
      </c>
      <c r="DS15" s="49">
        <f>SUMIFS(DataRegularSeason20242025!$AA$3:$AA$1315,DataRegularSeason20242025!$B$3:$B$1315, "&lt;=" &amp; DS$1, DataRegularSeason20242025!$D$3:$D$1315, $A15)+SUMIFS(DataRegularSeason20242025!$AB$3:$AB$1315,DataRegularSeason20242025!$B$3:$B$1315, "&lt;=" &amp; DS$1, DataRegularSeason20242025!$E$3:$E$1315, $A15)</f>
        <v>12</v>
      </c>
      <c r="DT15" s="49">
        <f>SUMIFS(DataRegularSeason20242025!$AA$3:$AA$1315,DataRegularSeason20242025!$B$3:$B$1315, "&lt;=" &amp; DT$1, DataRegularSeason20242025!$D$3:$D$1315, $A15)+SUMIFS(DataRegularSeason20242025!$AB$3:$AB$1315,DataRegularSeason20242025!$B$3:$B$1315, "&lt;=" &amp; DT$1, DataRegularSeason20242025!$E$3:$E$1315, $A15)</f>
        <v>12</v>
      </c>
      <c r="DU15" s="49">
        <f>SUMIFS(DataRegularSeason20242025!$AA$3:$AA$1315,DataRegularSeason20242025!$B$3:$B$1315, "&lt;=" &amp; DU$1, DataRegularSeason20242025!$D$3:$D$1315, $A15)+SUMIFS(DataRegularSeason20242025!$AB$3:$AB$1315,DataRegularSeason20242025!$B$3:$B$1315, "&lt;=" &amp; DU$1, DataRegularSeason20242025!$E$3:$E$1315, $A15)</f>
        <v>12</v>
      </c>
      <c r="DV15" s="49">
        <f>SUMIFS(DataRegularSeason20242025!$AA$3:$AA$1315,DataRegularSeason20242025!$B$3:$B$1315, "&lt;=" &amp; DV$1, DataRegularSeason20242025!$D$3:$D$1315, $A15)+SUMIFS(DataRegularSeason20242025!$AB$3:$AB$1315,DataRegularSeason20242025!$B$3:$B$1315, "&lt;=" &amp; DV$1, DataRegularSeason20242025!$E$3:$E$1315, $A15)</f>
        <v>12</v>
      </c>
      <c r="DW15" s="49">
        <f>SUMIFS(DataRegularSeason20242025!$AA$3:$AA$1315,DataRegularSeason20242025!$B$3:$B$1315, "&lt;=" &amp; DW$1, DataRegularSeason20242025!$D$3:$D$1315, $A15)+SUMIFS(DataRegularSeason20242025!$AB$3:$AB$1315,DataRegularSeason20242025!$B$3:$B$1315, "&lt;=" &amp; DW$1, DataRegularSeason20242025!$E$3:$E$1315, $A15)</f>
        <v>12</v>
      </c>
      <c r="DX15" s="49">
        <f>SUMIFS(DataRegularSeason20242025!$AA$3:$AA$1315,DataRegularSeason20242025!$B$3:$B$1315, "&lt;=" &amp; DX$1, DataRegularSeason20242025!$D$3:$D$1315, $A15)+SUMIFS(DataRegularSeason20242025!$AB$3:$AB$1315,DataRegularSeason20242025!$B$3:$B$1315, "&lt;=" &amp; DX$1, DataRegularSeason20242025!$E$3:$E$1315, $A15)</f>
        <v>12</v>
      </c>
      <c r="DY15" s="49">
        <f>SUMIFS(DataRegularSeason20242025!$AA$3:$AA$1315,DataRegularSeason20242025!$B$3:$B$1315, "&lt;=" &amp; DY$1, DataRegularSeason20242025!$D$3:$D$1315, $A15)+SUMIFS(DataRegularSeason20242025!$AB$3:$AB$1315,DataRegularSeason20242025!$B$3:$B$1315, "&lt;=" &amp; DY$1, DataRegularSeason20242025!$E$3:$E$1315, $A15)</f>
        <v>12</v>
      </c>
      <c r="DZ15" s="49">
        <f>SUMIFS(DataRegularSeason20242025!$AA$3:$AA$1315,DataRegularSeason20242025!$B$3:$B$1315, "&lt;=" &amp; DZ$1, DataRegularSeason20242025!$D$3:$D$1315, $A15)+SUMIFS(DataRegularSeason20242025!$AB$3:$AB$1315,DataRegularSeason20242025!$B$3:$B$1315, "&lt;=" &amp; DZ$1, DataRegularSeason20242025!$E$3:$E$1315, $A15)</f>
        <v>12</v>
      </c>
      <c r="EA15" s="49">
        <f>SUMIFS(DataRegularSeason20242025!$AA$3:$AA$1315,DataRegularSeason20242025!$B$3:$B$1315, "&lt;=" &amp; EA$1, DataRegularSeason20242025!$D$3:$D$1315, $A15)+SUMIFS(DataRegularSeason20242025!$AB$3:$AB$1315,DataRegularSeason20242025!$B$3:$B$1315, "&lt;=" &amp; EA$1, DataRegularSeason20242025!$E$3:$E$1315, $A15)</f>
        <v>12</v>
      </c>
      <c r="EB15" s="49">
        <f>SUMIFS(DataRegularSeason20242025!$AA$3:$AA$1315,DataRegularSeason20242025!$B$3:$B$1315, "&lt;=" &amp; EB$1, DataRegularSeason20242025!$D$3:$D$1315, $A15)+SUMIFS(DataRegularSeason20242025!$AB$3:$AB$1315,DataRegularSeason20242025!$B$3:$B$1315, "&lt;=" &amp; EB$1, DataRegularSeason20242025!$E$3:$E$1315, $A15)</f>
        <v>12</v>
      </c>
      <c r="EC15" s="49">
        <f>SUMIFS(DataRegularSeason20242025!$AA$3:$AA$1315,DataRegularSeason20242025!$B$3:$B$1315, "&lt;=" &amp; EC$1, DataRegularSeason20242025!$D$3:$D$1315, $A15)+SUMIFS(DataRegularSeason20242025!$AB$3:$AB$1315,DataRegularSeason20242025!$B$3:$B$1315, "&lt;=" &amp; EC$1, DataRegularSeason20242025!$E$3:$E$1315, $A15)</f>
        <v>12</v>
      </c>
      <c r="ED15" s="49">
        <f>SUMIFS(DataRegularSeason20242025!$AA$3:$AA$1315,DataRegularSeason20242025!$B$3:$B$1315, "&lt;=" &amp; ED$1, DataRegularSeason20242025!$D$3:$D$1315, $A15)+SUMIFS(DataRegularSeason20242025!$AB$3:$AB$1315,DataRegularSeason20242025!$B$3:$B$1315, "&lt;=" &amp; ED$1, DataRegularSeason20242025!$E$3:$E$1315, $A15)</f>
        <v>12</v>
      </c>
      <c r="EE15" s="49">
        <f>SUMIFS(DataRegularSeason20242025!$AA$3:$AA$1315,DataRegularSeason20242025!$B$3:$B$1315, "&lt;=" &amp; EE$1, DataRegularSeason20242025!$D$3:$D$1315, $A15)+SUMIFS(DataRegularSeason20242025!$AB$3:$AB$1315,DataRegularSeason20242025!$B$3:$B$1315, "&lt;=" &amp; EE$1, DataRegularSeason20242025!$E$3:$E$1315, $A15)</f>
        <v>12</v>
      </c>
      <c r="EF15" s="49">
        <f>SUMIFS(DataRegularSeason20242025!$AA$3:$AA$1315,DataRegularSeason20242025!$B$3:$B$1315, "&lt;=" &amp; EF$1, DataRegularSeason20242025!$D$3:$D$1315, $A15)+SUMIFS(DataRegularSeason20242025!$AB$3:$AB$1315,DataRegularSeason20242025!$B$3:$B$1315, "&lt;=" &amp; EF$1, DataRegularSeason20242025!$E$3:$E$1315, $A15)</f>
        <v>12</v>
      </c>
      <c r="EG15" s="49">
        <f>SUMIFS(DataRegularSeason20242025!$AA$3:$AA$1315,DataRegularSeason20242025!$B$3:$B$1315, "&lt;=" &amp; EG$1, DataRegularSeason20242025!$D$3:$D$1315, $A15)+SUMIFS(DataRegularSeason20242025!$AB$3:$AB$1315,DataRegularSeason20242025!$B$3:$B$1315, "&lt;=" &amp; EG$1, DataRegularSeason20242025!$E$3:$E$1315, $A15)</f>
        <v>12</v>
      </c>
      <c r="EH15" s="49">
        <f>SUMIFS(DataRegularSeason20242025!$AA$3:$AA$1315,DataRegularSeason20242025!$B$3:$B$1315, "&lt;=" &amp; EH$1, DataRegularSeason20242025!$D$3:$D$1315, $A15)+SUMIFS(DataRegularSeason20242025!$AB$3:$AB$1315,DataRegularSeason20242025!$B$3:$B$1315, "&lt;=" &amp; EH$1, DataRegularSeason20242025!$E$3:$E$1315, $A15)</f>
        <v>12</v>
      </c>
      <c r="EI15" s="49">
        <f>SUMIFS(DataRegularSeason20242025!$AA$3:$AA$1315,DataRegularSeason20242025!$B$3:$B$1315, "&lt;=" &amp; EI$1, DataRegularSeason20242025!$D$3:$D$1315, $A15)+SUMIFS(DataRegularSeason20242025!$AB$3:$AB$1315,DataRegularSeason20242025!$B$3:$B$1315, "&lt;=" &amp; EI$1, DataRegularSeason20242025!$E$3:$E$1315, $A15)</f>
        <v>12</v>
      </c>
      <c r="EJ15" s="49">
        <f>SUMIFS(DataRegularSeason20242025!$AA$3:$AA$1315,DataRegularSeason20242025!$B$3:$B$1315, "&lt;=" &amp; EJ$1, DataRegularSeason20242025!$D$3:$D$1315, $A15)+SUMIFS(DataRegularSeason20242025!$AB$3:$AB$1315,DataRegularSeason20242025!$B$3:$B$1315, "&lt;=" &amp; EJ$1, DataRegularSeason20242025!$E$3:$E$1315, $A15)</f>
        <v>12</v>
      </c>
      <c r="EK15" s="49">
        <f>SUMIFS(DataRegularSeason20242025!$AA$3:$AA$1315,DataRegularSeason20242025!$B$3:$B$1315, "&lt;=" &amp; EK$1, DataRegularSeason20242025!$D$3:$D$1315, $A15)+SUMIFS(DataRegularSeason20242025!$AB$3:$AB$1315,DataRegularSeason20242025!$B$3:$B$1315, "&lt;=" &amp; EK$1, DataRegularSeason20242025!$E$3:$E$1315, $A15)</f>
        <v>12</v>
      </c>
      <c r="EL15" s="49">
        <f>SUMIFS(DataRegularSeason20242025!$AA$3:$AA$1315,DataRegularSeason20242025!$B$3:$B$1315, "&lt;=" &amp; EL$1, DataRegularSeason20242025!$D$3:$D$1315, $A15)+SUMIFS(DataRegularSeason20242025!$AB$3:$AB$1315,DataRegularSeason20242025!$B$3:$B$1315, "&lt;=" &amp; EL$1, DataRegularSeason20242025!$E$3:$E$1315, $A15)</f>
        <v>12</v>
      </c>
      <c r="EM15" s="49">
        <f>SUMIFS(DataRegularSeason20242025!$AA$3:$AA$1315,DataRegularSeason20242025!$B$3:$B$1315, "&lt;=" &amp; EM$1, DataRegularSeason20242025!$D$3:$D$1315, $A15)+SUMIFS(DataRegularSeason20242025!$AB$3:$AB$1315,DataRegularSeason20242025!$B$3:$B$1315, "&lt;=" &amp; EM$1, DataRegularSeason20242025!$E$3:$E$1315, $A15)</f>
        <v>12</v>
      </c>
      <c r="EN15" s="49">
        <f>SUMIFS(DataRegularSeason20242025!$AA$3:$AA$1315,DataRegularSeason20242025!$B$3:$B$1315, "&lt;=" &amp; EN$1, DataRegularSeason20242025!$D$3:$D$1315, $A15)+SUMIFS(DataRegularSeason20242025!$AB$3:$AB$1315,DataRegularSeason20242025!$B$3:$B$1315, "&lt;=" &amp; EN$1, DataRegularSeason20242025!$E$3:$E$1315, $A15)</f>
        <v>12</v>
      </c>
      <c r="EO15" s="49">
        <f>SUMIFS(DataRegularSeason20242025!$AA$3:$AA$1315,DataRegularSeason20242025!$B$3:$B$1315, "&lt;=" &amp; EO$1, DataRegularSeason20242025!$D$3:$D$1315, $A15)+SUMIFS(DataRegularSeason20242025!$AB$3:$AB$1315,DataRegularSeason20242025!$B$3:$B$1315, "&lt;=" &amp; EO$1, DataRegularSeason20242025!$E$3:$E$1315, $A15)</f>
        <v>12</v>
      </c>
      <c r="EP15" s="49">
        <f>SUMIFS(DataRegularSeason20242025!$AA$3:$AA$1315,DataRegularSeason20242025!$B$3:$B$1315, "&lt;=" &amp; EP$1, DataRegularSeason20242025!$D$3:$D$1315, $A15)+SUMIFS(DataRegularSeason20242025!$AB$3:$AB$1315,DataRegularSeason20242025!$B$3:$B$1315, "&lt;=" &amp; EP$1, DataRegularSeason20242025!$E$3:$E$1315, $A15)</f>
        <v>12</v>
      </c>
      <c r="EQ15" s="49">
        <f>SUMIFS(DataRegularSeason20242025!$AA$3:$AA$1315,DataRegularSeason20242025!$B$3:$B$1315, "&lt;=" &amp; EQ$1, DataRegularSeason20242025!$D$3:$D$1315, $A15)+SUMIFS(DataRegularSeason20242025!$AB$3:$AB$1315,DataRegularSeason20242025!$B$3:$B$1315, "&lt;=" &amp; EQ$1, DataRegularSeason20242025!$E$3:$E$1315, $A15)</f>
        <v>12</v>
      </c>
      <c r="ER15" s="49">
        <f>SUMIFS(DataRegularSeason20242025!$AA$3:$AA$1315,DataRegularSeason20242025!$B$3:$B$1315, "&lt;=" &amp; ER$1, DataRegularSeason20242025!$D$3:$D$1315, $A15)+SUMIFS(DataRegularSeason20242025!$AB$3:$AB$1315,DataRegularSeason20242025!$B$3:$B$1315, "&lt;=" &amp; ER$1, DataRegularSeason20242025!$E$3:$E$1315, $A15)</f>
        <v>12</v>
      </c>
      <c r="ES15" s="49">
        <f>SUMIFS(DataRegularSeason20242025!$AA$3:$AA$1315,DataRegularSeason20242025!$B$3:$B$1315, "&lt;=" &amp; ES$1, DataRegularSeason20242025!$D$3:$D$1315, $A15)+SUMIFS(DataRegularSeason20242025!$AB$3:$AB$1315,DataRegularSeason20242025!$B$3:$B$1315, "&lt;=" &amp; ES$1, DataRegularSeason20242025!$E$3:$E$1315, $A15)</f>
        <v>12</v>
      </c>
      <c r="ET15" s="49">
        <f>SUMIFS(DataRegularSeason20242025!$AA$3:$AA$1315,DataRegularSeason20242025!$B$3:$B$1315, "&lt;=" &amp; ET$1, DataRegularSeason20242025!$D$3:$D$1315, $A15)+SUMIFS(DataRegularSeason20242025!$AB$3:$AB$1315,DataRegularSeason20242025!$B$3:$B$1315, "&lt;=" &amp; ET$1, DataRegularSeason20242025!$E$3:$E$1315, $A15)</f>
        <v>12</v>
      </c>
      <c r="EU15" s="49">
        <f>SUMIFS(DataRegularSeason20242025!$AA$3:$AA$1315,DataRegularSeason20242025!$B$3:$B$1315, "&lt;=" &amp; EU$1, DataRegularSeason20242025!$D$3:$D$1315, $A15)+SUMIFS(DataRegularSeason20242025!$AB$3:$AB$1315,DataRegularSeason20242025!$B$3:$B$1315, "&lt;=" &amp; EU$1, DataRegularSeason20242025!$E$3:$E$1315, $A15)</f>
        <v>12</v>
      </c>
      <c r="EV15" s="49">
        <f>SUMIFS(DataRegularSeason20242025!$AA$3:$AA$1315,DataRegularSeason20242025!$B$3:$B$1315, "&lt;=" &amp; EV$1, DataRegularSeason20242025!$D$3:$D$1315, $A15)+SUMIFS(DataRegularSeason20242025!$AB$3:$AB$1315,DataRegularSeason20242025!$B$3:$B$1315, "&lt;=" &amp; EV$1, DataRegularSeason20242025!$E$3:$E$1315, $A15)</f>
        <v>12</v>
      </c>
      <c r="EW15" s="49">
        <f>SUMIFS(DataRegularSeason20242025!$AA$3:$AA$1315,DataRegularSeason20242025!$B$3:$B$1315, "&lt;=" &amp; EW$1, DataRegularSeason20242025!$D$3:$D$1315, $A15)+SUMIFS(DataRegularSeason20242025!$AB$3:$AB$1315,DataRegularSeason20242025!$B$3:$B$1315, "&lt;=" &amp; EW$1, DataRegularSeason20242025!$E$3:$E$1315, $A15)</f>
        <v>12</v>
      </c>
      <c r="EX15" s="49">
        <f>SUMIFS(DataRegularSeason20242025!$AA$3:$AA$1315,DataRegularSeason20242025!$B$3:$B$1315, "&lt;=" &amp; EX$1, DataRegularSeason20242025!$D$3:$D$1315, $A15)+SUMIFS(DataRegularSeason20242025!$AB$3:$AB$1315,DataRegularSeason20242025!$B$3:$B$1315, "&lt;=" &amp; EX$1, DataRegularSeason20242025!$E$3:$E$1315, $A15)</f>
        <v>12</v>
      </c>
      <c r="EY15" s="49">
        <f>SUMIFS(DataRegularSeason20242025!$AA$3:$AA$1315,DataRegularSeason20242025!$B$3:$B$1315, "&lt;=" &amp; EY$1, DataRegularSeason20242025!$D$3:$D$1315, $A15)+SUMIFS(DataRegularSeason20242025!$AB$3:$AB$1315,DataRegularSeason20242025!$B$3:$B$1315, "&lt;=" &amp; EY$1, DataRegularSeason20242025!$E$3:$E$1315, $A15)</f>
        <v>12</v>
      </c>
      <c r="EZ15" s="49">
        <f>SUMIFS(DataRegularSeason20242025!$AA$3:$AA$1315,DataRegularSeason20242025!$B$3:$B$1315, "&lt;=" &amp; EZ$1, DataRegularSeason20242025!$D$3:$D$1315, $A15)+SUMIFS(DataRegularSeason20242025!$AB$3:$AB$1315,DataRegularSeason20242025!$B$3:$B$1315, "&lt;=" &amp; EZ$1, DataRegularSeason20242025!$E$3:$E$1315, $A15)</f>
        <v>12</v>
      </c>
      <c r="FA15" s="49">
        <f>SUMIFS(DataRegularSeason20242025!$AA$3:$AA$1315,DataRegularSeason20242025!$B$3:$B$1315, "&lt;=" &amp; FA$1, DataRegularSeason20242025!$D$3:$D$1315, $A15)+SUMIFS(DataRegularSeason20242025!$AB$3:$AB$1315,DataRegularSeason20242025!$B$3:$B$1315, "&lt;=" &amp; FA$1, DataRegularSeason20242025!$E$3:$E$1315, $A15)</f>
        <v>12</v>
      </c>
      <c r="FB15" s="49">
        <f>SUMIFS(DataRegularSeason20242025!$AA$3:$AA$1315,DataRegularSeason20242025!$B$3:$B$1315, "&lt;=" &amp; FB$1, DataRegularSeason20242025!$D$3:$D$1315, $A15)+SUMIFS(DataRegularSeason20242025!$AB$3:$AB$1315,DataRegularSeason20242025!$B$3:$B$1315, "&lt;=" &amp; FB$1, DataRegularSeason20242025!$E$3:$E$1315, $A15)</f>
        <v>12</v>
      </c>
      <c r="FC15" s="49">
        <f>SUMIFS(DataRegularSeason20242025!$AA$3:$AA$1315,DataRegularSeason20242025!$B$3:$B$1315, "&lt;=" &amp; FC$1, DataRegularSeason20242025!$D$3:$D$1315, $A15)+SUMIFS(DataRegularSeason20242025!$AB$3:$AB$1315,DataRegularSeason20242025!$B$3:$B$1315, "&lt;=" &amp; FC$1, DataRegularSeason20242025!$E$3:$E$1315, $A15)</f>
        <v>12</v>
      </c>
      <c r="FD15" s="49">
        <f>SUMIFS(DataRegularSeason20242025!$AA$3:$AA$1315,DataRegularSeason20242025!$B$3:$B$1315, "&lt;=" &amp; FD$1, DataRegularSeason20242025!$D$3:$D$1315, $A15)+SUMIFS(DataRegularSeason20242025!$AB$3:$AB$1315,DataRegularSeason20242025!$B$3:$B$1315, "&lt;=" &amp; FD$1, DataRegularSeason20242025!$E$3:$E$1315, $A15)</f>
        <v>12</v>
      </c>
      <c r="FE15" s="49">
        <f>SUMIFS(DataRegularSeason20242025!$AA$3:$AA$1315,DataRegularSeason20242025!$B$3:$B$1315, "&lt;=" &amp; FE$1, DataRegularSeason20242025!$D$3:$D$1315, $A15)+SUMIFS(DataRegularSeason20242025!$AB$3:$AB$1315,DataRegularSeason20242025!$B$3:$B$1315, "&lt;=" &amp; FE$1, DataRegularSeason20242025!$E$3:$E$1315, $A15)</f>
        <v>12</v>
      </c>
      <c r="FF15" s="49">
        <f>SUMIFS(DataRegularSeason20242025!$AA$3:$AA$1315,DataRegularSeason20242025!$B$3:$B$1315, "&lt;=" &amp; FF$1, DataRegularSeason20242025!$D$3:$D$1315, $A15)+SUMIFS(DataRegularSeason20242025!$AB$3:$AB$1315,DataRegularSeason20242025!$B$3:$B$1315, "&lt;=" &amp; FF$1, DataRegularSeason20242025!$E$3:$E$1315, $A15)</f>
        <v>12</v>
      </c>
      <c r="FG15" s="49">
        <f>SUMIFS(DataRegularSeason20242025!$AA$3:$AA$1315,DataRegularSeason20242025!$B$3:$B$1315, "&lt;=" &amp; FG$1, DataRegularSeason20242025!$D$3:$D$1315, $A15)+SUMIFS(DataRegularSeason20242025!$AB$3:$AB$1315,DataRegularSeason20242025!$B$3:$B$1315, "&lt;=" &amp; FG$1, DataRegularSeason20242025!$E$3:$E$1315, $A15)</f>
        <v>12</v>
      </c>
      <c r="FH15" s="49">
        <f>SUMIFS(DataRegularSeason20242025!$AA$3:$AA$1315,DataRegularSeason20242025!$B$3:$B$1315, "&lt;=" &amp; FH$1, DataRegularSeason20242025!$D$3:$D$1315, $A15)+SUMIFS(DataRegularSeason20242025!$AB$3:$AB$1315,DataRegularSeason20242025!$B$3:$B$1315, "&lt;=" &amp; FH$1, DataRegularSeason20242025!$E$3:$E$1315, $A15)</f>
        <v>12</v>
      </c>
      <c r="FI15" s="49">
        <f>SUMIFS(DataRegularSeason20242025!$AA$3:$AA$1315,DataRegularSeason20242025!$B$3:$B$1315, "&lt;=" &amp; FI$1, DataRegularSeason20242025!$D$3:$D$1315, $A15)+SUMIFS(DataRegularSeason20242025!$AB$3:$AB$1315,DataRegularSeason20242025!$B$3:$B$1315, "&lt;=" &amp; FI$1, DataRegularSeason20242025!$E$3:$E$1315, $A15)</f>
        <v>12</v>
      </c>
      <c r="FJ15" s="49">
        <f>SUMIFS(DataRegularSeason20242025!$AA$3:$AA$1315,DataRegularSeason20242025!$B$3:$B$1315, "&lt;=" &amp; FJ$1, DataRegularSeason20242025!$D$3:$D$1315, $A15)+SUMIFS(DataRegularSeason20242025!$AB$3:$AB$1315,DataRegularSeason20242025!$B$3:$B$1315, "&lt;=" &amp; FJ$1, DataRegularSeason20242025!$E$3:$E$1315, $A15)</f>
        <v>12</v>
      </c>
      <c r="FK15" s="49">
        <f>SUMIFS(DataRegularSeason20242025!$AA$3:$AA$1315,DataRegularSeason20242025!$B$3:$B$1315, "&lt;=" &amp; FK$1, DataRegularSeason20242025!$D$3:$D$1315, $A15)+SUMIFS(DataRegularSeason20242025!$AB$3:$AB$1315,DataRegularSeason20242025!$B$3:$B$1315, "&lt;=" &amp; FK$1, DataRegularSeason20242025!$E$3:$E$1315, $A15)</f>
        <v>12</v>
      </c>
      <c r="FL15" s="49">
        <f>SUMIFS(DataRegularSeason20242025!$AA$3:$AA$1315,DataRegularSeason20242025!$B$3:$B$1315, "&lt;=" &amp; FL$1, DataRegularSeason20242025!$D$3:$D$1315, $A15)+SUMIFS(DataRegularSeason20242025!$AB$3:$AB$1315,DataRegularSeason20242025!$B$3:$B$1315, "&lt;=" &amp; FL$1, DataRegularSeason20242025!$E$3:$E$1315, $A15)</f>
        <v>12</v>
      </c>
      <c r="FM15" s="49">
        <f>SUMIFS(DataRegularSeason20242025!$AA$3:$AA$1315,DataRegularSeason20242025!$B$3:$B$1315, "&lt;=" &amp; FM$1, DataRegularSeason20242025!$D$3:$D$1315, $A15)+SUMIFS(DataRegularSeason20242025!$AB$3:$AB$1315,DataRegularSeason20242025!$B$3:$B$1315, "&lt;=" &amp; FM$1, DataRegularSeason20242025!$E$3:$E$1315, $A15)</f>
        <v>12</v>
      </c>
      <c r="FN15" s="49">
        <f>SUMIFS(DataRegularSeason20242025!$AA$3:$AA$1315,DataRegularSeason20242025!$B$3:$B$1315, "&lt;=" &amp; FN$1, DataRegularSeason20242025!$D$3:$D$1315, $A15)+SUMIFS(DataRegularSeason20242025!$AB$3:$AB$1315,DataRegularSeason20242025!$B$3:$B$1315, "&lt;=" &amp; FN$1, DataRegularSeason20242025!$E$3:$E$1315, $A15)</f>
        <v>12</v>
      </c>
      <c r="FO15" s="49">
        <f>SUMIFS(DataRegularSeason20242025!$AA$3:$AA$1315,DataRegularSeason20242025!$B$3:$B$1315, "&lt;=" &amp; FO$1, DataRegularSeason20242025!$D$3:$D$1315, $A15)+SUMIFS(DataRegularSeason20242025!$AB$3:$AB$1315,DataRegularSeason20242025!$B$3:$B$1315, "&lt;=" &amp; FO$1, DataRegularSeason20242025!$E$3:$E$1315, $A15)</f>
        <v>12</v>
      </c>
      <c r="FP15" s="49">
        <f>SUMIFS(DataRegularSeason20242025!$AA$3:$AA$1315,DataRegularSeason20242025!$B$3:$B$1315, "&lt;=" &amp; FP$1, DataRegularSeason20242025!$D$3:$D$1315, $A15)+SUMIFS(DataRegularSeason20242025!$AB$3:$AB$1315,DataRegularSeason20242025!$B$3:$B$1315, "&lt;=" &amp; FP$1, DataRegularSeason20242025!$E$3:$E$1315, $A15)</f>
        <v>12</v>
      </c>
      <c r="FQ15" s="49">
        <f>SUMIFS(DataRegularSeason20242025!$AA$3:$AA$1315,DataRegularSeason20242025!$B$3:$B$1315, "&lt;=" &amp; FQ$1, DataRegularSeason20242025!$D$3:$D$1315, $A15)+SUMIFS(DataRegularSeason20242025!$AB$3:$AB$1315,DataRegularSeason20242025!$B$3:$B$1315, "&lt;=" &amp; FQ$1, DataRegularSeason20242025!$E$3:$E$1315, $A15)</f>
        <v>12</v>
      </c>
      <c r="FR15" s="49">
        <f>SUMIFS(DataRegularSeason20242025!$AA$3:$AA$1315,DataRegularSeason20242025!$B$3:$B$1315, "&lt;=" &amp; FR$1, DataRegularSeason20242025!$D$3:$D$1315, $A15)+SUMIFS(DataRegularSeason20242025!$AB$3:$AB$1315,DataRegularSeason20242025!$B$3:$B$1315, "&lt;=" &amp; FR$1, DataRegularSeason20242025!$E$3:$E$1315, $A15)</f>
        <v>12</v>
      </c>
      <c r="FS15" s="49">
        <f>SUMIFS(DataRegularSeason20242025!$AA$3:$AA$1315,DataRegularSeason20242025!$B$3:$B$1315, "&lt;=" &amp; FS$1, DataRegularSeason20242025!$D$3:$D$1315, $A15)+SUMIFS(DataRegularSeason20242025!$AB$3:$AB$1315,DataRegularSeason20242025!$B$3:$B$1315, "&lt;=" &amp; FS$1, DataRegularSeason20242025!$E$3:$E$1315, $A15)</f>
        <v>12</v>
      </c>
      <c r="FT15" s="49">
        <f>SUMIFS(DataRegularSeason20242025!$AA$3:$AA$1315,DataRegularSeason20242025!$B$3:$B$1315, "&lt;=" &amp; FT$1, DataRegularSeason20242025!$D$3:$D$1315, $A15)+SUMIFS(DataRegularSeason20242025!$AB$3:$AB$1315,DataRegularSeason20242025!$B$3:$B$1315, "&lt;=" &amp; FT$1, DataRegularSeason20242025!$E$3:$E$1315, $A15)</f>
        <v>12</v>
      </c>
      <c r="FU15" s="49">
        <f>SUMIFS(DataRegularSeason20242025!$AA$3:$AA$1315,DataRegularSeason20242025!$B$3:$B$1315, "&lt;=" &amp; FU$1, DataRegularSeason20242025!$D$3:$D$1315, $A15)+SUMIFS(DataRegularSeason20242025!$AB$3:$AB$1315,DataRegularSeason20242025!$B$3:$B$1315, "&lt;=" &amp; FU$1, DataRegularSeason20242025!$E$3:$E$1315, $A15)</f>
        <v>12</v>
      </c>
      <c r="FV15" s="49">
        <f>SUMIFS(DataRegularSeason20242025!$AA$3:$AA$1315,DataRegularSeason20242025!$B$3:$B$1315, "&lt;=" &amp; FV$1, DataRegularSeason20242025!$D$3:$D$1315, $A15)+SUMIFS(DataRegularSeason20242025!$AB$3:$AB$1315,DataRegularSeason20242025!$B$3:$B$1315, "&lt;=" &amp; FV$1, DataRegularSeason20242025!$E$3:$E$1315, $A15)</f>
        <v>12</v>
      </c>
      <c r="FW15" s="49">
        <f>SUMIFS(DataRegularSeason20242025!$AA$3:$AA$1315,DataRegularSeason20242025!$B$3:$B$1315, "&lt;=" &amp; FW$1, DataRegularSeason20242025!$D$3:$D$1315, $A15)+SUMIFS(DataRegularSeason20242025!$AB$3:$AB$1315,DataRegularSeason20242025!$B$3:$B$1315, "&lt;=" &amp; FW$1, DataRegularSeason20242025!$E$3:$E$1315, $A15)</f>
        <v>12</v>
      </c>
      <c r="FX15" s="49">
        <f>SUMIFS(DataRegularSeason20242025!$AA$3:$AA$1315,DataRegularSeason20242025!$B$3:$B$1315, "&lt;=" &amp; FX$1, DataRegularSeason20242025!$D$3:$D$1315, $A15)+SUMIFS(DataRegularSeason20242025!$AB$3:$AB$1315,DataRegularSeason20242025!$B$3:$B$1315, "&lt;=" &amp; FX$1, DataRegularSeason20242025!$E$3:$E$1315, $A15)</f>
        <v>12</v>
      </c>
      <c r="FY15" s="49">
        <f>SUMIFS(DataRegularSeason20242025!$AA$3:$AA$1315,DataRegularSeason20242025!$B$3:$B$1315, "&lt;=" &amp; FY$1, DataRegularSeason20242025!$D$3:$D$1315, $A15)+SUMIFS(DataRegularSeason20242025!$AB$3:$AB$1315,DataRegularSeason20242025!$B$3:$B$1315, "&lt;=" &amp; FY$1, DataRegularSeason20242025!$E$3:$E$1315, $A15)</f>
        <v>12</v>
      </c>
      <c r="FZ15" s="49">
        <f>SUMIFS(DataRegularSeason20242025!$AA$3:$AA$1315,DataRegularSeason20242025!$B$3:$B$1315, "&lt;=" &amp; FZ$1, DataRegularSeason20242025!$D$3:$D$1315, $A15)+SUMIFS(DataRegularSeason20242025!$AB$3:$AB$1315,DataRegularSeason20242025!$B$3:$B$1315, "&lt;=" &amp; FZ$1, DataRegularSeason20242025!$E$3:$E$1315, $A15)</f>
        <v>12</v>
      </c>
      <c r="GA15" s="49">
        <f>SUMIFS(DataRegularSeason20242025!$AA$3:$AA$1315,DataRegularSeason20242025!$B$3:$B$1315, "&lt;=" &amp; GA$1, DataRegularSeason20242025!$D$3:$D$1315, $A15)+SUMIFS(DataRegularSeason20242025!$AB$3:$AB$1315,DataRegularSeason20242025!$B$3:$B$1315, "&lt;=" &amp; GA$1, DataRegularSeason20242025!$E$3:$E$1315, $A15)</f>
        <v>12</v>
      </c>
      <c r="GB15" s="49">
        <f>SUMIFS(DataRegularSeason20242025!$AA$3:$AA$1315,DataRegularSeason20242025!$B$3:$B$1315, "&lt;=" &amp; GB$1, DataRegularSeason20242025!$D$3:$D$1315, $A15)+SUMIFS(DataRegularSeason20242025!$AB$3:$AB$1315,DataRegularSeason20242025!$B$3:$B$1315, "&lt;=" &amp; GB$1, DataRegularSeason20242025!$E$3:$E$1315, $A15)</f>
        <v>12</v>
      </c>
      <c r="GC15" s="49">
        <f>SUMIFS(DataRegularSeason20242025!$AA$3:$AA$1315,DataRegularSeason20242025!$B$3:$B$1315, "&lt;=" &amp; GC$1, DataRegularSeason20242025!$D$3:$D$1315, $A15)+SUMIFS(DataRegularSeason20242025!$AB$3:$AB$1315,DataRegularSeason20242025!$B$3:$B$1315, "&lt;=" &amp; GC$1, DataRegularSeason20242025!$E$3:$E$1315, $A15)</f>
        <v>12</v>
      </c>
      <c r="GD15" s="49">
        <f>SUMIFS(DataRegularSeason20242025!$AA$3:$AA$1315,DataRegularSeason20242025!$B$3:$B$1315, "&lt;=" &amp; GD$1, DataRegularSeason20242025!$D$3:$D$1315, $A15)+SUMIFS(DataRegularSeason20242025!$AB$3:$AB$1315,DataRegularSeason20242025!$B$3:$B$1315, "&lt;=" &amp; GD$1, DataRegularSeason20242025!$E$3:$E$1315, $A15)</f>
        <v>12</v>
      </c>
      <c r="GE15" s="49">
        <f>SUMIFS(DataRegularSeason20242025!$AA$3:$AA$1315,DataRegularSeason20242025!$B$3:$B$1315, "&lt;=" &amp; GE$1, DataRegularSeason20242025!$D$3:$D$1315, $A15)+SUMIFS(DataRegularSeason20242025!$AB$3:$AB$1315,DataRegularSeason20242025!$B$3:$B$1315, "&lt;=" &amp; GE$1, DataRegularSeason20242025!$E$3:$E$1315, $A15)</f>
        <v>12</v>
      </c>
      <c r="GF15" s="49">
        <f>SUMIFS(DataRegularSeason20242025!$AA$3:$AA$1315,DataRegularSeason20242025!$B$3:$B$1315, "&lt;=" &amp; GF$1, DataRegularSeason20242025!$D$3:$D$1315, $A15)+SUMIFS(DataRegularSeason20242025!$AB$3:$AB$1315,DataRegularSeason20242025!$B$3:$B$1315, "&lt;=" &amp; GF$1, DataRegularSeason20242025!$E$3:$E$1315, $A15)</f>
        <v>12</v>
      </c>
      <c r="GG15" s="49">
        <f>SUMIFS(DataRegularSeason20242025!$AA$3:$AA$1315,DataRegularSeason20242025!$B$3:$B$1315, "&lt;=" &amp; GG$1, DataRegularSeason20242025!$D$3:$D$1315, $A15)+SUMIFS(DataRegularSeason20242025!$AB$3:$AB$1315,DataRegularSeason20242025!$B$3:$B$1315, "&lt;=" &amp; GG$1, DataRegularSeason20242025!$E$3:$E$1315, $A15)</f>
        <v>12</v>
      </c>
      <c r="GH15" s="49">
        <f>SUMIFS(DataRegularSeason20242025!$AA$3:$AA$1315,DataRegularSeason20242025!$B$3:$B$1315, "&lt;=" &amp; GH$1, DataRegularSeason20242025!$D$3:$D$1315, $A15)+SUMIFS(DataRegularSeason20242025!$AB$3:$AB$1315,DataRegularSeason20242025!$B$3:$B$1315, "&lt;=" &amp; GH$1, DataRegularSeason20242025!$E$3:$E$1315, $A15)</f>
        <v>12</v>
      </c>
      <c r="GI15" s="49">
        <f>SUMIFS(DataRegularSeason20242025!$AA$3:$AA$1315,DataRegularSeason20242025!$B$3:$B$1315, "&lt;=" &amp; GI$1, DataRegularSeason20242025!$D$3:$D$1315, $A15)+SUMIFS(DataRegularSeason20242025!$AB$3:$AB$1315,DataRegularSeason20242025!$B$3:$B$1315, "&lt;=" &amp; GI$1, DataRegularSeason20242025!$E$3:$E$1315, $A15)</f>
        <v>12</v>
      </c>
      <c r="GJ15" s="49">
        <f>SUMIFS(DataRegularSeason20242025!$AA$3:$AA$1315,DataRegularSeason20242025!$B$3:$B$1315, "&lt;=" &amp; GJ$1, DataRegularSeason20242025!$D$3:$D$1315, $A15)+SUMIFS(DataRegularSeason20242025!$AB$3:$AB$1315,DataRegularSeason20242025!$B$3:$B$1315, "&lt;=" &amp; GJ$1, DataRegularSeason20242025!$E$3:$E$1315, $A15)</f>
        <v>12</v>
      </c>
      <c r="GK15" s="49">
        <f>SUMIFS(DataRegularSeason20242025!$AA$3:$AA$1315,DataRegularSeason20242025!$B$3:$B$1315, "&lt;=" &amp; GK$1, DataRegularSeason20242025!$D$3:$D$1315, $A15)+SUMIFS(DataRegularSeason20242025!$AB$3:$AB$1315,DataRegularSeason20242025!$B$3:$B$1315, "&lt;=" &amp; GK$1, DataRegularSeason20242025!$E$3:$E$1315, $A15)</f>
        <v>12</v>
      </c>
      <c r="GL15" s="49">
        <f>SUMIFS(DataRegularSeason20242025!$AA$3:$AA$1315,DataRegularSeason20242025!$B$3:$B$1315, "&lt;=" &amp; GL$1, DataRegularSeason20242025!$D$3:$D$1315, $A15)+SUMIFS(DataRegularSeason20242025!$AB$3:$AB$1315,DataRegularSeason20242025!$B$3:$B$1315, "&lt;=" &amp; GL$1, DataRegularSeason20242025!$E$3:$E$1315, $A15)</f>
        <v>12</v>
      </c>
      <c r="GM15" s="49">
        <f>SUMIFS(DataRegularSeason20242025!$AA$3:$AA$1315,DataRegularSeason20242025!$B$3:$B$1315, "&lt;=" &amp; GM$1, DataRegularSeason20242025!$D$3:$D$1315, $A15)+SUMIFS(DataRegularSeason20242025!$AB$3:$AB$1315,DataRegularSeason20242025!$B$3:$B$1315, "&lt;=" &amp; GM$1, DataRegularSeason20242025!$E$3:$E$1315, $A15)</f>
        <v>12</v>
      </c>
      <c r="GN15" s="49">
        <f>SUMIFS(DataRegularSeason20242025!$AA$3:$AA$1315,DataRegularSeason20242025!$B$3:$B$1315, "&lt;=" &amp; GN$1, DataRegularSeason20242025!$D$3:$D$1315, $A15)+SUMIFS(DataRegularSeason20242025!$AB$3:$AB$1315,DataRegularSeason20242025!$B$3:$B$1315, "&lt;=" &amp; GN$1, DataRegularSeason20242025!$E$3:$E$1315, $A15)</f>
        <v>12</v>
      </c>
      <c r="GO15" s="49">
        <f>SUMIFS(DataRegularSeason20242025!$AA$3:$AA$1315,DataRegularSeason20242025!$B$3:$B$1315, "&lt;=" &amp; GO$1, DataRegularSeason20242025!$D$3:$D$1315, $A15)+SUMIFS(DataRegularSeason20242025!$AB$3:$AB$1315,DataRegularSeason20242025!$B$3:$B$1315, "&lt;=" &amp; GO$1, DataRegularSeason20242025!$E$3:$E$1315, $A15)</f>
        <v>12</v>
      </c>
      <c r="GP15" s="49">
        <f>SUMIFS(DataRegularSeason20242025!$AA$3:$AA$1315,DataRegularSeason20242025!$B$3:$B$1315, "&lt;=" &amp; GP$1, DataRegularSeason20242025!$D$3:$D$1315, $A15)+SUMIFS(DataRegularSeason20242025!$AB$3:$AB$1315,DataRegularSeason20242025!$B$3:$B$1315, "&lt;=" &amp; GP$1, DataRegularSeason20242025!$E$3:$E$1315, $A15)</f>
        <v>12</v>
      </c>
      <c r="GQ15" s="49">
        <f>SUMIFS(DataRegularSeason20242025!$AA$3:$AA$1315,DataRegularSeason20242025!$B$3:$B$1315, "&lt;=" &amp; GQ$1, DataRegularSeason20242025!$D$3:$D$1315, $A15)+SUMIFS(DataRegularSeason20242025!$AB$3:$AB$1315,DataRegularSeason20242025!$B$3:$B$1315, "&lt;=" &amp; GQ$1, DataRegularSeason20242025!$E$3:$E$1315, $A15)</f>
        <v>12</v>
      </c>
      <c r="GR15" s="49">
        <f>SUMIFS(DataRegularSeason20242025!$AA$3:$AA$1315,DataRegularSeason20242025!$B$3:$B$1315, "&lt;=" &amp; GR$1, DataRegularSeason20242025!$D$3:$D$1315, $A15)+SUMIFS(DataRegularSeason20242025!$AB$3:$AB$1315,DataRegularSeason20242025!$B$3:$B$1315, "&lt;=" &amp; GR$1, DataRegularSeason20242025!$E$3:$E$1315, $A15)</f>
        <v>12</v>
      </c>
      <c r="GS15" s="49">
        <f>SUMIFS(DataRegularSeason20242025!$AA$3:$AA$1315,DataRegularSeason20242025!$B$3:$B$1315, "&lt;=" &amp; GS$1, DataRegularSeason20242025!$D$3:$D$1315, $A15)+SUMIFS(DataRegularSeason20242025!$AB$3:$AB$1315,DataRegularSeason20242025!$B$3:$B$1315, "&lt;=" &amp; GS$1, DataRegularSeason20242025!$E$3:$E$1315, $A15)</f>
        <v>12</v>
      </c>
      <c r="GT15" s="49">
        <f>SUMIFS(DataRegularSeason20242025!$AA$3:$AA$1315,DataRegularSeason20242025!$B$3:$B$1315, "&lt;=" &amp; GT$1, DataRegularSeason20242025!$D$3:$D$1315, $A15)+SUMIFS(DataRegularSeason20242025!$AB$3:$AB$1315,DataRegularSeason20242025!$B$3:$B$1315, "&lt;=" &amp; GT$1, DataRegularSeason20242025!$E$3:$E$1315, $A15)</f>
        <v>12</v>
      </c>
      <c r="GU15" s="49">
        <f>SUMIFS(DataRegularSeason20242025!$AA$3:$AA$1315,DataRegularSeason20242025!$B$3:$B$1315, "&lt;=" &amp; GU$1, DataRegularSeason20242025!$D$3:$D$1315, $A15)+SUMIFS(DataRegularSeason20242025!$AB$3:$AB$1315,DataRegularSeason20242025!$B$3:$B$1315, "&lt;=" &amp; GU$1, DataRegularSeason20242025!$E$3:$E$1315, $A15)</f>
        <v>12</v>
      </c>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row>
    <row r="16" spans="1:275" hidden="1" x14ac:dyDescent="0.25">
      <c r="A16" s="48" t="s">
        <v>19</v>
      </c>
      <c r="B16" t="s">
        <v>98</v>
      </c>
      <c r="C16" t="s">
        <v>81</v>
      </c>
      <c r="D16" s="49">
        <f>SUMIFS(DataRegularSeason20242025!$AA$3:$AA$1315,DataRegularSeason20242025!$B$3:$B$1315, "&lt;=" &amp; D$1, DataRegularSeason20242025!$D$3:$D$1315, $A16)+SUMIFS(DataRegularSeason20242025!$AB$3:$AB$1315,DataRegularSeason20242025!$B$3:$B$1315, "&lt;=" &amp; D$1, DataRegularSeason20242025!$E$3:$E$1315, $A16)</f>
        <v>0</v>
      </c>
      <c r="E16" s="49">
        <f>SUMIFS(DataRegularSeason20242025!$AA$3:$AA$1315,DataRegularSeason20242025!$B$3:$B$1315, "&lt;=" &amp; E$1, DataRegularSeason20242025!$D$3:$D$1315, $A16)+SUMIFS(DataRegularSeason20242025!$AB$3:$AB$1315,DataRegularSeason20242025!$B$3:$B$1315, "&lt;=" &amp; E$1, DataRegularSeason20242025!$E$3:$E$1315, $A16)</f>
        <v>0</v>
      </c>
      <c r="F16" s="49">
        <f>SUMIFS(DataRegularSeason20242025!$AA$3:$AA$1315,DataRegularSeason20242025!$B$3:$B$1315, "&lt;=" &amp; F$1, DataRegularSeason20242025!$D$3:$D$1315, $A16)+SUMIFS(DataRegularSeason20242025!$AB$3:$AB$1315,DataRegularSeason20242025!$B$3:$B$1315, "&lt;=" &amp; F$1, DataRegularSeason20242025!$E$3:$E$1315, $A16)</f>
        <v>0</v>
      </c>
      <c r="G16" s="49">
        <f>SUMIFS(DataRegularSeason20242025!$AA$3:$AA$1315,DataRegularSeason20242025!$B$3:$B$1315, "&lt;=" &amp; G$1, DataRegularSeason20242025!$D$3:$D$1315, $A16)+SUMIFS(DataRegularSeason20242025!$AB$3:$AB$1315,DataRegularSeason20242025!$B$3:$B$1315, "&lt;=" &amp; G$1, DataRegularSeason20242025!$E$3:$E$1315, $A16)</f>
        <v>0</v>
      </c>
      <c r="H16" s="49">
        <f>SUMIFS(DataRegularSeason20242025!$AA$3:$AA$1315,DataRegularSeason20242025!$B$3:$B$1315, "&lt;=" &amp; H$1, DataRegularSeason20242025!$D$3:$D$1315, $A16)+SUMIFS(DataRegularSeason20242025!$AB$3:$AB$1315,DataRegularSeason20242025!$B$3:$B$1315, "&lt;=" &amp; H$1, DataRegularSeason20242025!$E$3:$E$1315, $A16)</f>
        <v>0</v>
      </c>
      <c r="I16" s="49">
        <f>SUMIFS(DataRegularSeason20242025!$AA$3:$AA$1315,DataRegularSeason20242025!$B$3:$B$1315, "&lt;=" &amp; I$1, DataRegularSeason20242025!$D$3:$D$1315, $A16)+SUMIFS(DataRegularSeason20242025!$AB$3:$AB$1315,DataRegularSeason20242025!$B$3:$B$1315, "&lt;=" &amp; I$1, DataRegularSeason20242025!$E$3:$E$1315, $A16)</f>
        <v>0</v>
      </c>
      <c r="J16" s="49">
        <f>SUMIFS(DataRegularSeason20242025!$AA$3:$AA$1315,DataRegularSeason20242025!$B$3:$B$1315, "&lt;=" &amp; J$1, DataRegularSeason20242025!$D$3:$D$1315, $A16)+SUMIFS(DataRegularSeason20242025!$AB$3:$AB$1315,DataRegularSeason20242025!$B$3:$B$1315, "&lt;=" &amp; J$1, DataRegularSeason20242025!$E$3:$E$1315, $A16)</f>
        <v>2</v>
      </c>
      <c r="K16" s="49">
        <f>SUMIFS(DataRegularSeason20242025!$AA$3:$AA$1315,DataRegularSeason20242025!$B$3:$B$1315, "&lt;=" &amp; K$1, DataRegularSeason20242025!$D$3:$D$1315, $A16)+SUMIFS(DataRegularSeason20242025!$AB$3:$AB$1315,DataRegularSeason20242025!$B$3:$B$1315, "&lt;=" &amp; K$1, DataRegularSeason20242025!$E$3:$E$1315, $A16)</f>
        <v>2</v>
      </c>
      <c r="L16" s="49">
        <f>SUMIFS(DataRegularSeason20242025!$AA$3:$AA$1315,DataRegularSeason20242025!$B$3:$B$1315, "&lt;=" &amp; L$1, DataRegularSeason20242025!$D$3:$D$1315, $A16)+SUMIFS(DataRegularSeason20242025!$AB$3:$AB$1315,DataRegularSeason20242025!$B$3:$B$1315, "&lt;=" &amp; L$1, DataRegularSeason20242025!$E$3:$E$1315, $A16)</f>
        <v>2</v>
      </c>
      <c r="M16" s="49">
        <f>SUMIFS(DataRegularSeason20242025!$AA$3:$AA$1315,DataRegularSeason20242025!$B$3:$B$1315, "&lt;=" &amp; M$1, DataRegularSeason20242025!$D$3:$D$1315, $A16)+SUMIFS(DataRegularSeason20242025!$AB$3:$AB$1315,DataRegularSeason20242025!$B$3:$B$1315, "&lt;=" &amp; M$1, DataRegularSeason20242025!$E$3:$E$1315, $A16)</f>
        <v>4</v>
      </c>
      <c r="N16" s="49">
        <f>SUMIFS(DataRegularSeason20242025!$AA$3:$AA$1315,DataRegularSeason20242025!$B$3:$B$1315, "&lt;=" &amp; N$1, DataRegularSeason20242025!$D$3:$D$1315, $A16)+SUMIFS(DataRegularSeason20242025!$AB$3:$AB$1315,DataRegularSeason20242025!$B$3:$B$1315, "&lt;=" &amp; N$1, DataRegularSeason20242025!$E$3:$E$1315, $A16)</f>
        <v>4</v>
      </c>
      <c r="O16" s="49">
        <f>SUMIFS(DataRegularSeason20242025!$AA$3:$AA$1315,DataRegularSeason20242025!$B$3:$B$1315, "&lt;=" &amp; O$1, DataRegularSeason20242025!$D$3:$D$1315, $A16)+SUMIFS(DataRegularSeason20242025!$AB$3:$AB$1315,DataRegularSeason20242025!$B$3:$B$1315, "&lt;=" &amp; O$1, DataRegularSeason20242025!$E$3:$E$1315, $A16)</f>
        <v>4</v>
      </c>
      <c r="P16" s="49">
        <f>SUMIFS(DataRegularSeason20242025!$AA$3:$AA$1315,DataRegularSeason20242025!$B$3:$B$1315, "&lt;=" &amp; P$1, DataRegularSeason20242025!$D$3:$D$1315, $A16)+SUMIFS(DataRegularSeason20242025!$AB$3:$AB$1315,DataRegularSeason20242025!$B$3:$B$1315, "&lt;=" &amp; P$1, DataRegularSeason20242025!$E$3:$E$1315, $A16)</f>
        <v>4</v>
      </c>
      <c r="Q16" s="49">
        <f>SUMIFS(DataRegularSeason20242025!$AA$3:$AA$1315,DataRegularSeason20242025!$B$3:$B$1315, "&lt;=" &amp; Q$1, DataRegularSeason20242025!$D$3:$D$1315, $A16)+SUMIFS(DataRegularSeason20242025!$AB$3:$AB$1315,DataRegularSeason20242025!$B$3:$B$1315, "&lt;=" &amp; Q$1, DataRegularSeason20242025!$E$3:$E$1315, $A16)</f>
        <v>4</v>
      </c>
      <c r="R16" s="49">
        <f>SUMIFS(DataRegularSeason20242025!$AA$3:$AA$1315,DataRegularSeason20242025!$B$3:$B$1315, "&lt;=" &amp; R$1, DataRegularSeason20242025!$D$3:$D$1315, $A16)+SUMIFS(DataRegularSeason20242025!$AB$3:$AB$1315,DataRegularSeason20242025!$B$3:$B$1315, "&lt;=" &amp; R$1, DataRegularSeason20242025!$E$3:$E$1315, $A16)</f>
        <v>4</v>
      </c>
      <c r="S16" s="49">
        <f>SUMIFS(DataRegularSeason20242025!$AA$3:$AA$1315,DataRegularSeason20242025!$B$3:$B$1315, "&lt;=" &amp; S$1, DataRegularSeason20242025!$D$3:$D$1315, $A16)+SUMIFS(DataRegularSeason20242025!$AB$3:$AB$1315,DataRegularSeason20242025!$B$3:$B$1315, "&lt;=" &amp; S$1, DataRegularSeason20242025!$E$3:$E$1315, $A16)</f>
        <v>4</v>
      </c>
      <c r="T16" s="49">
        <f>SUMIFS(DataRegularSeason20242025!$AA$3:$AA$1315,DataRegularSeason20242025!$B$3:$B$1315, "&lt;=" &amp; T$1, DataRegularSeason20242025!$D$3:$D$1315, $A16)+SUMIFS(DataRegularSeason20242025!$AB$3:$AB$1315,DataRegularSeason20242025!$B$3:$B$1315, "&lt;=" &amp; T$1, DataRegularSeason20242025!$E$3:$E$1315, $A16)</f>
        <v>5</v>
      </c>
      <c r="U16" s="49">
        <f>SUMIFS(DataRegularSeason20242025!$AA$3:$AA$1315,DataRegularSeason20242025!$B$3:$B$1315, "&lt;=" &amp; U$1, DataRegularSeason20242025!$D$3:$D$1315, $A16)+SUMIFS(DataRegularSeason20242025!$AB$3:$AB$1315,DataRegularSeason20242025!$B$3:$B$1315, "&lt;=" &amp; U$1, DataRegularSeason20242025!$E$3:$E$1315, $A16)</f>
        <v>5</v>
      </c>
      <c r="V16" s="49">
        <f>SUMIFS(DataRegularSeason20242025!$AA$3:$AA$1315,DataRegularSeason20242025!$B$3:$B$1315, "&lt;=" &amp; V$1, DataRegularSeason20242025!$D$3:$D$1315, $A16)+SUMIFS(DataRegularSeason20242025!$AB$3:$AB$1315,DataRegularSeason20242025!$B$3:$B$1315, "&lt;=" &amp; V$1, DataRegularSeason20242025!$E$3:$E$1315, $A16)</f>
        <v>5</v>
      </c>
      <c r="W16" s="49">
        <f>SUMIFS(DataRegularSeason20242025!$AA$3:$AA$1315,DataRegularSeason20242025!$B$3:$B$1315, "&lt;=" &amp; W$1, DataRegularSeason20242025!$D$3:$D$1315, $A16)+SUMIFS(DataRegularSeason20242025!$AB$3:$AB$1315,DataRegularSeason20242025!$B$3:$B$1315, "&lt;=" &amp; W$1, DataRegularSeason20242025!$E$3:$E$1315, $A16)</f>
        <v>5</v>
      </c>
      <c r="X16" s="49">
        <f>SUMIFS(DataRegularSeason20242025!$AA$3:$AA$1315,DataRegularSeason20242025!$B$3:$B$1315, "&lt;=" &amp; X$1, DataRegularSeason20242025!$D$3:$D$1315, $A16)+SUMIFS(DataRegularSeason20242025!$AB$3:$AB$1315,DataRegularSeason20242025!$B$3:$B$1315, "&lt;=" &amp; X$1, DataRegularSeason20242025!$E$3:$E$1315, $A16)</f>
        <v>5</v>
      </c>
      <c r="Y16" s="49">
        <f>SUMIFS(DataRegularSeason20242025!$AA$3:$AA$1315,DataRegularSeason20242025!$B$3:$B$1315, "&lt;=" &amp; Y$1, DataRegularSeason20242025!$D$3:$D$1315, $A16)+SUMIFS(DataRegularSeason20242025!$AB$3:$AB$1315,DataRegularSeason20242025!$B$3:$B$1315, "&lt;=" &amp; Y$1, DataRegularSeason20242025!$E$3:$E$1315, $A16)</f>
        <v>5</v>
      </c>
      <c r="Z16" s="49">
        <f>SUMIFS(DataRegularSeason20242025!$AA$3:$AA$1315,DataRegularSeason20242025!$B$3:$B$1315, "&lt;=" &amp; Z$1, DataRegularSeason20242025!$D$3:$D$1315, $A16)+SUMIFS(DataRegularSeason20242025!$AB$3:$AB$1315,DataRegularSeason20242025!$B$3:$B$1315, "&lt;=" &amp; Z$1, DataRegularSeason20242025!$E$3:$E$1315, $A16)</f>
        <v>5</v>
      </c>
      <c r="AA16" s="49">
        <f>SUMIFS(DataRegularSeason20242025!$AA$3:$AA$1315,DataRegularSeason20242025!$B$3:$B$1315, "&lt;=" &amp; AA$1, DataRegularSeason20242025!$D$3:$D$1315, $A16)+SUMIFS(DataRegularSeason20242025!$AB$3:$AB$1315,DataRegularSeason20242025!$B$3:$B$1315, "&lt;=" &amp; AA$1, DataRegularSeason20242025!$E$3:$E$1315, $A16)</f>
        <v>5</v>
      </c>
      <c r="AB16" s="49">
        <f>SUMIFS(DataRegularSeason20242025!$AA$3:$AA$1315,DataRegularSeason20242025!$B$3:$B$1315, "&lt;=" &amp; AB$1, DataRegularSeason20242025!$D$3:$D$1315, $A16)+SUMIFS(DataRegularSeason20242025!$AB$3:$AB$1315,DataRegularSeason20242025!$B$3:$B$1315, "&lt;=" &amp; AB$1, DataRegularSeason20242025!$E$3:$E$1315, $A16)</f>
        <v>5</v>
      </c>
      <c r="AC16" s="49">
        <f>SUMIFS(DataRegularSeason20242025!$AA$3:$AA$1315,DataRegularSeason20242025!$B$3:$B$1315, "&lt;=" &amp; AC$1, DataRegularSeason20242025!$D$3:$D$1315, $A16)+SUMIFS(DataRegularSeason20242025!$AB$3:$AB$1315,DataRegularSeason20242025!$B$3:$B$1315, "&lt;=" &amp; AC$1, DataRegularSeason20242025!$E$3:$E$1315, $A16)</f>
        <v>5</v>
      </c>
      <c r="AD16" s="49">
        <f>SUMIFS(DataRegularSeason20242025!$AA$3:$AA$1315,DataRegularSeason20242025!$B$3:$B$1315, "&lt;=" &amp; AD$1, DataRegularSeason20242025!$D$3:$D$1315, $A16)+SUMIFS(DataRegularSeason20242025!$AB$3:$AB$1315,DataRegularSeason20242025!$B$3:$B$1315, "&lt;=" &amp; AD$1, DataRegularSeason20242025!$E$3:$E$1315, $A16)</f>
        <v>5</v>
      </c>
      <c r="AE16" s="49">
        <f>SUMIFS(DataRegularSeason20242025!$AA$3:$AA$1315,DataRegularSeason20242025!$B$3:$B$1315, "&lt;=" &amp; AE$1, DataRegularSeason20242025!$D$3:$D$1315, $A16)+SUMIFS(DataRegularSeason20242025!$AB$3:$AB$1315,DataRegularSeason20242025!$B$3:$B$1315, "&lt;=" &amp; AE$1, DataRegularSeason20242025!$E$3:$E$1315, $A16)</f>
        <v>5</v>
      </c>
      <c r="AF16" s="49">
        <f>SUMIFS(DataRegularSeason20242025!$AA$3:$AA$1315,DataRegularSeason20242025!$B$3:$B$1315, "&lt;=" &amp; AF$1, DataRegularSeason20242025!$D$3:$D$1315, $A16)+SUMIFS(DataRegularSeason20242025!$AB$3:$AB$1315,DataRegularSeason20242025!$B$3:$B$1315, "&lt;=" &amp; AF$1, DataRegularSeason20242025!$E$3:$E$1315, $A16)</f>
        <v>5</v>
      </c>
      <c r="AG16" s="49">
        <f>SUMIFS(DataRegularSeason20242025!$AA$3:$AA$1315,DataRegularSeason20242025!$B$3:$B$1315, "&lt;=" &amp; AG$1, DataRegularSeason20242025!$D$3:$D$1315, $A16)+SUMIFS(DataRegularSeason20242025!$AB$3:$AB$1315,DataRegularSeason20242025!$B$3:$B$1315, "&lt;=" &amp; AG$1, DataRegularSeason20242025!$E$3:$E$1315, $A16)</f>
        <v>5</v>
      </c>
      <c r="AH16" s="49">
        <f>SUMIFS(DataRegularSeason20242025!$AA$3:$AA$1315,DataRegularSeason20242025!$B$3:$B$1315, "&lt;=" &amp; AH$1, DataRegularSeason20242025!$D$3:$D$1315, $A16)+SUMIFS(DataRegularSeason20242025!$AB$3:$AB$1315,DataRegularSeason20242025!$B$3:$B$1315, "&lt;=" &amp; AH$1, DataRegularSeason20242025!$E$3:$E$1315, $A16)</f>
        <v>5</v>
      </c>
      <c r="AI16" s="49">
        <f>SUMIFS(DataRegularSeason20242025!$AA$3:$AA$1315,DataRegularSeason20242025!$B$3:$B$1315, "&lt;=" &amp; AI$1, DataRegularSeason20242025!$D$3:$D$1315, $A16)+SUMIFS(DataRegularSeason20242025!$AB$3:$AB$1315,DataRegularSeason20242025!$B$3:$B$1315, "&lt;=" &amp; AI$1, DataRegularSeason20242025!$E$3:$E$1315, $A16)</f>
        <v>5</v>
      </c>
      <c r="AJ16" s="49">
        <f>SUMIFS(DataRegularSeason20242025!$AA$3:$AA$1315,DataRegularSeason20242025!$B$3:$B$1315, "&lt;=" &amp; AJ$1, DataRegularSeason20242025!$D$3:$D$1315, $A16)+SUMIFS(DataRegularSeason20242025!$AB$3:$AB$1315,DataRegularSeason20242025!$B$3:$B$1315, "&lt;=" &amp; AJ$1, DataRegularSeason20242025!$E$3:$E$1315, $A16)</f>
        <v>5</v>
      </c>
      <c r="AK16" s="49">
        <f>SUMIFS(DataRegularSeason20242025!$AA$3:$AA$1315,DataRegularSeason20242025!$B$3:$B$1315, "&lt;=" &amp; AK$1, DataRegularSeason20242025!$D$3:$D$1315, $A16)+SUMIFS(DataRegularSeason20242025!$AB$3:$AB$1315,DataRegularSeason20242025!$B$3:$B$1315, "&lt;=" &amp; AK$1, DataRegularSeason20242025!$E$3:$E$1315, $A16)</f>
        <v>5</v>
      </c>
      <c r="AL16" s="49">
        <f>SUMIFS(DataRegularSeason20242025!$AA$3:$AA$1315,DataRegularSeason20242025!$B$3:$B$1315, "&lt;=" &amp; AL$1, DataRegularSeason20242025!$D$3:$D$1315, $A16)+SUMIFS(DataRegularSeason20242025!$AB$3:$AB$1315,DataRegularSeason20242025!$B$3:$B$1315, "&lt;=" &amp; AL$1, DataRegularSeason20242025!$E$3:$E$1315, $A16)</f>
        <v>5</v>
      </c>
      <c r="AM16" s="49">
        <f>SUMIFS(DataRegularSeason20242025!$AA$3:$AA$1315,DataRegularSeason20242025!$B$3:$B$1315, "&lt;=" &amp; AM$1, DataRegularSeason20242025!$D$3:$D$1315, $A16)+SUMIFS(DataRegularSeason20242025!$AB$3:$AB$1315,DataRegularSeason20242025!$B$3:$B$1315, "&lt;=" &amp; AM$1, DataRegularSeason20242025!$E$3:$E$1315, $A16)</f>
        <v>5</v>
      </c>
      <c r="AN16" s="49">
        <f>SUMIFS(DataRegularSeason20242025!$AA$3:$AA$1315,DataRegularSeason20242025!$B$3:$B$1315, "&lt;=" &amp; AN$1, DataRegularSeason20242025!$D$3:$D$1315, $A16)+SUMIFS(DataRegularSeason20242025!$AB$3:$AB$1315,DataRegularSeason20242025!$B$3:$B$1315, "&lt;=" &amp; AN$1, DataRegularSeason20242025!$E$3:$E$1315, $A16)</f>
        <v>5</v>
      </c>
      <c r="AO16" s="49">
        <f>SUMIFS(DataRegularSeason20242025!$AA$3:$AA$1315,DataRegularSeason20242025!$B$3:$B$1315, "&lt;=" &amp; AO$1, DataRegularSeason20242025!$D$3:$D$1315, $A16)+SUMIFS(DataRegularSeason20242025!$AB$3:$AB$1315,DataRegularSeason20242025!$B$3:$B$1315, "&lt;=" &amp; AO$1, DataRegularSeason20242025!$E$3:$E$1315, $A16)</f>
        <v>5</v>
      </c>
      <c r="AP16" s="49">
        <f>SUMIFS(DataRegularSeason20242025!$AA$3:$AA$1315,DataRegularSeason20242025!$B$3:$B$1315, "&lt;=" &amp; AP$1, DataRegularSeason20242025!$D$3:$D$1315, $A16)+SUMIFS(DataRegularSeason20242025!$AB$3:$AB$1315,DataRegularSeason20242025!$B$3:$B$1315, "&lt;=" &amp; AP$1, DataRegularSeason20242025!$E$3:$E$1315, $A16)</f>
        <v>5</v>
      </c>
      <c r="AQ16" s="49">
        <f>SUMIFS(DataRegularSeason20242025!$AA$3:$AA$1315,DataRegularSeason20242025!$B$3:$B$1315, "&lt;=" &amp; AQ$1, DataRegularSeason20242025!$D$3:$D$1315, $A16)+SUMIFS(DataRegularSeason20242025!$AB$3:$AB$1315,DataRegularSeason20242025!$B$3:$B$1315, "&lt;=" &amp; AQ$1, DataRegularSeason20242025!$E$3:$E$1315, $A16)</f>
        <v>5</v>
      </c>
      <c r="AR16" s="49">
        <f>SUMIFS(DataRegularSeason20242025!$AA$3:$AA$1315,DataRegularSeason20242025!$B$3:$B$1315, "&lt;=" &amp; AR$1, DataRegularSeason20242025!$D$3:$D$1315, $A16)+SUMIFS(DataRegularSeason20242025!$AB$3:$AB$1315,DataRegularSeason20242025!$B$3:$B$1315, "&lt;=" &amp; AR$1, DataRegularSeason20242025!$E$3:$E$1315, $A16)</f>
        <v>5</v>
      </c>
      <c r="AS16" s="49">
        <f>SUMIFS(DataRegularSeason20242025!$AA$3:$AA$1315,DataRegularSeason20242025!$B$3:$B$1315, "&lt;=" &amp; AS$1, DataRegularSeason20242025!$D$3:$D$1315, $A16)+SUMIFS(DataRegularSeason20242025!$AB$3:$AB$1315,DataRegularSeason20242025!$B$3:$B$1315, "&lt;=" &amp; AS$1, DataRegularSeason20242025!$E$3:$E$1315, $A16)</f>
        <v>5</v>
      </c>
      <c r="AT16" s="49">
        <f>SUMIFS(DataRegularSeason20242025!$AA$3:$AA$1315,DataRegularSeason20242025!$B$3:$B$1315, "&lt;=" &amp; AT$1, DataRegularSeason20242025!$D$3:$D$1315, $A16)+SUMIFS(DataRegularSeason20242025!$AB$3:$AB$1315,DataRegularSeason20242025!$B$3:$B$1315, "&lt;=" &amp; AT$1, DataRegularSeason20242025!$E$3:$E$1315, $A16)</f>
        <v>5</v>
      </c>
      <c r="AU16" s="49">
        <f>SUMIFS(DataRegularSeason20242025!$AA$3:$AA$1315,DataRegularSeason20242025!$B$3:$B$1315, "&lt;=" &amp; AU$1, DataRegularSeason20242025!$D$3:$D$1315, $A16)+SUMIFS(DataRegularSeason20242025!$AB$3:$AB$1315,DataRegularSeason20242025!$B$3:$B$1315, "&lt;=" &amp; AU$1, DataRegularSeason20242025!$E$3:$E$1315, $A16)</f>
        <v>5</v>
      </c>
      <c r="AV16" s="49">
        <f>SUMIFS(DataRegularSeason20242025!$AA$3:$AA$1315,DataRegularSeason20242025!$B$3:$B$1315, "&lt;=" &amp; AV$1, DataRegularSeason20242025!$D$3:$D$1315, $A16)+SUMIFS(DataRegularSeason20242025!$AB$3:$AB$1315,DataRegularSeason20242025!$B$3:$B$1315, "&lt;=" &amp; AV$1, DataRegularSeason20242025!$E$3:$E$1315, $A16)</f>
        <v>5</v>
      </c>
      <c r="AW16" s="49">
        <f>SUMIFS(DataRegularSeason20242025!$AA$3:$AA$1315,DataRegularSeason20242025!$B$3:$B$1315, "&lt;=" &amp; AW$1, DataRegularSeason20242025!$D$3:$D$1315, $A16)+SUMIFS(DataRegularSeason20242025!$AB$3:$AB$1315,DataRegularSeason20242025!$B$3:$B$1315, "&lt;=" &amp; AW$1, DataRegularSeason20242025!$E$3:$E$1315, $A16)</f>
        <v>5</v>
      </c>
      <c r="AX16" s="49">
        <f>SUMIFS(DataRegularSeason20242025!$AA$3:$AA$1315,DataRegularSeason20242025!$B$3:$B$1315, "&lt;=" &amp; AX$1, DataRegularSeason20242025!$D$3:$D$1315, $A16)+SUMIFS(DataRegularSeason20242025!$AB$3:$AB$1315,DataRegularSeason20242025!$B$3:$B$1315, "&lt;=" &amp; AX$1, DataRegularSeason20242025!$E$3:$E$1315, $A16)</f>
        <v>5</v>
      </c>
      <c r="AY16" s="49">
        <f>SUMIFS(DataRegularSeason20242025!$AA$3:$AA$1315,DataRegularSeason20242025!$B$3:$B$1315, "&lt;=" &amp; AY$1, DataRegularSeason20242025!$D$3:$D$1315, $A16)+SUMIFS(DataRegularSeason20242025!$AB$3:$AB$1315,DataRegularSeason20242025!$B$3:$B$1315, "&lt;=" &amp; AY$1, DataRegularSeason20242025!$E$3:$E$1315, $A16)</f>
        <v>5</v>
      </c>
      <c r="AZ16" s="49">
        <f>SUMIFS(DataRegularSeason20242025!$AA$3:$AA$1315,DataRegularSeason20242025!$B$3:$B$1315, "&lt;=" &amp; AZ$1, DataRegularSeason20242025!$D$3:$D$1315, $A16)+SUMIFS(DataRegularSeason20242025!$AB$3:$AB$1315,DataRegularSeason20242025!$B$3:$B$1315, "&lt;=" &amp; AZ$1, DataRegularSeason20242025!$E$3:$E$1315, $A16)</f>
        <v>5</v>
      </c>
      <c r="BA16" s="49">
        <f>SUMIFS(DataRegularSeason20242025!$AA$3:$AA$1315,DataRegularSeason20242025!$B$3:$B$1315, "&lt;=" &amp; BA$1, DataRegularSeason20242025!$D$3:$D$1315, $A16)+SUMIFS(DataRegularSeason20242025!$AB$3:$AB$1315,DataRegularSeason20242025!$B$3:$B$1315, "&lt;=" &amp; BA$1, DataRegularSeason20242025!$E$3:$E$1315, $A16)</f>
        <v>5</v>
      </c>
      <c r="BB16" s="49">
        <f>SUMIFS(DataRegularSeason20242025!$AA$3:$AA$1315,DataRegularSeason20242025!$B$3:$B$1315, "&lt;=" &amp; BB$1, DataRegularSeason20242025!$D$3:$D$1315, $A16)+SUMIFS(DataRegularSeason20242025!$AB$3:$AB$1315,DataRegularSeason20242025!$B$3:$B$1315, "&lt;=" &amp; BB$1, DataRegularSeason20242025!$E$3:$E$1315, $A16)</f>
        <v>5</v>
      </c>
      <c r="BC16" s="49">
        <f>SUMIFS(DataRegularSeason20242025!$AA$3:$AA$1315,DataRegularSeason20242025!$B$3:$B$1315, "&lt;=" &amp; BC$1, DataRegularSeason20242025!$D$3:$D$1315, $A16)+SUMIFS(DataRegularSeason20242025!$AB$3:$AB$1315,DataRegularSeason20242025!$B$3:$B$1315, "&lt;=" &amp; BC$1, DataRegularSeason20242025!$E$3:$E$1315, $A16)</f>
        <v>5</v>
      </c>
      <c r="BD16" s="49">
        <f>SUMIFS(DataRegularSeason20242025!$AA$3:$AA$1315,DataRegularSeason20242025!$B$3:$B$1315, "&lt;=" &amp; BD$1, DataRegularSeason20242025!$D$3:$D$1315, $A16)+SUMIFS(DataRegularSeason20242025!$AB$3:$AB$1315,DataRegularSeason20242025!$B$3:$B$1315, "&lt;=" &amp; BD$1, DataRegularSeason20242025!$E$3:$E$1315, $A16)</f>
        <v>5</v>
      </c>
      <c r="BE16" s="49">
        <f>SUMIFS(DataRegularSeason20242025!$AA$3:$AA$1315,DataRegularSeason20242025!$B$3:$B$1315, "&lt;=" &amp; BE$1, DataRegularSeason20242025!$D$3:$D$1315, $A16)+SUMIFS(DataRegularSeason20242025!$AB$3:$AB$1315,DataRegularSeason20242025!$B$3:$B$1315, "&lt;=" &amp; BE$1, DataRegularSeason20242025!$E$3:$E$1315, $A16)</f>
        <v>5</v>
      </c>
      <c r="BF16" s="49">
        <f>SUMIFS(DataRegularSeason20242025!$AA$3:$AA$1315,DataRegularSeason20242025!$B$3:$B$1315, "&lt;=" &amp; BF$1, DataRegularSeason20242025!$D$3:$D$1315, $A16)+SUMIFS(DataRegularSeason20242025!$AB$3:$AB$1315,DataRegularSeason20242025!$B$3:$B$1315, "&lt;=" &amp; BF$1, DataRegularSeason20242025!$E$3:$E$1315, $A16)</f>
        <v>5</v>
      </c>
      <c r="BG16" s="49">
        <f>SUMIFS(DataRegularSeason20242025!$AA$3:$AA$1315,DataRegularSeason20242025!$B$3:$B$1315, "&lt;=" &amp; BG$1, DataRegularSeason20242025!$D$3:$D$1315, $A16)+SUMIFS(DataRegularSeason20242025!$AB$3:$AB$1315,DataRegularSeason20242025!$B$3:$B$1315, "&lt;=" &amp; BG$1, DataRegularSeason20242025!$E$3:$E$1315, $A16)</f>
        <v>5</v>
      </c>
      <c r="BH16" s="49">
        <f>SUMIFS(DataRegularSeason20242025!$AA$3:$AA$1315,DataRegularSeason20242025!$B$3:$B$1315, "&lt;=" &amp; BH$1, DataRegularSeason20242025!$D$3:$D$1315, $A16)+SUMIFS(DataRegularSeason20242025!$AB$3:$AB$1315,DataRegularSeason20242025!$B$3:$B$1315, "&lt;=" &amp; BH$1, DataRegularSeason20242025!$E$3:$E$1315, $A16)</f>
        <v>5</v>
      </c>
      <c r="BI16" s="49">
        <f>SUMIFS(DataRegularSeason20242025!$AA$3:$AA$1315,DataRegularSeason20242025!$B$3:$B$1315, "&lt;=" &amp; BI$1, DataRegularSeason20242025!$D$3:$D$1315, $A16)+SUMIFS(DataRegularSeason20242025!$AB$3:$AB$1315,DataRegularSeason20242025!$B$3:$B$1315, "&lt;=" &amp; BI$1, DataRegularSeason20242025!$E$3:$E$1315, $A16)</f>
        <v>5</v>
      </c>
      <c r="BJ16" s="49">
        <f>SUMIFS(DataRegularSeason20242025!$AA$3:$AA$1315,DataRegularSeason20242025!$B$3:$B$1315, "&lt;=" &amp; BJ$1, DataRegularSeason20242025!$D$3:$D$1315, $A16)+SUMIFS(DataRegularSeason20242025!$AB$3:$AB$1315,DataRegularSeason20242025!$B$3:$B$1315, "&lt;=" &amp; BJ$1, DataRegularSeason20242025!$E$3:$E$1315, $A16)</f>
        <v>5</v>
      </c>
      <c r="BK16" s="49">
        <f>SUMIFS(DataRegularSeason20242025!$AA$3:$AA$1315,DataRegularSeason20242025!$B$3:$B$1315, "&lt;=" &amp; BK$1, DataRegularSeason20242025!$D$3:$D$1315, $A16)+SUMIFS(DataRegularSeason20242025!$AB$3:$AB$1315,DataRegularSeason20242025!$B$3:$B$1315, "&lt;=" &amp; BK$1, DataRegularSeason20242025!$E$3:$E$1315, $A16)</f>
        <v>5</v>
      </c>
      <c r="BL16" s="49">
        <f>SUMIFS(DataRegularSeason20242025!$AA$3:$AA$1315,DataRegularSeason20242025!$B$3:$B$1315, "&lt;=" &amp; BL$1, DataRegularSeason20242025!$D$3:$D$1315, $A16)+SUMIFS(DataRegularSeason20242025!$AB$3:$AB$1315,DataRegularSeason20242025!$B$3:$B$1315, "&lt;=" &amp; BL$1, DataRegularSeason20242025!$E$3:$E$1315, $A16)</f>
        <v>5</v>
      </c>
      <c r="BM16" s="49">
        <f>SUMIFS(DataRegularSeason20242025!$AA$3:$AA$1315,DataRegularSeason20242025!$B$3:$B$1315, "&lt;=" &amp; BM$1, DataRegularSeason20242025!$D$3:$D$1315, $A16)+SUMIFS(DataRegularSeason20242025!$AB$3:$AB$1315,DataRegularSeason20242025!$B$3:$B$1315, "&lt;=" &amp; BM$1, DataRegularSeason20242025!$E$3:$E$1315, $A16)</f>
        <v>5</v>
      </c>
      <c r="BN16" s="49">
        <f>SUMIFS(DataRegularSeason20242025!$AA$3:$AA$1315,DataRegularSeason20242025!$B$3:$B$1315, "&lt;=" &amp; BN$1, DataRegularSeason20242025!$D$3:$D$1315, $A16)+SUMIFS(DataRegularSeason20242025!$AB$3:$AB$1315,DataRegularSeason20242025!$B$3:$B$1315, "&lt;=" &amp; BN$1, DataRegularSeason20242025!$E$3:$E$1315, $A16)</f>
        <v>5</v>
      </c>
      <c r="BO16" s="49">
        <f>SUMIFS(DataRegularSeason20242025!$AA$3:$AA$1315,DataRegularSeason20242025!$B$3:$B$1315, "&lt;=" &amp; BO$1, DataRegularSeason20242025!$D$3:$D$1315, $A16)+SUMIFS(DataRegularSeason20242025!$AB$3:$AB$1315,DataRegularSeason20242025!$B$3:$B$1315, "&lt;=" &amp; BO$1, DataRegularSeason20242025!$E$3:$E$1315, $A16)</f>
        <v>5</v>
      </c>
      <c r="BP16" s="49">
        <f>SUMIFS(DataRegularSeason20242025!$AA$3:$AA$1315,DataRegularSeason20242025!$B$3:$B$1315, "&lt;=" &amp; BP$1, DataRegularSeason20242025!$D$3:$D$1315, $A16)+SUMIFS(DataRegularSeason20242025!$AB$3:$AB$1315,DataRegularSeason20242025!$B$3:$B$1315, "&lt;=" &amp; BP$1, DataRegularSeason20242025!$E$3:$E$1315, $A16)</f>
        <v>5</v>
      </c>
      <c r="BQ16" s="49">
        <f>SUMIFS(DataRegularSeason20242025!$AA$3:$AA$1315,DataRegularSeason20242025!$B$3:$B$1315, "&lt;=" &amp; BQ$1, DataRegularSeason20242025!$D$3:$D$1315, $A16)+SUMIFS(DataRegularSeason20242025!$AB$3:$AB$1315,DataRegularSeason20242025!$B$3:$B$1315, "&lt;=" &amp; BQ$1, DataRegularSeason20242025!$E$3:$E$1315, $A16)</f>
        <v>5</v>
      </c>
      <c r="BR16" s="49">
        <f>SUMIFS(DataRegularSeason20242025!$AA$3:$AA$1315,DataRegularSeason20242025!$B$3:$B$1315, "&lt;=" &amp; BR$1, DataRegularSeason20242025!$D$3:$D$1315, $A16)+SUMIFS(DataRegularSeason20242025!$AB$3:$AB$1315,DataRegularSeason20242025!$B$3:$B$1315, "&lt;=" &amp; BR$1, DataRegularSeason20242025!$E$3:$E$1315, $A16)</f>
        <v>5</v>
      </c>
      <c r="BS16" s="49">
        <f>SUMIFS(DataRegularSeason20242025!$AA$3:$AA$1315,DataRegularSeason20242025!$B$3:$B$1315, "&lt;=" &amp; BS$1, DataRegularSeason20242025!$D$3:$D$1315, $A16)+SUMIFS(DataRegularSeason20242025!$AB$3:$AB$1315,DataRegularSeason20242025!$B$3:$B$1315, "&lt;=" &amp; BS$1, DataRegularSeason20242025!$E$3:$E$1315, $A16)</f>
        <v>5</v>
      </c>
      <c r="BT16" s="49">
        <f>SUMIFS(DataRegularSeason20242025!$AA$3:$AA$1315,DataRegularSeason20242025!$B$3:$B$1315, "&lt;=" &amp; BT$1, DataRegularSeason20242025!$D$3:$D$1315, $A16)+SUMIFS(DataRegularSeason20242025!$AB$3:$AB$1315,DataRegularSeason20242025!$B$3:$B$1315, "&lt;=" &amp; BT$1, DataRegularSeason20242025!$E$3:$E$1315, $A16)</f>
        <v>5</v>
      </c>
      <c r="BU16" s="49">
        <f>SUMIFS(DataRegularSeason20242025!$AA$3:$AA$1315,DataRegularSeason20242025!$B$3:$B$1315, "&lt;=" &amp; BU$1, DataRegularSeason20242025!$D$3:$D$1315, $A16)+SUMIFS(DataRegularSeason20242025!$AB$3:$AB$1315,DataRegularSeason20242025!$B$3:$B$1315, "&lt;=" &amp; BU$1, DataRegularSeason20242025!$E$3:$E$1315, $A16)</f>
        <v>5</v>
      </c>
      <c r="BV16" s="49">
        <f>SUMIFS(DataRegularSeason20242025!$AA$3:$AA$1315,DataRegularSeason20242025!$B$3:$B$1315, "&lt;=" &amp; BV$1, DataRegularSeason20242025!$D$3:$D$1315, $A16)+SUMIFS(DataRegularSeason20242025!$AB$3:$AB$1315,DataRegularSeason20242025!$B$3:$B$1315, "&lt;=" &amp; BV$1, DataRegularSeason20242025!$E$3:$E$1315, $A16)</f>
        <v>5</v>
      </c>
      <c r="BW16" s="49">
        <f>SUMIFS(DataRegularSeason20242025!$AA$3:$AA$1315,DataRegularSeason20242025!$B$3:$B$1315, "&lt;=" &amp; BW$1, DataRegularSeason20242025!$D$3:$D$1315, $A16)+SUMIFS(DataRegularSeason20242025!$AB$3:$AB$1315,DataRegularSeason20242025!$B$3:$B$1315, "&lt;=" &amp; BW$1, DataRegularSeason20242025!$E$3:$E$1315, $A16)</f>
        <v>5</v>
      </c>
      <c r="BX16" s="49">
        <f>SUMIFS(DataRegularSeason20242025!$AA$3:$AA$1315,DataRegularSeason20242025!$B$3:$B$1315, "&lt;=" &amp; BX$1, DataRegularSeason20242025!$D$3:$D$1315, $A16)+SUMIFS(DataRegularSeason20242025!$AB$3:$AB$1315,DataRegularSeason20242025!$B$3:$B$1315, "&lt;=" &amp; BX$1, DataRegularSeason20242025!$E$3:$E$1315, $A16)</f>
        <v>5</v>
      </c>
      <c r="BY16" s="49">
        <f>SUMIFS(DataRegularSeason20242025!$AA$3:$AA$1315,DataRegularSeason20242025!$B$3:$B$1315, "&lt;=" &amp; BY$1, DataRegularSeason20242025!$D$3:$D$1315, $A16)+SUMIFS(DataRegularSeason20242025!$AB$3:$AB$1315,DataRegularSeason20242025!$B$3:$B$1315, "&lt;=" &amp; BY$1, DataRegularSeason20242025!$E$3:$E$1315, $A16)</f>
        <v>5</v>
      </c>
      <c r="BZ16" s="49">
        <f>SUMIFS(DataRegularSeason20242025!$AA$3:$AA$1315,DataRegularSeason20242025!$B$3:$B$1315, "&lt;=" &amp; BZ$1, DataRegularSeason20242025!$D$3:$D$1315, $A16)+SUMIFS(DataRegularSeason20242025!$AB$3:$AB$1315,DataRegularSeason20242025!$B$3:$B$1315, "&lt;=" &amp; BZ$1, DataRegularSeason20242025!$E$3:$E$1315, $A16)</f>
        <v>5</v>
      </c>
      <c r="CA16" s="49">
        <f>SUMIFS(DataRegularSeason20242025!$AA$3:$AA$1315,DataRegularSeason20242025!$B$3:$B$1315, "&lt;=" &amp; CA$1, DataRegularSeason20242025!$D$3:$D$1315, $A16)+SUMIFS(DataRegularSeason20242025!$AB$3:$AB$1315,DataRegularSeason20242025!$B$3:$B$1315, "&lt;=" &amp; CA$1, DataRegularSeason20242025!$E$3:$E$1315, $A16)</f>
        <v>5</v>
      </c>
      <c r="CB16" s="49">
        <f>SUMIFS(DataRegularSeason20242025!$AA$3:$AA$1315,DataRegularSeason20242025!$B$3:$B$1315, "&lt;=" &amp; CB$1, DataRegularSeason20242025!$D$3:$D$1315, $A16)+SUMIFS(DataRegularSeason20242025!$AB$3:$AB$1315,DataRegularSeason20242025!$B$3:$B$1315, "&lt;=" &amp; CB$1, DataRegularSeason20242025!$E$3:$E$1315, $A16)</f>
        <v>5</v>
      </c>
      <c r="CC16" s="49">
        <f>SUMIFS(DataRegularSeason20242025!$AA$3:$AA$1315,DataRegularSeason20242025!$B$3:$B$1315, "&lt;=" &amp; CC$1, DataRegularSeason20242025!$D$3:$D$1315, $A16)+SUMIFS(DataRegularSeason20242025!$AB$3:$AB$1315,DataRegularSeason20242025!$B$3:$B$1315, "&lt;=" &amp; CC$1, DataRegularSeason20242025!$E$3:$E$1315, $A16)</f>
        <v>5</v>
      </c>
      <c r="CD16" s="49">
        <f>SUMIFS(DataRegularSeason20242025!$AA$3:$AA$1315,DataRegularSeason20242025!$B$3:$B$1315, "&lt;=" &amp; CD$1, DataRegularSeason20242025!$D$3:$D$1315, $A16)+SUMIFS(DataRegularSeason20242025!$AB$3:$AB$1315,DataRegularSeason20242025!$B$3:$B$1315, "&lt;=" &amp; CD$1, DataRegularSeason20242025!$E$3:$E$1315, $A16)</f>
        <v>5</v>
      </c>
      <c r="CE16" s="49">
        <f>SUMIFS(DataRegularSeason20242025!$AA$3:$AA$1315,DataRegularSeason20242025!$B$3:$B$1315, "&lt;=" &amp; CE$1, DataRegularSeason20242025!$D$3:$D$1315, $A16)+SUMIFS(DataRegularSeason20242025!$AB$3:$AB$1315,DataRegularSeason20242025!$B$3:$B$1315, "&lt;=" &amp; CE$1, DataRegularSeason20242025!$E$3:$E$1315, $A16)</f>
        <v>5</v>
      </c>
      <c r="CF16" s="49">
        <f>SUMIFS(DataRegularSeason20242025!$AA$3:$AA$1315,DataRegularSeason20242025!$B$3:$B$1315, "&lt;=" &amp; CF$1, DataRegularSeason20242025!$D$3:$D$1315, $A16)+SUMIFS(DataRegularSeason20242025!$AB$3:$AB$1315,DataRegularSeason20242025!$B$3:$B$1315, "&lt;=" &amp; CF$1, DataRegularSeason20242025!$E$3:$E$1315, $A16)</f>
        <v>5</v>
      </c>
      <c r="CG16" s="49">
        <f>SUMIFS(DataRegularSeason20242025!$AA$3:$AA$1315,DataRegularSeason20242025!$B$3:$B$1315, "&lt;=" &amp; CG$1, DataRegularSeason20242025!$D$3:$D$1315, $A16)+SUMIFS(DataRegularSeason20242025!$AB$3:$AB$1315,DataRegularSeason20242025!$B$3:$B$1315, "&lt;=" &amp; CG$1, DataRegularSeason20242025!$E$3:$E$1315, $A16)</f>
        <v>5</v>
      </c>
      <c r="CH16" s="49">
        <f>SUMIFS(DataRegularSeason20242025!$AA$3:$AA$1315,DataRegularSeason20242025!$B$3:$B$1315, "&lt;=" &amp; CH$1, DataRegularSeason20242025!$D$3:$D$1315, $A16)+SUMIFS(DataRegularSeason20242025!$AB$3:$AB$1315,DataRegularSeason20242025!$B$3:$B$1315, "&lt;=" &amp; CH$1, DataRegularSeason20242025!$E$3:$E$1315, $A16)</f>
        <v>5</v>
      </c>
      <c r="CI16" s="49">
        <f>SUMIFS(DataRegularSeason20242025!$AA$3:$AA$1315,DataRegularSeason20242025!$B$3:$B$1315, "&lt;=" &amp; CI$1, DataRegularSeason20242025!$D$3:$D$1315, $A16)+SUMIFS(DataRegularSeason20242025!$AB$3:$AB$1315,DataRegularSeason20242025!$B$3:$B$1315, "&lt;=" &amp; CI$1, DataRegularSeason20242025!$E$3:$E$1315, $A16)</f>
        <v>5</v>
      </c>
      <c r="CJ16" s="49">
        <f>SUMIFS(DataRegularSeason20242025!$AA$3:$AA$1315,DataRegularSeason20242025!$B$3:$B$1315, "&lt;=" &amp; CJ$1, DataRegularSeason20242025!$D$3:$D$1315, $A16)+SUMIFS(DataRegularSeason20242025!$AB$3:$AB$1315,DataRegularSeason20242025!$B$3:$B$1315, "&lt;=" &amp; CJ$1, DataRegularSeason20242025!$E$3:$E$1315, $A16)</f>
        <v>5</v>
      </c>
      <c r="CK16" s="49">
        <f>SUMIFS(DataRegularSeason20242025!$AA$3:$AA$1315,DataRegularSeason20242025!$B$3:$B$1315, "&lt;=" &amp; CK$1, DataRegularSeason20242025!$D$3:$D$1315, $A16)+SUMIFS(DataRegularSeason20242025!$AB$3:$AB$1315,DataRegularSeason20242025!$B$3:$B$1315, "&lt;=" &amp; CK$1, DataRegularSeason20242025!$E$3:$E$1315, $A16)</f>
        <v>5</v>
      </c>
      <c r="CL16" s="49">
        <f>SUMIFS(DataRegularSeason20242025!$AA$3:$AA$1315,DataRegularSeason20242025!$B$3:$B$1315, "&lt;=" &amp; CL$1, DataRegularSeason20242025!$D$3:$D$1315, $A16)+SUMIFS(DataRegularSeason20242025!$AB$3:$AB$1315,DataRegularSeason20242025!$B$3:$B$1315, "&lt;=" &amp; CL$1, DataRegularSeason20242025!$E$3:$E$1315, $A16)</f>
        <v>5</v>
      </c>
      <c r="CM16" s="49">
        <f>SUMIFS(DataRegularSeason20242025!$AA$3:$AA$1315,DataRegularSeason20242025!$B$3:$B$1315, "&lt;=" &amp; CM$1, DataRegularSeason20242025!$D$3:$D$1315, $A16)+SUMIFS(DataRegularSeason20242025!$AB$3:$AB$1315,DataRegularSeason20242025!$B$3:$B$1315, "&lt;=" &amp; CM$1, DataRegularSeason20242025!$E$3:$E$1315, $A16)</f>
        <v>5</v>
      </c>
      <c r="CN16" s="49">
        <f>SUMIFS(DataRegularSeason20242025!$AA$3:$AA$1315,DataRegularSeason20242025!$B$3:$B$1315, "&lt;=" &amp; CN$1, DataRegularSeason20242025!$D$3:$D$1315, $A16)+SUMIFS(DataRegularSeason20242025!$AB$3:$AB$1315,DataRegularSeason20242025!$B$3:$B$1315, "&lt;=" &amp; CN$1, DataRegularSeason20242025!$E$3:$E$1315, $A16)</f>
        <v>5</v>
      </c>
      <c r="CO16" s="49">
        <f>SUMIFS(DataRegularSeason20242025!$AA$3:$AA$1315,DataRegularSeason20242025!$B$3:$B$1315, "&lt;=" &amp; CO$1, DataRegularSeason20242025!$D$3:$D$1315, $A16)+SUMIFS(DataRegularSeason20242025!$AB$3:$AB$1315,DataRegularSeason20242025!$B$3:$B$1315, "&lt;=" &amp; CO$1, DataRegularSeason20242025!$E$3:$E$1315, $A16)</f>
        <v>5</v>
      </c>
      <c r="CP16" s="49">
        <f>SUMIFS(DataRegularSeason20242025!$AA$3:$AA$1315,DataRegularSeason20242025!$B$3:$B$1315, "&lt;=" &amp; CP$1, DataRegularSeason20242025!$D$3:$D$1315, $A16)+SUMIFS(DataRegularSeason20242025!$AB$3:$AB$1315,DataRegularSeason20242025!$B$3:$B$1315, "&lt;=" &amp; CP$1, DataRegularSeason20242025!$E$3:$E$1315, $A16)</f>
        <v>5</v>
      </c>
      <c r="CQ16" s="49">
        <f>SUMIFS(DataRegularSeason20242025!$AA$3:$AA$1315,DataRegularSeason20242025!$B$3:$B$1315, "&lt;=" &amp; CQ$1, DataRegularSeason20242025!$D$3:$D$1315, $A16)+SUMIFS(DataRegularSeason20242025!$AB$3:$AB$1315,DataRegularSeason20242025!$B$3:$B$1315, "&lt;=" &amp; CQ$1, DataRegularSeason20242025!$E$3:$E$1315, $A16)</f>
        <v>5</v>
      </c>
      <c r="CR16" s="49">
        <f>SUMIFS(DataRegularSeason20242025!$AA$3:$AA$1315,DataRegularSeason20242025!$B$3:$B$1315, "&lt;=" &amp; CR$1, DataRegularSeason20242025!$D$3:$D$1315, $A16)+SUMIFS(DataRegularSeason20242025!$AB$3:$AB$1315,DataRegularSeason20242025!$B$3:$B$1315, "&lt;=" &amp; CR$1, DataRegularSeason20242025!$E$3:$E$1315, $A16)</f>
        <v>5</v>
      </c>
      <c r="CS16" s="49">
        <f>SUMIFS(DataRegularSeason20242025!$AA$3:$AA$1315,DataRegularSeason20242025!$B$3:$B$1315, "&lt;=" &amp; CS$1, DataRegularSeason20242025!$D$3:$D$1315, $A16)+SUMIFS(DataRegularSeason20242025!$AB$3:$AB$1315,DataRegularSeason20242025!$B$3:$B$1315, "&lt;=" &amp; CS$1, DataRegularSeason20242025!$E$3:$E$1315, $A16)</f>
        <v>5</v>
      </c>
      <c r="CT16" s="49">
        <f>SUMIFS(DataRegularSeason20242025!$AA$3:$AA$1315,DataRegularSeason20242025!$B$3:$B$1315, "&lt;=" &amp; CT$1, DataRegularSeason20242025!$D$3:$D$1315, $A16)+SUMIFS(DataRegularSeason20242025!$AB$3:$AB$1315,DataRegularSeason20242025!$B$3:$B$1315, "&lt;=" &amp; CT$1, DataRegularSeason20242025!$E$3:$E$1315, $A16)</f>
        <v>5</v>
      </c>
      <c r="CU16" s="49">
        <f>SUMIFS(DataRegularSeason20242025!$AA$3:$AA$1315,DataRegularSeason20242025!$B$3:$B$1315, "&lt;=" &amp; CU$1, DataRegularSeason20242025!$D$3:$D$1315, $A16)+SUMIFS(DataRegularSeason20242025!$AB$3:$AB$1315,DataRegularSeason20242025!$B$3:$B$1315, "&lt;=" &amp; CU$1, DataRegularSeason20242025!$E$3:$E$1315, $A16)</f>
        <v>5</v>
      </c>
      <c r="CV16" s="49">
        <f>SUMIFS(DataRegularSeason20242025!$AA$3:$AA$1315,DataRegularSeason20242025!$B$3:$B$1315, "&lt;=" &amp; CV$1, DataRegularSeason20242025!$D$3:$D$1315, $A16)+SUMIFS(DataRegularSeason20242025!$AB$3:$AB$1315,DataRegularSeason20242025!$B$3:$B$1315, "&lt;=" &amp; CV$1, DataRegularSeason20242025!$E$3:$E$1315, $A16)</f>
        <v>5</v>
      </c>
      <c r="CW16" s="49">
        <f>SUMIFS(DataRegularSeason20242025!$AA$3:$AA$1315,DataRegularSeason20242025!$B$3:$B$1315, "&lt;=" &amp; CW$1, DataRegularSeason20242025!$D$3:$D$1315, $A16)+SUMIFS(DataRegularSeason20242025!$AB$3:$AB$1315,DataRegularSeason20242025!$B$3:$B$1315, "&lt;=" &amp; CW$1, DataRegularSeason20242025!$E$3:$E$1315, $A16)</f>
        <v>5</v>
      </c>
      <c r="CX16" s="49">
        <f>SUMIFS(DataRegularSeason20242025!$AA$3:$AA$1315,DataRegularSeason20242025!$B$3:$B$1315, "&lt;=" &amp; CX$1, DataRegularSeason20242025!$D$3:$D$1315, $A16)+SUMIFS(DataRegularSeason20242025!$AB$3:$AB$1315,DataRegularSeason20242025!$B$3:$B$1315, "&lt;=" &amp; CX$1, DataRegularSeason20242025!$E$3:$E$1315, $A16)</f>
        <v>5</v>
      </c>
      <c r="CY16" s="49">
        <f>SUMIFS(DataRegularSeason20242025!$AA$3:$AA$1315,DataRegularSeason20242025!$B$3:$B$1315, "&lt;=" &amp; CY$1, DataRegularSeason20242025!$D$3:$D$1315, $A16)+SUMIFS(DataRegularSeason20242025!$AB$3:$AB$1315,DataRegularSeason20242025!$B$3:$B$1315, "&lt;=" &amp; CY$1, DataRegularSeason20242025!$E$3:$E$1315, $A16)</f>
        <v>5</v>
      </c>
      <c r="CZ16" s="49">
        <f>SUMIFS(DataRegularSeason20242025!$AA$3:$AA$1315,DataRegularSeason20242025!$B$3:$B$1315, "&lt;=" &amp; CZ$1, DataRegularSeason20242025!$D$3:$D$1315, $A16)+SUMIFS(DataRegularSeason20242025!$AB$3:$AB$1315,DataRegularSeason20242025!$B$3:$B$1315, "&lt;=" &amp; CZ$1, DataRegularSeason20242025!$E$3:$E$1315, $A16)</f>
        <v>5</v>
      </c>
      <c r="DA16" s="49">
        <f>SUMIFS(DataRegularSeason20242025!$AA$3:$AA$1315,DataRegularSeason20242025!$B$3:$B$1315, "&lt;=" &amp; DA$1, DataRegularSeason20242025!$D$3:$D$1315, $A16)+SUMIFS(DataRegularSeason20242025!$AB$3:$AB$1315,DataRegularSeason20242025!$B$3:$B$1315, "&lt;=" &amp; DA$1, DataRegularSeason20242025!$E$3:$E$1315, $A16)</f>
        <v>5</v>
      </c>
      <c r="DB16" s="49">
        <f>SUMIFS(DataRegularSeason20242025!$AA$3:$AA$1315,DataRegularSeason20242025!$B$3:$B$1315, "&lt;=" &amp; DB$1, DataRegularSeason20242025!$D$3:$D$1315, $A16)+SUMIFS(DataRegularSeason20242025!$AB$3:$AB$1315,DataRegularSeason20242025!$B$3:$B$1315, "&lt;=" &amp; DB$1, DataRegularSeason20242025!$E$3:$E$1315, $A16)</f>
        <v>5</v>
      </c>
      <c r="DC16" s="49">
        <f>SUMIFS(DataRegularSeason20242025!$AA$3:$AA$1315,DataRegularSeason20242025!$B$3:$B$1315, "&lt;=" &amp; DC$1, DataRegularSeason20242025!$D$3:$D$1315, $A16)+SUMIFS(DataRegularSeason20242025!$AB$3:$AB$1315,DataRegularSeason20242025!$B$3:$B$1315, "&lt;=" &amp; DC$1, DataRegularSeason20242025!$E$3:$E$1315, $A16)</f>
        <v>5</v>
      </c>
      <c r="DD16" s="49">
        <f>SUMIFS(DataRegularSeason20242025!$AA$3:$AA$1315,DataRegularSeason20242025!$B$3:$B$1315, "&lt;=" &amp; DD$1, DataRegularSeason20242025!$D$3:$D$1315, $A16)+SUMIFS(DataRegularSeason20242025!$AB$3:$AB$1315,DataRegularSeason20242025!$B$3:$B$1315, "&lt;=" &amp; DD$1, DataRegularSeason20242025!$E$3:$E$1315, $A16)</f>
        <v>5</v>
      </c>
      <c r="DE16" s="49">
        <f>SUMIFS(DataRegularSeason20242025!$AA$3:$AA$1315,DataRegularSeason20242025!$B$3:$B$1315, "&lt;=" &amp; DE$1, DataRegularSeason20242025!$D$3:$D$1315, $A16)+SUMIFS(DataRegularSeason20242025!$AB$3:$AB$1315,DataRegularSeason20242025!$B$3:$B$1315, "&lt;=" &amp; DE$1, DataRegularSeason20242025!$E$3:$E$1315, $A16)</f>
        <v>5</v>
      </c>
      <c r="DF16" s="49">
        <f>SUMIFS(DataRegularSeason20242025!$AA$3:$AA$1315,DataRegularSeason20242025!$B$3:$B$1315, "&lt;=" &amp; DF$1, DataRegularSeason20242025!$D$3:$D$1315, $A16)+SUMIFS(DataRegularSeason20242025!$AB$3:$AB$1315,DataRegularSeason20242025!$B$3:$B$1315, "&lt;=" &amp; DF$1, DataRegularSeason20242025!$E$3:$E$1315, $A16)</f>
        <v>5</v>
      </c>
      <c r="DG16" s="49">
        <f>SUMIFS(DataRegularSeason20242025!$AA$3:$AA$1315,DataRegularSeason20242025!$B$3:$B$1315, "&lt;=" &amp; DG$1, DataRegularSeason20242025!$D$3:$D$1315, $A16)+SUMIFS(DataRegularSeason20242025!$AB$3:$AB$1315,DataRegularSeason20242025!$B$3:$B$1315, "&lt;=" &amp; DG$1, DataRegularSeason20242025!$E$3:$E$1315, $A16)</f>
        <v>5</v>
      </c>
      <c r="DH16" s="49">
        <f>SUMIFS(DataRegularSeason20242025!$AA$3:$AA$1315,DataRegularSeason20242025!$B$3:$B$1315, "&lt;=" &amp; DH$1, DataRegularSeason20242025!$D$3:$D$1315, $A16)+SUMIFS(DataRegularSeason20242025!$AB$3:$AB$1315,DataRegularSeason20242025!$B$3:$B$1315, "&lt;=" &amp; DH$1, DataRegularSeason20242025!$E$3:$E$1315, $A16)</f>
        <v>5</v>
      </c>
      <c r="DI16" s="49">
        <f>SUMIFS(DataRegularSeason20242025!$AA$3:$AA$1315,DataRegularSeason20242025!$B$3:$B$1315, "&lt;=" &amp; DI$1, DataRegularSeason20242025!$D$3:$D$1315, $A16)+SUMIFS(DataRegularSeason20242025!$AB$3:$AB$1315,DataRegularSeason20242025!$B$3:$B$1315, "&lt;=" &amp; DI$1, DataRegularSeason20242025!$E$3:$E$1315, $A16)</f>
        <v>5</v>
      </c>
      <c r="DJ16" s="49">
        <f>SUMIFS(DataRegularSeason20242025!$AA$3:$AA$1315,DataRegularSeason20242025!$B$3:$B$1315, "&lt;=" &amp; DJ$1, DataRegularSeason20242025!$D$3:$D$1315, $A16)+SUMIFS(DataRegularSeason20242025!$AB$3:$AB$1315,DataRegularSeason20242025!$B$3:$B$1315, "&lt;=" &amp; DJ$1, DataRegularSeason20242025!$E$3:$E$1315, $A16)</f>
        <v>5</v>
      </c>
      <c r="DK16" s="49">
        <f>SUMIFS(DataRegularSeason20242025!$AA$3:$AA$1315,DataRegularSeason20242025!$B$3:$B$1315, "&lt;=" &amp; DK$1, DataRegularSeason20242025!$D$3:$D$1315, $A16)+SUMIFS(DataRegularSeason20242025!$AB$3:$AB$1315,DataRegularSeason20242025!$B$3:$B$1315, "&lt;=" &amp; DK$1, DataRegularSeason20242025!$E$3:$E$1315, $A16)</f>
        <v>5</v>
      </c>
      <c r="DL16" s="49">
        <f>SUMIFS(DataRegularSeason20242025!$AA$3:$AA$1315,DataRegularSeason20242025!$B$3:$B$1315, "&lt;=" &amp; DL$1, DataRegularSeason20242025!$D$3:$D$1315, $A16)+SUMIFS(DataRegularSeason20242025!$AB$3:$AB$1315,DataRegularSeason20242025!$B$3:$B$1315, "&lt;=" &amp; DL$1, DataRegularSeason20242025!$E$3:$E$1315, $A16)</f>
        <v>5</v>
      </c>
      <c r="DM16" s="49">
        <f>SUMIFS(DataRegularSeason20242025!$AA$3:$AA$1315,DataRegularSeason20242025!$B$3:$B$1315, "&lt;=" &amp; DM$1, DataRegularSeason20242025!$D$3:$D$1315, $A16)+SUMIFS(DataRegularSeason20242025!$AB$3:$AB$1315,DataRegularSeason20242025!$B$3:$B$1315, "&lt;=" &amp; DM$1, DataRegularSeason20242025!$E$3:$E$1315, $A16)</f>
        <v>5</v>
      </c>
      <c r="DN16" s="49">
        <f>SUMIFS(DataRegularSeason20242025!$AA$3:$AA$1315,DataRegularSeason20242025!$B$3:$B$1315, "&lt;=" &amp; DN$1, DataRegularSeason20242025!$D$3:$D$1315, $A16)+SUMIFS(DataRegularSeason20242025!$AB$3:$AB$1315,DataRegularSeason20242025!$B$3:$B$1315, "&lt;=" &amp; DN$1, DataRegularSeason20242025!$E$3:$E$1315, $A16)</f>
        <v>5</v>
      </c>
      <c r="DO16" s="49">
        <f>SUMIFS(DataRegularSeason20242025!$AA$3:$AA$1315,DataRegularSeason20242025!$B$3:$B$1315, "&lt;=" &amp; DO$1, DataRegularSeason20242025!$D$3:$D$1315, $A16)+SUMIFS(DataRegularSeason20242025!$AB$3:$AB$1315,DataRegularSeason20242025!$B$3:$B$1315, "&lt;=" &amp; DO$1, DataRegularSeason20242025!$E$3:$E$1315, $A16)</f>
        <v>5</v>
      </c>
      <c r="DP16" s="49">
        <f>SUMIFS(DataRegularSeason20242025!$AA$3:$AA$1315,DataRegularSeason20242025!$B$3:$B$1315, "&lt;=" &amp; DP$1, DataRegularSeason20242025!$D$3:$D$1315, $A16)+SUMIFS(DataRegularSeason20242025!$AB$3:$AB$1315,DataRegularSeason20242025!$B$3:$B$1315, "&lt;=" &amp; DP$1, DataRegularSeason20242025!$E$3:$E$1315, $A16)</f>
        <v>5</v>
      </c>
      <c r="DQ16" s="49">
        <f>SUMIFS(DataRegularSeason20242025!$AA$3:$AA$1315,DataRegularSeason20242025!$B$3:$B$1315, "&lt;=" &amp; DQ$1, DataRegularSeason20242025!$D$3:$D$1315, $A16)+SUMIFS(DataRegularSeason20242025!$AB$3:$AB$1315,DataRegularSeason20242025!$B$3:$B$1315, "&lt;=" &amp; DQ$1, DataRegularSeason20242025!$E$3:$E$1315, $A16)</f>
        <v>5</v>
      </c>
      <c r="DR16" s="49">
        <f>SUMIFS(DataRegularSeason20242025!$AA$3:$AA$1315,DataRegularSeason20242025!$B$3:$B$1315, "&lt;=" &amp; DR$1, DataRegularSeason20242025!$D$3:$D$1315, $A16)+SUMIFS(DataRegularSeason20242025!$AB$3:$AB$1315,DataRegularSeason20242025!$B$3:$B$1315, "&lt;=" &amp; DR$1, DataRegularSeason20242025!$E$3:$E$1315, $A16)</f>
        <v>5</v>
      </c>
      <c r="DS16" s="49">
        <f>SUMIFS(DataRegularSeason20242025!$AA$3:$AA$1315,DataRegularSeason20242025!$B$3:$B$1315, "&lt;=" &amp; DS$1, DataRegularSeason20242025!$D$3:$D$1315, $A16)+SUMIFS(DataRegularSeason20242025!$AB$3:$AB$1315,DataRegularSeason20242025!$B$3:$B$1315, "&lt;=" &amp; DS$1, DataRegularSeason20242025!$E$3:$E$1315, $A16)</f>
        <v>5</v>
      </c>
      <c r="DT16" s="49">
        <f>SUMIFS(DataRegularSeason20242025!$AA$3:$AA$1315,DataRegularSeason20242025!$B$3:$B$1315, "&lt;=" &amp; DT$1, DataRegularSeason20242025!$D$3:$D$1315, $A16)+SUMIFS(DataRegularSeason20242025!$AB$3:$AB$1315,DataRegularSeason20242025!$B$3:$B$1315, "&lt;=" &amp; DT$1, DataRegularSeason20242025!$E$3:$E$1315, $A16)</f>
        <v>5</v>
      </c>
      <c r="DU16" s="49">
        <f>SUMIFS(DataRegularSeason20242025!$AA$3:$AA$1315,DataRegularSeason20242025!$B$3:$B$1315, "&lt;=" &amp; DU$1, DataRegularSeason20242025!$D$3:$D$1315, $A16)+SUMIFS(DataRegularSeason20242025!$AB$3:$AB$1315,DataRegularSeason20242025!$B$3:$B$1315, "&lt;=" &amp; DU$1, DataRegularSeason20242025!$E$3:$E$1315, $A16)</f>
        <v>5</v>
      </c>
      <c r="DV16" s="49">
        <f>SUMIFS(DataRegularSeason20242025!$AA$3:$AA$1315,DataRegularSeason20242025!$B$3:$B$1315, "&lt;=" &amp; DV$1, DataRegularSeason20242025!$D$3:$D$1315, $A16)+SUMIFS(DataRegularSeason20242025!$AB$3:$AB$1315,DataRegularSeason20242025!$B$3:$B$1315, "&lt;=" &amp; DV$1, DataRegularSeason20242025!$E$3:$E$1315, $A16)</f>
        <v>5</v>
      </c>
      <c r="DW16" s="49">
        <f>SUMIFS(DataRegularSeason20242025!$AA$3:$AA$1315,DataRegularSeason20242025!$B$3:$B$1315, "&lt;=" &amp; DW$1, DataRegularSeason20242025!$D$3:$D$1315, $A16)+SUMIFS(DataRegularSeason20242025!$AB$3:$AB$1315,DataRegularSeason20242025!$B$3:$B$1315, "&lt;=" &amp; DW$1, DataRegularSeason20242025!$E$3:$E$1315, $A16)</f>
        <v>5</v>
      </c>
      <c r="DX16" s="49">
        <f>SUMIFS(DataRegularSeason20242025!$AA$3:$AA$1315,DataRegularSeason20242025!$B$3:$B$1315, "&lt;=" &amp; DX$1, DataRegularSeason20242025!$D$3:$D$1315, $A16)+SUMIFS(DataRegularSeason20242025!$AB$3:$AB$1315,DataRegularSeason20242025!$B$3:$B$1315, "&lt;=" &amp; DX$1, DataRegularSeason20242025!$E$3:$E$1315, $A16)</f>
        <v>5</v>
      </c>
      <c r="DY16" s="49">
        <f>SUMIFS(DataRegularSeason20242025!$AA$3:$AA$1315,DataRegularSeason20242025!$B$3:$B$1315, "&lt;=" &amp; DY$1, DataRegularSeason20242025!$D$3:$D$1315, $A16)+SUMIFS(DataRegularSeason20242025!$AB$3:$AB$1315,DataRegularSeason20242025!$B$3:$B$1315, "&lt;=" &amp; DY$1, DataRegularSeason20242025!$E$3:$E$1315, $A16)</f>
        <v>5</v>
      </c>
      <c r="DZ16" s="49">
        <f>SUMIFS(DataRegularSeason20242025!$AA$3:$AA$1315,DataRegularSeason20242025!$B$3:$B$1315, "&lt;=" &amp; DZ$1, DataRegularSeason20242025!$D$3:$D$1315, $A16)+SUMIFS(DataRegularSeason20242025!$AB$3:$AB$1315,DataRegularSeason20242025!$B$3:$B$1315, "&lt;=" &amp; DZ$1, DataRegularSeason20242025!$E$3:$E$1315, $A16)</f>
        <v>5</v>
      </c>
      <c r="EA16" s="49">
        <f>SUMIFS(DataRegularSeason20242025!$AA$3:$AA$1315,DataRegularSeason20242025!$B$3:$B$1315, "&lt;=" &amp; EA$1, DataRegularSeason20242025!$D$3:$D$1315, $A16)+SUMIFS(DataRegularSeason20242025!$AB$3:$AB$1315,DataRegularSeason20242025!$B$3:$B$1315, "&lt;=" &amp; EA$1, DataRegularSeason20242025!$E$3:$E$1315, $A16)</f>
        <v>5</v>
      </c>
      <c r="EB16" s="49">
        <f>SUMIFS(DataRegularSeason20242025!$AA$3:$AA$1315,DataRegularSeason20242025!$B$3:$B$1315, "&lt;=" &amp; EB$1, DataRegularSeason20242025!$D$3:$D$1315, $A16)+SUMIFS(DataRegularSeason20242025!$AB$3:$AB$1315,DataRegularSeason20242025!$B$3:$B$1315, "&lt;=" &amp; EB$1, DataRegularSeason20242025!$E$3:$E$1315, $A16)</f>
        <v>5</v>
      </c>
      <c r="EC16" s="49">
        <f>SUMIFS(DataRegularSeason20242025!$AA$3:$AA$1315,DataRegularSeason20242025!$B$3:$B$1315, "&lt;=" &amp; EC$1, DataRegularSeason20242025!$D$3:$D$1315, $A16)+SUMIFS(DataRegularSeason20242025!$AB$3:$AB$1315,DataRegularSeason20242025!$B$3:$B$1315, "&lt;=" &amp; EC$1, DataRegularSeason20242025!$E$3:$E$1315, $A16)</f>
        <v>5</v>
      </c>
      <c r="ED16" s="49">
        <f>SUMIFS(DataRegularSeason20242025!$AA$3:$AA$1315,DataRegularSeason20242025!$B$3:$B$1315, "&lt;=" &amp; ED$1, DataRegularSeason20242025!$D$3:$D$1315, $A16)+SUMIFS(DataRegularSeason20242025!$AB$3:$AB$1315,DataRegularSeason20242025!$B$3:$B$1315, "&lt;=" &amp; ED$1, DataRegularSeason20242025!$E$3:$E$1315, $A16)</f>
        <v>5</v>
      </c>
      <c r="EE16" s="49">
        <f>SUMIFS(DataRegularSeason20242025!$AA$3:$AA$1315,DataRegularSeason20242025!$B$3:$B$1315, "&lt;=" &amp; EE$1, DataRegularSeason20242025!$D$3:$D$1315, $A16)+SUMIFS(DataRegularSeason20242025!$AB$3:$AB$1315,DataRegularSeason20242025!$B$3:$B$1315, "&lt;=" &amp; EE$1, DataRegularSeason20242025!$E$3:$E$1315, $A16)</f>
        <v>5</v>
      </c>
      <c r="EF16" s="49">
        <f>SUMIFS(DataRegularSeason20242025!$AA$3:$AA$1315,DataRegularSeason20242025!$B$3:$B$1315, "&lt;=" &amp; EF$1, DataRegularSeason20242025!$D$3:$D$1315, $A16)+SUMIFS(DataRegularSeason20242025!$AB$3:$AB$1315,DataRegularSeason20242025!$B$3:$B$1315, "&lt;=" &amp; EF$1, DataRegularSeason20242025!$E$3:$E$1315, $A16)</f>
        <v>5</v>
      </c>
      <c r="EG16" s="49">
        <f>SUMIFS(DataRegularSeason20242025!$AA$3:$AA$1315,DataRegularSeason20242025!$B$3:$B$1315, "&lt;=" &amp; EG$1, DataRegularSeason20242025!$D$3:$D$1315, $A16)+SUMIFS(DataRegularSeason20242025!$AB$3:$AB$1315,DataRegularSeason20242025!$B$3:$B$1315, "&lt;=" &amp; EG$1, DataRegularSeason20242025!$E$3:$E$1315, $A16)</f>
        <v>5</v>
      </c>
      <c r="EH16" s="49">
        <f>SUMIFS(DataRegularSeason20242025!$AA$3:$AA$1315,DataRegularSeason20242025!$B$3:$B$1315, "&lt;=" &amp; EH$1, DataRegularSeason20242025!$D$3:$D$1315, $A16)+SUMIFS(DataRegularSeason20242025!$AB$3:$AB$1315,DataRegularSeason20242025!$B$3:$B$1315, "&lt;=" &amp; EH$1, DataRegularSeason20242025!$E$3:$E$1315, $A16)</f>
        <v>5</v>
      </c>
      <c r="EI16" s="49">
        <f>SUMIFS(DataRegularSeason20242025!$AA$3:$AA$1315,DataRegularSeason20242025!$B$3:$B$1315, "&lt;=" &amp; EI$1, DataRegularSeason20242025!$D$3:$D$1315, $A16)+SUMIFS(DataRegularSeason20242025!$AB$3:$AB$1315,DataRegularSeason20242025!$B$3:$B$1315, "&lt;=" &amp; EI$1, DataRegularSeason20242025!$E$3:$E$1315, $A16)</f>
        <v>5</v>
      </c>
      <c r="EJ16" s="49">
        <f>SUMIFS(DataRegularSeason20242025!$AA$3:$AA$1315,DataRegularSeason20242025!$B$3:$B$1315, "&lt;=" &amp; EJ$1, DataRegularSeason20242025!$D$3:$D$1315, $A16)+SUMIFS(DataRegularSeason20242025!$AB$3:$AB$1315,DataRegularSeason20242025!$B$3:$B$1315, "&lt;=" &amp; EJ$1, DataRegularSeason20242025!$E$3:$E$1315, $A16)</f>
        <v>5</v>
      </c>
      <c r="EK16" s="49">
        <f>SUMIFS(DataRegularSeason20242025!$AA$3:$AA$1315,DataRegularSeason20242025!$B$3:$B$1315, "&lt;=" &amp; EK$1, DataRegularSeason20242025!$D$3:$D$1315, $A16)+SUMIFS(DataRegularSeason20242025!$AB$3:$AB$1315,DataRegularSeason20242025!$B$3:$B$1315, "&lt;=" &amp; EK$1, DataRegularSeason20242025!$E$3:$E$1315, $A16)</f>
        <v>5</v>
      </c>
      <c r="EL16" s="49">
        <f>SUMIFS(DataRegularSeason20242025!$AA$3:$AA$1315,DataRegularSeason20242025!$B$3:$B$1315, "&lt;=" &amp; EL$1, DataRegularSeason20242025!$D$3:$D$1315, $A16)+SUMIFS(DataRegularSeason20242025!$AB$3:$AB$1315,DataRegularSeason20242025!$B$3:$B$1315, "&lt;=" &amp; EL$1, DataRegularSeason20242025!$E$3:$E$1315, $A16)</f>
        <v>5</v>
      </c>
      <c r="EM16" s="49">
        <f>SUMIFS(DataRegularSeason20242025!$AA$3:$AA$1315,DataRegularSeason20242025!$B$3:$B$1315, "&lt;=" &amp; EM$1, DataRegularSeason20242025!$D$3:$D$1315, $A16)+SUMIFS(DataRegularSeason20242025!$AB$3:$AB$1315,DataRegularSeason20242025!$B$3:$B$1315, "&lt;=" &amp; EM$1, DataRegularSeason20242025!$E$3:$E$1315, $A16)</f>
        <v>5</v>
      </c>
      <c r="EN16" s="49">
        <f>SUMIFS(DataRegularSeason20242025!$AA$3:$AA$1315,DataRegularSeason20242025!$B$3:$B$1315, "&lt;=" &amp; EN$1, DataRegularSeason20242025!$D$3:$D$1315, $A16)+SUMIFS(DataRegularSeason20242025!$AB$3:$AB$1315,DataRegularSeason20242025!$B$3:$B$1315, "&lt;=" &amp; EN$1, DataRegularSeason20242025!$E$3:$E$1315, $A16)</f>
        <v>5</v>
      </c>
      <c r="EO16" s="49">
        <f>SUMIFS(DataRegularSeason20242025!$AA$3:$AA$1315,DataRegularSeason20242025!$B$3:$B$1315, "&lt;=" &amp; EO$1, DataRegularSeason20242025!$D$3:$D$1315, $A16)+SUMIFS(DataRegularSeason20242025!$AB$3:$AB$1315,DataRegularSeason20242025!$B$3:$B$1315, "&lt;=" &amp; EO$1, DataRegularSeason20242025!$E$3:$E$1315, $A16)</f>
        <v>5</v>
      </c>
      <c r="EP16" s="49">
        <f>SUMIFS(DataRegularSeason20242025!$AA$3:$AA$1315,DataRegularSeason20242025!$B$3:$B$1315, "&lt;=" &amp; EP$1, DataRegularSeason20242025!$D$3:$D$1315, $A16)+SUMIFS(DataRegularSeason20242025!$AB$3:$AB$1315,DataRegularSeason20242025!$B$3:$B$1315, "&lt;=" &amp; EP$1, DataRegularSeason20242025!$E$3:$E$1315, $A16)</f>
        <v>5</v>
      </c>
      <c r="EQ16" s="49">
        <f>SUMIFS(DataRegularSeason20242025!$AA$3:$AA$1315,DataRegularSeason20242025!$B$3:$B$1315, "&lt;=" &amp; EQ$1, DataRegularSeason20242025!$D$3:$D$1315, $A16)+SUMIFS(DataRegularSeason20242025!$AB$3:$AB$1315,DataRegularSeason20242025!$B$3:$B$1315, "&lt;=" &amp; EQ$1, DataRegularSeason20242025!$E$3:$E$1315, $A16)</f>
        <v>5</v>
      </c>
      <c r="ER16" s="49">
        <f>SUMIFS(DataRegularSeason20242025!$AA$3:$AA$1315,DataRegularSeason20242025!$B$3:$B$1315, "&lt;=" &amp; ER$1, DataRegularSeason20242025!$D$3:$D$1315, $A16)+SUMIFS(DataRegularSeason20242025!$AB$3:$AB$1315,DataRegularSeason20242025!$B$3:$B$1315, "&lt;=" &amp; ER$1, DataRegularSeason20242025!$E$3:$E$1315, $A16)</f>
        <v>5</v>
      </c>
      <c r="ES16" s="49">
        <f>SUMIFS(DataRegularSeason20242025!$AA$3:$AA$1315,DataRegularSeason20242025!$B$3:$B$1315, "&lt;=" &amp; ES$1, DataRegularSeason20242025!$D$3:$D$1315, $A16)+SUMIFS(DataRegularSeason20242025!$AB$3:$AB$1315,DataRegularSeason20242025!$B$3:$B$1315, "&lt;=" &amp; ES$1, DataRegularSeason20242025!$E$3:$E$1315, $A16)</f>
        <v>5</v>
      </c>
      <c r="ET16" s="49">
        <f>SUMIFS(DataRegularSeason20242025!$AA$3:$AA$1315,DataRegularSeason20242025!$B$3:$B$1315, "&lt;=" &amp; ET$1, DataRegularSeason20242025!$D$3:$D$1315, $A16)+SUMIFS(DataRegularSeason20242025!$AB$3:$AB$1315,DataRegularSeason20242025!$B$3:$B$1315, "&lt;=" &amp; ET$1, DataRegularSeason20242025!$E$3:$E$1315, $A16)</f>
        <v>5</v>
      </c>
      <c r="EU16" s="49">
        <f>SUMIFS(DataRegularSeason20242025!$AA$3:$AA$1315,DataRegularSeason20242025!$B$3:$B$1315, "&lt;=" &amp; EU$1, DataRegularSeason20242025!$D$3:$D$1315, $A16)+SUMIFS(DataRegularSeason20242025!$AB$3:$AB$1315,DataRegularSeason20242025!$B$3:$B$1315, "&lt;=" &amp; EU$1, DataRegularSeason20242025!$E$3:$E$1315, $A16)</f>
        <v>5</v>
      </c>
      <c r="EV16" s="49">
        <f>SUMIFS(DataRegularSeason20242025!$AA$3:$AA$1315,DataRegularSeason20242025!$B$3:$B$1315, "&lt;=" &amp; EV$1, DataRegularSeason20242025!$D$3:$D$1315, $A16)+SUMIFS(DataRegularSeason20242025!$AB$3:$AB$1315,DataRegularSeason20242025!$B$3:$B$1315, "&lt;=" &amp; EV$1, DataRegularSeason20242025!$E$3:$E$1315, $A16)</f>
        <v>5</v>
      </c>
      <c r="EW16" s="49">
        <f>SUMIFS(DataRegularSeason20242025!$AA$3:$AA$1315,DataRegularSeason20242025!$B$3:$B$1315, "&lt;=" &amp; EW$1, DataRegularSeason20242025!$D$3:$D$1315, $A16)+SUMIFS(DataRegularSeason20242025!$AB$3:$AB$1315,DataRegularSeason20242025!$B$3:$B$1315, "&lt;=" &amp; EW$1, DataRegularSeason20242025!$E$3:$E$1315, $A16)</f>
        <v>5</v>
      </c>
      <c r="EX16" s="49">
        <f>SUMIFS(DataRegularSeason20242025!$AA$3:$AA$1315,DataRegularSeason20242025!$B$3:$B$1315, "&lt;=" &amp; EX$1, DataRegularSeason20242025!$D$3:$D$1315, $A16)+SUMIFS(DataRegularSeason20242025!$AB$3:$AB$1315,DataRegularSeason20242025!$B$3:$B$1315, "&lt;=" &amp; EX$1, DataRegularSeason20242025!$E$3:$E$1315, $A16)</f>
        <v>5</v>
      </c>
      <c r="EY16" s="49">
        <f>SUMIFS(DataRegularSeason20242025!$AA$3:$AA$1315,DataRegularSeason20242025!$B$3:$B$1315, "&lt;=" &amp; EY$1, DataRegularSeason20242025!$D$3:$D$1315, $A16)+SUMIFS(DataRegularSeason20242025!$AB$3:$AB$1315,DataRegularSeason20242025!$B$3:$B$1315, "&lt;=" &amp; EY$1, DataRegularSeason20242025!$E$3:$E$1315, $A16)</f>
        <v>5</v>
      </c>
      <c r="EZ16" s="49">
        <f>SUMIFS(DataRegularSeason20242025!$AA$3:$AA$1315,DataRegularSeason20242025!$B$3:$B$1315, "&lt;=" &amp; EZ$1, DataRegularSeason20242025!$D$3:$D$1315, $A16)+SUMIFS(DataRegularSeason20242025!$AB$3:$AB$1315,DataRegularSeason20242025!$B$3:$B$1315, "&lt;=" &amp; EZ$1, DataRegularSeason20242025!$E$3:$E$1315, $A16)</f>
        <v>5</v>
      </c>
      <c r="FA16" s="49">
        <f>SUMIFS(DataRegularSeason20242025!$AA$3:$AA$1315,DataRegularSeason20242025!$B$3:$B$1315, "&lt;=" &amp; FA$1, DataRegularSeason20242025!$D$3:$D$1315, $A16)+SUMIFS(DataRegularSeason20242025!$AB$3:$AB$1315,DataRegularSeason20242025!$B$3:$B$1315, "&lt;=" &amp; FA$1, DataRegularSeason20242025!$E$3:$E$1315, $A16)</f>
        <v>5</v>
      </c>
      <c r="FB16" s="49">
        <f>SUMIFS(DataRegularSeason20242025!$AA$3:$AA$1315,DataRegularSeason20242025!$B$3:$B$1315, "&lt;=" &amp; FB$1, DataRegularSeason20242025!$D$3:$D$1315, $A16)+SUMIFS(DataRegularSeason20242025!$AB$3:$AB$1315,DataRegularSeason20242025!$B$3:$B$1315, "&lt;=" &amp; FB$1, DataRegularSeason20242025!$E$3:$E$1315, $A16)</f>
        <v>5</v>
      </c>
      <c r="FC16" s="49">
        <f>SUMIFS(DataRegularSeason20242025!$AA$3:$AA$1315,DataRegularSeason20242025!$B$3:$B$1315, "&lt;=" &amp; FC$1, DataRegularSeason20242025!$D$3:$D$1315, $A16)+SUMIFS(DataRegularSeason20242025!$AB$3:$AB$1315,DataRegularSeason20242025!$B$3:$B$1315, "&lt;=" &amp; FC$1, DataRegularSeason20242025!$E$3:$E$1315, $A16)</f>
        <v>5</v>
      </c>
      <c r="FD16" s="49">
        <f>SUMIFS(DataRegularSeason20242025!$AA$3:$AA$1315,DataRegularSeason20242025!$B$3:$B$1315, "&lt;=" &amp; FD$1, DataRegularSeason20242025!$D$3:$D$1315, $A16)+SUMIFS(DataRegularSeason20242025!$AB$3:$AB$1315,DataRegularSeason20242025!$B$3:$B$1315, "&lt;=" &amp; FD$1, DataRegularSeason20242025!$E$3:$E$1315, $A16)</f>
        <v>5</v>
      </c>
      <c r="FE16" s="49">
        <f>SUMIFS(DataRegularSeason20242025!$AA$3:$AA$1315,DataRegularSeason20242025!$B$3:$B$1315, "&lt;=" &amp; FE$1, DataRegularSeason20242025!$D$3:$D$1315, $A16)+SUMIFS(DataRegularSeason20242025!$AB$3:$AB$1315,DataRegularSeason20242025!$B$3:$B$1315, "&lt;=" &amp; FE$1, DataRegularSeason20242025!$E$3:$E$1315, $A16)</f>
        <v>5</v>
      </c>
      <c r="FF16" s="49">
        <f>SUMIFS(DataRegularSeason20242025!$AA$3:$AA$1315,DataRegularSeason20242025!$B$3:$B$1315, "&lt;=" &amp; FF$1, DataRegularSeason20242025!$D$3:$D$1315, $A16)+SUMIFS(DataRegularSeason20242025!$AB$3:$AB$1315,DataRegularSeason20242025!$B$3:$B$1315, "&lt;=" &amp; FF$1, DataRegularSeason20242025!$E$3:$E$1315, $A16)</f>
        <v>5</v>
      </c>
      <c r="FG16" s="49">
        <f>SUMIFS(DataRegularSeason20242025!$AA$3:$AA$1315,DataRegularSeason20242025!$B$3:$B$1315, "&lt;=" &amp; FG$1, DataRegularSeason20242025!$D$3:$D$1315, $A16)+SUMIFS(DataRegularSeason20242025!$AB$3:$AB$1315,DataRegularSeason20242025!$B$3:$B$1315, "&lt;=" &amp; FG$1, DataRegularSeason20242025!$E$3:$E$1315, $A16)</f>
        <v>5</v>
      </c>
      <c r="FH16" s="49">
        <f>SUMIFS(DataRegularSeason20242025!$AA$3:$AA$1315,DataRegularSeason20242025!$B$3:$B$1315, "&lt;=" &amp; FH$1, DataRegularSeason20242025!$D$3:$D$1315, $A16)+SUMIFS(DataRegularSeason20242025!$AB$3:$AB$1315,DataRegularSeason20242025!$B$3:$B$1315, "&lt;=" &amp; FH$1, DataRegularSeason20242025!$E$3:$E$1315, $A16)</f>
        <v>5</v>
      </c>
      <c r="FI16" s="49">
        <f>SUMIFS(DataRegularSeason20242025!$AA$3:$AA$1315,DataRegularSeason20242025!$B$3:$B$1315, "&lt;=" &amp; FI$1, DataRegularSeason20242025!$D$3:$D$1315, $A16)+SUMIFS(DataRegularSeason20242025!$AB$3:$AB$1315,DataRegularSeason20242025!$B$3:$B$1315, "&lt;=" &amp; FI$1, DataRegularSeason20242025!$E$3:$E$1315, $A16)</f>
        <v>5</v>
      </c>
      <c r="FJ16" s="49">
        <f>SUMIFS(DataRegularSeason20242025!$AA$3:$AA$1315,DataRegularSeason20242025!$B$3:$B$1315, "&lt;=" &amp; FJ$1, DataRegularSeason20242025!$D$3:$D$1315, $A16)+SUMIFS(DataRegularSeason20242025!$AB$3:$AB$1315,DataRegularSeason20242025!$B$3:$B$1315, "&lt;=" &amp; FJ$1, DataRegularSeason20242025!$E$3:$E$1315, $A16)</f>
        <v>5</v>
      </c>
      <c r="FK16" s="49">
        <f>SUMIFS(DataRegularSeason20242025!$AA$3:$AA$1315,DataRegularSeason20242025!$B$3:$B$1315, "&lt;=" &amp; FK$1, DataRegularSeason20242025!$D$3:$D$1315, $A16)+SUMIFS(DataRegularSeason20242025!$AB$3:$AB$1315,DataRegularSeason20242025!$B$3:$B$1315, "&lt;=" &amp; FK$1, DataRegularSeason20242025!$E$3:$E$1315, $A16)</f>
        <v>5</v>
      </c>
      <c r="FL16" s="49">
        <f>SUMIFS(DataRegularSeason20242025!$AA$3:$AA$1315,DataRegularSeason20242025!$B$3:$B$1315, "&lt;=" &amp; FL$1, DataRegularSeason20242025!$D$3:$D$1315, $A16)+SUMIFS(DataRegularSeason20242025!$AB$3:$AB$1315,DataRegularSeason20242025!$B$3:$B$1315, "&lt;=" &amp; FL$1, DataRegularSeason20242025!$E$3:$E$1315, $A16)</f>
        <v>5</v>
      </c>
      <c r="FM16" s="49">
        <f>SUMIFS(DataRegularSeason20242025!$AA$3:$AA$1315,DataRegularSeason20242025!$B$3:$B$1315, "&lt;=" &amp; FM$1, DataRegularSeason20242025!$D$3:$D$1315, $A16)+SUMIFS(DataRegularSeason20242025!$AB$3:$AB$1315,DataRegularSeason20242025!$B$3:$B$1315, "&lt;=" &amp; FM$1, DataRegularSeason20242025!$E$3:$E$1315, $A16)</f>
        <v>5</v>
      </c>
      <c r="FN16" s="49">
        <f>SUMIFS(DataRegularSeason20242025!$AA$3:$AA$1315,DataRegularSeason20242025!$B$3:$B$1315, "&lt;=" &amp; FN$1, DataRegularSeason20242025!$D$3:$D$1315, $A16)+SUMIFS(DataRegularSeason20242025!$AB$3:$AB$1315,DataRegularSeason20242025!$B$3:$B$1315, "&lt;=" &amp; FN$1, DataRegularSeason20242025!$E$3:$E$1315, $A16)</f>
        <v>5</v>
      </c>
      <c r="FO16" s="49">
        <f>SUMIFS(DataRegularSeason20242025!$AA$3:$AA$1315,DataRegularSeason20242025!$B$3:$B$1315, "&lt;=" &amp; FO$1, DataRegularSeason20242025!$D$3:$D$1315, $A16)+SUMIFS(DataRegularSeason20242025!$AB$3:$AB$1315,DataRegularSeason20242025!$B$3:$B$1315, "&lt;=" &amp; FO$1, DataRegularSeason20242025!$E$3:$E$1315, $A16)</f>
        <v>5</v>
      </c>
      <c r="FP16" s="49">
        <f>SUMIFS(DataRegularSeason20242025!$AA$3:$AA$1315,DataRegularSeason20242025!$B$3:$B$1315, "&lt;=" &amp; FP$1, DataRegularSeason20242025!$D$3:$D$1315, $A16)+SUMIFS(DataRegularSeason20242025!$AB$3:$AB$1315,DataRegularSeason20242025!$B$3:$B$1315, "&lt;=" &amp; FP$1, DataRegularSeason20242025!$E$3:$E$1315, $A16)</f>
        <v>5</v>
      </c>
      <c r="FQ16" s="49">
        <f>SUMIFS(DataRegularSeason20242025!$AA$3:$AA$1315,DataRegularSeason20242025!$B$3:$B$1315, "&lt;=" &amp; FQ$1, DataRegularSeason20242025!$D$3:$D$1315, $A16)+SUMIFS(DataRegularSeason20242025!$AB$3:$AB$1315,DataRegularSeason20242025!$B$3:$B$1315, "&lt;=" &amp; FQ$1, DataRegularSeason20242025!$E$3:$E$1315, $A16)</f>
        <v>5</v>
      </c>
      <c r="FR16" s="49">
        <f>SUMIFS(DataRegularSeason20242025!$AA$3:$AA$1315,DataRegularSeason20242025!$B$3:$B$1315, "&lt;=" &amp; FR$1, DataRegularSeason20242025!$D$3:$D$1315, $A16)+SUMIFS(DataRegularSeason20242025!$AB$3:$AB$1315,DataRegularSeason20242025!$B$3:$B$1315, "&lt;=" &amp; FR$1, DataRegularSeason20242025!$E$3:$E$1315, $A16)</f>
        <v>5</v>
      </c>
      <c r="FS16" s="49">
        <f>SUMIFS(DataRegularSeason20242025!$AA$3:$AA$1315,DataRegularSeason20242025!$B$3:$B$1315, "&lt;=" &amp; FS$1, DataRegularSeason20242025!$D$3:$D$1315, $A16)+SUMIFS(DataRegularSeason20242025!$AB$3:$AB$1315,DataRegularSeason20242025!$B$3:$B$1315, "&lt;=" &amp; FS$1, DataRegularSeason20242025!$E$3:$E$1315, $A16)</f>
        <v>5</v>
      </c>
      <c r="FT16" s="49">
        <f>SUMIFS(DataRegularSeason20242025!$AA$3:$AA$1315,DataRegularSeason20242025!$B$3:$B$1315, "&lt;=" &amp; FT$1, DataRegularSeason20242025!$D$3:$D$1315, $A16)+SUMIFS(DataRegularSeason20242025!$AB$3:$AB$1315,DataRegularSeason20242025!$B$3:$B$1315, "&lt;=" &amp; FT$1, DataRegularSeason20242025!$E$3:$E$1315, $A16)</f>
        <v>5</v>
      </c>
      <c r="FU16" s="49">
        <f>SUMIFS(DataRegularSeason20242025!$AA$3:$AA$1315,DataRegularSeason20242025!$B$3:$B$1315, "&lt;=" &amp; FU$1, DataRegularSeason20242025!$D$3:$D$1315, $A16)+SUMIFS(DataRegularSeason20242025!$AB$3:$AB$1315,DataRegularSeason20242025!$B$3:$B$1315, "&lt;=" &amp; FU$1, DataRegularSeason20242025!$E$3:$E$1315, $A16)</f>
        <v>5</v>
      </c>
      <c r="FV16" s="49">
        <f>SUMIFS(DataRegularSeason20242025!$AA$3:$AA$1315,DataRegularSeason20242025!$B$3:$B$1315, "&lt;=" &amp; FV$1, DataRegularSeason20242025!$D$3:$D$1315, $A16)+SUMIFS(DataRegularSeason20242025!$AB$3:$AB$1315,DataRegularSeason20242025!$B$3:$B$1315, "&lt;=" &amp; FV$1, DataRegularSeason20242025!$E$3:$E$1315, $A16)</f>
        <v>5</v>
      </c>
      <c r="FW16" s="49">
        <f>SUMIFS(DataRegularSeason20242025!$AA$3:$AA$1315,DataRegularSeason20242025!$B$3:$B$1315, "&lt;=" &amp; FW$1, DataRegularSeason20242025!$D$3:$D$1315, $A16)+SUMIFS(DataRegularSeason20242025!$AB$3:$AB$1315,DataRegularSeason20242025!$B$3:$B$1315, "&lt;=" &amp; FW$1, DataRegularSeason20242025!$E$3:$E$1315, $A16)</f>
        <v>5</v>
      </c>
      <c r="FX16" s="49">
        <f>SUMIFS(DataRegularSeason20242025!$AA$3:$AA$1315,DataRegularSeason20242025!$B$3:$B$1315, "&lt;=" &amp; FX$1, DataRegularSeason20242025!$D$3:$D$1315, $A16)+SUMIFS(DataRegularSeason20242025!$AB$3:$AB$1315,DataRegularSeason20242025!$B$3:$B$1315, "&lt;=" &amp; FX$1, DataRegularSeason20242025!$E$3:$E$1315, $A16)</f>
        <v>5</v>
      </c>
      <c r="FY16" s="49">
        <f>SUMIFS(DataRegularSeason20242025!$AA$3:$AA$1315,DataRegularSeason20242025!$B$3:$B$1315, "&lt;=" &amp; FY$1, DataRegularSeason20242025!$D$3:$D$1315, $A16)+SUMIFS(DataRegularSeason20242025!$AB$3:$AB$1315,DataRegularSeason20242025!$B$3:$B$1315, "&lt;=" &amp; FY$1, DataRegularSeason20242025!$E$3:$E$1315, $A16)</f>
        <v>5</v>
      </c>
      <c r="FZ16" s="49">
        <f>SUMIFS(DataRegularSeason20242025!$AA$3:$AA$1315,DataRegularSeason20242025!$B$3:$B$1315, "&lt;=" &amp; FZ$1, DataRegularSeason20242025!$D$3:$D$1315, $A16)+SUMIFS(DataRegularSeason20242025!$AB$3:$AB$1315,DataRegularSeason20242025!$B$3:$B$1315, "&lt;=" &amp; FZ$1, DataRegularSeason20242025!$E$3:$E$1315, $A16)</f>
        <v>5</v>
      </c>
      <c r="GA16" s="49">
        <f>SUMIFS(DataRegularSeason20242025!$AA$3:$AA$1315,DataRegularSeason20242025!$B$3:$B$1315, "&lt;=" &amp; GA$1, DataRegularSeason20242025!$D$3:$D$1315, $A16)+SUMIFS(DataRegularSeason20242025!$AB$3:$AB$1315,DataRegularSeason20242025!$B$3:$B$1315, "&lt;=" &amp; GA$1, DataRegularSeason20242025!$E$3:$E$1315, $A16)</f>
        <v>5</v>
      </c>
      <c r="GB16" s="49">
        <f>SUMIFS(DataRegularSeason20242025!$AA$3:$AA$1315,DataRegularSeason20242025!$B$3:$B$1315, "&lt;=" &amp; GB$1, DataRegularSeason20242025!$D$3:$D$1315, $A16)+SUMIFS(DataRegularSeason20242025!$AB$3:$AB$1315,DataRegularSeason20242025!$B$3:$B$1315, "&lt;=" &amp; GB$1, DataRegularSeason20242025!$E$3:$E$1315, $A16)</f>
        <v>5</v>
      </c>
      <c r="GC16" s="49">
        <f>SUMIFS(DataRegularSeason20242025!$AA$3:$AA$1315,DataRegularSeason20242025!$B$3:$B$1315, "&lt;=" &amp; GC$1, DataRegularSeason20242025!$D$3:$D$1315, $A16)+SUMIFS(DataRegularSeason20242025!$AB$3:$AB$1315,DataRegularSeason20242025!$B$3:$B$1315, "&lt;=" &amp; GC$1, DataRegularSeason20242025!$E$3:$E$1315, $A16)</f>
        <v>5</v>
      </c>
      <c r="GD16" s="49">
        <f>SUMIFS(DataRegularSeason20242025!$AA$3:$AA$1315,DataRegularSeason20242025!$B$3:$B$1315, "&lt;=" &amp; GD$1, DataRegularSeason20242025!$D$3:$D$1315, $A16)+SUMIFS(DataRegularSeason20242025!$AB$3:$AB$1315,DataRegularSeason20242025!$B$3:$B$1315, "&lt;=" &amp; GD$1, DataRegularSeason20242025!$E$3:$E$1315, $A16)</f>
        <v>5</v>
      </c>
      <c r="GE16" s="49">
        <f>SUMIFS(DataRegularSeason20242025!$AA$3:$AA$1315,DataRegularSeason20242025!$B$3:$B$1315, "&lt;=" &amp; GE$1, DataRegularSeason20242025!$D$3:$D$1315, $A16)+SUMIFS(DataRegularSeason20242025!$AB$3:$AB$1315,DataRegularSeason20242025!$B$3:$B$1315, "&lt;=" &amp; GE$1, DataRegularSeason20242025!$E$3:$E$1315, $A16)</f>
        <v>5</v>
      </c>
      <c r="GF16" s="49">
        <f>SUMIFS(DataRegularSeason20242025!$AA$3:$AA$1315,DataRegularSeason20242025!$B$3:$B$1315, "&lt;=" &amp; GF$1, DataRegularSeason20242025!$D$3:$D$1315, $A16)+SUMIFS(DataRegularSeason20242025!$AB$3:$AB$1315,DataRegularSeason20242025!$B$3:$B$1315, "&lt;=" &amp; GF$1, DataRegularSeason20242025!$E$3:$E$1315, $A16)</f>
        <v>5</v>
      </c>
      <c r="GG16" s="49">
        <f>SUMIFS(DataRegularSeason20242025!$AA$3:$AA$1315,DataRegularSeason20242025!$B$3:$B$1315, "&lt;=" &amp; GG$1, DataRegularSeason20242025!$D$3:$D$1315, $A16)+SUMIFS(DataRegularSeason20242025!$AB$3:$AB$1315,DataRegularSeason20242025!$B$3:$B$1315, "&lt;=" &amp; GG$1, DataRegularSeason20242025!$E$3:$E$1315, $A16)</f>
        <v>5</v>
      </c>
      <c r="GH16" s="49">
        <f>SUMIFS(DataRegularSeason20242025!$AA$3:$AA$1315,DataRegularSeason20242025!$B$3:$B$1315, "&lt;=" &amp; GH$1, DataRegularSeason20242025!$D$3:$D$1315, $A16)+SUMIFS(DataRegularSeason20242025!$AB$3:$AB$1315,DataRegularSeason20242025!$B$3:$B$1315, "&lt;=" &amp; GH$1, DataRegularSeason20242025!$E$3:$E$1315, $A16)</f>
        <v>5</v>
      </c>
      <c r="GI16" s="49">
        <f>SUMIFS(DataRegularSeason20242025!$AA$3:$AA$1315,DataRegularSeason20242025!$B$3:$B$1315, "&lt;=" &amp; GI$1, DataRegularSeason20242025!$D$3:$D$1315, $A16)+SUMIFS(DataRegularSeason20242025!$AB$3:$AB$1315,DataRegularSeason20242025!$B$3:$B$1315, "&lt;=" &amp; GI$1, DataRegularSeason20242025!$E$3:$E$1315, $A16)</f>
        <v>5</v>
      </c>
      <c r="GJ16" s="49">
        <f>SUMIFS(DataRegularSeason20242025!$AA$3:$AA$1315,DataRegularSeason20242025!$B$3:$B$1315, "&lt;=" &amp; GJ$1, DataRegularSeason20242025!$D$3:$D$1315, $A16)+SUMIFS(DataRegularSeason20242025!$AB$3:$AB$1315,DataRegularSeason20242025!$B$3:$B$1315, "&lt;=" &amp; GJ$1, DataRegularSeason20242025!$E$3:$E$1315, $A16)</f>
        <v>5</v>
      </c>
      <c r="GK16" s="49">
        <f>SUMIFS(DataRegularSeason20242025!$AA$3:$AA$1315,DataRegularSeason20242025!$B$3:$B$1315, "&lt;=" &amp; GK$1, DataRegularSeason20242025!$D$3:$D$1315, $A16)+SUMIFS(DataRegularSeason20242025!$AB$3:$AB$1315,DataRegularSeason20242025!$B$3:$B$1315, "&lt;=" &amp; GK$1, DataRegularSeason20242025!$E$3:$E$1315, $A16)</f>
        <v>5</v>
      </c>
      <c r="GL16" s="49">
        <f>SUMIFS(DataRegularSeason20242025!$AA$3:$AA$1315,DataRegularSeason20242025!$B$3:$B$1315, "&lt;=" &amp; GL$1, DataRegularSeason20242025!$D$3:$D$1315, $A16)+SUMIFS(DataRegularSeason20242025!$AB$3:$AB$1315,DataRegularSeason20242025!$B$3:$B$1315, "&lt;=" &amp; GL$1, DataRegularSeason20242025!$E$3:$E$1315, $A16)</f>
        <v>5</v>
      </c>
      <c r="GM16" s="49">
        <f>SUMIFS(DataRegularSeason20242025!$AA$3:$AA$1315,DataRegularSeason20242025!$B$3:$B$1315, "&lt;=" &amp; GM$1, DataRegularSeason20242025!$D$3:$D$1315, $A16)+SUMIFS(DataRegularSeason20242025!$AB$3:$AB$1315,DataRegularSeason20242025!$B$3:$B$1315, "&lt;=" &amp; GM$1, DataRegularSeason20242025!$E$3:$E$1315, $A16)</f>
        <v>5</v>
      </c>
      <c r="GN16" s="49">
        <f>SUMIFS(DataRegularSeason20242025!$AA$3:$AA$1315,DataRegularSeason20242025!$B$3:$B$1315, "&lt;=" &amp; GN$1, DataRegularSeason20242025!$D$3:$D$1315, $A16)+SUMIFS(DataRegularSeason20242025!$AB$3:$AB$1315,DataRegularSeason20242025!$B$3:$B$1315, "&lt;=" &amp; GN$1, DataRegularSeason20242025!$E$3:$E$1315, $A16)</f>
        <v>5</v>
      </c>
      <c r="GO16" s="49">
        <f>SUMIFS(DataRegularSeason20242025!$AA$3:$AA$1315,DataRegularSeason20242025!$B$3:$B$1315, "&lt;=" &amp; GO$1, DataRegularSeason20242025!$D$3:$D$1315, $A16)+SUMIFS(DataRegularSeason20242025!$AB$3:$AB$1315,DataRegularSeason20242025!$B$3:$B$1315, "&lt;=" &amp; GO$1, DataRegularSeason20242025!$E$3:$E$1315, $A16)</f>
        <v>5</v>
      </c>
      <c r="GP16" s="49">
        <f>SUMIFS(DataRegularSeason20242025!$AA$3:$AA$1315,DataRegularSeason20242025!$B$3:$B$1315, "&lt;=" &amp; GP$1, DataRegularSeason20242025!$D$3:$D$1315, $A16)+SUMIFS(DataRegularSeason20242025!$AB$3:$AB$1315,DataRegularSeason20242025!$B$3:$B$1315, "&lt;=" &amp; GP$1, DataRegularSeason20242025!$E$3:$E$1315, $A16)</f>
        <v>5</v>
      </c>
      <c r="GQ16" s="49">
        <f>SUMIFS(DataRegularSeason20242025!$AA$3:$AA$1315,DataRegularSeason20242025!$B$3:$B$1315, "&lt;=" &amp; GQ$1, DataRegularSeason20242025!$D$3:$D$1315, $A16)+SUMIFS(DataRegularSeason20242025!$AB$3:$AB$1315,DataRegularSeason20242025!$B$3:$B$1315, "&lt;=" &amp; GQ$1, DataRegularSeason20242025!$E$3:$E$1315, $A16)</f>
        <v>5</v>
      </c>
      <c r="GR16" s="49">
        <f>SUMIFS(DataRegularSeason20242025!$AA$3:$AA$1315,DataRegularSeason20242025!$B$3:$B$1315, "&lt;=" &amp; GR$1, DataRegularSeason20242025!$D$3:$D$1315, $A16)+SUMIFS(DataRegularSeason20242025!$AB$3:$AB$1315,DataRegularSeason20242025!$B$3:$B$1315, "&lt;=" &amp; GR$1, DataRegularSeason20242025!$E$3:$E$1315, $A16)</f>
        <v>5</v>
      </c>
      <c r="GS16" s="49">
        <f>SUMIFS(DataRegularSeason20242025!$AA$3:$AA$1315,DataRegularSeason20242025!$B$3:$B$1315, "&lt;=" &amp; GS$1, DataRegularSeason20242025!$D$3:$D$1315, $A16)+SUMIFS(DataRegularSeason20242025!$AB$3:$AB$1315,DataRegularSeason20242025!$B$3:$B$1315, "&lt;=" &amp; GS$1, DataRegularSeason20242025!$E$3:$E$1315, $A16)</f>
        <v>5</v>
      </c>
      <c r="GT16" s="49">
        <f>SUMIFS(DataRegularSeason20242025!$AA$3:$AA$1315,DataRegularSeason20242025!$B$3:$B$1315, "&lt;=" &amp; GT$1, DataRegularSeason20242025!$D$3:$D$1315, $A16)+SUMIFS(DataRegularSeason20242025!$AB$3:$AB$1315,DataRegularSeason20242025!$B$3:$B$1315, "&lt;=" &amp; GT$1, DataRegularSeason20242025!$E$3:$E$1315, $A16)</f>
        <v>5</v>
      </c>
      <c r="GU16" s="49">
        <f>SUMIFS(DataRegularSeason20242025!$AA$3:$AA$1315,DataRegularSeason20242025!$B$3:$B$1315, "&lt;=" &amp; GU$1, DataRegularSeason20242025!$D$3:$D$1315, $A16)+SUMIFS(DataRegularSeason20242025!$AB$3:$AB$1315,DataRegularSeason20242025!$B$3:$B$1315, "&lt;=" &amp; GU$1, DataRegularSeason20242025!$E$3:$E$1315, $A16)</f>
        <v>5</v>
      </c>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row>
    <row r="17" spans="1:275" hidden="1" x14ac:dyDescent="0.25">
      <c r="A17" s="48" t="s">
        <v>32</v>
      </c>
      <c r="B17" t="s">
        <v>98</v>
      </c>
      <c r="C17" t="s">
        <v>99</v>
      </c>
      <c r="D17" s="49">
        <f>SUMIFS(DataRegularSeason20242025!$AA$3:$AA$1315,DataRegularSeason20242025!$B$3:$B$1315, "&lt;=" &amp; D$1, DataRegularSeason20242025!$D$3:$D$1315, $A17)+SUMIFS(DataRegularSeason20242025!$AB$3:$AB$1315,DataRegularSeason20242025!$B$3:$B$1315, "&lt;=" &amp; D$1, DataRegularSeason20242025!$E$3:$E$1315, $A17)</f>
        <v>0</v>
      </c>
      <c r="E17" s="49">
        <f>SUMIFS(DataRegularSeason20242025!$AA$3:$AA$1315,DataRegularSeason20242025!$B$3:$B$1315, "&lt;=" &amp; E$1, DataRegularSeason20242025!$D$3:$D$1315, $A17)+SUMIFS(DataRegularSeason20242025!$AB$3:$AB$1315,DataRegularSeason20242025!$B$3:$B$1315, "&lt;=" &amp; E$1, DataRegularSeason20242025!$E$3:$E$1315, $A17)</f>
        <v>2</v>
      </c>
      <c r="F17" s="49">
        <f>SUMIFS(DataRegularSeason20242025!$AA$3:$AA$1315,DataRegularSeason20242025!$B$3:$B$1315, "&lt;=" &amp; F$1, DataRegularSeason20242025!$D$3:$D$1315, $A17)+SUMIFS(DataRegularSeason20242025!$AB$3:$AB$1315,DataRegularSeason20242025!$B$3:$B$1315, "&lt;=" &amp; F$1, DataRegularSeason20242025!$E$3:$E$1315, $A17)</f>
        <v>4</v>
      </c>
      <c r="G17" s="49">
        <f>SUMIFS(DataRegularSeason20242025!$AA$3:$AA$1315,DataRegularSeason20242025!$B$3:$B$1315, "&lt;=" &amp; G$1, DataRegularSeason20242025!$D$3:$D$1315, $A17)+SUMIFS(DataRegularSeason20242025!$AB$3:$AB$1315,DataRegularSeason20242025!$B$3:$B$1315, "&lt;=" &amp; G$1, DataRegularSeason20242025!$E$3:$E$1315, $A17)</f>
        <v>4</v>
      </c>
      <c r="H17" s="49">
        <f>SUMIFS(DataRegularSeason20242025!$AA$3:$AA$1315,DataRegularSeason20242025!$B$3:$B$1315, "&lt;=" &amp; H$1, DataRegularSeason20242025!$D$3:$D$1315, $A17)+SUMIFS(DataRegularSeason20242025!$AB$3:$AB$1315,DataRegularSeason20242025!$B$3:$B$1315, "&lt;=" &amp; H$1, DataRegularSeason20242025!$E$3:$E$1315, $A17)</f>
        <v>4</v>
      </c>
      <c r="I17" s="49">
        <f>SUMIFS(DataRegularSeason20242025!$AA$3:$AA$1315,DataRegularSeason20242025!$B$3:$B$1315, "&lt;=" &amp; I$1, DataRegularSeason20242025!$D$3:$D$1315, $A17)+SUMIFS(DataRegularSeason20242025!$AB$3:$AB$1315,DataRegularSeason20242025!$B$3:$B$1315, "&lt;=" &amp; I$1, DataRegularSeason20242025!$E$3:$E$1315, $A17)</f>
        <v>4</v>
      </c>
      <c r="J17" s="49">
        <f>SUMIFS(DataRegularSeason20242025!$AA$3:$AA$1315,DataRegularSeason20242025!$B$3:$B$1315, "&lt;=" &amp; J$1, DataRegularSeason20242025!$D$3:$D$1315, $A17)+SUMIFS(DataRegularSeason20242025!$AB$3:$AB$1315,DataRegularSeason20242025!$B$3:$B$1315, "&lt;=" &amp; J$1, DataRegularSeason20242025!$E$3:$E$1315, $A17)</f>
        <v>4</v>
      </c>
      <c r="K17" s="49">
        <f>SUMIFS(DataRegularSeason20242025!$AA$3:$AA$1315,DataRegularSeason20242025!$B$3:$B$1315, "&lt;=" &amp; K$1, DataRegularSeason20242025!$D$3:$D$1315, $A17)+SUMIFS(DataRegularSeason20242025!$AB$3:$AB$1315,DataRegularSeason20242025!$B$3:$B$1315, "&lt;=" &amp; K$1, DataRegularSeason20242025!$E$3:$E$1315, $A17)</f>
        <v>4</v>
      </c>
      <c r="L17" s="49">
        <f>SUMIFS(DataRegularSeason20242025!$AA$3:$AA$1315,DataRegularSeason20242025!$B$3:$B$1315, "&lt;=" &amp; L$1, DataRegularSeason20242025!$D$3:$D$1315, $A17)+SUMIFS(DataRegularSeason20242025!$AB$3:$AB$1315,DataRegularSeason20242025!$B$3:$B$1315, "&lt;=" &amp; L$1, DataRegularSeason20242025!$E$3:$E$1315, $A17)</f>
        <v>4</v>
      </c>
      <c r="M17" s="49">
        <f>SUMIFS(DataRegularSeason20242025!$AA$3:$AA$1315,DataRegularSeason20242025!$B$3:$B$1315, "&lt;=" &amp; M$1, DataRegularSeason20242025!$D$3:$D$1315, $A17)+SUMIFS(DataRegularSeason20242025!$AB$3:$AB$1315,DataRegularSeason20242025!$B$3:$B$1315, "&lt;=" &amp; M$1, DataRegularSeason20242025!$E$3:$E$1315, $A17)</f>
        <v>6</v>
      </c>
      <c r="N17" s="49">
        <f>SUMIFS(DataRegularSeason20242025!$AA$3:$AA$1315,DataRegularSeason20242025!$B$3:$B$1315, "&lt;=" &amp; N$1, DataRegularSeason20242025!$D$3:$D$1315, $A17)+SUMIFS(DataRegularSeason20242025!$AB$3:$AB$1315,DataRegularSeason20242025!$B$3:$B$1315, "&lt;=" &amp; N$1, DataRegularSeason20242025!$E$3:$E$1315, $A17)</f>
        <v>6</v>
      </c>
      <c r="O17" s="49">
        <f>SUMIFS(DataRegularSeason20242025!$AA$3:$AA$1315,DataRegularSeason20242025!$B$3:$B$1315, "&lt;=" &amp; O$1, DataRegularSeason20242025!$D$3:$D$1315, $A17)+SUMIFS(DataRegularSeason20242025!$AB$3:$AB$1315,DataRegularSeason20242025!$B$3:$B$1315, "&lt;=" &amp; O$1, DataRegularSeason20242025!$E$3:$E$1315, $A17)</f>
        <v>8</v>
      </c>
      <c r="P17" s="49">
        <f>SUMIFS(DataRegularSeason20242025!$AA$3:$AA$1315,DataRegularSeason20242025!$B$3:$B$1315, "&lt;=" &amp; P$1, DataRegularSeason20242025!$D$3:$D$1315, $A17)+SUMIFS(DataRegularSeason20242025!$AB$3:$AB$1315,DataRegularSeason20242025!$B$3:$B$1315, "&lt;=" &amp; P$1, DataRegularSeason20242025!$E$3:$E$1315, $A17)</f>
        <v>8</v>
      </c>
      <c r="Q17" s="49">
        <f>SUMIFS(DataRegularSeason20242025!$AA$3:$AA$1315,DataRegularSeason20242025!$B$3:$B$1315, "&lt;=" &amp; Q$1, DataRegularSeason20242025!$D$3:$D$1315, $A17)+SUMIFS(DataRegularSeason20242025!$AB$3:$AB$1315,DataRegularSeason20242025!$B$3:$B$1315, "&lt;=" &amp; Q$1, DataRegularSeason20242025!$E$3:$E$1315, $A17)</f>
        <v>8</v>
      </c>
      <c r="R17" s="49">
        <f>SUMIFS(DataRegularSeason20242025!$AA$3:$AA$1315,DataRegularSeason20242025!$B$3:$B$1315, "&lt;=" &amp; R$1, DataRegularSeason20242025!$D$3:$D$1315, $A17)+SUMIFS(DataRegularSeason20242025!$AB$3:$AB$1315,DataRegularSeason20242025!$B$3:$B$1315, "&lt;=" &amp; R$1, DataRegularSeason20242025!$E$3:$E$1315, $A17)</f>
        <v>10</v>
      </c>
      <c r="S17" s="49">
        <f>SUMIFS(DataRegularSeason20242025!$AA$3:$AA$1315,DataRegularSeason20242025!$B$3:$B$1315, "&lt;=" &amp; S$1, DataRegularSeason20242025!$D$3:$D$1315, $A17)+SUMIFS(DataRegularSeason20242025!$AB$3:$AB$1315,DataRegularSeason20242025!$B$3:$B$1315, "&lt;=" &amp; S$1, DataRegularSeason20242025!$E$3:$E$1315, $A17)</f>
        <v>10</v>
      </c>
      <c r="T17" s="49">
        <f>SUMIFS(DataRegularSeason20242025!$AA$3:$AA$1315,DataRegularSeason20242025!$B$3:$B$1315, "&lt;=" &amp; T$1, DataRegularSeason20242025!$D$3:$D$1315, $A17)+SUMIFS(DataRegularSeason20242025!$AB$3:$AB$1315,DataRegularSeason20242025!$B$3:$B$1315, "&lt;=" &amp; T$1, DataRegularSeason20242025!$E$3:$E$1315, $A17)</f>
        <v>11</v>
      </c>
      <c r="U17" s="49">
        <f>SUMIFS(DataRegularSeason20242025!$AA$3:$AA$1315,DataRegularSeason20242025!$B$3:$B$1315, "&lt;=" &amp; U$1, DataRegularSeason20242025!$D$3:$D$1315, $A17)+SUMIFS(DataRegularSeason20242025!$AB$3:$AB$1315,DataRegularSeason20242025!$B$3:$B$1315, "&lt;=" &amp; U$1, DataRegularSeason20242025!$E$3:$E$1315, $A17)</f>
        <v>11</v>
      </c>
      <c r="V17" s="49">
        <f>SUMIFS(DataRegularSeason20242025!$AA$3:$AA$1315,DataRegularSeason20242025!$B$3:$B$1315, "&lt;=" &amp; V$1, DataRegularSeason20242025!$D$3:$D$1315, $A17)+SUMIFS(DataRegularSeason20242025!$AB$3:$AB$1315,DataRegularSeason20242025!$B$3:$B$1315, "&lt;=" &amp; V$1, DataRegularSeason20242025!$E$3:$E$1315, $A17)</f>
        <v>11</v>
      </c>
      <c r="W17" s="49">
        <f>SUMIFS(DataRegularSeason20242025!$AA$3:$AA$1315,DataRegularSeason20242025!$B$3:$B$1315, "&lt;=" &amp; W$1, DataRegularSeason20242025!$D$3:$D$1315, $A17)+SUMIFS(DataRegularSeason20242025!$AB$3:$AB$1315,DataRegularSeason20242025!$B$3:$B$1315, "&lt;=" &amp; W$1, DataRegularSeason20242025!$E$3:$E$1315, $A17)</f>
        <v>11</v>
      </c>
      <c r="X17" s="49">
        <f>SUMIFS(DataRegularSeason20242025!$AA$3:$AA$1315,DataRegularSeason20242025!$B$3:$B$1315, "&lt;=" &amp; X$1, DataRegularSeason20242025!$D$3:$D$1315, $A17)+SUMIFS(DataRegularSeason20242025!$AB$3:$AB$1315,DataRegularSeason20242025!$B$3:$B$1315, "&lt;=" &amp; X$1, DataRegularSeason20242025!$E$3:$E$1315, $A17)</f>
        <v>11</v>
      </c>
      <c r="Y17" s="49">
        <f>SUMIFS(DataRegularSeason20242025!$AA$3:$AA$1315,DataRegularSeason20242025!$B$3:$B$1315, "&lt;=" &amp; Y$1, DataRegularSeason20242025!$D$3:$D$1315, $A17)+SUMIFS(DataRegularSeason20242025!$AB$3:$AB$1315,DataRegularSeason20242025!$B$3:$B$1315, "&lt;=" &amp; Y$1, DataRegularSeason20242025!$E$3:$E$1315, $A17)</f>
        <v>11</v>
      </c>
      <c r="Z17" s="49">
        <f>SUMIFS(DataRegularSeason20242025!$AA$3:$AA$1315,DataRegularSeason20242025!$B$3:$B$1315, "&lt;=" &amp; Z$1, DataRegularSeason20242025!$D$3:$D$1315, $A17)+SUMIFS(DataRegularSeason20242025!$AB$3:$AB$1315,DataRegularSeason20242025!$B$3:$B$1315, "&lt;=" &amp; Z$1, DataRegularSeason20242025!$E$3:$E$1315, $A17)</f>
        <v>11</v>
      </c>
      <c r="AA17" s="49">
        <f>SUMIFS(DataRegularSeason20242025!$AA$3:$AA$1315,DataRegularSeason20242025!$B$3:$B$1315, "&lt;=" &amp; AA$1, DataRegularSeason20242025!$D$3:$D$1315, $A17)+SUMIFS(DataRegularSeason20242025!$AB$3:$AB$1315,DataRegularSeason20242025!$B$3:$B$1315, "&lt;=" &amp; AA$1, DataRegularSeason20242025!$E$3:$E$1315, $A17)</f>
        <v>11</v>
      </c>
      <c r="AB17" s="49">
        <f>SUMIFS(DataRegularSeason20242025!$AA$3:$AA$1315,DataRegularSeason20242025!$B$3:$B$1315, "&lt;=" &amp; AB$1, DataRegularSeason20242025!$D$3:$D$1315, $A17)+SUMIFS(DataRegularSeason20242025!$AB$3:$AB$1315,DataRegularSeason20242025!$B$3:$B$1315, "&lt;=" &amp; AB$1, DataRegularSeason20242025!$E$3:$E$1315, $A17)</f>
        <v>11</v>
      </c>
      <c r="AC17" s="49">
        <f>SUMIFS(DataRegularSeason20242025!$AA$3:$AA$1315,DataRegularSeason20242025!$B$3:$B$1315, "&lt;=" &amp; AC$1, DataRegularSeason20242025!$D$3:$D$1315, $A17)+SUMIFS(DataRegularSeason20242025!$AB$3:$AB$1315,DataRegularSeason20242025!$B$3:$B$1315, "&lt;=" &amp; AC$1, DataRegularSeason20242025!$E$3:$E$1315, $A17)</f>
        <v>11</v>
      </c>
      <c r="AD17" s="49">
        <f>SUMIFS(DataRegularSeason20242025!$AA$3:$AA$1315,DataRegularSeason20242025!$B$3:$B$1315, "&lt;=" &amp; AD$1, DataRegularSeason20242025!$D$3:$D$1315, $A17)+SUMIFS(DataRegularSeason20242025!$AB$3:$AB$1315,DataRegularSeason20242025!$B$3:$B$1315, "&lt;=" &amp; AD$1, DataRegularSeason20242025!$E$3:$E$1315, $A17)</f>
        <v>11</v>
      </c>
      <c r="AE17" s="49">
        <f>SUMIFS(DataRegularSeason20242025!$AA$3:$AA$1315,DataRegularSeason20242025!$B$3:$B$1315, "&lt;=" &amp; AE$1, DataRegularSeason20242025!$D$3:$D$1315, $A17)+SUMIFS(DataRegularSeason20242025!$AB$3:$AB$1315,DataRegularSeason20242025!$B$3:$B$1315, "&lt;=" &amp; AE$1, DataRegularSeason20242025!$E$3:$E$1315, $A17)</f>
        <v>11</v>
      </c>
      <c r="AF17" s="49">
        <f>SUMIFS(DataRegularSeason20242025!$AA$3:$AA$1315,DataRegularSeason20242025!$B$3:$B$1315, "&lt;=" &amp; AF$1, DataRegularSeason20242025!$D$3:$D$1315, $A17)+SUMIFS(DataRegularSeason20242025!$AB$3:$AB$1315,DataRegularSeason20242025!$B$3:$B$1315, "&lt;=" &amp; AF$1, DataRegularSeason20242025!$E$3:$E$1315, $A17)</f>
        <v>11</v>
      </c>
      <c r="AG17" s="49">
        <f>SUMIFS(DataRegularSeason20242025!$AA$3:$AA$1315,DataRegularSeason20242025!$B$3:$B$1315, "&lt;=" &amp; AG$1, DataRegularSeason20242025!$D$3:$D$1315, $A17)+SUMIFS(DataRegularSeason20242025!$AB$3:$AB$1315,DataRegularSeason20242025!$B$3:$B$1315, "&lt;=" &amp; AG$1, DataRegularSeason20242025!$E$3:$E$1315, $A17)</f>
        <v>11</v>
      </c>
      <c r="AH17" s="49">
        <f>SUMIFS(DataRegularSeason20242025!$AA$3:$AA$1315,DataRegularSeason20242025!$B$3:$B$1315, "&lt;=" &amp; AH$1, DataRegularSeason20242025!$D$3:$D$1315, $A17)+SUMIFS(DataRegularSeason20242025!$AB$3:$AB$1315,DataRegularSeason20242025!$B$3:$B$1315, "&lt;=" &amp; AH$1, DataRegularSeason20242025!$E$3:$E$1315, $A17)</f>
        <v>11</v>
      </c>
      <c r="AI17" s="49">
        <f>SUMIFS(DataRegularSeason20242025!$AA$3:$AA$1315,DataRegularSeason20242025!$B$3:$B$1315, "&lt;=" &amp; AI$1, DataRegularSeason20242025!$D$3:$D$1315, $A17)+SUMIFS(DataRegularSeason20242025!$AB$3:$AB$1315,DataRegularSeason20242025!$B$3:$B$1315, "&lt;=" &amp; AI$1, DataRegularSeason20242025!$E$3:$E$1315, $A17)</f>
        <v>11</v>
      </c>
      <c r="AJ17" s="49">
        <f>SUMIFS(DataRegularSeason20242025!$AA$3:$AA$1315,DataRegularSeason20242025!$B$3:$B$1315, "&lt;=" &amp; AJ$1, DataRegularSeason20242025!$D$3:$D$1315, $A17)+SUMIFS(DataRegularSeason20242025!$AB$3:$AB$1315,DataRegularSeason20242025!$B$3:$B$1315, "&lt;=" &amp; AJ$1, DataRegularSeason20242025!$E$3:$E$1315, $A17)</f>
        <v>11</v>
      </c>
      <c r="AK17" s="49">
        <f>SUMIFS(DataRegularSeason20242025!$AA$3:$AA$1315,DataRegularSeason20242025!$B$3:$B$1315, "&lt;=" &amp; AK$1, DataRegularSeason20242025!$D$3:$D$1315, $A17)+SUMIFS(DataRegularSeason20242025!$AB$3:$AB$1315,DataRegularSeason20242025!$B$3:$B$1315, "&lt;=" &amp; AK$1, DataRegularSeason20242025!$E$3:$E$1315, $A17)</f>
        <v>11</v>
      </c>
      <c r="AL17" s="49">
        <f>SUMIFS(DataRegularSeason20242025!$AA$3:$AA$1315,DataRegularSeason20242025!$B$3:$B$1315, "&lt;=" &amp; AL$1, DataRegularSeason20242025!$D$3:$D$1315, $A17)+SUMIFS(DataRegularSeason20242025!$AB$3:$AB$1315,DataRegularSeason20242025!$B$3:$B$1315, "&lt;=" &amp; AL$1, DataRegularSeason20242025!$E$3:$E$1315, $A17)</f>
        <v>11</v>
      </c>
      <c r="AM17" s="49">
        <f>SUMIFS(DataRegularSeason20242025!$AA$3:$AA$1315,DataRegularSeason20242025!$B$3:$B$1315, "&lt;=" &amp; AM$1, DataRegularSeason20242025!$D$3:$D$1315, $A17)+SUMIFS(DataRegularSeason20242025!$AB$3:$AB$1315,DataRegularSeason20242025!$B$3:$B$1315, "&lt;=" &amp; AM$1, DataRegularSeason20242025!$E$3:$E$1315, $A17)</f>
        <v>11</v>
      </c>
      <c r="AN17" s="49">
        <f>SUMIFS(DataRegularSeason20242025!$AA$3:$AA$1315,DataRegularSeason20242025!$B$3:$B$1315, "&lt;=" &amp; AN$1, DataRegularSeason20242025!$D$3:$D$1315, $A17)+SUMIFS(DataRegularSeason20242025!$AB$3:$AB$1315,DataRegularSeason20242025!$B$3:$B$1315, "&lt;=" &amp; AN$1, DataRegularSeason20242025!$E$3:$E$1315, $A17)</f>
        <v>11</v>
      </c>
      <c r="AO17" s="49">
        <f>SUMIFS(DataRegularSeason20242025!$AA$3:$AA$1315,DataRegularSeason20242025!$B$3:$B$1315, "&lt;=" &amp; AO$1, DataRegularSeason20242025!$D$3:$D$1315, $A17)+SUMIFS(DataRegularSeason20242025!$AB$3:$AB$1315,DataRegularSeason20242025!$B$3:$B$1315, "&lt;=" &amp; AO$1, DataRegularSeason20242025!$E$3:$E$1315, $A17)</f>
        <v>11</v>
      </c>
      <c r="AP17" s="49">
        <f>SUMIFS(DataRegularSeason20242025!$AA$3:$AA$1315,DataRegularSeason20242025!$B$3:$B$1315, "&lt;=" &amp; AP$1, DataRegularSeason20242025!$D$3:$D$1315, $A17)+SUMIFS(DataRegularSeason20242025!$AB$3:$AB$1315,DataRegularSeason20242025!$B$3:$B$1315, "&lt;=" &amp; AP$1, DataRegularSeason20242025!$E$3:$E$1315, $A17)</f>
        <v>11</v>
      </c>
      <c r="AQ17" s="49">
        <f>SUMIFS(DataRegularSeason20242025!$AA$3:$AA$1315,DataRegularSeason20242025!$B$3:$B$1315, "&lt;=" &amp; AQ$1, DataRegularSeason20242025!$D$3:$D$1315, $A17)+SUMIFS(DataRegularSeason20242025!$AB$3:$AB$1315,DataRegularSeason20242025!$B$3:$B$1315, "&lt;=" &amp; AQ$1, DataRegularSeason20242025!$E$3:$E$1315, $A17)</f>
        <v>11</v>
      </c>
      <c r="AR17" s="49">
        <f>SUMIFS(DataRegularSeason20242025!$AA$3:$AA$1315,DataRegularSeason20242025!$B$3:$B$1315, "&lt;=" &amp; AR$1, DataRegularSeason20242025!$D$3:$D$1315, $A17)+SUMIFS(DataRegularSeason20242025!$AB$3:$AB$1315,DataRegularSeason20242025!$B$3:$B$1315, "&lt;=" &amp; AR$1, DataRegularSeason20242025!$E$3:$E$1315, $A17)</f>
        <v>11</v>
      </c>
      <c r="AS17" s="49">
        <f>SUMIFS(DataRegularSeason20242025!$AA$3:$AA$1315,DataRegularSeason20242025!$B$3:$B$1315, "&lt;=" &amp; AS$1, DataRegularSeason20242025!$D$3:$D$1315, $A17)+SUMIFS(DataRegularSeason20242025!$AB$3:$AB$1315,DataRegularSeason20242025!$B$3:$B$1315, "&lt;=" &amp; AS$1, DataRegularSeason20242025!$E$3:$E$1315, $A17)</f>
        <v>11</v>
      </c>
      <c r="AT17" s="49">
        <f>SUMIFS(DataRegularSeason20242025!$AA$3:$AA$1315,DataRegularSeason20242025!$B$3:$B$1315, "&lt;=" &amp; AT$1, DataRegularSeason20242025!$D$3:$D$1315, $A17)+SUMIFS(DataRegularSeason20242025!$AB$3:$AB$1315,DataRegularSeason20242025!$B$3:$B$1315, "&lt;=" &amp; AT$1, DataRegularSeason20242025!$E$3:$E$1315, $A17)</f>
        <v>11</v>
      </c>
      <c r="AU17" s="49">
        <f>SUMIFS(DataRegularSeason20242025!$AA$3:$AA$1315,DataRegularSeason20242025!$B$3:$B$1315, "&lt;=" &amp; AU$1, DataRegularSeason20242025!$D$3:$D$1315, $A17)+SUMIFS(DataRegularSeason20242025!$AB$3:$AB$1315,DataRegularSeason20242025!$B$3:$B$1315, "&lt;=" &amp; AU$1, DataRegularSeason20242025!$E$3:$E$1315, $A17)</f>
        <v>11</v>
      </c>
      <c r="AV17" s="49">
        <f>SUMIFS(DataRegularSeason20242025!$AA$3:$AA$1315,DataRegularSeason20242025!$B$3:$B$1315, "&lt;=" &amp; AV$1, DataRegularSeason20242025!$D$3:$D$1315, $A17)+SUMIFS(DataRegularSeason20242025!$AB$3:$AB$1315,DataRegularSeason20242025!$B$3:$B$1315, "&lt;=" &amp; AV$1, DataRegularSeason20242025!$E$3:$E$1315, $A17)</f>
        <v>11</v>
      </c>
      <c r="AW17" s="49">
        <f>SUMIFS(DataRegularSeason20242025!$AA$3:$AA$1315,DataRegularSeason20242025!$B$3:$B$1315, "&lt;=" &amp; AW$1, DataRegularSeason20242025!$D$3:$D$1315, $A17)+SUMIFS(DataRegularSeason20242025!$AB$3:$AB$1315,DataRegularSeason20242025!$B$3:$B$1315, "&lt;=" &amp; AW$1, DataRegularSeason20242025!$E$3:$E$1315, $A17)</f>
        <v>11</v>
      </c>
      <c r="AX17" s="49">
        <f>SUMIFS(DataRegularSeason20242025!$AA$3:$AA$1315,DataRegularSeason20242025!$B$3:$B$1315, "&lt;=" &amp; AX$1, DataRegularSeason20242025!$D$3:$D$1315, $A17)+SUMIFS(DataRegularSeason20242025!$AB$3:$AB$1315,DataRegularSeason20242025!$B$3:$B$1315, "&lt;=" &amp; AX$1, DataRegularSeason20242025!$E$3:$E$1315, $A17)</f>
        <v>11</v>
      </c>
      <c r="AY17" s="49">
        <f>SUMIFS(DataRegularSeason20242025!$AA$3:$AA$1315,DataRegularSeason20242025!$B$3:$B$1315, "&lt;=" &amp; AY$1, DataRegularSeason20242025!$D$3:$D$1315, $A17)+SUMIFS(DataRegularSeason20242025!$AB$3:$AB$1315,DataRegularSeason20242025!$B$3:$B$1315, "&lt;=" &amp; AY$1, DataRegularSeason20242025!$E$3:$E$1315, $A17)</f>
        <v>11</v>
      </c>
      <c r="AZ17" s="49">
        <f>SUMIFS(DataRegularSeason20242025!$AA$3:$AA$1315,DataRegularSeason20242025!$B$3:$B$1315, "&lt;=" &amp; AZ$1, DataRegularSeason20242025!$D$3:$D$1315, $A17)+SUMIFS(DataRegularSeason20242025!$AB$3:$AB$1315,DataRegularSeason20242025!$B$3:$B$1315, "&lt;=" &amp; AZ$1, DataRegularSeason20242025!$E$3:$E$1315, $A17)</f>
        <v>11</v>
      </c>
      <c r="BA17" s="49">
        <f>SUMIFS(DataRegularSeason20242025!$AA$3:$AA$1315,DataRegularSeason20242025!$B$3:$B$1315, "&lt;=" &amp; BA$1, DataRegularSeason20242025!$D$3:$D$1315, $A17)+SUMIFS(DataRegularSeason20242025!$AB$3:$AB$1315,DataRegularSeason20242025!$B$3:$B$1315, "&lt;=" &amp; BA$1, DataRegularSeason20242025!$E$3:$E$1315, $A17)</f>
        <v>11</v>
      </c>
      <c r="BB17" s="49">
        <f>SUMIFS(DataRegularSeason20242025!$AA$3:$AA$1315,DataRegularSeason20242025!$B$3:$B$1315, "&lt;=" &amp; BB$1, DataRegularSeason20242025!$D$3:$D$1315, $A17)+SUMIFS(DataRegularSeason20242025!$AB$3:$AB$1315,DataRegularSeason20242025!$B$3:$B$1315, "&lt;=" &amp; BB$1, DataRegularSeason20242025!$E$3:$E$1315, $A17)</f>
        <v>11</v>
      </c>
      <c r="BC17" s="49">
        <f>SUMIFS(DataRegularSeason20242025!$AA$3:$AA$1315,DataRegularSeason20242025!$B$3:$B$1315, "&lt;=" &amp; BC$1, DataRegularSeason20242025!$D$3:$D$1315, $A17)+SUMIFS(DataRegularSeason20242025!$AB$3:$AB$1315,DataRegularSeason20242025!$B$3:$B$1315, "&lt;=" &amp; BC$1, DataRegularSeason20242025!$E$3:$E$1315, $A17)</f>
        <v>11</v>
      </c>
      <c r="BD17" s="49">
        <f>SUMIFS(DataRegularSeason20242025!$AA$3:$AA$1315,DataRegularSeason20242025!$B$3:$B$1315, "&lt;=" &amp; BD$1, DataRegularSeason20242025!$D$3:$D$1315, $A17)+SUMIFS(DataRegularSeason20242025!$AB$3:$AB$1315,DataRegularSeason20242025!$B$3:$B$1315, "&lt;=" &amp; BD$1, DataRegularSeason20242025!$E$3:$E$1315, $A17)</f>
        <v>11</v>
      </c>
      <c r="BE17" s="49">
        <f>SUMIFS(DataRegularSeason20242025!$AA$3:$AA$1315,DataRegularSeason20242025!$B$3:$B$1315, "&lt;=" &amp; BE$1, DataRegularSeason20242025!$D$3:$D$1315, $A17)+SUMIFS(DataRegularSeason20242025!$AB$3:$AB$1315,DataRegularSeason20242025!$B$3:$B$1315, "&lt;=" &amp; BE$1, DataRegularSeason20242025!$E$3:$E$1315, $A17)</f>
        <v>11</v>
      </c>
      <c r="BF17" s="49">
        <f>SUMIFS(DataRegularSeason20242025!$AA$3:$AA$1315,DataRegularSeason20242025!$B$3:$B$1315, "&lt;=" &amp; BF$1, DataRegularSeason20242025!$D$3:$D$1315, $A17)+SUMIFS(DataRegularSeason20242025!$AB$3:$AB$1315,DataRegularSeason20242025!$B$3:$B$1315, "&lt;=" &amp; BF$1, DataRegularSeason20242025!$E$3:$E$1315, $A17)</f>
        <v>11</v>
      </c>
      <c r="BG17" s="49">
        <f>SUMIFS(DataRegularSeason20242025!$AA$3:$AA$1315,DataRegularSeason20242025!$B$3:$B$1315, "&lt;=" &amp; BG$1, DataRegularSeason20242025!$D$3:$D$1315, $A17)+SUMIFS(DataRegularSeason20242025!$AB$3:$AB$1315,DataRegularSeason20242025!$B$3:$B$1315, "&lt;=" &amp; BG$1, DataRegularSeason20242025!$E$3:$E$1315, $A17)</f>
        <v>11</v>
      </c>
      <c r="BH17" s="49">
        <f>SUMIFS(DataRegularSeason20242025!$AA$3:$AA$1315,DataRegularSeason20242025!$B$3:$B$1315, "&lt;=" &amp; BH$1, DataRegularSeason20242025!$D$3:$D$1315, $A17)+SUMIFS(DataRegularSeason20242025!$AB$3:$AB$1315,DataRegularSeason20242025!$B$3:$B$1315, "&lt;=" &amp; BH$1, DataRegularSeason20242025!$E$3:$E$1315, $A17)</f>
        <v>11</v>
      </c>
      <c r="BI17" s="49">
        <f>SUMIFS(DataRegularSeason20242025!$AA$3:$AA$1315,DataRegularSeason20242025!$B$3:$B$1315, "&lt;=" &amp; BI$1, DataRegularSeason20242025!$D$3:$D$1315, $A17)+SUMIFS(DataRegularSeason20242025!$AB$3:$AB$1315,DataRegularSeason20242025!$B$3:$B$1315, "&lt;=" &amp; BI$1, DataRegularSeason20242025!$E$3:$E$1315, $A17)</f>
        <v>11</v>
      </c>
      <c r="BJ17" s="49">
        <f>SUMIFS(DataRegularSeason20242025!$AA$3:$AA$1315,DataRegularSeason20242025!$B$3:$B$1315, "&lt;=" &amp; BJ$1, DataRegularSeason20242025!$D$3:$D$1315, $A17)+SUMIFS(DataRegularSeason20242025!$AB$3:$AB$1315,DataRegularSeason20242025!$B$3:$B$1315, "&lt;=" &amp; BJ$1, DataRegularSeason20242025!$E$3:$E$1315, $A17)</f>
        <v>11</v>
      </c>
      <c r="BK17" s="49">
        <f>SUMIFS(DataRegularSeason20242025!$AA$3:$AA$1315,DataRegularSeason20242025!$B$3:$B$1315, "&lt;=" &amp; BK$1, DataRegularSeason20242025!$D$3:$D$1315, $A17)+SUMIFS(DataRegularSeason20242025!$AB$3:$AB$1315,DataRegularSeason20242025!$B$3:$B$1315, "&lt;=" &amp; BK$1, DataRegularSeason20242025!$E$3:$E$1315, $A17)</f>
        <v>11</v>
      </c>
      <c r="BL17" s="49">
        <f>SUMIFS(DataRegularSeason20242025!$AA$3:$AA$1315,DataRegularSeason20242025!$B$3:$B$1315, "&lt;=" &amp; BL$1, DataRegularSeason20242025!$D$3:$D$1315, $A17)+SUMIFS(DataRegularSeason20242025!$AB$3:$AB$1315,DataRegularSeason20242025!$B$3:$B$1315, "&lt;=" &amp; BL$1, DataRegularSeason20242025!$E$3:$E$1315, $A17)</f>
        <v>11</v>
      </c>
      <c r="BM17" s="49">
        <f>SUMIFS(DataRegularSeason20242025!$AA$3:$AA$1315,DataRegularSeason20242025!$B$3:$B$1315, "&lt;=" &amp; BM$1, DataRegularSeason20242025!$D$3:$D$1315, $A17)+SUMIFS(DataRegularSeason20242025!$AB$3:$AB$1315,DataRegularSeason20242025!$B$3:$B$1315, "&lt;=" &amp; BM$1, DataRegularSeason20242025!$E$3:$E$1315, $A17)</f>
        <v>11</v>
      </c>
      <c r="BN17" s="49">
        <f>SUMIFS(DataRegularSeason20242025!$AA$3:$AA$1315,DataRegularSeason20242025!$B$3:$B$1315, "&lt;=" &amp; BN$1, DataRegularSeason20242025!$D$3:$D$1315, $A17)+SUMIFS(DataRegularSeason20242025!$AB$3:$AB$1315,DataRegularSeason20242025!$B$3:$B$1315, "&lt;=" &amp; BN$1, DataRegularSeason20242025!$E$3:$E$1315, $A17)</f>
        <v>11</v>
      </c>
      <c r="BO17" s="49">
        <f>SUMIFS(DataRegularSeason20242025!$AA$3:$AA$1315,DataRegularSeason20242025!$B$3:$B$1315, "&lt;=" &amp; BO$1, DataRegularSeason20242025!$D$3:$D$1315, $A17)+SUMIFS(DataRegularSeason20242025!$AB$3:$AB$1315,DataRegularSeason20242025!$B$3:$B$1315, "&lt;=" &amp; BO$1, DataRegularSeason20242025!$E$3:$E$1315, $A17)</f>
        <v>11</v>
      </c>
      <c r="BP17" s="49">
        <f>SUMIFS(DataRegularSeason20242025!$AA$3:$AA$1315,DataRegularSeason20242025!$B$3:$B$1315, "&lt;=" &amp; BP$1, DataRegularSeason20242025!$D$3:$D$1315, $A17)+SUMIFS(DataRegularSeason20242025!$AB$3:$AB$1315,DataRegularSeason20242025!$B$3:$B$1315, "&lt;=" &amp; BP$1, DataRegularSeason20242025!$E$3:$E$1315, $A17)</f>
        <v>11</v>
      </c>
      <c r="BQ17" s="49">
        <f>SUMIFS(DataRegularSeason20242025!$AA$3:$AA$1315,DataRegularSeason20242025!$B$3:$B$1315, "&lt;=" &amp; BQ$1, DataRegularSeason20242025!$D$3:$D$1315, $A17)+SUMIFS(DataRegularSeason20242025!$AB$3:$AB$1315,DataRegularSeason20242025!$B$3:$B$1315, "&lt;=" &amp; BQ$1, DataRegularSeason20242025!$E$3:$E$1315, $A17)</f>
        <v>11</v>
      </c>
      <c r="BR17" s="49">
        <f>SUMIFS(DataRegularSeason20242025!$AA$3:$AA$1315,DataRegularSeason20242025!$B$3:$B$1315, "&lt;=" &amp; BR$1, DataRegularSeason20242025!$D$3:$D$1315, $A17)+SUMIFS(DataRegularSeason20242025!$AB$3:$AB$1315,DataRegularSeason20242025!$B$3:$B$1315, "&lt;=" &amp; BR$1, DataRegularSeason20242025!$E$3:$E$1315, $A17)</f>
        <v>11</v>
      </c>
      <c r="BS17" s="49">
        <f>SUMIFS(DataRegularSeason20242025!$AA$3:$AA$1315,DataRegularSeason20242025!$B$3:$B$1315, "&lt;=" &amp; BS$1, DataRegularSeason20242025!$D$3:$D$1315, $A17)+SUMIFS(DataRegularSeason20242025!$AB$3:$AB$1315,DataRegularSeason20242025!$B$3:$B$1315, "&lt;=" &amp; BS$1, DataRegularSeason20242025!$E$3:$E$1315, $A17)</f>
        <v>11</v>
      </c>
      <c r="BT17" s="49">
        <f>SUMIFS(DataRegularSeason20242025!$AA$3:$AA$1315,DataRegularSeason20242025!$B$3:$B$1315, "&lt;=" &amp; BT$1, DataRegularSeason20242025!$D$3:$D$1315, $A17)+SUMIFS(DataRegularSeason20242025!$AB$3:$AB$1315,DataRegularSeason20242025!$B$3:$B$1315, "&lt;=" &amp; BT$1, DataRegularSeason20242025!$E$3:$E$1315, $A17)</f>
        <v>11</v>
      </c>
      <c r="BU17" s="49">
        <f>SUMIFS(DataRegularSeason20242025!$AA$3:$AA$1315,DataRegularSeason20242025!$B$3:$B$1315, "&lt;=" &amp; BU$1, DataRegularSeason20242025!$D$3:$D$1315, $A17)+SUMIFS(DataRegularSeason20242025!$AB$3:$AB$1315,DataRegularSeason20242025!$B$3:$B$1315, "&lt;=" &amp; BU$1, DataRegularSeason20242025!$E$3:$E$1315, $A17)</f>
        <v>11</v>
      </c>
      <c r="BV17" s="49">
        <f>SUMIFS(DataRegularSeason20242025!$AA$3:$AA$1315,DataRegularSeason20242025!$B$3:$B$1315, "&lt;=" &amp; BV$1, DataRegularSeason20242025!$D$3:$D$1315, $A17)+SUMIFS(DataRegularSeason20242025!$AB$3:$AB$1315,DataRegularSeason20242025!$B$3:$B$1315, "&lt;=" &amp; BV$1, DataRegularSeason20242025!$E$3:$E$1315, $A17)</f>
        <v>11</v>
      </c>
      <c r="BW17" s="49">
        <f>SUMIFS(DataRegularSeason20242025!$AA$3:$AA$1315,DataRegularSeason20242025!$B$3:$B$1315, "&lt;=" &amp; BW$1, DataRegularSeason20242025!$D$3:$D$1315, $A17)+SUMIFS(DataRegularSeason20242025!$AB$3:$AB$1315,DataRegularSeason20242025!$B$3:$B$1315, "&lt;=" &amp; BW$1, DataRegularSeason20242025!$E$3:$E$1315, $A17)</f>
        <v>11</v>
      </c>
      <c r="BX17" s="49">
        <f>SUMIFS(DataRegularSeason20242025!$AA$3:$AA$1315,DataRegularSeason20242025!$B$3:$B$1315, "&lt;=" &amp; BX$1, DataRegularSeason20242025!$D$3:$D$1315, $A17)+SUMIFS(DataRegularSeason20242025!$AB$3:$AB$1315,DataRegularSeason20242025!$B$3:$B$1315, "&lt;=" &amp; BX$1, DataRegularSeason20242025!$E$3:$E$1315, $A17)</f>
        <v>11</v>
      </c>
      <c r="BY17" s="49">
        <f>SUMIFS(DataRegularSeason20242025!$AA$3:$AA$1315,DataRegularSeason20242025!$B$3:$B$1315, "&lt;=" &amp; BY$1, DataRegularSeason20242025!$D$3:$D$1315, $A17)+SUMIFS(DataRegularSeason20242025!$AB$3:$AB$1315,DataRegularSeason20242025!$B$3:$B$1315, "&lt;=" &amp; BY$1, DataRegularSeason20242025!$E$3:$E$1315, $A17)</f>
        <v>11</v>
      </c>
      <c r="BZ17" s="49">
        <f>SUMIFS(DataRegularSeason20242025!$AA$3:$AA$1315,DataRegularSeason20242025!$B$3:$B$1315, "&lt;=" &amp; BZ$1, DataRegularSeason20242025!$D$3:$D$1315, $A17)+SUMIFS(DataRegularSeason20242025!$AB$3:$AB$1315,DataRegularSeason20242025!$B$3:$B$1315, "&lt;=" &amp; BZ$1, DataRegularSeason20242025!$E$3:$E$1315, $A17)</f>
        <v>11</v>
      </c>
      <c r="CA17" s="49">
        <f>SUMIFS(DataRegularSeason20242025!$AA$3:$AA$1315,DataRegularSeason20242025!$B$3:$B$1315, "&lt;=" &amp; CA$1, DataRegularSeason20242025!$D$3:$D$1315, $A17)+SUMIFS(DataRegularSeason20242025!$AB$3:$AB$1315,DataRegularSeason20242025!$B$3:$B$1315, "&lt;=" &amp; CA$1, DataRegularSeason20242025!$E$3:$E$1315, $A17)</f>
        <v>11</v>
      </c>
      <c r="CB17" s="49">
        <f>SUMIFS(DataRegularSeason20242025!$AA$3:$AA$1315,DataRegularSeason20242025!$B$3:$B$1315, "&lt;=" &amp; CB$1, DataRegularSeason20242025!$D$3:$D$1315, $A17)+SUMIFS(DataRegularSeason20242025!$AB$3:$AB$1315,DataRegularSeason20242025!$B$3:$B$1315, "&lt;=" &amp; CB$1, DataRegularSeason20242025!$E$3:$E$1315, $A17)</f>
        <v>11</v>
      </c>
      <c r="CC17" s="49">
        <f>SUMIFS(DataRegularSeason20242025!$AA$3:$AA$1315,DataRegularSeason20242025!$B$3:$B$1315, "&lt;=" &amp; CC$1, DataRegularSeason20242025!$D$3:$D$1315, $A17)+SUMIFS(DataRegularSeason20242025!$AB$3:$AB$1315,DataRegularSeason20242025!$B$3:$B$1315, "&lt;=" &amp; CC$1, DataRegularSeason20242025!$E$3:$E$1315, $A17)</f>
        <v>11</v>
      </c>
      <c r="CD17" s="49">
        <f>SUMIFS(DataRegularSeason20242025!$AA$3:$AA$1315,DataRegularSeason20242025!$B$3:$B$1315, "&lt;=" &amp; CD$1, DataRegularSeason20242025!$D$3:$D$1315, $A17)+SUMIFS(DataRegularSeason20242025!$AB$3:$AB$1315,DataRegularSeason20242025!$B$3:$B$1315, "&lt;=" &amp; CD$1, DataRegularSeason20242025!$E$3:$E$1315, $A17)</f>
        <v>11</v>
      </c>
      <c r="CE17" s="49">
        <f>SUMIFS(DataRegularSeason20242025!$AA$3:$AA$1315,DataRegularSeason20242025!$B$3:$B$1315, "&lt;=" &amp; CE$1, DataRegularSeason20242025!$D$3:$D$1315, $A17)+SUMIFS(DataRegularSeason20242025!$AB$3:$AB$1315,DataRegularSeason20242025!$B$3:$B$1315, "&lt;=" &amp; CE$1, DataRegularSeason20242025!$E$3:$E$1315, $A17)</f>
        <v>11</v>
      </c>
      <c r="CF17" s="49">
        <f>SUMIFS(DataRegularSeason20242025!$AA$3:$AA$1315,DataRegularSeason20242025!$B$3:$B$1315, "&lt;=" &amp; CF$1, DataRegularSeason20242025!$D$3:$D$1315, $A17)+SUMIFS(DataRegularSeason20242025!$AB$3:$AB$1315,DataRegularSeason20242025!$B$3:$B$1315, "&lt;=" &amp; CF$1, DataRegularSeason20242025!$E$3:$E$1315, $A17)</f>
        <v>11</v>
      </c>
      <c r="CG17" s="49">
        <f>SUMIFS(DataRegularSeason20242025!$AA$3:$AA$1315,DataRegularSeason20242025!$B$3:$B$1315, "&lt;=" &amp; CG$1, DataRegularSeason20242025!$D$3:$D$1315, $A17)+SUMIFS(DataRegularSeason20242025!$AB$3:$AB$1315,DataRegularSeason20242025!$B$3:$B$1315, "&lt;=" &amp; CG$1, DataRegularSeason20242025!$E$3:$E$1315, $A17)</f>
        <v>11</v>
      </c>
      <c r="CH17" s="49">
        <f>SUMIFS(DataRegularSeason20242025!$AA$3:$AA$1315,DataRegularSeason20242025!$B$3:$B$1315, "&lt;=" &amp; CH$1, DataRegularSeason20242025!$D$3:$D$1315, $A17)+SUMIFS(DataRegularSeason20242025!$AB$3:$AB$1315,DataRegularSeason20242025!$B$3:$B$1315, "&lt;=" &amp; CH$1, DataRegularSeason20242025!$E$3:$E$1315, $A17)</f>
        <v>11</v>
      </c>
      <c r="CI17" s="49">
        <f>SUMIFS(DataRegularSeason20242025!$AA$3:$AA$1315,DataRegularSeason20242025!$B$3:$B$1315, "&lt;=" &amp; CI$1, DataRegularSeason20242025!$D$3:$D$1315, $A17)+SUMIFS(DataRegularSeason20242025!$AB$3:$AB$1315,DataRegularSeason20242025!$B$3:$B$1315, "&lt;=" &amp; CI$1, DataRegularSeason20242025!$E$3:$E$1315, $A17)</f>
        <v>11</v>
      </c>
      <c r="CJ17" s="49">
        <f>SUMIFS(DataRegularSeason20242025!$AA$3:$AA$1315,DataRegularSeason20242025!$B$3:$B$1315, "&lt;=" &amp; CJ$1, DataRegularSeason20242025!$D$3:$D$1315, $A17)+SUMIFS(DataRegularSeason20242025!$AB$3:$AB$1315,DataRegularSeason20242025!$B$3:$B$1315, "&lt;=" &amp; CJ$1, DataRegularSeason20242025!$E$3:$E$1315, $A17)</f>
        <v>11</v>
      </c>
      <c r="CK17" s="49">
        <f>SUMIFS(DataRegularSeason20242025!$AA$3:$AA$1315,DataRegularSeason20242025!$B$3:$B$1315, "&lt;=" &amp; CK$1, DataRegularSeason20242025!$D$3:$D$1315, $A17)+SUMIFS(DataRegularSeason20242025!$AB$3:$AB$1315,DataRegularSeason20242025!$B$3:$B$1315, "&lt;=" &amp; CK$1, DataRegularSeason20242025!$E$3:$E$1315, $A17)</f>
        <v>11</v>
      </c>
      <c r="CL17" s="49">
        <f>SUMIFS(DataRegularSeason20242025!$AA$3:$AA$1315,DataRegularSeason20242025!$B$3:$B$1315, "&lt;=" &amp; CL$1, DataRegularSeason20242025!$D$3:$D$1315, $A17)+SUMIFS(DataRegularSeason20242025!$AB$3:$AB$1315,DataRegularSeason20242025!$B$3:$B$1315, "&lt;=" &amp; CL$1, DataRegularSeason20242025!$E$3:$E$1315, $A17)</f>
        <v>11</v>
      </c>
      <c r="CM17" s="49">
        <f>SUMIFS(DataRegularSeason20242025!$AA$3:$AA$1315,DataRegularSeason20242025!$B$3:$B$1315, "&lt;=" &amp; CM$1, DataRegularSeason20242025!$D$3:$D$1315, $A17)+SUMIFS(DataRegularSeason20242025!$AB$3:$AB$1315,DataRegularSeason20242025!$B$3:$B$1315, "&lt;=" &amp; CM$1, DataRegularSeason20242025!$E$3:$E$1315, $A17)</f>
        <v>11</v>
      </c>
      <c r="CN17" s="49">
        <f>SUMIFS(DataRegularSeason20242025!$AA$3:$AA$1315,DataRegularSeason20242025!$B$3:$B$1315, "&lt;=" &amp; CN$1, DataRegularSeason20242025!$D$3:$D$1315, $A17)+SUMIFS(DataRegularSeason20242025!$AB$3:$AB$1315,DataRegularSeason20242025!$B$3:$B$1315, "&lt;=" &amp; CN$1, DataRegularSeason20242025!$E$3:$E$1315, $A17)</f>
        <v>11</v>
      </c>
      <c r="CO17" s="49">
        <f>SUMIFS(DataRegularSeason20242025!$AA$3:$AA$1315,DataRegularSeason20242025!$B$3:$B$1315, "&lt;=" &amp; CO$1, DataRegularSeason20242025!$D$3:$D$1315, $A17)+SUMIFS(DataRegularSeason20242025!$AB$3:$AB$1315,DataRegularSeason20242025!$B$3:$B$1315, "&lt;=" &amp; CO$1, DataRegularSeason20242025!$E$3:$E$1315, $A17)</f>
        <v>11</v>
      </c>
      <c r="CP17" s="49">
        <f>SUMIFS(DataRegularSeason20242025!$AA$3:$AA$1315,DataRegularSeason20242025!$B$3:$B$1315, "&lt;=" &amp; CP$1, DataRegularSeason20242025!$D$3:$D$1315, $A17)+SUMIFS(DataRegularSeason20242025!$AB$3:$AB$1315,DataRegularSeason20242025!$B$3:$B$1315, "&lt;=" &amp; CP$1, DataRegularSeason20242025!$E$3:$E$1315, $A17)</f>
        <v>11</v>
      </c>
      <c r="CQ17" s="49">
        <f>SUMIFS(DataRegularSeason20242025!$AA$3:$AA$1315,DataRegularSeason20242025!$B$3:$B$1315, "&lt;=" &amp; CQ$1, DataRegularSeason20242025!$D$3:$D$1315, $A17)+SUMIFS(DataRegularSeason20242025!$AB$3:$AB$1315,DataRegularSeason20242025!$B$3:$B$1315, "&lt;=" &amp; CQ$1, DataRegularSeason20242025!$E$3:$E$1315, $A17)</f>
        <v>11</v>
      </c>
      <c r="CR17" s="49">
        <f>SUMIFS(DataRegularSeason20242025!$AA$3:$AA$1315,DataRegularSeason20242025!$B$3:$B$1315, "&lt;=" &amp; CR$1, DataRegularSeason20242025!$D$3:$D$1315, $A17)+SUMIFS(DataRegularSeason20242025!$AB$3:$AB$1315,DataRegularSeason20242025!$B$3:$B$1315, "&lt;=" &amp; CR$1, DataRegularSeason20242025!$E$3:$E$1315, $A17)</f>
        <v>11</v>
      </c>
      <c r="CS17" s="49">
        <f>SUMIFS(DataRegularSeason20242025!$AA$3:$AA$1315,DataRegularSeason20242025!$B$3:$B$1315, "&lt;=" &amp; CS$1, DataRegularSeason20242025!$D$3:$D$1315, $A17)+SUMIFS(DataRegularSeason20242025!$AB$3:$AB$1315,DataRegularSeason20242025!$B$3:$B$1315, "&lt;=" &amp; CS$1, DataRegularSeason20242025!$E$3:$E$1315, $A17)</f>
        <v>11</v>
      </c>
      <c r="CT17" s="49">
        <f>SUMIFS(DataRegularSeason20242025!$AA$3:$AA$1315,DataRegularSeason20242025!$B$3:$B$1315, "&lt;=" &amp; CT$1, DataRegularSeason20242025!$D$3:$D$1315, $A17)+SUMIFS(DataRegularSeason20242025!$AB$3:$AB$1315,DataRegularSeason20242025!$B$3:$B$1315, "&lt;=" &amp; CT$1, DataRegularSeason20242025!$E$3:$E$1315, $A17)</f>
        <v>11</v>
      </c>
      <c r="CU17" s="49">
        <f>SUMIFS(DataRegularSeason20242025!$AA$3:$AA$1315,DataRegularSeason20242025!$B$3:$B$1315, "&lt;=" &amp; CU$1, DataRegularSeason20242025!$D$3:$D$1315, $A17)+SUMIFS(DataRegularSeason20242025!$AB$3:$AB$1315,DataRegularSeason20242025!$B$3:$B$1315, "&lt;=" &amp; CU$1, DataRegularSeason20242025!$E$3:$E$1315, $A17)</f>
        <v>11</v>
      </c>
      <c r="CV17" s="49">
        <f>SUMIFS(DataRegularSeason20242025!$AA$3:$AA$1315,DataRegularSeason20242025!$B$3:$B$1315, "&lt;=" &amp; CV$1, DataRegularSeason20242025!$D$3:$D$1315, $A17)+SUMIFS(DataRegularSeason20242025!$AB$3:$AB$1315,DataRegularSeason20242025!$B$3:$B$1315, "&lt;=" &amp; CV$1, DataRegularSeason20242025!$E$3:$E$1315, $A17)</f>
        <v>11</v>
      </c>
      <c r="CW17" s="49">
        <f>SUMIFS(DataRegularSeason20242025!$AA$3:$AA$1315,DataRegularSeason20242025!$B$3:$B$1315, "&lt;=" &amp; CW$1, DataRegularSeason20242025!$D$3:$D$1315, $A17)+SUMIFS(DataRegularSeason20242025!$AB$3:$AB$1315,DataRegularSeason20242025!$B$3:$B$1315, "&lt;=" &amp; CW$1, DataRegularSeason20242025!$E$3:$E$1315, $A17)</f>
        <v>11</v>
      </c>
      <c r="CX17" s="49">
        <f>SUMIFS(DataRegularSeason20242025!$AA$3:$AA$1315,DataRegularSeason20242025!$B$3:$B$1315, "&lt;=" &amp; CX$1, DataRegularSeason20242025!$D$3:$D$1315, $A17)+SUMIFS(DataRegularSeason20242025!$AB$3:$AB$1315,DataRegularSeason20242025!$B$3:$B$1315, "&lt;=" &amp; CX$1, DataRegularSeason20242025!$E$3:$E$1315, $A17)</f>
        <v>11</v>
      </c>
      <c r="CY17" s="49">
        <f>SUMIFS(DataRegularSeason20242025!$AA$3:$AA$1315,DataRegularSeason20242025!$B$3:$B$1315, "&lt;=" &amp; CY$1, DataRegularSeason20242025!$D$3:$D$1315, $A17)+SUMIFS(DataRegularSeason20242025!$AB$3:$AB$1315,DataRegularSeason20242025!$B$3:$B$1315, "&lt;=" &amp; CY$1, DataRegularSeason20242025!$E$3:$E$1315, $A17)</f>
        <v>11</v>
      </c>
      <c r="CZ17" s="49">
        <f>SUMIFS(DataRegularSeason20242025!$AA$3:$AA$1315,DataRegularSeason20242025!$B$3:$B$1315, "&lt;=" &amp; CZ$1, DataRegularSeason20242025!$D$3:$D$1315, $A17)+SUMIFS(DataRegularSeason20242025!$AB$3:$AB$1315,DataRegularSeason20242025!$B$3:$B$1315, "&lt;=" &amp; CZ$1, DataRegularSeason20242025!$E$3:$E$1315, $A17)</f>
        <v>11</v>
      </c>
      <c r="DA17" s="49">
        <f>SUMIFS(DataRegularSeason20242025!$AA$3:$AA$1315,DataRegularSeason20242025!$B$3:$B$1315, "&lt;=" &amp; DA$1, DataRegularSeason20242025!$D$3:$D$1315, $A17)+SUMIFS(DataRegularSeason20242025!$AB$3:$AB$1315,DataRegularSeason20242025!$B$3:$B$1315, "&lt;=" &amp; DA$1, DataRegularSeason20242025!$E$3:$E$1315, $A17)</f>
        <v>11</v>
      </c>
      <c r="DB17" s="49">
        <f>SUMIFS(DataRegularSeason20242025!$AA$3:$AA$1315,DataRegularSeason20242025!$B$3:$B$1315, "&lt;=" &amp; DB$1, DataRegularSeason20242025!$D$3:$D$1315, $A17)+SUMIFS(DataRegularSeason20242025!$AB$3:$AB$1315,DataRegularSeason20242025!$B$3:$B$1315, "&lt;=" &amp; DB$1, DataRegularSeason20242025!$E$3:$E$1315, $A17)</f>
        <v>11</v>
      </c>
      <c r="DC17" s="49">
        <f>SUMIFS(DataRegularSeason20242025!$AA$3:$AA$1315,DataRegularSeason20242025!$B$3:$B$1315, "&lt;=" &amp; DC$1, DataRegularSeason20242025!$D$3:$D$1315, $A17)+SUMIFS(DataRegularSeason20242025!$AB$3:$AB$1315,DataRegularSeason20242025!$B$3:$B$1315, "&lt;=" &amp; DC$1, DataRegularSeason20242025!$E$3:$E$1315, $A17)</f>
        <v>11</v>
      </c>
      <c r="DD17" s="49">
        <f>SUMIFS(DataRegularSeason20242025!$AA$3:$AA$1315,DataRegularSeason20242025!$B$3:$B$1315, "&lt;=" &amp; DD$1, DataRegularSeason20242025!$D$3:$D$1315, $A17)+SUMIFS(DataRegularSeason20242025!$AB$3:$AB$1315,DataRegularSeason20242025!$B$3:$B$1315, "&lt;=" &amp; DD$1, DataRegularSeason20242025!$E$3:$E$1315, $A17)</f>
        <v>11</v>
      </c>
      <c r="DE17" s="49">
        <f>SUMIFS(DataRegularSeason20242025!$AA$3:$AA$1315,DataRegularSeason20242025!$B$3:$B$1315, "&lt;=" &amp; DE$1, DataRegularSeason20242025!$D$3:$D$1315, $A17)+SUMIFS(DataRegularSeason20242025!$AB$3:$AB$1315,DataRegularSeason20242025!$B$3:$B$1315, "&lt;=" &amp; DE$1, DataRegularSeason20242025!$E$3:$E$1315, $A17)</f>
        <v>11</v>
      </c>
      <c r="DF17" s="49">
        <f>SUMIFS(DataRegularSeason20242025!$AA$3:$AA$1315,DataRegularSeason20242025!$B$3:$B$1315, "&lt;=" &amp; DF$1, DataRegularSeason20242025!$D$3:$D$1315, $A17)+SUMIFS(DataRegularSeason20242025!$AB$3:$AB$1315,DataRegularSeason20242025!$B$3:$B$1315, "&lt;=" &amp; DF$1, DataRegularSeason20242025!$E$3:$E$1315, $A17)</f>
        <v>11</v>
      </c>
      <c r="DG17" s="49">
        <f>SUMIFS(DataRegularSeason20242025!$AA$3:$AA$1315,DataRegularSeason20242025!$B$3:$B$1315, "&lt;=" &amp; DG$1, DataRegularSeason20242025!$D$3:$D$1315, $A17)+SUMIFS(DataRegularSeason20242025!$AB$3:$AB$1315,DataRegularSeason20242025!$B$3:$B$1315, "&lt;=" &amp; DG$1, DataRegularSeason20242025!$E$3:$E$1315, $A17)</f>
        <v>11</v>
      </c>
      <c r="DH17" s="49">
        <f>SUMIFS(DataRegularSeason20242025!$AA$3:$AA$1315,DataRegularSeason20242025!$B$3:$B$1315, "&lt;=" &amp; DH$1, DataRegularSeason20242025!$D$3:$D$1315, $A17)+SUMIFS(DataRegularSeason20242025!$AB$3:$AB$1315,DataRegularSeason20242025!$B$3:$B$1315, "&lt;=" &amp; DH$1, DataRegularSeason20242025!$E$3:$E$1315, $A17)</f>
        <v>11</v>
      </c>
      <c r="DI17" s="49">
        <f>SUMIFS(DataRegularSeason20242025!$AA$3:$AA$1315,DataRegularSeason20242025!$B$3:$B$1315, "&lt;=" &amp; DI$1, DataRegularSeason20242025!$D$3:$D$1315, $A17)+SUMIFS(DataRegularSeason20242025!$AB$3:$AB$1315,DataRegularSeason20242025!$B$3:$B$1315, "&lt;=" &amp; DI$1, DataRegularSeason20242025!$E$3:$E$1315, $A17)</f>
        <v>11</v>
      </c>
      <c r="DJ17" s="49">
        <f>SUMIFS(DataRegularSeason20242025!$AA$3:$AA$1315,DataRegularSeason20242025!$B$3:$B$1315, "&lt;=" &amp; DJ$1, DataRegularSeason20242025!$D$3:$D$1315, $A17)+SUMIFS(DataRegularSeason20242025!$AB$3:$AB$1315,DataRegularSeason20242025!$B$3:$B$1315, "&lt;=" &amp; DJ$1, DataRegularSeason20242025!$E$3:$E$1315, $A17)</f>
        <v>11</v>
      </c>
      <c r="DK17" s="49">
        <f>SUMIFS(DataRegularSeason20242025!$AA$3:$AA$1315,DataRegularSeason20242025!$B$3:$B$1315, "&lt;=" &amp; DK$1, DataRegularSeason20242025!$D$3:$D$1315, $A17)+SUMIFS(DataRegularSeason20242025!$AB$3:$AB$1315,DataRegularSeason20242025!$B$3:$B$1315, "&lt;=" &amp; DK$1, DataRegularSeason20242025!$E$3:$E$1315, $A17)</f>
        <v>11</v>
      </c>
      <c r="DL17" s="49">
        <f>SUMIFS(DataRegularSeason20242025!$AA$3:$AA$1315,DataRegularSeason20242025!$B$3:$B$1315, "&lt;=" &amp; DL$1, DataRegularSeason20242025!$D$3:$D$1315, $A17)+SUMIFS(DataRegularSeason20242025!$AB$3:$AB$1315,DataRegularSeason20242025!$B$3:$B$1315, "&lt;=" &amp; DL$1, DataRegularSeason20242025!$E$3:$E$1315, $A17)</f>
        <v>11</v>
      </c>
      <c r="DM17" s="49">
        <f>SUMIFS(DataRegularSeason20242025!$AA$3:$AA$1315,DataRegularSeason20242025!$B$3:$B$1315, "&lt;=" &amp; DM$1, DataRegularSeason20242025!$D$3:$D$1315, $A17)+SUMIFS(DataRegularSeason20242025!$AB$3:$AB$1315,DataRegularSeason20242025!$B$3:$B$1315, "&lt;=" &amp; DM$1, DataRegularSeason20242025!$E$3:$E$1315, $A17)</f>
        <v>11</v>
      </c>
      <c r="DN17" s="49">
        <f>SUMIFS(DataRegularSeason20242025!$AA$3:$AA$1315,DataRegularSeason20242025!$B$3:$B$1315, "&lt;=" &amp; DN$1, DataRegularSeason20242025!$D$3:$D$1315, $A17)+SUMIFS(DataRegularSeason20242025!$AB$3:$AB$1315,DataRegularSeason20242025!$B$3:$B$1315, "&lt;=" &amp; DN$1, DataRegularSeason20242025!$E$3:$E$1315, $A17)</f>
        <v>11</v>
      </c>
      <c r="DO17" s="49">
        <f>SUMIFS(DataRegularSeason20242025!$AA$3:$AA$1315,DataRegularSeason20242025!$B$3:$B$1315, "&lt;=" &amp; DO$1, DataRegularSeason20242025!$D$3:$D$1315, $A17)+SUMIFS(DataRegularSeason20242025!$AB$3:$AB$1315,DataRegularSeason20242025!$B$3:$B$1315, "&lt;=" &amp; DO$1, DataRegularSeason20242025!$E$3:$E$1315, $A17)</f>
        <v>11</v>
      </c>
      <c r="DP17" s="49">
        <f>SUMIFS(DataRegularSeason20242025!$AA$3:$AA$1315,DataRegularSeason20242025!$B$3:$B$1315, "&lt;=" &amp; DP$1, DataRegularSeason20242025!$D$3:$D$1315, $A17)+SUMIFS(DataRegularSeason20242025!$AB$3:$AB$1315,DataRegularSeason20242025!$B$3:$B$1315, "&lt;=" &amp; DP$1, DataRegularSeason20242025!$E$3:$E$1315, $A17)</f>
        <v>11</v>
      </c>
      <c r="DQ17" s="49">
        <f>SUMIFS(DataRegularSeason20242025!$AA$3:$AA$1315,DataRegularSeason20242025!$B$3:$B$1315, "&lt;=" &amp; DQ$1, DataRegularSeason20242025!$D$3:$D$1315, $A17)+SUMIFS(DataRegularSeason20242025!$AB$3:$AB$1315,DataRegularSeason20242025!$B$3:$B$1315, "&lt;=" &amp; DQ$1, DataRegularSeason20242025!$E$3:$E$1315, $A17)</f>
        <v>11</v>
      </c>
      <c r="DR17" s="49">
        <f>SUMIFS(DataRegularSeason20242025!$AA$3:$AA$1315,DataRegularSeason20242025!$B$3:$B$1315, "&lt;=" &amp; DR$1, DataRegularSeason20242025!$D$3:$D$1315, $A17)+SUMIFS(DataRegularSeason20242025!$AB$3:$AB$1315,DataRegularSeason20242025!$B$3:$B$1315, "&lt;=" &amp; DR$1, DataRegularSeason20242025!$E$3:$E$1315, $A17)</f>
        <v>11</v>
      </c>
      <c r="DS17" s="49">
        <f>SUMIFS(DataRegularSeason20242025!$AA$3:$AA$1315,DataRegularSeason20242025!$B$3:$B$1315, "&lt;=" &amp; DS$1, DataRegularSeason20242025!$D$3:$D$1315, $A17)+SUMIFS(DataRegularSeason20242025!$AB$3:$AB$1315,DataRegularSeason20242025!$B$3:$B$1315, "&lt;=" &amp; DS$1, DataRegularSeason20242025!$E$3:$E$1315, $A17)</f>
        <v>11</v>
      </c>
      <c r="DT17" s="49">
        <f>SUMIFS(DataRegularSeason20242025!$AA$3:$AA$1315,DataRegularSeason20242025!$B$3:$B$1315, "&lt;=" &amp; DT$1, DataRegularSeason20242025!$D$3:$D$1315, $A17)+SUMIFS(DataRegularSeason20242025!$AB$3:$AB$1315,DataRegularSeason20242025!$B$3:$B$1315, "&lt;=" &amp; DT$1, DataRegularSeason20242025!$E$3:$E$1315, $A17)</f>
        <v>11</v>
      </c>
      <c r="DU17" s="49">
        <f>SUMIFS(DataRegularSeason20242025!$AA$3:$AA$1315,DataRegularSeason20242025!$B$3:$B$1315, "&lt;=" &amp; DU$1, DataRegularSeason20242025!$D$3:$D$1315, $A17)+SUMIFS(DataRegularSeason20242025!$AB$3:$AB$1315,DataRegularSeason20242025!$B$3:$B$1315, "&lt;=" &amp; DU$1, DataRegularSeason20242025!$E$3:$E$1315, $A17)</f>
        <v>11</v>
      </c>
      <c r="DV17" s="49">
        <f>SUMIFS(DataRegularSeason20242025!$AA$3:$AA$1315,DataRegularSeason20242025!$B$3:$B$1315, "&lt;=" &amp; DV$1, DataRegularSeason20242025!$D$3:$D$1315, $A17)+SUMIFS(DataRegularSeason20242025!$AB$3:$AB$1315,DataRegularSeason20242025!$B$3:$B$1315, "&lt;=" &amp; DV$1, DataRegularSeason20242025!$E$3:$E$1315, $A17)</f>
        <v>11</v>
      </c>
      <c r="DW17" s="49">
        <f>SUMIFS(DataRegularSeason20242025!$AA$3:$AA$1315,DataRegularSeason20242025!$B$3:$B$1315, "&lt;=" &amp; DW$1, DataRegularSeason20242025!$D$3:$D$1315, $A17)+SUMIFS(DataRegularSeason20242025!$AB$3:$AB$1315,DataRegularSeason20242025!$B$3:$B$1315, "&lt;=" &amp; DW$1, DataRegularSeason20242025!$E$3:$E$1315, $A17)</f>
        <v>11</v>
      </c>
      <c r="DX17" s="49">
        <f>SUMIFS(DataRegularSeason20242025!$AA$3:$AA$1315,DataRegularSeason20242025!$B$3:$B$1315, "&lt;=" &amp; DX$1, DataRegularSeason20242025!$D$3:$D$1315, $A17)+SUMIFS(DataRegularSeason20242025!$AB$3:$AB$1315,DataRegularSeason20242025!$B$3:$B$1315, "&lt;=" &amp; DX$1, DataRegularSeason20242025!$E$3:$E$1315, $A17)</f>
        <v>11</v>
      </c>
      <c r="DY17" s="49">
        <f>SUMIFS(DataRegularSeason20242025!$AA$3:$AA$1315,DataRegularSeason20242025!$B$3:$B$1315, "&lt;=" &amp; DY$1, DataRegularSeason20242025!$D$3:$D$1315, $A17)+SUMIFS(DataRegularSeason20242025!$AB$3:$AB$1315,DataRegularSeason20242025!$B$3:$B$1315, "&lt;=" &amp; DY$1, DataRegularSeason20242025!$E$3:$E$1315, $A17)</f>
        <v>11</v>
      </c>
      <c r="DZ17" s="49">
        <f>SUMIFS(DataRegularSeason20242025!$AA$3:$AA$1315,DataRegularSeason20242025!$B$3:$B$1315, "&lt;=" &amp; DZ$1, DataRegularSeason20242025!$D$3:$D$1315, $A17)+SUMIFS(DataRegularSeason20242025!$AB$3:$AB$1315,DataRegularSeason20242025!$B$3:$B$1315, "&lt;=" &amp; DZ$1, DataRegularSeason20242025!$E$3:$E$1315, $A17)</f>
        <v>11</v>
      </c>
      <c r="EA17" s="49">
        <f>SUMIFS(DataRegularSeason20242025!$AA$3:$AA$1315,DataRegularSeason20242025!$B$3:$B$1315, "&lt;=" &amp; EA$1, DataRegularSeason20242025!$D$3:$D$1315, $A17)+SUMIFS(DataRegularSeason20242025!$AB$3:$AB$1315,DataRegularSeason20242025!$B$3:$B$1315, "&lt;=" &amp; EA$1, DataRegularSeason20242025!$E$3:$E$1315, $A17)</f>
        <v>11</v>
      </c>
      <c r="EB17" s="49">
        <f>SUMIFS(DataRegularSeason20242025!$AA$3:$AA$1315,DataRegularSeason20242025!$B$3:$B$1315, "&lt;=" &amp; EB$1, DataRegularSeason20242025!$D$3:$D$1315, $A17)+SUMIFS(DataRegularSeason20242025!$AB$3:$AB$1315,DataRegularSeason20242025!$B$3:$B$1315, "&lt;=" &amp; EB$1, DataRegularSeason20242025!$E$3:$E$1315, $A17)</f>
        <v>11</v>
      </c>
      <c r="EC17" s="49">
        <f>SUMIFS(DataRegularSeason20242025!$AA$3:$AA$1315,DataRegularSeason20242025!$B$3:$B$1315, "&lt;=" &amp; EC$1, DataRegularSeason20242025!$D$3:$D$1315, $A17)+SUMIFS(DataRegularSeason20242025!$AB$3:$AB$1315,DataRegularSeason20242025!$B$3:$B$1315, "&lt;=" &amp; EC$1, DataRegularSeason20242025!$E$3:$E$1315, $A17)</f>
        <v>11</v>
      </c>
      <c r="ED17" s="49">
        <f>SUMIFS(DataRegularSeason20242025!$AA$3:$AA$1315,DataRegularSeason20242025!$B$3:$B$1315, "&lt;=" &amp; ED$1, DataRegularSeason20242025!$D$3:$D$1315, $A17)+SUMIFS(DataRegularSeason20242025!$AB$3:$AB$1315,DataRegularSeason20242025!$B$3:$B$1315, "&lt;=" &amp; ED$1, DataRegularSeason20242025!$E$3:$E$1315, $A17)</f>
        <v>11</v>
      </c>
      <c r="EE17" s="49">
        <f>SUMIFS(DataRegularSeason20242025!$AA$3:$AA$1315,DataRegularSeason20242025!$B$3:$B$1315, "&lt;=" &amp; EE$1, DataRegularSeason20242025!$D$3:$D$1315, $A17)+SUMIFS(DataRegularSeason20242025!$AB$3:$AB$1315,DataRegularSeason20242025!$B$3:$B$1315, "&lt;=" &amp; EE$1, DataRegularSeason20242025!$E$3:$E$1315, $A17)</f>
        <v>11</v>
      </c>
      <c r="EF17" s="49">
        <f>SUMIFS(DataRegularSeason20242025!$AA$3:$AA$1315,DataRegularSeason20242025!$B$3:$B$1315, "&lt;=" &amp; EF$1, DataRegularSeason20242025!$D$3:$D$1315, $A17)+SUMIFS(DataRegularSeason20242025!$AB$3:$AB$1315,DataRegularSeason20242025!$B$3:$B$1315, "&lt;=" &amp; EF$1, DataRegularSeason20242025!$E$3:$E$1315, $A17)</f>
        <v>11</v>
      </c>
      <c r="EG17" s="49">
        <f>SUMIFS(DataRegularSeason20242025!$AA$3:$AA$1315,DataRegularSeason20242025!$B$3:$B$1315, "&lt;=" &amp; EG$1, DataRegularSeason20242025!$D$3:$D$1315, $A17)+SUMIFS(DataRegularSeason20242025!$AB$3:$AB$1315,DataRegularSeason20242025!$B$3:$B$1315, "&lt;=" &amp; EG$1, DataRegularSeason20242025!$E$3:$E$1315, $A17)</f>
        <v>11</v>
      </c>
      <c r="EH17" s="49">
        <f>SUMIFS(DataRegularSeason20242025!$AA$3:$AA$1315,DataRegularSeason20242025!$B$3:$B$1315, "&lt;=" &amp; EH$1, DataRegularSeason20242025!$D$3:$D$1315, $A17)+SUMIFS(DataRegularSeason20242025!$AB$3:$AB$1315,DataRegularSeason20242025!$B$3:$B$1315, "&lt;=" &amp; EH$1, DataRegularSeason20242025!$E$3:$E$1315, $A17)</f>
        <v>11</v>
      </c>
      <c r="EI17" s="49">
        <f>SUMIFS(DataRegularSeason20242025!$AA$3:$AA$1315,DataRegularSeason20242025!$B$3:$B$1315, "&lt;=" &amp; EI$1, DataRegularSeason20242025!$D$3:$D$1315, $A17)+SUMIFS(DataRegularSeason20242025!$AB$3:$AB$1315,DataRegularSeason20242025!$B$3:$B$1315, "&lt;=" &amp; EI$1, DataRegularSeason20242025!$E$3:$E$1315, $A17)</f>
        <v>11</v>
      </c>
      <c r="EJ17" s="49">
        <f>SUMIFS(DataRegularSeason20242025!$AA$3:$AA$1315,DataRegularSeason20242025!$B$3:$B$1315, "&lt;=" &amp; EJ$1, DataRegularSeason20242025!$D$3:$D$1315, $A17)+SUMIFS(DataRegularSeason20242025!$AB$3:$AB$1315,DataRegularSeason20242025!$B$3:$B$1315, "&lt;=" &amp; EJ$1, DataRegularSeason20242025!$E$3:$E$1315, $A17)</f>
        <v>11</v>
      </c>
      <c r="EK17" s="49">
        <f>SUMIFS(DataRegularSeason20242025!$AA$3:$AA$1315,DataRegularSeason20242025!$B$3:$B$1315, "&lt;=" &amp; EK$1, DataRegularSeason20242025!$D$3:$D$1315, $A17)+SUMIFS(DataRegularSeason20242025!$AB$3:$AB$1315,DataRegularSeason20242025!$B$3:$B$1315, "&lt;=" &amp; EK$1, DataRegularSeason20242025!$E$3:$E$1315, $A17)</f>
        <v>11</v>
      </c>
      <c r="EL17" s="49">
        <f>SUMIFS(DataRegularSeason20242025!$AA$3:$AA$1315,DataRegularSeason20242025!$B$3:$B$1315, "&lt;=" &amp; EL$1, DataRegularSeason20242025!$D$3:$D$1315, $A17)+SUMIFS(DataRegularSeason20242025!$AB$3:$AB$1315,DataRegularSeason20242025!$B$3:$B$1315, "&lt;=" &amp; EL$1, DataRegularSeason20242025!$E$3:$E$1315, $A17)</f>
        <v>11</v>
      </c>
      <c r="EM17" s="49">
        <f>SUMIFS(DataRegularSeason20242025!$AA$3:$AA$1315,DataRegularSeason20242025!$B$3:$B$1315, "&lt;=" &amp; EM$1, DataRegularSeason20242025!$D$3:$D$1315, $A17)+SUMIFS(DataRegularSeason20242025!$AB$3:$AB$1315,DataRegularSeason20242025!$B$3:$B$1315, "&lt;=" &amp; EM$1, DataRegularSeason20242025!$E$3:$E$1315, $A17)</f>
        <v>11</v>
      </c>
      <c r="EN17" s="49">
        <f>SUMIFS(DataRegularSeason20242025!$AA$3:$AA$1315,DataRegularSeason20242025!$B$3:$B$1315, "&lt;=" &amp; EN$1, DataRegularSeason20242025!$D$3:$D$1315, $A17)+SUMIFS(DataRegularSeason20242025!$AB$3:$AB$1315,DataRegularSeason20242025!$B$3:$B$1315, "&lt;=" &amp; EN$1, DataRegularSeason20242025!$E$3:$E$1315, $A17)</f>
        <v>11</v>
      </c>
      <c r="EO17" s="49">
        <f>SUMIFS(DataRegularSeason20242025!$AA$3:$AA$1315,DataRegularSeason20242025!$B$3:$B$1315, "&lt;=" &amp; EO$1, DataRegularSeason20242025!$D$3:$D$1315, $A17)+SUMIFS(DataRegularSeason20242025!$AB$3:$AB$1315,DataRegularSeason20242025!$B$3:$B$1315, "&lt;=" &amp; EO$1, DataRegularSeason20242025!$E$3:$E$1315, $A17)</f>
        <v>11</v>
      </c>
      <c r="EP17" s="49">
        <f>SUMIFS(DataRegularSeason20242025!$AA$3:$AA$1315,DataRegularSeason20242025!$B$3:$B$1315, "&lt;=" &amp; EP$1, DataRegularSeason20242025!$D$3:$D$1315, $A17)+SUMIFS(DataRegularSeason20242025!$AB$3:$AB$1315,DataRegularSeason20242025!$B$3:$B$1315, "&lt;=" &amp; EP$1, DataRegularSeason20242025!$E$3:$E$1315, $A17)</f>
        <v>11</v>
      </c>
      <c r="EQ17" s="49">
        <f>SUMIFS(DataRegularSeason20242025!$AA$3:$AA$1315,DataRegularSeason20242025!$B$3:$B$1315, "&lt;=" &amp; EQ$1, DataRegularSeason20242025!$D$3:$D$1315, $A17)+SUMIFS(DataRegularSeason20242025!$AB$3:$AB$1315,DataRegularSeason20242025!$B$3:$B$1315, "&lt;=" &amp; EQ$1, DataRegularSeason20242025!$E$3:$E$1315, $A17)</f>
        <v>11</v>
      </c>
      <c r="ER17" s="49">
        <f>SUMIFS(DataRegularSeason20242025!$AA$3:$AA$1315,DataRegularSeason20242025!$B$3:$B$1315, "&lt;=" &amp; ER$1, DataRegularSeason20242025!$D$3:$D$1315, $A17)+SUMIFS(DataRegularSeason20242025!$AB$3:$AB$1315,DataRegularSeason20242025!$B$3:$B$1315, "&lt;=" &amp; ER$1, DataRegularSeason20242025!$E$3:$E$1315, $A17)</f>
        <v>11</v>
      </c>
      <c r="ES17" s="49">
        <f>SUMIFS(DataRegularSeason20242025!$AA$3:$AA$1315,DataRegularSeason20242025!$B$3:$B$1315, "&lt;=" &amp; ES$1, DataRegularSeason20242025!$D$3:$D$1315, $A17)+SUMIFS(DataRegularSeason20242025!$AB$3:$AB$1315,DataRegularSeason20242025!$B$3:$B$1315, "&lt;=" &amp; ES$1, DataRegularSeason20242025!$E$3:$E$1315, $A17)</f>
        <v>11</v>
      </c>
      <c r="ET17" s="49">
        <f>SUMIFS(DataRegularSeason20242025!$AA$3:$AA$1315,DataRegularSeason20242025!$B$3:$B$1315, "&lt;=" &amp; ET$1, DataRegularSeason20242025!$D$3:$D$1315, $A17)+SUMIFS(DataRegularSeason20242025!$AB$3:$AB$1315,DataRegularSeason20242025!$B$3:$B$1315, "&lt;=" &amp; ET$1, DataRegularSeason20242025!$E$3:$E$1315, $A17)</f>
        <v>11</v>
      </c>
      <c r="EU17" s="49">
        <f>SUMIFS(DataRegularSeason20242025!$AA$3:$AA$1315,DataRegularSeason20242025!$B$3:$B$1315, "&lt;=" &amp; EU$1, DataRegularSeason20242025!$D$3:$D$1315, $A17)+SUMIFS(DataRegularSeason20242025!$AB$3:$AB$1315,DataRegularSeason20242025!$B$3:$B$1315, "&lt;=" &amp; EU$1, DataRegularSeason20242025!$E$3:$E$1315, $A17)</f>
        <v>11</v>
      </c>
      <c r="EV17" s="49">
        <f>SUMIFS(DataRegularSeason20242025!$AA$3:$AA$1315,DataRegularSeason20242025!$B$3:$B$1315, "&lt;=" &amp; EV$1, DataRegularSeason20242025!$D$3:$D$1315, $A17)+SUMIFS(DataRegularSeason20242025!$AB$3:$AB$1315,DataRegularSeason20242025!$B$3:$B$1315, "&lt;=" &amp; EV$1, DataRegularSeason20242025!$E$3:$E$1315, $A17)</f>
        <v>11</v>
      </c>
      <c r="EW17" s="49">
        <f>SUMIFS(DataRegularSeason20242025!$AA$3:$AA$1315,DataRegularSeason20242025!$B$3:$B$1315, "&lt;=" &amp; EW$1, DataRegularSeason20242025!$D$3:$D$1315, $A17)+SUMIFS(DataRegularSeason20242025!$AB$3:$AB$1315,DataRegularSeason20242025!$B$3:$B$1315, "&lt;=" &amp; EW$1, DataRegularSeason20242025!$E$3:$E$1315, $A17)</f>
        <v>11</v>
      </c>
      <c r="EX17" s="49">
        <f>SUMIFS(DataRegularSeason20242025!$AA$3:$AA$1315,DataRegularSeason20242025!$B$3:$B$1315, "&lt;=" &amp; EX$1, DataRegularSeason20242025!$D$3:$D$1315, $A17)+SUMIFS(DataRegularSeason20242025!$AB$3:$AB$1315,DataRegularSeason20242025!$B$3:$B$1315, "&lt;=" &amp; EX$1, DataRegularSeason20242025!$E$3:$E$1315, $A17)</f>
        <v>11</v>
      </c>
      <c r="EY17" s="49">
        <f>SUMIFS(DataRegularSeason20242025!$AA$3:$AA$1315,DataRegularSeason20242025!$B$3:$B$1315, "&lt;=" &amp; EY$1, DataRegularSeason20242025!$D$3:$D$1315, $A17)+SUMIFS(DataRegularSeason20242025!$AB$3:$AB$1315,DataRegularSeason20242025!$B$3:$B$1315, "&lt;=" &amp; EY$1, DataRegularSeason20242025!$E$3:$E$1315, $A17)</f>
        <v>11</v>
      </c>
      <c r="EZ17" s="49">
        <f>SUMIFS(DataRegularSeason20242025!$AA$3:$AA$1315,DataRegularSeason20242025!$B$3:$B$1315, "&lt;=" &amp; EZ$1, DataRegularSeason20242025!$D$3:$D$1315, $A17)+SUMIFS(DataRegularSeason20242025!$AB$3:$AB$1315,DataRegularSeason20242025!$B$3:$B$1315, "&lt;=" &amp; EZ$1, DataRegularSeason20242025!$E$3:$E$1315, $A17)</f>
        <v>11</v>
      </c>
      <c r="FA17" s="49">
        <f>SUMIFS(DataRegularSeason20242025!$AA$3:$AA$1315,DataRegularSeason20242025!$B$3:$B$1315, "&lt;=" &amp; FA$1, DataRegularSeason20242025!$D$3:$D$1315, $A17)+SUMIFS(DataRegularSeason20242025!$AB$3:$AB$1315,DataRegularSeason20242025!$B$3:$B$1315, "&lt;=" &amp; FA$1, DataRegularSeason20242025!$E$3:$E$1315, $A17)</f>
        <v>11</v>
      </c>
      <c r="FB17" s="49">
        <f>SUMIFS(DataRegularSeason20242025!$AA$3:$AA$1315,DataRegularSeason20242025!$B$3:$B$1315, "&lt;=" &amp; FB$1, DataRegularSeason20242025!$D$3:$D$1315, $A17)+SUMIFS(DataRegularSeason20242025!$AB$3:$AB$1315,DataRegularSeason20242025!$B$3:$B$1315, "&lt;=" &amp; FB$1, DataRegularSeason20242025!$E$3:$E$1315, $A17)</f>
        <v>11</v>
      </c>
      <c r="FC17" s="49">
        <f>SUMIFS(DataRegularSeason20242025!$AA$3:$AA$1315,DataRegularSeason20242025!$B$3:$B$1315, "&lt;=" &amp; FC$1, DataRegularSeason20242025!$D$3:$D$1315, $A17)+SUMIFS(DataRegularSeason20242025!$AB$3:$AB$1315,DataRegularSeason20242025!$B$3:$B$1315, "&lt;=" &amp; FC$1, DataRegularSeason20242025!$E$3:$E$1315, $A17)</f>
        <v>11</v>
      </c>
      <c r="FD17" s="49">
        <f>SUMIFS(DataRegularSeason20242025!$AA$3:$AA$1315,DataRegularSeason20242025!$B$3:$B$1315, "&lt;=" &amp; FD$1, DataRegularSeason20242025!$D$3:$D$1315, $A17)+SUMIFS(DataRegularSeason20242025!$AB$3:$AB$1315,DataRegularSeason20242025!$B$3:$B$1315, "&lt;=" &amp; FD$1, DataRegularSeason20242025!$E$3:$E$1315, $A17)</f>
        <v>11</v>
      </c>
      <c r="FE17" s="49">
        <f>SUMIFS(DataRegularSeason20242025!$AA$3:$AA$1315,DataRegularSeason20242025!$B$3:$B$1315, "&lt;=" &amp; FE$1, DataRegularSeason20242025!$D$3:$D$1315, $A17)+SUMIFS(DataRegularSeason20242025!$AB$3:$AB$1315,DataRegularSeason20242025!$B$3:$B$1315, "&lt;=" &amp; FE$1, DataRegularSeason20242025!$E$3:$E$1315, $A17)</f>
        <v>11</v>
      </c>
      <c r="FF17" s="49">
        <f>SUMIFS(DataRegularSeason20242025!$AA$3:$AA$1315,DataRegularSeason20242025!$B$3:$B$1315, "&lt;=" &amp; FF$1, DataRegularSeason20242025!$D$3:$D$1315, $A17)+SUMIFS(DataRegularSeason20242025!$AB$3:$AB$1315,DataRegularSeason20242025!$B$3:$B$1315, "&lt;=" &amp; FF$1, DataRegularSeason20242025!$E$3:$E$1315, $A17)</f>
        <v>11</v>
      </c>
      <c r="FG17" s="49">
        <f>SUMIFS(DataRegularSeason20242025!$AA$3:$AA$1315,DataRegularSeason20242025!$B$3:$B$1315, "&lt;=" &amp; FG$1, DataRegularSeason20242025!$D$3:$D$1315, $A17)+SUMIFS(DataRegularSeason20242025!$AB$3:$AB$1315,DataRegularSeason20242025!$B$3:$B$1315, "&lt;=" &amp; FG$1, DataRegularSeason20242025!$E$3:$E$1315, $A17)</f>
        <v>11</v>
      </c>
      <c r="FH17" s="49">
        <f>SUMIFS(DataRegularSeason20242025!$AA$3:$AA$1315,DataRegularSeason20242025!$B$3:$B$1315, "&lt;=" &amp; FH$1, DataRegularSeason20242025!$D$3:$D$1315, $A17)+SUMIFS(DataRegularSeason20242025!$AB$3:$AB$1315,DataRegularSeason20242025!$B$3:$B$1315, "&lt;=" &amp; FH$1, DataRegularSeason20242025!$E$3:$E$1315, $A17)</f>
        <v>11</v>
      </c>
      <c r="FI17" s="49">
        <f>SUMIFS(DataRegularSeason20242025!$AA$3:$AA$1315,DataRegularSeason20242025!$B$3:$B$1315, "&lt;=" &amp; FI$1, DataRegularSeason20242025!$D$3:$D$1315, $A17)+SUMIFS(DataRegularSeason20242025!$AB$3:$AB$1315,DataRegularSeason20242025!$B$3:$B$1315, "&lt;=" &amp; FI$1, DataRegularSeason20242025!$E$3:$E$1315, $A17)</f>
        <v>11</v>
      </c>
      <c r="FJ17" s="49">
        <f>SUMIFS(DataRegularSeason20242025!$AA$3:$AA$1315,DataRegularSeason20242025!$B$3:$B$1315, "&lt;=" &amp; FJ$1, DataRegularSeason20242025!$D$3:$D$1315, $A17)+SUMIFS(DataRegularSeason20242025!$AB$3:$AB$1315,DataRegularSeason20242025!$B$3:$B$1315, "&lt;=" &amp; FJ$1, DataRegularSeason20242025!$E$3:$E$1315, $A17)</f>
        <v>11</v>
      </c>
      <c r="FK17" s="49">
        <f>SUMIFS(DataRegularSeason20242025!$AA$3:$AA$1315,DataRegularSeason20242025!$B$3:$B$1315, "&lt;=" &amp; FK$1, DataRegularSeason20242025!$D$3:$D$1315, $A17)+SUMIFS(DataRegularSeason20242025!$AB$3:$AB$1315,DataRegularSeason20242025!$B$3:$B$1315, "&lt;=" &amp; FK$1, DataRegularSeason20242025!$E$3:$E$1315, $A17)</f>
        <v>11</v>
      </c>
      <c r="FL17" s="49">
        <f>SUMIFS(DataRegularSeason20242025!$AA$3:$AA$1315,DataRegularSeason20242025!$B$3:$B$1315, "&lt;=" &amp; FL$1, DataRegularSeason20242025!$D$3:$D$1315, $A17)+SUMIFS(DataRegularSeason20242025!$AB$3:$AB$1315,DataRegularSeason20242025!$B$3:$B$1315, "&lt;=" &amp; FL$1, DataRegularSeason20242025!$E$3:$E$1315, $A17)</f>
        <v>11</v>
      </c>
      <c r="FM17" s="49">
        <f>SUMIFS(DataRegularSeason20242025!$AA$3:$AA$1315,DataRegularSeason20242025!$B$3:$B$1315, "&lt;=" &amp; FM$1, DataRegularSeason20242025!$D$3:$D$1315, $A17)+SUMIFS(DataRegularSeason20242025!$AB$3:$AB$1315,DataRegularSeason20242025!$B$3:$B$1315, "&lt;=" &amp; FM$1, DataRegularSeason20242025!$E$3:$E$1315, $A17)</f>
        <v>11</v>
      </c>
      <c r="FN17" s="49">
        <f>SUMIFS(DataRegularSeason20242025!$AA$3:$AA$1315,DataRegularSeason20242025!$B$3:$B$1315, "&lt;=" &amp; FN$1, DataRegularSeason20242025!$D$3:$D$1315, $A17)+SUMIFS(DataRegularSeason20242025!$AB$3:$AB$1315,DataRegularSeason20242025!$B$3:$B$1315, "&lt;=" &amp; FN$1, DataRegularSeason20242025!$E$3:$E$1315, $A17)</f>
        <v>11</v>
      </c>
      <c r="FO17" s="49">
        <f>SUMIFS(DataRegularSeason20242025!$AA$3:$AA$1315,DataRegularSeason20242025!$B$3:$B$1315, "&lt;=" &amp; FO$1, DataRegularSeason20242025!$D$3:$D$1315, $A17)+SUMIFS(DataRegularSeason20242025!$AB$3:$AB$1315,DataRegularSeason20242025!$B$3:$B$1315, "&lt;=" &amp; FO$1, DataRegularSeason20242025!$E$3:$E$1315, $A17)</f>
        <v>11</v>
      </c>
      <c r="FP17" s="49">
        <f>SUMIFS(DataRegularSeason20242025!$AA$3:$AA$1315,DataRegularSeason20242025!$B$3:$B$1315, "&lt;=" &amp; FP$1, DataRegularSeason20242025!$D$3:$D$1315, $A17)+SUMIFS(DataRegularSeason20242025!$AB$3:$AB$1315,DataRegularSeason20242025!$B$3:$B$1315, "&lt;=" &amp; FP$1, DataRegularSeason20242025!$E$3:$E$1315, $A17)</f>
        <v>11</v>
      </c>
      <c r="FQ17" s="49">
        <f>SUMIFS(DataRegularSeason20242025!$AA$3:$AA$1315,DataRegularSeason20242025!$B$3:$B$1315, "&lt;=" &amp; FQ$1, DataRegularSeason20242025!$D$3:$D$1315, $A17)+SUMIFS(DataRegularSeason20242025!$AB$3:$AB$1315,DataRegularSeason20242025!$B$3:$B$1315, "&lt;=" &amp; FQ$1, DataRegularSeason20242025!$E$3:$E$1315, $A17)</f>
        <v>11</v>
      </c>
      <c r="FR17" s="49">
        <f>SUMIFS(DataRegularSeason20242025!$AA$3:$AA$1315,DataRegularSeason20242025!$B$3:$B$1315, "&lt;=" &amp; FR$1, DataRegularSeason20242025!$D$3:$D$1315, $A17)+SUMIFS(DataRegularSeason20242025!$AB$3:$AB$1315,DataRegularSeason20242025!$B$3:$B$1315, "&lt;=" &amp; FR$1, DataRegularSeason20242025!$E$3:$E$1315, $A17)</f>
        <v>11</v>
      </c>
      <c r="FS17" s="49">
        <f>SUMIFS(DataRegularSeason20242025!$AA$3:$AA$1315,DataRegularSeason20242025!$B$3:$B$1315, "&lt;=" &amp; FS$1, DataRegularSeason20242025!$D$3:$D$1315, $A17)+SUMIFS(DataRegularSeason20242025!$AB$3:$AB$1315,DataRegularSeason20242025!$B$3:$B$1315, "&lt;=" &amp; FS$1, DataRegularSeason20242025!$E$3:$E$1315, $A17)</f>
        <v>11</v>
      </c>
      <c r="FT17" s="49">
        <f>SUMIFS(DataRegularSeason20242025!$AA$3:$AA$1315,DataRegularSeason20242025!$B$3:$B$1315, "&lt;=" &amp; FT$1, DataRegularSeason20242025!$D$3:$D$1315, $A17)+SUMIFS(DataRegularSeason20242025!$AB$3:$AB$1315,DataRegularSeason20242025!$B$3:$B$1315, "&lt;=" &amp; FT$1, DataRegularSeason20242025!$E$3:$E$1315, $A17)</f>
        <v>11</v>
      </c>
      <c r="FU17" s="49">
        <f>SUMIFS(DataRegularSeason20242025!$AA$3:$AA$1315,DataRegularSeason20242025!$B$3:$B$1315, "&lt;=" &amp; FU$1, DataRegularSeason20242025!$D$3:$D$1315, $A17)+SUMIFS(DataRegularSeason20242025!$AB$3:$AB$1315,DataRegularSeason20242025!$B$3:$B$1315, "&lt;=" &amp; FU$1, DataRegularSeason20242025!$E$3:$E$1315, $A17)</f>
        <v>11</v>
      </c>
      <c r="FV17" s="49">
        <f>SUMIFS(DataRegularSeason20242025!$AA$3:$AA$1315,DataRegularSeason20242025!$B$3:$B$1315, "&lt;=" &amp; FV$1, DataRegularSeason20242025!$D$3:$D$1315, $A17)+SUMIFS(DataRegularSeason20242025!$AB$3:$AB$1315,DataRegularSeason20242025!$B$3:$B$1315, "&lt;=" &amp; FV$1, DataRegularSeason20242025!$E$3:$E$1315, $A17)</f>
        <v>11</v>
      </c>
      <c r="FW17" s="49">
        <f>SUMIFS(DataRegularSeason20242025!$AA$3:$AA$1315,DataRegularSeason20242025!$B$3:$B$1315, "&lt;=" &amp; FW$1, DataRegularSeason20242025!$D$3:$D$1315, $A17)+SUMIFS(DataRegularSeason20242025!$AB$3:$AB$1315,DataRegularSeason20242025!$B$3:$B$1315, "&lt;=" &amp; FW$1, DataRegularSeason20242025!$E$3:$E$1315, $A17)</f>
        <v>11</v>
      </c>
      <c r="FX17" s="49">
        <f>SUMIFS(DataRegularSeason20242025!$AA$3:$AA$1315,DataRegularSeason20242025!$B$3:$B$1315, "&lt;=" &amp; FX$1, DataRegularSeason20242025!$D$3:$D$1315, $A17)+SUMIFS(DataRegularSeason20242025!$AB$3:$AB$1315,DataRegularSeason20242025!$B$3:$B$1315, "&lt;=" &amp; FX$1, DataRegularSeason20242025!$E$3:$E$1315, $A17)</f>
        <v>11</v>
      </c>
      <c r="FY17" s="49">
        <f>SUMIFS(DataRegularSeason20242025!$AA$3:$AA$1315,DataRegularSeason20242025!$B$3:$B$1315, "&lt;=" &amp; FY$1, DataRegularSeason20242025!$D$3:$D$1315, $A17)+SUMIFS(DataRegularSeason20242025!$AB$3:$AB$1315,DataRegularSeason20242025!$B$3:$B$1315, "&lt;=" &amp; FY$1, DataRegularSeason20242025!$E$3:$E$1315, $A17)</f>
        <v>11</v>
      </c>
      <c r="FZ17" s="49">
        <f>SUMIFS(DataRegularSeason20242025!$AA$3:$AA$1315,DataRegularSeason20242025!$B$3:$B$1315, "&lt;=" &amp; FZ$1, DataRegularSeason20242025!$D$3:$D$1315, $A17)+SUMIFS(DataRegularSeason20242025!$AB$3:$AB$1315,DataRegularSeason20242025!$B$3:$B$1315, "&lt;=" &amp; FZ$1, DataRegularSeason20242025!$E$3:$E$1315, $A17)</f>
        <v>11</v>
      </c>
      <c r="GA17" s="49">
        <f>SUMIFS(DataRegularSeason20242025!$AA$3:$AA$1315,DataRegularSeason20242025!$B$3:$B$1315, "&lt;=" &amp; GA$1, DataRegularSeason20242025!$D$3:$D$1315, $A17)+SUMIFS(DataRegularSeason20242025!$AB$3:$AB$1315,DataRegularSeason20242025!$B$3:$B$1315, "&lt;=" &amp; GA$1, DataRegularSeason20242025!$E$3:$E$1315, $A17)</f>
        <v>11</v>
      </c>
      <c r="GB17" s="49">
        <f>SUMIFS(DataRegularSeason20242025!$AA$3:$AA$1315,DataRegularSeason20242025!$B$3:$B$1315, "&lt;=" &amp; GB$1, DataRegularSeason20242025!$D$3:$D$1315, $A17)+SUMIFS(DataRegularSeason20242025!$AB$3:$AB$1315,DataRegularSeason20242025!$B$3:$B$1315, "&lt;=" &amp; GB$1, DataRegularSeason20242025!$E$3:$E$1315, $A17)</f>
        <v>11</v>
      </c>
      <c r="GC17" s="49">
        <f>SUMIFS(DataRegularSeason20242025!$AA$3:$AA$1315,DataRegularSeason20242025!$B$3:$B$1315, "&lt;=" &amp; GC$1, DataRegularSeason20242025!$D$3:$D$1315, $A17)+SUMIFS(DataRegularSeason20242025!$AB$3:$AB$1315,DataRegularSeason20242025!$B$3:$B$1315, "&lt;=" &amp; GC$1, DataRegularSeason20242025!$E$3:$E$1315, $A17)</f>
        <v>11</v>
      </c>
      <c r="GD17" s="49">
        <f>SUMIFS(DataRegularSeason20242025!$AA$3:$AA$1315,DataRegularSeason20242025!$B$3:$B$1315, "&lt;=" &amp; GD$1, DataRegularSeason20242025!$D$3:$D$1315, $A17)+SUMIFS(DataRegularSeason20242025!$AB$3:$AB$1315,DataRegularSeason20242025!$B$3:$B$1315, "&lt;=" &amp; GD$1, DataRegularSeason20242025!$E$3:$E$1315, $A17)</f>
        <v>11</v>
      </c>
      <c r="GE17" s="49">
        <f>SUMIFS(DataRegularSeason20242025!$AA$3:$AA$1315,DataRegularSeason20242025!$B$3:$B$1315, "&lt;=" &amp; GE$1, DataRegularSeason20242025!$D$3:$D$1315, $A17)+SUMIFS(DataRegularSeason20242025!$AB$3:$AB$1315,DataRegularSeason20242025!$B$3:$B$1315, "&lt;=" &amp; GE$1, DataRegularSeason20242025!$E$3:$E$1315, $A17)</f>
        <v>11</v>
      </c>
      <c r="GF17" s="49">
        <f>SUMIFS(DataRegularSeason20242025!$AA$3:$AA$1315,DataRegularSeason20242025!$B$3:$B$1315, "&lt;=" &amp; GF$1, DataRegularSeason20242025!$D$3:$D$1315, $A17)+SUMIFS(DataRegularSeason20242025!$AB$3:$AB$1315,DataRegularSeason20242025!$B$3:$B$1315, "&lt;=" &amp; GF$1, DataRegularSeason20242025!$E$3:$E$1315, $A17)</f>
        <v>11</v>
      </c>
      <c r="GG17" s="49">
        <f>SUMIFS(DataRegularSeason20242025!$AA$3:$AA$1315,DataRegularSeason20242025!$B$3:$B$1315, "&lt;=" &amp; GG$1, DataRegularSeason20242025!$D$3:$D$1315, $A17)+SUMIFS(DataRegularSeason20242025!$AB$3:$AB$1315,DataRegularSeason20242025!$B$3:$B$1315, "&lt;=" &amp; GG$1, DataRegularSeason20242025!$E$3:$E$1315, $A17)</f>
        <v>11</v>
      </c>
      <c r="GH17" s="49">
        <f>SUMIFS(DataRegularSeason20242025!$AA$3:$AA$1315,DataRegularSeason20242025!$B$3:$B$1315, "&lt;=" &amp; GH$1, DataRegularSeason20242025!$D$3:$D$1315, $A17)+SUMIFS(DataRegularSeason20242025!$AB$3:$AB$1315,DataRegularSeason20242025!$B$3:$B$1315, "&lt;=" &amp; GH$1, DataRegularSeason20242025!$E$3:$E$1315, $A17)</f>
        <v>11</v>
      </c>
      <c r="GI17" s="49">
        <f>SUMIFS(DataRegularSeason20242025!$AA$3:$AA$1315,DataRegularSeason20242025!$B$3:$B$1315, "&lt;=" &amp; GI$1, DataRegularSeason20242025!$D$3:$D$1315, $A17)+SUMIFS(DataRegularSeason20242025!$AB$3:$AB$1315,DataRegularSeason20242025!$B$3:$B$1315, "&lt;=" &amp; GI$1, DataRegularSeason20242025!$E$3:$E$1315, $A17)</f>
        <v>11</v>
      </c>
      <c r="GJ17" s="49">
        <f>SUMIFS(DataRegularSeason20242025!$AA$3:$AA$1315,DataRegularSeason20242025!$B$3:$B$1315, "&lt;=" &amp; GJ$1, DataRegularSeason20242025!$D$3:$D$1315, $A17)+SUMIFS(DataRegularSeason20242025!$AB$3:$AB$1315,DataRegularSeason20242025!$B$3:$B$1315, "&lt;=" &amp; GJ$1, DataRegularSeason20242025!$E$3:$E$1315, $A17)</f>
        <v>11</v>
      </c>
      <c r="GK17" s="49">
        <f>SUMIFS(DataRegularSeason20242025!$AA$3:$AA$1315,DataRegularSeason20242025!$B$3:$B$1315, "&lt;=" &amp; GK$1, DataRegularSeason20242025!$D$3:$D$1315, $A17)+SUMIFS(DataRegularSeason20242025!$AB$3:$AB$1315,DataRegularSeason20242025!$B$3:$B$1315, "&lt;=" &amp; GK$1, DataRegularSeason20242025!$E$3:$E$1315, $A17)</f>
        <v>11</v>
      </c>
      <c r="GL17" s="49">
        <f>SUMIFS(DataRegularSeason20242025!$AA$3:$AA$1315,DataRegularSeason20242025!$B$3:$B$1315, "&lt;=" &amp; GL$1, DataRegularSeason20242025!$D$3:$D$1315, $A17)+SUMIFS(DataRegularSeason20242025!$AB$3:$AB$1315,DataRegularSeason20242025!$B$3:$B$1315, "&lt;=" &amp; GL$1, DataRegularSeason20242025!$E$3:$E$1315, $A17)</f>
        <v>11</v>
      </c>
      <c r="GM17" s="49">
        <f>SUMIFS(DataRegularSeason20242025!$AA$3:$AA$1315,DataRegularSeason20242025!$B$3:$B$1315, "&lt;=" &amp; GM$1, DataRegularSeason20242025!$D$3:$D$1315, $A17)+SUMIFS(DataRegularSeason20242025!$AB$3:$AB$1315,DataRegularSeason20242025!$B$3:$B$1315, "&lt;=" &amp; GM$1, DataRegularSeason20242025!$E$3:$E$1315, $A17)</f>
        <v>11</v>
      </c>
      <c r="GN17" s="49">
        <f>SUMIFS(DataRegularSeason20242025!$AA$3:$AA$1315,DataRegularSeason20242025!$B$3:$B$1315, "&lt;=" &amp; GN$1, DataRegularSeason20242025!$D$3:$D$1315, $A17)+SUMIFS(DataRegularSeason20242025!$AB$3:$AB$1315,DataRegularSeason20242025!$B$3:$B$1315, "&lt;=" &amp; GN$1, DataRegularSeason20242025!$E$3:$E$1315, $A17)</f>
        <v>11</v>
      </c>
      <c r="GO17" s="49">
        <f>SUMIFS(DataRegularSeason20242025!$AA$3:$AA$1315,DataRegularSeason20242025!$B$3:$B$1315, "&lt;=" &amp; GO$1, DataRegularSeason20242025!$D$3:$D$1315, $A17)+SUMIFS(DataRegularSeason20242025!$AB$3:$AB$1315,DataRegularSeason20242025!$B$3:$B$1315, "&lt;=" &amp; GO$1, DataRegularSeason20242025!$E$3:$E$1315, $A17)</f>
        <v>11</v>
      </c>
      <c r="GP17" s="49">
        <f>SUMIFS(DataRegularSeason20242025!$AA$3:$AA$1315,DataRegularSeason20242025!$B$3:$B$1315, "&lt;=" &amp; GP$1, DataRegularSeason20242025!$D$3:$D$1315, $A17)+SUMIFS(DataRegularSeason20242025!$AB$3:$AB$1315,DataRegularSeason20242025!$B$3:$B$1315, "&lt;=" &amp; GP$1, DataRegularSeason20242025!$E$3:$E$1315, $A17)</f>
        <v>11</v>
      </c>
      <c r="GQ17" s="49">
        <f>SUMIFS(DataRegularSeason20242025!$AA$3:$AA$1315,DataRegularSeason20242025!$B$3:$B$1315, "&lt;=" &amp; GQ$1, DataRegularSeason20242025!$D$3:$D$1315, $A17)+SUMIFS(DataRegularSeason20242025!$AB$3:$AB$1315,DataRegularSeason20242025!$B$3:$B$1315, "&lt;=" &amp; GQ$1, DataRegularSeason20242025!$E$3:$E$1315, $A17)</f>
        <v>11</v>
      </c>
      <c r="GR17" s="49">
        <f>SUMIFS(DataRegularSeason20242025!$AA$3:$AA$1315,DataRegularSeason20242025!$B$3:$B$1315, "&lt;=" &amp; GR$1, DataRegularSeason20242025!$D$3:$D$1315, $A17)+SUMIFS(DataRegularSeason20242025!$AB$3:$AB$1315,DataRegularSeason20242025!$B$3:$B$1315, "&lt;=" &amp; GR$1, DataRegularSeason20242025!$E$3:$E$1315, $A17)</f>
        <v>11</v>
      </c>
      <c r="GS17" s="49">
        <f>SUMIFS(DataRegularSeason20242025!$AA$3:$AA$1315,DataRegularSeason20242025!$B$3:$B$1315, "&lt;=" &amp; GS$1, DataRegularSeason20242025!$D$3:$D$1315, $A17)+SUMIFS(DataRegularSeason20242025!$AB$3:$AB$1315,DataRegularSeason20242025!$B$3:$B$1315, "&lt;=" &amp; GS$1, DataRegularSeason20242025!$E$3:$E$1315, $A17)</f>
        <v>11</v>
      </c>
      <c r="GT17" s="49">
        <f>SUMIFS(DataRegularSeason20242025!$AA$3:$AA$1315,DataRegularSeason20242025!$B$3:$B$1315, "&lt;=" &amp; GT$1, DataRegularSeason20242025!$D$3:$D$1315, $A17)+SUMIFS(DataRegularSeason20242025!$AB$3:$AB$1315,DataRegularSeason20242025!$B$3:$B$1315, "&lt;=" &amp; GT$1, DataRegularSeason20242025!$E$3:$E$1315, $A17)</f>
        <v>11</v>
      </c>
      <c r="GU17" s="49">
        <f>SUMIFS(DataRegularSeason20242025!$AA$3:$AA$1315,DataRegularSeason20242025!$B$3:$B$1315, "&lt;=" &amp; GU$1, DataRegularSeason20242025!$D$3:$D$1315, $A17)+SUMIFS(DataRegularSeason20242025!$AB$3:$AB$1315,DataRegularSeason20242025!$B$3:$B$1315, "&lt;=" &amp; GU$1, DataRegularSeason20242025!$E$3:$E$1315, $A17)</f>
        <v>11</v>
      </c>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row>
    <row r="18" spans="1:275" hidden="1" x14ac:dyDescent="0.25">
      <c r="A18" s="48" t="s">
        <v>35</v>
      </c>
      <c r="B18" t="s">
        <v>97</v>
      </c>
      <c r="C18" t="s">
        <v>95</v>
      </c>
      <c r="D18" s="49">
        <f>SUMIFS(DataRegularSeason20242025!$AA$3:$AA$1315,DataRegularSeason20242025!$B$3:$B$1315, "&lt;=" &amp; D$1, DataRegularSeason20242025!$D$3:$D$1315, $A18)+SUMIFS(DataRegularSeason20242025!$AB$3:$AB$1315,DataRegularSeason20242025!$B$3:$B$1315, "&lt;=" &amp; D$1, DataRegularSeason20242025!$E$3:$E$1315, $A18)</f>
        <v>0</v>
      </c>
      <c r="E18" s="49">
        <f>SUMIFS(DataRegularSeason20242025!$AA$3:$AA$1315,DataRegularSeason20242025!$B$3:$B$1315, "&lt;=" &amp; E$1, DataRegularSeason20242025!$D$3:$D$1315, $A18)+SUMIFS(DataRegularSeason20242025!$AB$3:$AB$1315,DataRegularSeason20242025!$B$3:$B$1315, "&lt;=" &amp; E$1, DataRegularSeason20242025!$E$3:$E$1315, $A18)</f>
        <v>0</v>
      </c>
      <c r="F18" s="49">
        <f>SUMIFS(DataRegularSeason20242025!$AA$3:$AA$1315,DataRegularSeason20242025!$B$3:$B$1315, "&lt;=" &amp; F$1, DataRegularSeason20242025!$D$3:$D$1315, $A18)+SUMIFS(DataRegularSeason20242025!$AB$3:$AB$1315,DataRegularSeason20242025!$B$3:$B$1315, "&lt;=" &amp; F$1, DataRegularSeason20242025!$E$3:$E$1315, $A18)</f>
        <v>0</v>
      </c>
      <c r="G18" s="49">
        <f>SUMIFS(DataRegularSeason20242025!$AA$3:$AA$1315,DataRegularSeason20242025!$B$3:$B$1315, "&lt;=" &amp; G$1, DataRegularSeason20242025!$D$3:$D$1315, $A18)+SUMIFS(DataRegularSeason20242025!$AB$3:$AB$1315,DataRegularSeason20242025!$B$3:$B$1315, "&lt;=" &amp; G$1, DataRegularSeason20242025!$E$3:$E$1315, $A18)</f>
        <v>0</v>
      </c>
      <c r="H18" s="49">
        <f>SUMIFS(DataRegularSeason20242025!$AA$3:$AA$1315,DataRegularSeason20242025!$B$3:$B$1315, "&lt;=" &amp; H$1, DataRegularSeason20242025!$D$3:$D$1315, $A18)+SUMIFS(DataRegularSeason20242025!$AB$3:$AB$1315,DataRegularSeason20242025!$B$3:$B$1315, "&lt;=" &amp; H$1, DataRegularSeason20242025!$E$3:$E$1315, $A18)</f>
        <v>0</v>
      </c>
      <c r="I18" s="49">
        <f>SUMIFS(DataRegularSeason20242025!$AA$3:$AA$1315,DataRegularSeason20242025!$B$3:$B$1315, "&lt;=" &amp; I$1, DataRegularSeason20242025!$D$3:$D$1315, $A18)+SUMIFS(DataRegularSeason20242025!$AB$3:$AB$1315,DataRegularSeason20242025!$B$3:$B$1315, "&lt;=" &amp; I$1, DataRegularSeason20242025!$E$3:$E$1315, $A18)</f>
        <v>0</v>
      </c>
      <c r="J18" s="49">
        <f>SUMIFS(DataRegularSeason20242025!$AA$3:$AA$1315,DataRegularSeason20242025!$B$3:$B$1315, "&lt;=" &amp; J$1, DataRegularSeason20242025!$D$3:$D$1315, $A18)+SUMIFS(DataRegularSeason20242025!$AB$3:$AB$1315,DataRegularSeason20242025!$B$3:$B$1315, "&lt;=" &amp; J$1, DataRegularSeason20242025!$E$3:$E$1315, $A18)</f>
        <v>0</v>
      </c>
      <c r="K18" s="49">
        <f>SUMIFS(DataRegularSeason20242025!$AA$3:$AA$1315,DataRegularSeason20242025!$B$3:$B$1315, "&lt;=" &amp; K$1, DataRegularSeason20242025!$D$3:$D$1315, $A18)+SUMIFS(DataRegularSeason20242025!$AB$3:$AB$1315,DataRegularSeason20242025!$B$3:$B$1315, "&lt;=" &amp; K$1, DataRegularSeason20242025!$E$3:$E$1315, $A18)</f>
        <v>0</v>
      </c>
      <c r="L18" s="49">
        <f>SUMIFS(DataRegularSeason20242025!$AA$3:$AA$1315,DataRegularSeason20242025!$B$3:$B$1315, "&lt;=" &amp; L$1, DataRegularSeason20242025!$D$3:$D$1315, $A18)+SUMIFS(DataRegularSeason20242025!$AB$3:$AB$1315,DataRegularSeason20242025!$B$3:$B$1315, "&lt;=" &amp; L$1, DataRegularSeason20242025!$E$3:$E$1315, $A18)</f>
        <v>0</v>
      </c>
      <c r="M18" s="49">
        <f>SUMIFS(DataRegularSeason20242025!$AA$3:$AA$1315,DataRegularSeason20242025!$B$3:$B$1315, "&lt;=" &amp; M$1, DataRegularSeason20242025!$D$3:$D$1315, $A18)+SUMIFS(DataRegularSeason20242025!$AB$3:$AB$1315,DataRegularSeason20242025!$B$3:$B$1315, "&lt;=" &amp; M$1, DataRegularSeason20242025!$E$3:$E$1315, $A18)</f>
        <v>0</v>
      </c>
      <c r="N18" s="49">
        <f>SUMIFS(DataRegularSeason20242025!$AA$3:$AA$1315,DataRegularSeason20242025!$B$3:$B$1315, "&lt;=" &amp; N$1, DataRegularSeason20242025!$D$3:$D$1315, $A18)+SUMIFS(DataRegularSeason20242025!$AB$3:$AB$1315,DataRegularSeason20242025!$B$3:$B$1315, "&lt;=" &amp; N$1, DataRegularSeason20242025!$E$3:$E$1315, $A18)</f>
        <v>0</v>
      </c>
      <c r="O18" s="49">
        <f>SUMIFS(DataRegularSeason20242025!$AA$3:$AA$1315,DataRegularSeason20242025!$B$3:$B$1315, "&lt;=" &amp; O$1, DataRegularSeason20242025!$D$3:$D$1315, $A18)+SUMIFS(DataRegularSeason20242025!$AB$3:$AB$1315,DataRegularSeason20242025!$B$3:$B$1315, "&lt;=" &amp; O$1, DataRegularSeason20242025!$E$3:$E$1315, $A18)</f>
        <v>0</v>
      </c>
      <c r="P18" s="49">
        <f>SUMIFS(DataRegularSeason20242025!$AA$3:$AA$1315,DataRegularSeason20242025!$B$3:$B$1315, "&lt;=" &amp; P$1, DataRegularSeason20242025!$D$3:$D$1315, $A18)+SUMIFS(DataRegularSeason20242025!$AB$3:$AB$1315,DataRegularSeason20242025!$B$3:$B$1315, "&lt;=" &amp; P$1, DataRegularSeason20242025!$E$3:$E$1315, $A18)</f>
        <v>0</v>
      </c>
      <c r="Q18" s="49">
        <f>SUMIFS(DataRegularSeason20242025!$AA$3:$AA$1315,DataRegularSeason20242025!$B$3:$B$1315, "&lt;=" &amp; Q$1, DataRegularSeason20242025!$D$3:$D$1315, $A18)+SUMIFS(DataRegularSeason20242025!$AB$3:$AB$1315,DataRegularSeason20242025!$B$3:$B$1315, "&lt;=" &amp; Q$1, DataRegularSeason20242025!$E$3:$E$1315, $A18)</f>
        <v>0</v>
      </c>
      <c r="R18" s="49">
        <f>SUMIFS(DataRegularSeason20242025!$AA$3:$AA$1315,DataRegularSeason20242025!$B$3:$B$1315, "&lt;=" &amp; R$1, DataRegularSeason20242025!$D$3:$D$1315, $A18)+SUMIFS(DataRegularSeason20242025!$AB$3:$AB$1315,DataRegularSeason20242025!$B$3:$B$1315, "&lt;=" &amp; R$1, DataRegularSeason20242025!$E$3:$E$1315, $A18)</f>
        <v>0</v>
      </c>
      <c r="S18" s="49">
        <f>SUMIFS(DataRegularSeason20242025!$AA$3:$AA$1315,DataRegularSeason20242025!$B$3:$B$1315, "&lt;=" &amp; S$1, DataRegularSeason20242025!$D$3:$D$1315, $A18)+SUMIFS(DataRegularSeason20242025!$AB$3:$AB$1315,DataRegularSeason20242025!$B$3:$B$1315, "&lt;=" &amp; S$1, DataRegularSeason20242025!$E$3:$E$1315, $A18)</f>
        <v>0</v>
      </c>
      <c r="T18" s="49">
        <f>SUMIFS(DataRegularSeason20242025!$AA$3:$AA$1315,DataRegularSeason20242025!$B$3:$B$1315, "&lt;=" &amp; T$1, DataRegularSeason20242025!$D$3:$D$1315, $A18)+SUMIFS(DataRegularSeason20242025!$AB$3:$AB$1315,DataRegularSeason20242025!$B$3:$B$1315, "&lt;=" &amp; T$1, DataRegularSeason20242025!$E$3:$E$1315, $A18)</f>
        <v>0</v>
      </c>
      <c r="U18" s="49">
        <f>SUMIFS(DataRegularSeason20242025!$AA$3:$AA$1315,DataRegularSeason20242025!$B$3:$B$1315, "&lt;=" &amp; U$1, DataRegularSeason20242025!$D$3:$D$1315, $A18)+SUMIFS(DataRegularSeason20242025!$AB$3:$AB$1315,DataRegularSeason20242025!$B$3:$B$1315, "&lt;=" &amp; U$1, DataRegularSeason20242025!$E$3:$E$1315, $A18)</f>
        <v>0</v>
      </c>
      <c r="V18" s="49">
        <f>SUMIFS(DataRegularSeason20242025!$AA$3:$AA$1315,DataRegularSeason20242025!$B$3:$B$1315, "&lt;=" &amp; V$1, DataRegularSeason20242025!$D$3:$D$1315, $A18)+SUMIFS(DataRegularSeason20242025!$AB$3:$AB$1315,DataRegularSeason20242025!$B$3:$B$1315, "&lt;=" &amp; V$1, DataRegularSeason20242025!$E$3:$E$1315, $A18)</f>
        <v>0</v>
      </c>
      <c r="W18" s="49">
        <f>SUMIFS(DataRegularSeason20242025!$AA$3:$AA$1315,DataRegularSeason20242025!$B$3:$B$1315, "&lt;=" &amp; W$1, DataRegularSeason20242025!$D$3:$D$1315, $A18)+SUMIFS(DataRegularSeason20242025!$AB$3:$AB$1315,DataRegularSeason20242025!$B$3:$B$1315, "&lt;=" &amp; W$1, DataRegularSeason20242025!$E$3:$E$1315, $A18)</f>
        <v>2</v>
      </c>
      <c r="X18" s="49">
        <f>SUMIFS(DataRegularSeason20242025!$AA$3:$AA$1315,DataRegularSeason20242025!$B$3:$B$1315, "&lt;=" &amp; X$1, DataRegularSeason20242025!$D$3:$D$1315, $A18)+SUMIFS(DataRegularSeason20242025!$AB$3:$AB$1315,DataRegularSeason20242025!$B$3:$B$1315, "&lt;=" &amp; X$1, DataRegularSeason20242025!$E$3:$E$1315, $A18)</f>
        <v>2</v>
      </c>
      <c r="Y18" s="49">
        <f>SUMIFS(DataRegularSeason20242025!$AA$3:$AA$1315,DataRegularSeason20242025!$B$3:$B$1315, "&lt;=" &amp; Y$1, DataRegularSeason20242025!$D$3:$D$1315, $A18)+SUMIFS(DataRegularSeason20242025!$AB$3:$AB$1315,DataRegularSeason20242025!$B$3:$B$1315, "&lt;=" &amp; Y$1, DataRegularSeason20242025!$E$3:$E$1315, $A18)</f>
        <v>2</v>
      </c>
      <c r="Z18" s="49">
        <f>SUMIFS(DataRegularSeason20242025!$AA$3:$AA$1315,DataRegularSeason20242025!$B$3:$B$1315, "&lt;=" &amp; Z$1, DataRegularSeason20242025!$D$3:$D$1315, $A18)+SUMIFS(DataRegularSeason20242025!$AB$3:$AB$1315,DataRegularSeason20242025!$B$3:$B$1315, "&lt;=" &amp; Z$1, DataRegularSeason20242025!$E$3:$E$1315, $A18)</f>
        <v>2</v>
      </c>
      <c r="AA18" s="49">
        <f>SUMIFS(DataRegularSeason20242025!$AA$3:$AA$1315,DataRegularSeason20242025!$B$3:$B$1315, "&lt;=" &amp; AA$1, DataRegularSeason20242025!$D$3:$D$1315, $A18)+SUMIFS(DataRegularSeason20242025!$AB$3:$AB$1315,DataRegularSeason20242025!$B$3:$B$1315, "&lt;=" &amp; AA$1, DataRegularSeason20242025!$E$3:$E$1315, $A18)</f>
        <v>2</v>
      </c>
      <c r="AB18" s="49">
        <f>SUMIFS(DataRegularSeason20242025!$AA$3:$AA$1315,DataRegularSeason20242025!$B$3:$B$1315, "&lt;=" &amp; AB$1, DataRegularSeason20242025!$D$3:$D$1315, $A18)+SUMIFS(DataRegularSeason20242025!$AB$3:$AB$1315,DataRegularSeason20242025!$B$3:$B$1315, "&lt;=" &amp; AB$1, DataRegularSeason20242025!$E$3:$E$1315, $A18)</f>
        <v>2</v>
      </c>
      <c r="AC18" s="49">
        <f>SUMIFS(DataRegularSeason20242025!$AA$3:$AA$1315,DataRegularSeason20242025!$B$3:$B$1315, "&lt;=" &amp; AC$1, DataRegularSeason20242025!$D$3:$D$1315, $A18)+SUMIFS(DataRegularSeason20242025!$AB$3:$AB$1315,DataRegularSeason20242025!$B$3:$B$1315, "&lt;=" &amp; AC$1, DataRegularSeason20242025!$E$3:$E$1315, $A18)</f>
        <v>2</v>
      </c>
      <c r="AD18" s="49">
        <f>SUMIFS(DataRegularSeason20242025!$AA$3:$AA$1315,DataRegularSeason20242025!$B$3:$B$1315, "&lt;=" &amp; AD$1, DataRegularSeason20242025!$D$3:$D$1315, $A18)+SUMIFS(DataRegularSeason20242025!$AB$3:$AB$1315,DataRegularSeason20242025!$B$3:$B$1315, "&lt;=" &amp; AD$1, DataRegularSeason20242025!$E$3:$E$1315, $A18)</f>
        <v>2</v>
      </c>
      <c r="AE18" s="49">
        <f>SUMIFS(DataRegularSeason20242025!$AA$3:$AA$1315,DataRegularSeason20242025!$B$3:$B$1315, "&lt;=" &amp; AE$1, DataRegularSeason20242025!$D$3:$D$1315, $A18)+SUMIFS(DataRegularSeason20242025!$AB$3:$AB$1315,DataRegularSeason20242025!$B$3:$B$1315, "&lt;=" &amp; AE$1, DataRegularSeason20242025!$E$3:$E$1315, $A18)</f>
        <v>2</v>
      </c>
      <c r="AF18" s="49">
        <f>SUMIFS(DataRegularSeason20242025!$AA$3:$AA$1315,DataRegularSeason20242025!$B$3:$B$1315, "&lt;=" &amp; AF$1, DataRegularSeason20242025!$D$3:$D$1315, $A18)+SUMIFS(DataRegularSeason20242025!$AB$3:$AB$1315,DataRegularSeason20242025!$B$3:$B$1315, "&lt;=" &amp; AF$1, DataRegularSeason20242025!$E$3:$E$1315, $A18)</f>
        <v>2</v>
      </c>
      <c r="AG18" s="49">
        <f>SUMIFS(DataRegularSeason20242025!$AA$3:$AA$1315,DataRegularSeason20242025!$B$3:$B$1315, "&lt;=" &amp; AG$1, DataRegularSeason20242025!$D$3:$D$1315, $A18)+SUMIFS(DataRegularSeason20242025!$AB$3:$AB$1315,DataRegularSeason20242025!$B$3:$B$1315, "&lt;=" &amp; AG$1, DataRegularSeason20242025!$E$3:$E$1315, $A18)</f>
        <v>2</v>
      </c>
      <c r="AH18" s="49">
        <f>SUMIFS(DataRegularSeason20242025!$AA$3:$AA$1315,DataRegularSeason20242025!$B$3:$B$1315, "&lt;=" &amp; AH$1, DataRegularSeason20242025!$D$3:$D$1315, $A18)+SUMIFS(DataRegularSeason20242025!$AB$3:$AB$1315,DataRegularSeason20242025!$B$3:$B$1315, "&lt;=" &amp; AH$1, DataRegularSeason20242025!$E$3:$E$1315, $A18)</f>
        <v>2</v>
      </c>
      <c r="AI18" s="49">
        <f>SUMIFS(DataRegularSeason20242025!$AA$3:$AA$1315,DataRegularSeason20242025!$B$3:$B$1315, "&lt;=" &amp; AI$1, DataRegularSeason20242025!$D$3:$D$1315, $A18)+SUMIFS(DataRegularSeason20242025!$AB$3:$AB$1315,DataRegularSeason20242025!$B$3:$B$1315, "&lt;=" &amp; AI$1, DataRegularSeason20242025!$E$3:$E$1315, $A18)</f>
        <v>2</v>
      </c>
      <c r="AJ18" s="49">
        <f>SUMIFS(DataRegularSeason20242025!$AA$3:$AA$1315,DataRegularSeason20242025!$B$3:$B$1315, "&lt;=" &amp; AJ$1, DataRegularSeason20242025!$D$3:$D$1315, $A18)+SUMIFS(DataRegularSeason20242025!$AB$3:$AB$1315,DataRegularSeason20242025!$B$3:$B$1315, "&lt;=" &amp; AJ$1, DataRegularSeason20242025!$E$3:$E$1315, $A18)</f>
        <v>2</v>
      </c>
      <c r="AK18" s="49">
        <f>SUMIFS(DataRegularSeason20242025!$AA$3:$AA$1315,DataRegularSeason20242025!$B$3:$B$1315, "&lt;=" &amp; AK$1, DataRegularSeason20242025!$D$3:$D$1315, $A18)+SUMIFS(DataRegularSeason20242025!$AB$3:$AB$1315,DataRegularSeason20242025!$B$3:$B$1315, "&lt;=" &amp; AK$1, DataRegularSeason20242025!$E$3:$E$1315, $A18)</f>
        <v>2</v>
      </c>
      <c r="AL18" s="49">
        <f>SUMIFS(DataRegularSeason20242025!$AA$3:$AA$1315,DataRegularSeason20242025!$B$3:$B$1315, "&lt;=" &amp; AL$1, DataRegularSeason20242025!$D$3:$D$1315, $A18)+SUMIFS(DataRegularSeason20242025!$AB$3:$AB$1315,DataRegularSeason20242025!$B$3:$B$1315, "&lt;=" &amp; AL$1, DataRegularSeason20242025!$E$3:$E$1315, $A18)</f>
        <v>2</v>
      </c>
      <c r="AM18" s="49">
        <f>SUMIFS(DataRegularSeason20242025!$AA$3:$AA$1315,DataRegularSeason20242025!$B$3:$B$1315, "&lt;=" &amp; AM$1, DataRegularSeason20242025!$D$3:$D$1315, $A18)+SUMIFS(DataRegularSeason20242025!$AB$3:$AB$1315,DataRegularSeason20242025!$B$3:$B$1315, "&lt;=" &amp; AM$1, DataRegularSeason20242025!$E$3:$E$1315, $A18)</f>
        <v>2</v>
      </c>
      <c r="AN18" s="49">
        <f>SUMIFS(DataRegularSeason20242025!$AA$3:$AA$1315,DataRegularSeason20242025!$B$3:$B$1315, "&lt;=" &amp; AN$1, DataRegularSeason20242025!$D$3:$D$1315, $A18)+SUMIFS(DataRegularSeason20242025!$AB$3:$AB$1315,DataRegularSeason20242025!$B$3:$B$1315, "&lt;=" &amp; AN$1, DataRegularSeason20242025!$E$3:$E$1315, $A18)</f>
        <v>2</v>
      </c>
      <c r="AO18" s="49">
        <f>SUMIFS(DataRegularSeason20242025!$AA$3:$AA$1315,DataRegularSeason20242025!$B$3:$B$1315, "&lt;=" &amp; AO$1, DataRegularSeason20242025!$D$3:$D$1315, $A18)+SUMIFS(DataRegularSeason20242025!$AB$3:$AB$1315,DataRegularSeason20242025!$B$3:$B$1315, "&lt;=" &amp; AO$1, DataRegularSeason20242025!$E$3:$E$1315, $A18)</f>
        <v>2</v>
      </c>
      <c r="AP18" s="49">
        <f>SUMIFS(DataRegularSeason20242025!$AA$3:$AA$1315,DataRegularSeason20242025!$B$3:$B$1315, "&lt;=" &amp; AP$1, DataRegularSeason20242025!$D$3:$D$1315, $A18)+SUMIFS(DataRegularSeason20242025!$AB$3:$AB$1315,DataRegularSeason20242025!$B$3:$B$1315, "&lt;=" &amp; AP$1, DataRegularSeason20242025!$E$3:$E$1315, $A18)</f>
        <v>2</v>
      </c>
      <c r="AQ18" s="49">
        <f>SUMIFS(DataRegularSeason20242025!$AA$3:$AA$1315,DataRegularSeason20242025!$B$3:$B$1315, "&lt;=" &amp; AQ$1, DataRegularSeason20242025!$D$3:$D$1315, $A18)+SUMIFS(DataRegularSeason20242025!$AB$3:$AB$1315,DataRegularSeason20242025!$B$3:$B$1315, "&lt;=" &amp; AQ$1, DataRegularSeason20242025!$E$3:$E$1315, $A18)</f>
        <v>2</v>
      </c>
      <c r="AR18" s="49">
        <f>SUMIFS(DataRegularSeason20242025!$AA$3:$AA$1315,DataRegularSeason20242025!$B$3:$B$1315, "&lt;=" &amp; AR$1, DataRegularSeason20242025!$D$3:$D$1315, $A18)+SUMIFS(DataRegularSeason20242025!$AB$3:$AB$1315,DataRegularSeason20242025!$B$3:$B$1315, "&lt;=" &amp; AR$1, DataRegularSeason20242025!$E$3:$E$1315, $A18)</f>
        <v>2</v>
      </c>
      <c r="AS18" s="49">
        <f>SUMIFS(DataRegularSeason20242025!$AA$3:$AA$1315,DataRegularSeason20242025!$B$3:$B$1315, "&lt;=" &amp; AS$1, DataRegularSeason20242025!$D$3:$D$1315, $A18)+SUMIFS(DataRegularSeason20242025!$AB$3:$AB$1315,DataRegularSeason20242025!$B$3:$B$1315, "&lt;=" &amp; AS$1, DataRegularSeason20242025!$E$3:$E$1315, $A18)</f>
        <v>2</v>
      </c>
      <c r="AT18" s="49">
        <f>SUMIFS(DataRegularSeason20242025!$AA$3:$AA$1315,DataRegularSeason20242025!$B$3:$B$1315, "&lt;=" &amp; AT$1, DataRegularSeason20242025!$D$3:$D$1315, $A18)+SUMIFS(DataRegularSeason20242025!$AB$3:$AB$1315,DataRegularSeason20242025!$B$3:$B$1315, "&lt;=" &amp; AT$1, DataRegularSeason20242025!$E$3:$E$1315, $A18)</f>
        <v>2</v>
      </c>
      <c r="AU18" s="49">
        <f>SUMIFS(DataRegularSeason20242025!$AA$3:$AA$1315,DataRegularSeason20242025!$B$3:$B$1315, "&lt;=" &amp; AU$1, DataRegularSeason20242025!$D$3:$D$1315, $A18)+SUMIFS(DataRegularSeason20242025!$AB$3:$AB$1315,DataRegularSeason20242025!$B$3:$B$1315, "&lt;=" &amp; AU$1, DataRegularSeason20242025!$E$3:$E$1315, $A18)</f>
        <v>2</v>
      </c>
      <c r="AV18" s="49">
        <f>SUMIFS(DataRegularSeason20242025!$AA$3:$AA$1315,DataRegularSeason20242025!$B$3:$B$1315, "&lt;=" &amp; AV$1, DataRegularSeason20242025!$D$3:$D$1315, $A18)+SUMIFS(DataRegularSeason20242025!$AB$3:$AB$1315,DataRegularSeason20242025!$B$3:$B$1315, "&lt;=" &amp; AV$1, DataRegularSeason20242025!$E$3:$E$1315, $A18)</f>
        <v>2</v>
      </c>
      <c r="AW18" s="49">
        <f>SUMIFS(DataRegularSeason20242025!$AA$3:$AA$1315,DataRegularSeason20242025!$B$3:$B$1315, "&lt;=" &amp; AW$1, DataRegularSeason20242025!$D$3:$D$1315, $A18)+SUMIFS(DataRegularSeason20242025!$AB$3:$AB$1315,DataRegularSeason20242025!$B$3:$B$1315, "&lt;=" &amp; AW$1, DataRegularSeason20242025!$E$3:$E$1315, $A18)</f>
        <v>2</v>
      </c>
      <c r="AX18" s="49">
        <f>SUMIFS(DataRegularSeason20242025!$AA$3:$AA$1315,DataRegularSeason20242025!$B$3:$B$1315, "&lt;=" &amp; AX$1, DataRegularSeason20242025!$D$3:$D$1315, $A18)+SUMIFS(DataRegularSeason20242025!$AB$3:$AB$1315,DataRegularSeason20242025!$B$3:$B$1315, "&lt;=" &amp; AX$1, DataRegularSeason20242025!$E$3:$E$1315, $A18)</f>
        <v>2</v>
      </c>
      <c r="AY18" s="49">
        <f>SUMIFS(DataRegularSeason20242025!$AA$3:$AA$1315,DataRegularSeason20242025!$B$3:$B$1315, "&lt;=" &amp; AY$1, DataRegularSeason20242025!$D$3:$D$1315, $A18)+SUMIFS(DataRegularSeason20242025!$AB$3:$AB$1315,DataRegularSeason20242025!$B$3:$B$1315, "&lt;=" &amp; AY$1, DataRegularSeason20242025!$E$3:$E$1315, $A18)</f>
        <v>2</v>
      </c>
      <c r="AZ18" s="49">
        <f>SUMIFS(DataRegularSeason20242025!$AA$3:$AA$1315,DataRegularSeason20242025!$B$3:$B$1315, "&lt;=" &amp; AZ$1, DataRegularSeason20242025!$D$3:$D$1315, $A18)+SUMIFS(DataRegularSeason20242025!$AB$3:$AB$1315,DataRegularSeason20242025!$B$3:$B$1315, "&lt;=" &amp; AZ$1, DataRegularSeason20242025!$E$3:$E$1315, $A18)</f>
        <v>2</v>
      </c>
      <c r="BA18" s="49">
        <f>SUMIFS(DataRegularSeason20242025!$AA$3:$AA$1315,DataRegularSeason20242025!$B$3:$B$1315, "&lt;=" &amp; BA$1, DataRegularSeason20242025!$D$3:$D$1315, $A18)+SUMIFS(DataRegularSeason20242025!$AB$3:$AB$1315,DataRegularSeason20242025!$B$3:$B$1315, "&lt;=" &amp; BA$1, DataRegularSeason20242025!$E$3:$E$1315, $A18)</f>
        <v>2</v>
      </c>
      <c r="BB18" s="49">
        <f>SUMIFS(DataRegularSeason20242025!$AA$3:$AA$1315,DataRegularSeason20242025!$B$3:$B$1315, "&lt;=" &amp; BB$1, DataRegularSeason20242025!$D$3:$D$1315, $A18)+SUMIFS(DataRegularSeason20242025!$AB$3:$AB$1315,DataRegularSeason20242025!$B$3:$B$1315, "&lt;=" &amp; BB$1, DataRegularSeason20242025!$E$3:$E$1315, $A18)</f>
        <v>2</v>
      </c>
      <c r="BC18" s="49">
        <f>SUMIFS(DataRegularSeason20242025!$AA$3:$AA$1315,DataRegularSeason20242025!$B$3:$B$1315, "&lt;=" &amp; BC$1, DataRegularSeason20242025!$D$3:$D$1315, $A18)+SUMIFS(DataRegularSeason20242025!$AB$3:$AB$1315,DataRegularSeason20242025!$B$3:$B$1315, "&lt;=" &amp; BC$1, DataRegularSeason20242025!$E$3:$E$1315, $A18)</f>
        <v>2</v>
      </c>
      <c r="BD18" s="49">
        <f>SUMIFS(DataRegularSeason20242025!$AA$3:$AA$1315,DataRegularSeason20242025!$B$3:$B$1315, "&lt;=" &amp; BD$1, DataRegularSeason20242025!$D$3:$D$1315, $A18)+SUMIFS(DataRegularSeason20242025!$AB$3:$AB$1315,DataRegularSeason20242025!$B$3:$B$1315, "&lt;=" &amp; BD$1, DataRegularSeason20242025!$E$3:$E$1315, $A18)</f>
        <v>2</v>
      </c>
      <c r="BE18" s="49">
        <f>SUMIFS(DataRegularSeason20242025!$AA$3:$AA$1315,DataRegularSeason20242025!$B$3:$B$1315, "&lt;=" &amp; BE$1, DataRegularSeason20242025!$D$3:$D$1315, $A18)+SUMIFS(DataRegularSeason20242025!$AB$3:$AB$1315,DataRegularSeason20242025!$B$3:$B$1315, "&lt;=" &amp; BE$1, DataRegularSeason20242025!$E$3:$E$1315, $A18)</f>
        <v>2</v>
      </c>
      <c r="BF18" s="49">
        <f>SUMIFS(DataRegularSeason20242025!$AA$3:$AA$1315,DataRegularSeason20242025!$B$3:$B$1315, "&lt;=" &amp; BF$1, DataRegularSeason20242025!$D$3:$D$1315, $A18)+SUMIFS(DataRegularSeason20242025!$AB$3:$AB$1315,DataRegularSeason20242025!$B$3:$B$1315, "&lt;=" &amp; BF$1, DataRegularSeason20242025!$E$3:$E$1315, $A18)</f>
        <v>2</v>
      </c>
      <c r="BG18" s="49">
        <f>SUMIFS(DataRegularSeason20242025!$AA$3:$AA$1315,DataRegularSeason20242025!$B$3:$B$1315, "&lt;=" &amp; BG$1, DataRegularSeason20242025!$D$3:$D$1315, $A18)+SUMIFS(DataRegularSeason20242025!$AB$3:$AB$1315,DataRegularSeason20242025!$B$3:$B$1315, "&lt;=" &amp; BG$1, DataRegularSeason20242025!$E$3:$E$1315, $A18)</f>
        <v>2</v>
      </c>
      <c r="BH18" s="49">
        <f>SUMIFS(DataRegularSeason20242025!$AA$3:$AA$1315,DataRegularSeason20242025!$B$3:$B$1315, "&lt;=" &amp; BH$1, DataRegularSeason20242025!$D$3:$D$1315, $A18)+SUMIFS(DataRegularSeason20242025!$AB$3:$AB$1315,DataRegularSeason20242025!$B$3:$B$1315, "&lt;=" &amp; BH$1, DataRegularSeason20242025!$E$3:$E$1315, $A18)</f>
        <v>2</v>
      </c>
      <c r="BI18" s="49">
        <f>SUMIFS(DataRegularSeason20242025!$AA$3:$AA$1315,DataRegularSeason20242025!$B$3:$B$1315, "&lt;=" &amp; BI$1, DataRegularSeason20242025!$D$3:$D$1315, $A18)+SUMIFS(DataRegularSeason20242025!$AB$3:$AB$1315,DataRegularSeason20242025!$B$3:$B$1315, "&lt;=" &amp; BI$1, DataRegularSeason20242025!$E$3:$E$1315, $A18)</f>
        <v>2</v>
      </c>
      <c r="BJ18" s="49">
        <f>SUMIFS(DataRegularSeason20242025!$AA$3:$AA$1315,DataRegularSeason20242025!$B$3:$B$1315, "&lt;=" &amp; BJ$1, DataRegularSeason20242025!$D$3:$D$1315, $A18)+SUMIFS(DataRegularSeason20242025!$AB$3:$AB$1315,DataRegularSeason20242025!$B$3:$B$1315, "&lt;=" &amp; BJ$1, DataRegularSeason20242025!$E$3:$E$1315, $A18)</f>
        <v>2</v>
      </c>
      <c r="BK18" s="49">
        <f>SUMIFS(DataRegularSeason20242025!$AA$3:$AA$1315,DataRegularSeason20242025!$B$3:$B$1315, "&lt;=" &amp; BK$1, DataRegularSeason20242025!$D$3:$D$1315, $A18)+SUMIFS(DataRegularSeason20242025!$AB$3:$AB$1315,DataRegularSeason20242025!$B$3:$B$1315, "&lt;=" &amp; BK$1, DataRegularSeason20242025!$E$3:$E$1315, $A18)</f>
        <v>2</v>
      </c>
      <c r="BL18" s="49">
        <f>SUMIFS(DataRegularSeason20242025!$AA$3:$AA$1315,DataRegularSeason20242025!$B$3:$B$1315, "&lt;=" &amp; BL$1, DataRegularSeason20242025!$D$3:$D$1315, $A18)+SUMIFS(DataRegularSeason20242025!$AB$3:$AB$1315,DataRegularSeason20242025!$B$3:$B$1315, "&lt;=" &amp; BL$1, DataRegularSeason20242025!$E$3:$E$1315, $A18)</f>
        <v>2</v>
      </c>
      <c r="BM18" s="49">
        <f>SUMIFS(DataRegularSeason20242025!$AA$3:$AA$1315,DataRegularSeason20242025!$B$3:$B$1315, "&lt;=" &amp; BM$1, DataRegularSeason20242025!$D$3:$D$1315, $A18)+SUMIFS(DataRegularSeason20242025!$AB$3:$AB$1315,DataRegularSeason20242025!$B$3:$B$1315, "&lt;=" &amp; BM$1, DataRegularSeason20242025!$E$3:$E$1315, $A18)</f>
        <v>2</v>
      </c>
      <c r="BN18" s="49">
        <f>SUMIFS(DataRegularSeason20242025!$AA$3:$AA$1315,DataRegularSeason20242025!$B$3:$B$1315, "&lt;=" &amp; BN$1, DataRegularSeason20242025!$D$3:$D$1315, $A18)+SUMIFS(DataRegularSeason20242025!$AB$3:$AB$1315,DataRegularSeason20242025!$B$3:$B$1315, "&lt;=" &amp; BN$1, DataRegularSeason20242025!$E$3:$E$1315, $A18)</f>
        <v>2</v>
      </c>
      <c r="BO18" s="49">
        <f>SUMIFS(DataRegularSeason20242025!$AA$3:$AA$1315,DataRegularSeason20242025!$B$3:$B$1315, "&lt;=" &amp; BO$1, DataRegularSeason20242025!$D$3:$D$1315, $A18)+SUMIFS(DataRegularSeason20242025!$AB$3:$AB$1315,DataRegularSeason20242025!$B$3:$B$1315, "&lt;=" &amp; BO$1, DataRegularSeason20242025!$E$3:$E$1315, $A18)</f>
        <v>2</v>
      </c>
      <c r="BP18" s="49">
        <f>SUMIFS(DataRegularSeason20242025!$AA$3:$AA$1315,DataRegularSeason20242025!$B$3:$B$1315, "&lt;=" &amp; BP$1, DataRegularSeason20242025!$D$3:$D$1315, $A18)+SUMIFS(DataRegularSeason20242025!$AB$3:$AB$1315,DataRegularSeason20242025!$B$3:$B$1315, "&lt;=" &amp; BP$1, DataRegularSeason20242025!$E$3:$E$1315, $A18)</f>
        <v>2</v>
      </c>
      <c r="BQ18" s="49">
        <f>SUMIFS(DataRegularSeason20242025!$AA$3:$AA$1315,DataRegularSeason20242025!$B$3:$B$1315, "&lt;=" &amp; BQ$1, DataRegularSeason20242025!$D$3:$D$1315, $A18)+SUMIFS(DataRegularSeason20242025!$AB$3:$AB$1315,DataRegularSeason20242025!$B$3:$B$1315, "&lt;=" &amp; BQ$1, DataRegularSeason20242025!$E$3:$E$1315, $A18)</f>
        <v>2</v>
      </c>
      <c r="BR18" s="49">
        <f>SUMIFS(DataRegularSeason20242025!$AA$3:$AA$1315,DataRegularSeason20242025!$B$3:$B$1315, "&lt;=" &amp; BR$1, DataRegularSeason20242025!$D$3:$D$1315, $A18)+SUMIFS(DataRegularSeason20242025!$AB$3:$AB$1315,DataRegularSeason20242025!$B$3:$B$1315, "&lt;=" &amp; BR$1, DataRegularSeason20242025!$E$3:$E$1315, $A18)</f>
        <v>2</v>
      </c>
      <c r="BS18" s="49">
        <f>SUMIFS(DataRegularSeason20242025!$AA$3:$AA$1315,DataRegularSeason20242025!$B$3:$B$1315, "&lt;=" &amp; BS$1, DataRegularSeason20242025!$D$3:$D$1315, $A18)+SUMIFS(DataRegularSeason20242025!$AB$3:$AB$1315,DataRegularSeason20242025!$B$3:$B$1315, "&lt;=" &amp; BS$1, DataRegularSeason20242025!$E$3:$E$1315, $A18)</f>
        <v>2</v>
      </c>
      <c r="BT18" s="49">
        <f>SUMIFS(DataRegularSeason20242025!$AA$3:$AA$1315,DataRegularSeason20242025!$B$3:$B$1315, "&lt;=" &amp; BT$1, DataRegularSeason20242025!$D$3:$D$1315, $A18)+SUMIFS(DataRegularSeason20242025!$AB$3:$AB$1315,DataRegularSeason20242025!$B$3:$B$1315, "&lt;=" &amp; BT$1, DataRegularSeason20242025!$E$3:$E$1315, $A18)</f>
        <v>2</v>
      </c>
      <c r="BU18" s="49">
        <f>SUMIFS(DataRegularSeason20242025!$AA$3:$AA$1315,DataRegularSeason20242025!$B$3:$B$1315, "&lt;=" &amp; BU$1, DataRegularSeason20242025!$D$3:$D$1315, $A18)+SUMIFS(DataRegularSeason20242025!$AB$3:$AB$1315,DataRegularSeason20242025!$B$3:$B$1315, "&lt;=" &amp; BU$1, DataRegularSeason20242025!$E$3:$E$1315, $A18)</f>
        <v>2</v>
      </c>
      <c r="BV18" s="49">
        <f>SUMIFS(DataRegularSeason20242025!$AA$3:$AA$1315,DataRegularSeason20242025!$B$3:$B$1315, "&lt;=" &amp; BV$1, DataRegularSeason20242025!$D$3:$D$1315, $A18)+SUMIFS(DataRegularSeason20242025!$AB$3:$AB$1315,DataRegularSeason20242025!$B$3:$B$1315, "&lt;=" &amp; BV$1, DataRegularSeason20242025!$E$3:$E$1315, $A18)</f>
        <v>2</v>
      </c>
      <c r="BW18" s="49">
        <f>SUMIFS(DataRegularSeason20242025!$AA$3:$AA$1315,DataRegularSeason20242025!$B$3:$B$1315, "&lt;=" &amp; BW$1, DataRegularSeason20242025!$D$3:$D$1315, $A18)+SUMIFS(DataRegularSeason20242025!$AB$3:$AB$1315,DataRegularSeason20242025!$B$3:$B$1315, "&lt;=" &amp; BW$1, DataRegularSeason20242025!$E$3:$E$1315, $A18)</f>
        <v>2</v>
      </c>
      <c r="BX18" s="49">
        <f>SUMIFS(DataRegularSeason20242025!$AA$3:$AA$1315,DataRegularSeason20242025!$B$3:$B$1315, "&lt;=" &amp; BX$1, DataRegularSeason20242025!$D$3:$D$1315, $A18)+SUMIFS(DataRegularSeason20242025!$AB$3:$AB$1315,DataRegularSeason20242025!$B$3:$B$1315, "&lt;=" &amp; BX$1, DataRegularSeason20242025!$E$3:$E$1315, $A18)</f>
        <v>2</v>
      </c>
      <c r="BY18" s="49">
        <f>SUMIFS(DataRegularSeason20242025!$AA$3:$AA$1315,DataRegularSeason20242025!$B$3:$B$1315, "&lt;=" &amp; BY$1, DataRegularSeason20242025!$D$3:$D$1315, $A18)+SUMIFS(DataRegularSeason20242025!$AB$3:$AB$1315,DataRegularSeason20242025!$B$3:$B$1315, "&lt;=" &amp; BY$1, DataRegularSeason20242025!$E$3:$E$1315, $A18)</f>
        <v>2</v>
      </c>
      <c r="BZ18" s="49">
        <f>SUMIFS(DataRegularSeason20242025!$AA$3:$AA$1315,DataRegularSeason20242025!$B$3:$B$1315, "&lt;=" &amp; BZ$1, DataRegularSeason20242025!$D$3:$D$1315, $A18)+SUMIFS(DataRegularSeason20242025!$AB$3:$AB$1315,DataRegularSeason20242025!$B$3:$B$1315, "&lt;=" &amp; BZ$1, DataRegularSeason20242025!$E$3:$E$1315, $A18)</f>
        <v>2</v>
      </c>
      <c r="CA18" s="49">
        <f>SUMIFS(DataRegularSeason20242025!$AA$3:$AA$1315,DataRegularSeason20242025!$B$3:$B$1315, "&lt;=" &amp; CA$1, DataRegularSeason20242025!$D$3:$D$1315, $A18)+SUMIFS(DataRegularSeason20242025!$AB$3:$AB$1315,DataRegularSeason20242025!$B$3:$B$1315, "&lt;=" &amp; CA$1, DataRegularSeason20242025!$E$3:$E$1315, $A18)</f>
        <v>2</v>
      </c>
      <c r="CB18" s="49">
        <f>SUMIFS(DataRegularSeason20242025!$AA$3:$AA$1315,DataRegularSeason20242025!$B$3:$B$1315, "&lt;=" &amp; CB$1, DataRegularSeason20242025!$D$3:$D$1315, $A18)+SUMIFS(DataRegularSeason20242025!$AB$3:$AB$1315,DataRegularSeason20242025!$B$3:$B$1315, "&lt;=" &amp; CB$1, DataRegularSeason20242025!$E$3:$E$1315, $A18)</f>
        <v>2</v>
      </c>
      <c r="CC18" s="49">
        <f>SUMIFS(DataRegularSeason20242025!$AA$3:$AA$1315,DataRegularSeason20242025!$B$3:$B$1315, "&lt;=" &amp; CC$1, DataRegularSeason20242025!$D$3:$D$1315, $A18)+SUMIFS(DataRegularSeason20242025!$AB$3:$AB$1315,DataRegularSeason20242025!$B$3:$B$1315, "&lt;=" &amp; CC$1, DataRegularSeason20242025!$E$3:$E$1315, $A18)</f>
        <v>2</v>
      </c>
      <c r="CD18" s="49">
        <f>SUMIFS(DataRegularSeason20242025!$AA$3:$AA$1315,DataRegularSeason20242025!$B$3:$B$1315, "&lt;=" &amp; CD$1, DataRegularSeason20242025!$D$3:$D$1315, $A18)+SUMIFS(DataRegularSeason20242025!$AB$3:$AB$1315,DataRegularSeason20242025!$B$3:$B$1315, "&lt;=" &amp; CD$1, DataRegularSeason20242025!$E$3:$E$1315, $A18)</f>
        <v>2</v>
      </c>
      <c r="CE18" s="49">
        <f>SUMIFS(DataRegularSeason20242025!$AA$3:$AA$1315,DataRegularSeason20242025!$B$3:$B$1315, "&lt;=" &amp; CE$1, DataRegularSeason20242025!$D$3:$D$1315, $A18)+SUMIFS(DataRegularSeason20242025!$AB$3:$AB$1315,DataRegularSeason20242025!$B$3:$B$1315, "&lt;=" &amp; CE$1, DataRegularSeason20242025!$E$3:$E$1315, $A18)</f>
        <v>2</v>
      </c>
      <c r="CF18" s="49">
        <f>SUMIFS(DataRegularSeason20242025!$AA$3:$AA$1315,DataRegularSeason20242025!$B$3:$B$1315, "&lt;=" &amp; CF$1, DataRegularSeason20242025!$D$3:$D$1315, $A18)+SUMIFS(DataRegularSeason20242025!$AB$3:$AB$1315,DataRegularSeason20242025!$B$3:$B$1315, "&lt;=" &amp; CF$1, DataRegularSeason20242025!$E$3:$E$1315, $A18)</f>
        <v>2</v>
      </c>
      <c r="CG18" s="49">
        <f>SUMIFS(DataRegularSeason20242025!$AA$3:$AA$1315,DataRegularSeason20242025!$B$3:$B$1315, "&lt;=" &amp; CG$1, DataRegularSeason20242025!$D$3:$D$1315, $A18)+SUMIFS(DataRegularSeason20242025!$AB$3:$AB$1315,DataRegularSeason20242025!$B$3:$B$1315, "&lt;=" &amp; CG$1, DataRegularSeason20242025!$E$3:$E$1315, $A18)</f>
        <v>2</v>
      </c>
      <c r="CH18" s="49">
        <f>SUMIFS(DataRegularSeason20242025!$AA$3:$AA$1315,DataRegularSeason20242025!$B$3:$B$1315, "&lt;=" &amp; CH$1, DataRegularSeason20242025!$D$3:$D$1315, $A18)+SUMIFS(DataRegularSeason20242025!$AB$3:$AB$1315,DataRegularSeason20242025!$B$3:$B$1315, "&lt;=" &amp; CH$1, DataRegularSeason20242025!$E$3:$E$1315, $A18)</f>
        <v>2</v>
      </c>
      <c r="CI18" s="49">
        <f>SUMIFS(DataRegularSeason20242025!$AA$3:$AA$1315,DataRegularSeason20242025!$B$3:$B$1315, "&lt;=" &amp; CI$1, DataRegularSeason20242025!$D$3:$D$1315, $A18)+SUMIFS(DataRegularSeason20242025!$AB$3:$AB$1315,DataRegularSeason20242025!$B$3:$B$1315, "&lt;=" &amp; CI$1, DataRegularSeason20242025!$E$3:$E$1315, $A18)</f>
        <v>2</v>
      </c>
      <c r="CJ18" s="49">
        <f>SUMIFS(DataRegularSeason20242025!$AA$3:$AA$1315,DataRegularSeason20242025!$B$3:$B$1315, "&lt;=" &amp; CJ$1, DataRegularSeason20242025!$D$3:$D$1315, $A18)+SUMIFS(DataRegularSeason20242025!$AB$3:$AB$1315,DataRegularSeason20242025!$B$3:$B$1315, "&lt;=" &amp; CJ$1, DataRegularSeason20242025!$E$3:$E$1315, $A18)</f>
        <v>2</v>
      </c>
      <c r="CK18" s="49">
        <f>SUMIFS(DataRegularSeason20242025!$AA$3:$AA$1315,DataRegularSeason20242025!$B$3:$B$1315, "&lt;=" &amp; CK$1, DataRegularSeason20242025!$D$3:$D$1315, $A18)+SUMIFS(DataRegularSeason20242025!$AB$3:$AB$1315,DataRegularSeason20242025!$B$3:$B$1315, "&lt;=" &amp; CK$1, DataRegularSeason20242025!$E$3:$E$1315, $A18)</f>
        <v>2</v>
      </c>
      <c r="CL18" s="49">
        <f>SUMIFS(DataRegularSeason20242025!$AA$3:$AA$1315,DataRegularSeason20242025!$B$3:$B$1315, "&lt;=" &amp; CL$1, DataRegularSeason20242025!$D$3:$D$1315, $A18)+SUMIFS(DataRegularSeason20242025!$AB$3:$AB$1315,DataRegularSeason20242025!$B$3:$B$1315, "&lt;=" &amp; CL$1, DataRegularSeason20242025!$E$3:$E$1315, $A18)</f>
        <v>2</v>
      </c>
      <c r="CM18" s="49">
        <f>SUMIFS(DataRegularSeason20242025!$AA$3:$AA$1315,DataRegularSeason20242025!$B$3:$B$1315, "&lt;=" &amp; CM$1, DataRegularSeason20242025!$D$3:$D$1315, $A18)+SUMIFS(DataRegularSeason20242025!$AB$3:$AB$1315,DataRegularSeason20242025!$B$3:$B$1315, "&lt;=" &amp; CM$1, DataRegularSeason20242025!$E$3:$E$1315, $A18)</f>
        <v>2</v>
      </c>
      <c r="CN18" s="49">
        <f>SUMIFS(DataRegularSeason20242025!$AA$3:$AA$1315,DataRegularSeason20242025!$B$3:$B$1315, "&lt;=" &amp; CN$1, DataRegularSeason20242025!$D$3:$D$1315, $A18)+SUMIFS(DataRegularSeason20242025!$AB$3:$AB$1315,DataRegularSeason20242025!$B$3:$B$1315, "&lt;=" &amp; CN$1, DataRegularSeason20242025!$E$3:$E$1315, $A18)</f>
        <v>2</v>
      </c>
      <c r="CO18" s="49">
        <f>SUMIFS(DataRegularSeason20242025!$AA$3:$AA$1315,DataRegularSeason20242025!$B$3:$B$1315, "&lt;=" &amp; CO$1, DataRegularSeason20242025!$D$3:$D$1315, $A18)+SUMIFS(DataRegularSeason20242025!$AB$3:$AB$1315,DataRegularSeason20242025!$B$3:$B$1315, "&lt;=" &amp; CO$1, DataRegularSeason20242025!$E$3:$E$1315, $A18)</f>
        <v>2</v>
      </c>
      <c r="CP18" s="49">
        <f>SUMIFS(DataRegularSeason20242025!$AA$3:$AA$1315,DataRegularSeason20242025!$B$3:$B$1315, "&lt;=" &amp; CP$1, DataRegularSeason20242025!$D$3:$D$1315, $A18)+SUMIFS(DataRegularSeason20242025!$AB$3:$AB$1315,DataRegularSeason20242025!$B$3:$B$1315, "&lt;=" &amp; CP$1, DataRegularSeason20242025!$E$3:$E$1315, $A18)</f>
        <v>2</v>
      </c>
      <c r="CQ18" s="49">
        <f>SUMIFS(DataRegularSeason20242025!$AA$3:$AA$1315,DataRegularSeason20242025!$B$3:$B$1315, "&lt;=" &amp; CQ$1, DataRegularSeason20242025!$D$3:$D$1315, $A18)+SUMIFS(DataRegularSeason20242025!$AB$3:$AB$1315,DataRegularSeason20242025!$B$3:$B$1315, "&lt;=" &amp; CQ$1, DataRegularSeason20242025!$E$3:$E$1315, $A18)</f>
        <v>2</v>
      </c>
      <c r="CR18" s="49">
        <f>SUMIFS(DataRegularSeason20242025!$AA$3:$AA$1315,DataRegularSeason20242025!$B$3:$B$1315, "&lt;=" &amp; CR$1, DataRegularSeason20242025!$D$3:$D$1315, $A18)+SUMIFS(DataRegularSeason20242025!$AB$3:$AB$1315,DataRegularSeason20242025!$B$3:$B$1315, "&lt;=" &amp; CR$1, DataRegularSeason20242025!$E$3:$E$1315, $A18)</f>
        <v>2</v>
      </c>
      <c r="CS18" s="49">
        <f>SUMIFS(DataRegularSeason20242025!$AA$3:$AA$1315,DataRegularSeason20242025!$B$3:$B$1315, "&lt;=" &amp; CS$1, DataRegularSeason20242025!$D$3:$D$1315, $A18)+SUMIFS(DataRegularSeason20242025!$AB$3:$AB$1315,DataRegularSeason20242025!$B$3:$B$1315, "&lt;=" &amp; CS$1, DataRegularSeason20242025!$E$3:$E$1315, $A18)</f>
        <v>2</v>
      </c>
      <c r="CT18" s="49">
        <f>SUMIFS(DataRegularSeason20242025!$AA$3:$AA$1315,DataRegularSeason20242025!$B$3:$B$1315, "&lt;=" &amp; CT$1, DataRegularSeason20242025!$D$3:$D$1315, $A18)+SUMIFS(DataRegularSeason20242025!$AB$3:$AB$1315,DataRegularSeason20242025!$B$3:$B$1315, "&lt;=" &amp; CT$1, DataRegularSeason20242025!$E$3:$E$1315, $A18)</f>
        <v>2</v>
      </c>
      <c r="CU18" s="49">
        <f>SUMIFS(DataRegularSeason20242025!$AA$3:$AA$1315,DataRegularSeason20242025!$B$3:$B$1315, "&lt;=" &amp; CU$1, DataRegularSeason20242025!$D$3:$D$1315, $A18)+SUMIFS(DataRegularSeason20242025!$AB$3:$AB$1315,DataRegularSeason20242025!$B$3:$B$1315, "&lt;=" &amp; CU$1, DataRegularSeason20242025!$E$3:$E$1315, $A18)</f>
        <v>2</v>
      </c>
      <c r="CV18" s="49">
        <f>SUMIFS(DataRegularSeason20242025!$AA$3:$AA$1315,DataRegularSeason20242025!$B$3:$B$1315, "&lt;=" &amp; CV$1, DataRegularSeason20242025!$D$3:$D$1315, $A18)+SUMIFS(DataRegularSeason20242025!$AB$3:$AB$1315,DataRegularSeason20242025!$B$3:$B$1315, "&lt;=" &amp; CV$1, DataRegularSeason20242025!$E$3:$E$1315, $A18)</f>
        <v>2</v>
      </c>
      <c r="CW18" s="49">
        <f>SUMIFS(DataRegularSeason20242025!$AA$3:$AA$1315,DataRegularSeason20242025!$B$3:$B$1315, "&lt;=" &amp; CW$1, DataRegularSeason20242025!$D$3:$D$1315, $A18)+SUMIFS(DataRegularSeason20242025!$AB$3:$AB$1315,DataRegularSeason20242025!$B$3:$B$1315, "&lt;=" &amp; CW$1, DataRegularSeason20242025!$E$3:$E$1315, $A18)</f>
        <v>2</v>
      </c>
      <c r="CX18" s="49">
        <f>SUMIFS(DataRegularSeason20242025!$AA$3:$AA$1315,DataRegularSeason20242025!$B$3:$B$1315, "&lt;=" &amp; CX$1, DataRegularSeason20242025!$D$3:$D$1315, $A18)+SUMIFS(DataRegularSeason20242025!$AB$3:$AB$1315,DataRegularSeason20242025!$B$3:$B$1315, "&lt;=" &amp; CX$1, DataRegularSeason20242025!$E$3:$E$1315, $A18)</f>
        <v>2</v>
      </c>
      <c r="CY18" s="49">
        <f>SUMIFS(DataRegularSeason20242025!$AA$3:$AA$1315,DataRegularSeason20242025!$B$3:$B$1315, "&lt;=" &amp; CY$1, DataRegularSeason20242025!$D$3:$D$1315, $A18)+SUMIFS(DataRegularSeason20242025!$AB$3:$AB$1315,DataRegularSeason20242025!$B$3:$B$1315, "&lt;=" &amp; CY$1, DataRegularSeason20242025!$E$3:$E$1315, $A18)</f>
        <v>2</v>
      </c>
      <c r="CZ18" s="49">
        <f>SUMIFS(DataRegularSeason20242025!$AA$3:$AA$1315,DataRegularSeason20242025!$B$3:$B$1315, "&lt;=" &amp; CZ$1, DataRegularSeason20242025!$D$3:$D$1315, $A18)+SUMIFS(DataRegularSeason20242025!$AB$3:$AB$1315,DataRegularSeason20242025!$B$3:$B$1315, "&lt;=" &amp; CZ$1, DataRegularSeason20242025!$E$3:$E$1315, $A18)</f>
        <v>2</v>
      </c>
      <c r="DA18" s="49">
        <f>SUMIFS(DataRegularSeason20242025!$AA$3:$AA$1315,DataRegularSeason20242025!$B$3:$B$1315, "&lt;=" &amp; DA$1, DataRegularSeason20242025!$D$3:$D$1315, $A18)+SUMIFS(DataRegularSeason20242025!$AB$3:$AB$1315,DataRegularSeason20242025!$B$3:$B$1315, "&lt;=" &amp; DA$1, DataRegularSeason20242025!$E$3:$E$1315, $A18)</f>
        <v>2</v>
      </c>
      <c r="DB18" s="49">
        <f>SUMIFS(DataRegularSeason20242025!$AA$3:$AA$1315,DataRegularSeason20242025!$B$3:$B$1315, "&lt;=" &amp; DB$1, DataRegularSeason20242025!$D$3:$D$1315, $A18)+SUMIFS(DataRegularSeason20242025!$AB$3:$AB$1315,DataRegularSeason20242025!$B$3:$B$1315, "&lt;=" &amp; DB$1, DataRegularSeason20242025!$E$3:$E$1315, $A18)</f>
        <v>2</v>
      </c>
      <c r="DC18" s="49">
        <f>SUMIFS(DataRegularSeason20242025!$AA$3:$AA$1315,DataRegularSeason20242025!$B$3:$B$1315, "&lt;=" &amp; DC$1, DataRegularSeason20242025!$D$3:$D$1315, $A18)+SUMIFS(DataRegularSeason20242025!$AB$3:$AB$1315,DataRegularSeason20242025!$B$3:$B$1315, "&lt;=" &amp; DC$1, DataRegularSeason20242025!$E$3:$E$1315, $A18)</f>
        <v>2</v>
      </c>
      <c r="DD18" s="49">
        <f>SUMIFS(DataRegularSeason20242025!$AA$3:$AA$1315,DataRegularSeason20242025!$B$3:$B$1315, "&lt;=" &amp; DD$1, DataRegularSeason20242025!$D$3:$D$1315, $A18)+SUMIFS(DataRegularSeason20242025!$AB$3:$AB$1315,DataRegularSeason20242025!$B$3:$B$1315, "&lt;=" &amp; DD$1, DataRegularSeason20242025!$E$3:$E$1315, $A18)</f>
        <v>2</v>
      </c>
      <c r="DE18" s="49">
        <f>SUMIFS(DataRegularSeason20242025!$AA$3:$AA$1315,DataRegularSeason20242025!$B$3:$B$1315, "&lt;=" &amp; DE$1, DataRegularSeason20242025!$D$3:$D$1315, $A18)+SUMIFS(DataRegularSeason20242025!$AB$3:$AB$1315,DataRegularSeason20242025!$B$3:$B$1315, "&lt;=" &amp; DE$1, DataRegularSeason20242025!$E$3:$E$1315, $A18)</f>
        <v>2</v>
      </c>
      <c r="DF18" s="49">
        <f>SUMIFS(DataRegularSeason20242025!$AA$3:$AA$1315,DataRegularSeason20242025!$B$3:$B$1315, "&lt;=" &amp; DF$1, DataRegularSeason20242025!$D$3:$D$1315, $A18)+SUMIFS(DataRegularSeason20242025!$AB$3:$AB$1315,DataRegularSeason20242025!$B$3:$B$1315, "&lt;=" &amp; DF$1, DataRegularSeason20242025!$E$3:$E$1315, $A18)</f>
        <v>2</v>
      </c>
      <c r="DG18" s="49">
        <f>SUMIFS(DataRegularSeason20242025!$AA$3:$AA$1315,DataRegularSeason20242025!$B$3:$B$1315, "&lt;=" &amp; DG$1, DataRegularSeason20242025!$D$3:$D$1315, $A18)+SUMIFS(DataRegularSeason20242025!$AB$3:$AB$1315,DataRegularSeason20242025!$B$3:$B$1315, "&lt;=" &amp; DG$1, DataRegularSeason20242025!$E$3:$E$1315, $A18)</f>
        <v>2</v>
      </c>
      <c r="DH18" s="49">
        <f>SUMIFS(DataRegularSeason20242025!$AA$3:$AA$1315,DataRegularSeason20242025!$B$3:$B$1315, "&lt;=" &amp; DH$1, DataRegularSeason20242025!$D$3:$D$1315, $A18)+SUMIFS(DataRegularSeason20242025!$AB$3:$AB$1315,DataRegularSeason20242025!$B$3:$B$1315, "&lt;=" &amp; DH$1, DataRegularSeason20242025!$E$3:$E$1315, $A18)</f>
        <v>2</v>
      </c>
      <c r="DI18" s="49">
        <f>SUMIFS(DataRegularSeason20242025!$AA$3:$AA$1315,DataRegularSeason20242025!$B$3:$B$1315, "&lt;=" &amp; DI$1, DataRegularSeason20242025!$D$3:$D$1315, $A18)+SUMIFS(DataRegularSeason20242025!$AB$3:$AB$1315,DataRegularSeason20242025!$B$3:$B$1315, "&lt;=" &amp; DI$1, DataRegularSeason20242025!$E$3:$E$1315, $A18)</f>
        <v>2</v>
      </c>
      <c r="DJ18" s="49">
        <f>SUMIFS(DataRegularSeason20242025!$AA$3:$AA$1315,DataRegularSeason20242025!$B$3:$B$1315, "&lt;=" &amp; DJ$1, DataRegularSeason20242025!$D$3:$D$1315, $A18)+SUMIFS(DataRegularSeason20242025!$AB$3:$AB$1315,DataRegularSeason20242025!$B$3:$B$1315, "&lt;=" &amp; DJ$1, DataRegularSeason20242025!$E$3:$E$1315, $A18)</f>
        <v>2</v>
      </c>
      <c r="DK18" s="49">
        <f>SUMIFS(DataRegularSeason20242025!$AA$3:$AA$1315,DataRegularSeason20242025!$B$3:$B$1315, "&lt;=" &amp; DK$1, DataRegularSeason20242025!$D$3:$D$1315, $A18)+SUMIFS(DataRegularSeason20242025!$AB$3:$AB$1315,DataRegularSeason20242025!$B$3:$B$1315, "&lt;=" &amp; DK$1, DataRegularSeason20242025!$E$3:$E$1315, $A18)</f>
        <v>2</v>
      </c>
      <c r="DL18" s="49">
        <f>SUMIFS(DataRegularSeason20242025!$AA$3:$AA$1315,DataRegularSeason20242025!$B$3:$B$1315, "&lt;=" &amp; DL$1, DataRegularSeason20242025!$D$3:$D$1315, $A18)+SUMIFS(DataRegularSeason20242025!$AB$3:$AB$1315,DataRegularSeason20242025!$B$3:$B$1315, "&lt;=" &amp; DL$1, DataRegularSeason20242025!$E$3:$E$1315, $A18)</f>
        <v>2</v>
      </c>
      <c r="DM18" s="49">
        <f>SUMIFS(DataRegularSeason20242025!$AA$3:$AA$1315,DataRegularSeason20242025!$B$3:$B$1315, "&lt;=" &amp; DM$1, DataRegularSeason20242025!$D$3:$D$1315, $A18)+SUMIFS(DataRegularSeason20242025!$AB$3:$AB$1315,DataRegularSeason20242025!$B$3:$B$1315, "&lt;=" &amp; DM$1, DataRegularSeason20242025!$E$3:$E$1315, $A18)</f>
        <v>2</v>
      </c>
      <c r="DN18" s="49">
        <f>SUMIFS(DataRegularSeason20242025!$AA$3:$AA$1315,DataRegularSeason20242025!$B$3:$B$1315, "&lt;=" &amp; DN$1, DataRegularSeason20242025!$D$3:$D$1315, $A18)+SUMIFS(DataRegularSeason20242025!$AB$3:$AB$1315,DataRegularSeason20242025!$B$3:$B$1315, "&lt;=" &amp; DN$1, DataRegularSeason20242025!$E$3:$E$1315, $A18)</f>
        <v>2</v>
      </c>
      <c r="DO18" s="49">
        <f>SUMIFS(DataRegularSeason20242025!$AA$3:$AA$1315,DataRegularSeason20242025!$B$3:$B$1315, "&lt;=" &amp; DO$1, DataRegularSeason20242025!$D$3:$D$1315, $A18)+SUMIFS(DataRegularSeason20242025!$AB$3:$AB$1315,DataRegularSeason20242025!$B$3:$B$1315, "&lt;=" &amp; DO$1, DataRegularSeason20242025!$E$3:$E$1315, $A18)</f>
        <v>2</v>
      </c>
      <c r="DP18" s="49">
        <f>SUMIFS(DataRegularSeason20242025!$AA$3:$AA$1315,DataRegularSeason20242025!$B$3:$B$1315, "&lt;=" &amp; DP$1, DataRegularSeason20242025!$D$3:$D$1315, $A18)+SUMIFS(DataRegularSeason20242025!$AB$3:$AB$1315,DataRegularSeason20242025!$B$3:$B$1315, "&lt;=" &amp; DP$1, DataRegularSeason20242025!$E$3:$E$1315, $A18)</f>
        <v>2</v>
      </c>
      <c r="DQ18" s="49">
        <f>SUMIFS(DataRegularSeason20242025!$AA$3:$AA$1315,DataRegularSeason20242025!$B$3:$B$1315, "&lt;=" &amp; DQ$1, DataRegularSeason20242025!$D$3:$D$1315, $A18)+SUMIFS(DataRegularSeason20242025!$AB$3:$AB$1315,DataRegularSeason20242025!$B$3:$B$1315, "&lt;=" &amp; DQ$1, DataRegularSeason20242025!$E$3:$E$1315, $A18)</f>
        <v>2</v>
      </c>
      <c r="DR18" s="49">
        <f>SUMIFS(DataRegularSeason20242025!$AA$3:$AA$1315,DataRegularSeason20242025!$B$3:$B$1315, "&lt;=" &amp; DR$1, DataRegularSeason20242025!$D$3:$D$1315, $A18)+SUMIFS(DataRegularSeason20242025!$AB$3:$AB$1315,DataRegularSeason20242025!$B$3:$B$1315, "&lt;=" &amp; DR$1, DataRegularSeason20242025!$E$3:$E$1315, $A18)</f>
        <v>2</v>
      </c>
      <c r="DS18" s="49">
        <f>SUMIFS(DataRegularSeason20242025!$AA$3:$AA$1315,DataRegularSeason20242025!$B$3:$B$1315, "&lt;=" &amp; DS$1, DataRegularSeason20242025!$D$3:$D$1315, $A18)+SUMIFS(DataRegularSeason20242025!$AB$3:$AB$1315,DataRegularSeason20242025!$B$3:$B$1315, "&lt;=" &amp; DS$1, DataRegularSeason20242025!$E$3:$E$1315, $A18)</f>
        <v>2</v>
      </c>
      <c r="DT18" s="49">
        <f>SUMIFS(DataRegularSeason20242025!$AA$3:$AA$1315,DataRegularSeason20242025!$B$3:$B$1315, "&lt;=" &amp; DT$1, DataRegularSeason20242025!$D$3:$D$1315, $A18)+SUMIFS(DataRegularSeason20242025!$AB$3:$AB$1315,DataRegularSeason20242025!$B$3:$B$1315, "&lt;=" &amp; DT$1, DataRegularSeason20242025!$E$3:$E$1315, $A18)</f>
        <v>2</v>
      </c>
      <c r="DU18" s="49">
        <f>SUMIFS(DataRegularSeason20242025!$AA$3:$AA$1315,DataRegularSeason20242025!$B$3:$B$1315, "&lt;=" &amp; DU$1, DataRegularSeason20242025!$D$3:$D$1315, $A18)+SUMIFS(DataRegularSeason20242025!$AB$3:$AB$1315,DataRegularSeason20242025!$B$3:$B$1315, "&lt;=" &amp; DU$1, DataRegularSeason20242025!$E$3:$E$1315, $A18)</f>
        <v>2</v>
      </c>
      <c r="DV18" s="49">
        <f>SUMIFS(DataRegularSeason20242025!$AA$3:$AA$1315,DataRegularSeason20242025!$B$3:$B$1315, "&lt;=" &amp; DV$1, DataRegularSeason20242025!$D$3:$D$1315, $A18)+SUMIFS(DataRegularSeason20242025!$AB$3:$AB$1315,DataRegularSeason20242025!$B$3:$B$1315, "&lt;=" &amp; DV$1, DataRegularSeason20242025!$E$3:$E$1315, $A18)</f>
        <v>2</v>
      </c>
      <c r="DW18" s="49">
        <f>SUMIFS(DataRegularSeason20242025!$AA$3:$AA$1315,DataRegularSeason20242025!$B$3:$B$1315, "&lt;=" &amp; DW$1, DataRegularSeason20242025!$D$3:$D$1315, $A18)+SUMIFS(DataRegularSeason20242025!$AB$3:$AB$1315,DataRegularSeason20242025!$B$3:$B$1315, "&lt;=" &amp; DW$1, DataRegularSeason20242025!$E$3:$E$1315, $A18)</f>
        <v>2</v>
      </c>
      <c r="DX18" s="49">
        <f>SUMIFS(DataRegularSeason20242025!$AA$3:$AA$1315,DataRegularSeason20242025!$B$3:$B$1315, "&lt;=" &amp; DX$1, DataRegularSeason20242025!$D$3:$D$1315, $A18)+SUMIFS(DataRegularSeason20242025!$AB$3:$AB$1315,DataRegularSeason20242025!$B$3:$B$1315, "&lt;=" &amp; DX$1, DataRegularSeason20242025!$E$3:$E$1315, $A18)</f>
        <v>2</v>
      </c>
      <c r="DY18" s="49">
        <f>SUMIFS(DataRegularSeason20242025!$AA$3:$AA$1315,DataRegularSeason20242025!$B$3:$B$1315, "&lt;=" &amp; DY$1, DataRegularSeason20242025!$D$3:$D$1315, $A18)+SUMIFS(DataRegularSeason20242025!$AB$3:$AB$1315,DataRegularSeason20242025!$B$3:$B$1315, "&lt;=" &amp; DY$1, DataRegularSeason20242025!$E$3:$E$1315, $A18)</f>
        <v>2</v>
      </c>
      <c r="DZ18" s="49">
        <f>SUMIFS(DataRegularSeason20242025!$AA$3:$AA$1315,DataRegularSeason20242025!$B$3:$B$1315, "&lt;=" &amp; DZ$1, DataRegularSeason20242025!$D$3:$D$1315, $A18)+SUMIFS(DataRegularSeason20242025!$AB$3:$AB$1315,DataRegularSeason20242025!$B$3:$B$1315, "&lt;=" &amp; DZ$1, DataRegularSeason20242025!$E$3:$E$1315, $A18)</f>
        <v>2</v>
      </c>
      <c r="EA18" s="49">
        <f>SUMIFS(DataRegularSeason20242025!$AA$3:$AA$1315,DataRegularSeason20242025!$B$3:$B$1315, "&lt;=" &amp; EA$1, DataRegularSeason20242025!$D$3:$D$1315, $A18)+SUMIFS(DataRegularSeason20242025!$AB$3:$AB$1315,DataRegularSeason20242025!$B$3:$B$1315, "&lt;=" &amp; EA$1, DataRegularSeason20242025!$E$3:$E$1315, $A18)</f>
        <v>2</v>
      </c>
      <c r="EB18" s="49">
        <f>SUMIFS(DataRegularSeason20242025!$AA$3:$AA$1315,DataRegularSeason20242025!$B$3:$B$1315, "&lt;=" &amp; EB$1, DataRegularSeason20242025!$D$3:$D$1315, $A18)+SUMIFS(DataRegularSeason20242025!$AB$3:$AB$1315,DataRegularSeason20242025!$B$3:$B$1315, "&lt;=" &amp; EB$1, DataRegularSeason20242025!$E$3:$E$1315, $A18)</f>
        <v>2</v>
      </c>
      <c r="EC18" s="49">
        <f>SUMIFS(DataRegularSeason20242025!$AA$3:$AA$1315,DataRegularSeason20242025!$B$3:$B$1315, "&lt;=" &amp; EC$1, DataRegularSeason20242025!$D$3:$D$1315, $A18)+SUMIFS(DataRegularSeason20242025!$AB$3:$AB$1315,DataRegularSeason20242025!$B$3:$B$1315, "&lt;=" &amp; EC$1, DataRegularSeason20242025!$E$3:$E$1315, $A18)</f>
        <v>2</v>
      </c>
      <c r="ED18" s="49">
        <f>SUMIFS(DataRegularSeason20242025!$AA$3:$AA$1315,DataRegularSeason20242025!$B$3:$B$1315, "&lt;=" &amp; ED$1, DataRegularSeason20242025!$D$3:$D$1315, $A18)+SUMIFS(DataRegularSeason20242025!$AB$3:$AB$1315,DataRegularSeason20242025!$B$3:$B$1315, "&lt;=" &amp; ED$1, DataRegularSeason20242025!$E$3:$E$1315, $A18)</f>
        <v>2</v>
      </c>
      <c r="EE18" s="49">
        <f>SUMIFS(DataRegularSeason20242025!$AA$3:$AA$1315,DataRegularSeason20242025!$B$3:$B$1315, "&lt;=" &amp; EE$1, DataRegularSeason20242025!$D$3:$D$1315, $A18)+SUMIFS(DataRegularSeason20242025!$AB$3:$AB$1315,DataRegularSeason20242025!$B$3:$B$1315, "&lt;=" &amp; EE$1, DataRegularSeason20242025!$E$3:$E$1315, $A18)</f>
        <v>2</v>
      </c>
      <c r="EF18" s="49">
        <f>SUMIFS(DataRegularSeason20242025!$AA$3:$AA$1315,DataRegularSeason20242025!$B$3:$B$1315, "&lt;=" &amp; EF$1, DataRegularSeason20242025!$D$3:$D$1315, $A18)+SUMIFS(DataRegularSeason20242025!$AB$3:$AB$1315,DataRegularSeason20242025!$B$3:$B$1315, "&lt;=" &amp; EF$1, DataRegularSeason20242025!$E$3:$E$1315, $A18)</f>
        <v>2</v>
      </c>
      <c r="EG18" s="49">
        <f>SUMIFS(DataRegularSeason20242025!$AA$3:$AA$1315,DataRegularSeason20242025!$B$3:$B$1315, "&lt;=" &amp; EG$1, DataRegularSeason20242025!$D$3:$D$1315, $A18)+SUMIFS(DataRegularSeason20242025!$AB$3:$AB$1315,DataRegularSeason20242025!$B$3:$B$1315, "&lt;=" &amp; EG$1, DataRegularSeason20242025!$E$3:$E$1315, $A18)</f>
        <v>2</v>
      </c>
      <c r="EH18" s="49">
        <f>SUMIFS(DataRegularSeason20242025!$AA$3:$AA$1315,DataRegularSeason20242025!$B$3:$B$1315, "&lt;=" &amp; EH$1, DataRegularSeason20242025!$D$3:$D$1315, $A18)+SUMIFS(DataRegularSeason20242025!$AB$3:$AB$1315,DataRegularSeason20242025!$B$3:$B$1315, "&lt;=" &amp; EH$1, DataRegularSeason20242025!$E$3:$E$1315, $A18)</f>
        <v>2</v>
      </c>
      <c r="EI18" s="49">
        <f>SUMIFS(DataRegularSeason20242025!$AA$3:$AA$1315,DataRegularSeason20242025!$B$3:$B$1315, "&lt;=" &amp; EI$1, DataRegularSeason20242025!$D$3:$D$1315, $A18)+SUMIFS(DataRegularSeason20242025!$AB$3:$AB$1315,DataRegularSeason20242025!$B$3:$B$1315, "&lt;=" &amp; EI$1, DataRegularSeason20242025!$E$3:$E$1315, $A18)</f>
        <v>2</v>
      </c>
      <c r="EJ18" s="49">
        <f>SUMIFS(DataRegularSeason20242025!$AA$3:$AA$1315,DataRegularSeason20242025!$B$3:$B$1315, "&lt;=" &amp; EJ$1, DataRegularSeason20242025!$D$3:$D$1315, $A18)+SUMIFS(DataRegularSeason20242025!$AB$3:$AB$1315,DataRegularSeason20242025!$B$3:$B$1315, "&lt;=" &amp; EJ$1, DataRegularSeason20242025!$E$3:$E$1315, $A18)</f>
        <v>2</v>
      </c>
      <c r="EK18" s="49">
        <f>SUMIFS(DataRegularSeason20242025!$AA$3:$AA$1315,DataRegularSeason20242025!$B$3:$B$1315, "&lt;=" &amp; EK$1, DataRegularSeason20242025!$D$3:$D$1315, $A18)+SUMIFS(DataRegularSeason20242025!$AB$3:$AB$1315,DataRegularSeason20242025!$B$3:$B$1315, "&lt;=" &amp; EK$1, DataRegularSeason20242025!$E$3:$E$1315, $A18)</f>
        <v>2</v>
      </c>
      <c r="EL18" s="49">
        <f>SUMIFS(DataRegularSeason20242025!$AA$3:$AA$1315,DataRegularSeason20242025!$B$3:$B$1315, "&lt;=" &amp; EL$1, DataRegularSeason20242025!$D$3:$D$1315, $A18)+SUMIFS(DataRegularSeason20242025!$AB$3:$AB$1315,DataRegularSeason20242025!$B$3:$B$1315, "&lt;=" &amp; EL$1, DataRegularSeason20242025!$E$3:$E$1315, $A18)</f>
        <v>2</v>
      </c>
      <c r="EM18" s="49">
        <f>SUMIFS(DataRegularSeason20242025!$AA$3:$AA$1315,DataRegularSeason20242025!$B$3:$B$1315, "&lt;=" &amp; EM$1, DataRegularSeason20242025!$D$3:$D$1315, $A18)+SUMIFS(DataRegularSeason20242025!$AB$3:$AB$1315,DataRegularSeason20242025!$B$3:$B$1315, "&lt;=" &amp; EM$1, DataRegularSeason20242025!$E$3:$E$1315, $A18)</f>
        <v>2</v>
      </c>
      <c r="EN18" s="49">
        <f>SUMIFS(DataRegularSeason20242025!$AA$3:$AA$1315,DataRegularSeason20242025!$B$3:$B$1315, "&lt;=" &amp; EN$1, DataRegularSeason20242025!$D$3:$D$1315, $A18)+SUMIFS(DataRegularSeason20242025!$AB$3:$AB$1315,DataRegularSeason20242025!$B$3:$B$1315, "&lt;=" &amp; EN$1, DataRegularSeason20242025!$E$3:$E$1315, $A18)</f>
        <v>2</v>
      </c>
      <c r="EO18" s="49">
        <f>SUMIFS(DataRegularSeason20242025!$AA$3:$AA$1315,DataRegularSeason20242025!$B$3:$B$1315, "&lt;=" &amp; EO$1, DataRegularSeason20242025!$D$3:$D$1315, $A18)+SUMIFS(DataRegularSeason20242025!$AB$3:$AB$1315,DataRegularSeason20242025!$B$3:$B$1315, "&lt;=" &amp; EO$1, DataRegularSeason20242025!$E$3:$E$1315, $A18)</f>
        <v>2</v>
      </c>
      <c r="EP18" s="49">
        <f>SUMIFS(DataRegularSeason20242025!$AA$3:$AA$1315,DataRegularSeason20242025!$B$3:$B$1315, "&lt;=" &amp; EP$1, DataRegularSeason20242025!$D$3:$D$1315, $A18)+SUMIFS(DataRegularSeason20242025!$AB$3:$AB$1315,DataRegularSeason20242025!$B$3:$B$1315, "&lt;=" &amp; EP$1, DataRegularSeason20242025!$E$3:$E$1315, $A18)</f>
        <v>2</v>
      </c>
      <c r="EQ18" s="49">
        <f>SUMIFS(DataRegularSeason20242025!$AA$3:$AA$1315,DataRegularSeason20242025!$B$3:$B$1315, "&lt;=" &amp; EQ$1, DataRegularSeason20242025!$D$3:$D$1315, $A18)+SUMIFS(DataRegularSeason20242025!$AB$3:$AB$1315,DataRegularSeason20242025!$B$3:$B$1315, "&lt;=" &amp; EQ$1, DataRegularSeason20242025!$E$3:$E$1315, $A18)</f>
        <v>2</v>
      </c>
      <c r="ER18" s="49">
        <f>SUMIFS(DataRegularSeason20242025!$AA$3:$AA$1315,DataRegularSeason20242025!$B$3:$B$1315, "&lt;=" &amp; ER$1, DataRegularSeason20242025!$D$3:$D$1315, $A18)+SUMIFS(DataRegularSeason20242025!$AB$3:$AB$1315,DataRegularSeason20242025!$B$3:$B$1315, "&lt;=" &amp; ER$1, DataRegularSeason20242025!$E$3:$E$1315, $A18)</f>
        <v>2</v>
      </c>
      <c r="ES18" s="49">
        <f>SUMIFS(DataRegularSeason20242025!$AA$3:$AA$1315,DataRegularSeason20242025!$B$3:$B$1315, "&lt;=" &amp; ES$1, DataRegularSeason20242025!$D$3:$D$1315, $A18)+SUMIFS(DataRegularSeason20242025!$AB$3:$AB$1315,DataRegularSeason20242025!$B$3:$B$1315, "&lt;=" &amp; ES$1, DataRegularSeason20242025!$E$3:$E$1315, $A18)</f>
        <v>2</v>
      </c>
      <c r="ET18" s="49">
        <f>SUMIFS(DataRegularSeason20242025!$AA$3:$AA$1315,DataRegularSeason20242025!$B$3:$B$1315, "&lt;=" &amp; ET$1, DataRegularSeason20242025!$D$3:$D$1315, $A18)+SUMIFS(DataRegularSeason20242025!$AB$3:$AB$1315,DataRegularSeason20242025!$B$3:$B$1315, "&lt;=" &amp; ET$1, DataRegularSeason20242025!$E$3:$E$1315, $A18)</f>
        <v>2</v>
      </c>
      <c r="EU18" s="49">
        <f>SUMIFS(DataRegularSeason20242025!$AA$3:$AA$1315,DataRegularSeason20242025!$B$3:$B$1315, "&lt;=" &amp; EU$1, DataRegularSeason20242025!$D$3:$D$1315, $A18)+SUMIFS(DataRegularSeason20242025!$AB$3:$AB$1315,DataRegularSeason20242025!$B$3:$B$1315, "&lt;=" &amp; EU$1, DataRegularSeason20242025!$E$3:$E$1315, $A18)</f>
        <v>2</v>
      </c>
      <c r="EV18" s="49">
        <f>SUMIFS(DataRegularSeason20242025!$AA$3:$AA$1315,DataRegularSeason20242025!$B$3:$B$1315, "&lt;=" &amp; EV$1, DataRegularSeason20242025!$D$3:$D$1315, $A18)+SUMIFS(DataRegularSeason20242025!$AB$3:$AB$1315,DataRegularSeason20242025!$B$3:$B$1315, "&lt;=" &amp; EV$1, DataRegularSeason20242025!$E$3:$E$1315, $A18)</f>
        <v>2</v>
      </c>
      <c r="EW18" s="49">
        <f>SUMIFS(DataRegularSeason20242025!$AA$3:$AA$1315,DataRegularSeason20242025!$B$3:$B$1315, "&lt;=" &amp; EW$1, DataRegularSeason20242025!$D$3:$D$1315, $A18)+SUMIFS(DataRegularSeason20242025!$AB$3:$AB$1315,DataRegularSeason20242025!$B$3:$B$1315, "&lt;=" &amp; EW$1, DataRegularSeason20242025!$E$3:$E$1315, $A18)</f>
        <v>2</v>
      </c>
      <c r="EX18" s="49">
        <f>SUMIFS(DataRegularSeason20242025!$AA$3:$AA$1315,DataRegularSeason20242025!$B$3:$B$1315, "&lt;=" &amp; EX$1, DataRegularSeason20242025!$D$3:$D$1315, $A18)+SUMIFS(DataRegularSeason20242025!$AB$3:$AB$1315,DataRegularSeason20242025!$B$3:$B$1315, "&lt;=" &amp; EX$1, DataRegularSeason20242025!$E$3:$E$1315, $A18)</f>
        <v>2</v>
      </c>
      <c r="EY18" s="49">
        <f>SUMIFS(DataRegularSeason20242025!$AA$3:$AA$1315,DataRegularSeason20242025!$B$3:$B$1315, "&lt;=" &amp; EY$1, DataRegularSeason20242025!$D$3:$D$1315, $A18)+SUMIFS(DataRegularSeason20242025!$AB$3:$AB$1315,DataRegularSeason20242025!$B$3:$B$1315, "&lt;=" &amp; EY$1, DataRegularSeason20242025!$E$3:$E$1315, $A18)</f>
        <v>2</v>
      </c>
      <c r="EZ18" s="49">
        <f>SUMIFS(DataRegularSeason20242025!$AA$3:$AA$1315,DataRegularSeason20242025!$B$3:$B$1315, "&lt;=" &amp; EZ$1, DataRegularSeason20242025!$D$3:$D$1315, $A18)+SUMIFS(DataRegularSeason20242025!$AB$3:$AB$1315,DataRegularSeason20242025!$B$3:$B$1315, "&lt;=" &amp; EZ$1, DataRegularSeason20242025!$E$3:$E$1315, $A18)</f>
        <v>2</v>
      </c>
      <c r="FA18" s="49">
        <f>SUMIFS(DataRegularSeason20242025!$AA$3:$AA$1315,DataRegularSeason20242025!$B$3:$B$1315, "&lt;=" &amp; FA$1, DataRegularSeason20242025!$D$3:$D$1315, $A18)+SUMIFS(DataRegularSeason20242025!$AB$3:$AB$1315,DataRegularSeason20242025!$B$3:$B$1315, "&lt;=" &amp; FA$1, DataRegularSeason20242025!$E$3:$E$1315, $A18)</f>
        <v>2</v>
      </c>
      <c r="FB18" s="49">
        <f>SUMIFS(DataRegularSeason20242025!$AA$3:$AA$1315,DataRegularSeason20242025!$B$3:$B$1315, "&lt;=" &amp; FB$1, DataRegularSeason20242025!$D$3:$D$1315, $A18)+SUMIFS(DataRegularSeason20242025!$AB$3:$AB$1315,DataRegularSeason20242025!$B$3:$B$1315, "&lt;=" &amp; FB$1, DataRegularSeason20242025!$E$3:$E$1315, $A18)</f>
        <v>2</v>
      </c>
      <c r="FC18" s="49">
        <f>SUMIFS(DataRegularSeason20242025!$AA$3:$AA$1315,DataRegularSeason20242025!$B$3:$B$1315, "&lt;=" &amp; FC$1, DataRegularSeason20242025!$D$3:$D$1315, $A18)+SUMIFS(DataRegularSeason20242025!$AB$3:$AB$1315,DataRegularSeason20242025!$B$3:$B$1315, "&lt;=" &amp; FC$1, DataRegularSeason20242025!$E$3:$E$1315, $A18)</f>
        <v>2</v>
      </c>
      <c r="FD18" s="49">
        <f>SUMIFS(DataRegularSeason20242025!$AA$3:$AA$1315,DataRegularSeason20242025!$B$3:$B$1315, "&lt;=" &amp; FD$1, DataRegularSeason20242025!$D$3:$D$1315, $A18)+SUMIFS(DataRegularSeason20242025!$AB$3:$AB$1315,DataRegularSeason20242025!$B$3:$B$1315, "&lt;=" &amp; FD$1, DataRegularSeason20242025!$E$3:$E$1315, $A18)</f>
        <v>2</v>
      </c>
      <c r="FE18" s="49">
        <f>SUMIFS(DataRegularSeason20242025!$AA$3:$AA$1315,DataRegularSeason20242025!$B$3:$B$1315, "&lt;=" &amp; FE$1, DataRegularSeason20242025!$D$3:$D$1315, $A18)+SUMIFS(DataRegularSeason20242025!$AB$3:$AB$1315,DataRegularSeason20242025!$B$3:$B$1315, "&lt;=" &amp; FE$1, DataRegularSeason20242025!$E$3:$E$1315, $A18)</f>
        <v>2</v>
      </c>
      <c r="FF18" s="49">
        <f>SUMIFS(DataRegularSeason20242025!$AA$3:$AA$1315,DataRegularSeason20242025!$B$3:$B$1315, "&lt;=" &amp; FF$1, DataRegularSeason20242025!$D$3:$D$1315, $A18)+SUMIFS(DataRegularSeason20242025!$AB$3:$AB$1315,DataRegularSeason20242025!$B$3:$B$1315, "&lt;=" &amp; FF$1, DataRegularSeason20242025!$E$3:$E$1315, $A18)</f>
        <v>2</v>
      </c>
      <c r="FG18" s="49">
        <f>SUMIFS(DataRegularSeason20242025!$AA$3:$AA$1315,DataRegularSeason20242025!$B$3:$B$1315, "&lt;=" &amp; FG$1, DataRegularSeason20242025!$D$3:$D$1315, $A18)+SUMIFS(DataRegularSeason20242025!$AB$3:$AB$1315,DataRegularSeason20242025!$B$3:$B$1315, "&lt;=" &amp; FG$1, DataRegularSeason20242025!$E$3:$E$1315, $A18)</f>
        <v>2</v>
      </c>
      <c r="FH18" s="49">
        <f>SUMIFS(DataRegularSeason20242025!$AA$3:$AA$1315,DataRegularSeason20242025!$B$3:$B$1315, "&lt;=" &amp; FH$1, DataRegularSeason20242025!$D$3:$D$1315, $A18)+SUMIFS(DataRegularSeason20242025!$AB$3:$AB$1315,DataRegularSeason20242025!$B$3:$B$1315, "&lt;=" &amp; FH$1, DataRegularSeason20242025!$E$3:$E$1315, $A18)</f>
        <v>2</v>
      </c>
      <c r="FI18" s="49">
        <f>SUMIFS(DataRegularSeason20242025!$AA$3:$AA$1315,DataRegularSeason20242025!$B$3:$B$1315, "&lt;=" &amp; FI$1, DataRegularSeason20242025!$D$3:$D$1315, $A18)+SUMIFS(DataRegularSeason20242025!$AB$3:$AB$1315,DataRegularSeason20242025!$B$3:$B$1315, "&lt;=" &amp; FI$1, DataRegularSeason20242025!$E$3:$E$1315, $A18)</f>
        <v>2</v>
      </c>
      <c r="FJ18" s="49">
        <f>SUMIFS(DataRegularSeason20242025!$AA$3:$AA$1315,DataRegularSeason20242025!$B$3:$B$1315, "&lt;=" &amp; FJ$1, DataRegularSeason20242025!$D$3:$D$1315, $A18)+SUMIFS(DataRegularSeason20242025!$AB$3:$AB$1315,DataRegularSeason20242025!$B$3:$B$1315, "&lt;=" &amp; FJ$1, DataRegularSeason20242025!$E$3:$E$1315, $A18)</f>
        <v>2</v>
      </c>
      <c r="FK18" s="49">
        <f>SUMIFS(DataRegularSeason20242025!$AA$3:$AA$1315,DataRegularSeason20242025!$B$3:$B$1315, "&lt;=" &amp; FK$1, DataRegularSeason20242025!$D$3:$D$1315, $A18)+SUMIFS(DataRegularSeason20242025!$AB$3:$AB$1315,DataRegularSeason20242025!$B$3:$B$1315, "&lt;=" &amp; FK$1, DataRegularSeason20242025!$E$3:$E$1315, $A18)</f>
        <v>2</v>
      </c>
      <c r="FL18" s="49">
        <f>SUMIFS(DataRegularSeason20242025!$AA$3:$AA$1315,DataRegularSeason20242025!$B$3:$B$1315, "&lt;=" &amp; FL$1, DataRegularSeason20242025!$D$3:$D$1315, $A18)+SUMIFS(DataRegularSeason20242025!$AB$3:$AB$1315,DataRegularSeason20242025!$B$3:$B$1315, "&lt;=" &amp; FL$1, DataRegularSeason20242025!$E$3:$E$1315, $A18)</f>
        <v>2</v>
      </c>
      <c r="FM18" s="49">
        <f>SUMIFS(DataRegularSeason20242025!$AA$3:$AA$1315,DataRegularSeason20242025!$B$3:$B$1315, "&lt;=" &amp; FM$1, DataRegularSeason20242025!$D$3:$D$1315, $A18)+SUMIFS(DataRegularSeason20242025!$AB$3:$AB$1315,DataRegularSeason20242025!$B$3:$B$1315, "&lt;=" &amp; FM$1, DataRegularSeason20242025!$E$3:$E$1315, $A18)</f>
        <v>2</v>
      </c>
      <c r="FN18" s="49">
        <f>SUMIFS(DataRegularSeason20242025!$AA$3:$AA$1315,DataRegularSeason20242025!$B$3:$B$1315, "&lt;=" &amp; FN$1, DataRegularSeason20242025!$D$3:$D$1315, $A18)+SUMIFS(DataRegularSeason20242025!$AB$3:$AB$1315,DataRegularSeason20242025!$B$3:$B$1315, "&lt;=" &amp; FN$1, DataRegularSeason20242025!$E$3:$E$1315, $A18)</f>
        <v>2</v>
      </c>
      <c r="FO18" s="49">
        <f>SUMIFS(DataRegularSeason20242025!$AA$3:$AA$1315,DataRegularSeason20242025!$B$3:$B$1315, "&lt;=" &amp; FO$1, DataRegularSeason20242025!$D$3:$D$1315, $A18)+SUMIFS(DataRegularSeason20242025!$AB$3:$AB$1315,DataRegularSeason20242025!$B$3:$B$1315, "&lt;=" &amp; FO$1, DataRegularSeason20242025!$E$3:$E$1315, $A18)</f>
        <v>2</v>
      </c>
      <c r="FP18" s="49">
        <f>SUMIFS(DataRegularSeason20242025!$AA$3:$AA$1315,DataRegularSeason20242025!$B$3:$B$1315, "&lt;=" &amp; FP$1, DataRegularSeason20242025!$D$3:$D$1315, $A18)+SUMIFS(DataRegularSeason20242025!$AB$3:$AB$1315,DataRegularSeason20242025!$B$3:$B$1315, "&lt;=" &amp; FP$1, DataRegularSeason20242025!$E$3:$E$1315, $A18)</f>
        <v>2</v>
      </c>
      <c r="FQ18" s="49">
        <f>SUMIFS(DataRegularSeason20242025!$AA$3:$AA$1315,DataRegularSeason20242025!$B$3:$B$1315, "&lt;=" &amp; FQ$1, DataRegularSeason20242025!$D$3:$D$1315, $A18)+SUMIFS(DataRegularSeason20242025!$AB$3:$AB$1315,DataRegularSeason20242025!$B$3:$B$1315, "&lt;=" &amp; FQ$1, DataRegularSeason20242025!$E$3:$E$1315, $A18)</f>
        <v>2</v>
      </c>
      <c r="FR18" s="49">
        <f>SUMIFS(DataRegularSeason20242025!$AA$3:$AA$1315,DataRegularSeason20242025!$B$3:$B$1315, "&lt;=" &amp; FR$1, DataRegularSeason20242025!$D$3:$D$1315, $A18)+SUMIFS(DataRegularSeason20242025!$AB$3:$AB$1315,DataRegularSeason20242025!$B$3:$B$1315, "&lt;=" &amp; FR$1, DataRegularSeason20242025!$E$3:$E$1315, $A18)</f>
        <v>2</v>
      </c>
      <c r="FS18" s="49">
        <f>SUMIFS(DataRegularSeason20242025!$AA$3:$AA$1315,DataRegularSeason20242025!$B$3:$B$1315, "&lt;=" &amp; FS$1, DataRegularSeason20242025!$D$3:$D$1315, $A18)+SUMIFS(DataRegularSeason20242025!$AB$3:$AB$1315,DataRegularSeason20242025!$B$3:$B$1315, "&lt;=" &amp; FS$1, DataRegularSeason20242025!$E$3:$E$1315, $A18)</f>
        <v>2</v>
      </c>
      <c r="FT18" s="49">
        <f>SUMIFS(DataRegularSeason20242025!$AA$3:$AA$1315,DataRegularSeason20242025!$B$3:$B$1315, "&lt;=" &amp; FT$1, DataRegularSeason20242025!$D$3:$D$1315, $A18)+SUMIFS(DataRegularSeason20242025!$AB$3:$AB$1315,DataRegularSeason20242025!$B$3:$B$1315, "&lt;=" &amp; FT$1, DataRegularSeason20242025!$E$3:$E$1315, $A18)</f>
        <v>2</v>
      </c>
      <c r="FU18" s="49">
        <f>SUMIFS(DataRegularSeason20242025!$AA$3:$AA$1315,DataRegularSeason20242025!$B$3:$B$1315, "&lt;=" &amp; FU$1, DataRegularSeason20242025!$D$3:$D$1315, $A18)+SUMIFS(DataRegularSeason20242025!$AB$3:$AB$1315,DataRegularSeason20242025!$B$3:$B$1315, "&lt;=" &amp; FU$1, DataRegularSeason20242025!$E$3:$E$1315, $A18)</f>
        <v>2</v>
      </c>
      <c r="FV18" s="49">
        <f>SUMIFS(DataRegularSeason20242025!$AA$3:$AA$1315,DataRegularSeason20242025!$B$3:$B$1315, "&lt;=" &amp; FV$1, DataRegularSeason20242025!$D$3:$D$1315, $A18)+SUMIFS(DataRegularSeason20242025!$AB$3:$AB$1315,DataRegularSeason20242025!$B$3:$B$1315, "&lt;=" &amp; FV$1, DataRegularSeason20242025!$E$3:$E$1315, $A18)</f>
        <v>2</v>
      </c>
      <c r="FW18" s="49">
        <f>SUMIFS(DataRegularSeason20242025!$AA$3:$AA$1315,DataRegularSeason20242025!$B$3:$B$1315, "&lt;=" &amp; FW$1, DataRegularSeason20242025!$D$3:$D$1315, $A18)+SUMIFS(DataRegularSeason20242025!$AB$3:$AB$1315,DataRegularSeason20242025!$B$3:$B$1315, "&lt;=" &amp; FW$1, DataRegularSeason20242025!$E$3:$E$1315, $A18)</f>
        <v>2</v>
      </c>
      <c r="FX18" s="49">
        <f>SUMIFS(DataRegularSeason20242025!$AA$3:$AA$1315,DataRegularSeason20242025!$B$3:$B$1315, "&lt;=" &amp; FX$1, DataRegularSeason20242025!$D$3:$D$1315, $A18)+SUMIFS(DataRegularSeason20242025!$AB$3:$AB$1315,DataRegularSeason20242025!$B$3:$B$1315, "&lt;=" &amp; FX$1, DataRegularSeason20242025!$E$3:$E$1315, $A18)</f>
        <v>2</v>
      </c>
      <c r="FY18" s="49">
        <f>SUMIFS(DataRegularSeason20242025!$AA$3:$AA$1315,DataRegularSeason20242025!$B$3:$B$1315, "&lt;=" &amp; FY$1, DataRegularSeason20242025!$D$3:$D$1315, $A18)+SUMIFS(DataRegularSeason20242025!$AB$3:$AB$1315,DataRegularSeason20242025!$B$3:$B$1315, "&lt;=" &amp; FY$1, DataRegularSeason20242025!$E$3:$E$1315, $A18)</f>
        <v>2</v>
      </c>
      <c r="FZ18" s="49">
        <f>SUMIFS(DataRegularSeason20242025!$AA$3:$AA$1315,DataRegularSeason20242025!$B$3:$B$1315, "&lt;=" &amp; FZ$1, DataRegularSeason20242025!$D$3:$D$1315, $A18)+SUMIFS(DataRegularSeason20242025!$AB$3:$AB$1315,DataRegularSeason20242025!$B$3:$B$1315, "&lt;=" &amp; FZ$1, DataRegularSeason20242025!$E$3:$E$1315, $A18)</f>
        <v>2</v>
      </c>
      <c r="GA18" s="49">
        <f>SUMIFS(DataRegularSeason20242025!$AA$3:$AA$1315,DataRegularSeason20242025!$B$3:$B$1315, "&lt;=" &amp; GA$1, DataRegularSeason20242025!$D$3:$D$1315, $A18)+SUMIFS(DataRegularSeason20242025!$AB$3:$AB$1315,DataRegularSeason20242025!$B$3:$B$1315, "&lt;=" &amp; GA$1, DataRegularSeason20242025!$E$3:$E$1315, $A18)</f>
        <v>2</v>
      </c>
      <c r="GB18" s="49">
        <f>SUMIFS(DataRegularSeason20242025!$AA$3:$AA$1315,DataRegularSeason20242025!$B$3:$B$1315, "&lt;=" &amp; GB$1, DataRegularSeason20242025!$D$3:$D$1315, $A18)+SUMIFS(DataRegularSeason20242025!$AB$3:$AB$1315,DataRegularSeason20242025!$B$3:$B$1315, "&lt;=" &amp; GB$1, DataRegularSeason20242025!$E$3:$E$1315, $A18)</f>
        <v>2</v>
      </c>
      <c r="GC18" s="49">
        <f>SUMIFS(DataRegularSeason20242025!$AA$3:$AA$1315,DataRegularSeason20242025!$B$3:$B$1315, "&lt;=" &amp; GC$1, DataRegularSeason20242025!$D$3:$D$1315, $A18)+SUMIFS(DataRegularSeason20242025!$AB$3:$AB$1315,DataRegularSeason20242025!$B$3:$B$1315, "&lt;=" &amp; GC$1, DataRegularSeason20242025!$E$3:$E$1315, $A18)</f>
        <v>2</v>
      </c>
      <c r="GD18" s="49">
        <f>SUMIFS(DataRegularSeason20242025!$AA$3:$AA$1315,DataRegularSeason20242025!$B$3:$B$1315, "&lt;=" &amp; GD$1, DataRegularSeason20242025!$D$3:$D$1315, $A18)+SUMIFS(DataRegularSeason20242025!$AB$3:$AB$1315,DataRegularSeason20242025!$B$3:$B$1315, "&lt;=" &amp; GD$1, DataRegularSeason20242025!$E$3:$E$1315, $A18)</f>
        <v>2</v>
      </c>
      <c r="GE18" s="49">
        <f>SUMIFS(DataRegularSeason20242025!$AA$3:$AA$1315,DataRegularSeason20242025!$B$3:$B$1315, "&lt;=" &amp; GE$1, DataRegularSeason20242025!$D$3:$D$1315, $A18)+SUMIFS(DataRegularSeason20242025!$AB$3:$AB$1315,DataRegularSeason20242025!$B$3:$B$1315, "&lt;=" &amp; GE$1, DataRegularSeason20242025!$E$3:$E$1315, $A18)</f>
        <v>2</v>
      </c>
      <c r="GF18" s="49">
        <f>SUMIFS(DataRegularSeason20242025!$AA$3:$AA$1315,DataRegularSeason20242025!$B$3:$B$1315, "&lt;=" &amp; GF$1, DataRegularSeason20242025!$D$3:$D$1315, $A18)+SUMIFS(DataRegularSeason20242025!$AB$3:$AB$1315,DataRegularSeason20242025!$B$3:$B$1315, "&lt;=" &amp; GF$1, DataRegularSeason20242025!$E$3:$E$1315, $A18)</f>
        <v>2</v>
      </c>
      <c r="GG18" s="49">
        <f>SUMIFS(DataRegularSeason20242025!$AA$3:$AA$1315,DataRegularSeason20242025!$B$3:$B$1315, "&lt;=" &amp; GG$1, DataRegularSeason20242025!$D$3:$D$1315, $A18)+SUMIFS(DataRegularSeason20242025!$AB$3:$AB$1315,DataRegularSeason20242025!$B$3:$B$1315, "&lt;=" &amp; GG$1, DataRegularSeason20242025!$E$3:$E$1315, $A18)</f>
        <v>2</v>
      </c>
      <c r="GH18" s="49">
        <f>SUMIFS(DataRegularSeason20242025!$AA$3:$AA$1315,DataRegularSeason20242025!$B$3:$B$1315, "&lt;=" &amp; GH$1, DataRegularSeason20242025!$D$3:$D$1315, $A18)+SUMIFS(DataRegularSeason20242025!$AB$3:$AB$1315,DataRegularSeason20242025!$B$3:$B$1315, "&lt;=" &amp; GH$1, DataRegularSeason20242025!$E$3:$E$1315, $A18)</f>
        <v>2</v>
      </c>
      <c r="GI18" s="49">
        <f>SUMIFS(DataRegularSeason20242025!$AA$3:$AA$1315,DataRegularSeason20242025!$B$3:$B$1315, "&lt;=" &amp; GI$1, DataRegularSeason20242025!$D$3:$D$1315, $A18)+SUMIFS(DataRegularSeason20242025!$AB$3:$AB$1315,DataRegularSeason20242025!$B$3:$B$1315, "&lt;=" &amp; GI$1, DataRegularSeason20242025!$E$3:$E$1315, $A18)</f>
        <v>2</v>
      </c>
      <c r="GJ18" s="49">
        <f>SUMIFS(DataRegularSeason20242025!$AA$3:$AA$1315,DataRegularSeason20242025!$B$3:$B$1315, "&lt;=" &amp; GJ$1, DataRegularSeason20242025!$D$3:$D$1315, $A18)+SUMIFS(DataRegularSeason20242025!$AB$3:$AB$1315,DataRegularSeason20242025!$B$3:$B$1315, "&lt;=" &amp; GJ$1, DataRegularSeason20242025!$E$3:$E$1315, $A18)</f>
        <v>2</v>
      </c>
      <c r="GK18" s="49">
        <f>SUMIFS(DataRegularSeason20242025!$AA$3:$AA$1315,DataRegularSeason20242025!$B$3:$B$1315, "&lt;=" &amp; GK$1, DataRegularSeason20242025!$D$3:$D$1315, $A18)+SUMIFS(DataRegularSeason20242025!$AB$3:$AB$1315,DataRegularSeason20242025!$B$3:$B$1315, "&lt;=" &amp; GK$1, DataRegularSeason20242025!$E$3:$E$1315, $A18)</f>
        <v>2</v>
      </c>
      <c r="GL18" s="49">
        <f>SUMIFS(DataRegularSeason20242025!$AA$3:$AA$1315,DataRegularSeason20242025!$B$3:$B$1315, "&lt;=" &amp; GL$1, DataRegularSeason20242025!$D$3:$D$1315, $A18)+SUMIFS(DataRegularSeason20242025!$AB$3:$AB$1315,DataRegularSeason20242025!$B$3:$B$1315, "&lt;=" &amp; GL$1, DataRegularSeason20242025!$E$3:$E$1315, $A18)</f>
        <v>2</v>
      </c>
      <c r="GM18" s="49">
        <f>SUMIFS(DataRegularSeason20242025!$AA$3:$AA$1315,DataRegularSeason20242025!$B$3:$B$1315, "&lt;=" &amp; GM$1, DataRegularSeason20242025!$D$3:$D$1315, $A18)+SUMIFS(DataRegularSeason20242025!$AB$3:$AB$1315,DataRegularSeason20242025!$B$3:$B$1315, "&lt;=" &amp; GM$1, DataRegularSeason20242025!$E$3:$E$1315, $A18)</f>
        <v>2</v>
      </c>
      <c r="GN18" s="49">
        <f>SUMIFS(DataRegularSeason20242025!$AA$3:$AA$1315,DataRegularSeason20242025!$B$3:$B$1315, "&lt;=" &amp; GN$1, DataRegularSeason20242025!$D$3:$D$1315, $A18)+SUMIFS(DataRegularSeason20242025!$AB$3:$AB$1315,DataRegularSeason20242025!$B$3:$B$1315, "&lt;=" &amp; GN$1, DataRegularSeason20242025!$E$3:$E$1315, $A18)</f>
        <v>2</v>
      </c>
      <c r="GO18" s="49">
        <f>SUMIFS(DataRegularSeason20242025!$AA$3:$AA$1315,DataRegularSeason20242025!$B$3:$B$1315, "&lt;=" &amp; GO$1, DataRegularSeason20242025!$D$3:$D$1315, $A18)+SUMIFS(DataRegularSeason20242025!$AB$3:$AB$1315,DataRegularSeason20242025!$B$3:$B$1315, "&lt;=" &amp; GO$1, DataRegularSeason20242025!$E$3:$E$1315, $A18)</f>
        <v>2</v>
      </c>
      <c r="GP18" s="49">
        <f>SUMIFS(DataRegularSeason20242025!$AA$3:$AA$1315,DataRegularSeason20242025!$B$3:$B$1315, "&lt;=" &amp; GP$1, DataRegularSeason20242025!$D$3:$D$1315, $A18)+SUMIFS(DataRegularSeason20242025!$AB$3:$AB$1315,DataRegularSeason20242025!$B$3:$B$1315, "&lt;=" &amp; GP$1, DataRegularSeason20242025!$E$3:$E$1315, $A18)</f>
        <v>2</v>
      </c>
      <c r="GQ18" s="49">
        <f>SUMIFS(DataRegularSeason20242025!$AA$3:$AA$1315,DataRegularSeason20242025!$B$3:$B$1315, "&lt;=" &amp; GQ$1, DataRegularSeason20242025!$D$3:$D$1315, $A18)+SUMIFS(DataRegularSeason20242025!$AB$3:$AB$1315,DataRegularSeason20242025!$B$3:$B$1315, "&lt;=" &amp; GQ$1, DataRegularSeason20242025!$E$3:$E$1315, $A18)</f>
        <v>2</v>
      </c>
      <c r="GR18" s="49">
        <f>SUMIFS(DataRegularSeason20242025!$AA$3:$AA$1315,DataRegularSeason20242025!$B$3:$B$1315, "&lt;=" &amp; GR$1, DataRegularSeason20242025!$D$3:$D$1315, $A18)+SUMIFS(DataRegularSeason20242025!$AB$3:$AB$1315,DataRegularSeason20242025!$B$3:$B$1315, "&lt;=" &amp; GR$1, DataRegularSeason20242025!$E$3:$E$1315, $A18)</f>
        <v>2</v>
      </c>
      <c r="GS18" s="49">
        <f>SUMIFS(DataRegularSeason20242025!$AA$3:$AA$1315,DataRegularSeason20242025!$B$3:$B$1315, "&lt;=" &amp; GS$1, DataRegularSeason20242025!$D$3:$D$1315, $A18)+SUMIFS(DataRegularSeason20242025!$AB$3:$AB$1315,DataRegularSeason20242025!$B$3:$B$1315, "&lt;=" &amp; GS$1, DataRegularSeason20242025!$E$3:$E$1315, $A18)</f>
        <v>2</v>
      </c>
      <c r="GT18" s="49">
        <f>SUMIFS(DataRegularSeason20242025!$AA$3:$AA$1315,DataRegularSeason20242025!$B$3:$B$1315, "&lt;=" &amp; GT$1, DataRegularSeason20242025!$D$3:$D$1315, $A18)+SUMIFS(DataRegularSeason20242025!$AB$3:$AB$1315,DataRegularSeason20242025!$B$3:$B$1315, "&lt;=" &amp; GT$1, DataRegularSeason20242025!$E$3:$E$1315, $A18)</f>
        <v>2</v>
      </c>
      <c r="GU18" s="49">
        <f>SUMIFS(DataRegularSeason20242025!$AA$3:$AA$1315,DataRegularSeason20242025!$B$3:$B$1315, "&lt;=" &amp; GU$1, DataRegularSeason20242025!$D$3:$D$1315, $A18)+SUMIFS(DataRegularSeason20242025!$AB$3:$AB$1315,DataRegularSeason20242025!$B$3:$B$1315, "&lt;=" &amp; GU$1, DataRegularSeason20242025!$E$3:$E$1315, $A18)</f>
        <v>2</v>
      </c>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row>
    <row r="19" spans="1:275" hidden="1" x14ac:dyDescent="0.25">
      <c r="A19" s="48" t="s">
        <v>33</v>
      </c>
      <c r="B19" t="s">
        <v>98</v>
      </c>
      <c r="C19" t="s">
        <v>99</v>
      </c>
      <c r="D19" s="49">
        <f>SUMIFS(DataRegularSeason20242025!$AA$3:$AA$1315,DataRegularSeason20242025!$B$3:$B$1315, "&lt;=" &amp; D$1, DataRegularSeason20242025!$D$3:$D$1315, $A19)+SUMIFS(DataRegularSeason20242025!$AB$3:$AB$1315,DataRegularSeason20242025!$B$3:$B$1315, "&lt;=" &amp; D$1, DataRegularSeason20242025!$E$3:$E$1315, $A19)</f>
        <v>0</v>
      </c>
      <c r="E19" s="49">
        <f>SUMIFS(DataRegularSeason20242025!$AA$3:$AA$1315,DataRegularSeason20242025!$B$3:$B$1315, "&lt;=" &amp; E$1, DataRegularSeason20242025!$D$3:$D$1315, $A19)+SUMIFS(DataRegularSeason20242025!$AB$3:$AB$1315,DataRegularSeason20242025!$B$3:$B$1315, "&lt;=" &amp; E$1, DataRegularSeason20242025!$E$3:$E$1315, $A19)</f>
        <v>0</v>
      </c>
      <c r="F19" s="49">
        <f>SUMIFS(DataRegularSeason20242025!$AA$3:$AA$1315,DataRegularSeason20242025!$B$3:$B$1315, "&lt;=" &amp; F$1, DataRegularSeason20242025!$D$3:$D$1315, $A19)+SUMIFS(DataRegularSeason20242025!$AB$3:$AB$1315,DataRegularSeason20242025!$B$3:$B$1315, "&lt;=" &amp; F$1, DataRegularSeason20242025!$E$3:$E$1315, $A19)</f>
        <v>0</v>
      </c>
      <c r="G19" s="49">
        <f>SUMIFS(DataRegularSeason20242025!$AA$3:$AA$1315,DataRegularSeason20242025!$B$3:$B$1315, "&lt;=" &amp; G$1, DataRegularSeason20242025!$D$3:$D$1315, $A19)+SUMIFS(DataRegularSeason20242025!$AB$3:$AB$1315,DataRegularSeason20242025!$B$3:$B$1315, "&lt;=" &amp; G$1, DataRegularSeason20242025!$E$3:$E$1315, $A19)</f>
        <v>0</v>
      </c>
      <c r="H19" s="49">
        <f>SUMIFS(DataRegularSeason20242025!$AA$3:$AA$1315,DataRegularSeason20242025!$B$3:$B$1315, "&lt;=" &amp; H$1, DataRegularSeason20242025!$D$3:$D$1315, $A19)+SUMIFS(DataRegularSeason20242025!$AB$3:$AB$1315,DataRegularSeason20242025!$B$3:$B$1315, "&lt;=" &amp; H$1, DataRegularSeason20242025!$E$3:$E$1315, $A19)</f>
        <v>0</v>
      </c>
      <c r="I19" s="49">
        <f>SUMIFS(DataRegularSeason20242025!$AA$3:$AA$1315,DataRegularSeason20242025!$B$3:$B$1315, "&lt;=" &amp; I$1, DataRegularSeason20242025!$D$3:$D$1315, $A19)+SUMIFS(DataRegularSeason20242025!$AB$3:$AB$1315,DataRegularSeason20242025!$B$3:$B$1315, "&lt;=" &amp; I$1, DataRegularSeason20242025!$E$3:$E$1315, $A19)</f>
        <v>0</v>
      </c>
      <c r="J19" s="49">
        <f>SUMIFS(DataRegularSeason20242025!$AA$3:$AA$1315,DataRegularSeason20242025!$B$3:$B$1315, "&lt;=" &amp; J$1, DataRegularSeason20242025!$D$3:$D$1315, $A19)+SUMIFS(DataRegularSeason20242025!$AB$3:$AB$1315,DataRegularSeason20242025!$B$3:$B$1315, "&lt;=" &amp; J$1, DataRegularSeason20242025!$E$3:$E$1315, $A19)</f>
        <v>0</v>
      </c>
      <c r="K19" s="49">
        <f>SUMIFS(DataRegularSeason20242025!$AA$3:$AA$1315,DataRegularSeason20242025!$B$3:$B$1315, "&lt;=" &amp; K$1, DataRegularSeason20242025!$D$3:$D$1315, $A19)+SUMIFS(DataRegularSeason20242025!$AB$3:$AB$1315,DataRegularSeason20242025!$B$3:$B$1315, "&lt;=" &amp; K$1, DataRegularSeason20242025!$E$3:$E$1315, $A19)</f>
        <v>1</v>
      </c>
      <c r="L19" s="49">
        <f>SUMIFS(DataRegularSeason20242025!$AA$3:$AA$1315,DataRegularSeason20242025!$B$3:$B$1315, "&lt;=" &amp; L$1, DataRegularSeason20242025!$D$3:$D$1315, $A19)+SUMIFS(DataRegularSeason20242025!$AB$3:$AB$1315,DataRegularSeason20242025!$B$3:$B$1315, "&lt;=" &amp; L$1, DataRegularSeason20242025!$E$3:$E$1315, $A19)</f>
        <v>1</v>
      </c>
      <c r="M19" s="49">
        <f>SUMIFS(DataRegularSeason20242025!$AA$3:$AA$1315,DataRegularSeason20242025!$B$3:$B$1315, "&lt;=" &amp; M$1, DataRegularSeason20242025!$D$3:$D$1315, $A19)+SUMIFS(DataRegularSeason20242025!$AB$3:$AB$1315,DataRegularSeason20242025!$B$3:$B$1315, "&lt;=" &amp; M$1, DataRegularSeason20242025!$E$3:$E$1315, $A19)</f>
        <v>1</v>
      </c>
      <c r="N19" s="49">
        <f>SUMIFS(DataRegularSeason20242025!$AA$3:$AA$1315,DataRegularSeason20242025!$B$3:$B$1315, "&lt;=" &amp; N$1, DataRegularSeason20242025!$D$3:$D$1315, $A19)+SUMIFS(DataRegularSeason20242025!$AB$3:$AB$1315,DataRegularSeason20242025!$B$3:$B$1315, "&lt;=" &amp; N$1, DataRegularSeason20242025!$E$3:$E$1315, $A19)</f>
        <v>1</v>
      </c>
      <c r="O19" s="49">
        <f>SUMIFS(DataRegularSeason20242025!$AA$3:$AA$1315,DataRegularSeason20242025!$B$3:$B$1315, "&lt;=" &amp; O$1, DataRegularSeason20242025!$D$3:$D$1315, $A19)+SUMIFS(DataRegularSeason20242025!$AB$3:$AB$1315,DataRegularSeason20242025!$B$3:$B$1315, "&lt;=" &amp; O$1, DataRegularSeason20242025!$E$3:$E$1315, $A19)</f>
        <v>3</v>
      </c>
      <c r="P19" s="49">
        <f>SUMIFS(DataRegularSeason20242025!$AA$3:$AA$1315,DataRegularSeason20242025!$B$3:$B$1315, "&lt;=" &amp; P$1, DataRegularSeason20242025!$D$3:$D$1315, $A19)+SUMIFS(DataRegularSeason20242025!$AB$3:$AB$1315,DataRegularSeason20242025!$B$3:$B$1315, "&lt;=" &amp; P$1, DataRegularSeason20242025!$E$3:$E$1315, $A19)</f>
        <v>3</v>
      </c>
      <c r="Q19" s="49">
        <f>SUMIFS(DataRegularSeason20242025!$AA$3:$AA$1315,DataRegularSeason20242025!$B$3:$B$1315, "&lt;=" &amp; Q$1, DataRegularSeason20242025!$D$3:$D$1315, $A19)+SUMIFS(DataRegularSeason20242025!$AB$3:$AB$1315,DataRegularSeason20242025!$B$3:$B$1315, "&lt;=" &amp; Q$1, DataRegularSeason20242025!$E$3:$E$1315, $A19)</f>
        <v>3</v>
      </c>
      <c r="R19" s="49">
        <f>SUMIFS(DataRegularSeason20242025!$AA$3:$AA$1315,DataRegularSeason20242025!$B$3:$B$1315, "&lt;=" &amp; R$1, DataRegularSeason20242025!$D$3:$D$1315, $A19)+SUMIFS(DataRegularSeason20242025!$AB$3:$AB$1315,DataRegularSeason20242025!$B$3:$B$1315, "&lt;=" &amp; R$1, DataRegularSeason20242025!$E$3:$E$1315, $A19)</f>
        <v>4</v>
      </c>
      <c r="S19" s="49">
        <f>SUMIFS(DataRegularSeason20242025!$AA$3:$AA$1315,DataRegularSeason20242025!$B$3:$B$1315, "&lt;=" &amp; S$1, DataRegularSeason20242025!$D$3:$D$1315, $A19)+SUMIFS(DataRegularSeason20242025!$AB$3:$AB$1315,DataRegularSeason20242025!$B$3:$B$1315, "&lt;=" &amp; S$1, DataRegularSeason20242025!$E$3:$E$1315, $A19)</f>
        <v>4</v>
      </c>
      <c r="T19" s="49">
        <f>SUMIFS(DataRegularSeason20242025!$AA$3:$AA$1315,DataRegularSeason20242025!$B$3:$B$1315, "&lt;=" &amp; T$1, DataRegularSeason20242025!$D$3:$D$1315, $A19)+SUMIFS(DataRegularSeason20242025!$AB$3:$AB$1315,DataRegularSeason20242025!$B$3:$B$1315, "&lt;=" &amp; T$1, DataRegularSeason20242025!$E$3:$E$1315, $A19)</f>
        <v>6</v>
      </c>
      <c r="U19" s="49">
        <f>SUMIFS(DataRegularSeason20242025!$AA$3:$AA$1315,DataRegularSeason20242025!$B$3:$B$1315, "&lt;=" &amp; U$1, DataRegularSeason20242025!$D$3:$D$1315, $A19)+SUMIFS(DataRegularSeason20242025!$AB$3:$AB$1315,DataRegularSeason20242025!$B$3:$B$1315, "&lt;=" &amp; U$1, DataRegularSeason20242025!$E$3:$E$1315, $A19)</f>
        <v>6</v>
      </c>
      <c r="V19" s="49">
        <f>SUMIFS(DataRegularSeason20242025!$AA$3:$AA$1315,DataRegularSeason20242025!$B$3:$B$1315, "&lt;=" &amp; V$1, DataRegularSeason20242025!$D$3:$D$1315, $A19)+SUMIFS(DataRegularSeason20242025!$AB$3:$AB$1315,DataRegularSeason20242025!$B$3:$B$1315, "&lt;=" &amp; V$1, DataRegularSeason20242025!$E$3:$E$1315, $A19)</f>
        <v>6</v>
      </c>
      <c r="W19" s="49">
        <f>SUMIFS(DataRegularSeason20242025!$AA$3:$AA$1315,DataRegularSeason20242025!$B$3:$B$1315, "&lt;=" &amp; W$1, DataRegularSeason20242025!$D$3:$D$1315, $A19)+SUMIFS(DataRegularSeason20242025!$AB$3:$AB$1315,DataRegularSeason20242025!$B$3:$B$1315, "&lt;=" &amp; W$1, DataRegularSeason20242025!$E$3:$E$1315, $A19)</f>
        <v>6</v>
      </c>
      <c r="X19" s="49">
        <f>SUMIFS(DataRegularSeason20242025!$AA$3:$AA$1315,DataRegularSeason20242025!$B$3:$B$1315, "&lt;=" &amp; X$1, DataRegularSeason20242025!$D$3:$D$1315, $A19)+SUMIFS(DataRegularSeason20242025!$AB$3:$AB$1315,DataRegularSeason20242025!$B$3:$B$1315, "&lt;=" &amp; X$1, DataRegularSeason20242025!$E$3:$E$1315, $A19)</f>
        <v>6</v>
      </c>
      <c r="Y19" s="49">
        <f>SUMIFS(DataRegularSeason20242025!$AA$3:$AA$1315,DataRegularSeason20242025!$B$3:$B$1315, "&lt;=" &amp; Y$1, DataRegularSeason20242025!$D$3:$D$1315, $A19)+SUMIFS(DataRegularSeason20242025!$AB$3:$AB$1315,DataRegularSeason20242025!$B$3:$B$1315, "&lt;=" &amp; Y$1, DataRegularSeason20242025!$E$3:$E$1315, $A19)</f>
        <v>6</v>
      </c>
      <c r="Z19" s="49">
        <f>SUMIFS(DataRegularSeason20242025!$AA$3:$AA$1315,DataRegularSeason20242025!$B$3:$B$1315, "&lt;=" &amp; Z$1, DataRegularSeason20242025!$D$3:$D$1315, $A19)+SUMIFS(DataRegularSeason20242025!$AB$3:$AB$1315,DataRegularSeason20242025!$B$3:$B$1315, "&lt;=" &amp; Z$1, DataRegularSeason20242025!$E$3:$E$1315, $A19)</f>
        <v>8</v>
      </c>
      <c r="AA19" s="49">
        <f>SUMIFS(DataRegularSeason20242025!$AA$3:$AA$1315,DataRegularSeason20242025!$B$3:$B$1315, "&lt;=" &amp; AA$1, DataRegularSeason20242025!$D$3:$D$1315, $A19)+SUMIFS(DataRegularSeason20242025!$AB$3:$AB$1315,DataRegularSeason20242025!$B$3:$B$1315, "&lt;=" &amp; AA$1, DataRegularSeason20242025!$E$3:$E$1315, $A19)</f>
        <v>8</v>
      </c>
      <c r="AB19" s="49">
        <f>SUMIFS(DataRegularSeason20242025!$AA$3:$AA$1315,DataRegularSeason20242025!$B$3:$B$1315, "&lt;=" &amp; AB$1, DataRegularSeason20242025!$D$3:$D$1315, $A19)+SUMIFS(DataRegularSeason20242025!$AB$3:$AB$1315,DataRegularSeason20242025!$B$3:$B$1315, "&lt;=" &amp; AB$1, DataRegularSeason20242025!$E$3:$E$1315, $A19)</f>
        <v>8</v>
      </c>
      <c r="AC19" s="49">
        <f>SUMIFS(DataRegularSeason20242025!$AA$3:$AA$1315,DataRegularSeason20242025!$B$3:$B$1315, "&lt;=" &amp; AC$1, DataRegularSeason20242025!$D$3:$D$1315, $A19)+SUMIFS(DataRegularSeason20242025!$AB$3:$AB$1315,DataRegularSeason20242025!$B$3:$B$1315, "&lt;=" &amp; AC$1, DataRegularSeason20242025!$E$3:$E$1315, $A19)</f>
        <v>8</v>
      </c>
      <c r="AD19" s="49">
        <f>SUMIFS(DataRegularSeason20242025!$AA$3:$AA$1315,DataRegularSeason20242025!$B$3:$B$1315, "&lt;=" &amp; AD$1, DataRegularSeason20242025!$D$3:$D$1315, $A19)+SUMIFS(DataRegularSeason20242025!$AB$3:$AB$1315,DataRegularSeason20242025!$B$3:$B$1315, "&lt;=" &amp; AD$1, DataRegularSeason20242025!$E$3:$E$1315, $A19)</f>
        <v>8</v>
      </c>
      <c r="AE19" s="49">
        <f>SUMIFS(DataRegularSeason20242025!$AA$3:$AA$1315,DataRegularSeason20242025!$B$3:$B$1315, "&lt;=" &amp; AE$1, DataRegularSeason20242025!$D$3:$D$1315, $A19)+SUMIFS(DataRegularSeason20242025!$AB$3:$AB$1315,DataRegularSeason20242025!$B$3:$B$1315, "&lt;=" &amp; AE$1, DataRegularSeason20242025!$E$3:$E$1315, $A19)</f>
        <v>8</v>
      </c>
      <c r="AF19" s="49">
        <f>SUMIFS(DataRegularSeason20242025!$AA$3:$AA$1315,DataRegularSeason20242025!$B$3:$B$1315, "&lt;=" &amp; AF$1, DataRegularSeason20242025!$D$3:$D$1315, $A19)+SUMIFS(DataRegularSeason20242025!$AB$3:$AB$1315,DataRegularSeason20242025!$B$3:$B$1315, "&lt;=" &amp; AF$1, DataRegularSeason20242025!$E$3:$E$1315, $A19)</f>
        <v>8</v>
      </c>
      <c r="AG19" s="49">
        <f>SUMIFS(DataRegularSeason20242025!$AA$3:$AA$1315,DataRegularSeason20242025!$B$3:$B$1315, "&lt;=" &amp; AG$1, DataRegularSeason20242025!$D$3:$D$1315, $A19)+SUMIFS(DataRegularSeason20242025!$AB$3:$AB$1315,DataRegularSeason20242025!$B$3:$B$1315, "&lt;=" &amp; AG$1, DataRegularSeason20242025!$E$3:$E$1315, $A19)</f>
        <v>8</v>
      </c>
      <c r="AH19" s="49">
        <f>SUMIFS(DataRegularSeason20242025!$AA$3:$AA$1315,DataRegularSeason20242025!$B$3:$B$1315, "&lt;=" &amp; AH$1, DataRegularSeason20242025!$D$3:$D$1315, $A19)+SUMIFS(DataRegularSeason20242025!$AB$3:$AB$1315,DataRegularSeason20242025!$B$3:$B$1315, "&lt;=" &amp; AH$1, DataRegularSeason20242025!$E$3:$E$1315, $A19)</f>
        <v>8</v>
      </c>
      <c r="AI19" s="49">
        <f>SUMIFS(DataRegularSeason20242025!$AA$3:$AA$1315,DataRegularSeason20242025!$B$3:$B$1315, "&lt;=" &amp; AI$1, DataRegularSeason20242025!$D$3:$D$1315, $A19)+SUMIFS(DataRegularSeason20242025!$AB$3:$AB$1315,DataRegularSeason20242025!$B$3:$B$1315, "&lt;=" &amp; AI$1, DataRegularSeason20242025!$E$3:$E$1315, $A19)</f>
        <v>8</v>
      </c>
      <c r="AJ19" s="49">
        <f>SUMIFS(DataRegularSeason20242025!$AA$3:$AA$1315,DataRegularSeason20242025!$B$3:$B$1315, "&lt;=" &amp; AJ$1, DataRegularSeason20242025!$D$3:$D$1315, $A19)+SUMIFS(DataRegularSeason20242025!$AB$3:$AB$1315,DataRegularSeason20242025!$B$3:$B$1315, "&lt;=" &amp; AJ$1, DataRegularSeason20242025!$E$3:$E$1315, $A19)</f>
        <v>8</v>
      </c>
      <c r="AK19" s="49">
        <f>SUMIFS(DataRegularSeason20242025!$AA$3:$AA$1315,DataRegularSeason20242025!$B$3:$B$1315, "&lt;=" &amp; AK$1, DataRegularSeason20242025!$D$3:$D$1315, $A19)+SUMIFS(DataRegularSeason20242025!$AB$3:$AB$1315,DataRegularSeason20242025!$B$3:$B$1315, "&lt;=" &amp; AK$1, DataRegularSeason20242025!$E$3:$E$1315, $A19)</f>
        <v>8</v>
      </c>
      <c r="AL19" s="49">
        <f>SUMIFS(DataRegularSeason20242025!$AA$3:$AA$1315,DataRegularSeason20242025!$B$3:$B$1315, "&lt;=" &amp; AL$1, DataRegularSeason20242025!$D$3:$D$1315, $A19)+SUMIFS(DataRegularSeason20242025!$AB$3:$AB$1315,DataRegularSeason20242025!$B$3:$B$1315, "&lt;=" &amp; AL$1, DataRegularSeason20242025!$E$3:$E$1315, $A19)</f>
        <v>8</v>
      </c>
      <c r="AM19" s="49">
        <f>SUMIFS(DataRegularSeason20242025!$AA$3:$AA$1315,DataRegularSeason20242025!$B$3:$B$1315, "&lt;=" &amp; AM$1, DataRegularSeason20242025!$D$3:$D$1315, $A19)+SUMIFS(DataRegularSeason20242025!$AB$3:$AB$1315,DataRegularSeason20242025!$B$3:$B$1315, "&lt;=" &amp; AM$1, DataRegularSeason20242025!$E$3:$E$1315, $A19)</f>
        <v>8</v>
      </c>
      <c r="AN19" s="49">
        <f>SUMIFS(DataRegularSeason20242025!$AA$3:$AA$1315,DataRegularSeason20242025!$B$3:$B$1315, "&lt;=" &amp; AN$1, DataRegularSeason20242025!$D$3:$D$1315, $A19)+SUMIFS(DataRegularSeason20242025!$AB$3:$AB$1315,DataRegularSeason20242025!$B$3:$B$1315, "&lt;=" &amp; AN$1, DataRegularSeason20242025!$E$3:$E$1315, $A19)</f>
        <v>8</v>
      </c>
      <c r="AO19" s="49">
        <f>SUMIFS(DataRegularSeason20242025!$AA$3:$AA$1315,DataRegularSeason20242025!$B$3:$B$1315, "&lt;=" &amp; AO$1, DataRegularSeason20242025!$D$3:$D$1315, $A19)+SUMIFS(DataRegularSeason20242025!$AB$3:$AB$1315,DataRegularSeason20242025!$B$3:$B$1315, "&lt;=" &amp; AO$1, DataRegularSeason20242025!$E$3:$E$1315, $A19)</f>
        <v>8</v>
      </c>
      <c r="AP19" s="49">
        <f>SUMIFS(DataRegularSeason20242025!$AA$3:$AA$1315,DataRegularSeason20242025!$B$3:$B$1315, "&lt;=" &amp; AP$1, DataRegularSeason20242025!$D$3:$D$1315, $A19)+SUMIFS(DataRegularSeason20242025!$AB$3:$AB$1315,DataRegularSeason20242025!$B$3:$B$1315, "&lt;=" &amp; AP$1, DataRegularSeason20242025!$E$3:$E$1315, $A19)</f>
        <v>8</v>
      </c>
      <c r="AQ19" s="49">
        <f>SUMIFS(DataRegularSeason20242025!$AA$3:$AA$1315,DataRegularSeason20242025!$B$3:$B$1315, "&lt;=" &amp; AQ$1, DataRegularSeason20242025!$D$3:$D$1315, $A19)+SUMIFS(DataRegularSeason20242025!$AB$3:$AB$1315,DataRegularSeason20242025!$B$3:$B$1315, "&lt;=" &amp; AQ$1, DataRegularSeason20242025!$E$3:$E$1315, $A19)</f>
        <v>8</v>
      </c>
      <c r="AR19" s="49">
        <f>SUMIFS(DataRegularSeason20242025!$AA$3:$AA$1315,DataRegularSeason20242025!$B$3:$B$1315, "&lt;=" &amp; AR$1, DataRegularSeason20242025!$D$3:$D$1315, $A19)+SUMIFS(DataRegularSeason20242025!$AB$3:$AB$1315,DataRegularSeason20242025!$B$3:$B$1315, "&lt;=" &amp; AR$1, DataRegularSeason20242025!$E$3:$E$1315, $A19)</f>
        <v>8</v>
      </c>
      <c r="AS19" s="49">
        <f>SUMIFS(DataRegularSeason20242025!$AA$3:$AA$1315,DataRegularSeason20242025!$B$3:$B$1315, "&lt;=" &amp; AS$1, DataRegularSeason20242025!$D$3:$D$1315, $A19)+SUMIFS(DataRegularSeason20242025!$AB$3:$AB$1315,DataRegularSeason20242025!$B$3:$B$1315, "&lt;=" &amp; AS$1, DataRegularSeason20242025!$E$3:$E$1315, $A19)</f>
        <v>8</v>
      </c>
      <c r="AT19" s="49">
        <f>SUMIFS(DataRegularSeason20242025!$AA$3:$AA$1315,DataRegularSeason20242025!$B$3:$B$1315, "&lt;=" &amp; AT$1, DataRegularSeason20242025!$D$3:$D$1315, $A19)+SUMIFS(DataRegularSeason20242025!$AB$3:$AB$1315,DataRegularSeason20242025!$B$3:$B$1315, "&lt;=" &amp; AT$1, DataRegularSeason20242025!$E$3:$E$1315, $A19)</f>
        <v>8</v>
      </c>
      <c r="AU19" s="49">
        <f>SUMIFS(DataRegularSeason20242025!$AA$3:$AA$1315,DataRegularSeason20242025!$B$3:$B$1315, "&lt;=" &amp; AU$1, DataRegularSeason20242025!$D$3:$D$1315, $A19)+SUMIFS(DataRegularSeason20242025!$AB$3:$AB$1315,DataRegularSeason20242025!$B$3:$B$1315, "&lt;=" &amp; AU$1, DataRegularSeason20242025!$E$3:$E$1315, $A19)</f>
        <v>8</v>
      </c>
      <c r="AV19" s="49">
        <f>SUMIFS(DataRegularSeason20242025!$AA$3:$AA$1315,DataRegularSeason20242025!$B$3:$B$1315, "&lt;=" &amp; AV$1, DataRegularSeason20242025!$D$3:$D$1315, $A19)+SUMIFS(DataRegularSeason20242025!$AB$3:$AB$1315,DataRegularSeason20242025!$B$3:$B$1315, "&lt;=" &amp; AV$1, DataRegularSeason20242025!$E$3:$E$1315, $A19)</f>
        <v>8</v>
      </c>
      <c r="AW19" s="49">
        <f>SUMIFS(DataRegularSeason20242025!$AA$3:$AA$1315,DataRegularSeason20242025!$B$3:$B$1315, "&lt;=" &amp; AW$1, DataRegularSeason20242025!$D$3:$D$1315, $A19)+SUMIFS(DataRegularSeason20242025!$AB$3:$AB$1315,DataRegularSeason20242025!$B$3:$B$1315, "&lt;=" &amp; AW$1, DataRegularSeason20242025!$E$3:$E$1315, $A19)</f>
        <v>8</v>
      </c>
      <c r="AX19" s="49">
        <f>SUMIFS(DataRegularSeason20242025!$AA$3:$AA$1315,DataRegularSeason20242025!$B$3:$B$1315, "&lt;=" &amp; AX$1, DataRegularSeason20242025!$D$3:$D$1315, $A19)+SUMIFS(DataRegularSeason20242025!$AB$3:$AB$1315,DataRegularSeason20242025!$B$3:$B$1315, "&lt;=" &amp; AX$1, DataRegularSeason20242025!$E$3:$E$1315, $A19)</f>
        <v>8</v>
      </c>
      <c r="AY19" s="49">
        <f>SUMIFS(DataRegularSeason20242025!$AA$3:$AA$1315,DataRegularSeason20242025!$B$3:$B$1315, "&lt;=" &amp; AY$1, DataRegularSeason20242025!$D$3:$D$1315, $A19)+SUMIFS(DataRegularSeason20242025!$AB$3:$AB$1315,DataRegularSeason20242025!$B$3:$B$1315, "&lt;=" &amp; AY$1, DataRegularSeason20242025!$E$3:$E$1315, $A19)</f>
        <v>8</v>
      </c>
      <c r="AZ19" s="49">
        <f>SUMIFS(DataRegularSeason20242025!$AA$3:$AA$1315,DataRegularSeason20242025!$B$3:$B$1315, "&lt;=" &amp; AZ$1, DataRegularSeason20242025!$D$3:$D$1315, $A19)+SUMIFS(DataRegularSeason20242025!$AB$3:$AB$1315,DataRegularSeason20242025!$B$3:$B$1315, "&lt;=" &amp; AZ$1, DataRegularSeason20242025!$E$3:$E$1315, $A19)</f>
        <v>8</v>
      </c>
      <c r="BA19" s="49">
        <f>SUMIFS(DataRegularSeason20242025!$AA$3:$AA$1315,DataRegularSeason20242025!$B$3:$B$1315, "&lt;=" &amp; BA$1, DataRegularSeason20242025!$D$3:$D$1315, $A19)+SUMIFS(DataRegularSeason20242025!$AB$3:$AB$1315,DataRegularSeason20242025!$B$3:$B$1315, "&lt;=" &amp; BA$1, DataRegularSeason20242025!$E$3:$E$1315, $A19)</f>
        <v>8</v>
      </c>
      <c r="BB19" s="49">
        <f>SUMIFS(DataRegularSeason20242025!$AA$3:$AA$1315,DataRegularSeason20242025!$B$3:$B$1315, "&lt;=" &amp; BB$1, DataRegularSeason20242025!$D$3:$D$1315, $A19)+SUMIFS(DataRegularSeason20242025!$AB$3:$AB$1315,DataRegularSeason20242025!$B$3:$B$1315, "&lt;=" &amp; BB$1, DataRegularSeason20242025!$E$3:$E$1315, $A19)</f>
        <v>8</v>
      </c>
      <c r="BC19" s="49">
        <f>SUMIFS(DataRegularSeason20242025!$AA$3:$AA$1315,DataRegularSeason20242025!$B$3:$B$1315, "&lt;=" &amp; BC$1, DataRegularSeason20242025!$D$3:$D$1315, $A19)+SUMIFS(DataRegularSeason20242025!$AB$3:$AB$1315,DataRegularSeason20242025!$B$3:$B$1315, "&lt;=" &amp; BC$1, DataRegularSeason20242025!$E$3:$E$1315, $A19)</f>
        <v>8</v>
      </c>
      <c r="BD19" s="49">
        <f>SUMIFS(DataRegularSeason20242025!$AA$3:$AA$1315,DataRegularSeason20242025!$B$3:$B$1315, "&lt;=" &amp; BD$1, DataRegularSeason20242025!$D$3:$D$1315, $A19)+SUMIFS(DataRegularSeason20242025!$AB$3:$AB$1315,DataRegularSeason20242025!$B$3:$B$1315, "&lt;=" &amp; BD$1, DataRegularSeason20242025!$E$3:$E$1315, $A19)</f>
        <v>8</v>
      </c>
      <c r="BE19" s="49">
        <f>SUMIFS(DataRegularSeason20242025!$AA$3:$AA$1315,DataRegularSeason20242025!$B$3:$B$1315, "&lt;=" &amp; BE$1, DataRegularSeason20242025!$D$3:$D$1315, $A19)+SUMIFS(DataRegularSeason20242025!$AB$3:$AB$1315,DataRegularSeason20242025!$B$3:$B$1315, "&lt;=" &amp; BE$1, DataRegularSeason20242025!$E$3:$E$1315, $A19)</f>
        <v>8</v>
      </c>
      <c r="BF19" s="49">
        <f>SUMIFS(DataRegularSeason20242025!$AA$3:$AA$1315,DataRegularSeason20242025!$B$3:$B$1315, "&lt;=" &amp; BF$1, DataRegularSeason20242025!$D$3:$D$1315, $A19)+SUMIFS(DataRegularSeason20242025!$AB$3:$AB$1315,DataRegularSeason20242025!$B$3:$B$1315, "&lt;=" &amp; BF$1, DataRegularSeason20242025!$E$3:$E$1315, $A19)</f>
        <v>8</v>
      </c>
      <c r="BG19" s="49">
        <f>SUMIFS(DataRegularSeason20242025!$AA$3:$AA$1315,DataRegularSeason20242025!$B$3:$B$1315, "&lt;=" &amp; BG$1, DataRegularSeason20242025!$D$3:$D$1315, $A19)+SUMIFS(DataRegularSeason20242025!$AB$3:$AB$1315,DataRegularSeason20242025!$B$3:$B$1315, "&lt;=" &amp; BG$1, DataRegularSeason20242025!$E$3:$E$1315, $A19)</f>
        <v>8</v>
      </c>
      <c r="BH19" s="49">
        <f>SUMIFS(DataRegularSeason20242025!$AA$3:$AA$1315,DataRegularSeason20242025!$B$3:$B$1315, "&lt;=" &amp; BH$1, DataRegularSeason20242025!$D$3:$D$1315, $A19)+SUMIFS(DataRegularSeason20242025!$AB$3:$AB$1315,DataRegularSeason20242025!$B$3:$B$1315, "&lt;=" &amp; BH$1, DataRegularSeason20242025!$E$3:$E$1315, $A19)</f>
        <v>8</v>
      </c>
      <c r="BI19" s="49">
        <f>SUMIFS(DataRegularSeason20242025!$AA$3:$AA$1315,DataRegularSeason20242025!$B$3:$B$1315, "&lt;=" &amp; BI$1, DataRegularSeason20242025!$D$3:$D$1315, $A19)+SUMIFS(DataRegularSeason20242025!$AB$3:$AB$1315,DataRegularSeason20242025!$B$3:$B$1315, "&lt;=" &amp; BI$1, DataRegularSeason20242025!$E$3:$E$1315, $A19)</f>
        <v>8</v>
      </c>
      <c r="BJ19" s="49">
        <f>SUMIFS(DataRegularSeason20242025!$AA$3:$AA$1315,DataRegularSeason20242025!$B$3:$B$1315, "&lt;=" &amp; BJ$1, DataRegularSeason20242025!$D$3:$D$1315, $A19)+SUMIFS(DataRegularSeason20242025!$AB$3:$AB$1315,DataRegularSeason20242025!$B$3:$B$1315, "&lt;=" &amp; BJ$1, DataRegularSeason20242025!$E$3:$E$1315, $A19)</f>
        <v>8</v>
      </c>
      <c r="BK19" s="49">
        <f>SUMIFS(DataRegularSeason20242025!$AA$3:$AA$1315,DataRegularSeason20242025!$B$3:$B$1315, "&lt;=" &amp; BK$1, DataRegularSeason20242025!$D$3:$D$1315, $A19)+SUMIFS(DataRegularSeason20242025!$AB$3:$AB$1315,DataRegularSeason20242025!$B$3:$B$1315, "&lt;=" &amp; BK$1, DataRegularSeason20242025!$E$3:$E$1315, $A19)</f>
        <v>8</v>
      </c>
      <c r="BL19" s="49">
        <f>SUMIFS(DataRegularSeason20242025!$AA$3:$AA$1315,DataRegularSeason20242025!$B$3:$B$1315, "&lt;=" &amp; BL$1, DataRegularSeason20242025!$D$3:$D$1315, $A19)+SUMIFS(DataRegularSeason20242025!$AB$3:$AB$1315,DataRegularSeason20242025!$B$3:$B$1315, "&lt;=" &amp; BL$1, DataRegularSeason20242025!$E$3:$E$1315, $A19)</f>
        <v>8</v>
      </c>
      <c r="BM19" s="49">
        <f>SUMIFS(DataRegularSeason20242025!$AA$3:$AA$1315,DataRegularSeason20242025!$B$3:$B$1315, "&lt;=" &amp; BM$1, DataRegularSeason20242025!$D$3:$D$1315, $A19)+SUMIFS(DataRegularSeason20242025!$AB$3:$AB$1315,DataRegularSeason20242025!$B$3:$B$1315, "&lt;=" &amp; BM$1, DataRegularSeason20242025!$E$3:$E$1315, $A19)</f>
        <v>8</v>
      </c>
      <c r="BN19" s="49">
        <f>SUMIFS(DataRegularSeason20242025!$AA$3:$AA$1315,DataRegularSeason20242025!$B$3:$B$1315, "&lt;=" &amp; BN$1, DataRegularSeason20242025!$D$3:$D$1315, $A19)+SUMIFS(DataRegularSeason20242025!$AB$3:$AB$1315,DataRegularSeason20242025!$B$3:$B$1315, "&lt;=" &amp; BN$1, DataRegularSeason20242025!$E$3:$E$1315, $A19)</f>
        <v>8</v>
      </c>
      <c r="BO19" s="49">
        <f>SUMIFS(DataRegularSeason20242025!$AA$3:$AA$1315,DataRegularSeason20242025!$B$3:$B$1315, "&lt;=" &amp; BO$1, DataRegularSeason20242025!$D$3:$D$1315, $A19)+SUMIFS(DataRegularSeason20242025!$AB$3:$AB$1315,DataRegularSeason20242025!$B$3:$B$1315, "&lt;=" &amp; BO$1, DataRegularSeason20242025!$E$3:$E$1315, $A19)</f>
        <v>8</v>
      </c>
      <c r="BP19" s="49">
        <f>SUMIFS(DataRegularSeason20242025!$AA$3:$AA$1315,DataRegularSeason20242025!$B$3:$B$1315, "&lt;=" &amp; BP$1, DataRegularSeason20242025!$D$3:$D$1315, $A19)+SUMIFS(DataRegularSeason20242025!$AB$3:$AB$1315,DataRegularSeason20242025!$B$3:$B$1315, "&lt;=" &amp; BP$1, DataRegularSeason20242025!$E$3:$E$1315, $A19)</f>
        <v>8</v>
      </c>
      <c r="BQ19" s="49">
        <f>SUMIFS(DataRegularSeason20242025!$AA$3:$AA$1315,DataRegularSeason20242025!$B$3:$B$1315, "&lt;=" &amp; BQ$1, DataRegularSeason20242025!$D$3:$D$1315, $A19)+SUMIFS(DataRegularSeason20242025!$AB$3:$AB$1315,DataRegularSeason20242025!$B$3:$B$1315, "&lt;=" &amp; BQ$1, DataRegularSeason20242025!$E$3:$E$1315, $A19)</f>
        <v>8</v>
      </c>
      <c r="BR19" s="49">
        <f>SUMIFS(DataRegularSeason20242025!$AA$3:$AA$1315,DataRegularSeason20242025!$B$3:$B$1315, "&lt;=" &amp; BR$1, DataRegularSeason20242025!$D$3:$D$1315, $A19)+SUMIFS(DataRegularSeason20242025!$AB$3:$AB$1315,DataRegularSeason20242025!$B$3:$B$1315, "&lt;=" &amp; BR$1, DataRegularSeason20242025!$E$3:$E$1315, $A19)</f>
        <v>8</v>
      </c>
      <c r="BS19" s="49">
        <f>SUMIFS(DataRegularSeason20242025!$AA$3:$AA$1315,DataRegularSeason20242025!$B$3:$B$1315, "&lt;=" &amp; BS$1, DataRegularSeason20242025!$D$3:$D$1315, $A19)+SUMIFS(DataRegularSeason20242025!$AB$3:$AB$1315,DataRegularSeason20242025!$B$3:$B$1315, "&lt;=" &amp; BS$1, DataRegularSeason20242025!$E$3:$E$1315, $A19)</f>
        <v>8</v>
      </c>
      <c r="BT19" s="49">
        <f>SUMIFS(DataRegularSeason20242025!$AA$3:$AA$1315,DataRegularSeason20242025!$B$3:$B$1315, "&lt;=" &amp; BT$1, DataRegularSeason20242025!$D$3:$D$1315, $A19)+SUMIFS(DataRegularSeason20242025!$AB$3:$AB$1315,DataRegularSeason20242025!$B$3:$B$1315, "&lt;=" &amp; BT$1, DataRegularSeason20242025!$E$3:$E$1315, $A19)</f>
        <v>8</v>
      </c>
      <c r="BU19" s="49">
        <f>SUMIFS(DataRegularSeason20242025!$AA$3:$AA$1315,DataRegularSeason20242025!$B$3:$B$1315, "&lt;=" &amp; BU$1, DataRegularSeason20242025!$D$3:$D$1315, $A19)+SUMIFS(DataRegularSeason20242025!$AB$3:$AB$1315,DataRegularSeason20242025!$B$3:$B$1315, "&lt;=" &amp; BU$1, DataRegularSeason20242025!$E$3:$E$1315, $A19)</f>
        <v>8</v>
      </c>
      <c r="BV19" s="49">
        <f>SUMIFS(DataRegularSeason20242025!$AA$3:$AA$1315,DataRegularSeason20242025!$B$3:$B$1315, "&lt;=" &amp; BV$1, DataRegularSeason20242025!$D$3:$D$1315, $A19)+SUMIFS(DataRegularSeason20242025!$AB$3:$AB$1315,DataRegularSeason20242025!$B$3:$B$1315, "&lt;=" &amp; BV$1, DataRegularSeason20242025!$E$3:$E$1315, $A19)</f>
        <v>8</v>
      </c>
      <c r="BW19" s="49">
        <f>SUMIFS(DataRegularSeason20242025!$AA$3:$AA$1315,DataRegularSeason20242025!$B$3:$B$1315, "&lt;=" &amp; BW$1, DataRegularSeason20242025!$D$3:$D$1315, $A19)+SUMIFS(DataRegularSeason20242025!$AB$3:$AB$1315,DataRegularSeason20242025!$B$3:$B$1315, "&lt;=" &amp; BW$1, DataRegularSeason20242025!$E$3:$E$1315, $A19)</f>
        <v>8</v>
      </c>
      <c r="BX19" s="49">
        <f>SUMIFS(DataRegularSeason20242025!$AA$3:$AA$1315,DataRegularSeason20242025!$B$3:$B$1315, "&lt;=" &amp; BX$1, DataRegularSeason20242025!$D$3:$D$1315, $A19)+SUMIFS(DataRegularSeason20242025!$AB$3:$AB$1315,DataRegularSeason20242025!$B$3:$B$1315, "&lt;=" &amp; BX$1, DataRegularSeason20242025!$E$3:$E$1315, $A19)</f>
        <v>8</v>
      </c>
      <c r="BY19" s="49">
        <f>SUMIFS(DataRegularSeason20242025!$AA$3:$AA$1315,DataRegularSeason20242025!$B$3:$B$1315, "&lt;=" &amp; BY$1, DataRegularSeason20242025!$D$3:$D$1315, $A19)+SUMIFS(DataRegularSeason20242025!$AB$3:$AB$1315,DataRegularSeason20242025!$B$3:$B$1315, "&lt;=" &amp; BY$1, DataRegularSeason20242025!$E$3:$E$1315, $A19)</f>
        <v>8</v>
      </c>
      <c r="BZ19" s="49">
        <f>SUMIFS(DataRegularSeason20242025!$AA$3:$AA$1315,DataRegularSeason20242025!$B$3:$B$1315, "&lt;=" &amp; BZ$1, DataRegularSeason20242025!$D$3:$D$1315, $A19)+SUMIFS(DataRegularSeason20242025!$AB$3:$AB$1315,DataRegularSeason20242025!$B$3:$B$1315, "&lt;=" &amp; BZ$1, DataRegularSeason20242025!$E$3:$E$1315, $A19)</f>
        <v>8</v>
      </c>
      <c r="CA19" s="49">
        <f>SUMIFS(DataRegularSeason20242025!$AA$3:$AA$1315,DataRegularSeason20242025!$B$3:$B$1315, "&lt;=" &amp; CA$1, DataRegularSeason20242025!$D$3:$D$1315, $A19)+SUMIFS(DataRegularSeason20242025!$AB$3:$AB$1315,DataRegularSeason20242025!$B$3:$B$1315, "&lt;=" &amp; CA$1, DataRegularSeason20242025!$E$3:$E$1315, $A19)</f>
        <v>8</v>
      </c>
      <c r="CB19" s="49">
        <f>SUMIFS(DataRegularSeason20242025!$AA$3:$AA$1315,DataRegularSeason20242025!$B$3:$B$1315, "&lt;=" &amp; CB$1, DataRegularSeason20242025!$D$3:$D$1315, $A19)+SUMIFS(DataRegularSeason20242025!$AB$3:$AB$1315,DataRegularSeason20242025!$B$3:$B$1315, "&lt;=" &amp; CB$1, DataRegularSeason20242025!$E$3:$E$1315, $A19)</f>
        <v>8</v>
      </c>
      <c r="CC19" s="49">
        <f>SUMIFS(DataRegularSeason20242025!$AA$3:$AA$1315,DataRegularSeason20242025!$B$3:$B$1315, "&lt;=" &amp; CC$1, DataRegularSeason20242025!$D$3:$D$1315, $A19)+SUMIFS(DataRegularSeason20242025!$AB$3:$AB$1315,DataRegularSeason20242025!$B$3:$B$1315, "&lt;=" &amp; CC$1, DataRegularSeason20242025!$E$3:$E$1315, $A19)</f>
        <v>8</v>
      </c>
      <c r="CD19" s="49">
        <f>SUMIFS(DataRegularSeason20242025!$AA$3:$AA$1315,DataRegularSeason20242025!$B$3:$B$1315, "&lt;=" &amp; CD$1, DataRegularSeason20242025!$D$3:$D$1315, $A19)+SUMIFS(DataRegularSeason20242025!$AB$3:$AB$1315,DataRegularSeason20242025!$B$3:$B$1315, "&lt;=" &amp; CD$1, DataRegularSeason20242025!$E$3:$E$1315, $A19)</f>
        <v>8</v>
      </c>
      <c r="CE19" s="49">
        <f>SUMIFS(DataRegularSeason20242025!$AA$3:$AA$1315,DataRegularSeason20242025!$B$3:$B$1315, "&lt;=" &amp; CE$1, DataRegularSeason20242025!$D$3:$D$1315, $A19)+SUMIFS(DataRegularSeason20242025!$AB$3:$AB$1315,DataRegularSeason20242025!$B$3:$B$1315, "&lt;=" &amp; CE$1, DataRegularSeason20242025!$E$3:$E$1315, $A19)</f>
        <v>8</v>
      </c>
      <c r="CF19" s="49">
        <f>SUMIFS(DataRegularSeason20242025!$AA$3:$AA$1315,DataRegularSeason20242025!$B$3:$B$1315, "&lt;=" &amp; CF$1, DataRegularSeason20242025!$D$3:$D$1315, $A19)+SUMIFS(DataRegularSeason20242025!$AB$3:$AB$1315,DataRegularSeason20242025!$B$3:$B$1315, "&lt;=" &amp; CF$1, DataRegularSeason20242025!$E$3:$E$1315, $A19)</f>
        <v>8</v>
      </c>
      <c r="CG19" s="49">
        <f>SUMIFS(DataRegularSeason20242025!$AA$3:$AA$1315,DataRegularSeason20242025!$B$3:$B$1315, "&lt;=" &amp; CG$1, DataRegularSeason20242025!$D$3:$D$1315, $A19)+SUMIFS(DataRegularSeason20242025!$AB$3:$AB$1315,DataRegularSeason20242025!$B$3:$B$1315, "&lt;=" &amp; CG$1, DataRegularSeason20242025!$E$3:$E$1315, $A19)</f>
        <v>8</v>
      </c>
      <c r="CH19" s="49">
        <f>SUMIFS(DataRegularSeason20242025!$AA$3:$AA$1315,DataRegularSeason20242025!$B$3:$B$1315, "&lt;=" &amp; CH$1, DataRegularSeason20242025!$D$3:$D$1315, $A19)+SUMIFS(DataRegularSeason20242025!$AB$3:$AB$1315,DataRegularSeason20242025!$B$3:$B$1315, "&lt;=" &amp; CH$1, DataRegularSeason20242025!$E$3:$E$1315, $A19)</f>
        <v>8</v>
      </c>
      <c r="CI19" s="49">
        <f>SUMIFS(DataRegularSeason20242025!$AA$3:$AA$1315,DataRegularSeason20242025!$B$3:$B$1315, "&lt;=" &amp; CI$1, DataRegularSeason20242025!$D$3:$D$1315, $A19)+SUMIFS(DataRegularSeason20242025!$AB$3:$AB$1315,DataRegularSeason20242025!$B$3:$B$1315, "&lt;=" &amp; CI$1, DataRegularSeason20242025!$E$3:$E$1315, $A19)</f>
        <v>8</v>
      </c>
      <c r="CJ19" s="49">
        <f>SUMIFS(DataRegularSeason20242025!$AA$3:$AA$1315,DataRegularSeason20242025!$B$3:$B$1315, "&lt;=" &amp; CJ$1, DataRegularSeason20242025!$D$3:$D$1315, $A19)+SUMIFS(DataRegularSeason20242025!$AB$3:$AB$1315,DataRegularSeason20242025!$B$3:$B$1315, "&lt;=" &amp; CJ$1, DataRegularSeason20242025!$E$3:$E$1315, $A19)</f>
        <v>8</v>
      </c>
      <c r="CK19" s="49">
        <f>SUMIFS(DataRegularSeason20242025!$AA$3:$AA$1315,DataRegularSeason20242025!$B$3:$B$1315, "&lt;=" &amp; CK$1, DataRegularSeason20242025!$D$3:$D$1315, $A19)+SUMIFS(DataRegularSeason20242025!$AB$3:$AB$1315,DataRegularSeason20242025!$B$3:$B$1315, "&lt;=" &amp; CK$1, DataRegularSeason20242025!$E$3:$E$1315, $A19)</f>
        <v>8</v>
      </c>
      <c r="CL19" s="49">
        <f>SUMIFS(DataRegularSeason20242025!$AA$3:$AA$1315,DataRegularSeason20242025!$B$3:$B$1315, "&lt;=" &amp; CL$1, DataRegularSeason20242025!$D$3:$D$1315, $A19)+SUMIFS(DataRegularSeason20242025!$AB$3:$AB$1315,DataRegularSeason20242025!$B$3:$B$1315, "&lt;=" &amp; CL$1, DataRegularSeason20242025!$E$3:$E$1315, $A19)</f>
        <v>8</v>
      </c>
      <c r="CM19" s="49">
        <f>SUMIFS(DataRegularSeason20242025!$AA$3:$AA$1315,DataRegularSeason20242025!$B$3:$B$1315, "&lt;=" &amp; CM$1, DataRegularSeason20242025!$D$3:$D$1315, $A19)+SUMIFS(DataRegularSeason20242025!$AB$3:$AB$1315,DataRegularSeason20242025!$B$3:$B$1315, "&lt;=" &amp; CM$1, DataRegularSeason20242025!$E$3:$E$1315, $A19)</f>
        <v>8</v>
      </c>
      <c r="CN19" s="49">
        <f>SUMIFS(DataRegularSeason20242025!$AA$3:$AA$1315,DataRegularSeason20242025!$B$3:$B$1315, "&lt;=" &amp; CN$1, DataRegularSeason20242025!$D$3:$D$1315, $A19)+SUMIFS(DataRegularSeason20242025!$AB$3:$AB$1315,DataRegularSeason20242025!$B$3:$B$1315, "&lt;=" &amp; CN$1, DataRegularSeason20242025!$E$3:$E$1315, $A19)</f>
        <v>8</v>
      </c>
      <c r="CO19" s="49">
        <f>SUMIFS(DataRegularSeason20242025!$AA$3:$AA$1315,DataRegularSeason20242025!$B$3:$B$1315, "&lt;=" &amp; CO$1, DataRegularSeason20242025!$D$3:$D$1315, $A19)+SUMIFS(DataRegularSeason20242025!$AB$3:$AB$1315,DataRegularSeason20242025!$B$3:$B$1315, "&lt;=" &amp; CO$1, DataRegularSeason20242025!$E$3:$E$1315, $A19)</f>
        <v>8</v>
      </c>
      <c r="CP19" s="49">
        <f>SUMIFS(DataRegularSeason20242025!$AA$3:$AA$1315,DataRegularSeason20242025!$B$3:$B$1315, "&lt;=" &amp; CP$1, DataRegularSeason20242025!$D$3:$D$1315, $A19)+SUMIFS(DataRegularSeason20242025!$AB$3:$AB$1315,DataRegularSeason20242025!$B$3:$B$1315, "&lt;=" &amp; CP$1, DataRegularSeason20242025!$E$3:$E$1315, $A19)</f>
        <v>8</v>
      </c>
      <c r="CQ19" s="49">
        <f>SUMIFS(DataRegularSeason20242025!$AA$3:$AA$1315,DataRegularSeason20242025!$B$3:$B$1315, "&lt;=" &amp; CQ$1, DataRegularSeason20242025!$D$3:$D$1315, $A19)+SUMIFS(DataRegularSeason20242025!$AB$3:$AB$1315,DataRegularSeason20242025!$B$3:$B$1315, "&lt;=" &amp; CQ$1, DataRegularSeason20242025!$E$3:$E$1315, $A19)</f>
        <v>8</v>
      </c>
      <c r="CR19" s="49">
        <f>SUMIFS(DataRegularSeason20242025!$AA$3:$AA$1315,DataRegularSeason20242025!$B$3:$B$1315, "&lt;=" &amp; CR$1, DataRegularSeason20242025!$D$3:$D$1315, $A19)+SUMIFS(DataRegularSeason20242025!$AB$3:$AB$1315,DataRegularSeason20242025!$B$3:$B$1315, "&lt;=" &amp; CR$1, DataRegularSeason20242025!$E$3:$E$1315, $A19)</f>
        <v>8</v>
      </c>
      <c r="CS19" s="49">
        <f>SUMIFS(DataRegularSeason20242025!$AA$3:$AA$1315,DataRegularSeason20242025!$B$3:$B$1315, "&lt;=" &amp; CS$1, DataRegularSeason20242025!$D$3:$D$1315, $A19)+SUMIFS(DataRegularSeason20242025!$AB$3:$AB$1315,DataRegularSeason20242025!$B$3:$B$1315, "&lt;=" &amp; CS$1, DataRegularSeason20242025!$E$3:$E$1315, $A19)</f>
        <v>8</v>
      </c>
      <c r="CT19" s="49">
        <f>SUMIFS(DataRegularSeason20242025!$AA$3:$AA$1315,DataRegularSeason20242025!$B$3:$B$1315, "&lt;=" &amp; CT$1, DataRegularSeason20242025!$D$3:$D$1315, $A19)+SUMIFS(DataRegularSeason20242025!$AB$3:$AB$1315,DataRegularSeason20242025!$B$3:$B$1315, "&lt;=" &amp; CT$1, DataRegularSeason20242025!$E$3:$E$1315, $A19)</f>
        <v>8</v>
      </c>
      <c r="CU19" s="49">
        <f>SUMIFS(DataRegularSeason20242025!$AA$3:$AA$1315,DataRegularSeason20242025!$B$3:$B$1315, "&lt;=" &amp; CU$1, DataRegularSeason20242025!$D$3:$D$1315, $A19)+SUMIFS(DataRegularSeason20242025!$AB$3:$AB$1315,DataRegularSeason20242025!$B$3:$B$1315, "&lt;=" &amp; CU$1, DataRegularSeason20242025!$E$3:$E$1315, $A19)</f>
        <v>8</v>
      </c>
      <c r="CV19" s="49">
        <f>SUMIFS(DataRegularSeason20242025!$AA$3:$AA$1315,DataRegularSeason20242025!$B$3:$B$1315, "&lt;=" &amp; CV$1, DataRegularSeason20242025!$D$3:$D$1315, $A19)+SUMIFS(DataRegularSeason20242025!$AB$3:$AB$1315,DataRegularSeason20242025!$B$3:$B$1315, "&lt;=" &amp; CV$1, DataRegularSeason20242025!$E$3:$E$1315, $A19)</f>
        <v>8</v>
      </c>
      <c r="CW19" s="49">
        <f>SUMIFS(DataRegularSeason20242025!$AA$3:$AA$1315,DataRegularSeason20242025!$B$3:$B$1315, "&lt;=" &amp; CW$1, DataRegularSeason20242025!$D$3:$D$1315, $A19)+SUMIFS(DataRegularSeason20242025!$AB$3:$AB$1315,DataRegularSeason20242025!$B$3:$B$1315, "&lt;=" &amp; CW$1, DataRegularSeason20242025!$E$3:$E$1315, $A19)</f>
        <v>8</v>
      </c>
      <c r="CX19" s="49">
        <f>SUMIFS(DataRegularSeason20242025!$AA$3:$AA$1315,DataRegularSeason20242025!$B$3:$B$1315, "&lt;=" &amp; CX$1, DataRegularSeason20242025!$D$3:$D$1315, $A19)+SUMIFS(DataRegularSeason20242025!$AB$3:$AB$1315,DataRegularSeason20242025!$B$3:$B$1315, "&lt;=" &amp; CX$1, DataRegularSeason20242025!$E$3:$E$1315, $A19)</f>
        <v>8</v>
      </c>
      <c r="CY19" s="49">
        <f>SUMIFS(DataRegularSeason20242025!$AA$3:$AA$1315,DataRegularSeason20242025!$B$3:$B$1315, "&lt;=" &amp; CY$1, DataRegularSeason20242025!$D$3:$D$1315, $A19)+SUMIFS(DataRegularSeason20242025!$AB$3:$AB$1315,DataRegularSeason20242025!$B$3:$B$1315, "&lt;=" &amp; CY$1, DataRegularSeason20242025!$E$3:$E$1315, $A19)</f>
        <v>8</v>
      </c>
      <c r="CZ19" s="49">
        <f>SUMIFS(DataRegularSeason20242025!$AA$3:$AA$1315,DataRegularSeason20242025!$B$3:$B$1315, "&lt;=" &amp; CZ$1, DataRegularSeason20242025!$D$3:$D$1315, $A19)+SUMIFS(DataRegularSeason20242025!$AB$3:$AB$1315,DataRegularSeason20242025!$B$3:$B$1315, "&lt;=" &amp; CZ$1, DataRegularSeason20242025!$E$3:$E$1315, $A19)</f>
        <v>8</v>
      </c>
      <c r="DA19" s="49">
        <f>SUMIFS(DataRegularSeason20242025!$AA$3:$AA$1315,DataRegularSeason20242025!$B$3:$B$1315, "&lt;=" &amp; DA$1, DataRegularSeason20242025!$D$3:$D$1315, $A19)+SUMIFS(DataRegularSeason20242025!$AB$3:$AB$1315,DataRegularSeason20242025!$B$3:$B$1315, "&lt;=" &amp; DA$1, DataRegularSeason20242025!$E$3:$E$1315, $A19)</f>
        <v>8</v>
      </c>
      <c r="DB19" s="49">
        <f>SUMIFS(DataRegularSeason20242025!$AA$3:$AA$1315,DataRegularSeason20242025!$B$3:$B$1315, "&lt;=" &amp; DB$1, DataRegularSeason20242025!$D$3:$D$1315, $A19)+SUMIFS(DataRegularSeason20242025!$AB$3:$AB$1315,DataRegularSeason20242025!$B$3:$B$1315, "&lt;=" &amp; DB$1, DataRegularSeason20242025!$E$3:$E$1315, $A19)</f>
        <v>8</v>
      </c>
      <c r="DC19" s="49">
        <f>SUMIFS(DataRegularSeason20242025!$AA$3:$AA$1315,DataRegularSeason20242025!$B$3:$B$1315, "&lt;=" &amp; DC$1, DataRegularSeason20242025!$D$3:$D$1315, $A19)+SUMIFS(DataRegularSeason20242025!$AB$3:$AB$1315,DataRegularSeason20242025!$B$3:$B$1315, "&lt;=" &amp; DC$1, DataRegularSeason20242025!$E$3:$E$1315, $A19)</f>
        <v>8</v>
      </c>
      <c r="DD19" s="49">
        <f>SUMIFS(DataRegularSeason20242025!$AA$3:$AA$1315,DataRegularSeason20242025!$B$3:$B$1315, "&lt;=" &amp; DD$1, DataRegularSeason20242025!$D$3:$D$1315, $A19)+SUMIFS(DataRegularSeason20242025!$AB$3:$AB$1315,DataRegularSeason20242025!$B$3:$B$1315, "&lt;=" &amp; DD$1, DataRegularSeason20242025!$E$3:$E$1315, $A19)</f>
        <v>8</v>
      </c>
      <c r="DE19" s="49">
        <f>SUMIFS(DataRegularSeason20242025!$AA$3:$AA$1315,DataRegularSeason20242025!$B$3:$B$1315, "&lt;=" &amp; DE$1, DataRegularSeason20242025!$D$3:$D$1315, $A19)+SUMIFS(DataRegularSeason20242025!$AB$3:$AB$1315,DataRegularSeason20242025!$B$3:$B$1315, "&lt;=" &amp; DE$1, DataRegularSeason20242025!$E$3:$E$1315, $A19)</f>
        <v>8</v>
      </c>
      <c r="DF19" s="49">
        <f>SUMIFS(DataRegularSeason20242025!$AA$3:$AA$1315,DataRegularSeason20242025!$B$3:$B$1315, "&lt;=" &amp; DF$1, DataRegularSeason20242025!$D$3:$D$1315, $A19)+SUMIFS(DataRegularSeason20242025!$AB$3:$AB$1315,DataRegularSeason20242025!$B$3:$B$1315, "&lt;=" &amp; DF$1, DataRegularSeason20242025!$E$3:$E$1315, $A19)</f>
        <v>8</v>
      </c>
      <c r="DG19" s="49">
        <f>SUMIFS(DataRegularSeason20242025!$AA$3:$AA$1315,DataRegularSeason20242025!$B$3:$B$1315, "&lt;=" &amp; DG$1, DataRegularSeason20242025!$D$3:$D$1315, $A19)+SUMIFS(DataRegularSeason20242025!$AB$3:$AB$1315,DataRegularSeason20242025!$B$3:$B$1315, "&lt;=" &amp; DG$1, DataRegularSeason20242025!$E$3:$E$1315, $A19)</f>
        <v>8</v>
      </c>
      <c r="DH19" s="49">
        <f>SUMIFS(DataRegularSeason20242025!$AA$3:$AA$1315,DataRegularSeason20242025!$B$3:$B$1315, "&lt;=" &amp; DH$1, DataRegularSeason20242025!$D$3:$D$1315, $A19)+SUMIFS(DataRegularSeason20242025!$AB$3:$AB$1315,DataRegularSeason20242025!$B$3:$B$1315, "&lt;=" &amp; DH$1, DataRegularSeason20242025!$E$3:$E$1315, $A19)</f>
        <v>8</v>
      </c>
      <c r="DI19" s="49">
        <f>SUMIFS(DataRegularSeason20242025!$AA$3:$AA$1315,DataRegularSeason20242025!$B$3:$B$1315, "&lt;=" &amp; DI$1, DataRegularSeason20242025!$D$3:$D$1315, $A19)+SUMIFS(DataRegularSeason20242025!$AB$3:$AB$1315,DataRegularSeason20242025!$B$3:$B$1315, "&lt;=" &amp; DI$1, DataRegularSeason20242025!$E$3:$E$1315, $A19)</f>
        <v>8</v>
      </c>
      <c r="DJ19" s="49">
        <f>SUMIFS(DataRegularSeason20242025!$AA$3:$AA$1315,DataRegularSeason20242025!$B$3:$B$1315, "&lt;=" &amp; DJ$1, DataRegularSeason20242025!$D$3:$D$1315, $A19)+SUMIFS(DataRegularSeason20242025!$AB$3:$AB$1315,DataRegularSeason20242025!$B$3:$B$1315, "&lt;=" &amp; DJ$1, DataRegularSeason20242025!$E$3:$E$1315, $A19)</f>
        <v>8</v>
      </c>
      <c r="DK19" s="49">
        <f>SUMIFS(DataRegularSeason20242025!$AA$3:$AA$1315,DataRegularSeason20242025!$B$3:$B$1315, "&lt;=" &amp; DK$1, DataRegularSeason20242025!$D$3:$D$1315, $A19)+SUMIFS(DataRegularSeason20242025!$AB$3:$AB$1315,DataRegularSeason20242025!$B$3:$B$1315, "&lt;=" &amp; DK$1, DataRegularSeason20242025!$E$3:$E$1315, $A19)</f>
        <v>8</v>
      </c>
      <c r="DL19" s="49">
        <f>SUMIFS(DataRegularSeason20242025!$AA$3:$AA$1315,DataRegularSeason20242025!$B$3:$B$1315, "&lt;=" &amp; DL$1, DataRegularSeason20242025!$D$3:$D$1315, $A19)+SUMIFS(DataRegularSeason20242025!$AB$3:$AB$1315,DataRegularSeason20242025!$B$3:$B$1315, "&lt;=" &amp; DL$1, DataRegularSeason20242025!$E$3:$E$1315, $A19)</f>
        <v>8</v>
      </c>
      <c r="DM19" s="49">
        <f>SUMIFS(DataRegularSeason20242025!$AA$3:$AA$1315,DataRegularSeason20242025!$B$3:$B$1315, "&lt;=" &amp; DM$1, DataRegularSeason20242025!$D$3:$D$1315, $A19)+SUMIFS(DataRegularSeason20242025!$AB$3:$AB$1315,DataRegularSeason20242025!$B$3:$B$1315, "&lt;=" &amp; DM$1, DataRegularSeason20242025!$E$3:$E$1315, $A19)</f>
        <v>8</v>
      </c>
      <c r="DN19" s="49">
        <f>SUMIFS(DataRegularSeason20242025!$AA$3:$AA$1315,DataRegularSeason20242025!$B$3:$B$1315, "&lt;=" &amp; DN$1, DataRegularSeason20242025!$D$3:$D$1315, $A19)+SUMIFS(DataRegularSeason20242025!$AB$3:$AB$1315,DataRegularSeason20242025!$B$3:$B$1315, "&lt;=" &amp; DN$1, DataRegularSeason20242025!$E$3:$E$1315, $A19)</f>
        <v>8</v>
      </c>
      <c r="DO19" s="49">
        <f>SUMIFS(DataRegularSeason20242025!$AA$3:$AA$1315,DataRegularSeason20242025!$B$3:$B$1315, "&lt;=" &amp; DO$1, DataRegularSeason20242025!$D$3:$D$1315, $A19)+SUMIFS(DataRegularSeason20242025!$AB$3:$AB$1315,DataRegularSeason20242025!$B$3:$B$1315, "&lt;=" &amp; DO$1, DataRegularSeason20242025!$E$3:$E$1315, $A19)</f>
        <v>8</v>
      </c>
      <c r="DP19" s="49">
        <f>SUMIFS(DataRegularSeason20242025!$AA$3:$AA$1315,DataRegularSeason20242025!$B$3:$B$1315, "&lt;=" &amp; DP$1, DataRegularSeason20242025!$D$3:$D$1315, $A19)+SUMIFS(DataRegularSeason20242025!$AB$3:$AB$1315,DataRegularSeason20242025!$B$3:$B$1315, "&lt;=" &amp; DP$1, DataRegularSeason20242025!$E$3:$E$1315, $A19)</f>
        <v>8</v>
      </c>
      <c r="DQ19" s="49">
        <f>SUMIFS(DataRegularSeason20242025!$AA$3:$AA$1315,DataRegularSeason20242025!$B$3:$B$1315, "&lt;=" &amp; DQ$1, DataRegularSeason20242025!$D$3:$D$1315, $A19)+SUMIFS(DataRegularSeason20242025!$AB$3:$AB$1315,DataRegularSeason20242025!$B$3:$B$1315, "&lt;=" &amp; DQ$1, DataRegularSeason20242025!$E$3:$E$1315, $A19)</f>
        <v>8</v>
      </c>
      <c r="DR19" s="49">
        <f>SUMIFS(DataRegularSeason20242025!$AA$3:$AA$1315,DataRegularSeason20242025!$B$3:$B$1315, "&lt;=" &amp; DR$1, DataRegularSeason20242025!$D$3:$D$1315, $A19)+SUMIFS(DataRegularSeason20242025!$AB$3:$AB$1315,DataRegularSeason20242025!$B$3:$B$1315, "&lt;=" &amp; DR$1, DataRegularSeason20242025!$E$3:$E$1315, $A19)</f>
        <v>8</v>
      </c>
      <c r="DS19" s="49">
        <f>SUMIFS(DataRegularSeason20242025!$AA$3:$AA$1315,DataRegularSeason20242025!$B$3:$B$1315, "&lt;=" &amp; DS$1, DataRegularSeason20242025!$D$3:$D$1315, $A19)+SUMIFS(DataRegularSeason20242025!$AB$3:$AB$1315,DataRegularSeason20242025!$B$3:$B$1315, "&lt;=" &amp; DS$1, DataRegularSeason20242025!$E$3:$E$1315, $A19)</f>
        <v>8</v>
      </c>
      <c r="DT19" s="49">
        <f>SUMIFS(DataRegularSeason20242025!$AA$3:$AA$1315,DataRegularSeason20242025!$B$3:$B$1315, "&lt;=" &amp; DT$1, DataRegularSeason20242025!$D$3:$D$1315, $A19)+SUMIFS(DataRegularSeason20242025!$AB$3:$AB$1315,DataRegularSeason20242025!$B$3:$B$1315, "&lt;=" &amp; DT$1, DataRegularSeason20242025!$E$3:$E$1315, $A19)</f>
        <v>8</v>
      </c>
      <c r="DU19" s="49">
        <f>SUMIFS(DataRegularSeason20242025!$AA$3:$AA$1315,DataRegularSeason20242025!$B$3:$B$1315, "&lt;=" &amp; DU$1, DataRegularSeason20242025!$D$3:$D$1315, $A19)+SUMIFS(DataRegularSeason20242025!$AB$3:$AB$1315,DataRegularSeason20242025!$B$3:$B$1315, "&lt;=" &amp; DU$1, DataRegularSeason20242025!$E$3:$E$1315, $A19)</f>
        <v>8</v>
      </c>
      <c r="DV19" s="49">
        <f>SUMIFS(DataRegularSeason20242025!$AA$3:$AA$1315,DataRegularSeason20242025!$B$3:$B$1315, "&lt;=" &amp; DV$1, DataRegularSeason20242025!$D$3:$D$1315, $A19)+SUMIFS(DataRegularSeason20242025!$AB$3:$AB$1315,DataRegularSeason20242025!$B$3:$B$1315, "&lt;=" &amp; DV$1, DataRegularSeason20242025!$E$3:$E$1315, $A19)</f>
        <v>8</v>
      </c>
      <c r="DW19" s="49">
        <f>SUMIFS(DataRegularSeason20242025!$AA$3:$AA$1315,DataRegularSeason20242025!$B$3:$B$1315, "&lt;=" &amp; DW$1, DataRegularSeason20242025!$D$3:$D$1315, $A19)+SUMIFS(DataRegularSeason20242025!$AB$3:$AB$1315,DataRegularSeason20242025!$B$3:$B$1315, "&lt;=" &amp; DW$1, DataRegularSeason20242025!$E$3:$E$1315, $A19)</f>
        <v>8</v>
      </c>
      <c r="DX19" s="49">
        <f>SUMIFS(DataRegularSeason20242025!$AA$3:$AA$1315,DataRegularSeason20242025!$B$3:$B$1315, "&lt;=" &amp; DX$1, DataRegularSeason20242025!$D$3:$D$1315, $A19)+SUMIFS(DataRegularSeason20242025!$AB$3:$AB$1315,DataRegularSeason20242025!$B$3:$B$1315, "&lt;=" &amp; DX$1, DataRegularSeason20242025!$E$3:$E$1315, $A19)</f>
        <v>8</v>
      </c>
      <c r="DY19" s="49">
        <f>SUMIFS(DataRegularSeason20242025!$AA$3:$AA$1315,DataRegularSeason20242025!$B$3:$B$1315, "&lt;=" &amp; DY$1, DataRegularSeason20242025!$D$3:$D$1315, $A19)+SUMIFS(DataRegularSeason20242025!$AB$3:$AB$1315,DataRegularSeason20242025!$B$3:$B$1315, "&lt;=" &amp; DY$1, DataRegularSeason20242025!$E$3:$E$1315, $A19)</f>
        <v>8</v>
      </c>
      <c r="DZ19" s="49">
        <f>SUMIFS(DataRegularSeason20242025!$AA$3:$AA$1315,DataRegularSeason20242025!$B$3:$B$1315, "&lt;=" &amp; DZ$1, DataRegularSeason20242025!$D$3:$D$1315, $A19)+SUMIFS(DataRegularSeason20242025!$AB$3:$AB$1315,DataRegularSeason20242025!$B$3:$B$1315, "&lt;=" &amp; DZ$1, DataRegularSeason20242025!$E$3:$E$1315, $A19)</f>
        <v>8</v>
      </c>
      <c r="EA19" s="49">
        <f>SUMIFS(DataRegularSeason20242025!$AA$3:$AA$1315,DataRegularSeason20242025!$B$3:$B$1315, "&lt;=" &amp; EA$1, DataRegularSeason20242025!$D$3:$D$1315, $A19)+SUMIFS(DataRegularSeason20242025!$AB$3:$AB$1315,DataRegularSeason20242025!$B$3:$B$1315, "&lt;=" &amp; EA$1, DataRegularSeason20242025!$E$3:$E$1315, $A19)</f>
        <v>8</v>
      </c>
      <c r="EB19" s="49">
        <f>SUMIFS(DataRegularSeason20242025!$AA$3:$AA$1315,DataRegularSeason20242025!$B$3:$B$1315, "&lt;=" &amp; EB$1, DataRegularSeason20242025!$D$3:$D$1315, $A19)+SUMIFS(DataRegularSeason20242025!$AB$3:$AB$1315,DataRegularSeason20242025!$B$3:$B$1315, "&lt;=" &amp; EB$1, DataRegularSeason20242025!$E$3:$E$1315, $A19)</f>
        <v>8</v>
      </c>
      <c r="EC19" s="49">
        <f>SUMIFS(DataRegularSeason20242025!$AA$3:$AA$1315,DataRegularSeason20242025!$B$3:$B$1315, "&lt;=" &amp; EC$1, DataRegularSeason20242025!$D$3:$D$1315, $A19)+SUMIFS(DataRegularSeason20242025!$AB$3:$AB$1315,DataRegularSeason20242025!$B$3:$B$1315, "&lt;=" &amp; EC$1, DataRegularSeason20242025!$E$3:$E$1315, $A19)</f>
        <v>8</v>
      </c>
      <c r="ED19" s="49">
        <f>SUMIFS(DataRegularSeason20242025!$AA$3:$AA$1315,DataRegularSeason20242025!$B$3:$B$1315, "&lt;=" &amp; ED$1, DataRegularSeason20242025!$D$3:$D$1315, $A19)+SUMIFS(DataRegularSeason20242025!$AB$3:$AB$1315,DataRegularSeason20242025!$B$3:$B$1315, "&lt;=" &amp; ED$1, DataRegularSeason20242025!$E$3:$E$1315, $A19)</f>
        <v>8</v>
      </c>
      <c r="EE19" s="49">
        <f>SUMIFS(DataRegularSeason20242025!$AA$3:$AA$1315,DataRegularSeason20242025!$B$3:$B$1315, "&lt;=" &amp; EE$1, DataRegularSeason20242025!$D$3:$D$1315, $A19)+SUMIFS(DataRegularSeason20242025!$AB$3:$AB$1315,DataRegularSeason20242025!$B$3:$B$1315, "&lt;=" &amp; EE$1, DataRegularSeason20242025!$E$3:$E$1315, $A19)</f>
        <v>8</v>
      </c>
      <c r="EF19" s="49">
        <f>SUMIFS(DataRegularSeason20242025!$AA$3:$AA$1315,DataRegularSeason20242025!$B$3:$B$1315, "&lt;=" &amp; EF$1, DataRegularSeason20242025!$D$3:$D$1315, $A19)+SUMIFS(DataRegularSeason20242025!$AB$3:$AB$1315,DataRegularSeason20242025!$B$3:$B$1315, "&lt;=" &amp; EF$1, DataRegularSeason20242025!$E$3:$E$1315, $A19)</f>
        <v>8</v>
      </c>
      <c r="EG19" s="49">
        <f>SUMIFS(DataRegularSeason20242025!$AA$3:$AA$1315,DataRegularSeason20242025!$B$3:$B$1315, "&lt;=" &amp; EG$1, DataRegularSeason20242025!$D$3:$D$1315, $A19)+SUMIFS(DataRegularSeason20242025!$AB$3:$AB$1315,DataRegularSeason20242025!$B$3:$B$1315, "&lt;=" &amp; EG$1, DataRegularSeason20242025!$E$3:$E$1315, $A19)</f>
        <v>8</v>
      </c>
      <c r="EH19" s="49">
        <f>SUMIFS(DataRegularSeason20242025!$AA$3:$AA$1315,DataRegularSeason20242025!$B$3:$B$1315, "&lt;=" &amp; EH$1, DataRegularSeason20242025!$D$3:$D$1315, $A19)+SUMIFS(DataRegularSeason20242025!$AB$3:$AB$1315,DataRegularSeason20242025!$B$3:$B$1315, "&lt;=" &amp; EH$1, DataRegularSeason20242025!$E$3:$E$1315, $A19)</f>
        <v>8</v>
      </c>
      <c r="EI19" s="49">
        <f>SUMIFS(DataRegularSeason20242025!$AA$3:$AA$1315,DataRegularSeason20242025!$B$3:$B$1315, "&lt;=" &amp; EI$1, DataRegularSeason20242025!$D$3:$D$1315, $A19)+SUMIFS(DataRegularSeason20242025!$AB$3:$AB$1315,DataRegularSeason20242025!$B$3:$B$1315, "&lt;=" &amp; EI$1, DataRegularSeason20242025!$E$3:$E$1315, $A19)</f>
        <v>8</v>
      </c>
      <c r="EJ19" s="49">
        <f>SUMIFS(DataRegularSeason20242025!$AA$3:$AA$1315,DataRegularSeason20242025!$B$3:$B$1315, "&lt;=" &amp; EJ$1, DataRegularSeason20242025!$D$3:$D$1315, $A19)+SUMIFS(DataRegularSeason20242025!$AB$3:$AB$1315,DataRegularSeason20242025!$B$3:$B$1315, "&lt;=" &amp; EJ$1, DataRegularSeason20242025!$E$3:$E$1315, $A19)</f>
        <v>8</v>
      </c>
      <c r="EK19" s="49">
        <f>SUMIFS(DataRegularSeason20242025!$AA$3:$AA$1315,DataRegularSeason20242025!$B$3:$B$1315, "&lt;=" &amp; EK$1, DataRegularSeason20242025!$D$3:$D$1315, $A19)+SUMIFS(DataRegularSeason20242025!$AB$3:$AB$1315,DataRegularSeason20242025!$B$3:$B$1315, "&lt;=" &amp; EK$1, DataRegularSeason20242025!$E$3:$E$1315, $A19)</f>
        <v>8</v>
      </c>
      <c r="EL19" s="49">
        <f>SUMIFS(DataRegularSeason20242025!$AA$3:$AA$1315,DataRegularSeason20242025!$B$3:$B$1315, "&lt;=" &amp; EL$1, DataRegularSeason20242025!$D$3:$D$1315, $A19)+SUMIFS(DataRegularSeason20242025!$AB$3:$AB$1315,DataRegularSeason20242025!$B$3:$B$1315, "&lt;=" &amp; EL$1, DataRegularSeason20242025!$E$3:$E$1315, $A19)</f>
        <v>8</v>
      </c>
      <c r="EM19" s="49">
        <f>SUMIFS(DataRegularSeason20242025!$AA$3:$AA$1315,DataRegularSeason20242025!$B$3:$B$1315, "&lt;=" &amp; EM$1, DataRegularSeason20242025!$D$3:$D$1315, $A19)+SUMIFS(DataRegularSeason20242025!$AB$3:$AB$1315,DataRegularSeason20242025!$B$3:$B$1315, "&lt;=" &amp; EM$1, DataRegularSeason20242025!$E$3:$E$1315, $A19)</f>
        <v>8</v>
      </c>
      <c r="EN19" s="49">
        <f>SUMIFS(DataRegularSeason20242025!$AA$3:$AA$1315,DataRegularSeason20242025!$B$3:$B$1315, "&lt;=" &amp; EN$1, DataRegularSeason20242025!$D$3:$D$1315, $A19)+SUMIFS(DataRegularSeason20242025!$AB$3:$AB$1315,DataRegularSeason20242025!$B$3:$B$1315, "&lt;=" &amp; EN$1, DataRegularSeason20242025!$E$3:$E$1315, $A19)</f>
        <v>8</v>
      </c>
      <c r="EO19" s="49">
        <f>SUMIFS(DataRegularSeason20242025!$AA$3:$AA$1315,DataRegularSeason20242025!$B$3:$B$1315, "&lt;=" &amp; EO$1, DataRegularSeason20242025!$D$3:$D$1315, $A19)+SUMIFS(DataRegularSeason20242025!$AB$3:$AB$1315,DataRegularSeason20242025!$B$3:$B$1315, "&lt;=" &amp; EO$1, DataRegularSeason20242025!$E$3:$E$1315, $A19)</f>
        <v>8</v>
      </c>
      <c r="EP19" s="49">
        <f>SUMIFS(DataRegularSeason20242025!$AA$3:$AA$1315,DataRegularSeason20242025!$B$3:$B$1315, "&lt;=" &amp; EP$1, DataRegularSeason20242025!$D$3:$D$1315, $A19)+SUMIFS(DataRegularSeason20242025!$AB$3:$AB$1315,DataRegularSeason20242025!$B$3:$B$1315, "&lt;=" &amp; EP$1, DataRegularSeason20242025!$E$3:$E$1315, $A19)</f>
        <v>8</v>
      </c>
      <c r="EQ19" s="49">
        <f>SUMIFS(DataRegularSeason20242025!$AA$3:$AA$1315,DataRegularSeason20242025!$B$3:$B$1315, "&lt;=" &amp; EQ$1, DataRegularSeason20242025!$D$3:$D$1315, $A19)+SUMIFS(DataRegularSeason20242025!$AB$3:$AB$1315,DataRegularSeason20242025!$B$3:$B$1315, "&lt;=" &amp; EQ$1, DataRegularSeason20242025!$E$3:$E$1315, $A19)</f>
        <v>8</v>
      </c>
      <c r="ER19" s="49">
        <f>SUMIFS(DataRegularSeason20242025!$AA$3:$AA$1315,DataRegularSeason20242025!$B$3:$B$1315, "&lt;=" &amp; ER$1, DataRegularSeason20242025!$D$3:$D$1315, $A19)+SUMIFS(DataRegularSeason20242025!$AB$3:$AB$1315,DataRegularSeason20242025!$B$3:$B$1315, "&lt;=" &amp; ER$1, DataRegularSeason20242025!$E$3:$E$1315, $A19)</f>
        <v>8</v>
      </c>
      <c r="ES19" s="49">
        <f>SUMIFS(DataRegularSeason20242025!$AA$3:$AA$1315,DataRegularSeason20242025!$B$3:$B$1315, "&lt;=" &amp; ES$1, DataRegularSeason20242025!$D$3:$D$1315, $A19)+SUMIFS(DataRegularSeason20242025!$AB$3:$AB$1315,DataRegularSeason20242025!$B$3:$B$1315, "&lt;=" &amp; ES$1, DataRegularSeason20242025!$E$3:$E$1315, $A19)</f>
        <v>8</v>
      </c>
      <c r="ET19" s="49">
        <f>SUMIFS(DataRegularSeason20242025!$AA$3:$AA$1315,DataRegularSeason20242025!$B$3:$B$1315, "&lt;=" &amp; ET$1, DataRegularSeason20242025!$D$3:$D$1315, $A19)+SUMIFS(DataRegularSeason20242025!$AB$3:$AB$1315,DataRegularSeason20242025!$B$3:$B$1315, "&lt;=" &amp; ET$1, DataRegularSeason20242025!$E$3:$E$1315, $A19)</f>
        <v>8</v>
      </c>
      <c r="EU19" s="49">
        <f>SUMIFS(DataRegularSeason20242025!$AA$3:$AA$1315,DataRegularSeason20242025!$B$3:$B$1315, "&lt;=" &amp; EU$1, DataRegularSeason20242025!$D$3:$D$1315, $A19)+SUMIFS(DataRegularSeason20242025!$AB$3:$AB$1315,DataRegularSeason20242025!$B$3:$B$1315, "&lt;=" &amp; EU$1, DataRegularSeason20242025!$E$3:$E$1315, $A19)</f>
        <v>8</v>
      </c>
      <c r="EV19" s="49">
        <f>SUMIFS(DataRegularSeason20242025!$AA$3:$AA$1315,DataRegularSeason20242025!$B$3:$B$1315, "&lt;=" &amp; EV$1, DataRegularSeason20242025!$D$3:$D$1315, $A19)+SUMIFS(DataRegularSeason20242025!$AB$3:$AB$1315,DataRegularSeason20242025!$B$3:$B$1315, "&lt;=" &amp; EV$1, DataRegularSeason20242025!$E$3:$E$1315, $A19)</f>
        <v>8</v>
      </c>
      <c r="EW19" s="49">
        <f>SUMIFS(DataRegularSeason20242025!$AA$3:$AA$1315,DataRegularSeason20242025!$B$3:$B$1315, "&lt;=" &amp; EW$1, DataRegularSeason20242025!$D$3:$D$1315, $A19)+SUMIFS(DataRegularSeason20242025!$AB$3:$AB$1315,DataRegularSeason20242025!$B$3:$B$1315, "&lt;=" &amp; EW$1, DataRegularSeason20242025!$E$3:$E$1315, $A19)</f>
        <v>8</v>
      </c>
      <c r="EX19" s="49">
        <f>SUMIFS(DataRegularSeason20242025!$AA$3:$AA$1315,DataRegularSeason20242025!$B$3:$B$1315, "&lt;=" &amp; EX$1, DataRegularSeason20242025!$D$3:$D$1315, $A19)+SUMIFS(DataRegularSeason20242025!$AB$3:$AB$1315,DataRegularSeason20242025!$B$3:$B$1315, "&lt;=" &amp; EX$1, DataRegularSeason20242025!$E$3:$E$1315, $A19)</f>
        <v>8</v>
      </c>
      <c r="EY19" s="49">
        <f>SUMIFS(DataRegularSeason20242025!$AA$3:$AA$1315,DataRegularSeason20242025!$B$3:$B$1315, "&lt;=" &amp; EY$1, DataRegularSeason20242025!$D$3:$D$1315, $A19)+SUMIFS(DataRegularSeason20242025!$AB$3:$AB$1315,DataRegularSeason20242025!$B$3:$B$1315, "&lt;=" &amp; EY$1, DataRegularSeason20242025!$E$3:$E$1315, $A19)</f>
        <v>8</v>
      </c>
      <c r="EZ19" s="49">
        <f>SUMIFS(DataRegularSeason20242025!$AA$3:$AA$1315,DataRegularSeason20242025!$B$3:$B$1315, "&lt;=" &amp; EZ$1, DataRegularSeason20242025!$D$3:$D$1315, $A19)+SUMIFS(DataRegularSeason20242025!$AB$3:$AB$1315,DataRegularSeason20242025!$B$3:$B$1315, "&lt;=" &amp; EZ$1, DataRegularSeason20242025!$E$3:$E$1315, $A19)</f>
        <v>8</v>
      </c>
      <c r="FA19" s="49">
        <f>SUMIFS(DataRegularSeason20242025!$AA$3:$AA$1315,DataRegularSeason20242025!$B$3:$B$1315, "&lt;=" &amp; FA$1, DataRegularSeason20242025!$D$3:$D$1315, $A19)+SUMIFS(DataRegularSeason20242025!$AB$3:$AB$1315,DataRegularSeason20242025!$B$3:$B$1315, "&lt;=" &amp; FA$1, DataRegularSeason20242025!$E$3:$E$1315, $A19)</f>
        <v>8</v>
      </c>
      <c r="FB19" s="49">
        <f>SUMIFS(DataRegularSeason20242025!$AA$3:$AA$1315,DataRegularSeason20242025!$B$3:$B$1315, "&lt;=" &amp; FB$1, DataRegularSeason20242025!$D$3:$D$1315, $A19)+SUMIFS(DataRegularSeason20242025!$AB$3:$AB$1315,DataRegularSeason20242025!$B$3:$B$1315, "&lt;=" &amp; FB$1, DataRegularSeason20242025!$E$3:$E$1315, $A19)</f>
        <v>8</v>
      </c>
      <c r="FC19" s="49">
        <f>SUMIFS(DataRegularSeason20242025!$AA$3:$AA$1315,DataRegularSeason20242025!$B$3:$B$1315, "&lt;=" &amp; FC$1, DataRegularSeason20242025!$D$3:$D$1315, $A19)+SUMIFS(DataRegularSeason20242025!$AB$3:$AB$1315,DataRegularSeason20242025!$B$3:$B$1315, "&lt;=" &amp; FC$1, DataRegularSeason20242025!$E$3:$E$1315, $A19)</f>
        <v>8</v>
      </c>
      <c r="FD19" s="49">
        <f>SUMIFS(DataRegularSeason20242025!$AA$3:$AA$1315,DataRegularSeason20242025!$B$3:$B$1315, "&lt;=" &amp; FD$1, DataRegularSeason20242025!$D$3:$D$1315, $A19)+SUMIFS(DataRegularSeason20242025!$AB$3:$AB$1315,DataRegularSeason20242025!$B$3:$B$1315, "&lt;=" &amp; FD$1, DataRegularSeason20242025!$E$3:$E$1315, $A19)</f>
        <v>8</v>
      </c>
      <c r="FE19" s="49">
        <f>SUMIFS(DataRegularSeason20242025!$AA$3:$AA$1315,DataRegularSeason20242025!$B$3:$B$1315, "&lt;=" &amp; FE$1, DataRegularSeason20242025!$D$3:$D$1315, $A19)+SUMIFS(DataRegularSeason20242025!$AB$3:$AB$1315,DataRegularSeason20242025!$B$3:$B$1315, "&lt;=" &amp; FE$1, DataRegularSeason20242025!$E$3:$E$1315, $A19)</f>
        <v>8</v>
      </c>
      <c r="FF19" s="49">
        <f>SUMIFS(DataRegularSeason20242025!$AA$3:$AA$1315,DataRegularSeason20242025!$B$3:$B$1315, "&lt;=" &amp; FF$1, DataRegularSeason20242025!$D$3:$D$1315, $A19)+SUMIFS(DataRegularSeason20242025!$AB$3:$AB$1315,DataRegularSeason20242025!$B$3:$B$1315, "&lt;=" &amp; FF$1, DataRegularSeason20242025!$E$3:$E$1315, $A19)</f>
        <v>8</v>
      </c>
      <c r="FG19" s="49">
        <f>SUMIFS(DataRegularSeason20242025!$AA$3:$AA$1315,DataRegularSeason20242025!$B$3:$B$1315, "&lt;=" &amp; FG$1, DataRegularSeason20242025!$D$3:$D$1315, $A19)+SUMIFS(DataRegularSeason20242025!$AB$3:$AB$1315,DataRegularSeason20242025!$B$3:$B$1315, "&lt;=" &amp; FG$1, DataRegularSeason20242025!$E$3:$E$1315, $A19)</f>
        <v>8</v>
      </c>
      <c r="FH19" s="49">
        <f>SUMIFS(DataRegularSeason20242025!$AA$3:$AA$1315,DataRegularSeason20242025!$B$3:$B$1315, "&lt;=" &amp; FH$1, DataRegularSeason20242025!$D$3:$D$1315, $A19)+SUMIFS(DataRegularSeason20242025!$AB$3:$AB$1315,DataRegularSeason20242025!$B$3:$B$1315, "&lt;=" &amp; FH$1, DataRegularSeason20242025!$E$3:$E$1315, $A19)</f>
        <v>8</v>
      </c>
      <c r="FI19" s="49">
        <f>SUMIFS(DataRegularSeason20242025!$AA$3:$AA$1315,DataRegularSeason20242025!$B$3:$B$1315, "&lt;=" &amp; FI$1, DataRegularSeason20242025!$D$3:$D$1315, $A19)+SUMIFS(DataRegularSeason20242025!$AB$3:$AB$1315,DataRegularSeason20242025!$B$3:$B$1315, "&lt;=" &amp; FI$1, DataRegularSeason20242025!$E$3:$E$1315, $A19)</f>
        <v>8</v>
      </c>
      <c r="FJ19" s="49">
        <f>SUMIFS(DataRegularSeason20242025!$AA$3:$AA$1315,DataRegularSeason20242025!$B$3:$B$1315, "&lt;=" &amp; FJ$1, DataRegularSeason20242025!$D$3:$D$1315, $A19)+SUMIFS(DataRegularSeason20242025!$AB$3:$AB$1315,DataRegularSeason20242025!$B$3:$B$1315, "&lt;=" &amp; FJ$1, DataRegularSeason20242025!$E$3:$E$1315, $A19)</f>
        <v>8</v>
      </c>
      <c r="FK19" s="49">
        <f>SUMIFS(DataRegularSeason20242025!$AA$3:$AA$1315,DataRegularSeason20242025!$B$3:$B$1315, "&lt;=" &amp; FK$1, DataRegularSeason20242025!$D$3:$D$1315, $A19)+SUMIFS(DataRegularSeason20242025!$AB$3:$AB$1315,DataRegularSeason20242025!$B$3:$B$1315, "&lt;=" &amp; FK$1, DataRegularSeason20242025!$E$3:$E$1315, $A19)</f>
        <v>8</v>
      </c>
      <c r="FL19" s="49">
        <f>SUMIFS(DataRegularSeason20242025!$AA$3:$AA$1315,DataRegularSeason20242025!$B$3:$B$1315, "&lt;=" &amp; FL$1, DataRegularSeason20242025!$D$3:$D$1315, $A19)+SUMIFS(DataRegularSeason20242025!$AB$3:$AB$1315,DataRegularSeason20242025!$B$3:$B$1315, "&lt;=" &amp; FL$1, DataRegularSeason20242025!$E$3:$E$1315, $A19)</f>
        <v>8</v>
      </c>
      <c r="FM19" s="49">
        <f>SUMIFS(DataRegularSeason20242025!$AA$3:$AA$1315,DataRegularSeason20242025!$B$3:$B$1315, "&lt;=" &amp; FM$1, DataRegularSeason20242025!$D$3:$D$1315, $A19)+SUMIFS(DataRegularSeason20242025!$AB$3:$AB$1315,DataRegularSeason20242025!$B$3:$B$1315, "&lt;=" &amp; FM$1, DataRegularSeason20242025!$E$3:$E$1315, $A19)</f>
        <v>8</v>
      </c>
      <c r="FN19" s="49">
        <f>SUMIFS(DataRegularSeason20242025!$AA$3:$AA$1315,DataRegularSeason20242025!$B$3:$B$1315, "&lt;=" &amp; FN$1, DataRegularSeason20242025!$D$3:$D$1315, $A19)+SUMIFS(DataRegularSeason20242025!$AB$3:$AB$1315,DataRegularSeason20242025!$B$3:$B$1315, "&lt;=" &amp; FN$1, DataRegularSeason20242025!$E$3:$E$1315, $A19)</f>
        <v>8</v>
      </c>
      <c r="FO19" s="49">
        <f>SUMIFS(DataRegularSeason20242025!$AA$3:$AA$1315,DataRegularSeason20242025!$B$3:$B$1315, "&lt;=" &amp; FO$1, DataRegularSeason20242025!$D$3:$D$1315, $A19)+SUMIFS(DataRegularSeason20242025!$AB$3:$AB$1315,DataRegularSeason20242025!$B$3:$B$1315, "&lt;=" &amp; FO$1, DataRegularSeason20242025!$E$3:$E$1315, $A19)</f>
        <v>8</v>
      </c>
      <c r="FP19" s="49">
        <f>SUMIFS(DataRegularSeason20242025!$AA$3:$AA$1315,DataRegularSeason20242025!$B$3:$B$1315, "&lt;=" &amp; FP$1, DataRegularSeason20242025!$D$3:$D$1315, $A19)+SUMIFS(DataRegularSeason20242025!$AB$3:$AB$1315,DataRegularSeason20242025!$B$3:$B$1315, "&lt;=" &amp; FP$1, DataRegularSeason20242025!$E$3:$E$1315, $A19)</f>
        <v>8</v>
      </c>
      <c r="FQ19" s="49">
        <f>SUMIFS(DataRegularSeason20242025!$AA$3:$AA$1315,DataRegularSeason20242025!$B$3:$B$1315, "&lt;=" &amp; FQ$1, DataRegularSeason20242025!$D$3:$D$1315, $A19)+SUMIFS(DataRegularSeason20242025!$AB$3:$AB$1315,DataRegularSeason20242025!$B$3:$B$1315, "&lt;=" &amp; FQ$1, DataRegularSeason20242025!$E$3:$E$1315, $A19)</f>
        <v>8</v>
      </c>
      <c r="FR19" s="49">
        <f>SUMIFS(DataRegularSeason20242025!$AA$3:$AA$1315,DataRegularSeason20242025!$B$3:$B$1315, "&lt;=" &amp; FR$1, DataRegularSeason20242025!$D$3:$D$1315, $A19)+SUMIFS(DataRegularSeason20242025!$AB$3:$AB$1315,DataRegularSeason20242025!$B$3:$B$1315, "&lt;=" &amp; FR$1, DataRegularSeason20242025!$E$3:$E$1315, $A19)</f>
        <v>8</v>
      </c>
      <c r="FS19" s="49">
        <f>SUMIFS(DataRegularSeason20242025!$AA$3:$AA$1315,DataRegularSeason20242025!$B$3:$B$1315, "&lt;=" &amp; FS$1, DataRegularSeason20242025!$D$3:$D$1315, $A19)+SUMIFS(DataRegularSeason20242025!$AB$3:$AB$1315,DataRegularSeason20242025!$B$3:$B$1315, "&lt;=" &amp; FS$1, DataRegularSeason20242025!$E$3:$E$1315, $A19)</f>
        <v>8</v>
      </c>
      <c r="FT19" s="49">
        <f>SUMIFS(DataRegularSeason20242025!$AA$3:$AA$1315,DataRegularSeason20242025!$B$3:$B$1315, "&lt;=" &amp; FT$1, DataRegularSeason20242025!$D$3:$D$1315, $A19)+SUMIFS(DataRegularSeason20242025!$AB$3:$AB$1315,DataRegularSeason20242025!$B$3:$B$1315, "&lt;=" &amp; FT$1, DataRegularSeason20242025!$E$3:$E$1315, $A19)</f>
        <v>8</v>
      </c>
      <c r="FU19" s="49">
        <f>SUMIFS(DataRegularSeason20242025!$AA$3:$AA$1315,DataRegularSeason20242025!$B$3:$B$1315, "&lt;=" &amp; FU$1, DataRegularSeason20242025!$D$3:$D$1315, $A19)+SUMIFS(DataRegularSeason20242025!$AB$3:$AB$1315,DataRegularSeason20242025!$B$3:$B$1315, "&lt;=" &amp; FU$1, DataRegularSeason20242025!$E$3:$E$1315, $A19)</f>
        <v>8</v>
      </c>
      <c r="FV19" s="49">
        <f>SUMIFS(DataRegularSeason20242025!$AA$3:$AA$1315,DataRegularSeason20242025!$B$3:$B$1315, "&lt;=" &amp; FV$1, DataRegularSeason20242025!$D$3:$D$1315, $A19)+SUMIFS(DataRegularSeason20242025!$AB$3:$AB$1315,DataRegularSeason20242025!$B$3:$B$1315, "&lt;=" &amp; FV$1, DataRegularSeason20242025!$E$3:$E$1315, $A19)</f>
        <v>8</v>
      </c>
      <c r="FW19" s="49">
        <f>SUMIFS(DataRegularSeason20242025!$AA$3:$AA$1315,DataRegularSeason20242025!$B$3:$B$1315, "&lt;=" &amp; FW$1, DataRegularSeason20242025!$D$3:$D$1315, $A19)+SUMIFS(DataRegularSeason20242025!$AB$3:$AB$1315,DataRegularSeason20242025!$B$3:$B$1315, "&lt;=" &amp; FW$1, DataRegularSeason20242025!$E$3:$E$1315, $A19)</f>
        <v>8</v>
      </c>
      <c r="FX19" s="49">
        <f>SUMIFS(DataRegularSeason20242025!$AA$3:$AA$1315,DataRegularSeason20242025!$B$3:$B$1315, "&lt;=" &amp; FX$1, DataRegularSeason20242025!$D$3:$D$1315, $A19)+SUMIFS(DataRegularSeason20242025!$AB$3:$AB$1315,DataRegularSeason20242025!$B$3:$B$1315, "&lt;=" &amp; FX$1, DataRegularSeason20242025!$E$3:$E$1315, $A19)</f>
        <v>8</v>
      </c>
      <c r="FY19" s="49">
        <f>SUMIFS(DataRegularSeason20242025!$AA$3:$AA$1315,DataRegularSeason20242025!$B$3:$B$1315, "&lt;=" &amp; FY$1, DataRegularSeason20242025!$D$3:$D$1315, $A19)+SUMIFS(DataRegularSeason20242025!$AB$3:$AB$1315,DataRegularSeason20242025!$B$3:$B$1315, "&lt;=" &amp; FY$1, DataRegularSeason20242025!$E$3:$E$1315, $A19)</f>
        <v>8</v>
      </c>
      <c r="FZ19" s="49">
        <f>SUMIFS(DataRegularSeason20242025!$AA$3:$AA$1315,DataRegularSeason20242025!$B$3:$B$1315, "&lt;=" &amp; FZ$1, DataRegularSeason20242025!$D$3:$D$1315, $A19)+SUMIFS(DataRegularSeason20242025!$AB$3:$AB$1315,DataRegularSeason20242025!$B$3:$B$1315, "&lt;=" &amp; FZ$1, DataRegularSeason20242025!$E$3:$E$1315, $A19)</f>
        <v>8</v>
      </c>
      <c r="GA19" s="49">
        <f>SUMIFS(DataRegularSeason20242025!$AA$3:$AA$1315,DataRegularSeason20242025!$B$3:$B$1315, "&lt;=" &amp; GA$1, DataRegularSeason20242025!$D$3:$D$1315, $A19)+SUMIFS(DataRegularSeason20242025!$AB$3:$AB$1315,DataRegularSeason20242025!$B$3:$B$1315, "&lt;=" &amp; GA$1, DataRegularSeason20242025!$E$3:$E$1315, $A19)</f>
        <v>8</v>
      </c>
      <c r="GB19" s="49">
        <f>SUMIFS(DataRegularSeason20242025!$AA$3:$AA$1315,DataRegularSeason20242025!$B$3:$B$1315, "&lt;=" &amp; GB$1, DataRegularSeason20242025!$D$3:$D$1315, $A19)+SUMIFS(DataRegularSeason20242025!$AB$3:$AB$1315,DataRegularSeason20242025!$B$3:$B$1315, "&lt;=" &amp; GB$1, DataRegularSeason20242025!$E$3:$E$1315, $A19)</f>
        <v>8</v>
      </c>
      <c r="GC19" s="49">
        <f>SUMIFS(DataRegularSeason20242025!$AA$3:$AA$1315,DataRegularSeason20242025!$B$3:$B$1315, "&lt;=" &amp; GC$1, DataRegularSeason20242025!$D$3:$D$1315, $A19)+SUMIFS(DataRegularSeason20242025!$AB$3:$AB$1315,DataRegularSeason20242025!$B$3:$B$1315, "&lt;=" &amp; GC$1, DataRegularSeason20242025!$E$3:$E$1315, $A19)</f>
        <v>8</v>
      </c>
      <c r="GD19" s="49">
        <f>SUMIFS(DataRegularSeason20242025!$AA$3:$AA$1315,DataRegularSeason20242025!$B$3:$B$1315, "&lt;=" &amp; GD$1, DataRegularSeason20242025!$D$3:$D$1315, $A19)+SUMIFS(DataRegularSeason20242025!$AB$3:$AB$1315,DataRegularSeason20242025!$B$3:$B$1315, "&lt;=" &amp; GD$1, DataRegularSeason20242025!$E$3:$E$1315, $A19)</f>
        <v>8</v>
      </c>
      <c r="GE19" s="49">
        <f>SUMIFS(DataRegularSeason20242025!$AA$3:$AA$1315,DataRegularSeason20242025!$B$3:$B$1315, "&lt;=" &amp; GE$1, DataRegularSeason20242025!$D$3:$D$1315, $A19)+SUMIFS(DataRegularSeason20242025!$AB$3:$AB$1315,DataRegularSeason20242025!$B$3:$B$1315, "&lt;=" &amp; GE$1, DataRegularSeason20242025!$E$3:$E$1315, $A19)</f>
        <v>8</v>
      </c>
      <c r="GF19" s="49">
        <f>SUMIFS(DataRegularSeason20242025!$AA$3:$AA$1315,DataRegularSeason20242025!$B$3:$B$1315, "&lt;=" &amp; GF$1, DataRegularSeason20242025!$D$3:$D$1315, $A19)+SUMIFS(DataRegularSeason20242025!$AB$3:$AB$1315,DataRegularSeason20242025!$B$3:$B$1315, "&lt;=" &amp; GF$1, DataRegularSeason20242025!$E$3:$E$1315, $A19)</f>
        <v>8</v>
      </c>
      <c r="GG19" s="49">
        <f>SUMIFS(DataRegularSeason20242025!$AA$3:$AA$1315,DataRegularSeason20242025!$B$3:$B$1315, "&lt;=" &amp; GG$1, DataRegularSeason20242025!$D$3:$D$1315, $A19)+SUMIFS(DataRegularSeason20242025!$AB$3:$AB$1315,DataRegularSeason20242025!$B$3:$B$1315, "&lt;=" &amp; GG$1, DataRegularSeason20242025!$E$3:$E$1315, $A19)</f>
        <v>8</v>
      </c>
      <c r="GH19" s="49">
        <f>SUMIFS(DataRegularSeason20242025!$AA$3:$AA$1315,DataRegularSeason20242025!$B$3:$B$1315, "&lt;=" &amp; GH$1, DataRegularSeason20242025!$D$3:$D$1315, $A19)+SUMIFS(DataRegularSeason20242025!$AB$3:$AB$1315,DataRegularSeason20242025!$B$3:$B$1315, "&lt;=" &amp; GH$1, DataRegularSeason20242025!$E$3:$E$1315, $A19)</f>
        <v>8</v>
      </c>
      <c r="GI19" s="49">
        <f>SUMIFS(DataRegularSeason20242025!$AA$3:$AA$1315,DataRegularSeason20242025!$B$3:$B$1315, "&lt;=" &amp; GI$1, DataRegularSeason20242025!$D$3:$D$1315, $A19)+SUMIFS(DataRegularSeason20242025!$AB$3:$AB$1315,DataRegularSeason20242025!$B$3:$B$1315, "&lt;=" &amp; GI$1, DataRegularSeason20242025!$E$3:$E$1315, $A19)</f>
        <v>8</v>
      </c>
      <c r="GJ19" s="49">
        <f>SUMIFS(DataRegularSeason20242025!$AA$3:$AA$1315,DataRegularSeason20242025!$B$3:$B$1315, "&lt;=" &amp; GJ$1, DataRegularSeason20242025!$D$3:$D$1315, $A19)+SUMIFS(DataRegularSeason20242025!$AB$3:$AB$1315,DataRegularSeason20242025!$B$3:$B$1315, "&lt;=" &amp; GJ$1, DataRegularSeason20242025!$E$3:$E$1315, $A19)</f>
        <v>8</v>
      </c>
      <c r="GK19" s="49">
        <f>SUMIFS(DataRegularSeason20242025!$AA$3:$AA$1315,DataRegularSeason20242025!$B$3:$B$1315, "&lt;=" &amp; GK$1, DataRegularSeason20242025!$D$3:$D$1315, $A19)+SUMIFS(DataRegularSeason20242025!$AB$3:$AB$1315,DataRegularSeason20242025!$B$3:$B$1315, "&lt;=" &amp; GK$1, DataRegularSeason20242025!$E$3:$E$1315, $A19)</f>
        <v>8</v>
      </c>
      <c r="GL19" s="49">
        <f>SUMIFS(DataRegularSeason20242025!$AA$3:$AA$1315,DataRegularSeason20242025!$B$3:$B$1315, "&lt;=" &amp; GL$1, DataRegularSeason20242025!$D$3:$D$1315, $A19)+SUMIFS(DataRegularSeason20242025!$AB$3:$AB$1315,DataRegularSeason20242025!$B$3:$B$1315, "&lt;=" &amp; GL$1, DataRegularSeason20242025!$E$3:$E$1315, $A19)</f>
        <v>8</v>
      </c>
      <c r="GM19" s="49">
        <f>SUMIFS(DataRegularSeason20242025!$AA$3:$AA$1315,DataRegularSeason20242025!$B$3:$B$1315, "&lt;=" &amp; GM$1, DataRegularSeason20242025!$D$3:$D$1315, $A19)+SUMIFS(DataRegularSeason20242025!$AB$3:$AB$1315,DataRegularSeason20242025!$B$3:$B$1315, "&lt;=" &amp; GM$1, DataRegularSeason20242025!$E$3:$E$1315, $A19)</f>
        <v>8</v>
      </c>
      <c r="GN19" s="49">
        <f>SUMIFS(DataRegularSeason20242025!$AA$3:$AA$1315,DataRegularSeason20242025!$B$3:$B$1315, "&lt;=" &amp; GN$1, DataRegularSeason20242025!$D$3:$D$1315, $A19)+SUMIFS(DataRegularSeason20242025!$AB$3:$AB$1315,DataRegularSeason20242025!$B$3:$B$1315, "&lt;=" &amp; GN$1, DataRegularSeason20242025!$E$3:$E$1315, $A19)</f>
        <v>8</v>
      </c>
      <c r="GO19" s="49">
        <f>SUMIFS(DataRegularSeason20242025!$AA$3:$AA$1315,DataRegularSeason20242025!$B$3:$B$1315, "&lt;=" &amp; GO$1, DataRegularSeason20242025!$D$3:$D$1315, $A19)+SUMIFS(DataRegularSeason20242025!$AB$3:$AB$1315,DataRegularSeason20242025!$B$3:$B$1315, "&lt;=" &amp; GO$1, DataRegularSeason20242025!$E$3:$E$1315, $A19)</f>
        <v>8</v>
      </c>
      <c r="GP19" s="49">
        <f>SUMIFS(DataRegularSeason20242025!$AA$3:$AA$1315,DataRegularSeason20242025!$B$3:$B$1315, "&lt;=" &amp; GP$1, DataRegularSeason20242025!$D$3:$D$1315, $A19)+SUMIFS(DataRegularSeason20242025!$AB$3:$AB$1315,DataRegularSeason20242025!$B$3:$B$1315, "&lt;=" &amp; GP$1, DataRegularSeason20242025!$E$3:$E$1315, $A19)</f>
        <v>8</v>
      </c>
      <c r="GQ19" s="49">
        <f>SUMIFS(DataRegularSeason20242025!$AA$3:$AA$1315,DataRegularSeason20242025!$B$3:$B$1315, "&lt;=" &amp; GQ$1, DataRegularSeason20242025!$D$3:$D$1315, $A19)+SUMIFS(DataRegularSeason20242025!$AB$3:$AB$1315,DataRegularSeason20242025!$B$3:$B$1315, "&lt;=" &amp; GQ$1, DataRegularSeason20242025!$E$3:$E$1315, $A19)</f>
        <v>8</v>
      </c>
      <c r="GR19" s="49">
        <f>SUMIFS(DataRegularSeason20242025!$AA$3:$AA$1315,DataRegularSeason20242025!$B$3:$B$1315, "&lt;=" &amp; GR$1, DataRegularSeason20242025!$D$3:$D$1315, $A19)+SUMIFS(DataRegularSeason20242025!$AB$3:$AB$1315,DataRegularSeason20242025!$B$3:$B$1315, "&lt;=" &amp; GR$1, DataRegularSeason20242025!$E$3:$E$1315, $A19)</f>
        <v>8</v>
      </c>
      <c r="GS19" s="49">
        <f>SUMIFS(DataRegularSeason20242025!$AA$3:$AA$1315,DataRegularSeason20242025!$B$3:$B$1315, "&lt;=" &amp; GS$1, DataRegularSeason20242025!$D$3:$D$1315, $A19)+SUMIFS(DataRegularSeason20242025!$AB$3:$AB$1315,DataRegularSeason20242025!$B$3:$B$1315, "&lt;=" &amp; GS$1, DataRegularSeason20242025!$E$3:$E$1315, $A19)</f>
        <v>8</v>
      </c>
      <c r="GT19" s="49">
        <f>SUMIFS(DataRegularSeason20242025!$AA$3:$AA$1315,DataRegularSeason20242025!$B$3:$B$1315, "&lt;=" &amp; GT$1, DataRegularSeason20242025!$D$3:$D$1315, $A19)+SUMIFS(DataRegularSeason20242025!$AB$3:$AB$1315,DataRegularSeason20242025!$B$3:$B$1315, "&lt;=" &amp; GT$1, DataRegularSeason20242025!$E$3:$E$1315, $A19)</f>
        <v>8</v>
      </c>
      <c r="GU19" s="49">
        <f>SUMIFS(DataRegularSeason20242025!$AA$3:$AA$1315,DataRegularSeason20242025!$B$3:$B$1315, "&lt;=" &amp; GU$1, DataRegularSeason20242025!$D$3:$D$1315, $A19)+SUMIFS(DataRegularSeason20242025!$AB$3:$AB$1315,DataRegularSeason20242025!$B$3:$B$1315, "&lt;=" &amp; GU$1, DataRegularSeason20242025!$E$3:$E$1315, $A19)</f>
        <v>8</v>
      </c>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row>
    <row r="20" spans="1:275" hidden="1" x14ac:dyDescent="0.25">
      <c r="A20" s="48" t="s">
        <v>20</v>
      </c>
      <c r="B20" t="s">
        <v>98</v>
      </c>
      <c r="C20" t="s">
        <v>99</v>
      </c>
      <c r="D20" s="49">
        <f>SUMIFS(DataRegularSeason20242025!$AA$3:$AA$1315,DataRegularSeason20242025!$B$3:$B$1315, "&lt;=" &amp; D$1, DataRegularSeason20242025!$D$3:$D$1315, $A20)+SUMIFS(DataRegularSeason20242025!$AB$3:$AB$1315,DataRegularSeason20242025!$B$3:$B$1315, "&lt;=" &amp; D$1, DataRegularSeason20242025!$E$3:$E$1315, $A20)</f>
        <v>0</v>
      </c>
      <c r="E20" s="49">
        <f>SUMIFS(DataRegularSeason20242025!$AA$3:$AA$1315,DataRegularSeason20242025!$B$3:$B$1315, "&lt;=" &amp; E$1, DataRegularSeason20242025!$D$3:$D$1315, $A20)+SUMIFS(DataRegularSeason20242025!$AB$3:$AB$1315,DataRegularSeason20242025!$B$3:$B$1315, "&lt;=" &amp; E$1, DataRegularSeason20242025!$E$3:$E$1315, $A20)</f>
        <v>0</v>
      </c>
      <c r="F20" s="49">
        <f>SUMIFS(DataRegularSeason20242025!$AA$3:$AA$1315,DataRegularSeason20242025!$B$3:$B$1315, "&lt;=" &amp; F$1, DataRegularSeason20242025!$D$3:$D$1315, $A20)+SUMIFS(DataRegularSeason20242025!$AB$3:$AB$1315,DataRegularSeason20242025!$B$3:$B$1315, "&lt;=" &amp; F$1, DataRegularSeason20242025!$E$3:$E$1315, $A20)</f>
        <v>0</v>
      </c>
      <c r="G20" s="49">
        <f>SUMIFS(DataRegularSeason20242025!$AA$3:$AA$1315,DataRegularSeason20242025!$B$3:$B$1315, "&lt;=" &amp; G$1, DataRegularSeason20242025!$D$3:$D$1315, $A20)+SUMIFS(DataRegularSeason20242025!$AB$3:$AB$1315,DataRegularSeason20242025!$B$3:$B$1315, "&lt;=" &amp; G$1, DataRegularSeason20242025!$E$3:$E$1315, $A20)</f>
        <v>0</v>
      </c>
      <c r="H20" s="49">
        <f>SUMIFS(DataRegularSeason20242025!$AA$3:$AA$1315,DataRegularSeason20242025!$B$3:$B$1315, "&lt;=" &amp; H$1, DataRegularSeason20242025!$D$3:$D$1315, $A20)+SUMIFS(DataRegularSeason20242025!$AB$3:$AB$1315,DataRegularSeason20242025!$B$3:$B$1315, "&lt;=" &amp; H$1, DataRegularSeason20242025!$E$3:$E$1315, $A20)</f>
        <v>0</v>
      </c>
      <c r="I20" s="49">
        <f>SUMIFS(DataRegularSeason20242025!$AA$3:$AA$1315,DataRegularSeason20242025!$B$3:$B$1315, "&lt;=" &amp; I$1, DataRegularSeason20242025!$D$3:$D$1315, $A20)+SUMIFS(DataRegularSeason20242025!$AB$3:$AB$1315,DataRegularSeason20242025!$B$3:$B$1315, "&lt;=" &amp; I$1, DataRegularSeason20242025!$E$3:$E$1315, $A20)</f>
        <v>0</v>
      </c>
      <c r="J20" s="49">
        <f>SUMIFS(DataRegularSeason20242025!$AA$3:$AA$1315,DataRegularSeason20242025!$B$3:$B$1315, "&lt;=" &amp; J$1, DataRegularSeason20242025!$D$3:$D$1315, $A20)+SUMIFS(DataRegularSeason20242025!$AB$3:$AB$1315,DataRegularSeason20242025!$B$3:$B$1315, "&lt;=" &amp; J$1, DataRegularSeason20242025!$E$3:$E$1315, $A20)</f>
        <v>2</v>
      </c>
      <c r="K20" s="49">
        <f>SUMIFS(DataRegularSeason20242025!$AA$3:$AA$1315,DataRegularSeason20242025!$B$3:$B$1315, "&lt;=" &amp; K$1, DataRegularSeason20242025!$D$3:$D$1315, $A20)+SUMIFS(DataRegularSeason20242025!$AB$3:$AB$1315,DataRegularSeason20242025!$B$3:$B$1315, "&lt;=" &amp; K$1, DataRegularSeason20242025!$E$3:$E$1315, $A20)</f>
        <v>2</v>
      </c>
      <c r="L20" s="49">
        <f>SUMIFS(DataRegularSeason20242025!$AA$3:$AA$1315,DataRegularSeason20242025!$B$3:$B$1315, "&lt;=" &amp; L$1, DataRegularSeason20242025!$D$3:$D$1315, $A20)+SUMIFS(DataRegularSeason20242025!$AB$3:$AB$1315,DataRegularSeason20242025!$B$3:$B$1315, "&lt;=" &amp; L$1, DataRegularSeason20242025!$E$3:$E$1315, $A20)</f>
        <v>2</v>
      </c>
      <c r="M20" s="49">
        <f>SUMIFS(DataRegularSeason20242025!$AA$3:$AA$1315,DataRegularSeason20242025!$B$3:$B$1315, "&lt;=" &amp; M$1, DataRegularSeason20242025!$D$3:$D$1315, $A20)+SUMIFS(DataRegularSeason20242025!$AB$3:$AB$1315,DataRegularSeason20242025!$B$3:$B$1315, "&lt;=" &amp; M$1, DataRegularSeason20242025!$E$3:$E$1315, $A20)</f>
        <v>3</v>
      </c>
      <c r="N20" s="49">
        <f>SUMIFS(DataRegularSeason20242025!$AA$3:$AA$1315,DataRegularSeason20242025!$B$3:$B$1315, "&lt;=" &amp; N$1, DataRegularSeason20242025!$D$3:$D$1315, $A20)+SUMIFS(DataRegularSeason20242025!$AB$3:$AB$1315,DataRegularSeason20242025!$B$3:$B$1315, "&lt;=" &amp; N$1, DataRegularSeason20242025!$E$3:$E$1315, $A20)</f>
        <v>3</v>
      </c>
      <c r="O20" s="49">
        <f>SUMIFS(DataRegularSeason20242025!$AA$3:$AA$1315,DataRegularSeason20242025!$B$3:$B$1315, "&lt;=" &amp; O$1, DataRegularSeason20242025!$D$3:$D$1315, $A20)+SUMIFS(DataRegularSeason20242025!$AB$3:$AB$1315,DataRegularSeason20242025!$B$3:$B$1315, "&lt;=" &amp; O$1, DataRegularSeason20242025!$E$3:$E$1315, $A20)</f>
        <v>5</v>
      </c>
      <c r="P20" s="49">
        <f>SUMIFS(DataRegularSeason20242025!$AA$3:$AA$1315,DataRegularSeason20242025!$B$3:$B$1315, "&lt;=" &amp; P$1, DataRegularSeason20242025!$D$3:$D$1315, $A20)+SUMIFS(DataRegularSeason20242025!$AB$3:$AB$1315,DataRegularSeason20242025!$B$3:$B$1315, "&lt;=" &amp; P$1, DataRegularSeason20242025!$E$3:$E$1315, $A20)</f>
        <v>5</v>
      </c>
      <c r="Q20" s="49">
        <f>SUMIFS(DataRegularSeason20242025!$AA$3:$AA$1315,DataRegularSeason20242025!$B$3:$B$1315, "&lt;=" &amp; Q$1, DataRegularSeason20242025!$D$3:$D$1315, $A20)+SUMIFS(DataRegularSeason20242025!$AB$3:$AB$1315,DataRegularSeason20242025!$B$3:$B$1315, "&lt;=" &amp; Q$1, DataRegularSeason20242025!$E$3:$E$1315, $A20)</f>
        <v>5</v>
      </c>
      <c r="R20" s="49">
        <f>SUMIFS(DataRegularSeason20242025!$AA$3:$AA$1315,DataRegularSeason20242025!$B$3:$B$1315, "&lt;=" &amp; R$1, DataRegularSeason20242025!$D$3:$D$1315, $A20)+SUMIFS(DataRegularSeason20242025!$AB$3:$AB$1315,DataRegularSeason20242025!$B$3:$B$1315, "&lt;=" &amp; R$1, DataRegularSeason20242025!$E$3:$E$1315, $A20)</f>
        <v>7</v>
      </c>
      <c r="S20" s="49">
        <f>SUMIFS(DataRegularSeason20242025!$AA$3:$AA$1315,DataRegularSeason20242025!$B$3:$B$1315, "&lt;=" &amp; S$1, DataRegularSeason20242025!$D$3:$D$1315, $A20)+SUMIFS(DataRegularSeason20242025!$AB$3:$AB$1315,DataRegularSeason20242025!$B$3:$B$1315, "&lt;=" &amp; S$1, DataRegularSeason20242025!$E$3:$E$1315, $A20)</f>
        <v>7</v>
      </c>
      <c r="T20" s="49">
        <f>SUMIFS(DataRegularSeason20242025!$AA$3:$AA$1315,DataRegularSeason20242025!$B$3:$B$1315, "&lt;=" &amp; T$1, DataRegularSeason20242025!$D$3:$D$1315, $A20)+SUMIFS(DataRegularSeason20242025!$AB$3:$AB$1315,DataRegularSeason20242025!$B$3:$B$1315, "&lt;=" &amp; T$1, DataRegularSeason20242025!$E$3:$E$1315, $A20)</f>
        <v>9</v>
      </c>
      <c r="U20" s="49">
        <f>SUMIFS(DataRegularSeason20242025!$AA$3:$AA$1315,DataRegularSeason20242025!$B$3:$B$1315, "&lt;=" &amp; U$1, DataRegularSeason20242025!$D$3:$D$1315, $A20)+SUMIFS(DataRegularSeason20242025!$AB$3:$AB$1315,DataRegularSeason20242025!$B$3:$B$1315, "&lt;=" &amp; U$1, DataRegularSeason20242025!$E$3:$E$1315, $A20)</f>
        <v>9</v>
      </c>
      <c r="V20" s="49">
        <f>SUMIFS(DataRegularSeason20242025!$AA$3:$AA$1315,DataRegularSeason20242025!$B$3:$B$1315, "&lt;=" &amp; V$1, DataRegularSeason20242025!$D$3:$D$1315, $A20)+SUMIFS(DataRegularSeason20242025!$AB$3:$AB$1315,DataRegularSeason20242025!$B$3:$B$1315, "&lt;=" &amp; V$1, DataRegularSeason20242025!$E$3:$E$1315, $A20)</f>
        <v>9</v>
      </c>
      <c r="W20" s="49">
        <f>SUMIFS(DataRegularSeason20242025!$AA$3:$AA$1315,DataRegularSeason20242025!$B$3:$B$1315, "&lt;=" &amp; W$1, DataRegularSeason20242025!$D$3:$D$1315, $A20)+SUMIFS(DataRegularSeason20242025!$AB$3:$AB$1315,DataRegularSeason20242025!$B$3:$B$1315, "&lt;=" &amp; W$1, DataRegularSeason20242025!$E$3:$E$1315, $A20)</f>
        <v>11</v>
      </c>
      <c r="X20" s="49">
        <f>SUMIFS(DataRegularSeason20242025!$AA$3:$AA$1315,DataRegularSeason20242025!$B$3:$B$1315, "&lt;=" &amp; X$1, DataRegularSeason20242025!$D$3:$D$1315, $A20)+SUMIFS(DataRegularSeason20242025!$AB$3:$AB$1315,DataRegularSeason20242025!$B$3:$B$1315, "&lt;=" &amp; X$1, DataRegularSeason20242025!$E$3:$E$1315, $A20)</f>
        <v>11</v>
      </c>
      <c r="Y20" s="49">
        <f>SUMIFS(DataRegularSeason20242025!$AA$3:$AA$1315,DataRegularSeason20242025!$B$3:$B$1315, "&lt;=" &amp; Y$1, DataRegularSeason20242025!$D$3:$D$1315, $A20)+SUMIFS(DataRegularSeason20242025!$AB$3:$AB$1315,DataRegularSeason20242025!$B$3:$B$1315, "&lt;=" &amp; Y$1, DataRegularSeason20242025!$E$3:$E$1315, $A20)</f>
        <v>11</v>
      </c>
      <c r="Z20" s="49">
        <f>SUMIFS(DataRegularSeason20242025!$AA$3:$AA$1315,DataRegularSeason20242025!$B$3:$B$1315, "&lt;=" &amp; Z$1, DataRegularSeason20242025!$D$3:$D$1315, $A20)+SUMIFS(DataRegularSeason20242025!$AB$3:$AB$1315,DataRegularSeason20242025!$B$3:$B$1315, "&lt;=" &amp; Z$1, DataRegularSeason20242025!$E$3:$E$1315, $A20)</f>
        <v>11</v>
      </c>
      <c r="AA20" s="49">
        <f>SUMIFS(DataRegularSeason20242025!$AA$3:$AA$1315,DataRegularSeason20242025!$B$3:$B$1315, "&lt;=" &amp; AA$1, DataRegularSeason20242025!$D$3:$D$1315, $A20)+SUMIFS(DataRegularSeason20242025!$AB$3:$AB$1315,DataRegularSeason20242025!$B$3:$B$1315, "&lt;=" &amp; AA$1, DataRegularSeason20242025!$E$3:$E$1315, $A20)</f>
        <v>11</v>
      </c>
      <c r="AB20" s="49">
        <f>SUMIFS(DataRegularSeason20242025!$AA$3:$AA$1315,DataRegularSeason20242025!$B$3:$B$1315, "&lt;=" &amp; AB$1, DataRegularSeason20242025!$D$3:$D$1315, $A20)+SUMIFS(DataRegularSeason20242025!$AB$3:$AB$1315,DataRegularSeason20242025!$B$3:$B$1315, "&lt;=" &amp; AB$1, DataRegularSeason20242025!$E$3:$E$1315, $A20)</f>
        <v>11</v>
      </c>
      <c r="AC20" s="49">
        <f>SUMIFS(DataRegularSeason20242025!$AA$3:$AA$1315,DataRegularSeason20242025!$B$3:$B$1315, "&lt;=" &amp; AC$1, DataRegularSeason20242025!$D$3:$D$1315, $A20)+SUMIFS(DataRegularSeason20242025!$AB$3:$AB$1315,DataRegularSeason20242025!$B$3:$B$1315, "&lt;=" &amp; AC$1, DataRegularSeason20242025!$E$3:$E$1315, $A20)</f>
        <v>11</v>
      </c>
      <c r="AD20" s="49">
        <f>SUMIFS(DataRegularSeason20242025!$AA$3:$AA$1315,DataRegularSeason20242025!$B$3:$B$1315, "&lt;=" &amp; AD$1, DataRegularSeason20242025!$D$3:$D$1315, $A20)+SUMIFS(DataRegularSeason20242025!$AB$3:$AB$1315,DataRegularSeason20242025!$B$3:$B$1315, "&lt;=" &amp; AD$1, DataRegularSeason20242025!$E$3:$E$1315, $A20)</f>
        <v>11</v>
      </c>
      <c r="AE20" s="49">
        <f>SUMIFS(DataRegularSeason20242025!$AA$3:$AA$1315,DataRegularSeason20242025!$B$3:$B$1315, "&lt;=" &amp; AE$1, DataRegularSeason20242025!$D$3:$D$1315, $A20)+SUMIFS(DataRegularSeason20242025!$AB$3:$AB$1315,DataRegularSeason20242025!$B$3:$B$1315, "&lt;=" &amp; AE$1, DataRegularSeason20242025!$E$3:$E$1315, $A20)</f>
        <v>11</v>
      </c>
      <c r="AF20" s="49">
        <f>SUMIFS(DataRegularSeason20242025!$AA$3:$AA$1315,DataRegularSeason20242025!$B$3:$B$1315, "&lt;=" &amp; AF$1, DataRegularSeason20242025!$D$3:$D$1315, $A20)+SUMIFS(DataRegularSeason20242025!$AB$3:$AB$1315,DataRegularSeason20242025!$B$3:$B$1315, "&lt;=" &amp; AF$1, DataRegularSeason20242025!$E$3:$E$1315, $A20)</f>
        <v>11</v>
      </c>
      <c r="AG20" s="49">
        <f>SUMIFS(DataRegularSeason20242025!$AA$3:$AA$1315,DataRegularSeason20242025!$B$3:$B$1315, "&lt;=" &amp; AG$1, DataRegularSeason20242025!$D$3:$D$1315, $A20)+SUMIFS(DataRegularSeason20242025!$AB$3:$AB$1315,DataRegularSeason20242025!$B$3:$B$1315, "&lt;=" &amp; AG$1, DataRegularSeason20242025!$E$3:$E$1315, $A20)</f>
        <v>11</v>
      </c>
      <c r="AH20" s="49">
        <f>SUMIFS(DataRegularSeason20242025!$AA$3:$AA$1315,DataRegularSeason20242025!$B$3:$B$1315, "&lt;=" &amp; AH$1, DataRegularSeason20242025!$D$3:$D$1315, $A20)+SUMIFS(DataRegularSeason20242025!$AB$3:$AB$1315,DataRegularSeason20242025!$B$3:$B$1315, "&lt;=" &amp; AH$1, DataRegularSeason20242025!$E$3:$E$1315, $A20)</f>
        <v>11</v>
      </c>
      <c r="AI20" s="49">
        <f>SUMIFS(DataRegularSeason20242025!$AA$3:$AA$1315,DataRegularSeason20242025!$B$3:$B$1315, "&lt;=" &amp; AI$1, DataRegularSeason20242025!$D$3:$D$1315, $A20)+SUMIFS(DataRegularSeason20242025!$AB$3:$AB$1315,DataRegularSeason20242025!$B$3:$B$1315, "&lt;=" &amp; AI$1, DataRegularSeason20242025!$E$3:$E$1315, $A20)</f>
        <v>11</v>
      </c>
      <c r="AJ20" s="49">
        <f>SUMIFS(DataRegularSeason20242025!$AA$3:$AA$1315,DataRegularSeason20242025!$B$3:$B$1315, "&lt;=" &amp; AJ$1, DataRegularSeason20242025!$D$3:$D$1315, $A20)+SUMIFS(DataRegularSeason20242025!$AB$3:$AB$1315,DataRegularSeason20242025!$B$3:$B$1315, "&lt;=" &amp; AJ$1, DataRegularSeason20242025!$E$3:$E$1315, $A20)</f>
        <v>11</v>
      </c>
      <c r="AK20" s="49">
        <f>SUMIFS(DataRegularSeason20242025!$AA$3:$AA$1315,DataRegularSeason20242025!$B$3:$B$1315, "&lt;=" &amp; AK$1, DataRegularSeason20242025!$D$3:$D$1315, $A20)+SUMIFS(DataRegularSeason20242025!$AB$3:$AB$1315,DataRegularSeason20242025!$B$3:$B$1315, "&lt;=" &amp; AK$1, DataRegularSeason20242025!$E$3:$E$1315, $A20)</f>
        <v>11</v>
      </c>
      <c r="AL20" s="49">
        <f>SUMIFS(DataRegularSeason20242025!$AA$3:$AA$1315,DataRegularSeason20242025!$B$3:$B$1315, "&lt;=" &amp; AL$1, DataRegularSeason20242025!$D$3:$D$1315, $A20)+SUMIFS(DataRegularSeason20242025!$AB$3:$AB$1315,DataRegularSeason20242025!$B$3:$B$1315, "&lt;=" &amp; AL$1, DataRegularSeason20242025!$E$3:$E$1315, $A20)</f>
        <v>11</v>
      </c>
      <c r="AM20" s="49">
        <f>SUMIFS(DataRegularSeason20242025!$AA$3:$AA$1315,DataRegularSeason20242025!$B$3:$B$1315, "&lt;=" &amp; AM$1, DataRegularSeason20242025!$D$3:$D$1315, $A20)+SUMIFS(DataRegularSeason20242025!$AB$3:$AB$1315,DataRegularSeason20242025!$B$3:$B$1315, "&lt;=" &amp; AM$1, DataRegularSeason20242025!$E$3:$E$1315, $A20)</f>
        <v>11</v>
      </c>
      <c r="AN20" s="49">
        <f>SUMIFS(DataRegularSeason20242025!$AA$3:$AA$1315,DataRegularSeason20242025!$B$3:$B$1315, "&lt;=" &amp; AN$1, DataRegularSeason20242025!$D$3:$D$1315, $A20)+SUMIFS(DataRegularSeason20242025!$AB$3:$AB$1315,DataRegularSeason20242025!$B$3:$B$1315, "&lt;=" &amp; AN$1, DataRegularSeason20242025!$E$3:$E$1315, $A20)</f>
        <v>11</v>
      </c>
      <c r="AO20" s="49">
        <f>SUMIFS(DataRegularSeason20242025!$AA$3:$AA$1315,DataRegularSeason20242025!$B$3:$B$1315, "&lt;=" &amp; AO$1, DataRegularSeason20242025!$D$3:$D$1315, $A20)+SUMIFS(DataRegularSeason20242025!$AB$3:$AB$1315,DataRegularSeason20242025!$B$3:$B$1315, "&lt;=" &amp; AO$1, DataRegularSeason20242025!$E$3:$E$1315, $A20)</f>
        <v>11</v>
      </c>
      <c r="AP20" s="49">
        <f>SUMIFS(DataRegularSeason20242025!$AA$3:$AA$1315,DataRegularSeason20242025!$B$3:$B$1315, "&lt;=" &amp; AP$1, DataRegularSeason20242025!$D$3:$D$1315, $A20)+SUMIFS(DataRegularSeason20242025!$AB$3:$AB$1315,DataRegularSeason20242025!$B$3:$B$1315, "&lt;=" &amp; AP$1, DataRegularSeason20242025!$E$3:$E$1315, $A20)</f>
        <v>11</v>
      </c>
      <c r="AQ20" s="49">
        <f>SUMIFS(DataRegularSeason20242025!$AA$3:$AA$1315,DataRegularSeason20242025!$B$3:$B$1315, "&lt;=" &amp; AQ$1, DataRegularSeason20242025!$D$3:$D$1315, $A20)+SUMIFS(DataRegularSeason20242025!$AB$3:$AB$1315,DataRegularSeason20242025!$B$3:$B$1315, "&lt;=" &amp; AQ$1, DataRegularSeason20242025!$E$3:$E$1315, $A20)</f>
        <v>11</v>
      </c>
      <c r="AR20" s="49">
        <f>SUMIFS(DataRegularSeason20242025!$AA$3:$AA$1315,DataRegularSeason20242025!$B$3:$B$1315, "&lt;=" &amp; AR$1, DataRegularSeason20242025!$D$3:$D$1315, $A20)+SUMIFS(DataRegularSeason20242025!$AB$3:$AB$1315,DataRegularSeason20242025!$B$3:$B$1315, "&lt;=" &amp; AR$1, DataRegularSeason20242025!$E$3:$E$1315, $A20)</f>
        <v>11</v>
      </c>
      <c r="AS20" s="49">
        <f>SUMIFS(DataRegularSeason20242025!$AA$3:$AA$1315,DataRegularSeason20242025!$B$3:$B$1315, "&lt;=" &amp; AS$1, DataRegularSeason20242025!$D$3:$D$1315, $A20)+SUMIFS(DataRegularSeason20242025!$AB$3:$AB$1315,DataRegularSeason20242025!$B$3:$B$1315, "&lt;=" &amp; AS$1, DataRegularSeason20242025!$E$3:$E$1315, $A20)</f>
        <v>11</v>
      </c>
      <c r="AT20" s="49">
        <f>SUMIFS(DataRegularSeason20242025!$AA$3:$AA$1315,DataRegularSeason20242025!$B$3:$B$1315, "&lt;=" &amp; AT$1, DataRegularSeason20242025!$D$3:$D$1315, $A20)+SUMIFS(DataRegularSeason20242025!$AB$3:$AB$1315,DataRegularSeason20242025!$B$3:$B$1315, "&lt;=" &amp; AT$1, DataRegularSeason20242025!$E$3:$E$1315, $A20)</f>
        <v>11</v>
      </c>
      <c r="AU20" s="49">
        <f>SUMIFS(DataRegularSeason20242025!$AA$3:$AA$1315,DataRegularSeason20242025!$B$3:$B$1315, "&lt;=" &amp; AU$1, DataRegularSeason20242025!$D$3:$D$1315, $A20)+SUMIFS(DataRegularSeason20242025!$AB$3:$AB$1315,DataRegularSeason20242025!$B$3:$B$1315, "&lt;=" &amp; AU$1, DataRegularSeason20242025!$E$3:$E$1315, $A20)</f>
        <v>11</v>
      </c>
      <c r="AV20" s="49">
        <f>SUMIFS(DataRegularSeason20242025!$AA$3:$AA$1315,DataRegularSeason20242025!$B$3:$B$1315, "&lt;=" &amp; AV$1, DataRegularSeason20242025!$D$3:$D$1315, $A20)+SUMIFS(DataRegularSeason20242025!$AB$3:$AB$1315,DataRegularSeason20242025!$B$3:$B$1315, "&lt;=" &amp; AV$1, DataRegularSeason20242025!$E$3:$E$1315, $A20)</f>
        <v>11</v>
      </c>
      <c r="AW20" s="49">
        <f>SUMIFS(DataRegularSeason20242025!$AA$3:$AA$1315,DataRegularSeason20242025!$B$3:$B$1315, "&lt;=" &amp; AW$1, DataRegularSeason20242025!$D$3:$D$1315, $A20)+SUMIFS(DataRegularSeason20242025!$AB$3:$AB$1315,DataRegularSeason20242025!$B$3:$B$1315, "&lt;=" &amp; AW$1, DataRegularSeason20242025!$E$3:$E$1315, $A20)</f>
        <v>11</v>
      </c>
      <c r="AX20" s="49">
        <f>SUMIFS(DataRegularSeason20242025!$AA$3:$AA$1315,DataRegularSeason20242025!$B$3:$B$1315, "&lt;=" &amp; AX$1, DataRegularSeason20242025!$D$3:$D$1315, $A20)+SUMIFS(DataRegularSeason20242025!$AB$3:$AB$1315,DataRegularSeason20242025!$B$3:$B$1315, "&lt;=" &amp; AX$1, DataRegularSeason20242025!$E$3:$E$1315, $A20)</f>
        <v>11</v>
      </c>
      <c r="AY20" s="49">
        <f>SUMIFS(DataRegularSeason20242025!$AA$3:$AA$1315,DataRegularSeason20242025!$B$3:$B$1315, "&lt;=" &amp; AY$1, DataRegularSeason20242025!$D$3:$D$1315, $A20)+SUMIFS(DataRegularSeason20242025!$AB$3:$AB$1315,DataRegularSeason20242025!$B$3:$B$1315, "&lt;=" &amp; AY$1, DataRegularSeason20242025!$E$3:$E$1315, $A20)</f>
        <v>11</v>
      </c>
      <c r="AZ20" s="49">
        <f>SUMIFS(DataRegularSeason20242025!$AA$3:$AA$1315,DataRegularSeason20242025!$B$3:$B$1315, "&lt;=" &amp; AZ$1, DataRegularSeason20242025!$D$3:$D$1315, $A20)+SUMIFS(DataRegularSeason20242025!$AB$3:$AB$1315,DataRegularSeason20242025!$B$3:$B$1315, "&lt;=" &amp; AZ$1, DataRegularSeason20242025!$E$3:$E$1315, $A20)</f>
        <v>11</v>
      </c>
      <c r="BA20" s="49">
        <f>SUMIFS(DataRegularSeason20242025!$AA$3:$AA$1315,DataRegularSeason20242025!$B$3:$B$1315, "&lt;=" &amp; BA$1, DataRegularSeason20242025!$D$3:$D$1315, $A20)+SUMIFS(DataRegularSeason20242025!$AB$3:$AB$1315,DataRegularSeason20242025!$B$3:$B$1315, "&lt;=" &amp; BA$1, DataRegularSeason20242025!$E$3:$E$1315, $A20)</f>
        <v>11</v>
      </c>
      <c r="BB20" s="49">
        <f>SUMIFS(DataRegularSeason20242025!$AA$3:$AA$1315,DataRegularSeason20242025!$B$3:$B$1315, "&lt;=" &amp; BB$1, DataRegularSeason20242025!$D$3:$D$1315, $A20)+SUMIFS(DataRegularSeason20242025!$AB$3:$AB$1315,DataRegularSeason20242025!$B$3:$B$1315, "&lt;=" &amp; BB$1, DataRegularSeason20242025!$E$3:$E$1315, $A20)</f>
        <v>11</v>
      </c>
      <c r="BC20" s="49">
        <f>SUMIFS(DataRegularSeason20242025!$AA$3:$AA$1315,DataRegularSeason20242025!$B$3:$B$1315, "&lt;=" &amp; BC$1, DataRegularSeason20242025!$D$3:$D$1315, $A20)+SUMIFS(DataRegularSeason20242025!$AB$3:$AB$1315,DataRegularSeason20242025!$B$3:$B$1315, "&lt;=" &amp; BC$1, DataRegularSeason20242025!$E$3:$E$1315, $A20)</f>
        <v>11</v>
      </c>
      <c r="BD20" s="49">
        <f>SUMIFS(DataRegularSeason20242025!$AA$3:$AA$1315,DataRegularSeason20242025!$B$3:$B$1315, "&lt;=" &amp; BD$1, DataRegularSeason20242025!$D$3:$D$1315, $A20)+SUMIFS(DataRegularSeason20242025!$AB$3:$AB$1315,DataRegularSeason20242025!$B$3:$B$1315, "&lt;=" &amp; BD$1, DataRegularSeason20242025!$E$3:$E$1315, $A20)</f>
        <v>11</v>
      </c>
      <c r="BE20" s="49">
        <f>SUMIFS(DataRegularSeason20242025!$AA$3:$AA$1315,DataRegularSeason20242025!$B$3:$B$1315, "&lt;=" &amp; BE$1, DataRegularSeason20242025!$D$3:$D$1315, $A20)+SUMIFS(DataRegularSeason20242025!$AB$3:$AB$1315,DataRegularSeason20242025!$B$3:$B$1315, "&lt;=" &amp; BE$1, DataRegularSeason20242025!$E$3:$E$1315, $A20)</f>
        <v>11</v>
      </c>
      <c r="BF20" s="49">
        <f>SUMIFS(DataRegularSeason20242025!$AA$3:$AA$1315,DataRegularSeason20242025!$B$3:$B$1315, "&lt;=" &amp; BF$1, DataRegularSeason20242025!$D$3:$D$1315, $A20)+SUMIFS(DataRegularSeason20242025!$AB$3:$AB$1315,DataRegularSeason20242025!$B$3:$B$1315, "&lt;=" &amp; BF$1, DataRegularSeason20242025!$E$3:$E$1315, $A20)</f>
        <v>11</v>
      </c>
      <c r="BG20" s="49">
        <f>SUMIFS(DataRegularSeason20242025!$AA$3:$AA$1315,DataRegularSeason20242025!$B$3:$B$1315, "&lt;=" &amp; BG$1, DataRegularSeason20242025!$D$3:$D$1315, $A20)+SUMIFS(DataRegularSeason20242025!$AB$3:$AB$1315,DataRegularSeason20242025!$B$3:$B$1315, "&lt;=" &amp; BG$1, DataRegularSeason20242025!$E$3:$E$1315, $A20)</f>
        <v>11</v>
      </c>
      <c r="BH20" s="49">
        <f>SUMIFS(DataRegularSeason20242025!$AA$3:$AA$1315,DataRegularSeason20242025!$B$3:$B$1315, "&lt;=" &amp; BH$1, DataRegularSeason20242025!$D$3:$D$1315, $A20)+SUMIFS(DataRegularSeason20242025!$AB$3:$AB$1315,DataRegularSeason20242025!$B$3:$B$1315, "&lt;=" &amp; BH$1, DataRegularSeason20242025!$E$3:$E$1315, $A20)</f>
        <v>11</v>
      </c>
      <c r="BI20" s="49">
        <f>SUMIFS(DataRegularSeason20242025!$AA$3:$AA$1315,DataRegularSeason20242025!$B$3:$B$1315, "&lt;=" &amp; BI$1, DataRegularSeason20242025!$D$3:$D$1315, $A20)+SUMIFS(DataRegularSeason20242025!$AB$3:$AB$1315,DataRegularSeason20242025!$B$3:$B$1315, "&lt;=" &amp; BI$1, DataRegularSeason20242025!$E$3:$E$1315, $A20)</f>
        <v>11</v>
      </c>
      <c r="BJ20" s="49">
        <f>SUMIFS(DataRegularSeason20242025!$AA$3:$AA$1315,DataRegularSeason20242025!$B$3:$B$1315, "&lt;=" &amp; BJ$1, DataRegularSeason20242025!$D$3:$D$1315, $A20)+SUMIFS(DataRegularSeason20242025!$AB$3:$AB$1315,DataRegularSeason20242025!$B$3:$B$1315, "&lt;=" &amp; BJ$1, DataRegularSeason20242025!$E$3:$E$1315, $A20)</f>
        <v>11</v>
      </c>
      <c r="BK20" s="49">
        <f>SUMIFS(DataRegularSeason20242025!$AA$3:$AA$1315,DataRegularSeason20242025!$B$3:$B$1315, "&lt;=" &amp; BK$1, DataRegularSeason20242025!$D$3:$D$1315, $A20)+SUMIFS(DataRegularSeason20242025!$AB$3:$AB$1315,DataRegularSeason20242025!$B$3:$B$1315, "&lt;=" &amp; BK$1, DataRegularSeason20242025!$E$3:$E$1315, $A20)</f>
        <v>11</v>
      </c>
      <c r="BL20" s="49">
        <f>SUMIFS(DataRegularSeason20242025!$AA$3:$AA$1315,DataRegularSeason20242025!$B$3:$B$1315, "&lt;=" &amp; BL$1, DataRegularSeason20242025!$D$3:$D$1315, $A20)+SUMIFS(DataRegularSeason20242025!$AB$3:$AB$1315,DataRegularSeason20242025!$B$3:$B$1315, "&lt;=" &amp; BL$1, DataRegularSeason20242025!$E$3:$E$1315, $A20)</f>
        <v>11</v>
      </c>
      <c r="BM20" s="49">
        <f>SUMIFS(DataRegularSeason20242025!$AA$3:$AA$1315,DataRegularSeason20242025!$B$3:$B$1315, "&lt;=" &amp; BM$1, DataRegularSeason20242025!$D$3:$D$1315, $A20)+SUMIFS(DataRegularSeason20242025!$AB$3:$AB$1315,DataRegularSeason20242025!$B$3:$B$1315, "&lt;=" &amp; BM$1, DataRegularSeason20242025!$E$3:$E$1315, $A20)</f>
        <v>11</v>
      </c>
      <c r="BN20" s="49">
        <f>SUMIFS(DataRegularSeason20242025!$AA$3:$AA$1315,DataRegularSeason20242025!$B$3:$B$1315, "&lt;=" &amp; BN$1, DataRegularSeason20242025!$D$3:$D$1315, $A20)+SUMIFS(DataRegularSeason20242025!$AB$3:$AB$1315,DataRegularSeason20242025!$B$3:$B$1315, "&lt;=" &amp; BN$1, DataRegularSeason20242025!$E$3:$E$1315, $A20)</f>
        <v>11</v>
      </c>
      <c r="BO20" s="49">
        <f>SUMIFS(DataRegularSeason20242025!$AA$3:$AA$1315,DataRegularSeason20242025!$B$3:$B$1315, "&lt;=" &amp; BO$1, DataRegularSeason20242025!$D$3:$D$1315, $A20)+SUMIFS(DataRegularSeason20242025!$AB$3:$AB$1315,DataRegularSeason20242025!$B$3:$B$1315, "&lt;=" &amp; BO$1, DataRegularSeason20242025!$E$3:$E$1315, $A20)</f>
        <v>11</v>
      </c>
      <c r="BP20" s="49">
        <f>SUMIFS(DataRegularSeason20242025!$AA$3:$AA$1315,DataRegularSeason20242025!$B$3:$B$1315, "&lt;=" &amp; BP$1, DataRegularSeason20242025!$D$3:$D$1315, $A20)+SUMIFS(DataRegularSeason20242025!$AB$3:$AB$1315,DataRegularSeason20242025!$B$3:$B$1315, "&lt;=" &amp; BP$1, DataRegularSeason20242025!$E$3:$E$1315, $A20)</f>
        <v>11</v>
      </c>
      <c r="BQ20" s="49">
        <f>SUMIFS(DataRegularSeason20242025!$AA$3:$AA$1315,DataRegularSeason20242025!$B$3:$B$1315, "&lt;=" &amp; BQ$1, DataRegularSeason20242025!$D$3:$D$1315, $A20)+SUMIFS(DataRegularSeason20242025!$AB$3:$AB$1315,DataRegularSeason20242025!$B$3:$B$1315, "&lt;=" &amp; BQ$1, DataRegularSeason20242025!$E$3:$E$1315, $A20)</f>
        <v>11</v>
      </c>
      <c r="BR20" s="49">
        <f>SUMIFS(DataRegularSeason20242025!$AA$3:$AA$1315,DataRegularSeason20242025!$B$3:$B$1315, "&lt;=" &amp; BR$1, DataRegularSeason20242025!$D$3:$D$1315, $A20)+SUMIFS(DataRegularSeason20242025!$AB$3:$AB$1315,DataRegularSeason20242025!$B$3:$B$1315, "&lt;=" &amp; BR$1, DataRegularSeason20242025!$E$3:$E$1315, $A20)</f>
        <v>11</v>
      </c>
      <c r="BS20" s="49">
        <f>SUMIFS(DataRegularSeason20242025!$AA$3:$AA$1315,DataRegularSeason20242025!$B$3:$B$1315, "&lt;=" &amp; BS$1, DataRegularSeason20242025!$D$3:$D$1315, $A20)+SUMIFS(DataRegularSeason20242025!$AB$3:$AB$1315,DataRegularSeason20242025!$B$3:$B$1315, "&lt;=" &amp; BS$1, DataRegularSeason20242025!$E$3:$E$1315, $A20)</f>
        <v>11</v>
      </c>
      <c r="BT20" s="49">
        <f>SUMIFS(DataRegularSeason20242025!$AA$3:$AA$1315,DataRegularSeason20242025!$B$3:$B$1315, "&lt;=" &amp; BT$1, DataRegularSeason20242025!$D$3:$D$1315, $A20)+SUMIFS(DataRegularSeason20242025!$AB$3:$AB$1315,DataRegularSeason20242025!$B$3:$B$1315, "&lt;=" &amp; BT$1, DataRegularSeason20242025!$E$3:$E$1315, $A20)</f>
        <v>11</v>
      </c>
      <c r="BU20" s="49">
        <f>SUMIFS(DataRegularSeason20242025!$AA$3:$AA$1315,DataRegularSeason20242025!$B$3:$B$1315, "&lt;=" &amp; BU$1, DataRegularSeason20242025!$D$3:$D$1315, $A20)+SUMIFS(DataRegularSeason20242025!$AB$3:$AB$1315,DataRegularSeason20242025!$B$3:$B$1315, "&lt;=" &amp; BU$1, DataRegularSeason20242025!$E$3:$E$1315, $A20)</f>
        <v>11</v>
      </c>
      <c r="BV20" s="49">
        <f>SUMIFS(DataRegularSeason20242025!$AA$3:$AA$1315,DataRegularSeason20242025!$B$3:$B$1315, "&lt;=" &amp; BV$1, DataRegularSeason20242025!$D$3:$D$1315, $A20)+SUMIFS(DataRegularSeason20242025!$AB$3:$AB$1315,DataRegularSeason20242025!$B$3:$B$1315, "&lt;=" &amp; BV$1, DataRegularSeason20242025!$E$3:$E$1315, $A20)</f>
        <v>11</v>
      </c>
      <c r="BW20" s="49">
        <f>SUMIFS(DataRegularSeason20242025!$AA$3:$AA$1315,DataRegularSeason20242025!$B$3:$B$1315, "&lt;=" &amp; BW$1, DataRegularSeason20242025!$D$3:$D$1315, $A20)+SUMIFS(DataRegularSeason20242025!$AB$3:$AB$1315,DataRegularSeason20242025!$B$3:$B$1315, "&lt;=" &amp; BW$1, DataRegularSeason20242025!$E$3:$E$1315, $A20)</f>
        <v>11</v>
      </c>
      <c r="BX20" s="49">
        <f>SUMIFS(DataRegularSeason20242025!$AA$3:$AA$1315,DataRegularSeason20242025!$B$3:$B$1315, "&lt;=" &amp; BX$1, DataRegularSeason20242025!$D$3:$D$1315, $A20)+SUMIFS(DataRegularSeason20242025!$AB$3:$AB$1315,DataRegularSeason20242025!$B$3:$B$1315, "&lt;=" &amp; BX$1, DataRegularSeason20242025!$E$3:$E$1315, $A20)</f>
        <v>11</v>
      </c>
      <c r="BY20" s="49">
        <f>SUMIFS(DataRegularSeason20242025!$AA$3:$AA$1315,DataRegularSeason20242025!$B$3:$B$1315, "&lt;=" &amp; BY$1, DataRegularSeason20242025!$D$3:$D$1315, $A20)+SUMIFS(DataRegularSeason20242025!$AB$3:$AB$1315,DataRegularSeason20242025!$B$3:$B$1315, "&lt;=" &amp; BY$1, DataRegularSeason20242025!$E$3:$E$1315, $A20)</f>
        <v>11</v>
      </c>
      <c r="BZ20" s="49">
        <f>SUMIFS(DataRegularSeason20242025!$AA$3:$AA$1315,DataRegularSeason20242025!$B$3:$B$1315, "&lt;=" &amp; BZ$1, DataRegularSeason20242025!$D$3:$D$1315, $A20)+SUMIFS(DataRegularSeason20242025!$AB$3:$AB$1315,DataRegularSeason20242025!$B$3:$B$1315, "&lt;=" &amp; BZ$1, DataRegularSeason20242025!$E$3:$E$1315, $A20)</f>
        <v>11</v>
      </c>
      <c r="CA20" s="49">
        <f>SUMIFS(DataRegularSeason20242025!$AA$3:$AA$1315,DataRegularSeason20242025!$B$3:$B$1315, "&lt;=" &amp; CA$1, DataRegularSeason20242025!$D$3:$D$1315, $A20)+SUMIFS(DataRegularSeason20242025!$AB$3:$AB$1315,DataRegularSeason20242025!$B$3:$B$1315, "&lt;=" &amp; CA$1, DataRegularSeason20242025!$E$3:$E$1315, $A20)</f>
        <v>11</v>
      </c>
      <c r="CB20" s="49">
        <f>SUMIFS(DataRegularSeason20242025!$AA$3:$AA$1315,DataRegularSeason20242025!$B$3:$B$1315, "&lt;=" &amp; CB$1, DataRegularSeason20242025!$D$3:$D$1315, $A20)+SUMIFS(DataRegularSeason20242025!$AB$3:$AB$1315,DataRegularSeason20242025!$B$3:$B$1315, "&lt;=" &amp; CB$1, DataRegularSeason20242025!$E$3:$E$1315, $A20)</f>
        <v>11</v>
      </c>
      <c r="CC20" s="49">
        <f>SUMIFS(DataRegularSeason20242025!$AA$3:$AA$1315,DataRegularSeason20242025!$B$3:$B$1315, "&lt;=" &amp; CC$1, DataRegularSeason20242025!$D$3:$D$1315, $A20)+SUMIFS(DataRegularSeason20242025!$AB$3:$AB$1315,DataRegularSeason20242025!$B$3:$B$1315, "&lt;=" &amp; CC$1, DataRegularSeason20242025!$E$3:$E$1315, $A20)</f>
        <v>11</v>
      </c>
      <c r="CD20" s="49">
        <f>SUMIFS(DataRegularSeason20242025!$AA$3:$AA$1315,DataRegularSeason20242025!$B$3:$B$1315, "&lt;=" &amp; CD$1, DataRegularSeason20242025!$D$3:$D$1315, $A20)+SUMIFS(DataRegularSeason20242025!$AB$3:$AB$1315,DataRegularSeason20242025!$B$3:$B$1315, "&lt;=" &amp; CD$1, DataRegularSeason20242025!$E$3:$E$1315, $A20)</f>
        <v>11</v>
      </c>
      <c r="CE20" s="49">
        <f>SUMIFS(DataRegularSeason20242025!$AA$3:$AA$1315,DataRegularSeason20242025!$B$3:$B$1315, "&lt;=" &amp; CE$1, DataRegularSeason20242025!$D$3:$D$1315, $A20)+SUMIFS(DataRegularSeason20242025!$AB$3:$AB$1315,DataRegularSeason20242025!$B$3:$B$1315, "&lt;=" &amp; CE$1, DataRegularSeason20242025!$E$3:$E$1315, $A20)</f>
        <v>11</v>
      </c>
      <c r="CF20" s="49">
        <f>SUMIFS(DataRegularSeason20242025!$AA$3:$AA$1315,DataRegularSeason20242025!$B$3:$B$1315, "&lt;=" &amp; CF$1, DataRegularSeason20242025!$D$3:$D$1315, $A20)+SUMIFS(DataRegularSeason20242025!$AB$3:$AB$1315,DataRegularSeason20242025!$B$3:$B$1315, "&lt;=" &amp; CF$1, DataRegularSeason20242025!$E$3:$E$1315, $A20)</f>
        <v>11</v>
      </c>
      <c r="CG20" s="49">
        <f>SUMIFS(DataRegularSeason20242025!$AA$3:$AA$1315,DataRegularSeason20242025!$B$3:$B$1315, "&lt;=" &amp; CG$1, DataRegularSeason20242025!$D$3:$D$1315, $A20)+SUMIFS(DataRegularSeason20242025!$AB$3:$AB$1315,DataRegularSeason20242025!$B$3:$B$1315, "&lt;=" &amp; CG$1, DataRegularSeason20242025!$E$3:$E$1315, $A20)</f>
        <v>11</v>
      </c>
      <c r="CH20" s="49">
        <f>SUMIFS(DataRegularSeason20242025!$AA$3:$AA$1315,DataRegularSeason20242025!$B$3:$B$1315, "&lt;=" &amp; CH$1, DataRegularSeason20242025!$D$3:$D$1315, $A20)+SUMIFS(DataRegularSeason20242025!$AB$3:$AB$1315,DataRegularSeason20242025!$B$3:$B$1315, "&lt;=" &amp; CH$1, DataRegularSeason20242025!$E$3:$E$1315, $A20)</f>
        <v>11</v>
      </c>
      <c r="CI20" s="49">
        <f>SUMIFS(DataRegularSeason20242025!$AA$3:$AA$1315,DataRegularSeason20242025!$B$3:$B$1315, "&lt;=" &amp; CI$1, DataRegularSeason20242025!$D$3:$D$1315, $A20)+SUMIFS(DataRegularSeason20242025!$AB$3:$AB$1315,DataRegularSeason20242025!$B$3:$B$1315, "&lt;=" &amp; CI$1, DataRegularSeason20242025!$E$3:$E$1315, $A20)</f>
        <v>11</v>
      </c>
      <c r="CJ20" s="49">
        <f>SUMIFS(DataRegularSeason20242025!$AA$3:$AA$1315,DataRegularSeason20242025!$B$3:$B$1315, "&lt;=" &amp; CJ$1, DataRegularSeason20242025!$D$3:$D$1315, $A20)+SUMIFS(DataRegularSeason20242025!$AB$3:$AB$1315,DataRegularSeason20242025!$B$3:$B$1315, "&lt;=" &amp; CJ$1, DataRegularSeason20242025!$E$3:$E$1315, $A20)</f>
        <v>11</v>
      </c>
      <c r="CK20" s="49">
        <f>SUMIFS(DataRegularSeason20242025!$AA$3:$AA$1315,DataRegularSeason20242025!$B$3:$B$1315, "&lt;=" &amp; CK$1, DataRegularSeason20242025!$D$3:$D$1315, $A20)+SUMIFS(DataRegularSeason20242025!$AB$3:$AB$1315,DataRegularSeason20242025!$B$3:$B$1315, "&lt;=" &amp; CK$1, DataRegularSeason20242025!$E$3:$E$1315, $A20)</f>
        <v>11</v>
      </c>
      <c r="CL20" s="49">
        <f>SUMIFS(DataRegularSeason20242025!$AA$3:$AA$1315,DataRegularSeason20242025!$B$3:$B$1315, "&lt;=" &amp; CL$1, DataRegularSeason20242025!$D$3:$D$1315, $A20)+SUMIFS(DataRegularSeason20242025!$AB$3:$AB$1315,DataRegularSeason20242025!$B$3:$B$1315, "&lt;=" &amp; CL$1, DataRegularSeason20242025!$E$3:$E$1315, $A20)</f>
        <v>11</v>
      </c>
      <c r="CM20" s="49">
        <f>SUMIFS(DataRegularSeason20242025!$AA$3:$AA$1315,DataRegularSeason20242025!$B$3:$B$1315, "&lt;=" &amp; CM$1, DataRegularSeason20242025!$D$3:$D$1315, $A20)+SUMIFS(DataRegularSeason20242025!$AB$3:$AB$1315,DataRegularSeason20242025!$B$3:$B$1315, "&lt;=" &amp; CM$1, DataRegularSeason20242025!$E$3:$E$1315, $A20)</f>
        <v>11</v>
      </c>
      <c r="CN20" s="49">
        <f>SUMIFS(DataRegularSeason20242025!$AA$3:$AA$1315,DataRegularSeason20242025!$B$3:$B$1315, "&lt;=" &amp; CN$1, DataRegularSeason20242025!$D$3:$D$1315, $A20)+SUMIFS(DataRegularSeason20242025!$AB$3:$AB$1315,DataRegularSeason20242025!$B$3:$B$1315, "&lt;=" &amp; CN$1, DataRegularSeason20242025!$E$3:$E$1315, $A20)</f>
        <v>11</v>
      </c>
      <c r="CO20" s="49">
        <f>SUMIFS(DataRegularSeason20242025!$AA$3:$AA$1315,DataRegularSeason20242025!$B$3:$B$1315, "&lt;=" &amp; CO$1, DataRegularSeason20242025!$D$3:$D$1315, $A20)+SUMIFS(DataRegularSeason20242025!$AB$3:$AB$1315,DataRegularSeason20242025!$B$3:$B$1315, "&lt;=" &amp; CO$1, DataRegularSeason20242025!$E$3:$E$1315, $A20)</f>
        <v>11</v>
      </c>
      <c r="CP20" s="49">
        <f>SUMIFS(DataRegularSeason20242025!$AA$3:$AA$1315,DataRegularSeason20242025!$B$3:$B$1315, "&lt;=" &amp; CP$1, DataRegularSeason20242025!$D$3:$D$1315, $A20)+SUMIFS(DataRegularSeason20242025!$AB$3:$AB$1315,DataRegularSeason20242025!$B$3:$B$1315, "&lt;=" &amp; CP$1, DataRegularSeason20242025!$E$3:$E$1315, $A20)</f>
        <v>11</v>
      </c>
      <c r="CQ20" s="49">
        <f>SUMIFS(DataRegularSeason20242025!$AA$3:$AA$1315,DataRegularSeason20242025!$B$3:$B$1315, "&lt;=" &amp; CQ$1, DataRegularSeason20242025!$D$3:$D$1315, $A20)+SUMIFS(DataRegularSeason20242025!$AB$3:$AB$1315,DataRegularSeason20242025!$B$3:$B$1315, "&lt;=" &amp; CQ$1, DataRegularSeason20242025!$E$3:$E$1315, $A20)</f>
        <v>11</v>
      </c>
      <c r="CR20" s="49">
        <f>SUMIFS(DataRegularSeason20242025!$AA$3:$AA$1315,DataRegularSeason20242025!$B$3:$B$1315, "&lt;=" &amp; CR$1, DataRegularSeason20242025!$D$3:$D$1315, $A20)+SUMIFS(DataRegularSeason20242025!$AB$3:$AB$1315,DataRegularSeason20242025!$B$3:$B$1315, "&lt;=" &amp; CR$1, DataRegularSeason20242025!$E$3:$E$1315, $A20)</f>
        <v>11</v>
      </c>
      <c r="CS20" s="49">
        <f>SUMIFS(DataRegularSeason20242025!$AA$3:$AA$1315,DataRegularSeason20242025!$B$3:$B$1315, "&lt;=" &amp; CS$1, DataRegularSeason20242025!$D$3:$D$1315, $A20)+SUMIFS(DataRegularSeason20242025!$AB$3:$AB$1315,DataRegularSeason20242025!$B$3:$B$1315, "&lt;=" &amp; CS$1, DataRegularSeason20242025!$E$3:$E$1315, $A20)</f>
        <v>11</v>
      </c>
      <c r="CT20" s="49">
        <f>SUMIFS(DataRegularSeason20242025!$AA$3:$AA$1315,DataRegularSeason20242025!$B$3:$B$1315, "&lt;=" &amp; CT$1, DataRegularSeason20242025!$D$3:$D$1315, $A20)+SUMIFS(DataRegularSeason20242025!$AB$3:$AB$1315,DataRegularSeason20242025!$B$3:$B$1315, "&lt;=" &amp; CT$1, DataRegularSeason20242025!$E$3:$E$1315, $A20)</f>
        <v>11</v>
      </c>
      <c r="CU20" s="49">
        <f>SUMIFS(DataRegularSeason20242025!$AA$3:$AA$1315,DataRegularSeason20242025!$B$3:$B$1315, "&lt;=" &amp; CU$1, DataRegularSeason20242025!$D$3:$D$1315, $A20)+SUMIFS(DataRegularSeason20242025!$AB$3:$AB$1315,DataRegularSeason20242025!$B$3:$B$1315, "&lt;=" &amp; CU$1, DataRegularSeason20242025!$E$3:$E$1315, $A20)</f>
        <v>11</v>
      </c>
      <c r="CV20" s="49">
        <f>SUMIFS(DataRegularSeason20242025!$AA$3:$AA$1315,DataRegularSeason20242025!$B$3:$B$1315, "&lt;=" &amp; CV$1, DataRegularSeason20242025!$D$3:$D$1315, $A20)+SUMIFS(DataRegularSeason20242025!$AB$3:$AB$1315,DataRegularSeason20242025!$B$3:$B$1315, "&lt;=" &amp; CV$1, DataRegularSeason20242025!$E$3:$E$1315, $A20)</f>
        <v>11</v>
      </c>
      <c r="CW20" s="49">
        <f>SUMIFS(DataRegularSeason20242025!$AA$3:$AA$1315,DataRegularSeason20242025!$B$3:$B$1315, "&lt;=" &amp; CW$1, DataRegularSeason20242025!$D$3:$D$1315, $A20)+SUMIFS(DataRegularSeason20242025!$AB$3:$AB$1315,DataRegularSeason20242025!$B$3:$B$1315, "&lt;=" &amp; CW$1, DataRegularSeason20242025!$E$3:$E$1315, $A20)</f>
        <v>11</v>
      </c>
      <c r="CX20" s="49">
        <f>SUMIFS(DataRegularSeason20242025!$AA$3:$AA$1315,DataRegularSeason20242025!$B$3:$B$1315, "&lt;=" &amp; CX$1, DataRegularSeason20242025!$D$3:$D$1315, $A20)+SUMIFS(DataRegularSeason20242025!$AB$3:$AB$1315,DataRegularSeason20242025!$B$3:$B$1315, "&lt;=" &amp; CX$1, DataRegularSeason20242025!$E$3:$E$1315, $A20)</f>
        <v>11</v>
      </c>
      <c r="CY20" s="49">
        <f>SUMIFS(DataRegularSeason20242025!$AA$3:$AA$1315,DataRegularSeason20242025!$B$3:$B$1315, "&lt;=" &amp; CY$1, DataRegularSeason20242025!$D$3:$D$1315, $A20)+SUMIFS(DataRegularSeason20242025!$AB$3:$AB$1315,DataRegularSeason20242025!$B$3:$B$1315, "&lt;=" &amp; CY$1, DataRegularSeason20242025!$E$3:$E$1315, $A20)</f>
        <v>11</v>
      </c>
      <c r="CZ20" s="49">
        <f>SUMIFS(DataRegularSeason20242025!$AA$3:$AA$1315,DataRegularSeason20242025!$B$3:$B$1315, "&lt;=" &amp; CZ$1, DataRegularSeason20242025!$D$3:$D$1315, $A20)+SUMIFS(DataRegularSeason20242025!$AB$3:$AB$1315,DataRegularSeason20242025!$B$3:$B$1315, "&lt;=" &amp; CZ$1, DataRegularSeason20242025!$E$3:$E$1315, $A20)</f>
        <v>11</v>
      </c>
      <c r="DA20" s="49">
        <f>SUMIFS(DataRegularSeason20242025!$AA$3:$AA$1315,DataRegularSeason20242025!$B$3:$B$1315, "&lt;=" &amp; DA$1, DataRegularSeason20242025!$D$3:$D$1315, $A20)+SUMIFS(DataRegularSeason20242025!$AB$3:$AB$1315,DataRegularSeason20242025!$B$3:$B$1315, "&lt;=" &amp; DA$1, DataRegularSeason20242025!$E$3:$E$1315, $A20)</f>
        <v>11</v>
      </c>
      <c r="DB20" s="49">
        <f>SUMIFS(DataRegularSeason20242025!$AA$3:$AA$1315,DataRegularSeason20242025!$B$3:$B$1315, "&lt;=" &amp; DB$1, DataRegularSeason20242025!$D$3:$D$1315, $A20)+SUMIFS(DataRegularSeason20242025!$AB$3:$AB$1315,DataRegularSeason20242025!$B$3:$B$1315, "&lt;=" &amp; DB$1, DataRegularSeason20242025!$E$3:$E$1315, $A20)</f>
        <v>11</v>
      </c>
      <c r="DC20" s="49">
        <f>SUMIFS(DataRegularSeason20242025!$AA$3:$AA$1315,DataRegularSeason20242025!$B$3:$B$1315, "&lt;=" &amp; DC$1, DataRegularSeason20242025!$D$3:$D$1315, $A20)+SUMIFS(DataRegularSeason20242025!$AB$3:$AB$1315,DataRegularSeason20242025!$B$3:$B$1315, "&lt;=" &amp; DC$1, DataRegularSeason20242025!$E$3:$E$1315, $A20)</f>
        <v>11</v>
      </c>
      <c r="DD20" s="49">
        <f>SUMIFS(DataRegularSeason20242025!$AA$3:$AA$1315,DataRegularSeason20242025!$B$3:$B$1315, "&lt;=" &amp; DD$1, DataRegularSeason20242025!$D$3:$D$1315, $A20)+SUMIFS(DataRegularSeason20242025!$AB$3:$AB$1315,DataRegularSeason20242025!$B$3:$B$1315, "&lt;=" &amp; DD$1, DataRegularSeason20242025!$E$3:$E$1315, $A20)</f>
        <v>11</v>
      </c>
      <c r="DE20" s="49">
        <f>SUMIFS(DataRegularSeason20242025!$AA$3:$AA$1315,DataRegularSeason20242025!$B$3:$B$1315, "&lt;=" &amp; DE$1, DataRegularSeason20242025!$D$3:$D$1315, $A20)+SUMIFS(DataRegularSeason20242025!$AB$3:$AB$1315,DataRegularSeason20242025!$B$3:$B$1315, "&lt;=" &amp; DE$1, DataRegularSeason20242025!$E$3:$E$1315, $A20)</f>
        <v>11</v>
      </c>
      <c r="DF20" s="49">
        <f>SUMIFS(DataRegularSeason20242025!$AA$3:$AA$1315,DataRegularSeason20242025!$B$3:$B$1315, "&lt;=" &amp; DF$1, DataRegularSeason20242025!$D$3:$D$1315, $A20)+SUMIFS(DataRegularSeason20242025!$AB$3:$AB$1315,DataRegularSeason20242025!$B$3:$B$1315, "&lt;=" &amp; DF$1, DataRegularSeason20242025!$E$3:$E$1315, $A20)</f>
        <v>11</v>
      </c>
      <c r="DG20" s="49">
        <f>SUMIFS(DataRegularSeason20242025!$AA$3:$AA$1315,DataRegularSeason20242025!$B$3:$B$1315, "&lt;=" &amp; DG$1, DataRegularSeason20242025!$D$3:$D$1315, $A20)+SUMIFS(DataRegularSeason20242025!$AB$3:$AB$1315,DataRegularSeason20242025!$B$3:$B$1315, "&lt;=" &amp; DG$1, DataRegularSeason20242025!$E$3:$E$1315, $A20)</f>
        <v>11</v>
      </c>
      <c r="DH20" s="49">
        <f>SUMIFS(DataRegularSeason20242025!$AA$3:$AA$1315,DataRegularSeason20242025!$B$3:$B$1315, "&lt;=" &amp; DH$1, DataRegularSeason20242025!$D$3:$D$1315, $A20)+SUMIFS(DataRegularSeason20242025!$AB$3:$AB$1315,DataRegularSeason20242025!$B$3:$B$1315, "&lt;=" &amp; DH$1, DataRegularSeason20242025!$E$3:$E$1315, $A20)</f>
        <v>11</v>
      </c>
      <c r="DI20" s="49">
        <f>SUMIFS(DataRegularSeason20242025!$AA$3:$AA$1315,DataRegularSeason20242025!$B$3:$B$1315, "&lt;=" &amp; DI$1, DataRegularSeason20242025!$D$3:$D$1315, $A20)+SUMIFS(DataRegularSeason20242025!$AB$3:$AB$1315,DataRegularSeason20242025!$B$3:$B$1315, "&lt;=" &amp; DI$1, DataRegularSeason20242025!$E$3:$E$1315, $A20)</f>
        <v>11</v>
      </c>
      <c r="DJ20" s="49">
        <f>SUMIFS(DataRegularSeason20242025!$AA$3:$AA$1315,DataRegularSeason20242025!$B$3:$B$1315, "&lt;=" &amp; DJ$1, DataRegularSeason20242025!$D$3:$D$1315, $A20)+SUMIFS(DataRegularSeason20242025!$AB$3:$AB$1315,DataRegularSeason20242025!$B$3:$B$1315, "&lt;=" &amp; DJ$1, DataRegularSeason20242025!$E$3:$E$1315, $A20)</f>
        <v>11</v>
      </c>
      <c r="DK20" s="49">
        <f>SUMIFS(DataRegularSeason20242025!$AA$3:$AA$1315,DataRegularSeason20242025!$B$3:$B$1315, "&lt;=" &amp; DK$1, DataRegularSeason20242025!$D$3:$D$1315, $A20)+SUMIFS(DataRegularSeason20242025!$AB$3:$AB$1315,DataRegularSeason20242025!$B$3:$B$1315, "&lt;=" &amp; DK$1, DataRegularSeason20242025!$E$3:$E$1315, $A20)</f>
        <v>11</v>
      </c>
      <c r="DL20" s="49">
        <f>SUMIFS(DataRegularSeason20242025!$AA$3:$AA$1315,DataRegularSeason20242025!$B$3:$B$1315, "&lt;=" &amp; DL$1, DataRegularSeason20242025!$D$3:$D$1315, $A20)+SUMIFS(DataRegularSeason20242025!$AB$3:$AB$1315,DataRegularSeason20242025!$B$3:$B$1315, "&lt;=" &amp; DL$1, DataRegularSeason20242025!$E$3:$E$1315, $A20)</f>
        <v>11</v>
      </c>
      <c r="DM20" s="49">
        <f>SUMIFS(DataRegularSeason20242025!$AA$3:$AA$1315,DataRegularSeason20242025!$B$3:$B$1315, "&lt;=" &amp; DM$1, DataRegularSeason20242025!$D$3:$D$1315, $A20)+SUMIFS(DataRegularSeason20242025!$AB$3:$AB$1315,DataRegularSeason20242025!$B$3:$B$1315, "&lt;=" &amp; DM$1, DataRegularSeason20242025!$E$3:$E$1315, $A20)</f>
        <v>11</v>
      </c>
      <c r="DN20" s="49">
        <f>SUMIFS(DataRegularSeason20242025!$AA$3:$AA$1315,DataRegularSeason20242025!$B$3:$B$1315, "&lt;=" &amp; DN$1, DataRegularSeason20242025!$D$3:$D$1315, $A20)+SUMIFS(DataRegularSeason20242025!$AB$3:$AB$1315,DataRegularSeason20242025!$B$3:$B$1315, "&lt;=" &amp; DN$1, DataRegularSeason20242025!$E$3:$E$1315, $A20)</f>
        <v>11</v>
      </c>
      <c r="DO20" s="49">
        <f>SUMIFS(DataRegularSeason20242025!$AA$3:$AA$1315,DataRegularSeason20242025!$B$3:$B$1315, "&lt;=" &amp; DO$1, DataRegularSeason20242025!$D$3:$D$1315, $A20)+SUMIFS(DataRegularSeason20242025!$AB$3:$AB$1315,DataRegularSeason20242025!$B$3:$B$1315, "&lt;=" &amp; DO$1, DataRegularSeason20242025!$E$3:$E$1315, $A20)</f>
        <v>11</v>
      </c>
      <c r="DP20" s="49">
        <f>SUMIFS(DataRegularSeason20242025!$AA$3:$AA$1315,DataRegularSeason20242025!$B$3:$B$1315, "&lt;=" &amp; DP$1, DataRegularSeason20242025!$D$3:$D$1315, $A20)+SUMIFS(DataRegularSeason20242025!$AB$3:$AB$1315,DataRegularSeason20242025!$B$3:$B$1315, "&lt;=" &amp; DP$1, DataRegularSeason20242025!$E$3:$E$1315, $A20)</f>
        <v>11</v>
      </c>
      <c r="DQ20" s="49">
        <f>SUMIFS(DataRegularSeason20242025!$AA$3:$AA$1315,DataRegularSeason20242025!$B$3:$B$1315, "&lt;=" &amp; DQ$1, DataRegularSeason20242025!$D$3:$D$1315, $A20)+SUMIFS(DataRegularSeason20242025!$AB$3:$AB$1315,DataRegularSeason20242025!$B$3:$B$1315, "&lt;=" &amp; DQ$1, DataRegularSeason20242025!$E$3:$E$1315, $A20)</f>
        <v>11</v>
      </c>
      <c r="DR20" s="49">
        <f>SUMIFS(DataRegularSeason20242025!$AA$3:$AA$1315,DataRegularSeason20242025!$B$3:$B$1315, "&lt;=" &amp; DR$1, DataRegularSeason20242025!$D$3:$D$1315, $A20)+SUMIFS(DataRegularSeason20242025!$AB$3:$AB$1315,DataRegularSeason20242025!$B$3:$B$1315, "&lt;=" &amp; DR$1, DataRegularSeason20242025!$E$3:$E$1315, $A20)</f>
        <v>11</v>
      </c>
      <c r="DS20" s="49">
        <f>SUMIFS(DataRegularSeason20242025!$AA$3:$AA$1315,DataRegularSeason20242025!$B$3:$B$1315, "&lt;=" &amp; DS$1, DataRegularSeason20242025!$D$3:$D$1315, $A20)+SUMIFS(DataRegularSeason20242025!$AB$3:$AB$1315,DataRegularSeason20242025!$B$3:$B$1315, "&lt;=" &amp; DS$1, DataRegularSeason20242025!$E$3:$E$1315, $A20)</f>
        <v>11</v>
      </c>
      <c r="DT20" s="49">
        <f>SUMIFS(DataRegularSeason20242025!$AA$3:$AA$1315,DataRegularSeason20242025!$B$3:$B$1315, "&lt;=" &amp; DT$1, DataRegularSeason20242025!$D$3:$D$1315, $A20)+SUMIFS(DataRegularSeason20242025!$AB$3:$AB$1315,DataRegularSeason20242025!$B$3:$B$1315, "&lt;=" &amp; DT$1, DataRegularSeason20242025!$E$3:$E$1315, $A20)</f>
        <v>11</v>
      </c>
      <c r="DU20" s="49">
        <f>SUMIFS(DataRegularSeason20242025!$AA$3:$AA$1315,DataRegularSeason20242025!$B$3:$B$1315, "&lt;=" &amp; DU$1, DataRegularSeason20242025!$D$3:$D$1315, $A20)+SUMIFS(DataRegularSeason20242025!$AB$3:$AB$1315,DataRegularSeason20242025!$B$3:$B$1315, "&lt;=" &amp; DU$1, DataRegularSeason20242025!$E$3:$E$1315, $A20)</f>
        <v>11</v>
      </c>
      <c r="DV20" s="49">
        <f>SUMIFS(DataRegularSeason20242025!$AA$3:$AA$1315,DataRegularSeason20242025!$B$3:$B$1315, "&lt;=" &amp; DV$1, DataRegularSeason20242025!$D$3:$D$1315, $A20)+SUMIFS(DataRegularSeason20242025!$AB$3:$AB$1315,DataRegularSeason20242025!$B$3:$B$1315, "&lt;=" &amp; DV$1, DataRegularSeason20242025!$E$3:$E$1315, $A20)</f>
        <v>11</v>
      </c>
      <c r="DW20" s="49">
        <f>SUMIFS(DataRegularSeason20242025!$AA$3:$AA$1315,DataRegularSeason20242025!$B$3:$B$1315, "&lt;=" &amp; DW$1, DataRegularSeason20242025!$D$3:$D$1315, $A20)+SUMIFS(DataRegularSeason20242025!$AB$3:$AB$1315,DataRegularSeason20242025!$B$3:$B$1315, "&lt;=" &amp; DW$1, DataRegularSeason20242025!$E$3:$E$1315, $A20)</f>
        <v>11</v>
      </c>
      <c r="DX20" s="49">
        <f>SUMIFS(DataRegularSeason20242025!$AA$3:$AA$1315,DataRegularSeason20242025!$B$3:$B$1315, "&lt;=" &amp; DX$1, DataRegularSeason20242025!$D$3:$D$1315, $A20)+SUMIFS(DataRegularSeason20242025!$AB$3:$AB$1315,DataRegularSeason20242025!$B$3:$B$1315, "&lt;=" &amp; DX$1, DataRegularSeason20242025!$E$3:$E$1315, $A20)</f>
        <v>11</v>
      </c>
      <c r="DY20" s="49">
        <f>SUMIFS(DataRegularSeason20242025!$AA$3:$AA$1315,DataRegularSeason20242025!$B$3:$B$1315, "&lt;=" &amp; DY$1, DataRegularSeason20242025!$D$3:$D$1315, $A20)+SUMIFS(DataRegularSeason20242025!$AB$3:$AB$1315,DataRegularSeason20242025!$B$3:$B$1315, "&lt;=" &amp; DY$1, DataRegularSeason20242025!$E$3:$E$1315, $A20)</f>
        <v>11</v>
      </c>
      <c r="DZ20" s="49">
        <f>SUMIFS(DataRegularSeason20242025!$AA$3:$AA$1315,DataRegularSeason20242025!$B$3:$B$1315, "&lt;=" &amp; DZ$1, DataRegularSeason20242025!$D$3:$D$1315, $A20)+SUMIFS(DataRegularSeason20242025!$AB$3:$AB$1315,DataRegularSeason20242025!$B$3:$B$1315, "&lt;=" &amp; DZ$1, DataRegularSeason20242025!$E$3:$E$1315, $A20)</f>
        <v>11</v>
      </c>
      <c r="EA20" s="49">
        <f>SUMIFS(DataRegularSeason20242025!$AA$3:$AA$1315,DataRegularSeason20242025!$B$3:$B$1315, "&lt;=" &amp; EA$1, DataRegularSeason20242025!$D$3:$D$1315, $A20)+SUMIFS(DataRegularSeason20242025!$AB$3:$AB$1315,DataRegularSeason20242025!$B$3:$B$1315, "&lt;=" &amp; EA$1, DataRegularSeason20242025!$E$3:$E$1315, $A20)</f>
        <v>11</v>
      </c>
      <c r="EB20" s="49">
        <f>SUMIFS(DataRegularSeason20242025!$AA$3:$AA$1315,DataRegularSeason20242025!$B$3:$B$1315, "&lt;=" &amp; EB$1, DataRegularSeason20242025!$D$3:$D$1315, $A20)+SUMIFS(DataRegularSeason20242025!$AB$3:$AB$1315,DataRegularSeason20242025!$B$3:$B$1315, "&lt;=" &amp; EB$1, DataRegularSeason20242025!$E$3:$E$1315, $A20)</f>
        <v>11</v>
      </c>
      <c r="EC20" s="49">
        <f>SUMIFS(DataRegularSeason20242025!$AA$3:$AA$1315,DataRegularSeason20242025!$B$3:$B$1315, "&lt;=" &amp; EC$1, DataRegularSeason20242025!$D$3:$D$1315, $A20)+SUMIFS(DataRegularSeason20242025!$AB$3:$AB$1315,DataRegularSeason20242025!$B$3:$B$1315, "&lt;=" &amp; EC$1, DataRegularSeason20242025!$E$3:$E$1315, $A20)</f>
        <v>11</v>
      </c>
      <c r="ED20" s="49">
        <f>SUMIFS(DataRegularSeason20242025!$AA$3:$AA$1315,DataRegularSeason20242025!$B$3:$B$1315, "&lt;=" &amp; ED$1, DataRegularSeason20242025!$D$3:$D$1315, $A20)+SUMIFS(DataRegularSeason20242025!$AB$3:$AB$1315,DataRegularSeason20242025!$B$3:$B$1315, "&lt;=" &amp; ED$1, DataRegularSeason20242025!$E$3:$E$1315, $A20)</f>
        <v>11</v>
      </c>
      <c r="EE20" s="49">
        <f>SUMIFS(DataRegularSeason20242025!$AA$3:$AA$1315,DataRegularSeason20242025!$B$3:$B$1315, "&lt;=" &amp; EE$1, DataRegularSeason20242025!$D$3:$D$1315, $A20)+SUMIFS(DataRegularSeason20242025!$AB$3:$AB$1315,DataRegularSeason20242025!$B$3:$B$1315, "&lt;=" &amp; EE$1, DataRegularSeason20242025!$E$3:$E$1315, $A20)</f>
        <v>11</v>
      </c>
      <c r="EF20" s="49">
        <f>SUMIFS(DataRegularSeason20242025!$AA$3:$AA$1315,DataRegularSeason20242025!$B$3:$B$1315, "&lt;=" &amp; EF$1, DataRegularSeason20242025!$D$3:$D$1315, $A20)+SUMIFS(DataRegularSeason20242025!$AB$3:$AB$1315,DataRegularSeason20242025!$B$3:$B$1315, "&lt;=" &amp; EF$1, DataRegularSeason20242025!$E$3:$E$1315, $A20)</f>
        <v>11</v>
      </c>
      <c r="EG20" s="49">
        <f>SUMIFS(DataRegularSeason20242025!$AA$3:$AA$1315,DataRegularSeason20242025!$B$3:$B$1315, "&lt;=" &amp; EG$1, DataRegularSeason20242025!$D$3:$D$1315, $A20)+SUMIFS(DataRegularSeason20242025!$AB$3:$AB$1315,DataRegularSeason20242025!$B$3:$B$1315, "&lt;=" &amp; EG$1, DataRegularSeason20242025!$E$3:$E$1315, $A20)</f>
        <v>11</v>
      </c>
      <c r="EH20" s="49">
        <f>SUMIFS(DataRegularSeason20242025!$AA$3:$AA$1315,DataRegularSeason20242025!$B$3:$B$1315, "&lt;=" &amp; EH$1, DataRegularSeason20242025!$D$3:$D$1315, $A20)+SUMIFS(DataRegularSeason20242025!$AB$3:$AB$1315,DataRegularSeason20242025!$B$3:$B$1315, "&lt;=" &amp; EH$1, DataRegularSeason20242025!$E$3:$E$1315, $A20)</f>
        <v>11</v>
      </c>
      <c r="EI20" s="49">
        <f>SUMIFS(DataRegularSeason20242025!$AA$3:$AA$1315,DataRegularSeason20242025!$B$3:$B$1315, "&lt;=" &amp; EI$1, DataRegularSeason20242025!$D$3:$D$1315, $A20)+SUMIFS(DataRegularSeason20242025!$AB$3:$AB$1315,DataRegularSeason20242025!$B$3:$B$1315, "&lt;=" &amp; EI$1, DataRegularSeason20242025!$E$3:$E$1315, $A20)</f>
        <v>11</v>
      </c>
      <c r="EJ20" s="49">
        <f>SUMIFS(DataRegularSeason20242025!$AA$3:$AA$1315,DataRegularSeason20242025!$B$3:$B$1315, "&lt;=" &amp; EJ$1, DataRegularSeason20242025!$D$3:$D$1315, $A20)+SUMIFS(DataRegularSeason20242025!$AB$3:$AB$1315,DataRegularSeason20242025!$B$3:$B$1315, "&lt;=" &amp; EJ$1, DataRegularSeason20242025!$E$3:$E$1315, $A20)</f>
        <v>11</v>
      </c>
      <c r="EK20" s="49">
        <f>SUMIFS(DataRegularSeason20242025!$AA$3:$AA$1315,DataRegularSeason20242025!$B$3:$B$1315, "&lt;=" &amp; EK$1, DataRegularSeason20242025!$D$3:$D$1315, $A20)+SUMIFS(DataRegularSeason20242025!$AB$3:$AB$1315,DataRegularSeason20242025!$B$3:$B$1315, "&lt;=" &amp; EK$1, DataRegularSeason20242025!$E$3:$E$1315, $A20)</f>
        <v>11</v>
      </c>
      <c r="EL20" s="49">
        <f>SUMIFS(DataRegularSeason20242025!$AA$3:$AA$1315,DataRegularSeason20242025!$B$3:$B$1315, "&lt;=" &amp; EL$1, DataRegularSeason20242025!$D$3:$D$1315, $A20)+SUMIFS(DataRegularSeason20242025!$AB$3:$AB$1315,DataRegularSeason20242025!$B$3:$B$1315, "&lt;=" &amp; EL$1, DataRegularSeason20242025!$E$3:$E$1315, $A20)</f>
        <v>11</v>
      </c>
      <c r="EM20" s="49">
        <f>SUMIFS(DataRegularSeason20242025!$AA$3:$AA$1315,DataRegularSeason20242025!$B$3:$B$1315, "&lt;=" &amp; EM$1, DataRegularSeason20242025!$D$3:$D$1315, $A20)+SUMIFS(DataRegularSeason20242025!$AB$3:$AB$1315,DataRegularSeason20242025!$B$3:$B$1315, "&lt;=" &amp; EM$1, DataRegularSeason20242025!$E$3:$E$1315, $A20)</f>
        <v>11</v>
      </c>
      <c r="EN20" s="49">
        <f>SUMIFS(DataRegularSeason20242025!$AA$3:$AA$1315,DataRegularSeason20242025!$B$3:$B$1315, "&lt;=" &amp; EN$1, DataRegularSeason20242025!$D$3:$D$1315, $A20)+SUMIFS(DataRegularSeason20242025!$AB$3:$AB$1315,DataRegularSeason20242025!$B$3:$B$1315, "&lt;=" &amp; EN$1, DataRegularSeason20242025!$E$3:$E$1315, $A20)</f>
        <v>11</v>
      </c>
      <c r="EO20" s="49">
        <f>SUMIFS(DataRegularSeason20242025!$AA$3:$AA$1315,DataRegularSeason20242025!$B$3:$B$1315, "&lt;=" &amp; EO$1, DataRegularSeason20242025!$D$3:$D$1315, $A20)+SUMIFS(DataRegularSeason20242025!$AB$3:$AB$1315,DataRegularSeason20242025!$B$3:$B$1315, "&lt;=" &amp; EO$1, DataRegularSeason20242025!$E$3:$E$1315, $A20)</f>
        <v>11</v>
      </c>
      <c r="EP20" s="49">
        <f>SUMIFS(DataRegularSeason20242025!$AA$3:$AA$1315,DataRegularSeason20242025!$B$3:$B$1315, "&lt;=" &amp; EP$1, DataRegularSeason20242025!$D$3:$D$1315, $A20)+SUMIFS(DataRegularSeason20242025!$AB$3:$AB$1315,DataRegularSeason20242025!$B$3:$B$1315, "&lt;=" &amp; EP$1, DataRegularSeason20242025!$E$3:$E$1315, $A20)</f>
        <v>11</v>
      </c>
      <c r="EQ20" s="49">
        <f>SUMIFS(DataRegularSeason20242025!$AA$3:$AA$1315,DataRegularSeason20242025!$B$3:$B$1315, "&lt;=" &amp; EQ$1, DataRegularSeason20242025!$D$3:$D$1315, $A20)+SUMIFS(DataRegularSeason20242025!$AB$3:$AB$1315,DataRegularSeason20242025!$B$3:$B$1315, "&lt;=" &amp; EQ$1, DataRegularSeason20242025!$E$3:$E$1315, $A20)</f>
        <v>11</v>
      </c>
      <c r="ER20" s="49">
        <f>SUMIFS(DataRegularSeason20242025!$AA$3:$AA$1315,DataRegularSeason20242025!$B$3:$B$1315, "&lt;=" &amp; ER$1, DataRegularSeason20242025!$D$3:$D$1315, $A20)+SUMIFS(DataRegularSeason20242025!$AB$3:$AB$1315,DataRegularSeason20242025!$B$3:$B$1315, "&lt;=" &amp; ER$1, DataRegularSeason20242025!$E$3:$E$1315, $A20)</f>
        <v>11</v>
      </c>
      <c r="ES20" s="49">
        <f>SUMIFS(DataRegularSeason20242025!$AA$3:$AA$1315,DataRegularSeason20242025!$B$3:$B$1315, "&lt;=" &amp; ES$1, DataRegularSeason20242025!$D$3:$D$1315, $A20)+SUMIFS(DataRegularSeason20242025!$AB$3:$AB$1315,DataRegularSeason20242025!$B$3:$B$1315, "&lt;=" &amp; ES$1, DataRegularSeason20242025!$E$3:$E$1315, $A20)</f>
        <v>11</v>
      </c>
      <c r="ET20" s="49">
        <f>SUMIFS(DataRegularSeason20242025!$AA$3:$AA$1315,DataRegularSeason20242025!$B$3:$B$1315, "&lt;=" &amp; ET$1, DataRegularSeason20242025!$D$3:$D$1315, $A20)+SUMIFS(DataRegularSeason20242025!$AB$3:$AB$1315,DataRegularSeason20242025!$B$3:$B$1315, "&lt;=" &amp; ET$1, DataRegularSeason20242025!$E$3:$E$1315, $A20)</f>
        <v>11</v>
      </c>
      <c r="EU20" s="49">
        <f>SUMIFS(DataRegularSeason20242025!$AA$3:$AA$1315,DataRegularSeason20242025!$B$3:$B$1315, "&lt;=" &amp; EU$1, DataRegularSeason20242025!$D$3:$D$1315, $A20)+SUMIFS(DataRegularSeason20242025!$AB$3:$AB$1315,DataRegularSeason20242025!$B$3:$B$1315, "&lt;=" &amp; EU$1, DataRegularSeason20242025!$E$3:$E$1315, $A20)</f>
        <v>11</v>
      </c>
      <c r="EV20" s="49">
        <f>SUMIFS(DataRegularSeason20242025!$AA$3:$AA$1315,DataRegularSeason20242025!$B$3:$B$1315, "&lt;=" &amp; EV$1, DataRegularSeason20242025!$D$3:$D$1315, $A20)+SUMIFS(DataRegularSeason20242025!$AB$3:$AB$1315,DataRegularSeason20242025!$B$3:$B$1315, "&lt;=" &amp; EV$1, DataRegularSeason20242025!$E$3:$E$1315, $A20)</f>
        <v>11</v>
      </c>
      <c r="EW20" s="49">
        <f>SUMIFS(DataRegularSeason20242025!$AA$3:$AA$1315,DataRegularSeason20242025!$B$3:$B$1315, "&lt;=" &amp; EW$1, DataRegularSeason20242025!$D$3:$D$1315, $A20)+SUMIFS(DataRegularSeason20242025!$AB$3:$AB$1315,DataRegularSeason20242025!$B$3:$B$1315, "&lt;=" &amp; EW$1, DataRegularSeason20242025!$E$3:$E$1315, $A20)</f>
        <v>11</v>
      </c>
      <c r="EX20" s="49">
        <f>SUMIFS(DataRegularSeason20242025!$AA$3:$AA$1315,DataRegularSeason20242025!$B$3:$B$1315, "&lt;=" &amp; EX$1, DataRegularSeason20242025!$D$3:$D$1315, $A20)+SUMIFS(DataRegularSeason20242025!$AB$3:$AB$1315,DataRegularSeason20242025!$B$3:$B$1315, "&lt;=" &amp; EX$1, DataRegularSeason20242025!$E$3:$E$1315, $A20)</f>
        <v>11</v>
      </c>
      <c r="EY20" s="49">
        <f>SUMIFS(DataRegularSeason20242025!$AA$3:$AA$1315,DataRegularSeason20242025!$B$3:$B$1315, "&lt;=" &amp; EY$1, DataRegularSeason20242025!$D$3:$D$1315, $A20)+SUMIFS(DataRegularSeason20242025!$AB$3:$AB$1315,DataRegularSeason20242025!$B$3:$B$1315, "&lt;=" &amp; EY$1, DataRegularSeason20242025!$E$3:$E$1315, $A20)</f>
        <v>11</v>
      </c>
      <c r="EZ20" s="49">
        <f>SUMIFS(DataRegularSeason20242025!$AA$3:$AA$1315,DataRegularSeason20242025!$B$3:$B$1315, "&lt;=" &amp; EZ$1, DataRegularSeason20242025!$D$3:$D$1315, $A20)+SUMIFS(DataRegularSeason20242025!$AB$3:$AB$1315,DataRegularSeason20242025!$B$3:$B$1315, "&lt;=" &amp; EZ$1, DataRegularSeason20242025!$E$3:$E$1315, $A20)</f>
        <v>11</v>
      </c>
      <c r="FA20" s="49">
        <f>SUMIFS(DataRegularSeason20242025!$AA$3:$AA$1315,DataRegularSeason20242025!$B$3:$B$1315, "&lt;=" &amp; FA$1, DataRegularSeason20242025!$D$3:$D$1315, $A20)+SUMIFS(DataRegularSeason20242025!$AB$3:$AB$1315,DataRegularSeason20242025!$B$3:$B$1315, "&lt;=" &amp; FA$1, DataRegularSeason20242025!$E$3:$E$1315, $A20)</f>
        <v>11</v>
      </c>
      <c r="FB20" s="49">
        <f>SUMIFS(DataRegularSeason20242025!$AA$3:$AA$1315,DataRegularSeason20242025!$B$3:$B$1315, "&lt;=" &amp; FB$1, DataRegularSeason20242025!$D$3:$D$1315, $A20)+SUMIFS(DataRegularSeason20242025!$AB$3:$AB$1315,DataRegularSeason20242025!$B$3:$B$1315, "&lt;=" &amp; FB$1, DataRegularSeason20242025!$E$3:$E$1315, $A20)</f>
        <v>11</v>
      </c>
      <c r="FC20" s="49">
        <f>SUMIFS(DataRegularSeason20242025!$AA$3:$AA$1315,DataRegularSeason20242025!$B$3:$B$1315, "&lt;=" &amp; FC$1, DataRegularSeason20242025!$D$3:$D$1315, $A20)+SUMIFS(DataRegularSeason20242025!$AB$3:$AB$1315,DataRegularSeason20242025!$B$3:$B$1315, "&lt;=" &amp; FC$1, DataRegularSeason20242025!$E$3:$E$1315, $A20)</f>
        <v>11</v>
      </c>
      <c r="FD20" s="49">
        <f>SUMIFS(DataRegularSeason20242025!$AA$3:$AA$1315,DataRegularSeason20242025!$B$3:$B$1315, "&lt;=" &amp; FD$1, DataRegularSeason20242025!$D$3:$D$1315, $A20)+SUMIFS(DataRegularSeason20242025!$AB$3:$AB$1315,DataRegularSeason20242025!$B$3:$B$1315, "&lt;=" &amp; FD$1, DataRegularSeason20242025!$E$3:$E$1315, $A20)</f>
        <v>11</v>
      </c>
      <c r="FE20" s="49">
        <f>SUMIFS(DataRegularSeason20242025!$AA$3:$AA$1315,DataRegularSeason20242025!$B$3:$B$1315, "&lt;=" &amp; FE$1, DataRegularSeason20242025!$D$3:$D$1315, $A20)+SUMIFS(DataRegularSeason20242025!$AB$3:$AB$1315,DataRegularSeason20242025!$B$3:$B$1315, "&lt;=" &amp; FE$1, DataRegularSeason20242025!$E$3:$E$1315, $A20)</f>
        <v>11</v>
      </c>
      <c r="FF20" s="49">
        <f>SUMIFS(DataRegularSeason20242025!$AA$3:$AA$1315,DataRegularSeason20242025!$B$3:$B$1315, "&lt;=" &amp; FF$1, DataRegularSeason20242025!$D$3:$D$1315, $A20)+SUMIFS(DataRegularSeason20242025!$AB$3:$AB$1315,DataRegularSeason20242025!$B$3:$B$1315, "&lt;=" &amp; FF$1, DataRegularSeason20242025!$E$3:$E$1315, $A20)</f>
        <v>11</v>
      </c>
      <c r="FG20" s="49">
        <f>SUMIFS(DataRegularSeason20242025!$AA$3:$AA$1315,DataRegularSeason20242025!$B$3:$B$1315, "&lt;=" &amp; FG$1, DataRegularSeason20242025!$D$3:$D$1315, $A20)+SUMIFS(DataRegularSeason20242025!$AB$3:$AB$1315,DataRegularSeason20242025!$B$3:$B$1315, "&lt;=" &amp; FG$1, DataRegularSeason20242025!$E$3:$E$1315, $A20)</f>
        <v>11</v>
      </c>
      <c r="FH20" s="49">
        <f>SUMIFS(DataRegularSeason20242025!$AA$3:$AA$1315,DataRegularSeason20242025!$B$3:$B$1315, "&lt;=" &amp; FH$1, DataRegularSeason20242025!$D$3:$D$1315, $A20)+SUMIFS(DataRegularSeason20242025!$AB$3:$AB$1315,DataRegularSeason20242025!$B$3:$B$1315, "&lt;=" &amp; FH$1, DataRegularSeason20242025!$E$3:$E$1315, $A20)</f>
        <v>11</v>
      </c>
      <c r="FI20" s="49">
        <f>SUMIFS(DataRegularSeason20242025!$AA$3:$AA$1315,DataRegularSeason20242025!$B$3:$B$1315, "&lt;=" &amp; FI$1, DataRegularSeason20242025!$D$3:$D$1315, $A20)+SUMIFS(DataRegularSeason20242025!$AB$3:$AB$1315,DataRegularSeason20242025!$B$3:$B$1315, "&lt;=" &amp; FI$1, DataRegularSeason20242025!$E$3:$E$1315, $A20)</f>
        <v>11</v>
      </c>
      <c r="FJ20" s="49">
        <f>SUMIFS(DataRegularSeason20242025!$AA$3:$AA$1315,DataRegularSeason20242025!$B$3:$B$1315, "&lt;=" &amp; FJ$1, DataRegularSeason20242025!$D$3:$D$1315, $A20)+SUMIFS(DataRegularSeason20242025!$AB$3:$AB$1315,DataRegularSeason20242025!$B$3:$B$1315, "&lt;=" &amp; FJ$1, DataRegularSeason20242025!$E$3:$E$1315, $A20)</f>
        <v>11</v>
      </c>
      <c r="FK20" s="49">
        <f>SUMIFS(DataRegularSeason20242025!$AA$3:$AA$1315,DataRegularSeason20242025!$B$3:$B$1315, "&lt;=" &amp; FK$1, DataRegularSeason20242025!$D$3:$D$1315, $A20)+SUMIFS(DataRegularSeason20242025!$AB$3:$AB$1315,DataRegularSeason20242025!$B$3:$B$1315, "&lt;=" &amp; FK$1, DataRegularSeason20242025!$E$3:$E$1315, $A20)</f>
        <v>11</v>
      </c>
      <c r="FL20" s="49">
        <f>SUMIFS(DataRegularSeason20242025!$AA$3:$AA$1315,DataRegularSeason20242025!$B$3:$B$1315, "&lt;=" &amp; FL$1, DataRegularSeason20242025!$D$3:$D$1315, $A20)+SUMIFS(DataRegularSeason20242025!$AB$3:$AB$1315,DataRegularSeason20242025!$B$3:$B$1315, "&lt;=" &amp; FL$1, DataRegularSeason20242025!$E$3:$E$1315, $A20)</f>
        <v>11</v>
      </c>
      <c r="FM20" s="49">
        <f>SUMIFS(DataRegularSeason20242025!$AA$3:$AA$1315,DataRegularSeason20242025!$B$3:$B$1315, "&lt;=" &amp; FM$1, DataRegularSeason20242025!$D$3:$D$1315, $A20)+SUMIFS(DataRegularSeason20242025!$AB$3:$AB$1315,DataRegularSeason20242025!$B$3:$B$1315, "&lt;=" &amp; FM$1, DataRegularSeason20242025!$E$3:$E$1315, $A20)</f>
        <v>11</v>
      </c>
      <c r="FN20" s="49">
        <f>SUMIFS(DataRegularSeason20242025!$AA$3:$AA$1315,DataRegularSeason20242025!$B$3:$B$1315, "&lt;=" &amp; FN$1, DataRegularSeason20242025!$D$3:$D$1315, $A20)+SUMIFS(DataRegularSeason20242025!$AB$3:$AB$1315,DataRegularSeason20242025!$B$3:$B$1315, "&lt;=" &amp; FN$1, DataRegularSeason20242025!$E$3:$E$1315, $A20)</f>
        <v>11</v>
      </c>
      <c r="FO20" s="49">
        <f>SUMIFS(DataRegularSeason20242025!$AA$3:$AA$1315,DataRegularSeason20242025!$B$3:$B$1315, "&lt;=" &amp; FO$1, DataRegularSeason20242025!$D$3:$D$1315, $A20)+SUMIFS(DataRegularSeason20242025!$AB$3:$AB$1315,DataRegularSeason20242025!$B$3:$B$1315, "&lt;=" &amp; FO$1, DataRegularSeason20242025!$E$3:$E$1315, $A20)</f>
        <v>11</v>
      </c>
      <c r="FP20" s="49">
        <f>SUMIFS(DataRegularSeason20242025!$AA$3:$AA$1315,DataRegularSeason20242025!$B$3:$B$1315, "&lt;=" &amp; FP$1, DataRegularSeason20242025!$D$3:$D$1315, $A20)+SUMIFS(DataRegularSeason20242025!$AB$3:$AB$1315,DataRegularSeason20242025!$B$3:$B$1315, "&lt;=" &amp; FP$1, DataRegularSeason20242025!$E$3:$E$1315, $A20)</f>
        <v>11</v>
      </c>
      <c r="FQ20" s="49">
        <f>SUMIFS(DataRegularSeason20242025!$AA$3:$AA$1315,DataRegularSeason20242025!$B$3:$B$1315, "&lt;=" &amp; FQ$1, DataRegularSeason20242025!$D$3:$D$1315, $A20)+SUMIFS(DataRegularSeason20242025!$AB$3:$AB$1315,DataRegularSeason20242025!$B$3:$B$1315, "&lt;=" &amp; FQ$1, DataRegularSeason20242025!$E$3:$E$1315, $A20)</f>
        <v>11</v>
      </c>
      <c r="FR20" s="49">
        <f>SUMIFS(DataRegularSeason20242025!$AA$3:$AA$1315,DataRegularSeason20242025!$B$3:$B$1315, "&lt;=" &amp; FR$1, DataRegularSeason20242025!$D$3:$D$1315, $A20)+SUMIFS(DataRegularSeason20242025!$AB$3:$AB$1315,DataRegularSeason20242025!$B$3:$B$1315, "&lt;=" &amp; FR$1, DataRegularSeason20242025!$E$3:$E$1315, $A20)</f>
        <v>11</v>
      </c>
      <c r="FS20" s="49">
        <f>SUMIFS(DataRegularSeason20242025!$AA$3:$AA$1315,DataRegularSeason20242025!$B$3:$B$1315, "&lt;=" &amp; FS$1, DataRegularSeason20242025!$D$3:$D$1315, $A20)+SUMIFS(DataRegularSeason20242025!$AB$3:$AB$1315,DataRegularSeason20242025!$B$3:$B$1315, "&lt;=" &amp; FS$1, DataRegularSeason20242025!$E$3:$E$1315, $A20)</f>
        <v>11</v>
      </c>
      <c r="FT20" s="49">
        <f>SUMIFS(DataRegularSeason20242025!$AA$3:$AA$1315,DataRegularSeason20242025!$B$3:$B$1315, "&lt;=" &amp; FT$1, DataRegularSeason20242025!$D$3:$D$1315, $A20)+SUMIFS(DataRegularSeason20242025!$AB$3:$AB$1315,DataRegularSeason20242025!$B$3:$B$1315, "&lt;=" &amp; FT$1, DataRegularSeason20242025!$E$3:$E$1315, $A20)</f>
        <v>11</v>
      </c>
      <c r="FU20" s="49">
        <f>SUMIFS(DataRegularSeason20242025!$AA$3:$AA$1315,DataRegularSeason20242025!$B$3:$B$1315, "&lt;=" &amp; FU$1, DataRegularSeason20242025!$D$3:$D$1315, $A20)+SUMIFS(DataRegularSeason20242025!$AB$3:$AB$1315,DataRegularSeason20242025!$B$3:$B$1315, "&lt;=" &amp; FU$1, DataRegularSeason20242025!$E$3:$E$1315, $A20)</f>
        <v>11</v>
      </c>
      <c r="FV20" s="49">
        <f>SUMIFS(DataRegularSeason20242025!$AA$3:$AA$1315,DataRegularSeason20242025!$B$3:$B$1315, "&lt;=" &amp; FV$1, DataRegularSeason20242025!$D$3:$D$1315, $A20)+SUMIFS(DataRegularSeason20242025!$AB$3:$AB$1315,DataRegularSeason20242025!$B$3:$B$1315, "&lt;=" &amp; FV$1, DataRegularSeason20242025!$E$3:$E$1315, $A20)</f>
        <v>11</v>
      </c>
      <c r="FW20" s="49">
        <f>SUMIFS(DataRegularSeason20242025!$AA$3:$AA$1315,DataRegularSeason20242025!$B$3:$B$1315, "&lt;=" &amp; FW$1, DataRegularSeason20242025!$D$3:$D$1315, $A20)+SUMIFS(DataRegularSeason20242025!$AB$3:$AB$1315,DataRegularSeason20242025!$B$3:$B$1315, "&lt;=" &amp; FW$1, DataRegularSeason20242025!$E$3:$E$1315, $A20)</f>
        <v>11</v>
      </c>
      <c r="FX20" s="49">
        <f>SUMIFS(DataRegularSeason20242025!$AA$3:$AA$1315,DataRegularSeason20242025!$B$3:$B$1315, "&lt;=" &amp; FX$1, DataRegularSeason20242025!$D$3:$D$1315, $A20)+SUMIFS(DataRegularSeason20242025!$AB$3:$AB$1315,DataRegularSeason20242025!$B$3:$B$1315, "&lt;=" &amp; FX$1, DataRegularSeason20242025!$E$3:$E$1315, $A20)</f>
        <v>11</v>
      </c>
      <c r="FY20" s="49">
        <f>SUMIFS(DataRegularSeason20242025!$AA$3:$AA$1315,DataRegularSeason20242025!$B$3:$B$1315, "&lt;=" &amp; FY$1, DataRegularSeason20242025!$D$3:$D$1315, $A20)+SUMIFS(DataRegularSeason20242025!$AB$3:$AB$1315,DataRegularSeason20242025!$B$3:$B$1315, "&lt;=" &amp; FY$1, DataRegularSeason20242025!$E$3:$E$1315, $A20)</f>
        <v>11</v>
      </c>
      <c r="FZ20" s="49">
        <f>SUMIFS(DataRegularSeason20242025!$AA$3:$AA$1315,DataRegularSeason20242025!$B$3:$B$1315, "&lt;=" &amp; FZ$1, DataRegularSeason20242025!$D$3:$D$1315, $A20)+SUMIFS(DataRegularSeason20242025!$AB$3:$AB$1315,DataRegularSeason20242025!$B$3:$B$1315, "&lt;=" &amp; FZ$1, DataRegularSeason20242025!$E$3:$E$1315, $A20)</f>
        <v>11</v>
      </c>
      <c r="GA20" s="49">
        <f>SUMIFS(DataRegularSeason20242025!$AA$3:$AA$1315,DataRegularSeason20242025!$B$3:$B$1315, "&lt;=" &amp; GA$1, DataRegularSeason20242025!$D$3:$D$1315, $A20)+SUMIFS(DataRegularSeason20242025!$AB$3:$AB$1315,DataRegularSeason20242025!$B$3:$B$1315, "&lt;=" &amp; GA$1, DataRegularSeason20242025!$E$3:$E$1315, $A20)</f>
        <v>11</v>
      </c>
      <c r="GB20" s="49">
        <f>SUMIFS(DataRegularSeason20242025!$AA$3:$AA$1315,DataRegularSeason20242025!$B$3:$B$1315, "&lt;=" &amp; GB$1, DataRegularSeason20242025!$D$3:$D$1315, $A20)+SUMIFS(DataRegularSeason20242025!$AB$3:$AB$1315,DataRegularSeason20242025!$B$3:$B$1315, "&lt;=" &amp; GB$1, DataRegularSeason20242025!$E$3:$E$1315, $A20)</f>
        <v>11</v>
      </c>
      <c r="GC20" s="49">
        <f>SUMIFS(DataRegularSeason20242025!$AA$3:$AA$1315,DataRegularSeason20242025!$B$3:$B$1315, "&lt;=" &amp; GC$1, DataRegularSeason20242025!$D$3:$D$1315, $A20)+SUMIFS(DataRegularSeason20242025!$AB$3:$AB$1315,DataRegularSeason20242025!$B$3:$B$1315, "&lt;=" &amp; GC$1, DataRegularSeason20242025!$E$3:$E$1315, $A20)</f>
        <v>11</v>
      </c>
      <c r="GD20" s="49">
        <f>SUMIFS(DataRegularSeason20242025!$AA$3:$AA$1315,DataRegularSeason20242025!$B$3:$B$1315, "&lt;=" &amp; GD$1, DataRegularSeason20242025!$D$3:$D$1315, $A20)+SUMIFS(DataRegularSeason20242025!$AB$3:$AB$1315,DataRegularSeason20242025!$B$3:$B$1315, "&lt;=" &amp; GD$1, DataRegularSeason20242025!$E$3:$E$1315, $A20)</f>
        <v>11</v>
      </c>
      <c r="GE20" s="49">
        <f>SUMIFS(DataRegularSeason20242025!$AA$3:$AA$1315,DataRegularSeason20242025!$B$3:$B$1315, "&lt;=" &amp; GE$1, DataRegularSeason20242025!$D$3:$D$1315, $A20)+SUMIFS(DataRegularSeason20242025!$AB$3:$AB$1315,DataRegularSeason20242025!$B$3:$B$1315, "&lt;=" &amp; GE$1, DataRegularSeason20242025!$E$3:$E$1315, $A20)</f>
        <v>11</v>
      </c>
      <c r="GF20" s="49">
        <f>SUMIFS(DataRegularSeason20242025!$AA$3:$AA$1315,DataRegularSeason20242025!$B$3:$B$1315, "&lt;=" &amp; GF$1, DataRegularSeason20242025!$D$3:$D$1315, $A20)+SUMIFS(DataRegularSeason20242025!$AB$3:$AB$1315,DataRegularSeason20242025!$B$3:$B$1315, "&lt;=" &amp; GF$1, DataRegularSeason20242025!$E$3:$E$1315, $A20)</f>
        <v>11</v>
      </c>
      <c r="GG20" s="49">
        <f>SUMIFS(DataRegularSeason20242025!$AA$3:$AA$1315,DataRegularSeason20242025!$B$3:$B$1315, "&lt;=" &amp; GG$1, DataRegularSeason20242025!$D$3:$D$1315, $A20)+SUMIFS(DataRegularSeason20242025!$AB$3:$AB$1315,DataRegularSeason20242025!$B$3:$B$1315, "&lt;=" &amp; GG$1, DataRegularSeason20242025!$E$3:$E$1315, $A20)</f>
        <v>11</v>
      </c>
      <c r="GH20" s="49">
        <f>SUMIFS(DataRegularSeason20242025!$AA$3:$AA$1315,DataRegularSeason20242025!$B$3:$B$1315, "&lt;=" &amp; GH$1, DataRegularSeason20242025!$D$3:$D$1315, $A20)+SUMIFS(DataRegularSeason20242025!$AB$3:$AB$1315,DataRegularSeason20242025!$B$3:$B$1315, "&lt;=" &amp; GH$1, DataRegularSeason20242025!$E$3:$E$1315, $A20)</f>
        <v>11</v>
      </c>
      <c r="GI20" s="49">
        <f>SUMIFS(DataRegularSeason20242025!$AA$3:$AA$1315,DataRegularSeason20242025!$B$3:$B$1315, "&lt;=" &amp; GI$1, DataRegularSeason20242025!$D$3:$D$1315, $A20)+SUMIFS(DataRegularSeason20242025!$AB$3:$AB$1315,DataRegularSeason20242025!$B$3:$B$1315, "&lt;=" &amp; GI$1, DataRegularSeason20242025!$E$3:$E$1315, $A20)</f>
        <v>11</v>
      </c>
      <c r="GJ20" s="49">
        <f>SUMIFS(DataRegularSeason20242025!$AA$3:$AA$1315,DataRegularSeason20242025!$B$3:$B$1315, "&lt;=" &amp; GJ$1, DataRegularSeason20242025!$D$3:$D$1315, $A20)+SUMIFS(DataRegularSeason20242025!$AB$3:$AB$1315,DataRegularSeason20242025!$B$3:$B$1315, "&lt;=" &amp; GJ$1, DataRegularSeason20242025!$E$3:$E$1315, $A20)</f>
        <v>11</v>
      </c>
      <c r="GK20" s="49">
        <f>SUMIFS(DataRegularSeason20242025!$AA$3:$AA$1315,DataRegularSeason20242025!$B$3:$B$1315, "&lt;=" &amp; GK$1, DataRegularSeason20242025!$D$3:$D$1315, $A20)+SUMIFS(DataRegularSeason20242025!$AB$3:$AB$1315,DataRegularSeason20242025!$B$3:$B$1315, "&lt;=" &amp; GK$1, DataRegularSeason20242025!$E$3:$E$1315, $A20)</f>
        <v>11</v>
      </c>
      <c r="GL20" s="49">
        <f>SUMIFS(DataRegularSeason20242025!$AA$3:$AA$1315,DataRegularSeason20242025!$B$3:$B$1315, "&lt;=" &amp; GL$1, DataRegularSeason20242025!$D$3:$D$1315, $A20)+SUMIFS(DataRegularSeason20242025!$AB$3:$AB$1315,DataRegularSeason20242025!$B$3:$B$1315, "&lt;=" &amp; GL$1, DataRegularSeason20242025!$E$3:$E$1315, $A20)</f>
        <v>11</v>
      </c>
      <c r="GM20" s="49">
        <f>SUMIFS(DataRegularSeason20242025!$AA$3:$AA$1315,DataRegularSeason20242025!$B$3:$B$1315, "&lt;=" &amp; GM$1, DataRegularSeason20242025!$D$3:$D$1315, $A20)+SUMIFS(DataRegularSeason20242025!$AB$3:$AB$1315,DataRegularSeason20242025!$B$3:$B$1315, "&lt;=" &amp; GM$1, DataRegularSeason20242025!$E$3:$E$1315, $A20)</f>
        <v>11</v>
      </c>
      <c r="GN20" s="49">
        <f>SUMIFS(DataRegularSeason20242025!$AA$3:$AA$1315,DataRegularSeason20242025!$B$3:$B$1315, "&lt;=" &amp; GN$1, DataRegularSeason20242025!$D$3:$D$1315, $A20)+SUMIFS(DataRegularSeason20242025!$AB$3:$AB$1315,DataRegularSeason20242025!$B$3:$B$1315, "&lt;=" &amp; GN$1, DataRegularSeason20242025!$E$3:$E$1315, $A20)</f>
        <v>11</v>
      </c>
      <c r="GO20" s="49">
        <f>SUMIFS(DataRegularSeason20242025!$AA$3:$AA$1315,DataRegularSeason20242025!$B$3:$B$1315, "&lt;=" &amp; GO$1, DataRegularSeason20242025!$D$3:$D$1315, $A20)+SUMIFS(DataRegularSeason20242025!$AB$3:$AB$1315,DataRegularSeason20242025!$B$3:$B$1315, "&lt;=" &amp; GO$1, DataRegularSeason20242025!$E$3:$E$1315, $A20)</f>
        <v>11</v>
      </c>
      <c r="GP20" s="49">
        <f>SUMIFS(DataRegularSeason20242025!$AA$3:$AA$1315,DataRegularSeason20242025!$B$3:$B$1315, "&lt;=" &amp; GP$1, DataRegularSeason20242025!$D$3:$D$1315, $A20)+SUMIFS(DataRegularSeason20242025!$AB$3:$AB$1315,DataRegularSeason20242025!$B$3:$B$1315, "&lt;=" &amp; GP$1, DataRegularSeason20242025!$E$3:$E$1315, $A20)</f>
        <v>11</v>
      </c>
      <c r="GQ20" s="49">
        <f>SUMIFS(DataRegularSeason20242025!$AA$3:$AA$1315,DataRegularSeason20242025!$B$3:$B$1315, "&lt;=" &amp; GQ$1, DataRegularSeason20242025!$D$3:$D$1315, $A20)+SUMIFS(DataRegularSeason20242025!$AB$3:$AB$1315,DataRegularSeason20242025!$B$3:$B$1315, "&lt;=" &amp; GQ$1, DataRegularSeason20242025!$E$3:$E$1315, $A20)</f>
        <v>11</v>
      </c>
      <c r="GR20" s="49">
        <f>SUMIFS(DataRegularSeason20242025!$AA$3:$AA$1315,DataRegularSeason20242025!$B$3:$B$1315, "&lt;=" &amp; GR$1, DataRegularSeason20242025!$D$3:$D$1315, $A20)+SUMIFS(DataRegularSeason20242025!$AB$3:$AB$1315,DataRegularSeason20242025!$B$3:$B$1315, "&lt;=" &amp; GR$1, DataRegularSeason20242025!$E$3:$E$1315, $A20)</f>
        <v>11</v>
      </c>
      <c r="GS20" s="49">
        <f>SUMIFS(DataRegularSeason20242025!$AA$3:$AA$1315,DataRegularSeason20242025!$B$3:$B$1315, "&lt;=" &amp; GS$1, DataRegularSeason20242025!$D$3:$D$1315, $A20)+SUMIFS(DataRegularSeason20242025!$AB$3:$AB$1315,DataRegularSeason20242025!$B$3:$B$1315, "&lt;=" &amp; GS$1, DataRegularSeason20242025!$E$3:$E$1315, $A20)</f>
        <v>11</v>
      </c>
      <c r="GT20" s="49">
        <f>SUMIFS(DataRegularSeason20242025!$AA$3:$AA$1315,DataRegularSeason20242025!$B$3:$B$1315, "&lt;=" &amp; GT$1, DataRegularSeason20242025!$D$3:$D$1315, $A20)+SUMIFS(DataRegularSeason20242025!$AB$3:$AB$1315,DataRegularSeason20242025!$B$3:$B$1315, "&lt;=" &amp; GT$1, DataRegularSeason20242025!$E$3:$E$1315, $A20)</f>
        <v>11</v>
      </c>
      <c r="GU20" s="49">
        <f>SUMIFS(DataRegularSeason20242025!$AA$3:$AA$1315,DataRegularSeason20242025!$B$3:$B$1315, "&lt;=" &amp; GU$1, DataRegularSeason20242025!$D$3:$D$1315, $A20)+SUMIFS(DataRegularSeason20242025!$AB$3:$AB$1315,DataRegularSeason20242025!$B$3:$B$1315, "&lt;=" &amp; GU$1, DataRegularSeason20242025!$E$3:$E$1315, $A20)</f>
        <v>11</v>
      </c>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row>
    <row r="21" spans="1:275" hidden="1" x14ac:dyDescent="0.25">
      <c r="A21" s="48" t="s">
        <v>30</v>
      </c>
      <c r="B21" t="s">
        <v>98</v>
      </c>
      <c r="C21" t="s">
        <v>81</v>
      </c>
      <c r="D21" s="49">
        <f>SUMIFS(DataRegularSeason20242025!$AA$3:$AA$1315,DataRegularSeason20242025!$B$3:$B$1315, "&lt;=" &amp; D$1, DataRegularSeason20242025!$D$3:$D$1315, $A21)+SUMIFS(DataRegularSeason20242025!$AB$3:$AB$1315,DataRegularSeason20242025!$B$3:$B$1315, "&lt;=" &amp; D$1, DataRegularSeason20242025!$E$3:$E$1315, $A21)</f>
        <v>0</v>
      </c>
      <c r="E21" s="49">
        <f>SUMIFS(DataRegularSeason20242025!$AA$3:$AA$1315,DataRegularSeason20242025!$B$3:$B$1315, "&lt;=" &amp; E$1, DataRegularSeason20242025!$D$3:$D$1315, $A21)+SUMIFS(DataRegularSeason20242025!$AB$3:$AB$1315,DataRegularSeason20242025!$B$3:$B$1315, "&lt;=" &amp; E$1, DataRegularSeason20242025!$E$3:$E$1315, $A21)</f>
        <v>0</v>
      </c>
      <c r="F21" s="49">
        <f>SUMIFS(DataRegularSeason20242025!$AA$3:$AA$1315,DataRegularSeason20242025!$B$3:$B$1315, "&lt;=" &amp; F$1, DataRegularSeason20242025!$D$3:$D$1315, $A21)+SUMIFS(DataRegularSeason20242025!$AB$3:$AB$1315,DataRegularSeason20242025!$B$3:$B$1315, "&lt;=" &amp; F$1, DataRegularSeason20242025!$E$3:$E$1315, $A21)</f>
        <v>0</v>
      </c>
      <c r="G21" s="49">
        <f>SUMIFS(DataRegularSeason20242025!$AA$3:$AA$1315,DataRegularSeason20242025!$B$3:$B$1315, "&lt;=" &amp; G$1, DataRegularSeason20242025!$D$3:$D$1315, $A21)+SUMIFS(DataRegularSeason20242025!$AB$3:$AB$1315,DataRegularSeason20242025!$B$3:$B$1315, "&lt;=" &amp; G$1, DataRegularSeason20242025!$E$3:$E$1315, $A21)</f>
        <v>0</v>
      </c>
      <c r="H21" s="49">
        <f>SUMIFS(DataRegularSeason20242025!$AA$3:$AA$1315,DataRegularSeason20242025!$B$3:$B$1315, "&lt;=" &amp; H$1, DataRegularSeason20242025!$D$3:$D$1315, $A21)+SUMIFS(DataRegularSeason20242025!$AB$3:$AB$1315,DataRegularSeason20242025!$B$3:$B$1315, "&lt;=" &amp; H$1, DataRegularSeason20242025!$E$3:$E$1315, $A21)</f>
        <v>0</v>
      </c>
      <c r="I21" s="49">
        <f>SUMIFS(DataRegularSeason20242025!$AA$3:$AA$1315,DataRegularSeason20242025!$B$3:$B$1315, "&lt;=" &amp; I$1, DataRegularSeason20242025!$D$3:$D$1315, $A21)+SUMIFS(DataRegularSeason20242025!$AB$3:$AB$1315,DataRegularSeason20242025!$B$3:$B$1315, "&lt;=" &amp; I$1, DataRegularSeason20242025!$E$3:$E$1315, $A21)</f>
        <v>0</v>
      </c>
      <c r="J21" s="49">
        <f>SUMIFS(DataRegularSeason20242025!$AA$3:$AA$1315,DataRegularSeason20242025!$B$3:$B$1315, "&lt;=" &amp; J$1, DataRegularSeason20242025!$D$3:$D$1315, $A21)+SUMIFS(DataRegularSeason20242025!$AB$3:$AB$1315,DataRegularSeason20242025!$B$3:$B$1315, "&lt;=" &amp; J$1, DataRegularSeason20242025!$E$3:$E$1315, $A21)</f>
        <v>0</v>
      </c>
      <c r="K21" s="49">
        <f>SUMIFS(DataRegularSeason20242025!$AA$3:$AA$1315,DataRegularSeason20242025!$B$3:$B$1315, "&lt;=" &amp; K$1, DataRegularSeason20242025!$D$3:$D$1315, $A21)+SUMIFS(DataRegularSeason20242025!$AB$3:$AB$1315,DataRegularSeason20242025!$B$3:$B$1315, "&lt;=" &amp; K$1, DataRegularSeason20242025!$E$3:$E$1315, $A21)</f>
        <v>2</v>
      </c>
      <c r="L21" s="49">
        <f>SUMIFS(DataRegularSeason20242025!$AA$3:$AA$1315,DataRegularSeason20242025!$B$3:$B$1315, "&lt;=" &amp; L$1, DataRegularSeason20242025!$D$3:$D$1315, $A21)+SUMIFS(DataRegularSeason20242025!$AB$3:$AB$1315,DataRegularSeason20242025!$B$3:$B$1315, "&lt;=" &amp; L$1, DataRegularSeason20242025!$E$3:$E$1315, $A21)</f>
        <v>2</v>
      </c>
      <c r="M21" s="49">
        <f>SUMIFS(DataRegularSeason20242025!$AA$3:$AA$1315,DataRegularSeason20242025!$B$3:$B$1315, "&lt;=" &amp; M$1, DataRegularSeason20242025!$D$3:$D$1315, $A21)+SUMIFS(DataRegularSeason20242025!$AB$3:$AB$1315,DataRegularSeason20242025!$B$3:$B$1315, "&lt;=" &amp; M$1, DataRegularSeason20242025!$E$3:$E$1315, $A21)</f>
        <v>2</v>
      </c>
      <c r="N21" s="49">
        <f>SUMIFS(DataRegularSeason20242025!$AA$3:$AA$1315,DataRegularSeason20242025!$B$3:$B$1315, "&lt;=" &amp; N$1, DataRegularSeason20242025!$D$3:$D$1315, $A21)+SUMIFS(DataRegularSeason20242025!$AB$3:$AB$1315,DataRegularSeason20242025!$B$3:$B$1315, "&lt;=" &amp; N$1, DataRegularSeason20242025!$E$3:$E$1315, $A21)</f>
        <v>2</v>
      </c>
      <c r="O21" s="49">
        <f>SUMIFS(DataRegularSeason20242025!$AA$3:$AA$1315,DataRegularSeason20242025!$B$3:$B$1315, "&lt;=" &amp; O$1, DataRegularSeason20242025!$D$3:$D$1315, $A21)+SUMIFS(DataRegularSeason20242025!$AB$3:$AB$1315,DataRegularSeason20242025!$B$3:$B$1315, "&lt;=" &amp; O$1, DataRegularSeason20242025!$E$3:$E$1315, $A21)</f>
        <v>4</v>
      </c>
      <c r="P21" s="49">
        <f>SUMIFS(DataRegularSeason20242025!$AA$3:$AA$1315,DataRegularSeason20242025!$B$3:$B$1315, "&lt;=" &amp; P$1, DataRegularSeason20242025!$D$3:$D$1315, $A21)+SUMIFS(DataRegularSeason20242025!$AB$3:$AB$1315,DataRegularSeason20242025!$B$3:$B$1315, "&lt;=" &amp; P$1, DataRegularSeason20242025!$E$3:$E$1315, $A21)</f>
        <v>4</v>
      </c>
      <c r="Q21" s="49">
        <f>SUMIFS(DataRegularSeason20242025!$AA$3:$AA$1315,DataRegularSeason20242025!$B$3:$B$1315, "&lt;=" &amp; Q$1, DataRegularSeason20242025!$D$3:$D$1315, $A21)+SUMIFS(DataRegularSeason20242025!$AB$3:$AB$1315,DataRegularSeason20242025!$B$3:$B$1315, "&lt;=" &amp; Q$1, DataRegularSeason20242025!$E$3:$E$1315, $A21)</f>
        <v>4</v>
      </c>
      <c r="R21" s="49">
        <f>SUMIFS(DataRegularSeason20242025!$AA$3:$AA$1315,DataRegularSeason20242025!$B$3:$B$1315, "&lt;=" &amp; R$1, DataRegularSeason20242025!$D$3:$D$1315, $A21)+SUMIFS(DataRegularSeason20242025!$AB$3:$AB$1315,DataRegularSeason20242025!$B$3:$B$1315, "&lt;=" &amp; R$1, DataRegularSeason20242025!$E$3:$E$1315, $A21)</f>
        <v>4</v>
      </c>
      <c r="S21" s="49">
        <f>SUMIFS(DataRegularSeason20242025!$AA$3:$AA$1315,DataRegularSeason20242025!$B$3:$B$1315, "&lt;=" &amp; S$1, DataRegularSeason20242025!$D$3:$D$1315, $A21)+SUMIFS(DataRegularSeason20242025!$AB$3:$AB$1315,DataRegularSeason20242025!$B$3:$B$1315, "&lt;=" &amp; S$1, DataRegularSeason20242025!$E$3:$E$1315, $A21)</f>
        <v>4</v>
      </c>
      <c r="T21" s="49">
        <f>SUMIFS(DataRegularSeason20242025!$AA$3:$AA$1315,DataRegularSeason20242025!$B$3:$B$1315, "&lt;=" &amp; T$1, DataRegularSeason20242025!$D$3:$D$1315, $A21)+SUMIFS(DataRegularSeason20242025!$AB$3:$AB$1315,DataRegularSeason20242025!$B$3:$B$1315, "&lt;=" &amp; T$1, DataRegularSeason20242025!$E$3:$E$1315, $A21)</f>
        <v>6</v>
      </c>
      <c r="U21" s="49">
        <f>SUMIFS(DataRegularSeason20242025!$AA$3:$AA$1315,DataRegularSeason20242025!$B$3:$B$1315, "&lt;=" &amp; U$1, DataRegularSeason20242025!$D$3:$D$1315, $A21)+SUMIFS(DataRegularSeason20242025!$AB$3:$AB$1315,DataRegularSeason20242025!$B$3:$B$1315, "&lt;=" &amp; U$1, DataRegularSeason20242025!$E$3:$E$1315, $A21)</f>
        <v>6</v>
      </c>
      <c r="V21" s="49">
        <f>SUMIFS(DataRegularSeason20242025!$AA$3:$AA$1315,DataRegularSeason20242025!$B$3:$B$1315, "&lt;=" &amp; V$1, DataRegularSeason20242025!$D$3:$D$1315, $A21)+SUMIFS(DataRegularSeason20242025!$AB$3:$AB$1315,DataRegularSeason20242025!$B$3:$B$1315, "&lt;=" &amp; V$1, DataRegularSeason20242025!$E$3:$E$1315, $A21)</f>
        <v>6</v>
      </c>
      <c r="W21" s="49">
        <f>SUMIFS(DataRegularSeason20242025!$AA$3:$AA$1315,DataRegularSeason20242025!$B$3:$B$1315, "&lt;=" &amp; W$1, DataRegularSeason20242025!$D$3:$D$1315, $A21)+SUMIFS(DataRegularSeason20242025!$AB$3:$AB$1315,DataRegularSeason20242025!$B$3:$B$1315, "&lt;=" &amp; W$1, DataRegularSeason20242025!$E$3:$E$1315, $A21)</f>
        <v>8</v>
      </c>
      <c r="X21" s="49">
        <f>SUMIFS(DataRegularSeason20242025!$AA$3:$AA$1315,DataRegularSeason20242025!$B$3:$B$1315, "&lt;=" &amp; X$1, DataRegularSeason20242025!$D$3:$D$1315, $A21)+SUMIFS(DataRegularSeason20242025!$AB$3:$AB$1315,DataRegularSeason20242025!$B$3:$B$1315, "&lt;=" &amp; X$1, DataRegularSeason20242025!$E$3:$E$1315, $A21)</f>
        <v>8</v>
      </c>
      <c r="Y21" s="49">
        <f>SUMIFS(DataRegularSeason20242025!$AA$3:$AA$1315,DataRegularSeason20242025!$B$3:$B$1315, "&lt;=" &amp; Y$1, DataRegularSeason20242025!$D$3:$D$1315, $A21)+SUMIFS(DataRegularSeason20242025!$AB$3:$AB$1315,DataRegularSeason20242025!$B$3:$B$1315, "&lt;=" &amp; Y$1, DataRegularSeason20242025!$E$3:$E$1315, $A21)</f>
        <v>8</v>
      </c>
      <c r="Z21" s="49">
        <f>SUMIFS(DataRegularSeason20242025!$AA$3:$AA$1315,DataRegularSeason20242025!$B$3:$B$1315, "&lt;=" &amp; Z$1, DataRegularSeason20242025!$D$3:$D$1315, $A21)+SUMIFS(DataRegularSeason20242025!$AB$3:$AB$1315,DataRegularSeason20242025!$B$3:$B$1315, "&lt;=" &amp; Z$1, DataRegularSeason20242025!$E$3:$E$1315, $A21)</f>
        <v>8</v>
      </c>
      <c r="AA21" s="49">
        <f>SUMIFS(DataRegularSeason20242025!$AA$3:$AA$1315,DataRegularSeason20242025!$B$3:$B$1315, "&lt;=" &amp; AA$1, DataRegularSeason20242025!$D$3:$D$1315, $A21)+SUMIFS(DataRegularSeason20242025!$AB$3:$AB$1315,DataRegularSeason20242025!$B$3:$B$1315, "&lt;=" &amp; AA$1, DataRegularSeason20242025!$E$3:$E$1315, $A21)</f>
        <v>8</v>
      </c>
      <c r="AB21" s="49">
        <f>SUMIFS(DataRegularSeason20242025!$AA$3:$AA$1315,DataRegularSeason20242025!$B$3:$B$1315, "&lt;=" &amp; AB$1, DataRegularSeason20242025!$D$3:$D$1315, $A21)+SUMIFS(DataRegularSeason20242025!$AB$3:$AB$1315,DataRegularSeason20242025!$B$3:$B$1315, "&lt;=" &amp; AB$1, DataRegularSeason20242025!$E$3:$E$1315, $A21)</f>
        <v>8</v>
      </c>
      <c r="AC21" s="49">
        <f>SUMIFS(DataRegularSeason20242025!$AA$3:$AA$1315,DataRegularSeason20242025!$B$3:$B$1315, "&lt;=" &amp; AC$1, DataRegularSeason20242025!$D$3:$D$1315, $A21)+SUMIFS(DataRegularSeason20242025!$AB$3:$AB$1315,DataRegularSeason20242025!$B$3:$B$1315, "&lt;=" &amp; AC$1, DataRegularSeason20242025!$E$3:$E$1315, $A21)</f>
        <v>8</v>
      </c>
      <c r="AD21" s="49">
        <f>SUMIFS(DataRegularSeason20242025!$AA$3:$AA$1315,DataRegularSeason20242025!$B$3:$B$1315, "&lt;=" &amp; AD$1, DataRegularSeason20242025!$D$3:$D$1315, $A21)+SUMIFS(DataRegularSeason20242025!$AB$3:$AB$1315,DataRegularSeason20242025!$B$3:$B$1315, "&lt;=" &amp; AD$1, DataRegularSeason20242025!$E$3:$E$1315, $A21)</f>
        <v>8</v>
      </c>
      <c r="AE21" s="49">
        <f>SUMIFS(DataRegularSeason20242025!$AA$3:$AA$1315,DataRegularSeason20242025!$B$3:$B$1315, "&lt;=" &amp; AE$1, DataRegularSeason20242025!$D$3:$D$1315, $A21)+SUMIFS(DataRegularSeason20242025!$AB$3:$AB$1315,DataRegularSeason20242025!$B$3:$B$1315, "&lt;=" &amp; AE$1, DataRegularSeason20242025!$E$3:$E$1315, $A21)</f>
        <v>8</v>
      </c>
      <c r="AF21" s="49">
        <f>SUMIFS(DataRegularSeason20242025!$AA$3:$AA$1315,DataRegularSeason20242025!$B$3:$B$1315, "&lt;=" &amp; AF$1, DataRegularSeason20242025!$D$3:$D$1315, $A21)+SUMIFS(DataRegularSeason20242025!$AB$3:$AB$1315,DataRegularSeason20242025!$B$3:$B$1315, "&lt;=" &amp; AF$1, DataRegularSeason20242025!$E$3:$E$1315, $A21)</f>
        <v>8</v>
      </c>
      <c r="AG21" s="49">
        <f>SUMIFS(DataRegularSeason20242025!$AA$3:$AA$1315,DataRegularSeason20242025!$B$3:$B$1315, "&lt;=" &amp; AG$1, DataRegularSeason20242025!$D$3:$D$1315, $A21)+SUMIFS(DataRegularSeason20242025!$AB$3:$AB$1315,DataRegularSeason20242025!$B$3:$B$1315, "&lt;=" &amp; AG$1, DataRegularSeason20242025!$E$3:$E$1315, $A21)</f>
        <v>8</v>
      </c>
      <c r="AH21" s="49">
        <f>SUMIFS(DataRegularSeason20242025!$AA$3:$AA$1315,DataRegularSeason20242025!$B$3:$B$1315, "&lt;=" &amp; AH$1, DataRegularSeason20242025!$D$3:$D$1315, $A21)+SUMIFS(DataRegularSeason20242025!$AB$3:$AB$1315,DataRegularSeason20242025!$B$3:$B$1315, "&lt;=" &amp; AH$1, DataRegularSeason20242025!$E$3:$E$1315, $A21)</f>
        <v>8</v>
      </c>
      <c r="AI21" s="49">
        <f>SUMIFS(DataRegularSeason20242025!$AA$3:$AA$1315,DataRegularSeason20242025!$B$3:$B$1315, "&lt;=" &amp; AI$1, DataRegularSeason20242025!$D$3:$D$1315, $A21)+SUMIFS(DataRegularSeason20242025!$AB$3:$AB$1315,DataRegularSeason20242025!$B$3:$B$1315, "&lt;=" &amp; AI$1, DataRegularSeason20242025!$E$3:$E$1315, $A21)</f>
        <v>8</v>
      </c>
      <c r="AJ21" s="49">
        <f>SUMIFS(DataRegularSeason20242025!$AA$3:$AA$1315,DataRegularSeason20242025!$B$3:$B$1315, "&lt;=" &amp; AJ$1, DataRegularSeason20242025!$D$3:$D$1315, $A21)+SUMIFS(DataRegularSeason20242025!$AB$3:$AB$1315,DataRegularSeason20242025!$B$3:$B$1315, "&lt;=" &amp; AJ$1, DataRegularSeason20242025!$E$3:$E$1315, $A21)</f>
        <v>8</v>
      </c>
      <c r="AK21" s="49">
        <f>SUMIFS(DataRegularSeason20242025!$AA$3:$AA$1315,DataRegularSeason20242025!$B$3:$B$1315, "&lt;=" &amp; AK$1, DataRegularSeason20242025!$D$3:$D$1315, $A21)+SUMIFS(DataRegularSeason20242025!$AB$3:$AB$1315,DataRegularSeason20242025!$B$3:$B$1315, "&lt;=" &amp; AK$1, DataRegularSeason20242025!$E$3:$E$1315, $A21)</f>
        <v>8</v>
      </c>
      <c r="AL21" s="49">
        <f>SUMIFS(DataRegularSeason20242025!$AA$3:$AA$1315,DataRegularSeason20242025!$B$3:$B$1315, "&lt;=" &amp; AL$1, DataRegularSeason20242025!$D$3:$D$1315, $A21)+SUMIFS(DataRegularSeason20242025!$AB$3:$AB$1315,DataRegularSeason20242025!$B$3:$B$1315, "&lt;=" &amp; AL$1, DataRegularSeason20242025!$E$3:$E$1315, $A21)</f>
        <v>8</v>
      </c>
      <c r="AM21" s="49">
        <f>SUMIFS(DataRegularSeason20242025!$AA$3:$AA$1315,DataRegularSeason20242025!$B$3:$B$1315, "&lt;=" &amp; AM$1, DataRegularSeason20242025!$D$3:$D$1315, $A21)+SUMIFS(DataRegularSeason20242025!$AB$3:$AB$1315,DataRegularSeason20242025!$B$3:$B$1315, "&lt;=" &amp; AM$1, DataRegularSeason20242025!$E$3:$E$1315, $A21)</f>
        <v>8</v>
      </c>
      <c r="AN21" s="49">
        <f>SUMIFS(DataRegularSeason20242025!$AA$3:$AA$1315,DataRegularSeason20242025!$B$3:$B$1315, "&lt;=" &amp; AN$1, DataRegularSeason20242025!$D$3:$D$1315, $A21)+SUMIFS(DataRegularSeason20242025!$AB$3:$AB$1315,DataRegularSeason20242025!$B$3:$B$1315, "&lt;=" &amp; AN$1, DataRegularSeason20242025!$E$3:$E$1315, $A21)</f>
        <v>8</v>
      </c>
      <c r="AO21" s="49">
        <f>SUMIFS(DataRegularSeason20242025!$AA$3:$AA$1315,DataRegularSeason20242025!$B$3:$B$1315, "&lt;=" &amp; AO$1, DataRegularSeason20242025!$D$3:$D$1315, $A21)+SUMIFS(DataRegularSeason20242025!$AB$3:$AB$1315,DataRegularSeason20242025!$B$3:$B$1315, "&lt;=" &amp; AO$1, DataRegularSeason20242025!$E$3:$E$1315, $A21)</f>
        <v>8</v>
      </c>
      <c r="AP21" s="49">
        <f>SUMIFS(DataRegularSeason20242025!$AA$3:$AA$1315,DataRegularSeason20242025!$B$3:$B$1315, "&lt;=" &amp; AP$1, DataRegularSeason20242025!$D$3:$D$1315, $A21)+SUMIFS(DataRegularSeason20242025!$AB$3:$AB$1315,DataRegularSeason20242025!$B$3:$B$1315, "&lt;=" &amp; AP$1, DataRegularSeason20242025!$E$3:$E$1315, $A21)</f>
        <v>8</v>
      </c>
      <c r="AQ21" s="49">
        <f>SUMIFS(DataRegularSeason20242025!$AA$3:$AA$1315,DataRegularSeason20242025!$B$3:$B$1315, "&lt;=" &amp; AQ$1, DataRegularSeason20242025!$D$3:$D$1315, $A21)+SUMIFS(DataRegularSeason20242025!$AB$3:$AB$1315,DataRegularSeason20242025!$B$3:$B$1315, "&lt;=" &amp; AQ$1, DataRegularSeason20242025!$E$3:$E$1315, $A21)</f>
        <v>8</v>
      </c>
      <c r="AR21" s="49">
        <f>SUMIFS(DataRegularSeason20242025!$AA$3:$AA$1315,DataRegularSeason20242025!$B$3:$B$1315, "&lt;=" &amp; AR$1, DataRegularSeason20242025!$D$3:$D$1315, $A21)+SUMIFS(DataRegularSeason20242025!$AB$3:$AB$1315,DataRegularSeason20242025!$B$3:$B$1315, "&lt;=" &amp; AR$1, DataRegularSeason20242025!$E$3:$E$1315, $A21)</f>
        <v>8</v>
      </c>
      <c r="AS21" s="49">
        <f>SUMIFS(DataRegularSeason20242025!$AA$3:$AA$1315,DataRegularSeason20242025!$B$3:$B$1315, "&lt;=" &amp; AS$1, DataRegularSeason20242025!$D$3:$D$1315, $A21)+SUMIFS(DataRegularSeason20242025!$AB$3:$AB$1315,DataRegularSeason20242025!$B$3:$B$1315, "&lt;=" &amp; AS$1, DataRegularSeason20242025!$E$3:$E$1315, $A21)</f>
        <v>8</v>
      </c>
      <c r="AT21" s="49">
        <f>SUMIFS(DataRegularSeason20242025!$AA$3:$AA$1315,DataRegularSeason20242025!$B$3:$B$1315, "&lt;=" &amp; AT$1, DataRegularSeason20242025!$D$3:$D$1315, $A21)+SUMIFS(DataRegularSeason20242025!$AB$3:$AB$1315,DataRegularSeason20242025!$B$3:$B$1315, "&lt;=" &amp; AT$1, DataRegularSeason20242025!$E$3:$E$1315, $A21)</f>
        <v>8</v>
      </c>
      <c r="AU21" s="49">
        <f>SUMIFS(DataRegularSeason20242025!$AA$3:$AA$1315,DataRegularSeason20242025!$B$3:$B$1315, "&lt;=" &amp; AU$1, DataRegularSeason20242025!$D$3:$D$1315, $A21)+SUMIFS(DataRegularSeason20242025!$AB$3:$AB$1315,DataRegularSeason20242025!$B$3:$B$1315, "&lt;=" &amp; AU$1, DataRegularSeason20242025!$E$3:$E$1315, $A21)</f>
        <v>8</v>
      </c>
      <c r="AV21" s="49">
        <f>SUMIFS(DataRegularSeason20242025!$AA$3:$AA$1315,DataRegularSeason20242025!$B$3:$B$1315, "&lt;=" &amp; AV$1, DataRegularSeason20242025!$D$3:$D$1315, $A21)+SUMIFS(DataRegularSeason20242025!$AB$3:$AB$1315,DataRegularSeason20242025!$B$3:$B$1315, "&lt;=" &amp; AV$1, DataRegularSeason20242025!$E$3:$E$1315, $A21)</f>
        <v>8</v>
      </c>
      <c r="AW21" s="49">
        <f>SUMIFS(DataRegularSeason20242025!$AA$3:$AA$1315,DataRegularSeason20242025!$B$3:$B$1315, "&lt;=" &amp; AW$1, DataRegularSeason20242025!$D$3:$D$1315, $A21)+SUMIFS(DataRegularSeason20242025!$AB$3:$AB$1315,DataRegularSeason20242025!$B$3:$B$1315, "&lt;=" &amp; AW$1, DataRegularSeason20242025!$E$3:$E$1315, $A21)</f>
        <v>8</v>
      </c>
      <c r="AX21" s="49">
        <f>SUMIFS(DataRegularSeason20242025!$AA$3:$AA$1315,DataRegularSeason20242025!$B$3:$B$1315, "&lt;=" &amp; AX$1, DataRegularSeason20242025!$D$3:$D$1315, $A21)+SUMIFS(DataRegularSeason20242025!$AB$3:$AB$1315,DataRegularSeason20242025!$B$3:$B$1315, "&lt;=" &amp; AX$1, DataRegularSeason20242025!$E$3:$E$1315, $A21)</f>
        <v>8</v>
      </c>
      <c r="AY21" s="49">
        <f>SUMIFS(DataRegularSeason20242025!$AA$3:$AA$1315,DataRegularSeason20242025!$B$3:$B$1315, "&lt;=" &amp; AY$1, DataRegularSeason20242025!$D$3:$D$1315, $A21)+SUMIFS(DataRegularSeason20242025!$AB$3:$AB$1315,DataRegularSeason20242025!$B$3:$B$1315, "&lt;=" &amp; AY$1, DataRegularSeason20242025!$E$3:$E$1315, $A21)</f>
        <v>8</v>
      </c>
      <c r="AZ21" s="49">
        <f>SUMIFS(DataRegularSeason20242025!$AA$3:$AA$1315,DataRegularSeason20242025!$B$3:$B$1315, "&lt;=" &amp; AZ$1, DataRegularSeason20242025!$D$3:$D$1315, $A21)+SUMIFS(DataRegularSeason20242025!$AB$3:$AB$1315,DataRegularSeason20242025!$B$3:$B$1315, "&lt;=" &amp; AZ$1, DataRegularSeason20242025!$E$3:$E$1315, $A21)</f>
        <v>8</v>
      </c>
      <c r="BA21" s="49">
        <f>SUMIFS(DataRegularSeason20242025!$AA$3:$AA$1315,DataRegularSeason20242025!$B$3:$B$1315, "&lt;=" &amp; BA$1, DataRegularSeason20242025!$D$3:$D$1315, $A21)+SUMIFS(DataRegularSeason20242025!$AB$3:$AB$1315,DataRegularSeason20242025!$B$3:$B$1315, "&lt;=" &amp; BA$1, DataRegularSeason20242025!$E$3:$E$1315, $A21)</f>
        <v>8</v>
      </c>
      <c r="BB21" s="49">
        <f>SUMIFS(DataRegularSeason20242025!$AA$3:$AA$1315,DataRegularSeason20242025!$B$3:$B$1315, "&lt;=" &amp; BB$1, DataRegularSeason20242025!$D$3:$D$1315, $A21)+SUMIFS(DataRegularSeason20242025!$AB$3:$AB$1315,DataRegularSeason20242025!$B$3:$B$1315, "&lt;=" &amp; BB$1, DataRegularSeason20242025!$E$3:$E$1315, $A21)</f>
        <v>8</v>
      </c>
      <c r="BC21" s="49">
        <f>SUMIFS(DataRegularSeason20242025!$AA$3:$AA$1315,DataRegularSeason20242025!$B$3:$B$1315, "&lt;=" &amp; BC$1, DataRegularSeason20242025!$D$3:$D$1315, $A21)+SUMIFS(DataRegularSeason20242025!$AB$3:$AB$1315,DataRegularSeason20242025!$B$3:$B$1315, "&lt;=" &amp; BC$1, DataRegularSeason20242025!$E$3:$E$1315, $A21)</f>
        <v>8</v>
      </c>
      <c r="BD21" s="49">
        <f>SUMIFS(DataRegularSeason20242025!$AA$3:$AA$1315,DataRegularSeason20242025!$B$3:$B$1315, "&lt;=" &amp; BD$1, DataRegularSeason20242025!$D$3:$D$1315, $A21)+SUMIFS(DataRegularSeason20242025!$AB$3:$AB$1315,DataRegularSeason20242025!$B$3:$B$1315, "&lt;=" &amp; BD$1, DataRegularSeason20242025!$E$3:$E$1315, $A21)</f>
        <v>8</v>
      </c>
      <c r="BE21" s="49">
        <f>SUMIFS(DataRegularSeason20242025!$AA$3:$AA$1315,DataRegularSeason20242025!$B$3:$B$1315, "&lt;=" &amp; BE$1, DataRegularSeason20242025!$D$3:$D$1315, $A21)+SUMIFS(DataRegularSeason20242025!$AB$3:$AB$1315,DataRegularSeason20242025!$B$3:$B$1315, "&lt;=" &amp; BE$1, DataRegularSeason20242025!$E$3:$E$1315, $A21)</f>
        <v>8</v>
      </c>
      <c r="BF21" s="49">
        <f>SUMIFS(DataRegularSeason20242025!$AA$3:$AA$1315,DataRegularSeason20242025!$B$3:$B$1315, "&lt;=" &amp; BF$1, DataRegularSeason20242025!$D$3:$D$1315, $A21)+SUMIFS(DataRegularSeason20242025!$AB$3:$AB$1315,DataRegularSeason20242025!$B$3:$B$1315, "&lt;=" &amp; BF$1, DataRegularSeason20242025!$E$3:$E$1315, $A21)</f>
        <v>8</v>
      </c>
      <c r="BG21" s="49">
        <f>SUMIFS(DataRegularSeason20242025!$AA$3:$AA$1315,DataRegularSeason20242025!$B$3:$B$1315, "&lt;=" &amp; BG$1, DataRegularSeason20242025!$D$3:$D$1315, $A21)+SUMIFS(DataRegularSeason20242025!$AB$3:$AB$1315,DataRegularSeason20242025!$B$3:$B$1315, "&lt;=" &amp; BG$1, DataRegularSeason20242025!$E$3:$E$1315, $A21)</f>
        <v>8</v>
      </c>
      <c r="BH21" s="49">
        <f>SUMIFS(DataRegularSeason20242025!$AA$3:$AA$1315,DataRegularSeason20242025!$B$3:$B$1315, "&lt;=" &amp; BH$1, DataRegularSeason20242025!$D$3:$D$1315, $A21)+SUMIFS(DataRegularSeason20242025!$AB$3:$AB$1315,DataRegularSeason20242025!$B$3:$B$1315, "&lt;=" &amp; BH$1, DataRegularSeason20242025!$E$3:$E$1315, $A21)</f>
        <v>8</v>
      </c>
      <c r="BI21" s="49">
        <f>SUMIFS(DataRegularSeason20242025!$AA$3:$AA$1315,DataRegularSeason20242025!$B$3:$B$1315, "&lt;=" &amp; BI$1, DataRegularSeason20242025!$D$3:$D$1315, $A21)+SUMIFS(DataRegularSeason20242025!$AB$3:$AB$1315,DataRegularSeason20242025!$B$3:$B$1315, "&lt;=" &amp; BI$1, DataRegularSeason20242025!$E$3:$E$1315, $A21)</f>
        <v>8</v>
      </c>
      <c r="BJ21" s="49">
        <f>SUMIFS(DataRegularSeason20242025!$AA$3:$AA$1315,DataRegularSeason20242025!$B$3:$B$1315, "&lt;=" &amp; BJ$1, DataRegularSeason20242025!$D$3:$D$1315, $A21)+SUMIFS(DataRegularSeason20242025!$AB$3:$AB$1315,DataRegularSeason20242025!$B$3:$B$1315, "&lt;=" &amp; BJ$1, DataRegularSeason20242025!$E$3:$E$1315, $A21)</f>
        <v>8</v>
      </c>
      <c r="BK21" s="49">
        <f>SUMIFS(DataRegularSeason20242025!$AA$3:$AA$1315,DataRegularSeason20242025!$B$3:$B$1315, "&lt;=" &amp; BK$1, DataRegularSeason20242025!$D$3:$D$1315, $A21)+SUMIFS(DataRegularSeason20242025!$AB$3:$AB$1315,DataRegularSeason20242025!$B$3:$B$1315, "&lt;=" &amp; BK$1, DataRegularSeason20242025!$E$3:$E$1315, $A21)</f>
        <v>8</v>
      </c>
      <c r="BL21" s="49">
        <f>SUMIFS(DataRegularSeason20242025!$AA$3:$AA$1315,DataRegularSeason20242025!$B$3:$B$1315, "&lt;=" &amp; BL$1, DataRegularSeason20242025!$D$3:$D$1315, $A21)+SUMIFS(DataRegularSeason20242025!$AB$3:$AB$1315,DataRegularSeason20242025!$B$3:$B$1315, "&lt;=" &amp; BL$1, DataRegularSeason20242025!$E$3:$E$1315, $A21)</f>
        <v>8</v>
      </c>
      <c r="BM21" s="49">
        <f>SUMIFS(DataRegularSeason20242025!$AA$3:$AA$1315,DataRegularSeason20242025!$B$3:$B$1315, "&lt;=" &amp; BM$1, DataRegularSeason20242025!$D$3:$D$1315, $A21)+SUMIFS(DataRegularSeason20242025!$AB$3:$AB$1315,DataRegularSeason20242025!$B$3:$B$1315, "&lt;=" &amp; BM$1, DataRegularSeason20242025!$E$3:$E$1315, $A21)</f>
        <v>8</v>
      </c>
      <c r="BN21" s="49">
        <f>SUMIFS(DataRegularSeason20242025!$AA$3:$AA$1315,DataRegularSeason20242025!$B$3:$B$1315, "&lt;=" &amp; BN$1, DataRegularSeason20242025!$D$3:$D$1315, $A21)+SUMIFS(DataRegularSeason20242025!$AB$3:$AB$1315,DataRegularSeason20242025!$B$3:$B$1315, "&lt;=" &amp; BN$1, DataRegularSeason20242025!$E$3:$E$1315, $A21)</f>
        <v>8</v>
      </c>
      <c r="BO21" s="49">
        <f>SUMIFS(DataRegularSeason20242025!$AA$3:$AA$1315,DataRegularSeason20242025!$B$3:$B$1315, "&lt;=" &amp; BO$1, DataRegularSeason20242025!$D$3:$D$1315, $A21)+SUMIFS(DataRegularSeason20242025!$AB$3:$AB$1315,DataRegularSeason20242025!$B$3:$B$1315, "&lt;=" &amp; BO$1, DataRegularSeason20242025!$E$3:$E$1315, $A21)</f>
        <v>8</v>
      </c>
      <c r="BP21" s="49">
        <f>SUMIFS(DataRegularSeason20242025!$AA$3:$AA$1315,DataRegularSeason20242025!$B$3:$B$1315, "&lt;=" &amp; BP$1, DataRegularSeason20242025!$D$3:$D$1315, $A21)+SUMIFS(DataRegularSeason20242025!$AB$3:$AB$1315,DataRegularSeason20242025!$B$3:$B$1315, "&lt;=" &amp; BP$1, DataRegularSeason20242025!$E$3:$E$1315, $A21)</f>
        <v>8</v>
      </c>
      <c r="BQ21" s="49">
        <f>SUMIFS(DataRegularSeason20242025!$AA$3:$AA$1315,DataRegularSeason20242025!$B$3:$B$1315, "&lt;=" &amp; BQ$1, DataRegularSeason20242025!$D$3:$D$1315, $A21)+SUMIFS(DataRegularSeason20242025!$AB$3:$AB$1315,DataRegularSeason20242025!$B$3:$B$1315, "&lt;=" &amp; BQ$1, DataRegularSeason20242025!$E$3:$E$1315, $A21)</f>
        <v>8</v>
      </c>
      <c r="BR21" s="49">
        <f>SUMIFS(DataRegularSeason20242025!$AA$3:$AA$1315,DataRegularSeason20242025!$B$3:$B$1315, "&lt;=" &amp; BR$1, DataRegularSeason20242025!$D$3:$D$1315, $A21)+SUMIFS(DataRegularSeason20242025!$AB$3:$AB$1315,DataRegularSeason20242025!$B$3:$B$1315, "&lt;=" &amp; BR$1, DataRegularSeason20242025!$E$3:$E$1315, $A21)</f>
        <v>8</v>
      </c>
      <c r="BS21" s="49">
        <f>SUMIFS(DataRegularSeason20242025!$AA$3:$AA$1315,DataRegularSeason20242025!$B$3:$B$1315, "&lt;=" &amp; BS$1, DataRegularSeason20242025!$D$3:$D$1315, $A21)+SUMIFS(DataRegularSeason20242025!$AB$3:$AB$1315,DataRegularSeason20242025!$B$3:$B$1315, "&lt;=" &amp; BS$1, DataRegularSeason20242025!$E$3:$E$1315, $A21)</f>
        <v>8</v>
      </c>
      <c r="BT21" s="49">
        <f>SUMIFS(DataRegularSeason20242025!$AA$3:$AA$1315,DataRegularSeason20242025!$B$3:$B$1315, "&lt;=" &amp; BT$1, DataRegularSeason20242025!$D$3:$D$1315, $A21)+SUMIFS(DataRegularSeason20242025!$AB$3:$AB$1315,DataRegularSeason20242025!$B$3:$B$1315, "&lt;=" &amp; BT$1, DataRegularSeason20242025!$E$3:$E$1315, $A21)</f>
        <v>8</v>
      </c>
      <c r="BU21" s="49">
        <f>SUMIFS(DataRegularSeason20242025!$AA$3:$AA$1315,DataRegularSeason20242025!$B$3:$B$1315, "&lt;=" &amp; BU$1, DataRegularSeason20242025!$D$3:$D$1315, $A21)+SUMIFS(DataRegularSeason20242025!$AB$3:$AB$1315,DataRegularSeason20242025!$B$3:$B$1315, "&lt;=" &amp; BU$1, DataRegularSeason20242025!$E$3:$E$1315, $A21)</f>
        <v>8</v>
      </c>
      <c r="BV21" s="49">
        <f>SUMIFS(DataRegularSeason20242025!$AA$3:$AA$1315,DataRegularSeason20242025!$B$3:$B$1315, "&lt;=" &amp; BV$1, DataRegularSeason20242025!$D$3:$D$1315, $A21)+SUMIFS(DataRegularSeason20242025!$AB$3:$AB$1315,DataRegularSeason20242025!$B$3:$B$1315, "&lt;=" &amp; BV$1, DataRegularSeason20242025!$E$3:$E$1315, $A21)</f>
        <v>8</v>
      </c>
      <c r="BW21" s="49">
        <f>SUMIFS(DataRegularSeason20242025!$AA$3:$AA$1315,DataRegularSeason20242025!$B$3:$B$1315, "&lt;=" &amp; BW$1, DataRegularSeason20242025!$D$3:$D$1315, $A21)+SUMIFS(DataRegularSeason20242025!$AB$3:$AB$1315,DataRegularSeason20242025!$B$3:$B$1315, "&lt;=" &amp; BW$1, DataRegularSeason20242025!$E$3:$E$1315, $A21)</f>
        <v>8</v>
      </c>
      <c r="BX21" s="49">
        <f>SUMIFS(DataRegularSeason20242025!$AA$3:$AA$1315,DataRegularSeason20242025!$B$3:$B$1315, "&lt;=" &amp; BX$1, DataRegularSeason20242025!$D$3:$D$1315, $A21)+SUMIFS(DataRegularSeason20242025!$AB$3:$AB$1315,DataRegularSeason20242025!$B$3:$B$1315, "&lt;=" &amp; BX$1, DataRegularSeason20242025!$E$3:$E$1315, $A21)</f>
        <v>8</v>
      </c>
      <c r="BY21" s="49">
        <f>SUMIFS(DataRegularSeason20242025!$AA$3:$AA$1315,DataRegularSeason20242025!$B$3:$B$1315, "&lt;=" &amp; BY$1, DataRegularSeason20242025!$D$3:$D$1315, $A21)+SUMIFS(DataRegularSeason20242025!$AB$3:$AB$1315,DataRegularSeason20242025!$B$3:$B$1315, "&lt;=" &amp; BY$1, DataRegularSeason20242025!$E$3:$E$1315, $A21)</f>
        <v>8</v>
      </c>
      <c r="BZ21" s="49">
        <f>SUMIFS(DataRegularSeason20242025!$AA$3:$AA$1315,DataRegularSeason20242025!$B$3:$B$1315, "&lt;=" &amp; BZ$1, DataRegularSeason20242025!$D$3:$D$1315, $A21)+SUMIFS(DataRegularSeason20242025!$AB$3:$AB$1315,DataRegularSeason20242025!$B$3:$B$1315, "&lt;=" &amp; BZ$1, DataRegularSeason20242025!$E$3:$E$1315, $A21)</f>
        <v>8</v>
      </c>
      <c r="CA21" s="49">
        <f>SUMIFS(DataRegularSeason20242025!$AA$3:$AA$1315,DataRegularSeason20242025!$B$3:$B$1315, "&lt;=" &amp; CA$1, DataRegularSeason20242025!$D$3:$D$1315, $A21)+SUMIFS(DataRegularSeason20242025!$AB$3:$AB$1315,DataRegularSeason20242025!$B$3:$B$1315, "&lt;=" &amp; CA$1, DataRegularSeason20242025!$E$3:$E$1315, $A21)</f>
        <v>8</v>
      </c>
      <c r="CB21" s="49">
        <f>SUMIFS(DataRegularSeason20242025!$AA$3:$AA$1315,DataRegularSeason20242025!$B$3:$B$1315, "&lt;=" &amp; CB$1, DataRegularSeason20242025!$D$3:$D$1315, $A21)+SUMIFS(DataRegularSeason20242025!$AB$3:$AB$1315,DataRegularSeason20242025!$B$3:$B$1315, "&lt;=" &amp; CB$1, DataRegularSeason20242025!$E$3:$E$1315, $A21)</f>
        <v>8</v>
      </c>
      <c r="CC21" s="49">
        <f>SUMIFS(DataRegularSeason20242025!$AA$3:$AA$1315,DataRegularSeason20242025!$B$3:$B$1315, "&lt;=" &amp; CC$1, DataRegularSeason20242025!$D$3:$D$1315, $A21)+SUMIFS(DataRegularSeason20242025!$AB$3:$AB$1315,DataRegularSeason20242025!$B$3:$B$1315, "&lt;=" &amp; CC$1, DataRegularSeason20242025!$E$3:$E$1315, $A21)</f>
        <v>8</v>
      </c>
      <c r="CD21" s="49">
        <f>SUMIFS(DataRegularSeason20242025!$AA$3:$AA$1315,DataRegularSeason20242025!$B$3:$B$1315, "&lt;=" &amp; CD$1, DataRegularSeason20242025!$D$3:$D$1315, $A21)+SUMIFS(DataRegularSeason20242025!$AB$3:$AB$1315,DataRegularSeason20242025!$B$3:$B$1315, "&lt;=" &amp; CD$1, DataRegularSeason20242025!$E$3:$E$1315, $A21)</f>
        <v>8</v>
      </c>
      <c r="CE21" s="49">
        <f>SUMIFS(DataRegularSeason20242025!$AA$3:$AA$1315,DataRegularSeason20242025!$B$3:$B$1315, "&lt;=" &amp; CE$1, DataRegularSeason20242025!$D$3:$D$1315, $A21)+SUMIFS(DataRegularSeason20242025!$AB$3:$AB$1315,DataRegularSeason20242025!$B$3:$B$1315, "&lt;=" &amp; CE$1, DataRegularSeason20242025!$E$3:$E$1315, $A21)</f>
        <v>8</v>
      </c>
      <c r="CF21" s="49">
        <f>SUMIFS(DataRegularSeason20242025!$AA$3:$AA$1315,DataRegularSeason20242025!$B$3:$B$1315, "&lt;=" &amp; CF$1, DataRegularSeason20242025!$D$3:$D$1315, $A21)+SUMIFS(DataRegularSeason20242025!$AB$3:$AB$1315,DataRegularSeason20242025!$B$3:$B$1315, "&lt;=" &amp; CF$1, DataRegularSeason20242025!$E$3:$E$1315, $A21)</f>
        <v>8</v>
      </c>
      <c r="CG21" s="49">
        <f>SUMIFS(DataRegularSeason20242025!$AA$3:$AA$1315,DataRegularSeason20242025!$B$3:$B$1315, "&lt;=" &amp; CG$1, DataRegularSeason20242025!$D$3:$D$1315, $A21)+SUMIFS(DataRegularSeason20242025!$AB$3:$AB$1315,DataRegularSeason20242025!$B$3:$B$1315, "&lt;=" &amp; CG$1, DataRegularSeason20242025!$E$3:$E$1315, $A21)</f>
        <v>8</v>
      </c>
      <c r="CH21" s="49">
        <f>SUMIFS(DataRegularSeason20242025!$AA$3:$AA$1315,DataRegularSeason20242025!$B$3:$B$1315, "&lt;=" &amp; CH$1, DataRegularSeason20242025!$D$3:$D$1315, $A21)+SUMIFS(DataRegularSeason20242025!$AB$3:$AB$1315,DataRegularSeason20242025!$B$3:$B$1315, "&lt;=" &amp; CH$1, DataRegularSeason20242025!$E$3:$E$1315, $A21)</f>
        <v>8</v>
      </c>
      <c r="CI21" s="49">
        <f>SUMIFS(DataRegularSeason20242025!$AA$3:$AA$1315,DataRegularSeason20242025!$B$3:$B$1315, "&lt;=" &amp; CI$1, DataRegularSeason20242025!$D$3:$D$1315, $A21)+SUMIFS(DataRegularSeason20242025!$AB$3:$AB$1315,DataRegularSeason20242025!$B$3:$B$1315, "&lt;=" &amp; CI$1, DataRegularSeason20242025!$E$3:$E$1315, $A21)</f>
        <v>8</v>
      </c>
      <c r="CJ21" s="49">
        <f>SUMIFS(DataRegularSeason20242025!$AA$3:$AA$1315,DataRegularSeason20242025!$B$3:$B$1315, "&lt;=" &amp; CJ$1, DataRegularSeason20242025!$D$3:$D$1315, $A21)+SUMIFS(DataRegularSeason20242025!$AB$3:$AB$1315,DataRegularSeason20242025!$B$3:$B$1315, "&lt;=" &amp; CJ$1, DataRegularSeason20242025!$E$3:$E$1315, $A21)</f>
        <v>8</v>
      </c>
      <c r="CK21" s="49">
        <f>SUMIFS(DataRegularSeason20242025!$AA$3:$AA$1315,DataRegularSeason20242025!$B$3:$B$1315, "&lt;=" &amp; CK$1, DataRegularSeason20242025!$D$3:$D$1315, $A21)+SUMIFS(DataRegularSeason20242025!$AB$3:$AB$1315,DataRegularSeason20242025!$B$3:$B$1315, "&lt;=" &amp; CK$1, DataRegularSeason20242025!$E$3:$E$1315, $A21)</f>
        <v>8</v>
      </c>
      <c r="CL21" s="49">
        <f>SUMIFS(DataRegularSeason20242025!$AA$3:$AA$1315,DataRegularSeason20242025!$B$3:$B$1315, "&lt;=" &amp; CL$1, DataRegularSeason20242025!$D$3:$D$1315, $A21)+SUMIFS(DataRegularSeason20242025!$AB$3:$AB$1315,DataRegularSeason20242025!$B$3:$B$1315, "&lt;=" &amp; CL$1, DataRegularSeason20242025!$E$3:$E$1315, $A21)</f>
        <v>8</v>
      </c>
      <c r="CM21" s="49">
        <f>SUMIFS(DataRegularSeason20242025!$AA$3:$AA$1315,DataRegularSeason20242025!$B$3:$B$1315, "&lt;=" &amp; CM$1, DataRegularSeason20242025!$D$3:$D$1315, $A21)+SUMIFS(DataRegularSeason20242025!$AB$3:$AB$1315,DataRegularSeason20242025!$B$3:$B$1315, "&lt;=" &amp; CM$1, DataRegularSeason20242025!$E$3:$E$1315, $A21)</f>
        <v>8</v>
      </c>
      <c r="CN21" s="49">
        <f>SUMIFS(DataRegularSeason20242025!$AA$3:$AA$1315,DataRegularSeason20242025!$B$3:$B$1315, "&lt;=" &amp; CN$1, DataRegularSeason20242025!$D$3:$D$1315, $A21)+SUMIFS(DataRegularSeason20242025!$AB$3:$AB$1315,DataRegularSeason20242025!$B$3:$B$1315, "&lt;=" &amp; CN$1, DataRegularSeason20242025!$E$3:$E$1315, $A21)</f>
        <v>8</v>
      </c>
      <c r="CO21" s="49">
        <f>SUMIFS(DataRegularSeason20242025!$AA$3:$AA$1315,DataRegularSeason20242025!$B$3:$B$1315, "&lt;=" &amp; CO$1, DataRegularSeason20242025!$D$3:$D$1315, $A21)+SUMIFS(DataRegularSeason20242025!$AB$3:$AB$1315,DataRegularSeason20242025!$B$3:$B$1315, "&lt;=" &amp; CO$1, DataRegularSeason20242025!$E$3:$E$1315, $A21)</f>
        <v>8</v>
      </c>
      <c r="CP21" s="49">
        <f>SUMIFS(DataRegularSeason20242025!$AA$3:$AA$1315,DataRegularSeason20242025!$B$3:$B$1315, "&lt;=" &amp; CP$1, DataRegularSeason20242025!$D$3:$D$1315, $A21)+SUMIFS(DataRegularSeason20242025!$AB$3:$AB$1315,DataRegularSeason20242025!$B$3:$B$1315, "&lt;=" &amp; CP$1, DataRegularSeason20242025!$E$3:$E$1315, $A21)</f>
        <v>8</v>
      </c>
      <c r="CQ21" s="49">
        <f>SUMIFS(DataRegularSeason20242025!$AA$3:$AA$1315,DataRegularSeason20242025!$B$3:$B$1315, "&lt;=" &amp; CQ$1, DataRegularSeason20242025!$D$3:$D$1315, $A21)+SUMIFS(DataRegularSeason20242025!$AB$3:$AB$1315,DataRegularSeason20242025!$B$3:$B$1315, "&lt;=" &amp; CQ$1, DataRegularSeason20242025!$E$3:$E$1315, $A21)</f>
        <v>8</v>
      </c>
      <c r="CR21" s="49">
        <f>SUMIFS(DataRegularSeason20242025!$AA$3:$AA$1315,DataRegularSeason20242025!$B$3:$B$1315, "&lt;=" &amp; CR$1, DataRegularSeason20242025!$D$3:$D$1315, $A21)+SUMIFS(DataRegularSeason20242025!$AB$3:$AB$1315,DataRegularSeason20242025!$B$3:$B$1315, "&lt;=" &amp; CR$1, DataRegularSeason20242025!$E$3:$E$1315, $A21)</f>
        <v>8</v>
      </c>
      <c r="CS21" s="49">
        <f>SUMIFS(DataRegularSeason20242025!$AA$3:$AA$1315,DataRegularSeason20242025!$B$3:$B$1315, "&lt;=" &amp; CS$1, DataRegularSeason20242025!$D$3:$D$1315, $A21)+SUMIFS(DataRegularSeason20242025!$AB$3:$AB$1315,DataRegularSeason20242025!$B$3:$B$1315, "&lt;=" &amp; CS$1, DataRegularSeason20242025!$E$3:$E$1315, $A21)</f>
        <v>8</v>
      </c>
      <c r="CT21" s="49">
        <f>SUMIFS(DataRegularSeason20242025!$AA$3:$AA$1315,DataRegularSeason20242025!$B$3:$B$1315, "&lt;=" &amp; CT$1, DataRegularSeason20242025!$D$3:$D$1315, $A21)+SUMIFS(DataRegularSeason20242025!$AB$3:$AB$1315,DataRegularSeason20242025!$B$3:$B$1315, "&lt;=" &amp; CT$1, DataRegularSeason20242025!$E$3:$E$1315, $A21)</f>
        <v>8</v>
      </c>
      <c r="CU21" s="49">
        <f>SUMIFS(DataRegularSeason20242025!$AA$3:$AA$1315,DataRegularSeason20242025!$B$3:$B$1315, "&lt;=" &amp; CU$1, DataRegularSeason20242025!$D$3:$D$1315, $A21)+SUMIFS(DataRegularSeason20242025!$AB$3:$AB$1315,DataRegularSeason20242025!$B$3:$B$1315, "&lt;=" &amp; CU$1, DataRegularSeason20242025!$E$3:$E$1315, $A21)</f>
        <v>8</v>
      </c>
      <c r="CV21" s="49">
        <f>SUMIFS(DataRegularSeason20242025!$AA$3:$AA$1315,DataRegularSeason20242025!$B$3:$B$1315, "&lt;=" &amp; CV$1, DataRegularSeason20242025!$D$3:$D$1315, $A21)+SUMIFS(DataRegularSeason20242025!$AB$3:$AB$1315,DataRegularSeason20242025!$B$3:$B$1315, "&lt;=" &amp; CV$1, DataRegularSeason20242025!$E$3:$E$1315, $A21)</f>
        <v>8</v>
      </c>
      <c r="CW21" s="49">
        <f>SUMIFS(DataRegularSeason20242025!$AA$3:$AA$1315,DataRegularSeason20242025!$B$3:$B$1315, "&lt;=" &amp; CW$1, DataRegularSeason20242025!$D$3:$D$1315, $A21)+SUMIFS(DataRegularSeason20242025!$AB$3:$AB$1315,DataRegularSeason20242025!$B$3:$B$1315, "&lt;=" &amp; CW$1, DataRegularSeason20242025!$E$3:$E$1315, $A21)</f>
        <v>8</v>
      </c>
      <c r="CX21" s="49">
        <f>SUMIFS(DataRegularSeason20242025!$AA$3:$AA$1315,DataRegularSeason20242025!$B$3:$B$1315, "&lt;=" &amp; CX$1, DataRegularSeason20242025!$D$3:$D$1315, $A21)+SUMIFS(DataRegularSeason20242025!$AB$3:$AB$1315,DataRegularSeason20242025!$B$3:$B$1315, "&lt;=" &amp; CX$1, DataRegularSeason20242025!$E$3:$E$1315, $A21)</f>
        <v>8</v>
      </c>
      <c r="CY21" s="49">
        <f>SUMIFS(DataRegularSeason20242025!$AA$3:$AA$1315,DataRegularSeason20242025!$B$3:$B$1315, "&lt;=" &amp; CY$1, DataRegularSeason20242025!$D$3:$D$1315, $A21)+SUMIFS(DataRegularSeason20242025!$AB$3:$AB$1315,DataRegularSeason20242025!$B$3:$B$1315, "&lt;=" &amp; CY$1, DataRegularSeason20242025!$E$3:$E$1315, $A21)</f>
        <v>8</v>
      </c>
      <c r="CZ21" s="49">
        <f>SUMIFS(DataRegularSeason20242025!$AA$3:$AA$1315,DataRegularSeason20242025!$B$3:$B$1315, "&lt;=" &amp; CZ$1, DataRegularSeason20242025!$D$3:$D$1315, $A21)+SUMIFS(DataRegularSeason20242025!$AB$3:$AB$1315,DataRegularSeason20242025!$B$3:$B$1315, "&lt;=" &amp; CZ$1, DataRegularSeason20242025!$E$3:$E$1315, $A21)</f>
        <v>8</v>
      </c>
      <c r="DA21" s="49">
        <f>SUMIFS(DataRegularSeason20242025!$AA$3:$AA$1315,DataRegularSeason20242025!$B$3:$B$1315, "&lt;=" &amp; DA$1, DataRegularSeason20242025!$D$3:$D$1315, $A21)+SUMIFS(DataRegularSeason20242025!$AB$3:$AB$1315,DataRegularSeason20242025!$B$3:$B$1315, "&lt;=" &amp; DA$1, DataRegularSeason20242025!$E$3:$E$1315, $A21)</f>
        <v>8</v>
      </c>
      <c r="DB21" s="49">
        <f>SUMIFS(DataRegularSeason20242025!$AA$3:$AA$1315,DataRegularSeason20242025!$B$3:$B$1315, "&lt;=" &amp; DB$1, DataRegularSeason20242025!$D$3:$D$1315, $A21)+SUMIFS(DataRegularSeason20242025!$AB$3:$AB$1315,DataRegularSeason20242025!$B$3:$B$1315, "&lt;=" &amp; DB$1, DataRegularSeason20242025!$E$3:$E$1315, $A21)</f>
        <v>8</v>
      </c>
      <c r="DC21" s="49">
        <f>SUMIFS(DataRegularSeason20242025!$AA$3:$AA$1315,DataRegularSeason20242025!$B$3:$B$1315, "&lt;=" &amp; DC$1, DataRegularSeason20242025!$D$3:$D$1315, $A21)+SUMIFS(DataRegularSeason20242025!$AB$3:$AB$1315,DataRegularSeason20242025!$B$3:$B$1315, "&lt;=" &amp; DC$1, DataRegularSeason20242025!$E$3:$E$1315, $A21)</f>
        <v>8</v>
      </c>
      <c r="DD21" s="49">
        <f>SUMIFS(DataRegularSeason20242025!$AA$3:$AA$1315,DataRegularSeason20242025!$B$3:$B$1315, "&lt;=" &amp; DD$1, DataRegularSeason20242025!$D$3:$D$1315, $A21)+SUMIFS(DataRegularSeason20242025!$AB$3:$AB$1315,DataRegularSeason20242025!$B$3:$B$1315, "&lt;=" &amp; DD$1, DataRegularSeason20242025!$E$3:$E$1315, $A21)</f>
        <v>8</v>
      </c>
      <c r="DE21" s="49">
        <f>SUMIFS(DataRegularSeason20242025!$AA$3:$AA$1315,DataRegularSeason20242025!$B$3:$B$1315, "&lt;=" &amp; DE$1, DataRegularSeason20242025!$D$3:$D$1315, $A21)+SUMIFS(DataRegularSeason20242025!$AB$3:$AB$1315,DataRegularSeason20242025!$B$3:$B$1315, "&lt;=" &amp; DE$1, DataRegularSeason20242025!$E$3:$E$1315, $A21)</f>
        <v>8</v>
      </c>
      <c r="DF21" s="49">
        <f>SUMIFS(DataRegularSeason20242025!$AA$3:$AA$1315,DataRegularSeason20242025!$B$3:$B$1315, "&lt;=" &amp; DF$1, DataRegularSeason20242025!$D$3:$D$1315, $A21)+SUMIFS(DataRegularSeason20242025!$AB$3:$AB$1315,DataRegularSeason20242025!$B$3:$B$1315, "&lt;=" &amp; DF$1, DataRegularSeason20242025!$E$3:$E$1315, $A21)</f>
        <v>8</v>
      </c>
      <c r="DG21" s="49">
        <f>SUMIFS(DataRegularSeason20242025!$AA$3:$AA$1315,DataRegularSeason20242025!$B$3:$B$1315, "&lt;=" &amp; DG$1, DataRegularSeason20242025!$D$3:$D$1315, $A21)+SUMIFS(DataRegularSeason20242025!$AB$3:$AB$1315,DataRegularSeason20242025!$B$3:$B$1315, "&lt;=" &amp; DG$1, DataRegularSeason20242025!$E$3:$E$1315, $A21)</f>
        <v>8</v>
      </c>
      <c r="DH21" s="49">
        <f>SUMIFS(DataRegularSeason20242025!$AA$3:$AA$1315,DataRegularSeason20242025!$B$3:$B$1315, "&lt;=" &amp; DH$1, DataRegularSeason20242025!$D$3:$D$1315, $A21)+SUMIFS(DataRegularSeason20242025!$AB$3:$AB$1315,DataRegularSeason20242025!$B$3:$B$1315, "&lt;=" &amp; DH$1, DataRegularSeason20242025!$E$3:$E$1315, $A21)</f>
        <v>8</v>
      </c>
      <c r="DI21" s="49">
        <f>SUMIFS(DataRegularSeason20242025!$AA$3:$AA$1315,DataRegularSeason20242025!$B$3:$B$1315, "&lt;=" &amp; DI$1, DataRegularSeason20242025!$D$3:$D$1315, $A21)+SUMIFS(DataRegularSeason20242025!$AB$3:$AB$1315,DataRegularSeason20242025!$B$3:$B$1315, "&lt;=" &amp; DI$1, DataRegularSeason20242025!$E$3:$E$1315, $A21)</f>
        <v>8</v>
      </c>
      <c r="DJ21" s="49">
        <f>SUMIFS(DataRegularSeason20242025!$AA$3:$AA$1315,DataRegularSeason20242025!$B$3:$B$1315, "&lt;=" &amp; DJ$1, DataRegularSeason20242025!$D$3:$D$1315, $A21)+SUMIFS(DataRegularSeason20242025!$AB$3:$AB$1315,DataRegularSeason20242025!$B$3:$B$1315, "&lt;=" &amp; DJ$1, DataRegularSeason20242025!$E$3:$E$1315, $A21)</f>
        <v>8</v>
      </c>
      <c r="DK21" s="49">
        <f>SUMIFS(DataRegularSeason20242025!$AA$3:$AA$1315,DataRegularSeason20242025!$B$3:$B$1315, "&lt;=" &amp; DK$1, DataRegularSeason20242025!$D$3:$D$1315, $A21)+SUMIFS(DataRegularSeason20242025!$AB$3:$AB$1315,DataRegularSeason20242025!$B$3:$B$1315, "&lt;=" &amp; DK$1, DataRegularSeason20242025!$E$3:$E$1315, $A21)</f>
        <v>8</v>
      </c>
      <c r="DL21" s="49">
        <f>SUMIFS(DataRegularSeason20242025!$AA$3:$AA$1315,DataRegularSeason20242025!$B$3:$B$1315, "&lt;=" &amp; DL$1, DataRegularSeason20242025!$D$3:$D$1315, $A21)+SUMIFS(DataRegularSeason20242025!$AB$3:$AB$1315,DataRegularSeason20242025!$B$3:$B$1315, "&lt;=" &amp; DL$1, DataRegularSeason20242025!$E$3:$E$1315, $A21)</f>
        <v>8</v>
      </c>
      <c r="DM21" s="49">
        <f>SUMIFS(DataRegularSeason20242025!$AA$3:$AA$1315,DataRegularSeason20242025!$B$3:$B$1315, "&lt;=" &amp; DM$1, DataRegularSeason20242025!$D$3:$D$1315, $A21)+SUMIFS(DataRegularSeason20242025!$AB$3:$AB$1315,DataRegularSeason20242025!$B$3:$B$1315, "&lt;=" &amp; DM$1, DataRegularSeason20242025!$E$3:$E$1315, $A21)</f>
        <v>8</v>
      </c>
      <c r="DN21" s="49">
        <f>SUMIFS(DataRegularSeason20242025!$AA$3:$AA$1315,DataRegularSeason20242025!$B$3:$B$1315, "&lt;=" &amp; DN$1, DataRegularSeason20242025!$D$3:$D$1315, $A21)+SUMIFS(DataRegularSeason20242025!$AB$3:$AB$1315,DataRegularSeason20242025!$B$3:$B$1315, "&lt;=" &amp; DN$1, DataRegularSeason20242025!$E$3:$E$1315, $A21)</f>
        <v>8</v>
      </c>
      <c r="DO21" s="49">
        <f>SUMIFS(DataRegularSeason20242025!$AA$3:$AA$1315,DataRegularSeason20242025!$B$3:$B$1315, "&lt;=" &amp; DO$1, DataRegularSeason20242025!$D$3:$D$1315, $A21)+SUMIFS(DataRegularSeason20242025!$AB$3:$AB$1315,DataRegularSeason20242025!$B$3:$B$1315, "&lt;=" &amp; DO$1, DataRegularSeason20242025!$E$3:$E$1315, $A21)</f>
        <v>8</v>
      </c>
      <c r="DP21" s="49">
        <f>SUMIFS(DataRegularSeason20242025!$AA$3:$AA$1315,DataRegularSeason20242025!$B$3:$B$1315, "&lt;=" &amp; DP$1, DataRegularSeason20242025!$D$3:$D$1315, $A21)+SUMIFS(DataRegularSeason20242025!$AB$3:$AB$1315,DataRegularSeason20242025!$B$3:$B$1315, "&lt;=" &amp; DP$1, DataRegularSeason20242025!$E$3:$E$1315, $A21)</f>
        <v>8</v>
      </c>
      <c r="DQ21" s="49">
        <f>SUMIFS(DataRegularSeason20242025!$AA$3:$AA$1315,DataRegularSeason20242025!$B$3:$B$1315, "&lt;=" &amp; DQ$1, DataRegularSeason20242025!$D$3:$D$1315, $A21)+SUMIFS(DataRegularSeason20242025!$AB$3:$AB$1315,DataRegularSeason20242025!$B$3:$B$1315, "&lt;=" &amp; DQ$1, DataRegularSeason20242025!$E$3:$E$1315, $A21)</f>
        <v>8</v>
      </c>
      <c r="DR21" s="49">
        <f>SUMIFS(DataRegularSeason20242025!$AA$3:$AA$1315,DataRegularSeason20242025!$B$3:$B$1315, "&lt;=" &amp; DR$1, DataRegularSeason20242025!$D$3:$D$1315, $A21)+SUMIFS(DataRegularSeason20242025!$AB$3:$AB$1315,DataRegularSeason20242025!$B$3:$B$1315, "&lt;=" &amp; DR$1, DataRegularSeason20242025!$E$3:$E$1315, $A21)</f>
        <v>8</v>
      </c>
      <c r="DS21" s="49">
        <f>SUMIFS(DataRegularSeason20242025!$AA$3:$AA$1315,DataRegularSeason20242025!$B$3:$B$1315, "&lt;=" &amp; DS$1, DataRegularSeason20242025!$D$3:$D$1315, $A21)+SUMIFS(DataRegularSeason20242025!$AB$3:$AB$1315,DataRegularSeason20242025!$B$3:$B$1315, "&lt;=" &amp; DS$1, DataRegularSeason20242025!$E$3:$E$1315, $A21)</f>
        <v>8</v>
      </c>
      <c r="DT21" s="49">
        <f>SUMIFS(DataRegularSeason20242025!$AA$3:$AA$1315,DataRegularSeason20242025!$B$3:$B$1315, "&lt;=" &amp; DT$1, DataRegularSeason20242025!$D$3:$D$1315, $A21)+SUMIFS(DataRegularSeason20242025!$AB$3:$AB$1315,DataRegularSeason20242025!$B$3:$B$1315, "&lt;=" &amp; DT$1, DataRegularSeason20242025!$E$3:$E$1315, $A21)</f>
        <v>8</v>
      </c>
      <c r="DU21" s="49">
        <f>SUMIFS(DataRegularSeason20242025!$AA$3:$AA$1315,DataRegularSeason20242025!$B$3:$B$1315, "&lt;=" &amp; DU$1, DataRegularSeason20242025!$D$3:$D$1315, $A21)+SUMIFS(DataRegularSeason20242025!$AB$3:$AB$1315,DataRegularSeason20242025!$B$3:$B$1315, "&lt;=" &amp; DU$1, DataRegularSeason20242025!$E$3:$E$1315, $A21)</f>
        <v>8</v>
      </c>
      <c r="DV21" s="49">
        <f>SUMIFS(DataRegularSeason20242025!$AA$3:$AA$1315,DataRegularSeason20242025!$B$3:$B$1315, "&lt;=" &amp; DV$1, DataRegularSeason20242025!$D$3:$D$1315, $A21)+SUMIFS(DataRegularSeason20242025!$AB$3:$AB$1315,DataRegularSeason20242025!$B$3:$B$1315, "&lt;=" &amp; DV$1, DataRegularSeason20242025!$E$3:$E$1315, $A21)</f>
        <v>8</v>
      </c>
      <c r="DW21" s="49">
        <f>SUMIFS(DataRegularSeason20242025!$AA$3:$AA$1315,DataRegularSeason20242025!$B$3:$B$1315, "&lt;=" &amp; DW$1, DataRegularSeason20242025!$D$3:$D$1315, $A21)+SUMIFS(DataRegularSeason20242025!$AB$3:$AB$1315,DataRegularSeason20242025!$B$3:$B$1315, "&lt;=" &amp; DW$1, DataRegularSeason20242025!$E$3:$E$1315, $A21)</f>
        <v>8</v>
      </c>
      <c r="DX21" s="49">
        <f>SUMIFS(DataRegularSeason20242025!$AA$3:$AA$1315,DataRegularSeason20242025!$B$3:$B$1315, "&lt;=" &amp; DX$1, DataRegularSeason20242025!$D$3:$D$1315, $A21)+SUMIFS(DataRegularSeason20242025!$AB$3:$AB$1315,DataRegularSeason20242025!$B$3:$B$1315, "&lt;=" &amp; DX$1, DataRegularSeason20242025!$E$3:$E$1315, $A21)</f>
        <v>8</v>
      </c>
      <c r="DY21" s="49">
        <f>SUMIFS(DataRegularSeason20242025!$AA$3:$AA$1315,DataRegularSeason20242025!$B$3:$B$1315, "&lt;=" &amp; DY$1, DataRegularSeason20242025!$D$3:$D$1315, $A21)+SUMIFS(DataRegularSeason20242025!$AB$3:$AB$1315,DataRegularSeason20242025!$B$3:$B$1315, "&lt;=" &amp; DY$1, DataRegularSeason20242025!$E$3:$E$1315, $A21)</f>
        <v>8</v>
      </c>
      <c r="DZ21" s="49">
        <f>SUMIFS(DataRegularSeason20242025!$AA$3:$AA$1315,DataRegularSeason20242025!$B$3:$B$1315, "&lt;=" &amp; DZ$1, DataRegularSeason20242025!$D$3:$D$1315, $A21)+SUMIFS(DataRegularSeason20242025!$AB$3:$AB$1315,DataRegularSeason20242025!$B$3:$B$1315, "&lt;=" &amp; DZ$1, DataRegularSeason20242025!$E$3:$E$1315, $A21)</f>
        <v>8</v>
      </c>
      <c r="EA21" s="49">
        <f>SUMIFS(DataRegularSeason20242025!$AA$3:$AA$1315,DataRegularSeason20242025!$B$3:$B$1315, "&lt;=" &amp; EA$1, DataRegularSeason20242025!$D$3:$D$1315, $A21)+SUMIFS(DataRegularSeason20242025!$AB$3:$AB$1315,DataRegularSeason20242025!$B$3:$B$1315, "&lt;=" &amp; EA$1, DataRegularSeason20242025!$E$3:$E$1315, $A21)</f>
        <v>8</v>
      </c>
      <c r="EB21" s="49">
        <f>SUMIFS(DataRegularSeason20242025!$AA$3:$AA$1315,DataRegularSeason20242025!$B$3:$B$1315, "&lt;=" &amp; EB$1, DataRegularSeason20242025!$D$3:$D$1315, $A21)+SUMIFS(DataRegularSeason20242025!$AB$3:$AB$1315,DataRegularSeason20242025!$B$3:$B$1315, "&lt;=" &amp; EB$1, DataRegularSeason20242025!$E$3:$E$1315, $A21)</f>
        <v>8</v>
      </c>
      <c r="EC21" s="49">
        <f>SUMIFS(DataRegularSeason20242025!$AA$3:$AA$1315,DataRegularSeason20242025!$B$3:$B$1315, "&lt;=" &amp; EC$1, DataRegularSeason20242025!$D$3:$D$1315, $A21)+SUMIFS(DataRegularSeason20242025!$AB$3:$AB$1315,DataRegularSeason20242025!$B$3:$B$1315, "&lt;=" &amp; EC$1, DataRegularSeason20242025!$E$3:$E$1315, $A21)</f>
        <v>8</v>
      </c>
      <c r="ED21" s="49">
        <f>SUMIFS(DataRegularSeason20242025!$AA$3:$AA$1315,DataRegularSeason20242025!$B$3:$B$1315, "&lt;=" &amp; ED$1, DataRegularSeason20242025!$D$3:$D$1315, $A21)+SUMIFS(DataRegularSeason20242025!$AB$3:$AB$1315,DataRegularSeason20242025!$B$3:$B$1315, "&lt;=" &amp; ED$1, DataRegularSeason20242025!$E$3:$E$1315, $A21)</f>
        <v>8</v>
      </c>
      <c r="EE21" s="49">
        <f>SUMIFS(DataRegularSeason20242025!$AA$3:$AA$1315,DataRegularSeason20242025!$B$3:$B$1315, "&lt;=" &amp; EE$1, DataRegularSeason20242025!$D$3:$D$1315, $A21)+SUMIFS(DataRegularSeason20242025!$AB$3:$AB$1315,DataRegularSeason20242025!$B$3:$B$1315, "&lt;=" &amp; EE$1, DataRegularSeason20242025!$E$3:$E$1315, $A21)</f>
        <v>8</v>
      </c>
      <c r="EF21" s="49">
        <f>SUMIFS(DataRegularSeason20242025!$AA$3:$AA$1315,DataRegularSeason20242025!$B$3:$B$1315, "&lt;=" &amp; EF$1, DataRegularSeason20242025!$D$3:$D$1315, $A21)+SUMIFS(DataRegularSeason20242025!$AB$3:$AB$1315,DataRegularSeason20242025!$B$3:$B$1315, "&lt;=" &amp; EF$1, DataRegularSeason20242025!$E$3:$E$1315, $A21)</f>
        <v>8</v>
      </c>
      <c r="EG21" s="49">
        <f>SUMIFS(DataRegularSeason20242025!$AA$3:$AA$1315,DataRegularSeason20242025!$B$3:$B$1315, "&lt;=" &amp; EG$1, DataRegularSeason20242025!$D$3:$D$1315, $A21)+SUMIFS(DataRegularSeason20242025!$AB$3:$AB$1315,DataRegularSeason20242025!$B$3:$B$1315, "&lt;=" &amp; EG$1, DataRegularSeason20242025!$E$3:$E$1315, $A21)</f>
        <v>8</v>
      </c>
      <c r="EH21" s="49">
        <f>SUMIFS(DataRegularSeason20242025!$AA$3:$AA$1315,DataRegularSeason20242025!$B$3:$B$1315, "&lt;=" &amp; EH$1, DataRegularSeason20242025!$D$3:$D$1315, $A21)+SUMIFS(DataRegularSeason20242025!$AB$3:$AB$1315,DataRegularSeason20242025!$B$3:$B$1315, "&lt;=" &amp; EH$1, DataRegularSeason20242025!$E$3:$E$1315, $A21)</f>
        <v>8</v>
      </c>
      <c r="EI21" s="49">
        <f>SUMIFS(DataRegularSeason20242025!$AA$3:$AA$1315,DataRegularSeason20242025!$B$3:$B$1315, "&lt;=" &amp; EI$1, DataRegularSeason20242025!$D$3:$D$1315, $A21)+SUMIFS(DataRegularSeason20242025!$AB$3:$AB$1315,DataRegularSeason20242025!$B$3:$B$1315, "&lt;=" &amp; EI$1, DataRegularSeason20242025!$E$3:$E$1315, $A21)</f>
        <v>8</v>
      </c>
      <c r="EJ21" s="49">
        <f>SUMIFS(DataRegularSeason20242025!$AA$3:$AA$1315,DataRegularSeason20242025!$B$3:$B$1315, "&lt;=" &amp; EJ$1, DataRegularSeason20242025!$D$3:$D$1315, $A21)+SUMIFS(DataRegularSeason20242025!$AB$3:$AB$1315,DataRegularSeason20242025!$B$3:$B$1315, "&lt;=" &amp; EJ$1, DataRegularSeason20242025!$E$3:$E$1315, $A21)</f>
        <v>8</v>
      </c>
      <c r="EK21" s="49">
        <f>SUMIFS(DataRegularSeason20242025!$AA$3:$AA$1315,DataRegularSeason20242025!$B$3:$B$1315, "&lt;=" &amp; EK$1, DataRegularSeason20242025!$D$3:$D$1315, $A21)+SUMIFS(DataRegularSeason20242025!$AB$3:$AB$1315,DataRegularSeason20242025!$B$3:$B$1315, "&lt;=" &amp; EK$1, DataRegularSeason20242025!$E$3:$E$1315, $A21)</f>
        <v>8</v>
      </c>
      <c r="EL21" s="49">
        <f>SUMIFS(DataRegularSeason20242025!$AA$3:$AA$1315,DataRegularSeason20242025!$B$3:$B$1315, "&lt;=" &amp; EL$1, DataRegularSeason20242025!$D$3:$D$1315, $A21)+SUMIFS(DataRegularSeason20242025!$AB$3:$AB$1315,DataRegularSeason20242025!$B$3:$B$1315, "&lt;=" &amp; EL$1, DataRegularSeason20242025!$E$3:$E$1315, $A21)</f>
        <v>8</v>
      </c>
      <c r="EM21" s="49">
        <f>SUMIFS(DataRegularSeason20242025!$AA$3:$AA$1315,DataRegularSeason20242025!$B$3:$B$1315, "&lt;=" &amp; EM$1, DataRegularSeason20242025!$D$3:$D$1315, $A21)+SUMIFS(DataRegularSeason20242025!$AB$3:$AB$1315,DataRegularSeason20242025!$B$3:$B$1315, "&lt;=" &amp; EM$1, DataRegularSeason20242025!$E$3:$E$1315, $A21)</f>
        <v>8</v>
      </c>
      <c r="EN21" s="49">
        <f>SUMIFS(DataRegularSeason20242025!$AA$3:$AA$1315,DataRegularSeason20242025!$B$3:$B$1315, "&lt;=" &amp; EN$1, DataRegularSeason20242025!$D$3:$D$1315, $A21)+SUMIFS(DataRegularSeason20242025!$AB$3:$AB$1315,DataRegularSeason20242025!$B$3:$B$1315, "&lt;=" &amp; EN$1, DataRegularSeason20242025!$E$3:$E$1315, $A21)</f>
        <v>8</v>
      </c>
      <c r="EO21" s="49">
        <f>SUMIFS(DataRegularSeason20242025!$AA$3:$AA$1315,DataRegularSeason20242025!$B$3:$B$1315, "&lt;=" &amp; EO$1, DataRegularSeason20242025!$D$3:$D$1315, $A21)+SUMIFS(DataRegularSeason20242025!$AB$3:$AB$1315,DataRegularSeason20242025!$B$3:$B$1315, "&lt;=" &amp; EO$1, DataRegularSeason20242025!$E$3:$E$1315, $A21)</f>
        <v>8</v>
      </c>
      <c r="EP21" s="49">
        <f>SUMIFS(DataRegularSeason20242025!$AA$3:$AA$1315,DataRegularSeason20242025!$B$3:$B$1315, "&lt;=" &amp; EP$1, DataRegularSeason20242025!$D$3:$D$1315, $A21)+SUMIFS(DataRegularSeason20242025!$AB$3:$AB$1315,DataRegularSeason20242025!$B$3:$B$1315, "&lt;=" &amp; EP$1, DataRegularSeason20242025!$E$3:$E$1315, $A21)</f>
        <v>8</v>
      </c>
      <c r="EQ21" s="49">
        <f>SUMIFS(DataRegularSeason20242025!$AA$3:$AA$1315,DataRegularSeason20242025!$B$3:$B$1315, "&lt;=" &amp; EQ$1, DataRegularSeason20242025!$D$3:$D$1315, $A21)+SUMIFS(DataRegularSeason20242025!$AB$3:$AB$1315,DataRegularSeason20242025!$B$3:$B$1315, "&lt;=" &amp; EQ$1, DataRegularSeason20242025!$E$3:$E$1315, $A21)</f>
        <v>8</v>
      </c>
      <c r="ER21" s="49">
        <f>SUMIFS(DataRegularSeason20242025!$AA$3:$AA$1315,DataRegularSeason20242025!$B$3:$B$1315, "&lt;=" &amp; ER$1, DataRegularSeason20242025!$D$3:$D$1315, $A21)+SUMIFS(DataRegularSeason20242025!$AB$3:$AB$1315,DataRegularSeason20242025!$B$3:$B$1315, "&lt;=" &amp; ER$1, DataRegularSeason20242025!$E$3:$E$1315, $A21)</f>
        <v>8</v>
      </c>
      <c r="ES21" s="49">
        <f>SUMIFS(DataRegularSeason20242025!$AA$3:$AA$1315,DataRegularSeason20242025!$B$3:$B$1315, "&lt;=" &amp; ES$1, DataRegularSeason20242025!$D$3:$D$1315, $A21)+SUMIFS(DataRegularSeason20242025!$AB$3:$AB$1315,DataRegularSeason20242025!$B$3:$B$1315, "&lt;=" &amp; ES$1, DataRegularSeason20242025!$E$3:$E$1315, $A21)</f>
        <v>8</v>
      </c>
      <c r="ET21" s="49">
        <f>SUMIFS(DataRegularSeason20242025!$AA$3:$AA$1315,DataRegularSeason20242025!$B$3:$B$1315, "&lt;=" &amp; ET$1, DataRegularSeason20242025!$D$3:$D$1315, $A21)+SUMIFS(DataRegularSeason20242025!$AB$3:$AB$1315,DataRegularSeason20242025!$B$3:$B$1315, "&lt;=" &amp; ET$1, DataRegularSeason20242025!$E$3:$E$1315, $A21)</f>
        <v>8</v>
      </c>
      <c r="EU21" s="49">
        <f>SUMIFS(DataRegularSeason20242025!$AA$3:$AA$1315,DataRegularSeason20242025!$B$3:$B$1315, "&lt;=" &amp; EU$1, DataRegularSeason20242025!$D$3:$D$1315, $A21)+SUMIFS(DataRegularSeason20242025!$AB$3:$AB$1315,DataRegularSeason20242025!$B$3:$B$1315, "&lt;=" &amp; EU$1, DataRegularSeason20242025!$E$3:$E$1315, $A21)</f>
        <v>8</v>
      </c>
      <c r="EV21" s="49">
        <f>SUMIFS(DataRegularSeason20242025!$AA$3:$AA$1315,DataRegularSeason20242025!$B$3:$B$1315, "&lt;=" &amp; EV$1, DataRegularSeason20242025!$D$3:$D$1315, $A21)+SUMIFS(DataRegularSeason20242025!$AB$3:$AB$1315,DataRegularSeason20242025!$B$3:$B$1315, "&lt;=" &amp; EV$1, DataRegularSeason20242025!$E$3:$E$1315, $A21)</f>
        <v>8</v>
      </c>
      <c r="EW21" s="49">
        <f>SUMIFS(DataRegularSeason20242025!$AA$3:$AA$1315,DataRegularSeason20242025!$B$3:$B$1315, "&lt;=" &amp; EW$1, DataRegularSeason20242025!$D$3:$D$1315, $A21)+SUMIFS(DataRegularSeason20242025!$AB$3:$AB$1315,DataRegularSeason20242025!$B$3:$B$1315, "&lt;=" &amp; EW$1, DataRegularSeason20242025!$E$3:$E$1315, $A21)</f>
        <v>8</v>
      </c>
      <c r="EX21" s="49">
        <f>SUMIFS(DataRegularSeason20242025!$AA$3:$AA$1315,DataRegularSeason20242025!$B$3:$B$1315, "&lt;=" &amp; EX$1, DataRegularSeason20242025!$D$3:$D$1315, $A21)+SUMIFS(DataRegularSeason20242025!$AB$3:$AB$1315,DataRegularSeason20242025!$B$3:$B$1315, "&lt;=" &amp; EX$1, DataRegularSeason20242025!$E$3:$E$1315, $A21)</f>
        <v>8</v>
      </c>
      <c r="EY21" s="49">
        <f>SUMIFS(DataRegularSeason20242025!$AA$3:$AA$1315,DataRegularSeason20242025!$B$3:$B$1315, "&lt;=" &amp; EY$1, DataRegularSeason20242025!$D$3:$D$1315, $A21)+SUMIFS(DataRegularSeason20242025!$AB$3:$AB$1315,DataRegularSeason20242025!$B$3:$B$1315, "&lt;=" &amp; EY$1, DataRegularSeason20242025!$E$3:$E$1315, $A21)</f>
        <v>8</v>
      </c>
      <c r="EZ21" s="49">
        <f>SUMIFS(DataRegularSeason20242025!$AA$3:$AA$1315,DataRegularSeason20242025!$B$3:$B$1315, "&lt;=" &amp; EZ$1, DataRegularSeason20242025!$D$3:$D$1315, $A21)+SUMIFS(DataRegularSeason20242025!$AB$3:$AB$1315,DataRegularSeason20242025!$B$3:$B$1315, "&lt;=" &amp; EZ$1, DataRegularSeason20242025!$E$3:$E$1315, $A21)</f>
        <v>8</v>
      </c>
      <c r="FA21" s="49">
        <f>SUMIFS(DataRegularSeason20242025!$AA$3:$AA$1315,DataRegularSeason20242025!$B$3:$B$1315, "&lt;=" &amp; FA$1, DataRegularSeason20242025!$D$3:$D$1315, $A21)+SUMIFS(DataRegularSeason20242025!$AB$3:$AB$1315,DataRegularSeason20242025!$B$3:$B$1315, "&lt;=" &amp; FA$1, DataRegularSeason20242025!$E$3:$E$1315, $A21)</f>
        <v>8</v>
      </c>
      <c r="FB21" s="49">
        <f>SUMIFS(DataRegularSeason20242025!$AA$3:$AA$1315,DataRegularSeason20242025!$B$3:$B$1315, "&lt;=" &amp; FB$1, DataRegularSeason20242025!$D$3:$D$1315, $A21)+SUMIFS(DataRegularSeason20242025!$AB$3:$AB$1315,DataRegularSeason20242025!$B$3:$B$1315, "&lt;=" &amp; FB$1, DataRegularSeason20242025!$E$3:$E$1315, $A21)</f>
        <v>8</v>
      </c>
      <c r="FC21" s="49">
        <f>SUMIFS(DataRegularSeason20242025!$AA$3:$AA$1315,DataRegularSeason20242025!$B$3:$B$1315, "&lt;=" &amp; FC$1, DataRegularSeason20242025!$D$3:$D$1315, $A21)+SUMIFS(DataRegularSeason20242025!$AB$3:$AB$1315,DataRegularSeason20242025!$B$3:$B$1315, "&lt;=" &amp; FC$1, DataRegularSeason20242025!$E$3:$E$1315, $A21)</f>
        <v>8</v>
      </c>
      <c r="FD21" s="49">
        <f>SUMIFS(DataRegularSeason20242025!$AA$3:$AA$1315,DataRegularSeason20242025!$B$3:$B$1315, "&lt;=" &amp; FD$1, DataRegularSeason20242025!$D$3:$D$1315, $A21)+SUMIFS(DataRegularSeason20242025!$AB$3:$AB$1315,DataRegularSeason20242025!$B$3:$B$1315, "&lt;=" &amp; FD$1, DataRegularSeason20242025!$E$3:$E$1315, $A21)</f>
        <v>8</v>
      </c>
      <c r="FE21" s="49">
        <f>SUMIFS(DataRegularSeason20242025!$AA$3:$AA$1315,DataRegularSeason20242025!$B$3:$B$1315, "&lt;=" &amp; FE$1, DataRegularSeason20242025!$D$3:$D$1315, $A21)+SUMIFS(DataRegularSeason20242025!$AB$3:$AB$1315,DataRegularSeason20242025!$B$3:$B$1315, "&lt;=" &amp; FE$1, DataRegularSeason20242025!$E$3:$E$1315, $A21)</f>
        <v>8</v>
      </c>
      <c r="FF21" s="49">
        <f>SUMIFS(DataRegularSeason20242025!$AA$3:$AA$1315,DataRegularSeason20242025!$B$3:$B$1315, "&lt;=" &amp; FF$1, DataRegularSeason20242025!$D$3:$D$1315, $A21)+SUMIFS(DataRegularSeason20242025!$AB$3:$AB$1315,DataRegularSeason20242025!$B$3:$B$1315, "&lt;=" &amp; FF$1, DataRegularSeason20242025!$E$3:$E$1315, $A21)</f>
        <v>8</v>
      </c>
      <c r="FG21" s="49">
        <f>SUMIFS(DataRegularSeason20242025!$AA$3:$AA$1315,DataRegularSeason20242025!$B$3:$B$1315, "&lt;=" &amp; FG$1, DataRegularSeason20242025!$D$3:$D$1315, $A21)+SUMIFS(DataRegularSeason20242025!$AB$3:$AB$1315,DataRegularSeason20242025!$B$3:$B$1315, "&lt;=" &amp; FG$1, DataRegularSeason20242025!$E$3:$E$1315, $A21)</f>
        <v>8</v>
      </c>
      <c r="FH21" s="49">
        <f>SUMIFS(DataRegularSeason20242025!$AA$3:$AA$1315,DataRegularSeason20242025!$B$3:$B$1315, "&lt;=" &amp; FH$1, DataRegularSeason20242025!$D$3:$D$1315, $A21)+SUMIFS(DataRegularSeason20242025!$AB$3:$AB$1315,DataRegularSeason20242025!$B$3:$B$1315, "&lt;=" &amp; FH$1, DataRegularSeason20242025!$E$3:$E$1315, $A21)</f>
        <v>8</v>
      </c>
      <c r="FI21" s="49">
        <f>SUMIFS(DataRegularSeason20242025!$AA$3:$AA$1315,DataRegularSeason20242025!$B$3:$B$1315, "&lt;=" &amp; FI$1, DataRegularSeason20242025!$D$3:$D$1315, $A21)+SUMIFS(DataRegularSeason20242025!$AB$3:$AB$1315,DataRegularSeason20242025!$B$3:$B$1315, "&lt;=" &amp; FI$1, DataRegularSeason20242025!$E$3:$E$1315, $A21)</f>
        <v>8</v>
      </c>
      <c r="FJ21" s="49">
        <f>SUMIFS(DataRegularSeason20242025!$AA$3:$AA$1315,DataRegularSeason20242025!$B$3:$B$1315, "&lt;=" &amp; FJ$1, DataRegularSeason20242025!$D$3:$D$1315, $A21)+SUMIFS(DataRegularSeason20242025!$AB$3:$AB$1315,DataRegularSeason20242025!$B$3:$B$1315, "&lt;=" &amp; FJ$1, DataRegularSeason20242025!$E$3:$E$1315, $A21)</f>
        <v>8</v>
      </c>
      <c r="FK21" s="49">
        <f>SUMIFS(DataRegularSeason20242025!$AA$3:$AA$1315,DataRegularSeason20242025!$B$3:$B$1315, "&lt;=" &amp; FK$1, DataRegularSeason20242025!$D$3:$D$1315, $A21)+SUMIFS(DataRegularSeason20242025!$AB$3:$AB$1315,DataRegularSeason20242025!$B$3:$B$1315, "&lt;=" &amp; FK$1, DataRegularSeason20242025!$E$3:$E$1315, $A21)</f>
        <v>8</v>
      </c>
      <c r="FL21" s="49">
        <f>SUMIFS(DataRegularSeason20242025!$AA$3:$AA$1315,DataRegularSeason20242025!$B$3:$B$1315, "&lt;=" &amp; FL$1, DataRegularSeason20242025!$D$3:$D$1315, $A21)+SUMIFS(DataRegularSeason20242025!$AB$3:$AB$1315,DataRegularSeason20242025!$B$3:$B$1315, "&lt;=" &amp; FL$1, DataRegularSeason20242025!$E$3:$E$1315, $A21)</f>
        <v>8</v>
      </c>
      <c r="FM21" s="49">
        <f>SUMIFS(DataRegularSeason20242025!$AA$3:$AA$1315,DataRegularSeason20242025!$B$3:$B$1315, "&lt;=" &amp; FM$1, DataRegularSeason20242025!$D$3:$D$1315, $A21)+SUMIFS(DataRegularSeason20242025!$AB$3:$AB$1315,DataRegularSeason20242025!$B$3:$B$1315, "&lt;=" &amp; FM$1, DataRegularSeason20242025!$E$3:$E$1315, $A21)</f>
        <v>8</v>
      </c>
      <c r="FN21" s="49">
        <f>SUMIFS(DataRegularSeason20242025!$AA$3:$AA$1315,DataRegularSeason20242025!$B$3:$B$1315, "&lt;=" &amp; FN$1, DataRegularSeason20242025!$D$3:$D$1315, $A21)+SUMIFS(DataRegularSeason20242025!$AB$3:$AB$1315,DataRegularSeason20242025!$B$3:$B$1315, "&lt;=" &amp; FN$1, DataRegularSeason20242025!$E$3:$E$1315, $A21)</f>
        <v>8</v>
      </c>
      <c r="FO21" s="49">
        <f>SUMIFS(DataRegularSeason20242025!$AA$3:$AA$1315,DataRegularSeason20242025!$B$3:$B$1315, "&lt;=" &amp; FO$1, DataRegularSeason20242025!$D$3:$D$1315, $A21)+SUMIFS(DataRegularSeason20242025!$AB$3:$AB$1315,DataRegularSeason20242025!$B$3:$B$1315, "&lt;=" &amp; FO$1, DataRegularSeason20242025!$E$3:$E$1315, $A21)</f>
        <v>8</v>
      </c>
      <c r="FP21" s="49">
        <f>SUMIFS(DataRegularSeason20242025!$AA$3:$AA$1315,DataRegularSeason20242025!$B$3:$B$1315, "&lt;=" &amp; FP$1, DataRegularSeason20242025!$D$3:$D$1315, $A21)+SUMIFS(DataRegularSeason20242025!$AB$3:$AB$1315,DataRegularSeason20242025!$B$3:$B$1315, "&lt;=" &amp; FP$1, DataRegularSeason20242025!$E$3:$E$1315, $A21)</f>
        <v>8</v>
      </c>
      <c r="FQ21" s="49">
        <f>SUMIFS(DataRegularSeason20242025!$AA$3:$AA$1315,DataRegularSeason20242025!$B$3:$B$1315, "&lt;=" &amp; FQ$1, DataRegularSeason20242025!$D$3:$D$1315, $A21)+SUMIFS(DataRegularSeason20242025!$AB$3:$AB$1315,DataRegularSeason20242025!$B$3:$B$1315, "&lt;=" &amp; FQ$1, DataRegularSeason20242025!$E$3:$E$1315, $A21)</f>
        <v>8</v>
      </c>
      <c r="FR21" s="49">
        <f>SUMIFS(DataRegularSeason20242025!$AA$3:$AA$1315,DataRegularSeason20242025!$B$3:$B$1315, "&lt;=" &amp; FR$1, DataRegularSeason20242025!$D$3:$D$1315, $A21)+SUMIFS(DataRegularSeason20242025!$AB$3:$AB$1315,DataRegularSeason20242025!$B$3:$B$1315, "&lt;=" &amp; FR$1, DataRegularSeason20242025!$E$3:$E$1315, $A21)</f>
        <v>8</v>
      </c>
      <c r="FS21" s="49">
        <f>SUMIFS(DataRegularSeason20242025!$AA$3:$AA$1315,DataRegularSeason20242025!$B$3:$B$1315, "&lt;=" &amp; FS$1, DataRegularSeason20242025!$D$3:$D$1315, $A21)+SUMIFS(DataRegularSeason20242025!$AB$3:$AB$1315,DataRegularSeason20242025!$B$3:$B$1315, "&lt;=" &amp; FS$1, DataRegularSeason20242025!$E$3:$E$1315, $A21)</f>
        <v>8</v>
      </c>
      <c r="FT21" s="49">
        <f>SUMIFS(DataRegularSeason20242025!$AA$3:$AA$1315,DataRegularSeason20242025!$B$3:$B$1315, "&lt;=" &amp; FT$1, DataRegularSeason20242025!$D$3:$D$1315, $A21)+SUMIFS(DataRegularSeason20242025!$AB$3:$AB$1315,DataRegularSeason20242025!$B$3:$B$1315, "&lt;=" &amp; FT$1, DataRegularSeason20242025!$E$3:$E$1315, $A21)</f>
        <v>8</v>
      </c>
      <c r="FU21" s="49">
        <f>SUMIFS(DataRegularSeason20242025!$AA$3:$AA$1315,DataRegularSeason20242025!$B$3:$B$1315, "&lt;=" &amp; FU$1, DataRegularSeason20242025!$D$3:$D$1315, $A21)+SUMIFS(DataRegularSeason20242025!$AB$3:$AB$1315,DataRegularSeason20242025!$B$3:$B$1315, "&lt;=" &amp; FU$1, DataRegularSeason20242025!$E$3:$E$1315, $A21)</f>
        <v>8</v>
      </c>
      <c r="FV21" s="49">
        <f>SUMIFS(DataRegularSeason20242025!$AA$3:$AA$1315,DataRegularSeason20242025!$B$3:$B$1315, "&lt;=" &amp; FV$1, DataRegularSeason20242025!$D$3:$D$1315, $A21)+SUMIFS(DataRegularSeason20242025!$AB$3:$AB$1315,DataRegularSeason20242025!$B$3:$B$1315, "&lt;=" &amp; FV$1, DataRegularSeason20242025!$E$3:$E$1315, $A21)</f>
        <v>8</v>
      </c>
      <c r="FW21" s="49">
        <f>SUMIFS(DataRegularSeason20242025!$AA$3:$AA$1315,DataRegularSeason20242025!$B$3:$B$1315, "&lt;=" &amp; FW$1, DataRegularSeason20242025!$D$3:$D$1315, $A21)+SUMIFS(DataRegularSeason20242025!$AB$3:$AB$1315,DataRegularSeason20242025!$B$3:$B$1315, "&lt;=" &amp; FW$1, DataRegularSeason20242025!$E$3:$E$1315, $A21)</f>
        <v>8</v>
      </c>
      <c r="FX21" s="49">
        <f>SUMIFS(DataRegularSeason20242025!$AA$3:$AA$1315,DataRegularSeason20242025!$B$3:$B$1315, "&lt;=" &amp; FX$1, DataRegularSeason20242025!$D$3:$D$1315, $A21)+SUMIFS(DataRegularSeason20242025!$AB$3:$AB$1315,DataRegularSeason20242025!$B$3:$B$1315, "&lt;=" &amp; FX$1, DataRegularSeason20242025!$E$3:$E$1315, $A21)</f>
        <v>8</v>
      </c>
      <c r="FY21" s="49">
        <f>SUMIFS(DataRegularSeason20242025!$AA$3:$AA$1315,DataRegularSeason20242025!$B$3:$B$1315, "&lt;=" &amp; FY$1, DataRegularSeason20242025!$D$3:$D$1315, $A21)+SUMIFS(DataRegularSeason20242025!$AB$3:$AB$1315,DataRegularSeason20242025!$B$3:$B$1315, "&lt;=" &amp; FY$1, DataRegularSeason20242025!$E$3:$E$1315, $A21)</f>
        <v>8</v>
      </c>
      <c r="FZ21" s="49">
        <f>SUMIFS(DataRegularSeason20242025!$AA$3:$AA$1315,DataRegularSeason20242025!$B$3:$B$1315, "&lt;=" &amp; FZ$1, DataRegularSeason20242025!$D$3:$D$1315, $A21)+SUMIFS(DataRegularSeason20242025!$AB$3:$AB$1315,DataRegularSeason20242025!$B$3:$B$1315, "&lt;=" &amp; FZ$1, DataRegularSeason20242025!$E$3:$E$1315, $A21)</f>
        <v>8</v>
      </c>
      <c r="GA21" s="49">
        <f>SUMIFS(DataRegularSeason20242025!$AA$3:$AA$1315,DataRegularSeason20242025!$B$3:$B$1315, "&lt;=" &amp; GA$1, DataRegularSeason20242025!$D$3:$D$1315, $A21)+SUMIFS(DataRegularSeason20242025!$AB$3:$AB$1315,DataRegularSeason20242025!$B$3:$B$1315, "&lt;=" &amp; GA$1, DataRegularSeason20242025!$E$3:$E$1315, $A21)</f>
        <v>8</v>
      </c>
      <c r="GB21" s="49">
        <f>SUMIFS(DataRegularSeason20242025!$AA$3:$AA$1315,DataRegularSeason20242025!$B$3:$B$1315, "&lt;=" &amp; GB$1, DataRegularSeason20242025!$D$3:$D$1315, $A21)+SUMIFS(DataRegularSeason20242025!$AB$3:$AB$1315,DataRegularSeason20242025!$B$3:$B$1315, "&lt;=" &amp; GB$1, DataRegularSeason20242025!$E$3:$E$1315, $A21)</f>
        <v>8</v>
      </c>
      <c r="GC21" s="49">
        <f>SUMIFS(DataRegularSeason20242025!$AA$3:$AA$1315,DataRegularSeason20242025!$B$3:$B$1315, "&lt;=" &amp; GC$1, DataRegularSeason20242025!$D$3:$D$1315, $A21)+SUMIFS(DataRegularSeason20242025!$AB$3:$AB$1315,DataRegularSeason20242025!$B$3:$B$1315, "&lt;=" &amp; GC$1, DataRegularSeason20242025!$E$3:$E$1315, $A21)</f>
        <v>8</v>
      </c>
      <c r="GD21" s="49">
        <f>SUMIFS(DataRegularSeason20242025!$AA$3:$AA$1315,DataRegularSeason20242025!$B$3:$B$1315, "&lt;=" &amp; GD$1, DataRegularSeason20242025!$D$3:$D$1315, $A21)+SUMIFS(DataRegularSeason20242025!$AB$3:$AB$1315,DataRegularSeason20242025!$B$3:$B$1315, "&lt;=" &amp; GD$1, DataRegularSeason20242025!$E$3:$E$1315, $A21)</f>
        <v>8</v>
      </c>
      <c r="GE21" s="49">
        <f>SUMIFS(DataRegularSeason20242025!$AA$3:$AA$1315,DataRegularSeason20242025!$B$3:$B$1315, "&lt;=" &amp; GE$1, DataRegularSeason20242025!$D$3:$D$1315, $A21)+SUMIFS(DataRegularSeason20242025!$AB$3:$AB$1315,DataRegularSeason20242025!$B$3:$B$1315, "&lt;=" &amp; GE$1, DataRegularSeason20242025!$E$3:$E$1315, $A21)</f>
        <v>8</v>
      </c>
      <c r="GF21" s="49">
        <f>SUMIFS(DataRegularSeason20242025!$AA$3:$AA$1315,DataRegularSeason20242025!$B$3:$B$1315, "&lt;=" &amp; GF$1, DataRegularSeason20242025!$D$3:$D$1315, $A21)+SUMIFS(DataRegularSeason20242025!$AB$3:$AB$1315,DataRegularSeason20242025!$B$3:$B$1315, "&lt;=" &amp; GF$1, DataRegularSeason20242025!$E$3:$E$1315, $A21)</f>
        <v>8</v>
      </c>
      <c r="GG21" s="49">
        <f>SUMIFS(DataRegularSeason20242025!$AA$3:$AA$1315,DataRegularSeason20242025!$B$3:$B$1315, "&lt;=" &amp; GG$1, DataRegularSeason20242025!$D$3:$D$1315, $A21)+SUMIFS(DataRegularSeason20242025!$AB$3:$AB$1315,DataRegularSeason20242025!$B$3:$B$1315, "&lt;=" &amp; GG$1, DataRegularSeason20242025!$E$3:$E$1315, $A21)</f>
        <v>8</v>
      </c>
      <c r="GH21" s="49">
        <f>SUMIFS(DataRegularSeason20242025!$AA$3:$AA$1315,DataRegularSeason20242025!$B$3:$B$1315, "&lt;=" &amp; GH$1, DataRegularSeason20242025!$D$3:$D$1315, $A21)+SUMIFS(DataRegularSeason20242025!$AB$3:$AB$1315,DataRegularSeason20242025!$B$3:$B$1315, "&lt;=" &amp; GH$1, DataRegularSeason20242025!$E$3:$E$1315, $A21)</f>
        <v>8</v>
      </c>
      <c r="GI21" s="49">
        <f>SUMIFS(DataRegularSeason20242025!$AA$3:$AA$1315,DataRegularSeason20242025!$B$3:$B$1315, "&lt;=" &amp; GI$1, DataRegularSeason20242025!$D$3:$D$1315, $A21)+SUMIFS(DataRegularSeason20242025!$AB$3:$AB$1315,DataRegularSeason20242025!$B$3:$B$1315, "&lt;=" &amp; GI$1, DataRegularSeason20242025!$E$3:$E$1315, $A21)</f>
        <v>8</v>
      </c>
      <c r="GJ21" s="49">
        <f>SUMIFS(DataRegularSeason20242025!$AA$3:$AA$1315,DataRegularSeason20242025!$B$3:$B$1315, "&lt;=" &amp; GJ$1, DataRegularSeason20242025!$D$3:$D$1315, $A21)+SUMIFS(DataRegularSeason20242025!$AB$3:$AB$1315,DataRegularSeason20242025!$B$3:$B$1315, "&lt;=" &amp; GJ$1, DataRegularSeason20242025!$E$3:$E$1315, $A21)</f>
        <v>8</v>
      </c>
      <c r="GK21" s="49">
        <f>SUMIFS(DataRegularSeason20242025!$AA$3:$AA$1315,DataRegularSeason20242025!$B$3:$B$1315, "&lt;=" &amp; GK$1, DataRegularSeason20242025!$D$3:$D$1315, $A21)+SUMIFS(DataRegularSeason20242025!$AB$3:$AB$1315,DataRegularSeason20242025!$B$3:$B$1315, "&lt;=" &amp; GK$1, DataRegularSeason20242025!$E$3:$E$1315, $A21)</f>
        <v>8</v>
      </c>
      <c r="GL21" s="49">
        <f>SUMIFS(DataRegularSeason20242025!$AA$3:$AA$1315,DataRegularSeason20242025!$B$3:$B$1315, "&lt;=" &amp; GL$1, DataRegularSeason20242025!$D$3:$D$1315, $A21)+SUMIFS(DataRegularSeason20242025!$AB$3:$AB$1315,DataRegularSeason20242025!$B$3:$B$1315, "&lt;=" &amp; GL$1, DataRegularSeason20242025!$E$3:$E$1315, $A21)</f>
        <v>8</v>
      </c>
      <c r="GM21" s="49">
        <f>SUMIFS(DataRegularSeason20242025!$AA$3:$AA$1315,DataRegularSeason20242025!$B$3:$B$1315, "&lt;=" &amp; GM$1, DataRegularSeason20242025!$D$3:$D$1315, $A21)+SUMIFS(DataRegularSeason20242025!$AB$3:$AB$1315,DataRegularSeason20242025!$B$3:$B$1315, "&lt;=" &amp; GM$1, DataRegularSeason20242025!$E$3:$E$1315, $A21)</f>
        <v>8</v>
      </c>
      <c r="GN21" s="49">
        <f>SUMIFS(DataRegularSeason20242025!$AA$3:$AA$1315,DataRegularSeason20242025!$B$3:$B$1315, "&lt;=" &amp; GN$1, DataRegularSeason20242025!$D$3:$D$1315, $A21)+SUMIFS(DataRegularSeason20242025!$AB$3:$AB$1315,DataRegularSeason20242025!$B$3:$B$1315, "&lt;=" &amp; GN$1, DataRegularSeason20242025!$E$3:$E$1315, $A21)</f>
        <v>8</v>
      </c>
      <c r="GO21" s="49">
        <f>SUMIFS(DataRegularSeason20242025!$AA$3:$AA$1315,DataRegularSeason20242025!$B$3:$B$1315, "&lt;=" &amp; GO$1, DataRegularSeason20242025!$D$3:$D$1315, $A21)+SUMIFS(DataRegularSeason20242025!$AB$3:$AB$1315,DataRegularSeason20242025!$B$3:$B$1315, "&lt;=" &amp; GO$1, DataRegularSeason20242025!$E$3:$E$1315, $A21)</f>
        <v>8</v>
      </c>
      <c r="GP21" s="49">
        <f>SUMIFS(DataRegularSeason20242025!$AA$3:$AA$1315,DataRegularSeason20242025!$B$3:$B$1315, "&lt;=" &amp; GP$1, DataRegularSeason20242025!$D$3:$D$1315, $A21)+SUMIFS(DataRegularSeason20242025!$AB$3:$AB$1315,DataRegularSeason20242025!$B$3:$B$1315, "&lt;=" &amp; GP$1, DataRegularSeason20242025!$E$3:$E$1315, $A21)</f>
        <v>8</v>
      </c>
      <c r="GQ21" s="49">
        <f>SUMIFS(DataRegularSeason20242025!$AA$3:$AA$1315,DataRegularSeason20242025!$B$3:$B$1315, "&lt;=" &amp; GQ$1, DataRegularSeason20242025!$D$3:$D$1315, $A21)+SUMIFS(DataRegularSeason20242025!$AB$3:$AB$1315,DataRegularSeason20242025!$B$3:$B$1315, "&lt;=" &amp; GQ$1, DataRegularSeason20242025!$E$3:$E$1315, $A21)</f>
        <v>8</v>
      </c>
      <c r="GR21" s="49">
        <f>SUMIFS(DataRegularSeason20242025!$AA$3:$AA$1315,DataRegularSeason20242025!$B$3:$B$1315, "&lt;=" &amp; GR$1, DataRegularSeason20242025!$D$3:$D$1315, $A21)+SUMIFS(DataRegularSeason20242025!$AB$3:$AB$1315,DataRegularSeason20242025!$B$3:$B$1315, "&lt;=" &amp; GR$1, DataRegularSeason20242025!$E$3:$E$1315, $A21)</f>
        <v>8</v>
      </c>
      <c r="GS21" s="49">
        <f>SUMIFS(DataRegularSeason20242025!$AA$3:$AA$1315,DataRegularSeason20242025!$B$3:$B$1315, "&lt;=" &amp; GS$1, DataRegularSeason20242025!$D$3:$D$1315, $A21)+SUMIFS(DataRegularSeason20242025!$AB$3:$AB$1315,DataRegularSeason20242025!$B$3:$B$1315, "&lt;=" &amp; GS$1, DataRegularSeason20242025!$E$3:$E$1315, $A21)</f>
        <v>8</v>
      </c>
      <c r="GT21" s="49">
        <f>SUMIFS(DataRegularSeason20242025!$AA$3:$AA$1315,DataRegularSeason20242025!$B$3:$B$1315, "&lt;=" &amp; GT$1, DataRegularSeason20242025!$D$3:$D$1315, $A21)+SUMIFS(DataRegularSeason20242025!$AB$3:$AB$1315,DataRegularSeason20242025!$B$3:$B$1315, "&lt;=" &amp; GT$1, DataRegularSeason20242025!$E$3:$E$1315, $A21)</f>
        <v>8</v>
      </c>
      <c r="GU21" s="49">
        <f>SUMIFS(DataRegularSeason20242025!$AA$3:$AA$1315,DataRegularSeason20242025!$B$3:$B$1315, "&lt;=" &amp; GU$1, DataRegularSeason20242025!$D$3:$D$1315, $A21)+SUMIFS(DataRegularSeason20242025!$AB$3:$AB$1315,DataRegularSeason20242025!$B$3:$B$1315, "&lt;=" &amp; GU$1, DataRegularSeason20242025!$E$3:$E$1315, $A21)</f>
        <v>8</v>
      </c>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row>
    <row r="22" spans="1:275" hidden="1" x14ac:dyDescent="0.25">
      <c r="A22" s="48" t="s">
        <v>45</v>
      </c>
      <c r="B22" t="s">
        <v>98</v>
      </c>
      <c r="C22" t="s">
        <v>99</v>
      </c>
      <c r="D22" s="49">
        <f>SUMIFS(DataRegularSeason20242025!$AA$3:$AA$1315,DataRegularSeason20242025!$B$3:$B$1315, "&lt;=" &amp; D$1, DataRegularSeason20242025!$D$3:$D$1315, $A22)+SUMIFS(DataRegularSeason20242025!$AB$3:$AB$1315,DataRegularSeason20242025!$B$3:$B$1315, "&lt;=" &amp; D$1, DataRegularSeason20242025!$E$3:$E$1315, $A22)</f>
        <v>0</v>
      </c>
      <c r="E22" s="49">
        <f>SUMIFS(DataRegularSeason20242025!$AA$3:$AA$1315,DataRegularSeason20242025!$B$3:$B$1315, "&lt;=" &amp; E$1, DataRegularSeason20242025!$D$3:$D$1315, $A22)+SUMIFS(DataRegularSeason20242025!$AB$3:$AB$1315,DataRegularSeason20242025!$B$3:$B$1315, "&lt;=" &amp; E$1, DataRegularSeason20242025!$E$3:$E$1315, $A22)</f>
        <v>0</v>
      </c>
      <c r="F22" s="49">
        <f>SUMIFS(DataRegularSeason20242025!$AA$3:$AA$1315,DataRegularSeason20242025!$B$3:$B$1315, "&lt;=" &amp; F$1, DataRegularSeason20242025!$D$3:$D$1315, $A22)+SUMIFS(DataRegularSeason20242025!$AB$3:$AB$1315,DataRegularSeason20242025!$B$3:$B$1315, "&lt;=" &amp; F$1, DataRegularSeason20242025!$E$3:$E$1315, $A22)</f>
        <v>0</v>
      </c>
      <c r="G22" s="49">
        <f>SUMIFS(DataRegularSeason20242025!$AA$3:$AA$1315,DataRegularSeason20242025!$B$3:$B$1315, "&lt;=" &amp; G$1, DataRegularSeason20242025!$D$3:$D$1315, $A22)+SUMIFS(DataRegularSeason20242025!$AB$3:$AB$1315,DataRegularSeason20242025!$B$3:$B$1315, "&lt;=" &amp; G$1, DataRegularSeason20242025!$E$3:$E$1315, $A22)</f>
        <v>0</v>
      </c>
      <c r="H22" s="49">
        <f>SUMIFS(DataRegularSeason20242025!$AA$3:$AA$1315,DataRegularSeason20242025!$B$3:$B$1315, "&lt;=" &amp; H$1, DataRegularSeason20242025!$D$3:$D$1315, $A22)+SUMIFS(DataRegularSeason20242025!$AB$3:$AB$1315,DataRegularSeason20242025!$B$3:$B$1315, "&lt;=" &amp; H$1, DataRegularSeason20242025!$E$3:$E$1315, $A22)</f>
        <v>0</v>
      </c>
      <c r="I22" s="49">
        <f>SUMIFS(DataRegularSeason20242025!$AA$3:$AA$1315,DataRegularSeason20242025!$B$3:$B$1315, "&lt;=" &amp; I$1, DataRegularSeason20242025!$D$3:$D$1315, $A22)+SUMIFS(DataRegularSeason20242025!$AB$3:$AB$1315,DataRegularSeason20242025!$B$3:$B$1315, "&lt;=" &amp; I$1, DataRegularSeason20242025!$E$3:$E$1315, $A22)</f>
        <v>0</v>
      </c>
      <c r="J22" s="49">
        <f>SUMIFS(DataRegularSeason20242025!$AA$3:$AA$1315,DataRegularSeason20242025!$B$3:$B$1315, "&lt;=" &amp; J$1, DataRegularSeason20242025!$D$3:$D$1315, $A22)+SUMIFS(DataRegularSeason20242025!$AB$3:$AB$1315,DataRegularSeason20242025!$B$3:$B$1315, "&lt;=" &amp; J$1, DataRegularSeason20242025!$E$3:$E$1315, $A22)</f>
        <v>0</v>
      </c>
      <c r="K22" s="49">
        <f>SUMIFS(DataRegularSeason20242025!$AA$3:$AA$1315,DataRegularSeason20242025!$B$3:$B$1315, "&lt;=" &amp; K$1, DataRegularSeason20242025!$D$3:$D$1315, $A22)+SUMIFS(DataRegularSeason20242025!$AB$3:$AB$1315,DataRegularSeason20242025!$B$3:$B$1315, "&lt;=" &amp; K$1, DataRegularSeason20242025!$E$3:$E$1315, $A22)</f>
        <v>0</v>
      </c>
      <c r="L22" s="49">
        <f>SUMIFS(DataRegularSeason20242025!$AA$3:$AA$1315,DataRegularSeason20242025!$B$3:$B$1315, "&lt;=" &amp; L$1, DataRegularSeason20242025!$D$3:$D$1315, $A22)+SUMIFS(DataRegularSeason20242025!$AB$3:$AB$1315,DataRegularSeason20242025!$B$3:$B$1315, "&lt;=" &amp; L$1, DataRegularSeason20242025!$E$3:$E$1315, $A22)</f>
        <v>2</v>
      </c>
      <c r="M22" s="49">
        <f>SUMIFS(DataRegularSeason20242025!$AA$3:$AA$1315,DataRegularSeason20242025!$B$3:$B$1315, "&lt;=" &amp; M$1, DataRegularSeason20242025!$D$3:$D$1315, $A22)+SUMIFS(DataRegularSeason20242025!$AB$3:$AB$1315,DataRegularSeason20242025!$B$3:$B$1315, "&lt;=" &amp; M$1, DataRegularSeason20242025!$E$3:$E$1315, $A22)</f>
        <v>2</v>
      </c>
      <c r="N22" s="49">
        <f>SUMIFS(DataRegularSeason20242025!$AA$3:$AA$1315,DataRegularSeason20242025!$B$3:$B$1315, "&lt;=" &amp; N$1, DataRegularSeason20242025!$D$3:$D$1315, $A22)+SUMIFS(DataRegularSeason20242025!$AB$3:$AB$1315,DataRegularSeason20242025!$B$3:$B$1315, "&lt;=" &amp; N$1, DataRegularSeason20242025!$E$3:$E$1315, $A22)</f>
        <v>2</v>
      </c>
      <c r="O22" s="49">
        <f>SUMIFS(DataRegularSeason20242025!$AA$3:$AA$1315,DataRegularSeason20242025!$B$3:$B$1315, "&lt;=" &amp; O$1, DataRegularSeason20242025!$D$3:$D$1315, $A22)+SUMIFS(DataRegularSeason20242025!$AB$3:$AB$1315,DataRegularSeason20242025!$B$3:$B$1315, "&lt;=" &amp; O$1, DataRegularSeason20242025!$E$3:$E$1315, $A22)</f>
        <v>2</v>
      </c>
      <c r="P22" s="49">
        <f>SUMIFS(DataRegularSeason20242025!$AA$3:$AA$1315,DataRegularSeason20242025!$B$3:$B$1315, "&lt;=" &amp; P$1, DataRegularSeason20242025!$D$3:$D$1315, $A22)+SUMIFS(DataRegularSeason20242025!$AB$3:$AB$1315,DataRegularSeason20242025!$B$3:$B$1315, "&lt;=" &amp; P$1, DataRegularSeason20242025!$E$3:$E$1315, $A22)</f>
        <v>3</v>
      </c>
      <c r="Q22" s="49">
        <f>SUMIFS(DataRegularSeason20242025!$AA$3:$AA$1315,DataRegularSeason20242025!$B$3:$B$1315, "&lt;=" &amp; Q$1, DataRegularSeason20242025!$D$3:$D$1315, $A22)+SUMIFS(DataRegularSeason20242025!$AB$3:$AB$1315,DataRegularSeason20242025!$B$3:$B$1315, "&lt;=" &amp; Q$1, DataRegularSeason20242025!$E$3:$E$1315, $A22)</f>
        <v>3</v>
      </c>
      <c r="R22" s="49">
        <f>SUMIFS(DataRegularSeason20242025!$AA$3:$AA$1315,DataRegularSeason20242025!$B$3:$B$1315, "&lt;=" &amp; R$1, DataRegularSeason20242025!$D$3:$D$1315, $A22)+SUMIFS(DataRegularSeason20242025!$AB$3:$AB$1315,DataRegularSeason20242025!$B$3:$B$1315, "&lt;=" &amp; R$1, DataRegularSeason20242025!$E$3:$E$1315, $A22)</f>
        <v>3</v>
      </c>
      <c r="S22" s="49">
        <f>SUMIFS(DataRegularSeason20242025!$AA$3:$AA$1315,DataRegularSeason20242025!$B$3:$B$1315, "&lt;=" &amp; S$1, DataRegularSeason20242025!$D$3:$D$1315, $A22)+SUMIFS(DataRegularSeason20242025!$AB$3:$AB$1315,DataRegularSeason20242025!$B$3:$B$1315, "&lt;=" &amp; S$1, DataRegularSeason20242025!$E$3:$E$1315, $A22)</f>
        <v>3</v>
      </c>
      <c r="T22" s="49">
        <f>SUMIFS(DataRegularSeason20242025!$AA$3:$AA$1315,DataRegularSeason20242025!$B$3:$B$1315, "&lt;=" &amp; T$1, DataRegularSeason20242025!$D$3:$D$1315, $A22)+SUMIFS(DataRegularSeason20242025!$AB$3:$AB$1315,DataRegularSeason20242025!$B$3:$B$1315, "&lt;=" &amp; T$1, DataRegularSeason20242025!$E$3:$E$1315, $A22)</f>
        <v>3</v>
      </c>
      <c r="U22" s="49">
        <f>SUMIFS(DataRegularSeason20242025!$AA$3:$AA$1315,DataRegularSeason20242025!$B$3:$B$1315, "&lt;=" &amp; U$1, DataRegularSeason20242025!$D$3:$D$1315, $A22)+SUMIFS(DataRegularSeason20242025!$AB$3:$AB$1315,DataRegularSeason20242025!$B$3:$B$1315, "&lt;=" &amp; U$1, DataRegularSeason20242025!$E$3:$E$1315, $A22)</f>
        <v>3</v>
      </c>
      <c r="V22" s="49">
        <f>SUMIFS(DataRegularSeason20242025!$AA$3:$AA$1315,DataRegularSeason20242025!$B$3:$B$1315, "&lt;=" &amp; V$1, DataRegularSeason20242025!$D$3:$D$1315, $A22)+SUMIFS(DataRegularSeason20242025!$AB$3:$AB$1315,DataRegularSeason20242025!$B$3:$B$1315, "&lt;=" &amp; V$1, DataRegularSeason20242025!$E$3:$E$1315, $A22)</f>
        <v>3</v>
      </c>
      <c r="W22" s="49">
        <f>SUMIFS(DataRegularSeason20242025!$AA$3:$AA$1315,DataRegularSeason20242025!$B$3:$B$1315, "&lt;=" &amp; W$1, DataRegularSeason20242025!$D$3:$D$1315, $A22)+SUMIFS(DataRegularSeason20242025!$AB$3:$AB$1315,DataRegularSeason20242025!$B$3:$B$1315, "&lt;=" &amp; W$1, DataRegularSeason20242025!$E$3:$E$1315, $A22)</f>
        <v>3</v>
      </c>
      <c r="X22" s="49">
        <f>SUMIFS(DataRegularSeason20242025!$AA$3:$AA$1315,DataRegularSeason20242025!$B$3:$B$1315, "&lt;=" &amp; X$1, DataRegularSeason20242025!$D$3:$D$1315, $A22)+SUMIFS(DataRegularSeason20242025!$AB$3:$AB$1315,DataRegularSeason20242025!$B$3:$B$1315, "&lt;=" &amp; X$1, DataRegularSeason20242025!$E$3:$E$1315, $A22)</f>
        <v>3</v>
      </c>
      <c r="Y22" s="49">
        <f>SUMIFS(DataRegularSeason20242025!$AA$3:$AA$1315,DataRegularSeason20242025!$B$3:$B$1315, "&lt;=" &amp; Y$1, DataRegularSeason20242025!$D$3:$D$1315, $A22)+SUMIFS(DataRegularSeason20242025!$AB$3:$AB$1315,DataRegularSeason20242025!$B$3:$B$1315, "&lt;=" &amp; Y$1, DataRegularSeason20242025!$E$3:$E$1315, $A22)</f>
        <v>3</v>
      </c>
      <c r="Z22" s="49">
        <f>SUMIFS(DataRegularSeason20242025!$AA$3:$AA$1315,DataRegularSeason20242025!$B$3:$B$1315, "&lt;=" &amp; Z$1, DataRegularSeason20242025!$D$3:$D$1315, $A22)+SUMIFS(DataRegularSeason20242025!$AB$3:$AB$1315,DataRegularSeason20242025!$B$3:$B$1315, "&lt;=" &amp; Z$1, DataRegularSeason20242025!$E$3:$E$1315, $A22)</f>
        <v>3</v>
      </c>
      <c r="AA22" s="49">
        <f>SUMIFS(DataRegularSeason20242025!$AA$3:$AA$1315,DataRegularSeason20242025!$B$3:$B$1315, "&lt;=" &amp; AA$1, DataRegularSeason20242025!$D$3:$D$1315, $A22)+SUMIFS(DataRegularSeason20242025!$AB$3:$AB$1315,DataRegularSeason20242025!$B$3:$B$1315, "&lt;=" &amp; AA$1, DataRegularSeason20242025!$E$3:$E$1315, $A22)</f>
        <v>3</v>
      </c>
      <c r="AB22" s="49">
        <f>SUMIFS(DataRegularSeason20242025!$AA$3:$AA$1315,DataRegularSeason20242025!$B$3:$B$1315, "&lt;=" &amp; AB$1, DataRegularSeason20242025!$D$3:$D$1315, $A22)+SUMIFS(DataRegularSeason20242025!$AB$3:$AB$1315,DataRegularSeason20242025!$B$3:$B$1315, "&lt;=" &amp; AB$1, DataRegularSeason20242025!$E$3:$E$1315, $A22)</f>
        <v>3</v>
      </c>
      <c r="AC22" s="49">
        <f>SUMIFS(DataRegularSeason20242025!$AA$3:$AA$1315,DataRegularSeason20242025!$B$3:$B$1315, "&lt;=" &amp; AC$1, DataRegularSeason20242025!$D$3:$D$1315, $A22)+SUMIFS(DataRegularSeason20242025!$AB$3:$AB$1315,DataRegularSeason20242025!$B$3:$B$1315, "&lt;=" &amp; AC$1, DataRegularSeason20242025!$E$3:$E$1315, $A22)</f>
        <v>3</v>
      </c>
      <c r="AD22" s="49">
        <f>SUMIFS(DataRegularSeason20242025!$AA$3:$AA$1315,DataRegularSeason20242025!$B$3:$B$1315, "&lt;=" &amp; AD$1, DataRegularSeason20242025!$D$3:$D$1315, $A22)+SUMIFS(DataRegularSeason20242025!$AB$3:$AB$1315,DataRegularSeason20242025!$B$3:$B$1315, "&lt;=" &amp; AD$1, DataRegularSeason20242025!$E$3:$E$1315, $A22)</f>
        <v>3</v>
      </c>
      <c r="AE22" s="49">
        <f>SUMIFS(DataRegularSeason20242025!$AA$3:$AA$1315,DataRegularSeason20242025!$B$3:$B$1315, "&lt;=" &amp; AE$1, DataRegularSeason20242025!$D$3:$D$1315, $A22)+SUMIFS(DataRegularSeason20242025!$AB$3:$AB$1315,DataRegularSeason20242025!$B$3:$B$1315, "&lt;=" &amp; AE$1, DataRegularSeason20242025!$E$3:$E$1315, $A22)</f>
        <v>3</v>
      </c>
      <c r="AF22" s="49">
        <f>SUMIFS(DataRegularSeason20242025!$AA$3:$AA$1315,DataRegularSeason20242025!$B$3:$B$1315, "&lt;=" &amp; AF$1, DataRegularSeason20242025!$D$3:$D$1315, $A22)+SUMIFS(DataRegularSeason20242025!$AB$3:$AB$1315,DataRegularSeason20242025!$B$3:$B$1315, "&lt;=" &amp; AF$1, DataRegularSeason20242025!$E$3:$E$1315, $A22)</f>
        <v>3</v>
      </c>
      <c r="AG22" s="49">
        <f>SUMIFS(DataRegularSeason20242025!$AA$3:$AA$1315,DataRegularSeason20242025!$B$3:$B$1315, "&lt;=" &amp; AG$1, DataRegularSeason20242025!$D$3:$D$1315, $A22)+SUMIFS(DataRegularSeason20242025!$AB$3:$AB$1315,DataRegularSeason20242025!$B$3:$B$1315, "&lt;=" &amp; AG$1, DataRegularSeason20242025!$E$3:$E$1315, $A22)</f>
        <v>3</v>
      </c>
      <c r="AH22" s="49">
        <f>SUMIFS(DataRegularSeason20242025!$AA$3:$AA$1315,DataRegularSeason20242025!$B$3:$B$1315, "&lt;=" &amp; AH$1, DataRegularSeason20242025!$D$3:$D$1315, $A22)+SUMIFS(DataRegularSeason20242025!$AB$3:$AB$1315,DataRegularSeason20242025!$B$3:$B$1315, "&lt;=" &amp; AH$1, DataRegularSeason20242025!$E$3:$E$1315, $A22)</f>
        <v>3</v>
      </c>
      <c r="AI22" s="49">
        <f>SUMIFS(DataRegularSeason20242025!$AA$3:$AA$1315,DataRegularSeason20242025!$B$3:$B$1315, "&lt;=" &amp; AI$1, DataRegularSeason20242025!$D$3:$D$1315, $A22)+SUMIFS(DataRegularSeason20242025!$AB$3:$AB$1315,DataRegularSeason20242025!$B$3:$B$1315, "&lt;=" &amp; AI$1, DataRegularSeason20242025!$E$3:$E$1315, $A22)</f>
        <v>3</v>
      </c>
      <c r="AJ22" s="49">
        <f>SUMIFS(DataRegularSeason20242025!$AA$3:$AA$1315,DataRegularSeason20242025!$B$3:$B$1315, "&lt;=" &amp; AJ$1, DataRegularSeason20242025!$D$3:$D$1315, $A22)+SUMIFS(DataRegularSeason20242025!$AB$3:$AB$1315,DataRegularSeason20242025!$B$3:$B$1315, "&lt;=" &amp; AJ$1, DataRegularSeason20242025!$E$3:$E$1315, $A22)</f>
        <v>3</v>
      </c>
      <c r="AK22" s="49">
        <f>SUMIFS(DataRegularSeason20242025!$AA$3:$AA$1315,DataRegularSeason20242025!$B$3:$B$1315, "&lt;=" &amp; AK$1, DataRegularSeason20242025!$D$3:$D$1315, $A22)+SUMIFS(DataRegularSeason20242025!$AB$3:$AB$1315,DataRegularSeason20242025!$B$3:$B$1315, "&lt;=" &amp; AK$1, DataRegularSeason20242025!$E$3:$E$1315, $A22)</f>
        <v>3</v>
      </c>
      <c r="AL22" s="49">
        <f>SUMIFS(DataRegularSeason20242025!$AA$3:$AA$1315,DataRegularSeason20242025!$B$3:$B$1315, "&lt;=" &amp; AL$1, DataRegularSeason20242025!$D$3:$D$1315, $A22)+SUMIFS(DataRegularSeason20242025!$AB$3:$AB$1315,DataRegularSeason20242025!$B$3:$B$1315, "&lt;=" &amp; AL$1, DataRegularSeason20242025!$E$3:$E$1315, $A22)</f>
        <v>3</v>
      </c>
      <c r="AM22" s="49">
        <f>SUMIFS(DataRegularSeason20242025!$AA$3:$AA$1315,DataRegularSeason20242025!$B$3:$B$1315, "&lt;=" &amp; AM$1, DataRegularSeason20242025!$D$3:$D$1315, $A22)+SUMIFS(DataRegularSeason20242025!$AB$3:$AB$1315,DataRegularSeason20242025!$B$3:$B$1315, "&lt;=" &amp; AM$1, DataRegularSeason20242025!$E$3:$E$1315, $A22)</f>
        <v>3</v>
      </c>
      <c r="AN22" s="49">
        <f>SUMIFS(DataRegularSeason20242025!$AA$3:$AA$1315,DataRegularSeason20242025!$B$3:$B$1315, "&lt;=" &amp; AN$1, DataRegularSeason20242025!$D$3:$D$1315, $A22)+SUMIFS(DataRegularSeason20242025!$AB$3:$AB$1315,DataRegularSeason20242025!$B$3:$B$1315, "&lt;=" &amp; AN$1, DataRegularSeason20242025!$E$3:$E$1315, $A22)</f>
        <v>3</v>
      </c>
      <c r="AO22" s="49">
        <f>SUMIFS(DataRegularSeason20242025!$AA$3:$AA$1315,DataRegularSeason20242025!$B$3:$B$1315, "&lt;=" &amp; AO$1, DataRegularSeason20242025!$D$3:$D$1315, $A22)+SUMIFS(DataRegularSeason20242025!$AB$3:$AB$1315,DataRegularSeason20242025!$B$3:$B$1315, "&lt;=" &amp; AO$1, DataRegularSeason20242025!$E$3:$E$1315, $A22)</f>
        <v>3</v>
      </c>
      <c r="AP22" s="49">
        <f>SUMIFS(DataRegularSeason20242025!$AA$3:$AA$1315,DataRegularSeason20242025!$B$3:$B$1315, "&lt;=" &amp; AP$1, DataRegularSeason20242025!$D$3:$D$1315, $A22)+SUMIFS(DataRegularSeason20242025!$AB$3:$AB$1315,DataRegularSeason20242025!$B$3:$B$1315, "&lt;=" &amp; AP$1, DataRegularSeason20242025!$E$3:$E$1315, $A22)</f>
        <v>3</v>
      </c>
      <c r="AQ22" s="49">
        <f>SUMIFS(DataRegularSeason20242025!$AA$3:$AA$1315,DataRegularSeason20242025!$B$3:$B$1315, "&lt;=" &amp; AQ$1, DataRegularSeason20242025!$D$3:$D$1315, $A22)+SUMIFS(DataRegularSeason20242025!$AB$3:$AB$1315,DataRegularSeason20242025!$B$3:$B$1315, "&lt;=" &amp; AQ$1, DataRegularSeason20242025!$E$3:$E$1315, $A22)</f>
        <v>3</v>
      </c>
      <c r="AR22" s="49">
        <f>SUMIFS(DataRegularSeason20242025!$AA$3:$AA$1315,DataRegularSeason20242025!$B$3:$B$1315, "&lt;=" &amp; AR$1, DataRegularSeason20242025!$D$3:$D$1315, $A22)+SUMIFS(DataRegularSeason20242025!$AB$3:$AB$1315,DataRegularSeason20242025!$B$3:$B$1315, "&lt;=" &amp; AR$1, DataRegularSeason20242025!$E$3:$E$1315, $A22)</f>
        <v>3</v>
      </c>
      <c r="AS22" s="49">
        <f>SUMIFS(DataRegularSeason20242025!$AA$3:$AA$1315,DataRegularSeason20242025!$B$3:$B$1315, "&lt;=" &amp; AS$1, DataRegularSeason20242025!$D$3:$D$1315, $A22)+SUMIFS(DataRegularSeason20242025!$AB$3:$AB$1315,DataRegularSeason20242025!$B$3:$B$1315, "&lt;=" &amp; AS$1, DataRegularSeason20242025!$E$3:$E$1315, $A22)</f>
        <v>3</v>
      </c>
      <c r="AT22" s="49">
        <f>SUMIFS(DataRegularSeason20242025!$AA$3:$AA$1315,DataRegularSeason20242025!$B$3:$B$1315, "&lt;=" &amp; AT$1, DataRegularSeason20242025!$D$3:$D$1315, $A22)+SUMIFS(DataRegularSeason20242025!$AB$3:$AB$1315,DataRegularSeason20242025!$B$3:$B$1315, "&lt;=" &amp; AT$1, DataRegularSeason20242025!$E$3:$E$1315, $A22)</f>
        <v>3</v>
      </c>
      <c r="AU22" s="49">
        <f>SUMIFS(DataRegularSeason20242025!$AA$3:$AA$1315,DataRegularSeason20242025!$B$3:$B$1315, "&lt;=" &amp; AU$1, DataRegularSeason20242025!$D$3:$D$1315, $A22)+SUMIFS(DataRegularSeason20242025!$AB$3:$AB$1315,DataRegularSeason20242025!$B$3:$B$1315, "&lt;=" &amp; AU$1, DataRegularSeason20242025!$E$3:$E$1315, $A22)</f>
        <v>3</v>
      </c>
      <c r="AV22" s="49">
        <f>SUMIFS(DataRegularSeason20242025!$AA$3:$AA$1315,DataRegularSeason20242025!$B$3:$B$1315, "&lt;=" &amp; AV$1, DataRegularSeason20242025!$D$3:$D$1315, $A22)+SUMIFS(DataRegularSeason20242025!$AB$3:$AB$1315,DataRegularSeason20242025!$B$3:$B$1315, "&lt;=" &amp; AV$1, DataRegularSeason20242025!$E$3:$E$1315, $A22)</f>
        <v>3</v>
      </c>
      <c r="AW22" s="49">
        <f>SUMIFS(DataRegularSeason20242025!$AA$3:$AA$1315,DataRegularSeason20242025!$B$3:$B$1315, "&lt;=" &amp; AW$1, DataRegularSeason20242025!$D$3:$D$1315, $A22)+SUMIFS(DataRegularSeason20242025!$AB$3:$AB$1315,DataRegularSeason20242025!$B$3:$B$1315, "&lt;=" &amp; AW$1, DataRegularSeason20242025!$E$3:$E$1315, $A22)</f>
        <v>3</v>
      </c>
      <c r="AX22" s="49">
        <f>SUMIFS(DataRegularSeason20242025!$AA$3:$AA$1315,DataRegularSeason20242025!$B$3:$B$1315, "&lt;=" &amp; AX$1, DataRegularSeason20242025!$D$3:$D$1315, $A22)+SUMIFS(DataRegularSeason20242025!$AB$3:$AB$1315,DataRegularSeason20242025!$B$3:$B$1315, "&lt;=" &amp; AX$1, DataRegularSeason20242025!$E$3:$E$1315, $A22)</f>
        <v>3</v>
      </c>
      <c r="AY22" s="49">
        <f>SUMIFS(DataRegularSeason20242025!$AA$3:$AA$1315,DataRegularSeason20242025!$B$3:$B$1315, "&lt;=" &amp; AY$1, DataRegularSeason20242025!$D$3:$D$1315, $A22)+SUMIFS(DataRegularSeason20242025!$AB$3:$AB$1315,DataRegularSeason20242025!$B$3:$B$1315, "&lt;=" &amp; AY$1, DataRegularSeason20242025!$E$3:$E$1315, $A22)</f>
        <v>3</v>
      </c>
      <c r="AZ22" s="49">
        <f>SUMIFS(DataRegularSeason20242025!$AA$3:$AA$1315,DataRegularSeason20242025!$B$3:$B$1315, "&lt;=" &amp; AZ$1, DataRegularSeason20242025!$D$3:$D$1315, $A22)+SUMIFS(DataRegularSeason20242025!$AB$3:$AB$1315,DataRegularSeason20242025!$B$3:$B$1315, "&lt;=" &amp; AZ$1, DataRegularSeason20242025!$E$3:$E$1315, $A22)</f>
        <v>3</v>
      </c>
      <c r="BA22" s="49">
        <f>SUMIFS(DataRegularSeason20242025!$AA$3:$AA$1315,DataRegularSeason20242025!$B$3:$B$1315, "&lt;=" &amp; BA$1, DataRegularSeason20242025!$D$3:$D$1315, $A22)+SUMIFS(DataRegularSeason20242025!$AB$3:$AB$1315,DataRegularSeason20242025!$B$3:$B$1315, "&lt;=" &amp; BA$1, DataRegularSeason20242025!$E$3:$E$1315, $A22)</f>
        <v>3</v>
      </c>
      <c r="BB22" s="49">
        <f>SUMIFS(DataRegularSeason20242025!$AA$3:$AA$1315,DataRegularSeason20242025!$B$3:$B$1315, "&lt;=" &amp; BB$1, DataRegularSeason20242025!$D$3:$D$1315, $A22)+SUMIFS(DataRegularSeason20242025!$AB$3:$AB$1315,DataRegularSeason20242025!$B$3:$B$1315, "&lt;=" &amp; BB$1, DataRegularSeason20242025!$E$3:$E$1315, $A22)</f>
        <v>3</v>
      </c>
      <c r="BC22" s="49">
        <f>SUMIFS(DataRegularSeason20242025!$AA$3:$AA$1315,DataRegularSeason20242025!$B$3:$B$1315, "&lt;=" &amp; BC$1, DataRegularSeason20242025!$D$3:$D$1315, $A22)+SUMIFS(DataRegularSeason20242025!$AB$3:$AB$1315,DataRegularSeason20242025!$B$3:$B$1315, "&lt;=" &amp; BC$1, DataRegularSeason20242025!$E$3:$E$1315, $A22)</f>
        <v>3</v>
      </c>
      <c r="BD22" s="49">
        <f>SUMIFS(DataRegularSeason20242025!$AA$3:$AA$1315,DataRegularSeason20242025!$B$3:$B$1315, "&lt;=" &amp; BD$1, DataRegularSeason20242025!$D$3:$D$1315, $A22)+SUMIFS(DataRegularSeason20242025!$AB$3:$AB$1315,DataRegularSeason20242025!$B$3:$B$1315, "&lt;=" &amp; BD$1, DataRegularSeason20242025!$E$3:$E$1315, $A22)</f>
        <v>3</v>
      </c>
      <c r="BE22" s="49">
        <f>SUMIFS(DataRegularSeason20242025!$AA$3:$AA$1315,DataRegularSeason20242025!$B$3:$B$1315, "&lt;=" &amp; BE$1, DataRegularSeason20242025!$D$3:$D$1315, $A22)+SUMIFS(DataRegularSeason20242025!$AB$3:$AB$1315,DataRegularSeason20242025!$B$3:$B$1315, "&lt;=" &amp; BE$1, DataRegularSeason20242025!$E$3:$E$1315, $A22)</f>
        <v>3</v>
      </c>
      <c r="BF22" s="49">
        <f>SUMIFS(DataRegularSeason20242025!$AA$3:$AA$1315,DataRegularSeason20242025!$B$3:$B$1315, "&lt;=" &amp; BF$1, DataRegularSeason20242025!$D$3:$D$1315, $A22)+SUMIFS(DataRegularSeason20242025!$AB$3:$AB$1315,DataRegularSeason20242025!$B$3:$B$1315, "&lt;=" &amp; BF$1, DataRegularSeason20242025!$E$3:$E$1315, $A22)</f>
        <v>3</v>
      </c>
      <c r="BG22" s="49">
        <f>SUMIFS(DataRegularSeason20242025!$AA$3:$AA$1315,DataRegularSeason20242025!$B$3:$B$1315, "&lt;=" &amp; BG$1, DataRegularSeason20242025!$D$3:$D$1315, $A22)+SUMIFS(DataRegularSeason20242025!$AB$3:$AB$1315,DataRegularSeason20242025!$B$3:$B$1315, "&lt;=" &amp; BG$1, DataRegularSeason20242025!$E$3:$E$1315, $A22)</f>
        <v>3</v>
      </c>
      <c r="BH22" s="49">
        <f>SUMIFS(DataRegularSeason20242025!$AA$3:$AA$1315,DataRegularSeason20242025!$B$3:$B$1315, "&lt;=" &amp; BH$1, DataRegularSeason20242025!$D$3:$D$1315, $A22)+SUMIFS(DataRegularSeason20242025!$AB$3:$AB$1315,DataRegularSeason20242025!$B$3:$B$1315, "&lt;=" &amp; BH$1, DataRegularSeason20242025!$E$3:$E$1315, $A22)</f>
        <v>3</v>
      </c>
      <c r="BI22" s="49">
        <f>SUMIFS(DataRegularSeason20242025!$AA$3:$AA$1315,DataRegularSeason20242025!$B$3:$B$1315, "&lt;=" &amp; BI$1, DataRegularSeason20242025!$D$3:$D$1315, $A22)+SUMIFS(DataRegularSeason20242025!$AB$3:$AB$1315,DataRegularSeason20242025!$B$3:$B$1315, "&lt;=" &amp; BI$1, DataRegularSeason20242025!$E$3:$E$1315, $A22)</f>
        <v>3</v>
      </c>
      <c r="BJ22" s="49">
        <f>SUMIFS(DataRegularSeason20242025!$AA$3:$AA$1315,DataRegularSeason20242025!$B$3:$B$1315, "&lt;=" &amp; BJ$1, DataRegularSeason20242025!$D$3:$D$1315, $A22)+SUMIFS(DataRegularSeason20242025!$AB$3:$AB$1315,DataRegularSeason20242025!$B$3:$B$1315, "&lt;=" &amp; BJ$1, DataRegularSeason20242025!$E$3:$E$1315, $A22)</f>
        <v>3</v>
      </c>
      <c r="BK22" s="49">
        <f>SUMIFS(DataRegularSeason20242025!$AA$3:$AA$1315,DataRegularSeason20242025!$B$3:$B$1315, "&lt;=" &amp; BK$1, DataRegularSeason20242025!$D$3:$D$1315, $A22)+SUMIFS(DataRegularSeason20242025!$AB$3:$AB$1315,DataRegularSeason20242025!$B$3:$B$1315, "&lt;=" &amp; BK$1, DataRegularSeason20242025!$E$3:$E$1315, $A22)</f>
        <v>3</v>
      </c>
      <c r="BL22" s="49">
        <f>SUMIFS(DataRegularSeason20242025!$AA$3:$AA$1315,DataRegularSeason20242025!$B$3:$B$1315, "&lt;=" &amp; BL$1, DataRegularSeason20242025!$D$3:$D$1315, $A22)+SUMIFS(DataRegularSeason20242025!$AB$3:$AB$1315,DataRegularSeason20242025!$B$3:$B$1315, "&lt;=" &amp; BL$1, DataRegularSeason20242025!$E$3:$E$1315, $A22)</f>
        <v>3</v>
      </c>
      <c r="BM22" s="49">
        <f>SUMIFS(DataRegularSeason20242025!$AA$3:$AA$1315,DataRegularSeason20242025!$B$3:$B$1315, "&lt;=" &amp; BM$1, DataRegularSeason20242025!$D$3:$D$1315, $A22)+SUMIFS(DataRegularSeason20242025!$AB$3:$AB$1315,DataRegularSeason20242025!$B$3:$B$1315, "&lt;=" &amp; BM$1, DataRegularSeason20242025!$E$3:$E$1315, $A22)</f>
        <v>3</v>
      </c>
      <c r="BN22" s="49">
        <f>SUMIFS(DataRegularSeason20242025!$AA$3:$AA$1315,DataRegularSeason20242025!$B$3:$B$1315, "&lt;=" &amp; BN$1, DataRegularSeason20242025!$D$3:$D$1315, $A22)+SUMIFS(DataRegularSeason20242025!$AB$3:$AB$1315,DataRegularSeason20242025!$B$3:$B$1315, "&lt;=" &amp; BN$1, DataRegularSeason20242025!$E$3:$E$1315, $A22)</f>
        <v>3</v>
      </c>
      <c r="BO22" s="49">
        <f>SUMIFS(DataRegularSeason20242025!$AA$3:$AA$1315,DataRegularSeason20242025!$B$3:$B$1315, "&lt;=" &amp; BO$1, DataRegularSeason20242025!$D$3:$D$1315, $A22)+SUMIFS(DataRegularSeason20242025!$AB$3:$AB$1315,DataRegularSeason20242025!$B$3:$B$1315, "&lt;=" &amp; BO$1, DataRegularSeason20242025!$E$3:$E$1315, $A22)</f>
        <v>3</v>
      </c>
      <c r="BP22" s="49">
        <f>SUMIFS(DataRegularSeason20242025!$AA$3:$AA$1315,DataRegularSeason20242025!$B$3:$B$1315, "&lt;=" &amp; BP$1, DataRegularSeason20242025!$D$3:$D$1315, $A22)+SUMIFS(DataRegularSeason20242025!$AB$3:$AB$1315,DataRegularSeason20242025!$B$3:$B$1315, "&lt;=" &amp; BP$1, DataRegularSeason20242025!$E$3:$E$1315, $A22)</f>
        <v>3</v>
      </c>
      <c r="BQ22" s="49">
        <f>SUMIFS(DataRegularSeason20242025!$AA$3:$AA$1315,DataRegularSeason20242025!$B$3:$B$1315, "&lt;=" &amp; BQ$1, DataRegularSeason20242025!$D$3:$D$1315, $A22)+SUMIFS(DataRegularSeason20242025!$AB$3:$AB$1315,DataRegularSeason20242025!$B$3:$B$1315, "&lt;=" &amp; BQ$1, DataRegularSeason20242025!$E$3:$E$1315, $A22)</f>
        <v>3</v>
      </c>
      <c r="BR22" s="49">
        <f>SUMIFS(DataRegularSeason20242025!$AA$3:$AA$1315,DataRegularSeason20242025!$B$3:$B$1315, "&lt;=" &amp; BR$1, DataRegularSeason20242025!$D$3:$D$1315, $A22)+SUMIFS(DataRegularSeason20242025!$AB$3:$AB$1315,DataRegularSeason20242025!$B$3:$B$1315, "&lt;=" &amp; BR$1, DataRegularSeason20242025!$E$3:$E$1315, $A22)</f>
        <v>3</v>
      </c>
      <c r="BS22" s="49">
        <f>SUMIFS(DataRegularSeason20242025!$AA$3:$AA$1315,DataRegularSeason20242025!$B$3:$B$1315, "&lt;=" &amp; BS$1, DataRegularSeason20242025!$D$3:$D$1315, $A22)+SUMIFS(DataRegularSeason20242025!$AB$3:$AB$1315,DataRegularSeason20242025!$B$3:$B$1315, "&lt;=" &amp; BS$1, DataRegularSeason20242025!$E$3:$E$1315, $A22)</f>
        <v>3</v>
      </c>
      <c r="BT22" s="49">
        <f>SUMIFS(DataRegularSeason20242025!$AA$3:$AA$1315,DataRegularSeason20242025!$B$3:$B$1315, "&lt;=" &amp; BT$1, DataRegularSeason20242025!$D$3:$D$1315, $A22)+SUMIFS(DataRegularSeason20242025!$AB$3:$AB$1315,DataRegularSeason20242025!$B$3:$B$1315, "&lt;=" &amp; BT$1, DataRegularSeason20242025!$E$3:$E$1315, $A22)</f>
        <v>3</v>
      </c>
      <c r="BU22" s="49">
        <f>SUMIFS(DataRegularSeason20242025!$AA$3:$AA$1315,DataRegularSeason20242025!$B$3:$B$1315, "&lt;=" &amp; BU$1, DataRegularSeason20242025!$D$3:$D$1315, $A22)+SUMIFS(DataRegularSeason20242025!$AB$3:$AB$1315,DataRegularSeason20242025!$B$3:$B$1315, "&lt;=" &amp; BU$1, DataRegularSeason20242025!$E$3:$E$1315, $A22)</f>
        <v>3</v>
      </c>
      <c r="BV22" s="49">
        <f>SUMIFS(DataRegularSeason20242025!$AA$3:$AA$1315,DataRegularSeason20242025!$B$3:$B$1315, "&lt;=" &amp; BV$1, DataRegularSeason20242025!$D$3:$D$1315, $A22)+SUMIFS(DataRegularSeason20242025!$AB$3:$AB$1315,DataRegularSeason20242025!$B$3:$B$1315, "&lt;=" &amp; BV$1, DataRegularSeason20242025!$E$3:$E$1315, $A22)</f>
        <v>3</v>
      </c>
      <c r="BW22" s="49">
        <f>SUMIFS(DataRegularSeason20242025!$AA$3:$AA$1315,DataRegularSeason20242025!$B$3:$B$1315, "&lt;=" &amp; BW$1, DataRegularSeason20242025!$D$3:$D$1315, $A22)+SUMIFS(DataRegularSeason20242025!$AB$3:$AB$1315,DataRegularSeason20242025!$B$3:$B$1315, "&lt;=" &amp; BW$1, DataRegularSeason20242025!$E$3:$E$1315, $A22)</f>
        <v>3</v>
      </c>
      <c r="BX22" s="49">
        <f>SUMIFS(DataRegularSeason20242025!$AA$3:$AA$1315,DataRegularSeason20242025!$B$3:$B$1315, "&lt;=" &amp; BX$1, DataRegularSeason20242025!$D$3:$D$1315, $A22)+SUMIFS(DataRegularSeason20242025!$AB$3:$AB$1315,DataRegularSeason20242025!$B$3:$B$1315, "&lt;=" &amp; BX$1, DataRegularSeason20242025!$E$3:$E$1315, $A22)</f>
        <v>3</v>
      </c>
      <c r="BY22" s="49">
        <f>SUMIFS(DataRegularSeason20242025!$AA$3:$AA$1315,DataRegularSeason20242025!$B$3:$B$1315, "&lt;=" &amp; BY$1, DataRegularSeason20242025!$D$3:$D$1315, $A22)+SUMIFS(DataRegularSeason20242025!$AB$3:$AB$1315,DataRegularSeason20242025!$B$3:$B$1315, "&lt;=" &amp; BY$1, DataRegularSeason20242025!$E$3:$E$1315, $A22)</f>
        <v>3</v>
      </c>
      <c r="BZ22" s="49">
        <f>SUMIFS(DataRegularSeason20242025!$AA$3:$AA$1315,DataRegularSeason20242025!$B$3:$B$1315, "&lt;=" &amp; BZ$1, DataRegularSeason20242025!$D$3:$D$1315, $A22)+SUMIFS(DataRegularSeason20242025!$AB$3:$AB$1315,DataRegularSeason20242025!$B$3:$B$1315, "&lt;=" &amp; BZ$1, DataRegularSeason20242025!$E$3:$E$1315, $A22)</f>
        <v>3</v>
      </c>
      <c r="CA22" s="49">
        <f>SUMIFS(DataRegularSeason20242025!$AA$3:$AA$1315,DataRegularSeason20242025!$B$3:$B$1315, "&lt;=" &amp; CA$1, DataRegularSeason20242025!$D$3:$D$1315, $A22)+SUMIFS(DataRegularSeason20242025!$AB$3:$AB$1315,DataRegularSeason20242025!$B$3:$B$1315, "&lt;=" &amp; CA$1, DataRegularSeason20242025!$E$3:$E$1315, $A22)</f>
        <v>3</v>
      </c>
      <c r="CB22" s="49">
        <f>SUMIFS(DataRegularSeason20242025!$AA$3:$AA$1315,DataRegularSeason20242025!$B$3:$B$1315, "&lt;=" &amp; CB$1, DataRegularSeason20242025!$D$3:$D$1315, $A22)+SUMIFS(DataRegularSeason20242025!$AB$3:$AB$1315,DataRegularSeason20242025!$B$3:$B$1315, "&lt;=" &amp; CB$1, DataRegularSeason20242025!$E$3:$E$1315, $A22)</f>
        <v>3</v>
      </c>
      <c r="CC22" s="49">
        <f>SUMIFS(DataRegularSeason20242025!$AA$3:$AA$1315,DataRegularSeason20242025!$B$3:$B$1315, "&lt;=" &amp; CC$1, DataRegularSeason20242025!$D$3:$D$1315, $A22)+SUMIFS(DataRegularSeason20242025!$AB$3:$AB$1315,DataRegularSeason20242025!$B$3:$B$1315, "&lt;=" &amp; CC$1, DataRegularSeason20242025!$E$3:$E$1315, $A22)</f>
        <v>3</v>
      </c>
      <c r="CD22" s="49">
        <f>SUMIFS(DataRegularSeason20242025!$AA$3:$AA$1315,DataRegularSeason20242025!$B$3:$B$1315, "&lt;=" &amp; CD$1, DataRegularSeason20242025!$D$3:$D$1315, $A22)+SUMIFS(DataRegularSeason20242025!$AB$3:$AB$1315,DataRegularSeason20242025!$B$3:$B$1315, "&lt;=" &amp; CD$1, DataRegularSeason20242025!$E$3:$E$1315, $A22)</f>
        <v>3</v>
      </c>
      <c r="CE22" s="49">
        <f>SUMIFS(DataRegularSeason20242025!$AA$3:$AA$1315,DataRegularSeason20242025!$B$3:$B$1315, "&lt;=" &amp; CE$1, DataRegularSeason20242025!$D$3:$D$1315, $A22)+SUMIFS(DataRegularSeason20242025!$AB$3:$AB$1315,DataRegularSeason20242025!$B$3:$B$1315, "&lt;=" &amp; CE$1, DataRegularSeason20242025!$E$3:$E$1315, $A22)</f>
        <v>3</v>
      </c>
      <c r="CF22" s="49">
        <f>SUMIFS(DataRegularSeason20242025!$AA$3:$AA$1315,DataRegularSeason20242025!$B$3:$B$1315, "&lt;=" &amp; CF$1, DataRegularSeason20242025!$D$3:$D$1315, $A22)+SUMIFS(DataRegularSeason20242025!$AB$3:$AB$1315,DataRegularSeason20242025!$B$3:$B$1315, "&lt;=" &amp; CF$1, DataRegularSeason20242025!$E$3:$E$1315, $A22)</f>
        <v>3</v>
      </c>
      <c r="CG22" s="49">
        <f>SUMIFS(DataRegularSeason20242025!$AA$3:$AA$1315,DataRegularSeason20242025!$B$3:$B$1315, "&lt;=" &amp; CG$1, DataRegularSeason20242025!$D$3:$D$1315, $A22)+SUMIFS(DataRegularSeason20242025!$AB$3:$AB$1315,DataRegularSeason20242025!$B$3:$B$1315, "&lt;=" &amp; CG$1, DataRegularSeason20242025!$E$3:$E$1315, $A22)</f>
        <v>3</v>
      </c>
      <c r="CH22" s="49">
        <f>SUMIFS(DataRegularSeason20242025!$AA$3:$AA$1315,DataRegularSeason20242025!$B$3:$B$1315, "&lt;=" &amp; CH$1, DataRegularSeason20242025!$D$3:$D$1315, $A22)+SUMIFS(DataRegularSeason20242025!$AB$3:$AB$1315,DataRegularSeason20242025!$B$3:$B$1315, "&lt;=" &amp; CH$1, DataRegularSeason20242025!$E$3:$E$1315, $A22)</f>
        <v>3</v>
      </c>
      <c r="CI22" s="49">
        <f>SUMIFS(DataRegularSeason20242025!$AA$3:$AA$1315,DataRegularSeason20242025!$B$3:$B$1315, "&lt;=" &amp; CI$1, DataRegularSeason20242025!$D$3:$D$1315, $A22)+SUMIFS(DataRegularSeason20242025!$AB$3:$AB$1315,DataRegularSeason20242025!$B$3:$B$1315, "&lt;=" &amp; CI$1, DataRegularSeason20242025!$E$3:$E$1315, $A22)</f>
        <v>3</v>
      </c>
      <c r="CJ22" s="49">
        <f>SUMIFS(DataRegularSeason20242025!$AA$3:$AA$1315,DataRegularSeason20242025!$B$3:$B$1315, "&lt;=" &amp; CJ$1, DataRegularSeason20242025!$D$3:$D$1315, $A22)+SUMIFS(DataRegularSeason20242025!$AB$3:$AB$1315,DataRegularSeason20242025!$B$3:$B$1315, "&lt;=" &amp; CJ$1, DataRegularSeason20242025!$E$3:$E$1315, $A22)</f>
        <v>3</v>
      </c>
      <c r="CK22" s="49">
        <f>SUMIFS(DataRegularSeason20242025!$AA$3:$AA$1315,DataRegularSeason20242025!$B$3:$B$1315, "&lt;=" &amp; CK$1, DataRegularSeason20242025!$D$3:$D$1315, $A22)+SUMIFS(DataRegularSeason20242025!$AB$3:$AB$1315,DataRegularSeason20242025!$B$3:$B$1315, "&lt;=" &amp; CK$1, DataRegularSeason20242025!$E$3:$E$1315, $A22)</f>
        <v>3</v>
      </c>
      <c r="CL22" s="49">
        <f>SUMIFS(DataRegularSeason20242025!$AA$3:$AA$1315,DataRegularSeason20242025!$B$3:$B$1315, "&lt;=" &amp; CL$1, DataRegularSeason20242025!$D$3:$D$1315, $A22)+SUMIFS(DataRegularSeason20242025!$AB$3:$AB$1315,DataRegularSeason20242025!$B$3:$B$1315, "&lt;=" &amp; CL$1, DataRegularSeason20242025!$E$3:$E$1315, $A22)</f>
        <v>3</v>
      </c>
      <c r="CM22" s="49">
        <f>SUMIFS(DataRegularSeason20242025!$AA$3:$AA$1315,DataRegularSeason20242025!$B$3:$B$1315, "&lt;=" &amp; CM$1, DataRegularSeason20242025!$D$3:$D$1315, $A22)+SUMIFS(DataRegularSeason20242025!$AB$3:$AB$1315,DataRegularSeason20242025!$B$3:$B$1315, "&lt;=" &amp; CM$1, DataRegularSeason20242025!$E$3:$E$1315, $A22)</f>
        <v>3</v>
      </c>
      <c r="CN22" s="49">
        <f>SUMIFS(DataRegularSeason20242025!$AA$3:$AA$1315,DataRegularSeason20242025!$B$3:$B$1315, "&lt;=" &amp; CN$1, DataRegularSeason20242025!$D$3:$D$1315, $A22)+SUMIFS(DataRegularSeason20242025!$AB$3:$AB$1315,DataRegularSeason20242025!$B$3:$B$1315, "&lt;=" &amp; CN$1, DataRegularSeason20242025!$E$3:$E$1315, $A22)</f>
        <v>3</v>
      </c>
      <c r="CO22" s="49">
        <f>SUMIFS(DataRegularSeason20242025!$AA$3:$AA$1315,DataRegularSeason20242025!$B$3:$B$1315, "&lt;=" &amp; CO$1, DataRegularSeason20242025!$D$3:$D$1315, $A22)+SUMIFS(DataRegularSeason20242025!$AB$3:$AB$1315,DataRegularSeason20242025!$B$3:$B$1315, "&lt;=" &amp; CO$1, DataRegularSeason20242025!$E$3:$E$1315, $A22)</f>
        <v>3</v>
      </c>
      <c r="CP22" s="49">
        <f>SUMIFS(DataRegularSeason20242025!$AA$3:$AA$1315,DataRegularSeason20242025!$B$3:$B$1315, "&lt;=" &amp; CP$1, DataRegularSeason20242025!$D$3:$D$1315, $A22)+SUMIFS(DataRegularSeason20242025!$AB$3:$AB$1315,DataRegularSeason20242025!$B$3:$B$1315, "&lt;=" &amp; CP$1, DataRegularSeason20242025!$E$3:$E$1315, $A22)</f>
        <v>3</v>
      </c>
      <c r="CQ22" s="49">
        <f>SUMIFS(DataRegularSeason20242025!$AA$3:$AA$1315,DataRegularSeason20242025!$B$3:$B$1315, "&lt;=" &amp; CQ$1, DataRegularSeason20242025!$D$3:$D$1315, $A22)+SUMIFS(DataRegularSeason20242025!$AB$3:$AB$1315,DataRegularSeason20242025!$B$3:$B$1315, "&lt;=" &amp; CQ$1, DataRegularSeason20242025!$E$3:$E$1315, $A22)</f>
        <v>3</v>
      </c>
      <c r="CR22" s="49">
        <f>SUMIFS(DataRegularSeason20242025!$AA$3:$AA$1315,DataRegularSeason20242025!$B$3:$B$1315, "&lt;=" &amp; CR$1, DataRegularSeason20242025!$D$3:$D$1315, $A22)+SUMIFS(DataRegularSeason20242025!$AB$3:$AB$1315,DataRegularSeason20242025!$B$3:$B$1315, "&lt;=" &amp; CR$1, DataRegularSeason20242025!$E$3:$E$1315, $A22)</f>
        <v>3</v>
      </c>
      <c r="CS22" s="49">
        <f>SUMIFS(DataRegularSeason20242025!$AA$3:$AA$1315,DataRegularSeason20242025!$B$3:$B$1315, "&lt;=" &amp; CS$1, DataRegularSeason20242025!$D$3:$D$1315, $A22)+SUMIFS(DataRegularSeason20242025!$AB$3:$AB$1315,DataRegularSeason20242025!$B$3:$B$1315, "&lt;=" &amp; CS$1, DataRegularSeason20242025!$E$3:$E$1315, $A22)</f>
        <v>3</v>
      </c>
      <c r="CT22" s="49">
        <f>SUMIFS(DataRegularSeason20242025!$AA$3:$AA$1315,DataRegularSeason20242025!$B$3:$B$1315, "&lt;=" &amp; CT$1, DataRegularSeason20242025!$D$3:$D$1315, $A22)+SUMIFS(DataRegularSeason20242025!$AB$3:$AB$1315,DataRegularSeason20242025!$B$3:$B$1315, "&lt;=" &amp; CT$1, DataRegularSeason20242025!$E$3:$E$1315, $A22)</f>
        <v>3</v>
      </c>
      <c r="CU22" s="49">
        <f>SUMIFS(DataRegularSeason20242025!$AA$3:$AA$1315,DataRegularSeason20242025!$B$3:$B$1315, "&lt;=" &amp; CU$1, DataRegularSeason20242025!$D$3:$D$1315, $A22)+SUMIFS(DataRegularSeason20242025!$AB$3:$AB$1315,DataRegularSeason20242025!$B$3:$B$1315, "&lt;=" &amp; CU$1, DataRegularSeason20242025!$E$3:$E$1315, $A22)</f>
        <v>3</v>
      </c>
      <c r="CV22" s="49">
        <f>SUMIFS(DataRegularSeason20242025!$AA$3:$AA$1315,DataRegularSeason20242025!$B$3:$B$1315, "&lt;=" &amp; CV$1, DataRegularSeason20242025!$D$3:$D$1315, $A22)+SUMIFS(DataRegularSeason20242025!$AB$3:$AB$1315,DataRegularSeason20242025!$B$3:$B$1315, "&lt;=" &amp; CV$1, DataRegularSeason20242025!$E$3:$E$1315, $A22)</f>
        <v>3</v>
      </c>
      <c r="CW22" s="49">
        <f>SUMIFS(DataRegularSeason20242025!$AA$3:$AA$1315,DataRegularSeason20242025!$B$3:$B$1315, "&lt;=" &amp; CW$1, DataRegularSeason20242025!$D$3:$D$1315, $A22)+SUMIFS(DataRegularSeason20242025!$AB$3:$AB$1315,DataRegularSeason20242025!$B$3:$B$1315, "&lt;=" &amp; CW$1, DataRegularSeason20242025!$E$3:$E$1315, $A22)</f>
        <v>3</v>
      </c>
      <c r="CX22" s="49">
        <f>SUMIFS(DataRegularSeason20242025!$AA$3:$AA$1315,DataRegularSeason20242025!$B$3:$B$1315, "&lt;=" &amp; CX$1, DataRegularSeason20242025!$D$3:$D$1315, $A22)+SUMIFS(DataRegularSeason20242025!$AB$3:$AB$1315,DataRegularSeason20242025!$B$3:$B$1315, "&lt;=" &amp; CX$1, DataRegularSeason20242025!$E$3:$E$1315, $A22)</f>
        <v>3</v>
      </c>
      <c r="CY22" s="49">
        <f>SUMIFS(DataRegularSeason20242025!$AA$3:$AA$1315,DataRegularSeason20242025!$B$3:$B$1315, "&lt;=" &amp; CY$1, DataRegularSeason20242025!$D$3:$D$1315, $A22)+SUMIFS(DataRegularSeason20242025!$AB$3:$AB$1315,DataRegularSeason20242025!$B$3:$B$1315, "&lt;=" &amp; CY$1, DataRegularSeason20242025!$E$3:$E$1315, $A22)</f>
        <v>3</v>
      </c>
      <c r="CZ22" s="49">
        <f>SUMIFS(DataRegularSeason20242025!$AA$3:$AA$1315,DataRegularSeason20242025!$B$3:$B$1315, "&lt;=" &amp; CZ$1, DataRegularSeason20242025!$D$3:$D$1315, $A22)+SUMIFS(DataRegularSeason20242025!$AB$3:$AB$1315,DataRegularSeason20242025!$B$3:$B$1315, "&lt;=" &amp; CZ$1, DataRegularSeason20242025!$E$3:$E$1315, $A22)</f>
        <v>3</v>
      </c>
      <c r="DA22" s="49">
        <f>SUMIFS(DataRegularSeason20242025!$AA$3:$AA$1315,DataRegularSeason20242025!$B$3:$B$1315, "&lt;=" &amp; DA$1, DataRegularSeason20242025!$D$3:$D$1315, $A22)+SUMIFS(DataRegularSeason20242025!$AB$3:$AB$1315,DataRegularSeason20242025!$B$3:$B$1315, "&lt;=" &amp; DA$1, DataRegularSeason20242025!$E$3:$E$1315, $A22)</f>
        <v>3</v>
      </c>
      <c r="DB22" s="49">
        <f>SUMIFS(DataRegularSeason20242025!$AA$3:$AA$1315,DataRegularSeason20242025!$B$3:$B$1315, "&lt;=" &amp; DB$1, DataRegularSeason20242025!$D$3:$D$1315, $A22)+SUMIFS(DataRegularSeason20242025!$AB$3:$AB$1315,DataRegularSeason20242025!$B$3:$B$1315, "&lt;=" &amp; DB$1, DataRegularSeason20242025!$E$3:$E$1315, $A22)</f>
        <v>3</v>
      </c>
      <c r="DC22" s="49">
        <f>SUMIFS(DataRegularSeason20242025!$AA$3:$AA$1315,DataRegularSeason20242025!$B$3:$B$1315, "&lt;=" &amp; DC$1, DataRegularSeason20242025!$D$3:$D$1315, $A22)+SUMIFS(DataRegularSeason20242025!$AB$3:$AB$1315,DataRegularSeason20242025!$B$3:$B$1315, "&lt;=" &amp; DC$1, DataRegularSeason20242025!$E$3:$E$1315, $A22)</f>
        <v>3</v>
      </c>
      <c r="DD22" s="49">
        <f>SUMIFS(DataRegularSeason20242025!$AA$3:$AA$1315,DataRegularSeason20242025!$B$3:$B$1315, "&lt;=" &amp; DD$1, DataRegularSeason20242025!$D$3:$D$1315, $A22)+SUMIFS(DataRegularSeason20242025!$AB$3:$AB$1315,DataRegularSeason20242025!$B$3:$B$1315, "&lt;=" &amp; DD$1, DataRegularSeason20242025!$E$3:$E$1315, $A22)</f>
        <v>3</v>
      </c>
      <c r="DE22" s="49">
        <f>SUMIFS(DataRegularSeason20242025!$AA$3:$AA$1315,DataRegularSeason20242025!$B$3:$B$1315, "&lt;=" &amp; DE$1, DataRegularSeason20242025!$D$3:$D$1315, $A22)+SUMIFS(DataRegularSeason20242025!$AB$3:$AB$1315,DataRegularSeason20242025!$B$3:$B$1315, "&lt;=" &amp; DE$1, DataRegularSeason20242025!$E$3:$E$1315, $A22)</f>
        <v>3</v>
      </c>
      <c r="DF22" s="49">
        <f>SUMIFS(DataRegularSeason20242025!$AA$3:$AA$1315,DataRegularSeason20242025!$B$3:$B$1315, "&lt;=" &amp; DF$1, DataRegularSeason20242025!$D$3:$D$1315, $A22)+SUMIFS(DataRegularSeason20242025!$AB$3:$AB$1315,DataRegularSeason20242025!$B$3:$B$1315, "&lt;=" &amp; DF$1, DataRegularSeason20242025!$E$3:$E$1315, $A22)</f>
        <v>3</v>
      </c>
      <c r="DG22" s="49">
        <f>SUMIFS(DataRegularSeason20242025!$AA$3:$AA$1315,DataRegularSeason20242025!$B$3:$B$1315, "&lt;=" &amp; DG$1, DataRegularSeason20242025!$D$3:$D$1315, $A22)+SUMIFS(DataRegularSeason20242025!$AB$3:$AB$1315,DataRegularSeason20242025!$B$3:$B$1315, "&lt;=" &amp; DG$1, DataRegularSeason20242025!$E$3:$E$1315, $A22)</f>
        <v>3</v>
      </c>
      <c r="DH22" s="49">
        <f>SUMIFS(DataRegularSeason20242025!$AA$3:$AA$1315,DataRegularSeason20242025!$B$3:$B$1315, "&lt;=" &amp; DH$1, DataRegularSeason20242025!$D$3:$D$1315, $A22)+SUMIFS(DataRegularSeason20242025!$AB$3:$AB$1315,DataRegularSeason20242025!$B$3:$B$1315, "&lt;=" &amp; DH$1, DataRegularSeason20242025!$E$3:$E$1315, $A22)</f>
        <v>3</v>
      </c>
      <c r="DI22" s="49">
        <f>SUMIFS(DataRegularSeason20242025!$AA$3:$AA$1315,DataRegularSeason20242025!$B$3:$B$1315, "&lt;=" &amp; DI$1, DataRegularSeason20242025!$D$3:$D$1315, $A22)+SUMIFS(DataRegularSeason20242025!$AB$3:$AB$1315,DataRegularSeason20242025!$B$3:$B$1315, "&lt;=" &amp; DI$1, DataRegularSeason20242025!$E$3:$E$1315, $A22)</f>
        <v>3</v>
      </c>
      <c r="DJ22" s="49">
        <f>SUMIFS(DataRegularSeason20242025!$AA$3:$AA$1315,DataRegularSeason20242025!$B$3:$B$1315, "&lt;=" &amp; DJ$1, DataRegularSeason20242025!$D$3:$D$1315, $A22)+SUMIFS(DataRegularSeason20242025!$AB$3:$AB$1315,DataRegularSeason20242025!$B$3:$B$1315, "&lt;=" &amp; DJ$1, DataRegularSeason20242025!$E$3:$E$1315, $A22)</f>
        <v>3</v>
      </c>
      <c r="DK22" s="49">
        <f>SUMIFS(DataRegularSeason20242025!$AA$3:$AA$1315,DataRegularSeason20242025!$B$3:$B$1315, "&lt;=" &amp; DK$1, DataRegularSeason20242025!$D$3:$D$1315, $A22)+SUMIFS(DataRegularSeason20242025!$AB$3:$AB$1315,DataRegularSeason20242025!$B$3:$B$1315, "&lt;=" &amp; DK$1, DataRegularSeason20242025!$E$3:$E$1315, $A22)</f>
        <v>3</v>
      </c>
      <c r="DL22" s="49">
        <f>SUMIFS(DataRegularSeason20242025!$AA$3:$AA$1315,DataRegularSeason20242025!$B$3:$B$1315, "&lt;=" &amp; DL$1, DataRegularSeason20242025!$D$3:$D$1315, $A22)+SUMIFS(DataRegularSeason20242025!$AB$3:$AB$1315,DataRegularSeason20242025!$B$3:$B$1315, "&lt;=" &amp; DL$1, DataRegularSeason20242025!$E$3:$E$1315, $A22)</f>
        <v>3</v>
      </c>
      <c r="DM22" s="49">
        <f>SUMIFS(DataRegularSeason20242025!$AA$3:$AA$1315,DataRegularSeason20242025!$B$3:$B$1315, "&lt;=" &amp; DM$1, DataRegularSeason20242025!$D$3:$D$1315, $A22)+SUMIFS(DataRegularSeason20242025!$AB$3:$AB$1315,DataRegularSeason20242025!$B$3:$B$1315, "&lt;=" &amp; DM$1, DataRegularSeason20242025!$E$3:$E$1315, $A22)</f>
        <v>3</v>
      </c>
      <c r="DN22" s="49">
        <f>SUMIFS(DataRegularSeason20242025!$AA$3:$AA$1315,DataRegularSeason20242025!$B$3:$B$1315, "&lt;=" &amp; DN$1, DataRegularSeason20242025!$D$3:$D$1315, $A22)+SUMIFS(DataRegularSeason20242025!$AB$3:$AB$1315,DataRegularSeason20242025!$B$3:$B$1315, "&lt;=" &amp; DN$1, DataRegularSeason20242025!$E$3:$E$1315, $A22)</f>
        <v>3</v>
      </c>
      <c r="DO22" s="49">
        <f>SUMIFS(DataRegularSeason20242025!$AA$3:$AA$1315,DataRegularSeason20242025!$B$3:$B$1315, "&lt;=" &amp; DO$1, DataRegularSeason20242025!$D$3:$D$1315, $A22)+SUMIFS(DataRegularSeason20242025!$AB$3:$AB$1315,DataRegularSeason20242025!$B$3:$B$1315, "&lt;=" &amp; DO$1, DataRegularSeason20242025!$E$3:$E$1315, $A22)</f>
        <v>3</v>
      </c>
      <c r="DP22" s="49">
        <f>SUMIFS(DataRegularSeason20242025!$AA$3:$AA$1315,DataRegularSeason20242025!$B$3:$B$1315, "&lt;=" &amp; DP$1, DataRegularSeason20242025!$D$3:$D$1315, $A22)+SUMIFS(DataRegularSeason20242025!$AB$3:$AB$1315,DataRegularSeason20242025!$B$3:$B$1315, "&lt;=" &amp; DP$1, DataRegularSeason20242025!$E$3:$E$1315, $A22)</f>
        <v>3</v>
      </c>
      <c r="DQ22" s="49">
        <f>SUMIFS(DataRegularSeason20242025!$AA$3:$AA$1315,DataRegularSeason20242025!$B$3:$B$1315, "&lt;=" &amp; DQ$1, DataRegularSeason20242025!$D$3:$D$1315, $A22)+SUMIFS(DataRegularSeason20242025!$AB$3:$AB$1315,DataRegularSeason20242025!$B$3:$B$1315, "&lt;=" &amp; DQ$1, DataRegularSeason20242025!$E$3:$E$1315, $A22)</f>
        <v>3</v>
      </c>
      <c r="DR22" s="49">
        <f>SUMIFS(DataRegularSeason20242025!$AA$3:$AA$1315,DataRegularSeason20242025!$B$3:$B$1315, "&lt;=" &amp; DR$1, DataRegularSeason20242025!$D$3:$D$1315, $A22)+SUMIFS(DataRegularSeason20242025!$AB$3:$AB$1315,DataRegularSeason20242025!$B$3:$B$1315, "&lt;=" &amp; DR$1, DataRegularSeason20242025!$E$3:$E$1315, $A22)</f>
        <v>3</v>
      </c>
      <c r="DS22" s="49">
        <f>SUMIFS(DataRegularSeason20242025!$AA$3:$AA$1315,DataRegularSeason20242025!$B$3:$B$1315, "&lt;=" &amp; DS$1, DataRegularSeason20242025!$D$3:$D$1315, $A22)+SUMIFS(DataRegularSeason20242025!$AB$3:$AB$1315,DataRegularSeason20242025!$B$3:$B$1315, "&lt;=" &amp; DS$1, DataRegularSeason20242025!$E$3:$E$1315, $A22)</f>
        <v>3</v>
      </c>
      <c r="DT22" s="49">
        <f>SUMIFS(DataRegularSeason20242025!$AA$3:$AA$1315,DataRegularSeason20242025!$B$3:$B$1315, "&lt;=" &amp; DT$1, DataRegularSeason20242025!$D$3:$D$1315, $A22)+SUMIFS(DataRegularSeason20242025!$AB$3:$AB$1315,DataRegularSeason20242025!$B$3:$B$1315, "&lt;=" &amp; DT$1, DataRegularSeason20242025!$E$3:$E$1315, $A22)</f>
        <v>3</v>
      </c>
      <c r="DU22" s="49">
        <f>SUMIFS(DataRegularSeason20242025!$AA$3:$AA$1315,DataRegularSeason20242025!$B$3:$B$1315, "&lt;=" &amp; DU$1, DataRegularSeason20242025!$D$3:$D$1315, $A22)+SUMIFS(DataRegularSeason20242025!$AB$3:$AB$1315,DataRegularSeason20242025!$B$3:$B$1315, "&lt;=" &amp; DU$1, DataRegularSeason20242025!$E$3:$E$1315, $A22)</f>
        <v>3</v>
      </c>
      <c r="DV22" s="49">
        <f>SUMIFS(DataRegularSeason20242025!$AA$3:$AA$1315,DataRegularSeason20242025!$B$3:$B$1315, "&lt;=" &amp; DV$1, DataRegularSeason20242025!$D$3:$D$1315, $A22)+SUMIFS(DataRegularSeason20242025!$AB$3:$AB$1315,DataRegularSeason20242025!$B$3:$B$1315, "&lt;=" &amp; DV$1, DataRegularSeason20242025!$E$3:$E$1315, $A22)</f>
        <v>3</v>
      </c>
      <c r="DW22" s="49">
        <f>SUMIFS(DataRegularSeason20242025!$AA$3:$AA$1315,DataRegularSeason20242025!$B$3:$B$1315, "&lt;=" &amp; DW$1, DataRegularSeason20242025!$D$3:$D$1315, $A22)+SUMIFS(DataRegularSeason20242025!$AB$3:$AB$1315,DataRegularSeason20242025!$B$3:$B$1315, "&lt;=" &amp; DW$1, DataRegularSeason20242025!$E$3:$E$1315, $A22)</f>
        <v>3</v>
      </c>
      <c r="DX22" s="49">
        <f>SUMIFS(DataRegularSeason20242025!$AA$3:$AA$1315,DataRegularSeason20242025!$B$3:$B$1315, "&lt;=" &amp; DX$1, DataRegularSeason20242025!$D$3:$D$1315, $A22)+SUMIFS(DataRegularSeason20242025!$AB$3:$AB$1315,DataRegularSeason20242025!$B$3:$B$1315, "&lt;=" &amp; DX$1, DataRegularSeason20242025!$E$3:$E$1315, $A22)</f>
        <v>3</v>
      </c>
      <c r="DY22" s="49">
        <f>SUMIFS(DataRegularSeason20242025!$AA$3:$AA$1315,DataRegularSeason20242025!$B$3:$B$1315, "&lt;=" &amp; DY$1, DataRegularSeason20242025!$D$3:$D$1315, $A22)+SUMIFS(DataRegularSeason20242025!$AB$3:$AB$1315,DataRegularSeason20242025!$B$3:$B$1315, "&lt;=" &amp; DY$1, DataRegularSeason20242025!$E$3:$E$1315, $A22)</f>
        <v>3</v>
      </c>
      <c r="DZ22" s="49">
        <f>SUMIFS(DataRegularSeason20242025!$AA$3:$AA$1315,DataRegularSeason20242025!$B$3:$B$1315, "&lt;=" &amp; DZ$1, DataRegularSeason20242025!$D$3:$D$1315, $A22)+SUMIFS(DataRegularSeason20242025!$AB$3:$AB$1315,DataRegularSeason20242025!$B$3:$B$1315, "&lt;=" &amp; DZ$1, DataRegularSeason20242025!$E$3:$E$1315, $A22)</f>
        <v>3</v>
      </c>
      <c r="EA22" s="49">
        <f>SUMIFS(DataRegularSeason20242025!$AA$3:$AA$1315,DataRegularSeason20242025!$B$3:$B$1315, "&lt;=" &amp; EA$1, DataRegularSeason20242025!$D$3:$D$1315, $A22)+SUMIFS(DataRegularSeason20242025!$AB$3:$AB$1315,DataRegularSeason20242025!$B$3:$B$1315, "&lt;=" &amp; EA$1, DataRegularSeason20242025!$E$3:$E$1315, $A22)</f>
        <v>3</v>
      </c>
      <c r="EB22" s="49">
        <f>SUMIFS(DataRegularSeason20242025!$AA$3:$AA$1315,DataRegularSeason20242025!$B$3:$B$1315, "&lt;=" &amp; EB$1, DataRegularSeason20242025!$D$3:$D$1315, $A22)+SUMIFS(DataRegularSeason20242025!$AB$3:$AB$1315,DataRegularSeason20242025!$B$3:$B$1315, "&lt;=" &amp; EB$1, DataRegularSeason20242025!$E$3:$E$1315, $A22)</f>
        <v>3</v>
      </c>
      <c r="EC22" s="49">
        <f>SUMIFS(DataRegularSeason20242025!$AA$3:$AA$1315,DataRegularSeason20242025!$B$3:$B$1315, "&lt;=" &amp; EC$1, DataRegularSeason20242025!$D$3:$D$1315, $A22)+SUMIFS(DataRegularSeason20242025!$AB$3:$AB$1315,DataRegularSeason20242025!$B$3:$B$1315, "&lt;=" &amp; EC$1, DataRegularSeason20242025!$E$3:$E$1315, $A22)</f>
        <v>3</v>
      </c>
      <c r="ED22" s="49">
        <f>SUMIFS(DataRegularSeason20242025!$AA$3:$AA$1315,DataRegularSeason20242025!$B$3:$B$1315, "&lt;=" &amp; ED$1, DataRegularSeason20242025!$D$3:$D$1315, $A22)+SUMIFS(DataRegularSeason20242025!$AB$3:$AB$1315,DataRegularSeason20242025!$B$3:$B$1315, "&lt;=" &amp; ED$1, DataRegularSeason20242025!$E$3:$E$1315, $A22)</f>
        <v>3</v>
      </c>
      <c r="EE22" s="49">
        <f>SUMIFS(DataRegularSeason20242025!$AA$3:$AA$1315,DataRegularSeason20242025!$B$3:$B$1315, "&lt;=" &amp; EE$1, DataRegularSeason20242025!$D$3:$D$1315, $A22)+SUMIFS(DataRegularSeason20242025!$AB$3:$AB$1315,DataRegularSeason20242025!$B$3:$B$1315, "&lt;=" &amp; EE$1, DataRegularSeason20242025!$E$3:$E$1315, $A22)</f>
        <v>3</v>
      </c>
      <c r="EF22" s="49">
        <f>SUMIFS(DataRegularSeason20242025!$AA$3:$AA$1315,DataRegularSeason20242025!$B$3:$B$1315, "&lt;=" &amp; EF$1, DataRegularSeason20242025!$D$3:$D$1315, $A22)+SUMIFS(DataRegularSeason20242025!$AB$3:$AB$1315,DataRegularSeason20242025!$B$3:$B$1315, "&lt;=" &amp; EF$1, DataRegularSeason20242025!$E$3:$E$1315, $A22)</f>
        <v>3</v>
      </c>
      <c r="EG22" s="49">
        <f>SUMIFS(DataRegularSeason20242025!$AA$3:$AA$1315,DataRegularSeason20242025!$B$3:$B$1315, "&lt;=" &amp; EG$1, DataRegularSeason20242025!$D$3:$D$1315, $A22)+SUMIFS(DataRegularSeason20242025!$AB$3:$AB$1315,DataRegularSeason20242025!$B$3:$B$1315, "&lt;=" &amp; EG$1, DataRegularSeason20242025!$E$3:$E$1315, $A22)</f>
        <v>3</v>
      </c>
      <c r="EH22" s="49">
        <f>SUMIFS(DataRegularSeason20242025!$AA$3:$AA$1315,DataRegularSeason20242025!$B$3:$B$1315, "&lt;=" &amp; EH$1, DataRegularSeason20242025!$D$3:$D$1315, $A22)+SUMIFS(DataRegularSeason20242025!$AB$3:$AB$1315,DataRegularSeason20242025!$B$3:$B$1315, "&lt;=" &amp; EH$1, DataRegularSeason20242025!$E$3:$E$1315, $A22)</f>
        <v>3</v>
      </c>
      <c r="EI22" s="49">
        <f>SUMIFS(DataRegularSeason20242025!$AA$3:$AA$1315,DataRegularSeason20242025!$B$3:$B$1315, "&lt;=" &amp; EI$1, DataRegularSeason20242025!$D$3:$D$1315, $A22)+SUMIFS(DataRegularSeason20242025!$AB$3:$AB$1315,DataRegularSeason20242025!$B$3:$B$1315, "&lt;=" &amp; EI$1, DataRegularSeason20242025!$E$3:$E$1315, $A22)</f>
        <v>3</v>
      </c>
      <c r="EJ22" s="49">
        <f>SUMIFS(DataRegularSeason20242025!$AA$3:$AA$1315,DataRegularSeason20242025!$B$3:$B$1315, "&lt;=" &amp; EJ$1, DataRegularSeason20242025!$D$3:$D$1315, $A22)+SUMIFS(DataRegularSeason20242025!$AB$3:$AB$1315,DataRegularSeason20242025!$B$3:$B$1315, "&lt;=" &amp; EJ$1, DataRegularSeason20242025!$E$3:$E$1315, $A22)</f>
        <v>3</v>
      </c>
      <c r="EK22" s="49">
        <f>SUMIFS(DataRegularSeason20242025!$AA$3:$AA$1315,DataRegularSeason20242025!$B$3:$B$1315, "&lt;=" &amp; EK$1, DataRegularSeason20242025!$D$3:$D$1315, $A22)+SUMIFS(DataRegularSeason20242025!$AB$3:$AB$1315,DataRegularSeason20242025!$B$3:$B$1315, "&lt;=" &amp; EK$1, DataRegularSeason20242025!$E$3:$E$1315, $A22)</f>
        <v>3</v>
      </c>
      <c r="EL22" s="49">
        <f>SUMIFS(DataRegularSeason20242025!$AA$3:$AA$1315,DataRegularSeason20242025!$B$3:$B$1315, "&lt;=" &amp; EL$1, DataRegularSeason20242025!$D$3:$D$1315, $A22)+SUMIFS(DataRegularSeason20242025!$AB$3:$AB$1315,DataRegularSeason20242025!$B$3:$B$1315, "&lt;=" &amp; EL$1, DataRegularSeason20242025!$E$3:$E$1315, $A22)</f>
        <v>3</v>
      </c>
      <c r="EM22" s="49">
        <f>SUMIFS(DataRegularSeason20242025!$AA$3:$AA$1315,DataRegularSeason20242025!$B$3:$B$1315, "&lt;=" &amp; EM$1, DataRegularSeason20242025!$D$3:$D$1315, $A22)+SUMIFS(DataRegularSeason20242025!$AB$3:$AB$1315,DataRegularSeason20242025!$B$3:$B$1315, "&lt;=" &amp; EM$1, DataRegularSeason20242025!$E$3:$E$1315, $A22)</f>
        <v>3</v>
      </c>
      <c r="EN22" s="49">
        <f>SUMIFS(DataRegularSeason20242025!$AA$3:$AA$1315,DataRegularSeason20242025!$B$3:$B$1315, "&lt;=" &amp; EN$1, DataRegularSeason20242025!$D$3:$D$1315, $A22)+SUMIFS(DataRegularSeason20242025!$AB$3:$AB$1315,DataRegularSeason20242025!$B$3:$B$1315, "&lt;=" &amp; EN$1, DataRegularSeason20242025!$E$3:$E$1315, $A22)</f>
        <v>3</v>
      </c>
      <c r="EO22" s="49">
        <f>SUMIFS(DataRegularSeason20242025!$AA$3:$AA$1315,DataRegularSeason20242025!$B$3:$B$1315, "&lt;=" &amp; EO$1, DataRegularSeason20242025!$D$3:$D$1315, $A22)+SUMIFS(DataRegularSeason20242025!$AB$3:$AB$1315,DataRegularSeason20242025!$B$3:$B$1315, "&lt;=" &amp; EO$1, DataRegularSeason20242025!$E$3:$E$1315, $A22)</f>
        <v>3</v>
      </c>
      <c r="EP22" s="49">
        <f>SUMIFS(DataRegularSeason20242025!$AA$3:$AA$1315,DataRegularSeason20242025!$B$3:$B$1315, "&lt;=" &amp; EP$1, DataRegularSeason20242025!$D$3:$D$1315, $A22)+SUMIFS(DataRegularSeason20242025!$AB$3:$AB$1315,DataRegularSeason20242025!$B$3:$B$1315, "&lt;=" &amp; EP$1, DataRegularSeason20242025!$E$3:$E$1315, $A22)</f>
        <v>3</v>
      </c>
      <c r="EQ22" s="49">
        <f>SUMIFS(DataRegularSeason20242025!$AA$3:$AA$1315,DataRegularSeason20242025!$B$3:$B$1315, "&lt;=" &amp; EQ$1, DataRegularSeason20242025!$D$3:$D$1315, $A22)+SUMIFS(DataRegularSeason20242025!$AB$3:$AB$1315,DataRegularSeason20242025!$B$3:$B$1315, "&lt;=" &amp; EQ$1, DataRegularSeason20242025!$E$3:$E$1315, $A22)</f>
        <v>3</v>
      </c>
      <c r="ER22" s="49">
        <f>SUMIFS(DataRegularSeason20242025!$AA$3:$AA$1315,DataRegularSeason20242025!$B$3:$B$1315, "&lt;=" &amp; ER$1, DataRegularSeason20242025!$D$3:$D$1315, $A22)+SUMIFS(DataRegularSeason20242025!$AB$3:$AB$1315,DataRegularSeason20242025!$B$3:$B$1315, "&lt;=" &amp; ER$1, DataRegularSeason20242025!$E$3:$E$1315, $A22)</f>
        <v>3</v>
      </c>
      <c r="ES22" s="49">
        <f>SUMIFS(DataRegularSeason20242025!$AA$3:$AA$1315,DataRegularSeason20242025!$B$3:$B$1315, "&lt;=" &amp; ES$1, DataRegularSeason20242025!$D$3:$D$1315, $A22)+SUMIFS(DataRegularSeason20242025!$AB$3:$AB$1315,DataRegularSeason20242025!$B$3:$B$1315, "&lt;=" &amp; ES$1, DataRegularSeason20242025!$E$3:$E$1315, $A22)</f>
        <v>3</v>
      </c>
      <c r="ET22" s="49">
        <f>SUMIFS(DataRegularSeason20242025!$AA$3:$AA$1315,DataRegularSeason20242025!$B$3:$B$1315, "&lt;=" &amp; ET$1, DataRegularSeason20242025!$D$3:$D$1315, $A22)+SUMIFS(DataRegularSeason20242025!$AB$3:$AB$1315,DataRegularSeason20242025!$B$3:$B$1315, "&lt;=" &amp; ET$1, DataRegularSeason20242025!$E$3:$E$1315, $A22)</f>
        <v>3</v>
      </c>
      <c r="EU22" s="49">
        <f>SUMIFS(DataRegularSeason20242025!$AA$3:$AA$1315,DataRegularSeason20242025!$B$3:$B$1315, "&lt;=" &amp; EU$1, DataRegularSeason20242025!$D$3:$D$1315, $A22)+SUMIFS(DataRegularSeason20242025!$AB$3:$AB$1315,DataRegularSeason20242025!$B$3:$B$1315, "&lt;=" &amp; EU$1, DataRegularSeason20242025!$E$3:$E$1315, $A22)</f>
        <v>3</v>
      </c>
      <c r="EV22" s="49">
        <f>SUMIFS(DataRegularSeason20242025!$AA$3:$AA$1315,DataRegularSeason20242025!$B$3:$B$1315, "&lt;=" &amp; EV$1, DataRegularSeason20242025!$D$3:$D$1315, $A22)+SUMIFS(DataRegularSeason20242025!$AB$3:$AB$1315,DataRegularSeason20242025!$B$3:$B$1315, "&lt;=" &amp; EV$1, DataRegularSeason20242025!$E$3:$E$1315, $A22)</f>
        <v>3</v>
      </c>
      <c r="EW22" s="49">
        <f>SUMIFS(DataRegularSeason20242025!$AA$3:$AA$1315,DataRegularSeason20242025!$B$3:$B$1315, "&lt;=" &amp; EW$1, DataRegularSeason20242025!$D$3:$D$1315, $A22)+SUMIFS(DataRegularSeason20242025!$AB$3:$AB$1315,DataRegularSeason20242025!$B$3:$B$1315, "&lt;=" &amp; EW$1, DataRegularSeason20242025!$E$3:$E$1315, $A22)</f>
        <v>3</v>
      </c>
      <c r="EX22" s="49">
        <f>SUMIFS(DataRegularSeason20242025!$AA$3:$AA$1315,DataRegularSeason20242025!$B$3:$B$1315, "&lt;=" &amp; EX$1, DataRegularSeason20242025!$D$3:$D$1315, $A22)+SUMIFS(DataRegularSeason20242025!$AB$3:$AB$1315,DataRegularSeason20242025!$B$3:$B$1315, "&lt;=" &amp; EX$1, DataRegularSeason20242025!$E$3:$E$1315, $A22)</f>
        <v>3</v>
      </c>
      <c r="EY22" s="49">
        <f>SUMIFS(DataRegularSeason20242025!$AA$3:$AA$1315,DataRegularSeason20242025!$B$3:$B$1315, "&lt;=" &amp; EY$1, DataRegularSeason20242025!$D$3:$D$1315, $A22)+SUMIFS(DataRegularSeason20242025!$AB$3:$AB$1315,DataRegularSeason20242025!$B$3:$B$1315, "&lt;=" &amp; EY$1, DataRegularSeason20242025!$E$3:$E$1315, $A22)</f>
        <v>3</v>
      </c>
      <c r="EZ22" s="49">
        <f>SUMIFS(DataRegularSeason20242025!$AA$3:$AA$1315,DataRegularSeason20242025!$B$3:$B$1315, "&lt;=" &amp; EZ$1, DataRegularSeason20242025!$D$3:$D$1315, $A22)+SUMIFS(DataRegularSeason20242025!$AB$3:$AB$1315,DataRegularSeason20242025!$B$3:$B$1315, "&lt;=" &amp; EZ$1, DataRegularSeason20242025!$E$3:$E$1315, $A22)</f>
        <v>3</v>
      </c>
      <c r="FA22" s="49">
        <f>SUMIFS(DataRegularSeason20242025!$AA$3:$AA$1315,DataRegularSeason20242025!$B$3:$B$1315, "&lt;=" &amp; FA$1, DataRegularSeason20242025!$D$3:$D$1315, $A22)+SUMIFS(DataRegularSeason20242025!$AB$3:$AB$1315,DataRegularSeason20242025!$B$3:$B$1315, "&lt;=" &amp; FA$1, DataRegularSeason20242025!$E$3:$E$1315, $A22)</f>
        <v>3</v>
      </c>
      <c r="FB22" s="49">
        <f>SUMIFS(DataRegularSeason20242025!$AA$3:$AA$1315,DataRegularSeason20242025!$B$3:$B$1315, "&lt;=" &amp; FB$1, DataRegularSeason20242025!$D$3:$D$1315, $A22)+SUMIFS(DataRegularSeason20242025!$AB$3:$AB$1315,DataRegularSeason20242025!$B$3:$B$1315, "&lt;=" &amp; FB$1, DataRegularSeason20242025!$E$3:$E$1315, $A22)</f>
        <v>3</v>
      </c>
      <c r="FC22" s="49">
        <f>SUMIFS(DataRegularSeason20242025!$AA$3:$AA$1315,DataRegularSeason20242025!$B$3:$B$1315, "&lt;=" &amp; FC$1, DataRegularSeason20242025!$D$3:$D$1315, $A22)+SUMIFS(DataRegularSeason20242025!$AB$3:$AB$1315,DataRegularSeason20242025!$B$3:$B$1315, "&lt;=" &amp; FC$1, DataRegularSeason20242025!$E$3:$E$1315, $A22)</f>
        <v>3</v>
      </c>
      <c r="FD22" s="49">
        <f>SUMIFS(DataRegularSeason20242025!$AA$3:$AA$1315,DataRegularSeason20242025!$B$3:$B$1315, "&lt;=" &amp; FD$1, DataRegularSeason20242025!$D$3:$D$1315, $A22)+SUMIFS(DataRegularSeason20242025!$AB$3:$AB$1315,DataRegularSeason20242025!$B$3:$B$1315, "&lt;=" &amp; FD$1, DataRegularSeason20242025!$E$3:$E$1315, $A22)</f>
        <v>3</v>
      </c>
      <c r="FE22" s="49">
        <f>SUMIFS(DataRegularSeason20242025!$AA$3:$AA$1315,DataRegularSeason20242025!$B$3:$B$1315, "&lt;=" &amp; FE$1, DataRegularSeason20242025!$D$3:$D$1315, $A22)+SUMIFS(DataRegularSeason20242025!$AB$3:$AB$1315,DataRegularSeason20242025!$B$3:$B$1315, "&lt;=" &amp; FE$1, DataRegularSeason20242025!$E$3:$E$1315, $A22)</f>
        <v>3</v>
      </c>
      <c r="FF22" s="49">
        <f>SUMIFS(DataRegularSeason20242025!$AA$3:$AA$1315,DataRegularSeason20242025!$B$3:$B$1315, "&lt;=" &amp; FF$1, DataRegularSeason20242025!$D$3:$D$1315, $A22)+SUMIFS(DataRegularSeason20242025!$AB$3:$AB$1315,DataRegularSeason20242025!$B$3:$B$1315, "&lt;=" &amp; FF$1, DataRegularSeason20242025!$E$3:$E$1315, $A22)</f>
        <v>3</v>
      </c>
      <c r="FG22" s="49">
        <f>SUMIFS(DataRegularSeason20242025!$AA$3:$AA$1315,DataRegularSeason20242025!$B$3:$B$1315, "&lt;=" &amp; FG$1, DataRegularSeason20242025!$D$3:$D$1315, $A22)+SUMIFS(DataRegularSeason20242025!$AB$3:$AB$1315,DataRegularSeason20242025!$B$3:$B$1315, "&lt;=" &amp; FG$1, DataRegularSeason20242025!$E$3:$E$1315, $A22)</f>
        <v>3</v>
      </c>
      <c r="FH22" s="49">
        <f>SUMIFS(DataRegularSeason20242025!$AA$3:$AA$1315,DataRegularSeason20242025!$B$3:$B$1315, "&lt;=" &amp; FH$1, DataRegularSeason20242025!$D$3:$D$1315, $A22)+SUMIFS(DataRegularSeason20242025!$AB$3:$AB$1315,DataRegularSeason20242025!$B$3:$B$1315, "&lt;=" &amp; FH$1, DataRegularSeason20242025!$E$3:$E$1315, $A22)</f>
        <v>3</v>
      </c>
      <c r="FI22" s="49">
        <f>SUMIFS(DataRegularSeason20242025!$AA$3:$AA$1315,DataRegularSeason20242025!$B$3:$B$1315, "&lt;=" &amp; FI$1, DataRegularSeason20242025!$D$3:$D$1315, $A22)+SUMIFS(DataRegularSeason20242025!$AB$3:$AB$1315,DataRegularSeason20242025!$B$3:$B$1315, "&lt;=" &amp; FI$1, DataRegularSeason20242025!$E$3:$E$1315, $A22)</f>
        <v>3</v>
      </c>
      <c r="FJ22" s="49">
        <f>SUMIFS(DataRegularSeason20242025!$AA$3:$AA$1315,DataRegularSeason20242025!$B$3:$B$1315, "&lt;=" &amp; FJ$1, DataRegularSeason20242025!$D$3:$D$1315, $A22)+SUMIFS(DataRegularSeason20242025!$AB$3:$AB$1315,DataRegularSeason20242025!$B$3:$B$1315, "&lt;=" &amp; FJ$1, DataRegularSeason20242025!$E$3:$E$1315, $A22)</f>
        <v>3</v>
      </c>
      <c r="FK22" s="49">
        <f>SUMIFS(DataRegularSeason20242025!$AA$3:$AA$1315,DataRegularSeason20242025!$B$3:$B$1315, "&lt;=" &amp; FK$1, DataRegularSeason20242025!$D$3:$D$1315, $A22)+SUMIFS(DataRegularSeason20242025!$AB$3:$AB$1315,DataRegularSeason20242025!$B$3:$B$1315, "&lt;=" &amp; FK$1, DataRegularSeason20242025!$E$3:$E$1315, $A22)</f>
        <v>3</v>
      </c>
      <c r="FL22" s="49">
        <f>SUMIFS(DataRegularSeason20242025!$AA$3:$AA$1315,DataRegularSeason20242025!$B$3:$B$1315, "&lt;=" &amp; FL$1, DataRegularSeason20242025!$D$3:$D$1315, $A22)+SUMIFS(DataRegularSeason20242025!$AB$3:$AB$1315,DataRegularSeason20242025!$B$3:$B$1315, "&lt;=" &amp; FL$1, DataRegularSeason20242025!$E$3:$E$1315, $A22)</f>
        <v>3</v>
      </c>
      <c r="FM22" s="49">
        <f>SUMIFS(DataRegularSeason20242025!$AA$3:$AA$1315,DataRegularSeason20242025!$B$3:$B$1315, "&lt;=" &amp; FM$1, DataRegularSeason20242025!$D$3:$D$1315, $A22)+SUMIFS(DataRegularSeason20242025!$AB$3:$AB$1315,DataRegularSeason20242025!$B$3:$B$1315, "&lt;=" &amp; FM$1, DataRegularSeason20242025!$E$3:$E$1315, $A22)</f>
        <v>3</v>
      </c>
      <c r="FN22" s="49">
        <f>SUMIFS(DataRegularSeason20242025!$AA$3:$AA$1315,DataRegularSeason20242025!$B$3:$B$1315, "&lt;=" &amp; FN$1, DataRegularSeason20242025!$D$3:$D$1315, $A22)+SUMIFS(DataRegularSeason20242025!$AB$3:$AB$1315,DataRegularSeason20242025!$B$3:$B$1315, "&lt;=" &amp; FN$1, DataRegularSeason20242025!$E$3:$E$1315, $A22)</f>
        <v>3</v>
      </c>
      <c r="FO22" s="49">
        <f>SUMIFS(DataRegularSeason20242025!$AA$3:$AA$1315,DataRegularSeason20242025!$B$3:$B$1315, "&lt;=" &amp; FO$1, DataRegularSeason20242025!$D$3:$D$1315, $A22)+SUMIFS(DataRegularSeason20242025!$AB$3:$AB$1315,DataRegularSeason20242025!$B$3:$B$1315, "&lt;=" &amp; FO$1, DataRegularSeason20242025!$E$3:$E$1315, $A22)</f>
        <v>3</v>
      </c>
      <c r="FP22" s="49">
        <f>SUMIFS(DataRegularSeason20242025!$AA$3:$AA$1315,DataRegularSeason20242025!$B$3:$B$1315, "&lt;=" &amp; FP$1, DataRegularSeason20242025!$D$3:$D$1315, $A22)+SUMIFS(DataRegularSeason20242025!$AB$3:$AB$1315,DataRegularSeason20242025!$B$3:$B$1315, "&lt;=" &amp; FP$1, DataRegularSeason20242025!$E$3:$E$1315, $A22)</f>
        <v>3</v>
      </c>
      <c r="FQ22" s="49">
        <f>SUMIFS(DataRegularSeason20242025!$AA$3:$AA$1315,DataRegularSeason20242025!$B$3:$B$1315, "&lt;=" &amp; FQ$1, DataRegularSeason20242025!$D$3:$D$1315, $A22)+SUMIFS(DataRegularSeason20242025!$AB$3:$AB$1315,DataRegularSeason20242025!$B$3:$B$1315, "&lt;=" &amp; FQ$1, DataRegularSeason20242025!$E$3:$E$1315, $A22)</f>
        <v>3</v>
      </c>
      <c r="FR22" s="49">
        <f>SUMIFS(DataRegularSeason20242025!$AA$3:$AA$1315,DataRegularSeason20242025!$B$3:$B$1315, "&lt;=" &amp; FR$1, DataRegularSeason20242025!$D$3:$D$1315, $A22)+SUMIFS(DataRegularSeason20242025!$AB$3:$AB$1315,DataRegularSeason20242025!$B$3:$B$1315, "&lt;=" &amp; FR$1, DataRegularSeason20242025!$E$3:$E$1315, $A22)</f>
        <v>3</v>
      </c>
      <c r="FS22" s="49">
        <f>SUMIFS(DataRegularSeason20242025!$AA$3:$AA$1315,DataRegularSeason20242025!$B$3:$B$1315, "&lt;=" &amp; FS$1, DataRegularSeason20242025!$D$3:$D$1315, $A22)+SUMIFS(DataRegularSeason20242025!$AB$3:$AB$1315,DataRegularSeason20242025!$B$3:$B$1315, "&lt;=" &amp; FS$1, DataRegularSeason20242025!$E$3:$E$1315, $A22)</f>
        <v>3</v>
      </c>
      <c r="FT22" s="49">
        <f>SUMIFS(DataRegularSeason20242025!$AA$3:$AA$1315,DataRegularSeason20242025!$B$3:$B$1315, "&lt;=" &amp; FT$1, DataRegularSeason20242025!$D$3:$D$1315, $A22)+SUMIFS(DataRegularSeason20242025!$AB$3:$AB$1315,DataRegularSeason20242025!$B$3:$B$1315, "&lt;=" &amp; FT$1, DataRegularSeason20242025!$E$3:$E$1315, $A22)</f>
        <v>3</v>
      </c>
      <c r="FU22" s="49">
        <f>SUMIFS(DataRegularSeason20242025!$AA$3:$AA$1315,DataRegularSeason20242025!$B$3:$B$1315, "&lt;=" &amp; FU$1, DataRegularSeason20242025!$D$3:$D$1315, $A22)+SUMIFS(DataRegularSeason20242025!$AB$3:$AB$1315,DataRegularSeason20242025!$B$3:$B$1315, "&lt;=" &amp; FU$1, DataRegularSeason20242025!$E$3:$E$1315, $A22)</f>
        <v>3</v>
      </c>
      <c r="FV22" s="49">
        <f>SUMIFS(DataRegularSeason20242025!$AA$3:$AA$1315,DataRegularSeason20242025!$B$3:$B$1315, "&lt;=" &amp; FV$1, DataRegularSeason20242025!$D$3:$D$1315, $A22)+SUMIFS(DataRegularSeason20242025!$AB$3:$AB$1315,DataRegularSeason20242025!$B$3:$B$1315, "&lt;=" &amp; FV$1, DataRegularSeason20242025!$E$3:$E$1315, $A22)</f>
        <v>3</v>
      </c>
      <c r="FW22" s="49">
        <f>SUMIFS(DataRegularSeason20242025!$AA$3:$AA$1315,DataRegularSeason20242025!$B$3:$B$1315, "&lt;=" &amp; FW$1, DataRegularSeason20242025!$D$3:$D$1315, $A22)+SUMIFS(DataRegularSeason20242025!$AB$3:$AB$1315,DataRegularSeason20242025!$B$3:$B$1315, "&lt;=" &amp; FW$1, DataRegularSeason20242025!$E$3:$E$1315, $A22)</f>
        <v>3</v>
      </c>
      <c r="FX22" s="49">
        <f>SUMIFS(DataRegularSeason20242025!$AA$3:$AA$1315,DataRegularSeason20242025!$B$3:$B$1315, "&lt;=" &amp; FX$1, DataRegularSeason20242025!$D$3:$D$1315, $A22)+SUMIFS(DataRegularSeason20242025!$AB$3:$AB$1315,DataRegularSeason20242025!$B$3:$B$1315, "&lt;=" &amp; FX$1, DataRegularSeason20242025!$E$3:$E$1315, $A22)</f>
        <v>3</v>
      </c>
      <c r="FY22" s="49">
        <f>SUMIFS(DataRegularSeason20242025!$AA$3:$AA$1315,DataRegularSeason20242025!$B$3:$B$1315, "&lt;=" &amp; FY$1, DataRegularSeason20242025!$D$3:$D$1315, $A22)+SUMIFS(DataRegularSeason20242025!$AB$3:$AB$1315,DataRegularSeason20242025!$B$3:$B$1315, "&lt;=" &amp; FY$1, DataRegularSeason20242025!$E$3:$E$1315, $A22)</f>
        <v>3</v>
      </c>
      <c r="FZ22" s="49">
        <f>SUMIFS(DataRegularSeason20242025!$AA$3:$AA$1315,DataRegularSeason20242025!$B$3:$B$1315, "&lt;=" &amp; FZ$1, DataRegularSeason20242025!$D$3:$D$1315, $A22)+SUMIFS(DataRegularSeason20242025!$AB$3:$AB$1315,DataRegularSeason20242025!$B$3:$B$1315, "&lt;=" &amp; FZ$1, DataRegularSeason20242025!$E$3:$E$1315, $A22)</f>
        <v>3</v>
      </c>
      <c r="GA22" s="49">
        <f>SUMIFS(DataRegularSeason20242025!$AA$3:$AA$1315,DataRegularSeason20242025!$B$3:$B$1315, "&lt;=" &amp; GA$1, DataRegularSeason20242025!$D$3:$D$1315, $A22)+SUMIFS(DataRegularSeason20242025!$AB$3:$AB$1315,DataRegularSeason20242025!$B$3:$B$1315, "&lt;=" &amp; GA$1, DataRegularSeason20242025!$E$3:$E$1315, $A22)</f>
        <v>3</v>
      </c>
      <c r="GB22" s="49">
        <f>SUMIFS(DataRegularSeason20242025!$AA$3:$AA$1315,DataRegularSeason20242025!$B$3:$B$1315, "&lt;=" &amp; GB$1, DataRegularSeason20242025!$D$3:$D$1315, $A22)+SUMIFS(DataRegularSeason20242025!$AB$3:$AB$1315,DataRegularSeason20242025!$B$3:$B$1315, "&lt;=" &amp; GB$1, DataRegularSeason20242025!$E$3:$E$1315, $A22)</f>
        <v>3</v>
      </c>
      <c r="GC22" s="49">
        <f>SUMIFS(DataRegularSeason20242025!$AA$3:$AA$1315,DataRegularSeason20242025!$B$3:$B$1315, "&lt;=" &amp; GC$1, DataRegularSeason20242025!$D$3:$D$1315, $A22)+SUMIFS(DataRegularSeason20242025!$AB$3:$AB$1315,DataRegularSeason20242025!$B$3:$B$1315, "&lt;=" &amp; GC$1, DataRegularSeason20242025!$E$3:$E$1315, $A22)</f>
        <v>3</v>
      </c>
      <c r="GD22" s="49">
        <f>SUMIFS(DataRegularSeason20242025!$AA$3:$AA$1315,DataRegularSeason20242025!$B$3:$B$1315, "&lt;=" &amp; GD$1, DataRegularSeason20242025!$D$3:$D$1315, $A22)+SUMIFS(DataRegularSeason20242025!$AB$3:$AB$1315,DataRegularSeason20242025!$B$3:$B$1315, "&lt;=" &amp; GD$1, DataRegularSeason20242025!$E$3:$E$1315, $A22)</f>
        <v>3</v>
      </c>
      <c r="GE22" s="49">
        <f>SUMIFS(DataRegularSeason20242025!$AA$3:$AA$1315,DataRegularSeason20242025!$B$3:$B$1315, "&lt;=" &amp; GE$1, DataRegularSeason20242025!$D$3:$D$1315, $A22)+SUMIFS(DataRegularSeason20242025!$AB$3:$AB$1315,DataRegularSeason20242025!$B$3:$B$1315, "&lt;=" &amp; GE$1, DataRegularSeason20242025!$E$3:$E$1315, $A22)</f>
        <v>3</v>
      </c>
      <c r="GF22" s="49">
        <f>SUMIFS(DataRegularSeason20242025!$AA$3:$AA$1315,DataRegularSeason20242025!$B$3:$B$1315, "&lt;=" &amp; GF$1, DataRegularSeason20242025!$D$3:$D$1315, $A22)+SUMIFS(DataRegularSeason20242025!$AB$3:$AB$1315,DataRegularSeason20242025!$B$3:$B$1315, "&lt;=" &amp; GF$1, DataRegularSeason20242025!$E$3:$E$1315, $A22)</f>
        <v>3</v>
      </c>
      <c r="GG22" s="49">
        <f>SUMIFS(DataRegularSeason20242025!$AA$3:$AA$1315,DataRegularSeason20242025!$B$3:$B$1315, "&lt;=" &amp; GG$1, DataRegularSeason20242025!$D$3:$D$1315, $A22)+SUMIFS(DataRegularSeason20242025!$AB$3:$AB$1315,DataRegularSeason20242025!$B$3:$B$1315, "&lt;=" &amp; GG$1, DataRegularSeason20242025!$E$3:$E$1315, $A22)</f>
        <v>3</v>
      </c>
      <c r="GH22" s="49">
        <f>SUMIFS(DataRegularSeason20242025!$AA$3:$AA$1315,DataRegularSeason20242025!$B$3:$B$1315, "&lt;=" &amp; GH$1, DataRegularSeason20242025!$D$3:$D$1315, $A22)+SUMIFS(DataRegularSeason20242025!$AB$3:$AB$1315,DataRegularSeason20242025!$B$3:$B$1315, "&lt;=" &amp; GH$1, DataRegularSeason20242025!$E$3:$E$1315, $A22)</f>
        <v>3</v>
      </c>
      <c r="GI22" s="49">
        <f>SUMIFS(DataRegularSeason20242025!$AA$3:$AA$1315,DataRegularSeason20242025!$B$3:$B$1315, "&lt;=" &amp; GI$1, DataRegularSeason20242025!$D$3:$D$1315, $A22)+SUMIFS(DataRegularSeason20242025!$AB$3:$AB$1315,DataRegularSeason20242025!$B$3:$B$1315, "&lt;=" &amp; GI$1, DataRegularSeason20242025!$E$3:$E$1315, $A22)</f>
        <v>3</v>
      </c>
      <c r="GJ22" s="49">
        <f>SUMIFS(DataRegularSeason20242025!$AA$3:$AA$1315,DataRegularSeason20242025!$B$3:$B$1315, "&lt;=" &amp; GJ$1, DataRegularSeason20242025!$D$3:$D$1315, $A22)+SUMIFS(DataRegularSeason20242025!$AB$3:$AB$1315,DataRegularSeason20242025!$B$3:$B$1315, "&lt;=" &amp; GJ$1, DataRegularSeason20242025!$E$3:$E$1315, $A22)</f>
        <v>3</v>
      </c>
      <c r="GK22" s="49">
        <f>SUMIFS(DataRegularSeason20242025!$AA$3:$AA$1315,DataRegularSeason20242025!$B$3:$B$1315, "&lt;=" &amp; GK$1, DataRegularSeason20242025!$D$3:$D$1315, $A22)+SUMIFS(DataRegularSeason20242025!$AB$3:$AB$1315,DataRegularSeason20242025!$B$3:$B$1315, "&lt;=" &amp; GK$1, DataRegularSeason20242025!$E$3:$E$1315, $A22)</f>
        <v>3</v>
      </c>
      <c r="GL22" s="49">
        <f>SUMIFS(DataRegularSeason20242025!$AA$3:$AA$1315,DataRegularSeason20242025!$B$3:$B$1315, "&lt;=" &amp; GL$1, DataRegularSeason20242025!$D$3:$D$1315, $A22)+SUMIFS(DataRegularSeason20242025!$AB$3:$AB$1315,DataRegularSeason20242025!$B$3:$B$1315, "&lt;=" &amp; GL$1, DataRegularSeason20242025!$E$3:$E$1315, $A22)</f>
        <v>3</v>
      </c>
      <c r="GM22" s="49">
        <f>SUMIFS(DataRegularSeason20242025!$AA$3:$AA$1315,DataRegularSeason20242025!$B$3:$B$1315, "&lt;=" &amp; GM$1, DataRegularSeason20242025!$D$3:$D$1315, $A22)+SUMIFS(DataRegularSeason20242025!$AB$3:$AB$1315,DataRegularSeason20242025!$B$3:$B$1315, "&lt;=" &amp; GM$1, DataRegularSeason20242025!$E$3:$E$1315, $A22)</f>
        <v>3</v>
      </c>
      <c r="GN22" s="49">
        <f>SUMIFS(DataRegularSeason20242025!$AA$3:$AA$1315,DataRegularSeason20242025!$B$3:$B$1315, "&lt;=" &amp; GN$1, DataRegularSeason20242025!$D$3:$D$1315, $A22)+SUMIFS(DataRegularSeason20242025!$AB$3:$AB$1315,DataRegularSeason20242025!$B$3:$B$1315, "&lt;=" &amp; GN$1, DataRegularSeason20242025!$E$3:$E$1315, $A22)</f>
        <v>3</v>
      </c>
      <c r="GO22" s="49">
        <f>SUMIFS(DataRegularSeason20242025!$AA$3:$AA$1315,DataRegularSeason20242025!$B$3:$B$1315, "&lt;=" &amp; GO$1, DataRegularSeason20242025!$D$3:$D$1315, $A22)+SUMIFS(DataRegularSeason20242025!$AB$3:$AB$1315,DataRegularSeason20242025!$B$3:$B$1315, "&lt;=" &amp; GO$1, DataRegularSeason20242025!$E$3:$E$1315, $A22)</f>
        <v>3</v>
      </c>
      <c r="GP22" s="49">
        <f>SUMIFS(DataRegularSeason20242025!$AA$3:$AA$1315,DataRegularSeason20242025!$B$3:$B$1315, "&lt;=" &amp; GP$1, DataRegularSeason20242025!$D$3:$D$1315, $A22)+SUMIFS(DataRegularSeason20242025!$AB$3:$AB$1315,DataRegularSeason20242025!$B$3:$B$1315, "&lt;=" &amp; GP$1, DataRegularSeason20242025!$E$3:$E$1315, $A22)</f>
        <v>3</v>
      </c>
      <c r="GQ22" s="49">
        <f>SUMIFS(DataRegularSeason20242025!$AA$3:$AA$1315,DataRegularSeason20242025!$B$3:$B$1315, "&lt;=" &amp; GQ$1, DataRegularSeason20242025!$D$3:$D$1315, $A22)+SUMIFS(DataRegularSeason20242025!$AB$3:$AB$1315,DataRegularSeason20242025!$B$3:$B$1315, "&lt;=" &amp; GQ$1, DataRegularSeason20242025!$E$3:$E$1315, $A22)</f>
        <v>3</v>
      </c>
      <c r="GR22" s="49">
        <f>SUMIFS(DataRegularSeason20242025!$AA$3:$AA$1315,DataRegularSeason20242025!$B$3:$B$1315, "&lt;=" &amp; GR$1, DataRegularSeason20242025!$D$3:$D$1315, $A22)+SUMIFS(DataRegularSeason20242025!$AB$3:$AB$1315,DataRegularSeason20242025!$B$3:$B$1315, "&lt;=" &amp; GR$1, DataRegularSeason20242025!$E$3:$E$1315, $A22)</f>
        <v>3</v>
      </c>
      <c r="GS22" s="49">
        <f>SUMIFS(DataRegularSeason20242025!$AA$3:$AA$1315,DataRegularSeason20242025!$B$3:$B$1315, "&lt;=" &amp; GS$1, DataRegularSeason20242025!$D$3:$D$1315, $A22)+SUMIFS(DataRegularSeason20242025!$AB$3:$AB$1315,DataRegularSeason20242025!$B$3:$B$1315, "&lt;=" &amp; GS$1, DataRegularSeason20242025!$E$3:$E$1315, $A22)</f>
        <v>3</v>
      </c>
      <c r="GT22" s="49">
        <f>SUMIFS(DataRegularSeason20242025!$AA$3:$AA$1315,DataRegularSeason20242025!$B$3:$B$1315, "&lt;=" &amp; GT$1, DataRegularSeason20242025!$D$3:$D$1315, $A22)+SUMIFS(DataRegularSeason20242025!$AB$3:$AB$1315,DataRegularSeason20242025!$B$3:$B$1315, "&lt;=" &amp; GT$1, DataRegularSeason20242025!$E$3:$E$1315, $A22)</f>
        <v>3</v>
      </c>
      <c r="GU22" s="49">
        <f>SUMIFS(DataRegularSeason20242025!$AA$3:$AA$1315,DataRegularSeason20242025!$B$3:$B$1315, "&lt;=" &amp; GU$1, DataRegularSeason20242025!$D$3:$D$1315, $A22)+SUMIFS(DataRegularSeason20242025!$AB$3:$AB$1315,DataRegularSeason20242025!$B$3:$B$1315, "&lt;=" &amp; GU$1, DataRegularSeason20242025!$E$3:$E$1315, $A22)</f>
        <v>3</v>
      </c>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row>
    <row r="23" spans="1:275" hidden="1" x14ac:dyDescent="0.25">
      <c r="A23" s="48" t="s">
        <v>21</v>
      </c>
      <c r="B23" t="s">
        <v>98</v>
      </c>
      <c r="C23" t="s">
        <v>99</v>
      </c>
      <c r="D23" s="49">
        <f>SUMIFS(DataRegularSeason20242025!$AA$3:$AA$1315,DataRegularSeason20242025!$B$3:$B$1315, "&lt;=" &amp; D$1, DataRegularSeason20242025!$D$3:$D$1315, $A23)+SUMIFS(DataRegularSeason20242025!$AB$3:$AB$1315,DataRegularSeason20242025!$B$3:$B$1315, "&lt;=" &amp; D$1, DataRegularSeason20242025!$E$3:$E$1315, $A23)</f>
        <v>0</v>
      </c>
      <c r="E23" s="49">
        <f>SUMIFS(DataRegularSeason20242025!$AA$3:$AA$1315,DataRegularSeason20242025!$B$3:$B$1315, "&lt;=" &amp; E$1, DataRegularSeason20242025!$D$3:$D$1315, $A23)+SUMIFS(DataRegularSeason20242025!$AB$3:$AB$1315,DataRegularSeason20242025!$B$3:$B$1315, "&lt;=" &amp; E$1, DataRegularSeason20242025!$E$3:$E$1315, $A23)</f>
        <v>0</v>
      </c>
      <c r="F23" s="49">
        <f>SUMIFS(DataRegularSeason20242025!$AA$3:$AA$1315,DataRegularSeason20242025!$B$3:$B$1315, "&lt;=" &amp; F$1, DataRegularSeason20242025!$D$3:$D$1315, $A23)+SUMIFS(DataRegularSeason20242025!$AB$3:$AB$1315,DataRegularSeason20242025!$B$3:$B$1315, "&lt;=" &amp; F$1, DataRegularSeason20242025!$E$3:$E$1315, $A23)</f>
        <v>0</v>
      </c>
      <c r="G23" s="49">
        <f>SUMIFS(DataRegularSeason20242025!$AA$3:$AA$1315,DataRegularSeason20242025!$B$3:$B$1315, "&lt;=" &amp; G$1, DataRegularSeason20242025!$D$3:$D$1315, $A23)+SUMIFS(DataRegularSeason20242025!$AB$3:$AB$1315,DataRegularSeason20242025!$B$3:$B$1315, "&lt;=" &amp; G$1, DataRegularSeason20242025!$E$3:$E$1315, $A23)</f>
        <v>0</v>
      </c>
      <c r="H23" s="49">
        <f>SUMIFS(DataRegularSeason20242025!$AA$3:$AA$1315,DataRegularSeason20242025!$B$3:$B$1315, "&lt;=" &amp; H$1, DataRegularSeason20242025!$D$3:$D$1315, $A23)+SUMIFS(DataRegularSeason20242025!$AB$3:$AB$1315,DataRegularSeason20242025!$B$3:$B$1315, "&lt;=" &amp; H$1, DataRegularSeason20242025!$E$3:$E$1315, $A23)</f>
        <v>0</v>
      </c>
      <c r="I23" s="49">
        <f>SUMIFS(DataRegularSeason20242025!$AA$3:$AA$1315,DataRegularSeason20242025!$B$3:$B$1315, "&lt;=" &amp; I$1, DataRegularSeason20242025!$D$3:$D$1315, $A23)+SUMIFS(DataRegularSeason20242025!$AB$3:$AB$1315,DataRegularSeason20242025!$B$3:$B$1315, "&lt;=" &amp; I$1, DataRegularSeason20242025!$E$3:$E$1315, $A23)</f>
        <v>0</v>
      </c>
      <c r="J23" s="49">
        <f>SUMIFS(DataRegularSeason20242025!$AA$3:$AA$1315,DataRegularSeason20242025!$B$3:$B$1315, "&lt;=" &amp; J$1, DataRegularSeason20242025!$D$3:$D$1315, $A23)+SUMIFS(DataRegularSeason20242025!$AB$3:$AB$1315,DataRegularSeason20242025!$B$3:$B$1315, "&lt;=" &amp; J$1, DataRegularSeason20242025!$E$3:$E$1315, $A23)</f>
        <v>0</v>
      </c>
      <c r="K23" s="49">
        <f>SUMIFS(DataRegularSeason20242025!$AA$3:$AA$1315,DataRegularSeason20242025!$B$3:$B$1315, "&lt;=" &amp; K$1, DataRegularSeason20242025!$D$3:$D$1315, $A23)+SUMIFS(DataRegularSeason20242025!$AB$3:$AB$1315,DataRegularSeason20242025!$B$3:$B$1315, "&lt;=" &amp; K$1, DataRegularSeason20242025!$E$3:$E$1315, $A23)</f>
        <v>2</v>
      </c>
      <c r="L23" s="49">
        <f>SUMIFS(DataRegularSeason20242025!$AA$3:$AA$1315,DataRegularSeason20242025!$B$3:$B$1315, "&lt;=" &amp; L$1, DataRegularSeason20242025!$D$3:$D$1315, $A23)+SUMIFS(DataRegularSeason20242025!$AB$3:$AB$1315,DataRegularSeason20242025!$B$3:$B$1315, "&lt;=" &amp; L$1, DataRegularSeason20242025!$E$3:$E$1315, $A23)</f>
        <v>2</v>
      </c>
      <c r="M23" s="49">
        <f>SUMIFS(DataRegularSeason20242025!$AA$3:$AA$1315,DataRegularSeason20242025!$B$3:$B$1315, "&lt;=" &amp; M$1, DataRegularSeason20242025!$D$3:$D$1315, $A23)+SUMIFS(DataRegularSeason20242025!$AB$3:$AB$1315,DataRegularSeason20242025!$B$3:$B$1315, "&lt;=" &amp; M$1, DataRegularSeason20242025!$E$3:$E$1315, $A23)</f>
        <v>2</v>
      </c>
      <c r="N23" s="49">
        <f>SUMIFS(DataRegularSeason20242025!$AA$3:$AA$1315,DataRegularSeason20242025!$B$3:$B$1315, "&lt;=" &amp; N$1, DataRegularSeason20242025!$D$3:$D$1315, $A23)+SUMIFS(DataRegularSeason20242025!$AB$3:$AB$1315,DataRegularSeason20242025!$B$3:$B$1315, "&lt;=" &amp; N$1, DataRegularSeason20242025!$E$3:$E$1315, $A23)</f>
        <v>2</v>
      </c>
      <c r="O23" s="49">
        <f>SUMIFS(DataRegularSeason20242025!$AA$3:$AA$1315,DataRegularSeason20242025!$B$3:$B$1315, "&lt;=" &amp; O$1, DataRegularSeason20242025!$D$3:$D$1315, $A23)+SUMIFS(DataRegularSeason20242025!$AB$3:$AB$1315,DataRegularSeason20242025!$B$3:$B$1315, "&lt;=" &amp; O$1, DataRegularSeason20242025!$E$3:$E$1315, $A23)</f>
        <v>4</v>
      </c>
      <c r="P23" s="49">
        <f>SUMIFS(DataRegularSeason20242025!$AA$3:$AA$1315,DataRegularSeason20242025!$B$3:$B$1315, "&lt;=" &amp; P$1, DataRegularSeason20242025!$D$3:$D$1315, $A23)+SUMIFS(DataRegularSeason20242025!$AB$3:$AB$1315,DataRegularSeason20242025!$B$3:$B$1315, "&lt;=" &amp; P$1, DataRegularSeason20242025!$E$3:$E$1315, $A23)</f>
        <v>4</v>
      </c>
      <c r="Q23" s="49">
        <f>SUMIFS(DataRegularSeason20242025!$AA$3:$AA$1315,DataRegularSeason20242025!$B$3:$B$1315, "&lt;=" &amp; Q$1, DataRegularSeason20242025!$D$3:$D$1315, $A23)+SUMIFS(DataRegularSeason20242025!$AB$3:$AB$1315,DataRegularSeason20242025!$B$3:$B$1315, "&lt;=" &amp; Q$1, DataRegularSeason20242025!$E$3:$E$1315, $A23)</f>
        <v>6</v>
      </c>
      <c r="R23" s="49">
        <f>SUMIFS(DataRegularSeason20242025!$AA$3:$AA$1315,DataRegularSeason20242025!$B$3:$B$1315, "&lt;=" &amp; R$1, DataRegularSeason20242025!$D$3:$D$1315, $A23)+SUMIFS(DataRegularSeason20242025!$AB$3:$AB$1315,DataRegularSeason20242025!$B$3:$B$1315, "&lt;=" &amp; R$1, DataRegularSeason20242025!$E$3:$E$1315, $A23)</f>
        <v>6</v>
      </c>
      <c r="S23" s="49">
        <f>SUMIFS(DataRegularSeason20242025!$AA$3:$AA$1315,DataRegularSeason20242025!$B$3:$B$1315, "&lt;=" &amp; S$1, DataRegularSeason20242025!$D$3:$D$1315, $A23)+SUMIFS(DataRegularSeason20242025!$AB$3:$AB$1315,DataRegularSeason20242025!$B$3:$B$1315, "&lt;=" &amp; S$1, DataRegularSeason20242025!$E$3:$E$1315, $A23)</f>
        <v>6</v>
      </c>
      <c r="T23" s="49">
        <f>SUMIFS(DataRegularSeason20242025!$AA$3:$AA$1315,DataRegularSeason20242025!$B$3:$B$1315, "&lt;=" &amp; T$1, DataRegularSeason20242025!$D$3:$D$1315, $A23)+SUMIFS(DataRegularSeason20242025!$AB$3:$AB$1315,DataRegularSeason20242025!$B$3:$B$1315, "&lt;=" &amp; T$1, DataRegularSeason20242025!$E$3:$E$1315, $A23)</f>
        <v>6</v>
      </c>
      <c r="U23" s="49">
        <f>SUMIFS(DataRegularSeason20242025!$AA$3:$AA$1315,DataRegularSeason20242025!$B$3:$B$1315, "&lt;=" &amp; U$1, DataRegularSeason20242025!$D$3:$D$1315, $A23)+SUMIFS(DataRegularSeason20242025!$AB$3:$AB$1315,DataRegularSeason20242025!$B$3:$B$1315, "&lt;=" &amp; U$1, DataRegularSeason20242025!$E$3:$E$1315, $A23)</f>
        <v>6</v>
      </c>
      <c r="V23" s="49">
        <f>SUMIFS(DataRegularSeason20242025!$AA$3:$AA$1315,DataRegularSeason20242025!$B$3:$B$1315, "&lt;=" &amp; V$1, DataRegularSeason20242025!$D$3:$D$1315, $A23)+SUMIFS(DataRegularSeason20242025!$AB$3:$AB$1315,DataRegularSeason20242025!$B$3:$B$1315, "&lt;=" &amp; V$1, DataRegularSeason20242025!$E$3:$E$1315, $A23)</f>
        <v>6</v>
      </c>
      <c r="W23" s="49">
        <f>SUMIFS(DataRegularSeason20242025!$AA$3:$AA$1315,DataRegularSeason20242025!$B$3:$B$1315, "&lt;=" &amp; W$1, DataRegularSeason20242025!$D$3:$D$1315, $A23)+SUMIFS(DataRegularSeason20242025!$AB$3:$AB$1315,DataRegularSeason20242025!$B$3:$B$1315, "&lt;=" &amp; W$1, DataRegularSeason20242025!$E$3:$E$1315, $A23)</f>
        <v>7</v>
      </c>
      <c r="X23" s="49">
        <f>SUMIFS(DataRegularSeason20242025!$AA$3:$AA$1315,DataRegularSeason20242025!$B$3:$B$1315, "&lt;=" &amp; X$1, DataRegularSeason20242025!$D$3:$D$1315, $A23)+SUMIFS(DataRegularSeason20242025!$AB$3:$AB$1315,DataRegularSeason20242025!$B$3:$B$1315, "&lt;=" &amp; X$1, DataRegularSeason20242025!$E$3:$E$1315, $A23)</f>
        <v>7</v>
      </c>
      <c r="Y23" s="49">
        <f>SUMIFS(DataRegularSeason20242025!$AA$3:$AA$1315,DataRegularSeason20242025!$B$3:$B$1315, "&lt;=" &amp; Y$1, DataRegularSeason20242025!$D$3:$D$1315, $A23)+SUMIFS(DataRegularSeason20242025!$AB$3:$AB$1315,DataRegularSeason20242025!$B$3:$B$1315, "&lt;=" &amp; Y$1, DataRegularSeason20242025!$E$3:$E$1315, $A23)</f>
        <v>7</v>
      </c>
      <c r="Z23" s="49">
        <f>SUMIFS(DataRegularSeason20242025!$AA$3:$AA$1315,DataRegularSeason20242025!$B$3:$B$1315, "&lt;=" &amp; Z$1, DataRegularSeason20242025!$D$3:$D$1315, $A23)+SUMIFS(DataRegularSeason20242025!$AB$3:$AB$1315,DataRegularSeason20242025!$B$3:$B$1315, "&lt;=" &amp; Z$1, DataRegularSeason20242025!$E$3:$E$1315, $A23)</f>
        <v>7</v>
      </c>
      <c r="AA23" s="49">
        <f>SUMIFS(DataRegularSeason20242025!$AA$3:$AA$1315,DataRegularSeason20242025!$B$3:$B$1315, "&lt;=" &amp; AA$1, DataRegularSeason20242025!$D$3:$D$1315, $A23)+SUMIFS(DataRegularSeason20242025!$AB$3:$AB$1315,DataRegularSeason20242025!$B$3:$B$1315, "&lt;=" &amp; AA$1, DataRegularSeason20242025!$E$3:$E$1315, $A23)</f>
        <v>7</v>
      </c>
      <c r="AB23" s="49">
        <f>SUMIFS(DataRegularSeason20242025!$AA$3:$AA$1315,DataRegularSeason20242025!$B$3:$B$1315, "&lt;=" &amp; AB$1, DataRegularSeason20242025!$D$3:$D$1315, $A23)+SUMIFS(DataRegularSeason20242025!$AB$3:$AB$1315,DataRegularSeason20242025!$B$3:$B$1315, "&lt;=" &amp; AB$1, DataRegularSeason20242025!$E$3:$E$1315, $A23)</f>
        <v>7</v>
      </c>
      <c r="AC23" s="49">
        <f>SUMIFS(DataRegularSeason20242025!$AA$3:$AA$1315,DataRegularSeason20242025!$B$3:$B$1315, "&lt;=" &amp; AC$1, DataRegularSeason20242025!$D$3:$D$1315, $A23)+SUMIFS(DataRegularSeason20242025!$AB$3:$AB$1315,DataRegularSeason20242025!$B$3:$B$1315, "&lt;=" &amp; AC$1, DataRegularSeason20242025!$E$3:$E$1315, $A23)</f>
        <v>7</v>
      </c>
      <c r="AD23" s="49">
        <f>SUMIFS(DataRegularSeason20242025!$AA$3:$AA$1315,DataRegularSeason20242025!$B$3:$B$1315, "&lt;=" &amp; AD$1, DataRegularSeason20242025!$D$3:$D$1315, $A23)+SUMIFS(DataRegularSeason20242025!$AB$3:$AB$1315,DataRegularSeason20242025!$B$3:$B$1315, "&lt;=" &amp; AD$1, DataRegularSeason20242025!$E$3:$E$1315, $A23)</f>
        <v>7</v>
      </c>
      <c r="AE23" s="49">
        <f>SUMIFS(DataRegularSeason20242025!$AA$3:$AA$1315,DataRegularSeason20242025!$B$3:$B$1315, "&lt;=" &amp; AE$1, DataRegularSeason20242025!$D$3:$D$1315, $A23)+SUMIFS(DataRegularSeason20242025!$AB$3:$AB$1315,DataRegularSeason20242025!$B$3:$B$1315, "&lt;=" &amp; AE$1, DataRegularSeason20242025!$E$3:$E$1315, $A23)</f>
        <v>7</v>
      </c>
      <c r="AF23" s="49">
        <f>SUMIFS(DataRegularSeason20242025!$AA$3:$AA$1315,DataRegularSeason20242025!$B$3:$B$1315, "&lt;=" &amp; AF$1, DataRegularSeason20242025!$D$3:$D$1315, $A23)+SUMIFS(DataRegularSeason20242025!$AB$3:$AB$1315,DataRegularSeason20242025!$B$3:$B$1315, "&lt;=" &amp; AF$1, DataRegularSeason20242025!$E$3:$E$1315, $A23)</f>
        <v>7</v>
      </c>
      <c r="AG23" s="49">
        <f>SUMIFS(DataRegularSeason20242025!$AA$3:$AA$1315,DataRegularSeason20242025!$B$3:$B$1315, "&lt;=" &amp; AG$1, DataRegularSeason20242025!$D$3:$D$1315, $A23)+SUMIFS(DataRegularSeason20242025!$AB$3:$AB$1315,DataRegularSeason20242025!$B$3:$B$1315, "&lt;=" &amp; AG$1, DataRegularSeason20242025!$E$3:$E$1315, $A23)</f>
        <v>7</v>
      </c>
      <c r="AH23" s="49">
        <f>SUMIFS(DataRegularSeason20242025!$AA$3:$AA$1315,DataRegularSeason20242025!$B$3:$B$1315, "&lt;=" &amp; AH$1, DataRegularSeason20242025!$D$3:$D$1315, $A23)+SUMIFS(DataRegularSeason20242025!$AB$3:$AB$1315,DataRegularSeason20242025!$B$3:$B$1315, "&lt;=" &amp; AH$1, DataRegularSeason20242025!$E$3:$E$1315, $A23)</f>
        <v>7</v>
      </c>
      <c r="AI23" s="49">
        <f>SUMIFS(DataRegularSeason20242025!$AA$3:$AA$1315,DataRegularSeason20242025!$B$3:$B$1315, "&lt;=" &amp; AI$1, DataRegularSeason20242025!$D$3:$D$1315, $A23)+SUMIFS(DataRegularSeason20242025!$AB$3:$AB$1315,DataRegularSeason20242025!$B$3:$B$1315, "&lt;=" &amp; AI$1, DataRegularSeason20242025!$E$3:$E$1315, $A23)</f>
        <v>7</v>
      </c>
      <c r="AJ23" s="49">
        <f>SUMIFS(DataRegularSeason20242025!$AA$3:$AA$1315,DataRegularSeason20242025!$B$3:$B$1315, "&lt;=" &amp; AJ$1, DataRegularSeason20242025!$D$3:$D$1315, $A23)+SUMIFS(DataRegularSeason20242025!$AB$3:$AB$1315,DataRegularSeason20242025!$B$3:$B$1315, "&lt;=" &amp; AJ$1, DataRegularSeason20242025!$E$3:$E$1315, $A23)</f>
        <v>7</v>
      </c>
      <c r="AK23" s="49">
        <f>SUMIFS(DataRegularSeason20242025!$AA$3:$AA$1315,DataRegularSeason20242025!$B$3:$B$1315, "&lt;=" &amp; AK$1, DataRegularSeason20242025!$D$3:$D$1315, $A23)+SUMIFS(DataRegularSeason20242025!$AB$3:$AB$1315,DataRegularSeason20242025!$B$3:$B$1315, "&lt;=" &amp; AK$1, DataRegularSeason20242025!$E$3:$E$1315, $A23)</f>
        <v>7</v>
      </c>
      <c r="AL23" s="49">
        <f>SUMIFS(DataRegularSeason20242025!$AA$3:$AA$1315,DataRegularSeason20242025!$B$3:$B$1315, "&lt;=" &amp; AL$1, DataRegularSeason20242025!$D$3:$D$1315, $A23)+SUMIFS(DataRegularSeason20242025!$AB$3:$AB$1315,DataRegularSeason20242025!$B$3:$B$1315, "&lt;=" &amp; AL$1, DataRegularSeason20242025!$E$3:$E$1315, $A23)</f>
        <v>7</v>
      </c>
      <c r="AM23" s="49">
        <f>SUMIFS(DataRegularSeason20242025!$AA$3:$AA$1315,DataRegularSeason20242025!$B$3:$B$1315, "&lt;=" &amp; AM$1, DataRegularSeason20242025!$D$3:$D$1315, $A23)+SUMIFS(DataRegularSeason20242025!$AB$3:$AB$1315,DataRegularSeason20242025!$B$3:$B$1315, "&lt;=" &amp; AM$1, DataRegularSeason20242025!$E$3:$E$1315, $A23)</f>
        <v>7</v>
      </c>
      <c r="AN23" s="49">
        <f>SUMIFS(DataRegularSeason20242025!$AA$3:$AA$1315,DataRegularSeason20242025!$B$3:$B$1315, "&lt;=" &amp; AN$1, DataRegularSeason20242025!$D$3:$D$1315, $A23)+SUMIFS(DataRegularSeason20242025!$AB$3:$AB$1315,DataRegularSeason20242025!$B$3:$B$1315, "&lt;=" &amp; AN$1, DataRegularSeason20242025!$E$3:$E$1315, $A23)</f>
        <v>7</v>
      </c>
      <c r="AO23" s="49">
        <f>SUMIFS(DataRegularSeason20242025!$AA$3:$AA$1315,DataRegularSeason20242025!$B$3:$B$1315, "&lt;=" &amp; AO$1, DataRegularSeason20242025!$D$3:$D$1315, $A23)+SUMIFS(DataRegularSeason20242025!$AB$3:$AB$1315,DataRegularSeason20242025!$B$3:$B$1315, "&lt;=" &amp; AO$1, DataRegularSeason20242025!$E$3:$E$1315, $A23)</f>
        <v>7</v>
      </c>
      <c r="AP23" s="49">
        <f>SUMIFS(DataRegularSeason20242025!$AA$3:$AA$1315,DataRegularSeason20242025!$B$3:$B$1315, "&lt;=" &amp; AP$1, DataRegularSeason20242025!$D$3:$D$1315, $A23)+SUMIFS(DataRegularSeason20242025!$AB$3:$AB$1315,DataRegularSeason20242025!$B$3:$B$1315, "&lt;=" &amp; AP$1, DataRegularSeason20242025!$E$3:$E$1315, $A23)</f>
        <v>7</v>
      </c>
      <c r="AQ23" s="49">
        <f>SUMIFS(DataRegularSeason20242025!$AA$3:$AA$1315,DataRegularSeason20242025!$B$3:$B$1315, "&lt;=" &amp; AQ$1, DataRegularSeason20242025!$D$3:$D$1315, $A23)+SUMIFS(DataRegularSeason20242025!$AB$3:$AB$1315,DataRegularSeason20242025!$B$3:$B$1315, "&lt;=" &amp; AQ$1, DataRegularSeason20242025!$E$3:$E$1315, $A23)</f>
        <v>7</v>
      </c>
      <c r="AR23" s="49">
        <f>SUMIFS(DataRegularSeason20242025!$AA$3:$AA$1315,DataRegularSeason20242025!$B$3:$B$1315, "&lt;=" &amp; AR$1, DataRegularSeason20242025!$D$3:$D$1315, $A23)+SUMIFS(DataRegularSeason20242025!$AB$3:$AB$1315,DataRegularSeason20242025!$B$3:$B$1315, "&lt;=" &amp; AR$1, DataRegularSeason20242025!$E$3:$E$1315, $A23)</f>
        <v>7</v>
      </c>
      <c r="AS23" s="49">
        <f>SUMIFS(DataRegularSeason20242025!$AA$3:$AA$1315,DataRegularSeason20242025!$B$3:$B$1315, "&lt;=" &amp; AS$1, DataRegularSeason20242025!$D$3:$D$1315, $A23)+SUMIFS(DataRegularSeason20242025!$AB$3:$AB$1315,DataRegularSeason20242025!$B$3:$B$1315, "&lt;=" &amp; AS$1, DataRegularSeason20242025!$E$3:$E$1315, $A23)</f>
        <v>7</v>
      </c>
      <c r="AT23" s="49">
        <f>SUMIFS(DataRegularSeason20242025!$AA$3:$AA$1315,DataRegularSeason20242025!$B$3:$B$1315, "&lt;=" &amp; AT$1, DataRegularSeason20242025!$D$3:$D$1315, $A23)+SUMIFS(DataRegularSeason20242025!$AB$3:$AB$1315,DataRegularSeason20242025!$B$3:$B$1315, "&lt;=" &amp; AT$1, DataRegularSeason20242025!$E$3:$E$1315, $A23)</f>
        <v>7</v>
      </c>
      <c r="AU23" s="49">
        <f>SUMIFS(DataRegularSeason20242025!$AA$3:$AA$1315,DataRegularSeason20242025!$B$3:$B$1315, "&lt;=" &amp; AU$1, DataRegularSeason20242025!$D$3:$D$1315, $A23)+SUMIFS(DataRegularSeason20242025!$AB$3:$AB$1315,DataRegularSeason20242025!$B$3:$B$1315, "&lt;=" &amp; AU$1, DataRegularSeason20242025!$E$3:$E$1315, $A23)</f>
        <v>7</v>
      </c>
      <c r="AV23" s="49">
        <f>SUMIFS(DataRegularSeason20242025!$AA$3:$AA$1315,DataRegularSeason20242025!$B$3:$B$1315, "&lt;=" &amp; AV$1, DataRegularSeason20242025!$D$3:$D$1315, $A23)+SUMIFS(DataRegularSeason20242025!$AB$3:$AB$1315,DataRegularSeason20242025!$B$3:$B$1315, "&lt;=" &amp; AV$1, DataRegularSeason20242025!$E$3:$E$1315, $A23)</f>
        <v>7</v>
      </c>
      <c r="AW23" s="49">
        <f>SUMIFS(DataRegularSeason20242025!$AA$3:$AA$1315,DataRegularSeason20242025!$B$3:$B$1315, "&lt;=" &amp; AW$1, DataRegularSeason20242025!$D$3:$D$1315, $A23)+SUMIFS(DataRegularSeason20242025!$AB$3:$AB$1315,DataRegularSeason20242025!$B$3:$B$1315, "&lt;=" &amp; AW$1, DataRegularSeason20242025!$E$3:$E$1315, $A23)</f>
        <v>7</v>
      </c>
      <c r="AX23" s="49">
        <f>SUMIFS(DataRegularSeason20242025!$AA$3:$AA$1315,DataRegularSeason20242025!$B$3:$B$1315, "&lt;=" &amp; AX$1, DataRegularSeason20242025!$D$3:$D$1315, $A23)+SUMIFS(DataRegularSeason20242025!$AB$3:$AB$1315,DataRegularSeason20242025!$B$3:$B$1315, "&lt;=" &amp; AX$1, DataRegularSeason20242025!$E$3:$E$1315, $A23)</f>
        <v>7</v>
      </c>
      <c r="AY23" s="49">
        <f>SUMIFS(DataRegularSeason20242025!$AA$3:$AA$1315,DataRegularSeason20242025!$B$3:$B$1315, "&lt;=" &amp; AY$1, DataRegularSeason20242025!$D$3:$D$1315, $A23)+SUMIFS(DataRegularSeason20242025!$AB$3:$AB$1315,DataRegularSeason20242025!$B$3:$B$1315, "&lt;=" &amp; AY$1, DataRegularSeason20242025!$E$3:$E$1315, $A23)</f>
        <v>7</v>
      </c>
      <c r="AZ23" s="49">
        <f>SUMIFS(DataRegularSeason20242025!$AA$3:$AA$1315,DataRegularSeason20242025!$B$3:$B$1315, "&lt;=" &amp; AZ$1, DataRegularSeason20242025!$D$3:$D$1315, $A23)+SUMIFS(DataRegularSeason20242025!$AB$3:$AB$1315,DataRegularSeason20242025!$B$3:$B$1315, "&lt;=" &amp; AZ$1, DataRegularSeason20242025!$E$3:$E$1315, $A23)</f>
        <v>7</v>
      </c>
      <c r="BA23" s="49">
        <f>SUMIFS(DataRegularSeason20242025!$AA$3:$AA$1315,DataRegularSeason20242025!$B$3:$B$1315, "&lt;=" &amp; BA$1, DataRegularSeason20242025!$D$3:$D$1315, $A23)+SUMIFS(DataRegularSeason20242025!$AB$3:$AB$1315,DataRegularSeason20242025!$B$3:$B$1315, "&lt;=" &amp; BA$1, DataRegularSeason20242025!$E$3:$E$1315, $A23)</f>
        <v>7</v>
      </c>
      <c r="BB23" s="49">
        <f>SUMIFS(DataRegularSeason20242025!$AA$3:$AA$1315,DataRegularSeason20242025!$B$3:$B$1315, "&lt;=" &amp; BB$1, DataRegularSeason20242025!$D$3:$D$1315, $A23)+SUMIFS(DataRegularSeason20242025!$AB$3:$AB$1315,DataRegularSeason20242025!$B$3:$B$1315, "&lt;=" &amp; BB$1, DataRegularSeason20242025!$E$3:$E$1315, $A23)</f>
        <v>7</v>
      </c>
      <c r="BC23" s="49">
        <f>SUMIFS(DataRegularSeason20242025!$AA$3:$AA$1315,DataRegularSeason20242025!$B$3:$B$1315, "&lt;=" &amp; BC$1, DataRegularSeason20242025!$D$3:$D$1315, $A23)+SUMIFS(DataRegularSeason20242025!$AB$3:$AB$1315,DataRegularSeason20242025!$B$3:$B$1315, "&lt;=" &amp; BC$1, DataRegularSeason20242025!$E$3:$E$1315, $A23)</f>
        <v>7</v>
      </c>
      <c r="BD23" s="49">
        <f>SUMIFS(DataRegularSeason20242025!$AA$3:$AA$1315,DataRegularSeason20242025!$B$3:$B$1315, "&lt;=" &amp; BD$1, DataRegularSeason20242025!$D$3:$D$1315, $A23)+SUMIFS(DataRegularSeason20242025!$AB$3:$AB$1315,DataRegularSeason20242025!$B$3:$B$1315, "&lt;=" &amp; BD$1, DataRegularSeason20242025!$E$3:$E$1315, $A23)</f>
        <v>7</v>
      </c>
      <c r="BE23" s="49">
        <f>SUMIFS(DataRegularSeason20242025!$AA$3:$AA$1315,DataRegularSeason20242025!$B$3:$B$1315, "&lt;=" &amp; BE$1, DataRegularSeason20242025!$D$3:$D$1315, $A23)+SUMIFS(DataRegularSeason20242025!$AB$3:$AB$1315,DataRegularSeason20242025!$B$3:$B$1315, "&lt;=" &amp; BE$1, DataRegularSeason20242025!$E$3:$E$1315, $A23)</f>
        <v>7</v>
      </c>
      <c r="BF23" s="49">
        <f>SUMIFS(DataRegularSeason20242025!$AA$3:$AA$1315,DataRegularSeason20242025!$B$3:$B$1315, "&lt;=" &amp; BF$1, DataRegularSeason20242025!$D$3:$D$1315, $A23)+SUMIFS(DataRegularSeason20242025!$AB$3:$AB$1315,DataRegularSeason20242025!$B$3:$B$1315, "&lt;=" &amp; BF$1, DataRegularSeason20242025!$E$3:$E$1315, $A23)</f>
        <v>7</v>
      </c>
      <c r="BG23" s="49">
        <f>SUMIFS(DataRegularSeason20242025!$AA$3:$AA$1315,DataRegularSeason20242025!$B$3:$B$1315, "&lt;=" &amp; BG$1, DataRegularSeason20242025!$D$3:$D$1315, $A23)+SUMIFS(DataRegularSeason20242025!$AB$3:$AB$1315,DataRegularSeason20242025!$B$3:$B$1315, "&lt;=" &amp; BG$1, DataRegularSeason20242025!$E$3:$E$1315, $A23)</f>
        <v>7</v>
      </c>
      <c r="BH23" s="49">
        <f>SUMIFS(DataRegularSeason20242025!$AA$3:$AA$1315,DataRegularSeason20242025!$B$3:$B$1315, "&lt;=" &amp; BH$1, DataRegularSeason20242025!$D$3:$D$1315, $A23)+SUMIFS(DataRegularSeason20242025!$AB$3:$AB$1315,DataRegularSeason20242025!$B$3:$B$1315, "&lt;=" &amp; BH$1, DataRegularSeason20242025!$E$3:$E$1315, $A23)</f>
        <v>7</v>
      </c>
      <c r="BI23" s="49">
        <f>SUMIFS(DataRegularSeason20242025!$AA$3:$AA$1315,DataRegularSeason20242025!$B$3:$B$1315, "&lt;=" &amp; BI$1, DataRegularSeason20242025!$D$3:$D$1315, $A23)+SUMIFS(DataRegularSeason20242025!$AB$3:$AB$1315,DataRegularSeason20242025!$B$3:$B$1315, "&lt;=" &amp; BI$1, DataRegularSeason20242025!$E$3:$E$1315, $A23)</f>
        <v>7</v>
      </c>
      <c r="BJ23" s="49">
        <f>SUMIFS(DataRegularSeason20242025!$AA$3:$AA$1315,DataRegularSeason20242025!$B$3:$B$1315, "&lt;=" &amp; BJ$1, DataRegularSeason20242025!$D$3:$D$1315, $A23)+SUMIFS(DataRegularSeason20242025!$AB$3:$AB$1315,DataRegularSeason20242025!$B$3:$B$1315, "&lt;=" &amp; BJ$1, DataRegularSeason20242025!$E$3:$E$1315, $A23)</f>
        <v>7</v>
      </c>
      <c r="BK23" s="49">
        <f>SUMIFS(DataRegularSeason20242025!$AA$3:$AA$1315,DataRegularSeason20242025!$B$3:$B$1315, "&lt;=" &amp; BK$1, DataRegularSeason20242025!$D$3:$D$1315, $A23)+SUMIFS(DataRegularSeason20242025!$AB$3:$AB$1315,DataRegularSeason20242025!$B$3:$B$1315, "&lt;=" &amp; BK$1, DataRegularSeason20242025!$E$3:$E$1315, $A23)</f>
        <v>7</v>
      </c>
      <c r="BL23" s="49">
        <f>SUMIFS(DataRegularSeason20242025!$AA$3:$AA$1315,DataRegularSeason20242025!$B$3:$B$1315, "&lt;=" &amp; BL$1, DataRegularSeason20242025!$D$3:$D$1315, $A23)+SUMIFS(DataRegularSeason20242025!$AB$3:$AB$1315,DataRegularSeason20242025!$B$3:$B$1315, "&lt;=" &amp; BL$1, DataRegularSeason20242025!$E$3:$E$1315, $A23)</f>
        <v>7</v>
      </c>
      <c r="BM23" s="49">
        <f>SUMIFS(DataRegularSeason20242025!$AA$3:$AA$1315,DataRegularSeason20242025!$B$3:$B$1315, "&lt;=" &amp; BM$1, DataRegularSeason20242025!$D$3:$D$1315, $A23)+SUMIFS(DataRegularSeason20242025!$AB$3:$AB$1315,DataRegularSeason20242025!$B$3:$B$1315, "&lt;=" &amp; BM$1, DataRegularSeason20242025!$E$3:$E$1315, $A23)</f>
        <v>7</v>
      </c>
      <c r="BN23" s="49">
        <f>SUMIFS(DataRegularSeason20242025!$AA$3:$AA$1315,DataRegularSeason20242025!$B$3:$B$1315, "&lt;=" &amp; BN$1, DataRegularSeason20242025!$D$3:$D$1315, $A23)+SUMIFS(DataRegularSeason20242025!$AB$3:$AB$1315,DataRegularSeason20242025!$B$3:$B$1315, "&lt;=" &amp; BN$1, DataRegularSeason20242025!$E$3:$E$1315, $A23)</f>
        <v>7</v>
      </c>
      <c r="BO23" s="49">
        <f>SUMIFS(DataRegularSeason20242025!$AA$3:$AA$1315,DataRegularSeason20242025!$B$3:$B$1315, "&lt;=" &amp; BO$1, DataRegularSeason20242025!$D$3:$D$1315, $A23)+SUMIFS(DataRegularSeason20242025!$AB$3:$AB$1315,DataRegularSeason20242025!$B$3:$B$1315, "&lt;=" &amp; BO$1, DataRegularSeason20242025!$E$3:$E$1315, $A23)</f>
        <v>7</v>
      </c>
      <c r="BP23" s="49">
        <f>SUMIFS(DataRegularSeason20242025!$AA$3:$AA$1315,DataRegularSeason20242025!$B$3:$B$1315, "&lt;=" &amp; BP$1, DataRegularSeason20242025!$D$3:$D$1315, $A23)+SUMIFS(DataRegularSeason20242025!$AB$3:$AB$1315,DataRegularSeason20242025!$B$3:$B$1315, "&lt;=" &amp; BP$1, DataRegularSeason20242025!$E$3:$E$1315, $A23)</f>
        <v>7</v>
      </c>
      <c r="BQ23" s="49">
        <f>SUMIFS(DataRegularSeason20242025!$AA$3:$AA$1315,DataRegularSeason20242025!$B$3:$B$1315, "&lt;=" &amp; BQ$1, DataRegularSeason20242025!$D$3:$D$1315, $A23)+SUMIFS(DataRegularSeason20242025!$AB$3:$AB$1315,DataRegularSeason20242025!$B$3:$B$1315, "&lt;=" &amp; BQ$1, DataRegularSeason20242025!$E$3:$E$1315, $A23)</f>
        <v>7</v>
      </c>
      <c r="BR23" s="49">
        <f>SUMIFS(DataRegularSeason20242025!$AA$3:$AA$1315,DataRegularSeason20242025!$B$3:$B$1315, "&lt;=" &amp; BR$1, DataRegularSeason20242025!$D$3:$D$1315, $A23)+SUMIFS(DataRegularSeason20242025!$AB$3:$AB$1315,DataRegularSeason20242025!$B$3:$B$1315, "&lt;=" &amp; BR$1, DataRegularSeason20242025!$E$3:$E$1315, $A23)</f>
        <v>7</v>
      </c>
      <c r="BS23" s="49">
        <f>SUMIFS(DataRegularSeason20242025!$AA$3:$AA$1315,DataRegularSeason20242025!$B$3:$B$1315, "&lt;=" &amp; BS$1, DataRegularSeason20242025!$D$3:$D$1315, $A23)+SUMIFS(DataRegularSeason20242025!$AB$3:$AB$1315,DataRegularSeason20242025!$B$3:$B$1315, "&lt;=" &amp; BS$1, DataRegularSeason20242025!$E$3:$E$1315, $A23)</f>
        <v>7</v>
      </c>
      <c r="BT23" s="49">
        <f>SUMIFS(DataRegularSeason20242025!$AA$3:$AA$1315,DataRegularSeason20242025!$B$3:$B$1315, "&lt;=" &amp; BT$1, DataRegularSeason20242025!$D$3:$D$1315, $A23)+SUMIFS(DataRegularSeason20242025!$AB$3:$AB$1315,DataRegularSeason20242025!$B$3:$B$1315, "&lt;=" &amp; BT$1, DataRegularSeason20242025!$E$3:$E$1315, $A23)</f>
        <v>7</v>
      </c>
      <c r="BU23" s="49">
        <f>SUMIFS(DataRegularSeason20242025!$AA$3:$AA$1315,DataRegularSeason20242025!$B$3:$B$1315, "&lt;=" &amp; BU$1, DataRegularSeason20242025!$D$3:$D$1315, $A23)+SUMIFS(DataRegularSeason20242025!$AB$3:$AB$1315,DataRegularSeason20242025!$B$3:$B$1315, "&lt;=" &amp; BU$1, DataRegularSeason20242025!$E$3:$E$1315, $A23)</f>
        <v>7</v>
      </c>
      <c r="BV23" s="49">
        <f>SUMIFS(DataRegularSeason20242025!$AA$3:$AA$1315,DataRegularSeason20242025!$B$3:$B$1315, "&lt;=" &amp; BV$1, DataRegularSeason20242025!$D$3:$D$1315, $A23)+SUMIFS(DataRegularSeason20242025!$AB$3:$AB$1315,DataRegularSeason20242025!$B$3:$B$1315, "&lt;=" &amp; BV$1, DataRegularSeason20242025!$E$3:$E$1315, $A23)</f>
        <v>7</v>
      </c>
      <c r="BW23" s="49">
        <f>SUMIFS(DataRegularSeason20242025!$AA$3:$AA$1315,DataRegularSeason20242025!$B$3:$B$1315, "&lt;=" &amp; BW$1, DataRegularSeason20242025!$D$3:$D$1315, $A23)+SUMIFS(DataRegularSeason20242025!$AB$3:$AB$1315,DataRegularSeason20242025!$B$3:$B$1315, "&lt;=" &amp; BW$1, DataRegularSeason20242025!$E$3:$E$1315, $A23)</f>
        <v>7</v>
      </c>
      <c r="BX23" s="49">
        <f>SUMIFS(DataRegularSeason20242025!$AA$3:$AA$1315,DataRegularSeason20242025!$B$3:$B$1315, "&lt;=" &amp; BX$1, DataRegularSeason20242025!$D$3:$D$1315, $A23)+SUMIFS(DataRegularSeason20242025!$AB$3:$AB$1315,DataRegularSeason20242025!$B$3:$B$1315, "&lt;=" &amp; BX$1, DataRegularSeason20242025!$E$3:$E$1315, $A23)</f>
        <v>7</v>
      </c>
      <c r="BY23" s="49">
        <f>SUMIFS(DataRegularSeason20242025!$AA$3:$AA$1315,DataRegularSeason20242025!$B$3:$B$1315, "&lt;=" &amp; BY$1, DataRegularSeason20242025!$D$3:$D$1315, $A23)+SUMIFS(DataRegularSeason20242025!$AB$3:$AB$1315,DataRegularSeason20242025!$B$3:$B$1315, "&lt;=" &amp; BY$1, DataRegularSeason20242025!$E$3:$E$1315, $A23)</f>
        <v>7</v>
      </c>
      <c r="BZ23" s="49">
        <f>SUMIFS(DataRegularSeason20242025!$AA$3:$AA$1315,DataRegularSeason20242025!$B$3:$B$1315, "&lt;=" &amp; BZ$1, DataRegularSeason20242025!$D$3:$D$1315, $A23)+SUMIFS(DataRegularSeason20242025!$AB$3:$AB$1315,DataRegularSeason20242025!$B$3:$B$1315, "&lt;=" &amp; BZ$1, DataRegularSeason20242025!$E$3:$E$1315, $A23)</f>
        <v>7</v>
      </c>
      <c r="CA23" s="49">
        <f>SUMIFS(DataRegularSeason20242025!$AA$3:$AA$1315,DataRegularSeason20242025!$B$3:$B$1315, "&lt;=" &amp; CA$1, DataRegularSeason20242025!$D$3:$D$1315, $A23)+SUMIFS(DataRegularSeason20242025!$AB$3:$AB$1315,DataRegularSeason20242025!$B$3:$B$1315, "&lt;=" &amp; CA$1, DataRegularSeason20242025!$E$3:$E$1315, $A23)</f>
        <v>7</v>
      </c>
      <c r="CB23" s="49">
        <f>SUMIFS(DataRegularSeason20242025!$AA$3:$AA$1315,DataRegularSeason20242025!$B$3:$B$1315, "&lt;=" &amp; CB$1, DataRegularSeason20242025!$D$3:$D$1315, $A23)+SUMIFS(DataRegularSeason20242025!$AB$3:$AB$1315,DataRegularSeason20242025!$B$3:$B$1315, "&lt;=" &amp; CB$1, DataRegularSeason20242025!$E$3:$E$1315, $A23)</f>
        <v>7</v>
      </c>
      <c r="CC23" s="49">
        <f>SUMIFS(DataRegularSeason20242025!$AA$3:$AA$1315,DataRegularSeason20242025!$B$3:$B$1315, "&lt;=" &amp; CC$1, DataRegularSeason20242025!$D$3:$D$1315, $A23)+SUMIFS(DataRegularSeason20242025!$AB$3:$AB$1315,DataRegularSeason20242025!$B$3:$B$1315, "&lt;=" &amp; CC$1, DataRegularSeason20242025!$E$3:$E$1315, $A23)</f>
        <v>7</v>
      </c>
      <c r="CD23" s="49">
        <f>SUMIFS(DataRegularSeason20242025!$AA$3:$AA$1315,DataRegularSeason20242025!$B$3:$B$1315, "&lt;=" &amp; CD$1, DataRegularSeason20242025!$D$3:$D$1315, $A23)+SUMIFS(DataRegularSeason20242025!$AB$3:$AB$1315,DataRegularSeason20242025!$B$3:$B$1315, "&lt;=" &amp; CD$1, DataRegularSeason20242025!$E$3:$E$1315, $A23)</f>
        <v>7</v>
      </c>
      <c r="CE23" s="49">
        <f>SUMIFS(DataRegularSeason20242025!$AA$3:$AA$1315,DataRegularSeason20242025!$B$3:$B$1315, "&lt;=" &amp; CE$1, DataRegularSeason20242025!$D$3:$D$1315, $A23)+SUMIFS(DataRegularSeason20242025!$AB$3:$AB$1315,DataRegularSeason20242025!$B$3:$B$1315, "&lt;=" &amp; CE$1, DataRegularSeason20242025!$E$3:$E$1315, $A23)</f>
        <v>7</v>
      </c>
      <c r="CF23" s="49">
        <f>SUMIFS(DataRegularSeason20242025!$AA$3:$AA$1315,DataRegularSeason20242025!$B$3:$B$1315, "&lt;=" &amp; CF$1, DataRegularSeason20242025!$D$3:$D$1315, $A23)+SUMIFS(DataRegularSeason20242025!$AB$3:$AB$1315,DataRegularSeason20242025!$B$3:$B$1315, "&lt;=" &amp; CF$1, DataRegularSeason20242025!$E$3:$E$1315, $A23)</f>
        <v>7</v>
      </c>
      <c r="CG23" s="49">
        <f>SUMIFS(DataRegularSeason20242025!$AA$3:$AA$1315,DataRegularSeason20242025!$B$3:$B$1315, "&lt;=" &amp; CG$1, DataRegularSeason20242025!$D$3:$D$1315, $A23)+SUMIFS(DataRegularSeason20242025!$AB$3:$AB$1315,DataRegularSeason20242025!$B$3:$B$1315, "&lt;=" &amp; CG$1, DataRegularSeason20242025!$E$3:$E$1315, $A23)</f>
        <v>7</v>
      </c>
      <c r="CH23" s="49">
        <f>SUMIFS(DataRegularSeason20242025!$AA$3:$AA$1315,DataRegularSeason20242025!$B$3:$B$1315, "&lt;=" &amp; CH$1, DataRegularSeason20242025!$D$3:$D$1315, $A23)+SUMIFS(DataRegularSeason20242025!$AB$3:$AB$1315,DataRegularSeason20242025!$B$3:$B$1315, "&lt;=" &amp; CH$1, DataRegularSeason20242025!$E$3:$E$1315, $A23)</f>
        <v>7</v>
      </c>
      <c r="CI23" s="49">
        <f>SUMIFS(DataRegularSeason20242025!$AA$3:$AA$1315,DataRegularSeason20242025!$B$3:$B$1315, "&lt;=" &amp; CI$1, DataRegularSeason20242025!$D$3:$D$1315, $A23)+SUMIFS(DataRegularSeason20242025!$AB$3:$AB$1315,DataRegularSeason20242025!$B$3:$B$1315, "&lt;=" &amp; CI$1, DataRegularSeason20242025!$E$3:$E$1315, $A23)</f>
        <v>7</v>
      </c>
      <c r="CJ23" s="49">
        <f>SUMIFS(DataRegularSeason20242025!$AA$3:$AA$1315,DataRegularSeason20242025!$B$3:$B$1315, "&lt;=" &amp; CJ$1, DataRegularSeason20242025!$D$3:$D$1315, $A23)+SUMIFS(DataRegularSeason20242025!$AB$3:$AB$1315,DataRegularSeason20242025!$B$3:$B$1315, "&lt;=" &amp; CJ$1, DataRegularSeason20242025!$E$3:$E$1315, $A23)</f>
        <v>7</v>
      </c>
      <c r="CK23" s="49">
        <f>SUMIFS(DataRegularSeason20242025!$AA$3:$AA$1315,DataRegularSeason20242025!$B$3:$B$1315, "&lt;=" &amp; CK$1, DataRegularSeason20242025!$D$3:$D$1315, $A23)+SUMIFS(DataRegularSeason20242025!$AB$3:$AB$1315,DataRegularSeason20242025!$B$3:$B$1315, "&lt;=" &amp; CK$1, DataRegularSeason20242025!$E$3:$E$1315, $A23)</f>
        <v>7</v>
      </c>
      <c r="CL23" s="49">
        <f>SUMIFS(DataRegularSeason20242025!$AA$3:$AA$1315,DataRegularSeason20242025!$B$3:$B$1315, "&lt;=" &amp; CL$1, DataRegularSeason20242025!$D$3:$D$1315, $A23)+SUMIFS(DataRegularSeason20242025!$AB$3:$AB$1315,DataRegularSeason20242025!$B$3:$B$1315, "&lt;=" &amp; CL$1, DataRegularSeason20242025!$E$3:$E$1315, $A23)</f>
        <v>7</v>
      </c>
      <c r="CM23" s="49">
        <f>SUMIFS(DataRegularSeason20242025!$AA$3:$AA$1315,DataRegularSeason20242025!$B$3:$B$1315, "&lt;=" &amp; CM$1, DataRegularSeason20242025!$D$3:$D$1315, $A23)+SUMIFS(DataRegularSeason20242025!$AB$3:$AB$1315,DataRegularSeason20242025!$B$3:$B$1315, "&lt;=" &amp; CM$1, DataRegularSeason20242025!$E$3:$E$1315, $A23)</f>
        <v>7</v>
      </c>
      <c r="CN23" s="49">
        <f>SUMIFS(DataRegularSeason20242025!$AA$3:$AA$1315,DataRegularSeason20242025!$B$3:$B$1315, "&lt;=" &amp; CN$1, DataRegularSeason20242025!$D$3:$D$1315, $A23)+SUMIFS(DataRegularSeason20242025!$AB$3:$AB$1315,DataRegularSeason20242025!$B$3:$B$1315, "&lt;=" &amp; CN$1, DataRegularSeason20242025!$E$3:$E$1315, $A23)</f>
        <v>7</v>
      </c>
      <c r="CO23" s="49">
        <f>SUMIFS(DataRegularSeason20242025!$AA$3:$AA$1315,DataRegularSeason20242025!$B$3:$B$1315, "&lt;=" &amp; CO$1, DataRegularSeason20242025!$D$3:$D$1315, $A23)+SUMIFS(DataRegularSeason20242025!$AB$3:$AB$1315,DataRegularSeason20242025!$B$3:$B$1315, "&lt;=" &amp; CO$1, DataRegularSeason20242025!$E$3:$E$1315, $A23)</f>
        <v>7</v>
      </c>
      <c r="CP23" s="49">
        <f>SUMIFS(DataRegularSeason20242025!$AA$3:$AA$1315,DataRegularSeason20242025!$B$3:$B$1315, "&lt;=" &amp; CP$1, DataRegularSeason20242025!$D$3:$D$1315, $A23)+SUMIFS(DataRegularSeason20242025!$AB$3:$AB$1315,DataRegularSeason20242025!$B$3:$B$1315, "&lt;=" &amp; CP$1, DataRegularSeason20242025!$E$3:$E$1315, $A23)</f>
        <v>7</v>
      </c>
      <c r="CQ23" s="49">
        <f>SUMIFS(DataRegularSeason20242025!$AA$3:$AA$1315,DataRegularSeason20242025!$B$3:$B$1315, "&lt;=" &amp; CQ$1, DataRegularSeason20242025!$D$3:$D$1315, $A23)+SUMIFS(DataRegularSeason20242025!$AB$3:$AB$1315,DataRegularSeason20242025!$B$3:$B$1315, "&lt;=" &amp; CQ$1, DataRegularSeason20242025!$E$3:$E$1315, $A23)</f>
        <v>7</v>
      </c>
      <c r="CR23" s="49">
        <f>SUMIFS(DataRegularSeason20242025!$AA$3:$AA$1315,DataRegularSeason20242025!$B$3:$B$1315, "&lt;=" &amp; CR$1, DataRegularSeason20242025!$D$3:$D$1315, $A23)+SUMIFS(DataRegularSeason20242025!$AB$3:$AB$1315,DataRegularSeason20242025!$B$3:$B$1315, "&lt;=" &amp; CR$1, DataRegularSeason20242025!$E$3:$E$1315, $A23)</f>
        <v>7</v>
      </c>
      <c r="CS23" s="49">
        <f>SUMIFS(DataRegularSeason20242025!$AA$3:$AA$1315,DataRegularSeason20242025!$B$3:$B$1315, "&lt;=" &amp; CS$1, DataRegularSeason20242025!$D$3:$D$1315, $A23)+SUMIFS(DataRegularSeason20242025!$AB$3:$AB$1315,DataRegularSeason20242025!$B$3:$B$1315, "&lt;=" &amp; CS$1, DataRegularSeason20242025!$E$3:$E$1315, $A23)</f>
        <v>7</v>
      </c>
      <c r="CT23" s="49">
        <f>SUMIFS(DataRegularSeason20242025!$AA$3:$AA$1315,DataRegularSeason20242025!$B$3:$B$1315, "&lt;=" &amp; CT$1, DataRegularSeason20242025!$D$3:$D$1315, $A23)+SUMIFS(DataRegularSeason20242025!$AB$3:$AB$1315,DataRegularSeason20242025!$B$3:$B$1315, "&lt;=" &amp; CT$1, DataRegularSeason20242025!$E$3:$E$1315, $A23)</f>
        <v>7</v>
      </c>
      <c r="CU23" s="49">
        <f>SUMIFS(DataRegularSeason20242025!$AA$3:$AA$1315,DataRegularSeason20242025!$B$3:$B$1315, "&lt;=" &amp; CU$1, DataRegularSeason20242025!$D$3:$D$1315, $A23)+SUMIFS(DataRegularSeason20242025!$AB$3:$AB$1315,DataRegularSeason20242025!$B$3:$B$1315, "&lt;=" &amp; CU$1, DataRegularSeason20242025!$E$3:$E$1315, $A23)</f>
        <v>7</v>
      </c>
      <c r="CV23" s="49">
        <f>SUMIFS(DataRegularSeason20242025!$AA$3:$AA$1315,DataRegularSeason20242025!$B$3:$B$1315, "&lt;=" &amp; CV$1, DataRegularSeason20242025!$D$3:$D$1315, $A23)+SUMIFS(DataRegularSeason20242025!$AB$3:$AB$1315,DataRegularSeason20242025!$B$3:$B$1315, "&lt;=" &amp; CV$1, DataRegularSeason20242025!$E$3:$E$1315, $A23)</f>
        <v>7</v>
      </c>
      <c r="CW23" s="49">
        <f>SUMIFS(DataRegularSeason20242025!$AA$3:$AA$1315,DataRegularSeason20242025!$B$3:$B$1315, "&lt;=" &amp; CW$1, DataRegularSeason20242025!$D$3:$D$1315, $A23)+SUMIFS(DataRegularSeason20242025!$AB$3:$AB$1315,DataRegularSeason20242025!$B$3:$B$1315, "&lt;=" &amp; CW$1, DataRegularSeason20242025!$E$3:$E$1315, $A23)</f>
        <v>7</v>
      </c>
      <c r="CX23" s="49">
        <f>SUMIFS(DataRegularSeason20242025!$AA$3:$AA$1315,DataRegularSeason20242025!$B$3:$B$1315, "&lt;=" &amp; CX$1, DataRegularSeason20242025!$D$3:$D$1315, $A23)+SUMIFS(DataRegularSeason20242025!$AB$3:$AB$1315,DataRegularSeason20242025!$B$3:$B$1315, "&lt;=" &amp; CX$1, DataRegularSeason20242025!$E$3:$E$1315, $A23)</f>
        <v>7</v>
      </c>
      <c r="CY23" s="49">
        <f>SUMIFS(DataRegularSeason20242025!$AA$3:$AA$1315,DataRegularSeason20242025!$B$3:$B$1315, "&lt;=" &amp; CY$1, DataRegularSeason20242025!$D$3:$D$1315, $A23)+SUMIFS(DataRegularSeason20242025!$AB$3:$AB$1315,DataRegularSeason20242025!$B$3:$B$1315, "&lt;=" &amp; CY$1, DataRegularSeason20242025!$E$3:$E$1315, $A23)</f>
        <v>7</v>
      </c>
      <c r="CZ23" s="49">
        <f>SUMIFS(DataRegularSeason20242025!$AA$3:$AA$1315,DataRegularSeason20242025!$B$3:$B$1315, "&lt;=" &amp; CZ$1, DataRegularSeason20242025!$D$3:$D$1315, $A23)+SUMIFS(DataRegularSeason20242025!$AB$3:$AB$1315,DataRegularSeason20242025!$B$3:$B$1315, "&lt;=" &amp; CZ$1, DataRegularSeason20242025!$E$3:$E$1315, $A23)</f>
        <v>7</v>
      </c>
      <c r="DA23" s="49">
        <f>SUMIFS(DataRegularSeason20242025!$AA$3:$AA$1315,DataRegularSeason20242025!$B$3:$B$1315, "&lt;=" &amp; DA$1, DataRegularSeason20242025!$D$3:$D$1315, $A23)+SUMIFS(DataRegularSeason20242025!$AB$3:$AB$1315,DataRegularSeason20242025!$B$3:$B$1315, "&lt;=" &amp; DA$1, DataRegularSeason20242025!$E$3:$E$1315, $A23)</f>
        <v>7</v>
      </c>
      <c r="DB23" s="49">
        <f>SUMIFS(DataRegularSeason20242025!$AA$3:$AA$1315,DataRegularSeason20242025!$B$3:$B$1315, "&lt;=" &amp; DB$1, DataRegularSeason20242025!$D$3:$D$1315, $A23)+SUMIFS(DataRegularSeason20242025!$AB$3:$AB$1315,DataRegularSeason20242025!$B$3:$B$1315, "&lt;=" &amp; DB$1, DataRegularSeason20242025!$E$3:$E$1315, $A23)</f>
        <v>7</v>
      </c>
      <c r="DC23" s="49">
        <f>SUMIFS(DataRegularSeason20242025!$AA$3:$AA$1315,DataRegularSeason20242025!$B$3:$B$1315, "&lt;=" &amp; DC$1, DataRegularSeason20242025!$D$3:$D$1315, $A23)+SUMIFS(DataRegularSeason20242025!$AB$3:$AB$1315,DataRegularSeason20242025!$B$3:$B$1315, "&lt;=" &amp; DC$1, DataRegularSeason20242025!$E$3:$E$1315, $A23)</f>
        <v>7</v>
      </c>
      <c r="DD23" s="49">
        <f>SUMIFS(DataRegularSeason20242025!$AA$3:$AA$1315,DataRegularSeason20242025!$B$3:$B$1315, "&lt;=" &amp; DD$1, DataRegularSeason20242025!$D$3:$D$1315, $A23)+SUMIFS(DataRegularSeason20242025!$AB$3:$AB$1315,DataRegularSeason20242025!$B$3:$B$1315, "&lt;=" &amp; DD$1, DataRegularSeason20242025!$E$3:$E$1315, $A23)</f>
        <v>7</v>
      </c>
      <c r="DE23" s="49">
        <f>SUMIFS(DataRegularSeason20242025!$AA$3:$AA$1315,DataRegularSeason20242025!$B$3:$B$1315, "&lt;=" &amp; DE$1, DataRegularSeason20242025!$D$3:$D$1315, $A23)+SUMIFS(DataRegularSeason20242025!$AB$3:$AB$1315,DataRegularSeason20242025!$B$3:$B$1315, "&lt;=" &amp; DE$1, DataRegularSeason20242025!$E$3:$E$1315, $A23)</f>
        <v>7</v>
      </c>
      <c r="DF23" s="49">
        <f>SUMIFS(DataRegularSeason20242025!$AA$3:$AA$1315,DataRegularSeason20242025!$B$3:$B$1315, "&lt;=" &amp; DF$1, DataRegularSeason20242025!$D$3:$D$1315, $A23)+SUMIFS(DataRegularSeason20242025!$AB$3:$AB$1315,DataRegularSeason20242025!$B$3:$B$1315, "&lt;=" &amp; DF$1, DataRegularSeason20242025!$E$3:$E$1315, $A23)</f>
        <v>7</v>
      </c>
      <c r="DG23" s="49">
        <f>SUMIFS(DataRegularSeason20242025!$AA$3:$AA$1315,DataRegularSeason20242025!$B$3:$B$1315, "&lt;=" &amp; DG$1, DataRegularSeason20242025!$D$3:$D$1315, $A23)+SUMIFS(DataRegularSeason20242025!$AB$3:$AB$1315,DataRegularSeason20242025!$B$3:$B$1315, "&lt;=" &amp; DG$1, DataRegularSeason20242025!$E$3:$E$1315, $A23)</f>
        <v>7</v>
      </c>
      <c r="DH23" s="49">
        <f>SUMIFS(DataRegularSeason20242025!$AA$3:$AA$1315,DataRegularSeason20242025!$B$3:$B$1315, "&lt;=" &amp; DH$1, DataRegularSeason20242025!$D$3:$D$1315, $A23)+SUMIFS(DataRegularSeason20242025!$AB$3:$AB$1315,DataRegularSeason20242025!$B$3:$B$1315, "&lt;=" &amp; DH$1, DataRegularSeason20242025!$E$3:$E$1315, $A23)</f>
        <v>7</v>
      </c>
      <c r="DI23" s="49">
        <f>SUMIFS(DataRegularSeason20242025!$AA$3:$AA$1315,DataRegularSeason20242025!$B$3:$B$1315, "&lt;=" &amp; DI$1, DataRegularSeason20242025!$D$3:$D$1315, $A23)+SUMIFS(DataRegularSeason20242025!$AB$3:$AB$1315,DataRegularSeason20242025!$B$3:$B$1315, "&lt;=" &amp; DI$1, DataRegularSeason20242025!$E$3:$E$1315, $A23)</f>
        <v>7</v>
      </c>
      <c r="DJ23" s="49">
        <f>SUMIFS(DataRegularSeason20242025!$AA$3:$AA$1315,DataRegularSeason20242025!$B$3:$B$1315, "&lt;=" &amp; DJ$1, DataRegularSeason20242025!$D$3:$D$1315, $A23)+SUMIFS(DataRegularSeason20242025!$AB$3:$AB$1315,DataRegularSeason20242025!$B$3:$B$1315, "&lt;=" &amp; DJ$1, DataRegularSeason20242025!$E$3:$E$1315, $A23)</f>
        <v>7</v>
      </c>
      <c r="DK23" s="49">
        <f>SUMIFS(DataRegularSeason20242025!$AA$3:$AA$1315,DataRegularSeason20242025!$B$3:$B$1315, "&lt;=" &amp; DK$1, DataRegularSeason20242025!$D$3:$D$1315, $A23)+SUMIFS(DataRegularSeason20242025!$AB$3:$AB$1315,DataRegularSeason20242025!$B$3:$B$1315, "&lt;=" &amp; DK$1, DataRegularSeason20242025!$E$3:$E$1315, $A23)</f>
        <v>7</v>
      </c>
      <c r="DL23" s="49">
        <f>SUMIFS(DataRegularSeason20242025!$AA$3:$AA$1315,DataRegularSeason20242025!$B$3:$B$1315, "&lt;=" &amp; DL$1, DataRegularSeason20242025!$D$3:$D$1315, $A23)+SUMIFS(DataRegularSeason20242025!$AB$3:$AB$1315,DataRegularSeason20242025!$B$3:$B$1315, "&lt;=" &amp; DL$1, DataRegularSeason20242025!$E$3:$E$1315, $A23)</f>
        <v>7</v>
      </c>
      <c r="DM23" s="49">
        <f>SUMIFS(DataRegularSeason20242025!$AA$3:$AA$1315,DataRegularSeason20242025!$B$3:$B$1315, "&lt;=" &amp; DM$1, DataRegularSeason20242025!$D$3:$D$1315, $A23)+SUMIFS(DataRegularSeason20242025!$AB$3:$AB$1315,DataRegularSeason20242025!$B$3:$B$1315, "&lt;=" &amp; DM$1, DataRegularSeason20242025!$E$3:$E$1315, $A23)</f>
        <v>7</v>
      </c>
      <c r="DN23" s="49">
        <f>SUMIFS(DataRegularSeason20242025!$AA$3:$AA$1315,DataRegularSeason20242025!$B$3:$B$1315, "&lt;=" &amp; DN$1, DataRegularSeason20242025!$D$3:$D$1315, $A23)+SUMIFS(DataRegularSeason20242025!$AB$3:$AB$1315,DataRegularSeason20242025!$B$3:$B$1315, "&lt;=" &amp; DN$1, DataRegularSeason20242025!$E$3:$E$1315, $A23)</f>
        <v>7</v>
      </c>
      <c r="DO23" s="49">
        <f>SUMIFS(DataRegularSeason20242025!$AA$3:$AA$1315,DataRegularSeason20242025!$B$3:$B$1315, "&lt;=" &amp; DO$1, DataRegularSeason20242025!$D$3:$D$1315, $A23)+SUMIFS(DataRegularSeason20242025!$AB$3:$AB$1315,DataRegularSeason20242025!$B$3:$B$1315, "&lt;=" &amp; DO$1, DataRegularSeason20242025!$E$3:$E$1315, $A23)</f>
        <v>7</v>
      </c>
      <c r="DP23" s="49">
        <f>SUMIFS(DataRegularSeason20242025!$AA$3:$AA$1315,DataRegularSeason20242025!$B$3:$B$1315, "&lt;=" &amp; DP$1, DataRegularSeason20242025!$D$3:$D$1315, $A23)+SUMIFS(DataRegularSeason20242025!$AB$3:$AB$1315,DataRegularSeason20242025!$B$3:$B$1315, "&lt;=" &amp; DP$1, DataRegularSeason20242025!$E$3:$E$1315, $A23)</f>
        <v>7</v>
      </c>
      <c r="DQ23" s="49">
        <f>SUMIFS(DataRegularSeason20242025!$AA$3:$AA$1315,DataRegularSeason20242025!$B$3:$B$1315, "&lt;=" &amp; DQ$1, DataRegularSeason20242025!$D$3:$D$1315, $A23)+SUMIFS(DataRegularSeason20242025!$AB$3:$AB$1315,DataRegularSeason20242025!$B$3:$B$1315, "&lt;=" &amp; DQ$1, DataRegularSeason20242025!$E$3:$E$1315, $A23)</f>
        <v>7</v>
      </c>
      <c r="DR23" s="49">
        <f>SUMIFS(DataRegularSeason20242025!$AA$3:$AA$1315,DataRegularSeason20242025!$B$3:$B$1315, "&lt;=" &amp; DR$1, DataRegularSeason20242025!$D$3:$D$1315, $A23)+SUMIFS(DataRegularSeason20242025!$AB$3:$AB$1315,DataRegularSeason20242025!$B$3:$B$1315, "&lt;=" &amp; DR$1, DataRegularSeason20242025!$E$3:$E$1315, $A23)</f>
        <v>7</v>
      </c>
      <c r="DS23" s="49">
        <f>SUMIFS(DataRegularSeason20242025!$AA$3:$AA$1315,DataRegularSeason20242025!$B$3:$B$1315, "&lt;=" &amp; DS$1, DataRegularSeason20242025!$D$3:$D$1315, $A23)+SUMIFS(DataRegularSeason20242025!$AB$3:$AB$1315,DataRegularSeason20242025!$B$3:$B$1315, "&lt;=" &amp; DS$1, DataRegularSeason20242025!$E$3:$E$1315, $A23)</f>
        <v>7</v>
      </c>
      <c r="DT23" s="49">
        <f>SUMIFS(DataRegularSeason20242025!$AA$3:$AA$1315,DataRegularSeason20242025!$B$3:$B$1315, "&lt;=" &amp; DT$1, DataRegularSeason20242025!$D$3:$D$1315, $A23)+SUMIFS(DataRegularSeason20242025!$AB$3:$AB$1315,DataRegularSeason20242025!$B$3:$B$1315, "&lt;=" &amp; DT$1, DataRegularSeason20242025!$E$3:$E$1315, $A23)</f>
        <v>7</v>
      </c>
      <c r="DU23" s="49">
        <f>SUMIFS(DataRegularSeason20242025!$AA$3:$AA$1315,DataRegularSeason20242025!$B$3:$B$1315, "&lt;=" &amp; DU$1, DataRegularSeason20242025!$D$3:$D$1315, $A23)+SUMIFS(DataRegularSeason20242025!$AB$3:$AB$1315,DataRegularSeason20242025!$B$3:$B$1315, "&lt;=" &amp; DU$1, DataRegularSeason20242025!$E$3:$E$1315, $A23)</f>
        <v>7</v>
      </c>
      <c r="DV23" s="49">
        <f>SUMIFS(DataRegularSeason20242025!$AA$3:$AA$1315,DataRegularSeason20242025!$B$3:$B$1315, "&lt;=" &amp; DV$1, DataRegularSeason20242025!$D$3:$D$1315, $A23)+SUMIFS(DataRegularSeason20242025!$AB$3:$AB$1315,DataRegularSeason20242025!$B$3:$B$1315, "&lt;=" &amp; DV$1, DataRegularSeason20242025!$E$3:$E$1315, $A23)</f>
        <v>7</v>
      </c>
      <c r="DW23" s="49">
        <f>SUMIFS(DataRegularSeason20242025!$AA$3:$AA$1315,DataRegularSeason20242025!$B$3:$B$1315, "&lt;=" &amp; DW$1, DataRegularSeason20242025!$D$3:$D$1315, $A23)+SUMIFS(DataRegularSeason20242025!$AB$3:$AB$1315,DataRegularSeason20242025!$B$3:$B$1315, "&lt;=" &amp; DW$1, DataRegularSeason20242025!$E$3:$E$1315, $A23)</f>
        <v>7</v>
      </c>
      <c r="DX23" s="49">
        <f>SUMIFS(DataRegularSeason20242025!$AA$3:$AA$1315,DataRegularSeason20242025!$B$3:$B$1315, "&lt;=" &amp; DX$1, DataRegularSeason20242025!$D$3:$D$1315, $A23)+SUMIFS(DataRegularSeason20242025!$AB$3:$AB$1315,DataRegularSeason20242025!$B$3:$B$1315, "&lt;=" &amp; DX$1, DataRegularSeason20242025!$E$3:$E$1315, $A23)</f>
        <v>7</v>
      </c>
      <c r="DY23" s="49">
        <f>SUMIFS(DataRegularSeason20242025!$AA$3:$AA$1315,DataRegularSeason20242025!$B$3:$B$1315, "&lt;=" &amp; DY$1, DataRegularSeason20242025!$D$3:$D$1315, $A23)+SUMIFS(DataRegularSeason20242025!$AB$3:$AB$1315,DataRegularSeason20242025!$B$3:$B$1315, "&lt;=" &amp; DY$1, DataRegularSeason20242025!$E$3:$E$1315, $A23)</f>
        <v>7</v>
      </c>
      <c r="DZ23" s="49">
        <f>SUMIFS(DataRegularSeason20242025!$AA$3:$AA$1315,DataRegularSeason20242025!$B$3:$B$1315, "&lt;=" &amp; DZ$1, DataRegularSeason20242025!$D$3:$D$1315, $A23)+SUMIFS(DataRegularSeason20242025!$AB$3:$AB$1315,DataRegularSeason20242025!$B$3:$B$1315, "&lt;=" &amp; DZ$1, DataRegularSeason20242025!$E$3:$E$1315, $A23)</f>
        <v>7</v>
      </c>
      <c r="EA23" s="49">
        <f>SUMIFS(DataRegularSeason20242025!$AA$3:$AA$1315,DataRegularSeason20242025!$B$3:$B$1315, "&lt;=" &amp; EA$1, DataRegularSeason20242025!$D$3:$D$1315, $A23)+SUMIFS(DataRegularSeason20242025!$AB$3:$AB$1315,DataRegularSeason20242025!$B$3:$B$1315, "&lt;=" &amp; EA$1, DataRegularSeason20242025!$E$3:$E$1315, $A23)</f>
        <v>7</v>
      </c>
      <c r="EB23" s="49">
        <f>SUMIFS(DataRegularSeason20242025!$AA$3:$AA$1315,DataRegularSeason20242025!$B$3:$B$1315, "&lt;=" &amp; EB$1, DataRegularSeason20242025!$D$3:$D$1315, $A23)+SUMIFS(DataRegularSeason20242025!$AB$3:$AB$1315,DataRegularSeason20242025!$B$3:$B$1315, "&lt;=" &amp; EB$1, DataRegularSeason20242025!$E$3:$E$1315, $A23)</f>
        <v>7</v>
      </c>
      <c r="EC23" s="49">
        <f>SUMIFS(DataRegularSeason20242025!$AA$3:$AA$1315,DataRegularSeason20242025!$B$3:$B$1315, "&lt;=" &amp; EC$1, DataRegularSeason20242025!$D$3:$D$1315, $A23)+SUMIFS(DataRegularSeason20242025!$AB$3:$AB$1315,DataRegularSeason20242025!$B$3:$B$1315, "&lt;=" &amp; EC$1, DataRegularSeason20242025!$E$3:$E$1315, $A23)</f>
        <v>7</v>
      </c>
      <c r="ED23" s="49">
        <f>SUMIFS(DataRegularSeason20242025!$AA$3:$AA$1315,DataRegularSeason20242025!$B$3:$B$1315, "&lt;=" &amp; ED$1, DataRegularSeason20242025!$D$3:$D$1315, $A23)+SUMIFS(DataRegularSeason20242025!$AB$3:$AB$1315,DataRegularSeason20242025!$B$3:$B$1315, "&lt;=" &amp; ED$1, DataRegularSeason20242025!$E$3:$E$1315, $A23)</f>
        <v>7</v>
      </c>
      <c r="EE23" s="49">
        <f>SUMIFS(DataRegularSeason20242025!$AA$3:$AA$1315,DataRegularSeason20242025!$B$3:$B$1315, "&lt;=" &amp; EE$1, DataRegularSeason20242025!$D$3:$D$1315, $A23)+SUMIFS(DataRegularSeason20242025!$AB$3:$AB$1315,DataRegularSeason20242025!$B$3:$B$1315, "&lt;=" &amp; EE$1, DataRegularSeason20242025!$E$3:$E$1315, $A23)</f>
        <v>7</v>
      </c>
      <c r="EF23" s="49">
        <f>SUMIFS(DataRegularSeason20242025!$AA$3:$AA$1315,DataRegularSeason20242025!$B$3:$B$1315, "&lt;=" &amp; EF$1, DataRegularSeason20242025!$D$3:$D$1315, $A23)+SUMIFS(DataRegularSeason20242025!$AB$3:$AB$1315,DataRegularSeason20242025!$B$3:$B$1315, "&lt;=" &amp; EF$1, DataRegularSeason20242025!$E$3:$E$1315, $A23)</f>
        <v>7</v>
      </c>
      <c r="EG23" s="49">
        <f>SUMIFS(DataRegularSeason20242025!$AA$3:$AA$1315,DataRegularSeason20242025!$B$3:$B$1315, "&lt;=" &amp; EG$1, DataRegularSeason20242025!$D$3:$D$1315, $A23)+SUMIFS(DataRegularSeason20242025!$AB$3:$AB$1315,DataRegularSeason20242025!$B$3:$B$1315, "&lt;=" &amp; EG$1, DataRegularSeason20242025!$E$3:$E$1315, $A23)</f>
        <v>7</v>
      </c>
      <c r="EH23" s="49">
        <f>SUMIFS(DataRegularSeason20242025!$AA$3:$AA$1315,DataRegularSeason20242025!$B$3:$B$1315, "&lt;=" &amp; EH$1, DataRegularSeason20242025!$D$3:$D$1315, $A23)+SUMIFS(DataRegularSeason20242025!$AB$3:$AB$1315,DataRegularSeason20242025!$B$3:$B$1315, "&lt;=" &amp; EH$1, DataRegularSeason20242025!$E$3:$E$1315, $A23)</f>
        <v>7</v>
      </c>
      <c r="EI23" s="49">
        <f>SUMIFS(DataRegularSeason20242025!$AA$3:$AA$1315,DataRegularSeason20242025!$B$3:$B$1315, "&lt;=" &amp; EI$1, DataRegularSeason20242025!$D$3:$D$1315, $A23)+SUMIFS(DataRegularSeason20242025!$AB$3:$AB$1315,DataRegularSeason20242025!$B$3:$B$1315, "&lt;=" &amp; EI$1, DataRegularSeason20242025!$E$3:$E$1315, $A23)</f>
        <v>7</v>
      </c>
      <c r="EJ23" s="49">
        <f>SUMIFS(DataRegularSeason20242025!$AA$3:$AA$1315,DataRegularSeason20242025!$B$3:$B$1315, "&lt;=" &amp; EJ$1, DataRegularSeason20242025!$D$3:$D$1315, $A23)+SUMIFS(DataRegularSeason20242025!$AB$3:$AB$1315,DataRegularSeason20242025!$B$3:$B$1315, "&lt;=" &amp; EJ$1, DataRegularSeason20242025!$E$3:$E$1315, $A23)</f>
        <v>7</v>
      </c>
      <c r="EK23" s="49">
        <f>SUMIFS(DataRegularSeason20242025!$AA$3:$AA$1315,DataRegularSeason20242025!$B$3:$B$1315, "&lt;=" &amp; EK$1, DataRegularSeason20242025!$D$3:$D$1315, $A23)+SUMIFS(DataRegularSeason20242025!$AB$3:$AB$1315,DataRegularSeason20242025!$B$3:$B$1315, "&lt;=" &amp; EK$1, DataRegularSeason20242025!$E$3:$E$1315, $A23)</f>
        <v>7</v>
      </c>
      <c r="EL23" s="49">
        <f>SUMIFS(DataRegularSeason20242025!$AA$3:$AA$1315,DataRegularSeason20242025!$B$3:$B$1315, "&lt;=" &amp; EL$1, DataRegularSeason20242025!$D$3:$D$1315, $A23)+SUMIFS(DataRegularSeason20242025!$AB$3:$AB$1315,DataRegularSeason20242025!$B$3:$B$1315, "&lt;=" &amp; EL$1, DataRegularSeason20242025!$E$3:$E$1315, $A23)</f>
        <v>7</v>
      </c>
      <c r="EM23" s="49">
        <f>SUMIFS(DataRegularSeason20242025!$AA$3:$AA$1315,DataRegularSeason20242025!$B$3:$B$1315, "&lt;=" &amp; EM$1, DataRegularSeason20242025!$D$3:$D$1315, $A23)+SUMIFS(DataRegularSeason20242025!$AB$3:$AB$1315,DataRegularSeason20242025!$B$3:$B$1315, "&lt;=" &amp; EM$1, DataRegularSeason20242025!$E$3:$E$1315, $A23)</f>
        <v>7</v>
      </c>
      <c r="EN23" s="49">
        <f>SUMIFS(DataRegularSeason20242025!$AA$3:$AA$1315,DataRegularSeason20242025!$B$3:$B$1315, "&lt;=" &amp; EN$1, DataRegularSeason20242025!$D$3:$D$1315, $A23)+SUMIFS(DataRegularSeason20242025!$AB$3:$AB$1315,DataRegularSeason20242025!$B$3:$B$1315, "&lt;=" &amp; EN$1, DataRegularSeason20242025!$E$3:$E$1315, $A23)</f>
        <v>7</v>
      </c>
      <c r="EO23" s="49">
        <f>SUMIFS(DataRegularSeason20242025!$AA$3:$AA$1315,DataRegularSeason20242025!$B$3:$B$1315, "&lt;=" &amp; EO$1, DataRegularSeason20242025!$D$3:$D$1315, $A23)+SUMIFS(DataRegularSeason20242025!$AB$3:$AB$1315,DataRegularSeason20242025!$B$3:$B$1315, "&lt;=" &amp; EO$1, DataRegularSeason20242025!$E$3:$E$1315, $A23)</f>
        <v>7</v>
      </c>
      <c r="EP23" s="49">
        <f>SUMIFS(DataRegularSeason20242025!$AA$3:$AA$1315,DataRegularSeason20242025!$B$3:$B$1315, "&lt;=" &amp; EP$1, DataRegularSeason20242025!$D$3:$D$1315, $A23)+SUMIFS(DataRegularSeason20242025!$AB$3:$AB$1315,DataRegularSeason20242025!$B$3:$B$1315, "&lt;=" &amp; EP$1, DataRegularSeason20242025!$E$3:$E$1315, $A23)</f>
        <v>7</v>
      </c>
      <c r="EQ23" s="49">
        <f>SUMIFS(DataRegularSeason20242025!$AA$3:$AA$1315,DataRegularSeason20242025!$B$3:$B$1315, "&lt;=" &amp; EQ$1, DataRegularSeason20242025!$D$3:$D$1315, $A23)+SUMIFS(DataRegularSeason20242025!$AB$3:$AB$1315,DataRegularSeason20242025!$B$3:$B$1315, "&lt;=" &amp; EQ$1, DataRegularSeason20242025!$E$3:$E$1315, $A23)</f>
        <v>7</v>
      </c>
      <c r="ER23" s="49">
        <f>SUMIFS(DataRegularSeason20242025!$AA$3:$AA$1315,DataRegularSeason20242025!$B$3:$B$1315, "&lt;=" &amp; ER$1, DataRegularSeason20242025!$D$3:$D$1315, $A23)+SUMIFS(DataRegularSeason20242025!$AB$3:$AB$1315,DataRegularSeason20242025!$B$3:$B$1315, "&lt;=" &amp; ER$1, DataRegularSeason20242025!$E$3:$E$1315, $A23)</f>
        <v>7</v>
      </c>
      <c r="ES23" s="49">
        <f>SUMIFS(DataRegularSeason20242025!$AA$3:$AA$1315,DataRegularSeason20242025!$B$3:$B$1315, "&lt;=" &amp; ES$1, DataRegularSeason20242025!$D$3:$D$1315, $A23)+SUMIFS(DataRegularSeason20242025!$AB$3:$AB$1315,DataRegularSeason20242025!$B$3:$B$1315, "&lt;=" &amp; ES$1, DataRegularSeason20242025!$E$3:$E$1315, $A23)</f>
        <v>7</v>
      </c>
      <c r="ET23" s="49">
        <f>SUMIFS(DataRegularSeason20242025!$AA$3:$AA$1315,DataRegularSeason20242025!$B$3:$B$1315, "&lt;=" &amp; ET$1, DataRegularSeason20242025!$D$3:$D$1315, $A23)+SUMIFS(DataRegularSeason20242025!$AB$3:$AB$1315,DataRegularSeason20242025!$B$3:$B$1315, "&lt;=" &amp; ET$1, DataRegularSeason20242025!$E$3:$E$1315, $A23)</f>
        <v>7</v>
      </c>
      <c r="EU23" s="49">
        <f>SUMIFS(DataRegularSeason20242025!$AA$3:$AA$1315,DataRegularSeason20242025!$B$3:$B$1315, "&lt;=" &amp; EU$1, DataRegularSeason20242025!$D$3:$D$1315, $A23)+SUMIFS(DataRegularSeason20242025!$AB$3:$AB$1315,DataRegularSeason20242025!$B$3:$B$1315, "&lt;=" &amp; EU$1, DataRegularSeason20242025!$E$3:$E$1315, $A23)</f>
        <v>7</v>
      </c>
      <c r="EV23" s="49">
        <f>SUMIFS(DataRegularSeason20242025!$AA$3:$AA$1315,DataRegularSeason20242025!$B$3:$B$1315, "&lt;=" &amp; EV$1, DataRegularSeason20242025!$D$3:$D$1315, $A23)+SUMIFS(DataRegularSeason20242025!$AB$3:$AB$1315,DataRegularSeason20242025!$B$3:$B$1315, "&lt;=" &amp; EV$1, DataRegularSeason20242025!$E$3:$E$1315, $A23)</f>
        <v>7</v>
      </c>
      <c r="EW23" s="49">
        <f>SUMIFS(DataRegularSeason20242025!$AA$3:$AA$1315,DataRegularSeason20242025!$B$3:$B$1315, "&lt;=" &amp; EW$1, DataRegularSeason20242025!$D$3:$D$1315, $A23)+SUMIFS(DataRegularSeason20242025!$AB$3:$AB$1315,DataRegularSeason20242025!$B$3:$B$1315, "&lt;=" &amp; EW$1, DataRegularSeason20242025!$E$3:$E$1315, $A23)</f>
        <v>7</v>
      </c>
      <c r="EX23" s="49">
        <f>SUMIFS(DataRegularSeason20242025!$AA$3:$AA$1315,DataRegularSeason20242025!$B$3:$B$1315, "&lt;=" &amp; EX$1, DataRegularSeason20242025!$D$3:$D$1315, $A23)+SUMIFS(DataRegularSeason20242025!$AB$3:$AB$1315,DataRegularSeason20242025!$B$3:$B$1315, "&lt;=" &amp; EX$1, DataRegularSeason20242025!$E$3:$E$1315, $A23)</f>
        <v>7</v>
      </c>
      <c r="EY23" s="49">
        <f>SUMIFS(DataRegularSeason20242025!$AA$3:$AA$1315,DataRegularSeason20242025!$B$3:$B$1315, "&lt;=" &amp; EY$1, DataRegularSeason20242025!$D$3:$D$1315, $A23)+SUMIFS(DataRegularSeason20242025!$AB$3:$AB$1315,DataRegularSeason20242025!$B$3:$B$1315, "&lt;=" &amp; EY$1, DataRegularSeason20242025!$E$3:$E$1315, $A23)</f>
        <v>7</v>
      </c>
      <c r="EZ23" s="49">
        <f>SUMIFS(DataRegularSeason20242025!$AA$3:$AA$1315,DataRegularSeason20242025!$B$3:$B$1315, "&lt;=" &amp; EZ$1, DataRegularSeason20242025!$D$3:$D$1315, $A23)+SUMIFS(DataRegularSeason20242025!$AB$3:$AB$1315,DataRegularSeason20242025!$B$3:$B$1315, "&lt;=" &amp; EZ$1, DataRegularSeason20242025!$E$3:$E$1315, $A23)</f>
        <v>7</v>
      </c>
      <c r="FA23" s="49">
        <f>SUMIFS(DataRegularSeason20242025!$AA$3:$AA$1315,DataRegularSeason20242025!$B$3:$B$1315, "&lt;=" &amp; FA$1, DataRegularSeason20242025!$D$3:$D$1315, $A23)+SUMIFS(DataRegularSeason20242025!$AB$3:$AB$1315,DataRegularSeason20242025!$B$3:$B$1315, "&lt;=" &amp; FA$1, DataRegularSeason20242025!$E$3:$E$1315, $A23)</f>
        <v>7</v>
      </c>
      <c r="FB23" s="49">
        <f>SUMIFS(DataRegularSeason20242025!$AA$3:$AA$1315,DataRegularSeason20242025!$B$3:$B$1315, "&lt;=" &amp; FB$1, DataRegularSeason20242025!$D$3:$D$1315, $A23)+SUMIFS(DataRegularSeason20242025!$AB$3:$AB$1315,DataRegularSeason20242025!$B$3:$B$1315, "&lt;=" &amp; FB$1, DataRegularSeason20242025!$E$3:$E$1315, $A23)</f>
        <v>7</v>
      </c>
      <c r="FC23" s="49">
        <f>SUMIFS(DataRegularSeason20242025!$AA$3:$AA$1315,DataRegularSeason20242025!$B$3:$B$1315, "&lt;=" &amp; FC$1, DataRegularSeason20242025!$D$3:$D$1315, $A23)+SUMIFS(DataRegularSeason20242025!$AB$3:$AB$1315,DataRegularSeason20242025!$B$3:$B$1315, "&lt;=" &amp; FC$1, DataRegularSeason20242025!$E$3:$E$1315, $A23)</f>
        <v>7</v>
      </c>
      <c r="FD23" s="49">
        <f>SUMIFS(DataRegularSeason20242025!$AA$3:$AA$1315,DataRegularSeason20242025!$B$3:$B$1315, "&lt;=" &amp; FD$1, DataRegularSeason20242025!$D$3:$D$1315, $A23)+SUMIFS(DataRegularSeason20242025!$AB$3:$AB$1315,DataRegularSeason20242025!$B$3:$B$1315, "&lt;=" &amp; FD$1, DataRegularSeason20242025!$E$3:$E$1315, $A23)</f>
        <v>7</v>
      </c>
      <c r="FE23" s="49">
        <f>SUMIFS(DataRegularSeason20242025!$AA$3:$AA$1315,DataRegularSeason20242025!$B$3:$B$1315, "&lt;=" &amp; FE$1, DataRegularSeason20242025!$D$3:$D$1315, $A23)+SUMIFS(DataRegularSeason20242025!$AB$3:$AB$1315,DataRegularSeason20242025!$B$3:$B$1315, "&lt;=" &amp; FE$1, DataRegularSeason20242025!$E$3:$E$1315, $A23)</f>
        <v>7</v>
      </c>
      <c r="FF23" s="49">
        <f>SUMIFS(DataRegularSeason20242025!$AA$3:$AA$1315,DataRegularSeason20242025!$B$3:$B$1315, "&lt;=" &amp; FF$1, DataRegularSeason20242025!$D$3:$D$1315, $A23)+SUMIFS(DataRegularSeason20242025!$AB$3:$AB$1315,DataRegularSeason20242025!$B$3:$B$1315, "&lt;=" &amp; FF$1, DataRegularSeason20242025!$E$3:$E$1315, $A23)</f>
        <v>7</v>
      </c>
      <c r="FG23" s="49">
        <f>SUMIFS(DataRegularSeason20242025!$AA$3:$AA$1315,DataRegularSeason20242025!$B$3:$B$1315, "&lt;=" &amp; FG$1, DataRegularSeason20242025!$D$3:$D$1315, $A23)+SUMIFS(DataRegularSeason20242025!$AB$3:$AB$1315,DataRegularSeason20242025!$B$3:$B$1315, "&lt;=" &amp; FG$1, DataRegularSeason20242025!$E$3:$E$1315, $A23)</f>
        <v>7</v>
      </c>
      <c r="FH23" s="49">
        <f>SUMIFS(DataRegularSeason20242025!$AA$3:$AA$1315,DataRegularSeason20242025!$B$3:$B$1315, "&lt;=" &amp; FH$1, DataRegularSeason20242025!$D$3:$D$1315, $A23)+SUMIFS(DataRegularSeason20242025!$AB$3:$AB$1315,DataRegularSeason20242025!$B$3:$B$1315, "&lt;=" &amp; FH$1, DataRegularSeason20242025!$E$3:$E$1315, $A23)</f>
        <v>7</v>
      </c>
      <c r="FI23" s="49">
        <f>SUMIFS(DataRegularSeason20242025!$AA$3:$AA$1315,DataRegularSeason20242025!$B$3:$B$1315, "&lt;=" &amp; FI$1, DataRegularSeason20242025!$D$3:$D$1315, $A23)+SUMIFS(DataRegularSeason20242025!$AB$3:$AB$1315,DataRegularSeason20242025!$B$3:$B$1315, "&lt;=" &amp; FI$1, DataRegularSeason20242025!$E$3:$E$1315, $A23)</f>
        <v>7</v>
      </c>
      <c r="FJ23" s="49">
        <f>SUMIFS(DataRegularSeason20242025!$AA$3:$AA$1315,DataRegularSeason20242025!$B$3:$B$1315, "&lt;=" &amp; FJ$1, DataRegularSeason20242025!$D$3:$D$1315, $A23)+SUMIFS(DataRegularSeason20242025!$AB$3:$AB$1315,DataRegularSeason20242025!$B$3:$B$1315, "&lt;=" &amp; FJ$1, DataRegularSeason20242025!$E$3:$E$1315, $A23)</f>
        <v>7</v>
      </c>
      <c r="FK23" s="49">
        <f>SUMIFS(DataRegularSeason20242025!$AA$3:$AA$1315,DataRegularSeason20242025!$B$3:$B$1315, "&lt;=" &amp; FK$1, DataRegularSeason20242025!$D$3:$D$1315, $A23)+SUMIFS(DataRegularSeason20242025!$AB$3:$AB$1315,DataRegularSeason20242025!$B$3:$B$1315, "&lt;=" &amp; FK$1, DataRegularSeason20242025!$E$3:$E$1315, $A23)</f>
        <v>7</v>
      </c>
      <c r="FL23" s="49">
        <f>SUMIFS(DataRegularSeason20242025!$AA$3:$AA$1315,DataRegularSeason20242025!$B$3:$B$1315, "&lt;=" &amp; FL$1, DataRegularSeason20242025!$D$3:$D$1315, $A23)+SUMIFS(DataRegularSeason20242025!$AB$3:$AB$1315,DataRegularSeason20242025!$B$3:$B$1315, "&lt;=" &amp; FL$1, DataRegularSeason20242025!$E$3:$E$1315, $A23)</f>
        <v>7</v>
      </c>
      <c r="FM23" s="49">
        <f>SUMIFS(DataRegularSeason20242025!$AA$3:$AA$1315,DataRegularSeason20242025!$B$3:$B$1315, "&lt;=" &amp; FM$1, DataRegularSeason20242025!$D$3:$D$1315, $A23)+SUMIFS(DataRegularSeason20242025!$AB$3:$AB$1315,DataRegularSeason20242025!$B$3:$B$1315, "&lt;=" &amp; FM$1, DataRegularSeason20242025!$E$3:$E$1315, $A23)</f>
        <v>7</v>
      </c>
      <c r="FN23" s="49">
        <f>SUMIFS(DataRegularSeason20242025!$AA$3:$AA$1315,DataRegularSeason20242025!$B$3:$B$1315, "&lt;=" &amp; FN$1, DataRegularSeason20242025!$D$3:$D$1315, $A23)+SUMIFS(DataRegularSeason20242025!$AB$3:$AB$1315,DataRegularSeason20242025!$B$3:$B$1315, "&lt;=" &amp; FN$1, DataRegularSeason20242025!$E$3:$E$1315, $A23)</f>
        <v>7</v>
      </c>
      <c r="FO23" s="49">
        <f>SUMIFS(DataRegularSeason20242025!$AA$3:$AA$1315,DataRegularSeason20242025!$B$3:$B$1315, "&lt;=" &amp; FO$1, DataRegularSeason20242025!$D$3:$D$1315, $A23)+SUMIFS(DataRegularSeason20242025!$AB$3:$AB$1315,DataRegularSeason20242025!$B$3:$B$1315, "&lt;=" &amp; FO$1, DataRegularSeason20242025!$E$3:$E$1315, $A23)</f>
        <v>7</v>
      </c>
      <c r="FP23" s="49">
        <f>SUMIFS(DataRegularSeason20242025!$AA$3:$AA$1315,DataRegularSeason20242025!$B$3:$B$1315, "&lt;=" &amp; FP$1, DataRegularSeason20242025!$D$3:$D$1315, $A23)+SUMIFS(DataRegularSeason20242025!$AB$3:$AB$1315,DataRegularSeason20242025!$B$3:$B$1315, "&lt;=" &amp; FP$1, DataRegularSeason20242025!$E$3:$E$1315, $A23)</f>
        <v>7</v>
      </c>
      <c r="FQ23" s="49">
        <f>SUMIFS(DataRegularSeason20242025!$AA$3:$AA$1315,DataRegularSeason20242025!$B$3:$B$1315, "&lt;=" &amp; FQ$1, DataRegularSeason20242025!$D$3:$D$1315, $A23)+SUMIFS(DataRegularSeason20242025!$AB$3:$AB$1315,DataRegularSeason20242025!$B$3:$B$1315, "&lt;=" &amp; FQ$1, DataRegularSeason20242025!$E$3:$E$1315, $A23)</f>
        <v>7</v>
      </c>
      <c r="FR23" s="49">
        <f>SUMIFS(DataRegularSeason20242025!$AA$3:$AA$1315,DataRegularSeason20242025!$B$3:$B$1315, "&lt;=" &amp; FR$1, DataRegularSeason20242025!$D$3:$D$1315, $A23)+SUMIFS(DataRegularSeason20242025!$AB$3:$AB$1315,DataRegularSeason20242025!$B$3:$B$1315, "&lt;=" &amp; FR$1, DataRegularSeason20242025!$E$3:$E$1315, $A23)</f>
        <v>7</v>
      </c>
      <c r="FS23" s="49">
        <f>SUMIFS(DataRegularSeason20242025!$AA$3:$AA$1315,DataRegularSeason20242025!$B$3:$B$1315, "&lt;=" &amp; FS$1, DataRegularSeason20242025!$D$3:$D$1315, $A23)+SUMIFS(DataRegularSeason20242025!$AB$3:$AB$1315,DataRegularSeason20242025!$B$3:$B$1315, "&lt;=" &amp; FS$1, DataRegularSeason20242025!$E$3:$E$1315, $A23)</f>
        <v>7</v>
      </c>
      <c r="FT23" s="49">
        <f>SUMIFS(DataRegularSeason20242025!$AA$3:$AA$1315,DataRegularSeason20242025!$B$3:$B$1315, "&lt;=" &amp; FT$1, DataRegularSeason20242025!$D$3:$D$1315, $A23)+SUMIFS(DataRegularSeason20242025!$AB$3:$AB$1315,DataRegularSeason20242025!$B$3:$B$1315, "&lt;=" &amp; FT$1, DataRegularSeason20242025!$E$3:$E$1315, $A23)</f>
        <v>7</v>
      </c>
      <c r="FU23" s="49">
        <f>SUMIFS(DataRegularSeason20242025!$AA$3:$AA$1315,DataRegularSeason20242025!$B$3:$B$1315, "&lt;=" &amp; FU$1, DataRegularSeason20242025!$D$3:$D$1315, $A23)+SUMIFS(DataRegularSeason20242025!$AB$3:$AB$1315,DataRegularSeason20242025!$B$3:$B$1315, "&lt;=" &amp; FU$1, DataRegularSeason20242025!$E$3:$E$1315, $A23)</f>
        <v>7</v>
      </c>
      <c r="FV23" s="49">
        <f>SUMIFS(DataRegularSeason20242025!$AA$3:$AA$1315,DataRegularSeason20242025!$B$3:$B$1315, "&lt;=" &amp; FV$1, DataRegularSeason20242025!$D$3:$D$1315, $A23)+SUMIFS(DataRegularSeason20242025!$AB$3:$AB$1315,DataRegularSeason20242025!$B$3:$B$1315, "&lt;=" &amp; FV$1, DataRegularSeason20242025!$E$3:$E$1315, $A23)</f>
        <v>7</v>
      </c>
      <c r="FW23" s="49">
        <f>SUMIFS(DataRegularSeason20242025!$AA$3:$AA$1315,DataRegularSeason20242025!$B$3:$B$1315, "&lt;=" &amp; FW$1, DataRegularSeason20242025!$D$3:$D$1315, $A23)+SUMIFS(DataRegularSeason20242025!$AB$3:$AB$1315,DataRegularSeason20242025!$B$3:$B$1315, "&lt;=" &amp; FW$1, DataRegularSeason20242025!$E$3:$E$1315, $A23)</f>
        <v>7</v>
      </c>
      <c r="FX23" s="49">
        <f>SUMIFS(DataRegularSeason20242025!$AA$3:$AA$1315,DataRegularSeason20242025!$B$3:$B$1315, "&lt;=" &amp; FX$1, DataRegularSeason20242025!$D$3:$D$1315, $A23)+SUMIFS(DataRegularSeason20242025!$AB$3:$AB$1315,DataRegularSeason20242025!$B$3:$B$1315, "&lt;=" &amp; FX$1, DataRegularSeason20242025!$E$3:$E$1315, $A23)</f>
        <v>7</v>
      </c>
      <c r="FY23" s="49">
        <f>SUMIFS(DataRegularSeason20242025!$AA$3:$AA$1315,DataRegularSeason20242025!$B$3:$B$1315, "&lt;=" &amp; FY$1, DataRegularSeason20242025!$D$3:$D$1315, $A23)+SUMIFS(DataRegularSeason20242025!$AB$3:$AB$1315,DataRegularSeason20242025!$B$3:$B$1315, "&lt;=" &amp; FY$1, DataRegularSeason20242025!$E$3:$E$1315, $A23)</f>
        <v>7</v>
      </c>
      <c r="FZ23" s="49">
        <f>SUMIFS(DataRegularSeason20242025!$AA$3:$AA$1315,DataRegularSeason20242025!$B$3:$B$1315, "&lt;=" &amp; FZ$1, DataRegularSeason20242025!$D$3:$D$1315, $A23)+SUMIFS(DataRegularSeason20242025!$AB$3:$AB$1315,DataRegularSeason20242025!$B$3:$B$1315, "&lt;=" &amp; FZ$1, DataRegularSeason20242025!$E$3:$E$1315, $A23)</f>
        <v>7</v>
      </c>
      <c r="GA23" s="49">
        <f>SUMIFS(DataRegularSeason20242025!$AA$3:$AA$1315,DataRegularSeason20242025!$B$3:$B$1315, "&lt;=" &amp; GA$1, DataRegularSeason20242025!$D$3:$D$1315, $A23)+SUMIFS(DataRegularSeason20242025!$AB$3:$AB$1315,DataRegularSeason20242025!$B$3:$B$1315, "&lt;=" &amp; GA$1, DataRegularSeason20242025!$E$3:$E$1315, $A23)</f>
        <v>7</v>
      </c>
      <c r="GB23" s="49">
        <f>SUMIFS(DataRegularSeason20242025!$AA$3:$AA$1315,DataRegularSeason20242025!$B$3:$B$1315, "&lt;=" &amp; GB$1, DataRegularSeason20242025!$D$3:$D$1315, $A23)+SUMIFS(DataRegularSeason20242025!$AB$3:$AB$1315,DataRegularSeason20242025!$B$3:$B$1315, "&lt;=" &amp; GB$1, DataRegularSeason20242025!$E$3:$E$1315, $A23)</f>
        <v>7</v>
      </c>
      <c r="GC23" s="49">
        <f>SUMIFS(DataRegularSeason20242025!$AA$3:$AA$1315,DataRegularSeason20242025!$B$3:$B$1315, "&lt;=" &amp; GC$1, DataRegularSeason20242025!$D$3:$D$1315, $A23)+SUMIFS(DataRegularSeason20242025!$AB$3:$AB$1315,DataRegularSeason20242025!$B$3:$B$1315, "&lt;=" &amp; GC$1, DataRegularSeason20242025!$E$3:$E$1315, $A23)</f>
        <v>7</v>
      </c>
      <c r="GD23" s="49">
        <f>SUMIFS(DataRegularSeason20242025!$AA$3:$AA$1315,DataRegularSeason20242025!$B$3:$B$1315, "&lt;=" &amp; GD$1, DataRegularSeason20242025!$D$3:$D$1315, $A23)+SUMIFS(DataRegularSeason20242025!$AB$3:$AB$1315,DataRegularSeason20242025!$B$3:$B$1315, "&lt;=" &amp; GD$1, DataRegularSeason20242025!$E$3:$E$1315, $A23)</f>
        <v>7</v>
      </c>
      <c r="GE23" s="49">
        <f>SUMIFS(DataRegularSeason20242025!$AA$3:$AA$1315,DataRegularSeason20242025!$B$3:$B$1315, "&lt;=" &amp; GE$1, DataRegularSeason20242025!$D$3:$D$1315, $A23)+SUMIFS(DataRegularSeason20242025!$AB$3:$AB$1315,DataRegularSeason20242025!$B$3:$B$1315, "&lt;=" &amp; GE$1, DataRegularSeason20242025!$E$3:$E$1315, $A23)</f>
        <v>7</v>
      </c>
      <c r="GF23" s="49">
        <f>SUMIFS(DataRegularSeason20242025!$AA$3:$AA$1315,DataRegularSeason20242025!$B$3:$B$1315, "&lt;=" &amp; GF$1, DataRegularSeason20242025!$D$3:$D$1315, $A23)+SUMIFS(DataRegularSeason20242025!$AB$3:$AB$1315,DataRegularSeason20242025!$B$3:$B$1315, "&lt;=" &amp; GF$1, DataRegularSeason20242025!$E$3:$E$1315, $A23)</f>
        <v>7</v>
      </c>
      <c r="GG23" s="49">
        <f>SUMIFS(DataRegularSeason20242025!$AA$3:$AA$1315,DataRegularSeason20242025!$B$3:$B$1315, "&lt;=" &amp; GG$1, DataRegularSeason20242025!$D$3:$D$1315, $A23)+SUMIFS(DataRegularSeason20242025!$AB$3:$AB$1315,DataRegularSeason20242025!$B$3:$B$1315, "&lt;=" &amp; GG$1, DataRegularSeason20242025!$E$3:$E$1315, $A23)</f>
        <v>7</v>
      </c>
      <c r="GH23" s="49">
        <f>SUMIFS(DataRegularSeason20242025!$AA$3:$AA$1315,DataRegularSeason20242025!$B$3:$B$1315, "&lt;=" &amp; GH$1, DataRegularSeason20242025!$D$3:$D$1315, $A23)+SUMIFS(DataRegularSeason20242025!$AB$3:$AB$1315,DataRegularSeason20242025!$B$3:$B$1315, "&lt;=" &amp; GH$1, DataRegularSeason20242025!$E$3:$E$1315, $A23)</f>
        <v>7</v>
      </c>
      <c r="GI23" s="49">
        <f>SUMIFS(DataRegularSeason20242025!$AA$3:$AA$1315,DataRegularSeason20242025!$B$3:$B$1315, "&lt;=" &amp; GI$1, DataRegularSeason20242025!$D$3:$D$1315, $A23)+SUMIFS(DataRegularSeason20242025!$AB$3:$AB$1315,DataRegularSeason20242025!$B$3:$B$1315, "&lt;=" &amp; GI$1, DataRegularSeason20242025!$E$3:$E$1315, $A23)</f>
        <v>7</v>
      </c>
      <c r="GJ23" s="49">
        <f>SUMIFS(DataRegularSeason20242025!$AA$3:$AA$1315,DataRegularSeason20242025!$B$3:$B$1315, "&lt;=" &amp; GJ$1, DataRegularSeason20242025!$D$3:$D$1315, $A23)+SUMIFS(DataRegularSeason20242025!$AB$3:$AB$1315,DataRegularSeason20242025!$B$3:$B$1315, "&lt;=" &amp; GJ$1, DataRegularSeason20242025!$E$3:$E$1315, $A23)</f>
        <v>7</v>
      </c>
      <c r="GK23" s="49">
        <f>SUMIFS(DataRegularSeason20242025!$AA$3:$AA$1315,DataRegularSeason20242025!$B$3:$B$1315, "&lt;=" &amp; GK$1, DataRegularSeason20242025!$D$3:$D$1315, $A23)+SUMIFS(DataRegularSeason20242025!$AB$3:$AB$1315,DataRegularSeason20242025!$B$3:$B$1315, "&lt;=" &amp; GK$1, DataRegularSeason20242025!$E$3:$E$1315, $A23)</f>
        <v>7</v>
      </c>
      <c r="GL23" s="49">
        <f>SUMIFS(DataRegularSeason20242025!$AA$3:$AA$1315,DataRegularSeason20242025!$B$3:$B$1315, "&lt;=" &amp; GL$1, DataRegularSeason20242025!$D$3:$D$1315, $A23)+SUMIFS(DataRegularSeason20242025!$AB$3:$AB$1315,DataRegularSeason20242025!$B$3:$B$1315, "&lt;=" &amp; GL$1, DataRegularSeason20242025!$E$3:$E$1315, $A23)</f>
        <v>7</v>
      </c>
      <c r="GM23" s="49">
        <f>SUMIFS(DataRegularSeason20242025!$AA$3:$AA$1315,DataRegularSeason20242025!$B$3:$B$1315, "&lt;=" &amp; GM$1, DataRegularSeason20242025!$D$3:$D$1315, $A23)+SUMIFS(DataRegularSeason20242025!$AB$3:$AB$1315,DataRegularSeason20242025!$B$3:$B$1315, "&lt;=" &amp; GM$1, DataRegularSeason20242025!$E$3:$E$1315, $A23)</f>
        <v>7</v>
      </c>
      <c r="GN23" s="49">
        <f>SUMIFS(DataRegularSeason20242025!$AA$3:$AA$1315,DataRegularSeason20242025!$B$3:$B$1315, "&lt;=" &amp; GN$1, DataRegularSeason20242025!$D$3:$D$1315, $A23)+SUMIFS(DataRegularSeason20242025!$AB$3:$AB$1315,DataRegularSeason20242025!$B$3:$B$1315, "&lt;=" &amp; GN$1, DataRegularSeason20242025!$E$3:$E$1315, $A23)</f>
        <v>7</v>
      </c>
      <c r="GO23" s="49">
        <f>SUMIFS(DataRegularSeason20242025!$AA$3:$AA$1315,DataRegularSeason20242025!$B$3:$B$1315, "&lt;=" &amp; GO$1, DataRegularSeason20242025!$D$3:$D$1315, $A23)+SUMIFS(DataRegularSeason20242025!$AB$3:$AB$1315,DataRegularSeason20242025!$B$3:$B$1315, "&lt;=" &amp; GO$1, DataRegularSeason20242025!$E$3:$E$1315, $A23)</f>
        <v>7</v>
      </c>
      <c r="GP23" s="49">
        <f>SUMIFS(DataRegularSeason20242025!$AA$3:$AA$1315,DataRegularSeason20242025!$B$3:$B$1315, "&lt;=" &amp; GP$1, DataRegularSeason20242025!$D$3:$D$1315, $A23)+SUMIFS(DataRegularSeason20242025!$AB$3:$AB$1315,DataRegularSeason20242025!$B$3:$B$1315, "&lt;=" &amp; GP$1, DataRegularSeason20242025!$E$3:$E$1315, $A23)</f>
        <v>7</v>
      </c>
      <c r="GQ23" s="49">
        <f>SUMIFS(DataRegularSeason20242025!$AA$3:$AA$1315,DataRegularSeason20242025!$B$3:$B$1315, "&lt;=" &amp; GQ$1, DataRegularSeason20242025!$D$3:$D$1315, $A23)+SUMIFS(DataRegularSeason20242025!$AB$3:$AB$1315,DataRegularSeason20242025!$B$3:$B$1315, "&lt;=" &amp; GQ$1, DataRegularSeason20242025!$E$3:$E$1315, $A23)</f>
        <v>7</v>
      </c>
      <c r="GR23" s="49">
        <f>SUMIFS(DataRegularSeason20242025!$AA$3:$AA$1315,DataRegularSeason20242025!$B$3:$B$1315, "&lt;=" &amp; GR$1, DataRegularSeason20242025!$D$3:$D$1315, $A23)+SUMIFS(DataRegularSeason20242025!$AB$3:$AB$1315,DataRegularSeason20242025!$B$3:$B$1315, "&lt;=" &amp; GR$1, DataRegularSeason20242025!$E$3:$E$1315, $A23)</f>
        <v>7</v>
      </c>
      <c r="GS23" s="49">
        <f>SUMIFS(DataRegularSeason20242025!$AA$3:$AA$1315,DataRegularSeason20242025!$B$3:$B$1315, "&lt;=" &amp; GS$1, DataRegularSeason20242025!$D$3:$D$1315, $A23)+SUMIFS(DataRegularSeason20242025!$AB$3:$AB$1315,DataRegularSeason20242025!$B$3:$B$1315, "&lt;=" &amp; GS$1, DataRegularSeason20242025!$E$3:$E$1315, $A23)</f>
        <v>7</v>
      </c>
      <c r="GT23" s="49">
        <f>SUMIFS(DataRegularSeason20242025!$AA$3:$AA$1315,DataRegularSeason20242025!$B$3:$B$1315, "&lt;=" &amp; GT$1, DataRegularSeason20242025!$D$3:$D$1315, $A23)+SUMIFS(DataRegularSeason20242025!$AB$3:$AB$1315,DataRegularSeason20242025!$B$3:$B$1315, "&lt;=" &amp; GT$1, DataRegularSeason20242025!$E$3:$E$1315, $A23)</f>
        <v>7</v>
      </c>
      <c r="GU23" s="49">
        <f>SUMIFS(DataRegularSeason20242025!$AA$3:$AA$1315,DataRegularSeason20242025!$B$3:$B$1315, "&lt;=" &amp; GU$1, DataRegularSeason20242025!$D$3:$D$1315, $A23)+SUMIFS(DataRegularSeason20242025!$AB$3:$AB$1315,DataRegularSeason20242025!$B$3:$B$1315, "&lt;=" &amp; GU$1, DataRegularSeason20242025!$E$3:$E$1315, $A23)</f>
        <v>7</v>
      </c>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row>
    <row r="24" spans="1:275" x14ac:dyDescent="0.25">
      <c r="A24" s="48" t="s">
        <v>25</v>
      </c>
      <c r="B24" t="s">
        <v>97</v>
      </c>
      <c r="C24" t="s">
        <v>100</v>
      </c>
      <c r="D24" s="49">
        <f>SUMIFS(DataRegularSeason20242025!$AA$3:$AA$1315,DataRegularSeason20242025!$B$3:$B$1315, "&lt;=" &amp; D$1, DataRegularSeason20242025!$D$3:$D$1315, $A24)+SUMIFS(DataRegularSeason20242025!$AB$3:$AB$1315,DataRegularSeason20242025!$B$3:$B$1315, "&lt;=" &amp; D$1, DataRegularSeason20242025!$E$3:$E$1315, $A24)</f>
        <v>0</v>
      </c>
      <c r="E24" s="49">
        <f>SUMIFS(DataRegularSeason20242025!$AA$3:$AA$1315,DataRegularSeason20242025!$B$3:$B$1315, "&lt;=" &amp; E$1, DataRegularSeason20242025!$D$3:$D$1315, $A24)+SUMIFS(DataRegularSeason20242025!$AB$3:$AB$1315,DataRegularSeason20242025!$B$3:$B$1315, "&lt;=" &amp; E$1, DataRegularSeason20242025!$E$3:$E$1315, $A24)</f>
        <v>0</v>
      </c>
      <c r="F24" s="49">
        <f>SUMIFS(DataRegularSeason20242025!$AA$3:$AA$1315,DataRegularSeason20242025!$B$3:$B$1315, "&lt;=" &amp; F$1, DataRegularSeason20242025!$D$3:$D$1315, $A24)+SUMIFS(DataRegularSeason20242025!$AB$3:$AB$1315,DataRegularSeason20242025!$B$3:$B$1315, "&lt;=" &amp; F$1, DataRegularSeason20242025!$E$3:$E$1315, $A24)</f>
        <v>0</v>
      </c>
      <c r="G24" s="49">
        <f>SUMIFS(DataRegularSeason20242025!$AA$3:$AA$1315,DataRegularSeason20242025!$B$3:$B$1315, "&lt;=" &amp; G$1, DataRegularSeason20242025!$D$3:$D$1315, $A24)+SUMIFS(DataRegularSeason20242025!$AB$3:$AB$1315,DataRegularSeason20242025!$B$3:$B$1315, "&lt;=" &amp; G$1, DataRegularSeason20242025!$E$3:$E$1315, $A24)</f>
        <v>0</v>
      </c>
      <c r="H24" s="49">
        <f>SUMIFS(DataRegularSeason20242025!$AA$3:$AA$1315,DataRegularSeason20242025!$B$3:$B$1315, "&lt;=" &amp; H$1, DataRegularSeason20242025!$D$3:$D$1315, $A24)+SUMIFS(DataRegularSeason20242025!$AB$3:$AB$1315,DataRegularSeason20242025!$B$3:$B$1315, "&lt;=" &amp; H$1, DataRegularSeason20242025!$E$3:$E$1315, $A24)</f>
        <v>0</v>
      </c>
      <c r="I24" s="49">
        <f>SUMIFS(DataRegularSeason20242025!$AA$3:$AA$1315,DataRegularSeason20242025!$B$3:$B$1315, "&lt;=" &amp; I$1, DataRegularSeason20242025!$D$3:$D$1315, $A24)+SUMIFS(DataRegularSeason20242025!$AB$3:$AB$1315,DataRegularSeason20242025!$B$3:$B$1315, "&lt;=" &amp; I$1, DataRegularSeason20242025!$E$3:$E$1315, $A24)</f>
        <v>0</v>
      </c>
      <c r="J24" s="49">
        <f>SUMIFS(DataRegularSeason20242025!$AA$3:$AA$1315,DataRegularSeason20242025!$B$3:$B$1315, "&lt;=" &amp; J$1, DataRegularSeason20242025!$D$3:$D$1315, $A24)+SUMIFS(DataRegularSeason20242025!$AB$3:$AB$1315,DataRegularSeason20242025!$B$3:$B$1315, "&lt;=" &amp; J$1, DataRegularSeason20242025!$E$3:$E$1315, $A24)</f>
        <v>1</v>
      </c>
      <c r="K24" s="49">
        <f>SUMIFS(DataRegularSeason20242025!$AA$3:$AA$1315,DataRegularSeason20242025!$B$3:$B$1315, "&lt;=" &amp; K$1, DataRegularSeason20242025!$D$3:$D$1315, $A24)+SUMIFS(DataRegularSeason20242025!$AB$3:$AB$1315,DataRegularSeason20242025!$B$3:$B$1315, "&lt;=" &amp; K$1, DataRegularSeason20242025!$E$3:$E$1315, $A24)</f>
        <v>1</v>
      </c>
      <c r="L24" s="49">
        <f>SUMIFS(DataRegularSeason20242025!$AA$3:$AA$1315,DataRegularSeason20242025!$B$3:$B$1315, "&lt;=" &amp; L$1, DataRegularSeason20242025!$D$3:$D$1315, $A24)+SUMIFS(DataRegularSeason20242025!$AB$3:$AB$1315,DataRegularSeason20242025!$B$3:$B$1315, "&lt;=" &amp; L$1, DataRegularSeason20242025!$E$3:$E$1315, $A24)</f>
        <v>2</v>
      </c>
      <c r="M24" s="49">
        <f>SUMIFS(DataRegularSeason20242025!$AA$3:$AA$1315,DataRegularSeason20242025!$B$3:$B$1315, "&lt;=" &amp; M$1, DataRegularSeason20242025!$D$3:$D$1315, $A24)+SUMIFS(DataRegularSeason20242025!$AB$3:$AB$1315,DataRegularSeason20242025!$B$3:$B$1315, "&lt;=" &amp; M$1, DataRegularSeason20242025!$E$3:$E$1315, $A24)</f>
        <v>2</v>
      </c>
      <c r="N24" s="49">
        <f>SUMIFS(DataRegularSeason20242025!$AA$3:$AA$1315,DataRegularSeason20242025!$B$3:$B$1315, "&lt;=" &amp; N$1, DataRegularSeason20242025!$D$3:$D$1315, $A24)+SUMIFS(DataRegularSeason20242025!$AB$3:$AB$1315,DataRegularSeason20242025!$B$3:$B$1315, "&lt;=" &amp; N$1, DataRegularSeason20242025!$E$3:$E$1315, $A24)</f>
        <v>2</v>
      </c>
      <c r="O24" s="49">
        <f>SUMIFS(DataRegularSeason20242025!$AA$3:$AA$1315,DataRegularSeason20242025!$B$3:$B$1315, "&lt;=" &amp; O$1, DataRegularSeason20242025!$D$3:$D$1315, $A24)+SUMIFS(DataRegularSeason20242025!$AB$3:$AB$1315,DataRegularSeason20242025!$B$3:$B$1315, "&lt;=" &amp; O$1, DataRegularSeason20242025!$E$3:$E$1315, $A24)</f>
        <v>2</v>
      </c>
      <c r="P24" s="49">
        <f>SUMIFS(DataRegularSeason20242025!$AA$3:$AA$1315,DataRegularSeason20242025!$B$3:$B$1315, "&lt;=" &amp; P$1, DataRegularSeason20242025!$D$3:$D$1315, $A24)+SUMIFS(DataRegularSeason20242025!$AB$3:$AB$1315,DataRegularSeason20242025!$B$3:$B$1315, "&lt;=" &amp; P$1, DataRegularSeason20242025!$E$3:$E$1315, $A24)</f>
        <v>2</v>
      </c>
      <c r="Q24" s="49">
        <f>SUMIFS(DataRegularSeason20242025!$AA$3:$AA$1315,DataRegularSeason20242025!$B$3:$B$1315, "&lt;=" &amp; Q$1, DataRegularSeason20242025!$D$3:$D$1315, $A24)+SUMIFS(DataRegularSeason20242025!$AB$3:$AB$1315,DataRegularSeason20242025!$B$3:$B$1315, "&lt;=" &amp; Q$1, DataRegularSeason20242025!$E$3:$E$1315, $A24)</f>
        <v>2</v>
      </c>
      <c r="R24" s="49">
        <f>SUMIFS(DataRegularSeason20242025!$AA$3:$AA$1315,DataRegularSeason20242025!$B$3:$B$1315, "&lt;=" &amp; R$1, DataRegularSeason20242025!$D$3:$D$1315, $A24)+SUMIFS(DataRegularSeason20242025!$AB$3:$AB$1315,DataRegularSeason20242025!$B$3:$B$1315, "&lt;=" &amp; R$1, DataRegularSeason20242025!$E$3:$E$1315, $A24)</f>
        <v>4</v>
      </c>
      <c r="S24" s="49">
        <f>SUMIFS(DataRegularSeason20242025!$AA$3:$AA$1315,DataRegularSeason20242025!$B$3:$B$1315, "&lt;=" &amp; S$1, DataRegularSeason20242025!$D$3:$D$1315, $A24)+SUMIFS(DataRegularSeason20242025!$AB$3:$AB$1315,DataRegularSeason20242025!$B$3:$B$1315, "&lt;=" &amp; S$1, DataRegularSeason20242025!$E$3:$E$1315, $A24)</f>
        <v>4</v>
      </c>
      <c r="T24" s="49">
        <f>SUMIFS(DataRegularSeason20242025!$AA$3:$AA$1315,DataRegularSeason20242025!$B$3:$B$1315, "&lt;=" &amp; T$1, DataRegularSeason20242025!$D$3:$D$1315, $A24)+SUMIFS(DataRegularSeason20242025!$AB$3:$AB$1315,DataRegularSeason20242025!$B$3:$B$1315, "&lt;=" &amp; T$1, DataRegularSeason20242025!$E$3:$E$1315, $A24)</f>
        <v>6</v>
      </c>
      <c r="U24" s="49">
        <f>SUMIFS(DataRegularSeason20242025!$AA$3:$AA$1315,DataRegularSeason20242025!$B$3:$B$1315, "&lt;=" &amp; U$1, DataRegularSeason20242025!$D$3:$D$1315, $A24)+SUMIFS(DataRegularSeason20242025!$AB$3:$AB$1315,DataRegularSeason20242025!$B$3:$B$1315, "&lt;=" &amp; U$1, DataRegularSeason20242025!$E$3:$E$1315, $A24)</f>
        <v>6</v>
      </c>
      <c r="V24" s="49">
        <f>SUMIFS(DataRegularSeason20242025!$AA$3:$AA$1315,DataRegularSeason20242025!$B$3:$B$1315, "&lt;=" &amp; V$1, DataRegularSeason20242025!$D$3:$D$1315, $A24)+SUMIFS(DataRegularSeason20242025!$AB$3:$AB$1315,DataRegularSeason20242025!$B$3:$B$1315, "&lt;=" &amp; V$1, DataRegularSeason20242025!$E$3:$E$1315, $A24)</f>
        <v>6</v>
      </c>
      <c r="W24" s="49">
        <f>SUMIFS(DataRegularSeason20242025!$AA$3:$AA$1315,DataRegularSeason20242025!$B$3:$B$1315, "&lt;=" &amp; W$1, DataRegularSeason20242025!$D$3:$D$1315, $A24)+SUMIFS(DataRegularSeason20242025!$AB$3:$AB$1315,DataRegularSeason20242025!$B$3:$B$1315, "&lt;=" &amp; W$1, DataRegularSeason20242025!$E$3:$E$1315, $A24)</f>
        <v>8</v>
      </c>
      <c r="X24" s="49">
        <f>SUMIFS(DataRegularSeason20242025!$AA$3:$AA$1315,DataRegularSeason20242025!$B$3:$B$1315, "&lt;=" &amp; X$1, DataRegularSeason20242025!$D$3:$D$1315, $A24)+SUMIFS(DataRegularSeason20242025!$AB$3:$AB$1315,DataRegularSeason20242025!$B$3:$B$1315, "&lt;=" &amp; X$1, DataRegularSeason20242025!$E$3:$E$1315, $A24)</f>
        <v>8</v>
      </c>
      <c r="Y24" s="49">
        <f>SUMIFS(DataRegularSeason20242025!$AA$3:$AA$1315,DataRegularSeason20242025!$B$3:$B$1315, "&lt;=" &amp; Y$1, DataRegularSeason20242025!$D$3:$D$1315, $A24)+SUMIFS(DataRegularSeason20242025!$AB$3:$AB$1315,DataRegularSeason20242025!$B$3:$B$1315, "&lt;=" &amp; Y$1, DataRegularSeason20242025!$E$3:$E$1315, $A24)</f>
        <v>8</v>
      </c>
      <c r="Z24" s="49">
        <f>SUMIFS(DataRegularSeason20242025!$AA$3:$AA$1315,DataRegularSeason20242025!$B$3:$B$1315, "&lt;=" &amp; Z$1, DataRegularSeason20242025!$D$3:$D$1315, $A24)+SUMIFS(DataRegularSeason20242025!$AB$3:$AB$1315,DataRegularSeason20242025!$B$3:$B$1315, "&lt;=" &amp; Z$1, DataRegularSeason20242025!$E$3:$E$1315, $A24)</f>
        <v>8</v>
      </c>
      <c r="AA24" s="49">
        <f>SUMIFS(DataRegularSeason20242025!$AA$3:$AA$1315,DataRegularSeason20242025!$B$3:$B$1315, "&lt;=" &amp; AA$1, DataRegularSeason20242025!$D$3:$D$1315, $A24)+SUMIFS(DataRegularSeason20242025!$AB$3:$AB$1315,DataRegularSeason20242025!$B$3:$B$1315, "&lt;=" &amp; AA$1, DataRegularSeason20242025!$E$3:$E$1315, $A24)</f>
        <v>8</v>
      </c>
      <c r="AB24" s="49">
        <f>SUMIFS(DataRegularSeason20242025!$AA$3:$AA$1315,DataRegularSeason20242025!$B$3:$B$1315, "&lt;=" &amp; AB$1, DataRegularSeason20242025!$D$3:$D$1315, $A24)+SUMIFS(DataRegularSeason20242025!$AB$3:$AB$1315,DataRegularSeason20242025!$B$3:$B$1315, "&lt;=" &amp; AB$1, DataRegularSeason20242025!$E$3:$E$1315, $A24)</f>
        <v>8</v>
      </c>
      <c r="AC24" s="49">
        <f>SUMIFS(DataRegularSeason20242025!$AA$3:$AA$1315,DataRegularSeason20242025!$B$3:$B$1315, "&lt;=" &amp; AC$1, DataRegularSeason20242025!$D$3:$D$1315, $A24)+SUMIFS(DataRegularSeason20242025!$AB$3:$AB$1315,DataRegularSeason20242025!$B$3:$B$1315, "&lt;=" &amp; AC$1, DataRegularSeason20242025!$E$3:$E$1315, $A24)</f>
        <v>8</v>
      </c>
      <c r="AD24" s="49">
        <f>SUMIFS(DataRegularSeason20242025!$AA$3:$AA$1315,DataRegularSeason20242025!$B$3:$B$1315, "&lt;=" &amp; AD$1, DataRegularSeason20242025!$D$3:$D$1315, $A24)+SUMIFS(DataRegularSeason20242025!$AB$3:$AB$1315,DataRegularSeason20242025!$B$3:$B$1315, "&lt;=" &amp; AD$1, DataRegularSeason20242025!$E$3:$E$1315, $A24)</f>
        <v>8</v>
      </c>
      <c r="AE24" s="49">
        <f>SUMIFS(DataRegularSeason20242025!$AA$3:$AA$1315,DataRegularSeason20242025!$B$3:$B$1315, "&lt;=" &amp; AE$1, DataRegularSeason20242025!$D$3:$D$1315, $A24)+SUMIFS(DataRegularSeason20242025!$AB$3:$AB$1315,DataRegularSeason20242025!$B$3:$B$1315, "&lt;=" &amp; AE$1, DataRegularSeason20242025!$E$3:$E$1315, $A24)</f>
        <v>8</v>
      </c>
      <c r="AF24" s="49">
        <f>SUMIFS(DataRegularSeason20242025!$AA$3:$AA$1315,DataRegularSeason20242025!$B$3:$B$1315, "&lt;=" &amp; AF$1, DataRegularSeason20242025!$D$3:$D$1315, $A24)+SUMIFS(DataRegularSeason20242025!$AB$3:$AB$1315,DataRegularSeason20242025!$B$3:$B$1315, "&lt;=" &amp; AF$1, DataRegularSeason20242025!$E$3:$E$1315, $A24)</f>
        <v>8</v>
      </c>
      <c r="AG24" s="49">
        <f>SUMIFS(DataRegularSeason20242025!$AA$3:$AA$1315,DataRegularSeason20242025!$B$3:$B$1315, "&lt;=" &amp; AG$1, DataRegularSeason20242025!$D$3:$D$1315, $A24)+SUMIFS(DataRegularSeason20242025!$AB$3:$AB$1315,DataRegularSeason20242025!$B$3:$B$1315, "&lt;=" &amp; AG$1, DataRegularSeason20242025!$E$3:$E$1315, $A24)</f>
        <v>8</v>
      </c>
      <c r="AH24" s="49">
        <f>SUMIFS(DataRegularSeason20242025!$AA$3:$AA$1315,DataRegularSeason20242025!$B$3:$B$1315, "&lt;=" &amp; AH$1, DataRegularSeason20242025!$D$3:$D$1315, $A24)+SUMIFS(DataRegularSeason20242025!$AB$3:$AB$1315,DataRegularSeason20242025!$B$3:$B$1315, "&lt;=" &amp; AH$1, DataRegularSeason20242025!$E$3:$E$1315, $A24)</f>
        <v>8</v>
      </c>
      <c r="AI24" s="49">
        <f>SUMIFS(DataRegularSeason20242025!$AA$3:$AA$1315,DataRegularSeason20242025!$B$3:$B$1315, "&lt;=" &amp; AI$1, DataRegularSeason20242025!$D$3:$D$1315, $A24)+SUMIFS(DataRegularSeason20242025!$AB$3:$AB$1315,DataRegularSeason20242025!$B$3:$B$1315, "&lt;=" &amp; AI$1, DataRegularSeason20242025!$E$3:$E$1315, $A24)</f>
        <v>8</v>
      </c>
      <c r="AJ24" s="49">
        <f>SUMIFS(DataRegularSeason20242025!$AA$3:$AA$1315,DataRegularSeason20242025!$B$3:$B$1315, "&lt;=" &amp; AJ$1, DataRegularSeason20242025!$D$3:$D$1315, $A24)+SUMIFS(DataRegularSeason20242025!$AB$3:$AB$1315,DataRegularSeason20242025!$B$3:$B$1315, "&lt;=" &amp; AJ$1, DataRegularSeason20242025!$E$3:$E$1315, $A24)</f>
        <v>8</v>
      </c>
      <c r="AK24" s="49">
        <f>SUMIFS(DataRegularSeason20242025!$AA$3:$AA$1315,DataRegularSeason20242025!$B$3:$B$1315, "&lt;=" &amp; AK$1, DataRegularSeason20242025!$D$3:$D$1315, $A24)+SUMIFS(DataRegularSeason20242025!$AB$3:$AB$1315,DataRegularSeason20242025!$B$3:$B$1315, "&lt;=" &amp; AK$1, DataRegularSeason20242025!$E$3:$E$1315, $A24)</f>
        <v>8</v>
      </c>
      <c r="AL24" s="49">
        <f>SUMIFS(DataRegularSeason20242025!$AA$3:$AA$1315,DataRegularSeason20242025!$B$3:$B$1315, "&lt;=" &amp; AL$1, DataRegularSeason20242025!$D$3:$D$1315, $A24)+SUMIFS(DataRegularSeason20242025!$AB$3:$AB$1315,DataRegularSeason20242025!$B$3:$B$1315, "&lt;=" &amp; AL$1, DataRegularSeason20242025!$E$3:$E$1315, $A24)</f>
        <v>8</v>
      </c>
      <c r="AM24" s="49">
        <f>SUMIFS(DataRegularSeason20242025!$AA$3:$AA$1315,DataRegularSeason20242025!$B$3:$B$1315, "&lt;=" &amp; AM$1, DataRegularSeason20242025!$D$3:$D$1315, $A24)+SUMIFS(DataRegularSeason20242025!$AB$3:$AB$1315,DataRegularSeason20242025!$B$3:$B$1315, "&lt;=" &amp; AM$1, DataRegularSeason20242025!$E$3:$E$1315, $A24)</f>
        <v>8</v>
      </c>
      <c r="AN24" s="49">
        <f>SUMIFS(DataRegularSeason20242025!$AA$3:$AA$1315,DataRegularSeason20242025!$B$3:$B$1315, "&lt;=" &amp; AN$1, DataRegularSeason20242025!$D$3:$D$1315, $A24)+SUMIFS(DataRegularSeason20242025!$AB$3:$AB$1315,DataRegularSeason20242025!$B$3:$B$1315, "&lt;=" &amp; AN$1, DataRegularSeason20242025!$E$3:$E$1315, $A24)</f>
        <v>8</v>
      </c>
      <c r="AO24" s="49">
        <f>SUMIFS(DataRegularSeason20242025!$AA$3:$AA$1315,DataRegularSeason20242025!$B$3:$B$1315, "&lt;=" &amp; AO$1, DataRegularSeason20242025!$D$3:$D$1315, $A24)+SUMIFS(DataRegularSeason20242025!$AB$3:$AB$1315,DataRegularSeason20242025!$B$3:$B$1315, "&lt;=" &amp; AO$1, DataRegularSeason20242025!$E$3:$E$1315, $A24)</f>
        <v>8</v>
      </c>
      <c r="AP24" s="49">
        <f>SUMIFS(DataRegularSeason20242025!$AA$3:$AA$1315,DataRegularSeason20242025!$B$3:$B$1315, "&lt;=" &amp; AP$1, DataRegularSeason20242025!$D$3:$D$1315, $A24)+SUMIFS(DataRegularSeason20242025!$AB$3:$AB$1315,DataRegularSeason20242025!$B$3:$B$1315, "&lt;=" &amp; AP$1, DataRegularSeason20242025!$E$3:$E$1315, $A24)</f>
        <v>8</v>
      </c>
      <c r="AQ24" s="49">
        <f>SUMIFS(DataRegularSeason20242025!$AA$3:$AA$1315,DataRegularSeason20242025!$B$3:$B$1315, "&lt;=" &amp; AQ$1, DataRegularSeason20242025!$D$3:$D$1315, $A24)+SUMIFS(DataRegularSeason20242025!$AB$3:$AB$1315,DataRegularSeason20242025!$B$3:$B$1315, "&lt;=" &amp; AQ$1, DataRegularSeason20242025!$E$3:$E$1315, $A24)</f>
        <v>8</v>
      </c>
      <c r="AR24" s="49">
        <f>SUMIFS(DataRegularSeason20242025!$AA$3:$AA$1315,DataRegularSeason20242025!$B$3:$B$1315, "&lt;=" &amp; AR$1, DataRegularSeason20242025!$D$3:$D$1315, $A24)+SUMIFS(DataRegularSeason20242025!$AB$3:$AB$1315,DataRegularSeason20242025!$B$3:$B$1315, "&lt;=" &amp; AR$1, DataRegularSeason20242025!$E$3:$E$1315, $A24)</f>
        <v>8</v>
      </c>
      <c r="AS24" s="49">
        <f>SUMIFS(DataRegularSeason20242025!$AA$3:$AA$1315,DataRegularSeason20242025!$B$3:$B$1315, "&lt;=" &amp; AS$1, DataRegularSeason20242025!$D$3:$D$1315, $A24)+SUMIFS(DataRegularSeason20242025!$AB$3:$AB$1315,DataRegularSeason20242025!$B$3:$B$1315, "&lt;=" &amp; AS$1, DataRegularSeason20242025!$E$3:$E$1315, $A24)</f>
        <v>8</v>
      </c>
      <c r="AT24" s="49">
        <f>SUMIFS(DataRegularSeason20242025!$AA$3:$AA$1315,DataRegularSeason20242025!$B$3:$B$1315, "&lt;=" &amp; AT$1, DataRegularSeason20242025!$D$3:$D$1315, $A24)+SUMIFS(DataRegularSeason20242025!$AB$3:$AB$1315,DataRegularSeason20242025!$B$3:$B$1315, "&lt;=" &amp; AT$1, DataRegularSeason20242025!$E$3:$E$1315, $A24)</f>
        <v>8</v>
      </c>
      <c r="AU24" s="49">
        <f>SUMIFS(DataRegularSeason20242025!$AA$3:$AA$1315,DataRegularSeason20242025!$B$3:$B$1315, "&lt;=" &amp; AU$1, DataRegularSeason20242025!$D$3:$D$1315, $A24)+SUMIFS(DataRegularSeason20242025!$AB$3:$AB$1315,DataRegularSeason20242025!$B$3:$B$1315, "&lt;=" &amp; AU$1, DataRegularSeason20242025!$E$3:$E$1315, $A24)</f>
        <v>8</v>
      </c>
      <c r="AV24" s="49">
        <f>SUMIFS(DataRegularSeason20242025!$AA$3:$AA$1315,DataRegularSeason20242025!$B$3:$B$1315, "&lt;=" &amp; AV$1, DataRegularSeason20242025!$D$3:$D$1315, $A24)+SUMIFS(DataRegularSeason20242025!$AB$3:$AB$1315,DataRegularSeason20242025!$B$3:$B$1315, "&lt;=" &amp; AV$1, DataRegularSeason20242025!$E$3:$E$1315, $A24)</f>
        <v>8</v>
      </c>
      <c r="AW24" s="49">
        <f>SUMIFS(DataRegularSeason20242025!$AA$3:$AA$1315,DataRegularSeason20242025!$B$3:$B$1315, "&lt;=" &amp; AW$1, DataRegularSeason20242025!$D$3:$D$1315, $A24)+SUMIFS(DataRegularSeason20242025!$AB$3:$AB$1315,DataRegularSeason20242025!$B$3:$B$1315, "&lt;=" &amp; AW$1, DataRegularSeason20242025!$E$3:$E$1315, $A24)</f>
        <v>8</v>
      </c>
      <c r="AX24" s="49">
        <f>SUMIFS(DataRegularSeason20242025!$AA$3:$AA$1315,DataRegularSeason20242025!$B$3:$B$1315, "&lt;=" &amp; AX$1, DataRegularSeason20242025!$D$3:$D$1315, $A24)+SUMIFS(DataRegularSeason20242025!$AB$3:$AB$1315,DataRegularSeason20242025!$B$3:$B$1315, "&lt;=" &amp; AX$1, DataRegularSeason20242025!$E$3:$E$1315, $A24)</f>
        <v>8</v>
      </c>
      <c r="AY24" s="49">
        <f>SUMIFS(DataRegularSeason20242025!$AA$3:$AA$1315,DataRegularSeason20242025!$B$3:$B$1315, "&lt;=" &amp; AY$1, DataRegularSeason20242025!$D$3:$D$1315, $A24)+SUMIFS(DataRegularSeason20242025!$AB$3:$AB$1315,DataRegularSeason20242025!$B$3:$B$1315, "&lt;=" &amp; AY$1, DataRegularSeason20242025!$E$3:$E$1315, $A24)</f>
        <v>8</v>
      </c>
      <c r="AZ24" s="49">
        <f>SUMIFS(DataRegularSeason20242025!$AA$3:$AA$1315,DataRegularSeason20242025!$B$3:$B$1315, "&lt;=" &amp; AZ$1, DataRegularSeason20242025!$D$3:$D$1315, $A24)+SUMIFS(DataRegularSeason20242025!$AB$3:$AB$1315,DataRegularSeason20242025!$B$3:$B$1315, "&lt;=" &amp; AZ$1, DataRegularSeason20242025!$E$3:$E$1315, $A24)</f>
        <v>8</v>
      </c>
      <c r="BA24" s="49">
        <f>SUMIFS(DataRegularSeason20242025!$AA$3:$AA$1315,DataRegularSeason20242025!$B$3:$B$1315, "&lt;=" &amp; BA$1, DataRegularSeason20242025!$D$3:$D$1315, $A24)+SUMIFS(DataRegularSeason20242025!$AB$3:$AB$1315,DataRegularSeason20242025!$B$3:$B$1315, "&lt;=" &amp; BA$1, DataRegularSeason20242025!$E$3:$E$1315, $A24)</f>
        <v>8</v>
      </c>
      <c r="BB24" s="49">
        <f>SUMIFS(DataRegularSeason20242025!$AA$3:$AA$1315,DataRegularSeason20242025!$B$3:$B$1315, "&lt;=" &amp; BB$1, DataRegularSeason20242025!$D$3:$D$1315, $A24)+SUMIFS(DataRegularSeason20242025!$AB$3:$AB$1315,DataRegularSeason20242025!$B$3:$B$1315, "&lt;=" &amp; BB$1, DataRegularSeason20242025!$E$3:$E$1315, $A24)</f>
        <v>8</v>
      </c>
      <c r="BC24" s="49">
        <f>SUMIFS(DataRegularSeason20242025!$AA$3:$AA$1315,DataRegularSeason20242025!$B$3:$B$1315, "&lt;=" &amp; BC$1, DataRegularSeason20242025!$D$3:$D$1315, $A24)+SUMIFS(DataRegularSeason20242025!$AB$3:$AB$1315,DataRegularSeason20242025!$B$3:$B$1315, "&lt;=" &amp; BC$1, DataRegularSeason20242025!$E$3:$E$1315, $A24)</f>
        <v>8</v>
      </c>
      <c r="BD24" s="49">
        <f>SUMIFS(DataRegularSeason20242025!$AA$3:$AA$1315,DataRegularSeason20242025!$B$3:$B$1315, "&lt;=" &amp; BD$1, DataRegularSeason20242025!$D$3:$D$1315, $A24)+SUMIFS(DataRegularSeason20242025!$AB$3:$AB$1315,DataRegularSeason20242025!$B$3:$B$1315, "&lt;=" &amp; BD$1, DataRegularSeason20242025!$E$3:$E$1315, $A24)</f>
        <v>8</v>
      </c>
      <c r="BE24" s="49">
        <f>SUMIFS(DataRegularSeason20242025!$AA$3:$AA$1315,DataRegularSeason20242025!$B$3:$B$1315, "&lt;=" &amp; BE$1, DataRegularSeason20242025!$D$3:$D$1315, $A24)+SUMIFS(DataRegularSeason20242025!$AB$3:$AB$1315,DataRegularSeason20242025!$B$3:$B$1315, "&lt;=" &amp; BE$1, DataRegularSeason20242025!$E$3:$E$1315, $A24)</f>
        <v>8</v>
      </c>
      <c r="BF24" s="49">
        <f>SUMIFS(DataRegularSeason20242025!$AA$3:$AA$1315,DataRegularSeason20242025!$B$3:$B$1315, "&lt;=" &amp; BF$1, DataRegularSeason20242025!$D$3:$D$1315, $A24)+SUMIFS(DataRegularSeason20242025!$AB$3:$AB$1315,DataRegularSeason20242025!$B$3:$B$1315, "&lt;=" &amp; BF$1, DataRegularSeason20242025!$E$3:$E$1315, $A24)</f>
        <v>8</v>
      </c>
      <c r="BG24" s="49">
        <f>SUMIFS(DataRegularSeason20242025!$AA$3:$AA$1315,DataRegularSeason20242025!$B$3:$B$1315, "&lt;=" &amp; BG$1, DataRegularSeason20242025!$D$3:$D$1315, $A24)+SUMIFS(DataRegularSeason20242025!$AB$3:$AB$1315,DataRegularSeason20242025!$B$3:$B$1315, "&lt;=" &amp; BG$1, DataRegularSeason20242025!$E$3:$E$1315, $A24)</f>
        <v>8</v>
      </c>
      <c r="BH24" s="49">
        <f>SUMIFS(DataRegularSeason20242025!$AA$3:$AA$1315,DataRegularSeason20242025!$B$3:$B$1315, "&lt;=" &amp; BH$1, DataRegularSeason20242025!$D$3:$D$1315, $A24)+SUMIFS(DataRegularSeason20242025!$AB$3:$AB$1315,DataRegularSeason20242025!$B$3:$B$1315, "&lt;=" &amp; BH$1, DataRegularSeason20242025!$E$3:$E$1315, $A24)</f>
        <v>8</v>
      </c>
      <c r="BI24" s="49">
        <f>SUMIFS(DataRegularSeason20242025!$AA$3:$AA$1315,DataRegularSeason20242025!$B$3:$B$1315, "&lt;=" &amp; BI$1, DataRegularSeason20242025!$D$3:$D$1315, $A24)+SUMIFS(DataRegularSeason20242025!$AB$3:$AB$1315,DataRegularSeason20242025!$B$3:$B$1315, "&lt;=" &amp; BI$1, DataRegularSeason20242025!$E$3:$E$1315, $A24)</f>
        <v>8</v>
      </c>
      <c r="BJ24" s="49">
        <f>SUMIFS(DataRegularSeason20242025!$AA$3:$AA$1315,DataRegularSeason20242025!$B$3:$B$1315, "&lt;=" &amp; BJ$1, DataRegularSeason20242025!$D$3:$D$1315, $A24)+SUMIFS(DataRegularSeason20242025!$AB$3:$AB$1315,DataRegularSeason20242025!$B$3:$B$1315, "&lt;=" &amp; BJ$1, DataRegularSeason20242025!$E$3:$E$1315, $A24)</f>
        <v>8</v>
      </c>
      <c r="BK24" s="49">
        <f>SUMIFS(DataRegularSeason20242025!$AA$3:$AA$1315,DataRegularSeason20242025!$B$3:$B$1315, "&lt;=" &amp; BK$1, DataRegularSeason20242025!$D$3:$D$1315, $A24)+SUMIFS(DataRegularSeason20242025!$AB$3:$AB$1315,DataRegularSeason20242025!$B$3:$B$1315, "&lt;=" &amp; BK$1, DataRegularSeason20242025!$E$3:$E$1315, $A24)</f>
        <v>8</v>
      </c>
      <c r="BL24" s="49">
        <f>SUMIFS(DataRegularSeason20242025!$AA$3:$AA$1315,DataRegularSeason20242025!$B$3:$B$1315, "&lt;=" &amp; BL$1, DataRegularSeason20242025!$D$3:$D$1315, $A24)+SUMIFS(DataRegularSeason20242025!$AB$3:$AB$1315,DataRegularSeason20242025!$B$3:$B$1315, "&lt;=" &amp; BL$1, DataRegularSeason20242025!$E$3:$E$1315, $A24)</f>
        <v>8</v>
      </c>
      <c r="BM24" s="49">
        <f>SUMIFS(DataRegularSeason20242025!$AA$3:$AA$1315,DataRegularSeason20242025!$B$3:$B$1315, "&lt;=" &amp; BM$1, DataRegularSeason20242025!$D$3:$D$1315, $A24)+SUMIFS(DataRegularSeason20242025!$AB$3:$AB$1315,DataRegularSeason20242025!$B$3:$B$1315, "&lt;=" &amp; BM$1, DataRegularSeason20242025!$E$3:$E$1315, $A24)</f>
        <v>8</v>
      </c>
      <c r="BN24" s="49">
        <f>SUMIFS(DataRegularSeason20242025!$AA$3:$AA$1315,DataRegularSeason20242025!$B$3:$B$1315, "&lt;=" &amp; BN$1, DataRegularSeason20242025!$D$3:$D$1315, $A24)+SUMIFS(DataRegularSeason20242025!$AB$3:$AB$1315,DataRegularSeason20242025!$B$3:$B$1315, "&lt;=" &amp; BN$1, DataRegularSeason20242025!$E$3:$E$1315, $A24)</f>
        <v>8</v>
      </c>
      <c r="BO24" s="49">
        <f>SUMIFS(DataRegularSeason20242025!$AA$3:$AA$1315,DataRegularSeason20242025!$B$3:$B$1315, "&lt;=" &amp; BO$1, DataRegularSeason20242025!$D$3:$D$1315, $A24)+SUMIFS(DataRegularSeason20242025!$AB$3:$AB$1315,DataRegularSeason20242025!$B$3:$B$1315, "&lt;=" &amp; BO$1, DataRegularSeason20242025!$E$3:$E$1315, $A24)</f>
        <v>8</v>
      </c>
      <c r="BP24" s="49">
        <f>SUMIFS(DataRegularSeason20242025!$AA$3:$AA$1315,DataRegularSeason20242025!$B$3:$B$1315, "&lt;=" &amp; BP$1, DataRegularSeason20242025!$D$3:$D$1315, $A24)+SUMIFS(DataRegularSeason20242025!$AB$3:$AB$1315,DataRegularSeason20242025!$B$3:$B$1315, "&lt;=" &amp; BP$1, DataRegularSeason20242025!$E$3:$E$1315, $A24)</f>
        <v>8</v>
      </c>
      <c r="BQ24" s="49">
        <f>SUMIFS(DataRegularSeason20242025!$AA$3:$AA$1315,DataRegularSeason20242025!$B$3:$B$1315, "&lt;=" &amp; BQ$1, DataRegularSeason20242025!$D$3:$D$1315, $A24)+SUMIFS(DataRegularSeason20242025!$AB$3:$AB$1315,DataRegularSeason20242025!$B$3:$B$1315, "&lt;=" &amp; BQ$1, DataRegularSeason20242025!$E$3:$E$1315, $A24)</f>
        <v>8</v>
      </c>
      <c r="BR24" s="49">
        <f>SUMIFS(DataRegularSeason20242025!$AA$3:$AA$1315,DataRegularSeason20242025!$B$3:$B$1315, "&lt;=" &amp; BR$1, DataRegularSeason20242025!$D$3:$D$1315, $A24)+SUMIFS(DataRegularSeason20242025!$AB$3:$AB$1315,DataRegularSeason20242025!$B$3:$B$1315, "&lt;=" &amp; BR$1, DataRegularSeason20242025!$E$3:$E$1315, $A24)</f>
        <v>8</v>
      </c>
      <c r="BS24" s="49">
        <f>SUMIFS(DataRegularSeason20242025!$AA$3:$AA$1315,DataRegularSeason20242025!$B$3:$B$1315, "&lt;=" &amp; BS$1, DataRegularSeason20242025!$D$3:$D$1315, $A24)+SUMIFS(DataRegularSeason20242025!$AB$3:$AB$1315,DataRegularSeason20242025!$B$3:$B$1315, "&lt;=" &amp; BS$1, DataRegularSeason20242025!$E$3:$E$1315, $A24)</f>
        <v>8</v>
      </c>
      <c r="BT24" s="49">
        <f>SUMIFS(DataRegularSeason20242025!$AA$3:$AA$1315,DataRegularSeason20242025!$B$3:$B$1315, "&lt;=" &amp; BT$1, DataRegularSeason20242025!$D$3:$D$1315, $A24)+SUMIFS(DataRegularSeason20242025!$AB$3:$AB$1315,DataRegularSeason20242025!$B$3:$B$1315, "&lt;=" &amp; BT$1, DataRegularSeason20242025!$E$3:$E$1315, $A24)</f>
        <v>8</v>
      </c>
      <c r="BU24" s="49">
        <f>SUMIFS(DataRegularSeason20242025!$AA$3:$AA$1315,DataRegularSeason20242025!$B$3:$B$1315, "&lt;=" &amp; BU$1, DataRegularSeason20242025!$D$3:$D$1315, $A24)+SUMIFS(DataRegularSeason20242025!$AB$3:$AB$1315,DataRegularSeason20242025!$B$3:$B$1315, "&lt;=" &amp; BU$1, DataRegularSeason20242025!$E$3:$E$1315, $A24)</f>
        <v>8</v>
      </c>
      <c r="BV24" s="49">
        <f>SUMIFS(DataRegularSeason20242025!$AA$3:$AA$1315,DataRegularSeason20242025!$B$3:$B$1315, "&lt;=" &amp; BV$1, DataRegularSeason20242025!$D$3:$D$1315, $A24)+SUMIFS(DataRegularSeason20242025!$AB$3:$AB$1315,DataRegularSeason20242025!$B$3:$B$1315, "&lt;=" &amp; BV$1, DataRegularSeason20242025!$E$3:$E$1315, $A24)</f>
        <v>8</v>
      </c>
      <c r="BW24" s="49">
        <f>SUMIFS(DataRegularSeason20242025!$AA$3:$AA$1315,DataRegularSeason20242025!$B$3:$B$1315, "&lt;=" &amp; BW$1, DataRegularSeason20242025!$D$3:$D$1315, $A24)+SUMIFS(DataRegularSeason20242025!$AB$3:$AB$1315,DataRegularSeason20242025!$B$3:$B$1315, "&lt;=" &amp; BW$1, DataRegularSeason20242025!$E$3:$E$1315, $A24)</f>
        <v>8</v>
      </c>
      <c r="BX24" s="49">
        <f>SUMIFS(DataRegularSeason20242025!$AA$3:$AA$1315,DataRegularSeason20242025!$B$3:$B$1315, "&lt;=" &amp; BX$1, DataRegularSeason20242025!$D$3:$D$1315, $A24)+SUMIFS(DataRegularSeason20242025!$AB$3:$AB$1315,DataRegularSeason20242025!$B$3:$B$1315, "&lt;=" &amp; BX$1, DataRegularSeason20242025!$E$3:$E$1315, $A24)</f>
        <v>8</v>
      </c>
      <c r="BY24" s="49">
        <f>SUMIFS(DataRegularSeason20242025!$AA$3:$AA$1315,DataRegularSeason20242025!$B$3:$B$1315, "&lt;=" &amp; BY$1, DataRegularSeason20242025!$D$3:$D$1315, $A24)+SUMIFS(DataRegularSeason20242025!$AB$3:$AB$1315,DataRegularSeason20242025!$B$3:$B$1315, "&lt;=" &amp; BY$1, DataRegularSeason20242025!$E$3:$E$1315, $A24)</f>
        <v>8</v>
      </c>
      <c r="BZ24" s="49">
        <f>SUMIFS(DataRegularSeason20242025!$AA$3:$AA$1315,DataRegularSeason20242025!$B$3:$B$1315, "&lt;=" &amp; BZ$1, DataRegularSeason20242025!$D$3:$D$1315, $A24)+SUMIFS(DataRegularSeason20242025!$AB$3:$AB$1315,DataRegularSeason20242025!$B$3:$B$1315, "&lt;=" &amp; BZ$1, DataRegularSeason20242025!$E$3:$E$1315, $A24)</f>
        <v>8</v>
      </c>
      <c r="CA24" s="49">
        <f>SUMIFS(DataRegularSeason20242025!$AA$3:$AA$1315,DataRegularSeason20242025!$B$3:$B$1315, "&lt;=" &amp; CA$1, DataRegularSeason20242025!$D$3:$D$1315, $A24)+SUMIFS(DataRegularSeason20242025!$AB$3:$AB$1315,DataRegularSeason20242025!$B$3:$B$1315, "&lt;=" &amp; CA$1, DataRegularSeason20242025!$E$3:$E$1315, $A24)</f>
        <v>8</v>
      </c>
      <c r="CB24" s="49">
        <f>SUMIFS(DataRegularSeason20242025!$AA$3:$AA$1315,DataRegularSeason20242025!$B$3:$B$1315, "&lt;=" &amp; CB$1, DataRegularSeason20242025!$D$3:$D$1315, $A24)+SUMIFS(DataRegularSeason20242025!$AB$3:$AB$1315,DataRegularSeason20242025!$B$3:$B$1315, "&lt;=" &amp; CB$1, DataRegularSeason20242025!$E$3:$E$1315, $A24)</f>
        <v>8</v>
      </c>
      <c r="CC24" s="49">
        <f>SUMIFS(DataRegularSeason20242025!$AA$3:$AA$1315,DataRegularSeason20242025!$B$3:$B$1315, "&lt;=" &amp; CC$1, DataRegularSeason20242025!$D$3:$D$1315, $A24)+SUMIFS(DataRegularSeason20242025!$AB$3:$AB$1315,DataRegularSeason20242025!$B$3:$B$1315, "&lt;=" &amp; CC$1, DataRegularSeason20242025!$E$3:$E$1315, $A24)</f>
        <v>8</v>
      </c>
      <c r="CD24" s="49">
        <f>SUMIFS(DataRegularSeason20242025!$AA$3:$AA$1315,DataRegularSeason20242025!$B$3:$B$1315, "&lt;=" &amp; CD$1, DataRegularSeason20242025!$D$3:$D$1315, $A24)+SUMIFS(DataRegularSeason20242025!$AB$3:$AB$1315,DataRegularSeason20242025!$B$3:$B$1315, "&lt;=" &amp; CD$1, DataRegularSeason20242025!$E$3:$E$1315, $A24)</f>
        <v>8</v>
      </c>
      <c r="CE24" s="49">
        <f>SUMIFS(DataRegularSeason20242025!$AA$3:$AA$1315,DataRegularSeason20242025!$B$3:$B$1315, "&lt;=" &amp; CE$1, DataRegularSeason20242025!$D$3:$D$1315, $A24)+SUMIFS(DataRegularSeason20242025!$AB$3:$AB$1315,DataRegularSeason20242025!$B$3:$B$1315, "&lt;=" &amp; CE$1, DataRegularSeason20242025!$E$3:$E$1315, $A24)</f>
        <v>8</v>
      </c>
      <c r="CF24" s="49">
        <f>SUMIFS(DataRegularSeason20242025!$AA$3:$AA$1315,DataRegularSeason20242025!$B$3:$B$1315, "&lt;=" &amp; CF$1, DataRegularSeason20242025!$D$3:$D$1315, $A24)+SUMIFS(DataRegularSeason20242025!$AB$3:$AB$1315,DataRegularSeason20242025!$B$3:$B$1315, "&lt;=" &amp; CF$1, DataRegularSeason20242025!$E$3:$E$1315, $A24)</f>
        <v>8</v>
      </c>
      <c r="CG24" s="49">
        <f>SUMIFS(DataRegularSeason20242025!$AA$3:$AA$1315,DataRegularSeason20242025!$B$3:$B$1315, "&lt;=" &amp; CG$1, DataRegularSeason20242025!$D$3:$D$1315, $A24)+SUMIFS(DataRegularSeason20242025!$AB$3:$AB$1315,DataRegularSeason20242025!$B$3:$B$1315, "&lt;=" &amp; CG$1, DataRegularSeason20242025!$E$3:$E$1315, $A24)</f>
        <v>8</v>
      </c>
      <c r="CH24" s="49">
        <f>SUMIFS(DataRegularSeason20242025!$AA$3:$AA$1315,DataRegularSeason20242025!$B$3:$B$1315, "&lt;=" &amp; CH$1, DataRegularSeason20242025!$D$3:$D$1315, $A24)+SUMIFS(DataRegularSeason20242025!$AB$3:$AB$1315,DataRegularSeason20242025!$B$3:$B$1315, "&lt;=" &amp; CH$1, DataRegularSeason20242025!$E$3:$E$1315, $A24)</f>
        <v>8</v>
      </c>
      <c r="CI24" s="49">
        <f>SUMIFS(DataRegularSeason20242025!$AA$3:$AA$1315,DataRegularSeason20242025!$B$3:$B$1315, "&lt;=" &amp; CI$1, DataRegularSeason20242025!$D$3:$D$1315, $A24)+SUMIFS(DataRegularSeason20242025!$AB$3:$AB$1315,DataRegularSeason20242025!$B$3:$B$1315, "&lt;=" &amp; CI$1, DataRegularSeason20242025!$E$3:$E$1315, $A24)</f>
        <v>8</v>
      </c>
      <c r="CJ24" s="49">
        <f>SUMIFS(DataRegularSeason20242025!$AA$3:$AA$1315,DataRegularSeason20242025!$B$3:$B$1315, "&lt;=" &amp; CJ$1, DataRegularSeason20242025!$D$3:$D$1315, $A24)+SUMIFS(DataRegularSeason20242025!$AB$3:$AB$1315,DataRegularSeason20242025!$B$3:$B$1315, "&lt;=" &amp; CJ$1, DataRegularSeason20242025!$E$3:$E$1315, $A24)</f>
        <v>8</v>
      </c>
      <c r="CK24" s="49">
        <f>SUMIFS(DataRegularSeason20242025!$AA$3:$AA$1315,DataRegularSeason20242025!$B$3:$B$1315, "&lt;=" &amp; CK$1, DataRegularSeason20242025!$D$3:$D$1315, $A24)+SUMIFS(DataRegularSeason20242025!$AB$3:$AB$1315,DataRegularSeason20242025!$B$3:$B$1315, "&lt;=" &amp; CK$1, DataRegularSeason20242025!$E$3:$E$1315, $A24)</f>
        <v>8</v>
      </c>
      <c r="CL24" s="49">
        <f>SUMIFS(DataRegularSeason20242025!$AA$3:$AA$1315,DataRegularSeason20242025!$B$3:$B$1315, "&lt;=" &amp; CL$1, DataRegularSeason20242025!$D$3:$D$1315, $A24)+SUMIFS(DataRegularSeason20242025!$AB$3:$AB$1315,DataRegularSeason20242025!$B$3:$B$1315, "&lt;=" &amp; CL$1, DataRegularSeason20242025!$E$3:$E$1315, $A24)</f>
        <v>8</v>
      </c>
      <c r="CM24" s="49">
        <f>SUMIFS(DataRegularSeason20242025!$AA$3:$AA$1315,DataRegularSeason20242025!$B$3:$B$1315, "&lt;=" &amp; CM$1, DataRegularSeason20242025!$D$3:$D$1315, $A24)+SUMIFS(DataRegularSeason20242025!$AB$3:$AB$1315,DataRegularSeason20242025!$B$3:$B$1315, "&lt;=" &amp; CM$1, DataRegularSeason20242025!$E$3:$E$1315, $A24)</f>
        <v>8</v>
      </c>
      <c r="CN24" s="49">
        <f>SUMIFS(DataRegularSeason20242025!$AA$3:$AA$1315,DataRegularSeason20242025!$B$3:$B$1315, "&lt;=" &amp; CN$1, DataRegularSeason20242025!$D$3:$D$1315, $A24)+SUMIFS(DataRegularSeason20242025!$AB$3:$AB$1315,DataRegularSeason20242025!$B$3:$B$1315, "&lt;=" &amp; CN$1, DataRegularSeason20242025!$E$3:$E$1315, $A24)</f>
        <v>8</v>
      </c>
      <c r="CO24" s="49">
        <f>SUMIFS(DataRegularSeason20242025!$AA$3:$AA$1315,DataRegularSeason20242025!$B$3:$B$1315, "&lt;=" &amp; CO$1, DataRegularSeason20242025!$D$3:$D$1315, $A24)+SUMIFS(DataRegularSeason20242025!$AB$3:$AB$1315,DataRegularSeason20242025!$B$3:$B$1315, "&lt;=" &amp; CO$1, DataRegularSeason20242025!$E$3:$E$1315, $A24)</f>
        <v>8</v>
      </c>
      <c r="CP24" s="49">
        <f>SUMIFS(DataRegularSeason20242025!$AA$3:$AA$1315,DataRegularSeason20242025!$B$3:$B$1315, "&lt;=" &amp; CP$1, DataRegularSeason20242025!$D$3:$D$1315, $A24)+SUMIFS(DataRegularSeason20242025!$AB$3:$AB$1315,DataRegularSeason20242025!$B$3:$B$1315, "&lt;=" &amp; CP$1, DataRegularSeason20242025!$E$3:$E$1315, $A24)</f>
        <v>8</v>
      </c>
      <c r="CQ24" s="49">
        <f>SUMIFS(DataRegularSeason20242025!$AA$3:$AA$1315,DataRegularSeason20242025!$B$3:$B$1315, "&lt;=" &amp; CQ$1, DataRegularSeason20242025!$D$3:$D$1315, $A24)+SUMIFS(DataRegularSeason20242025!$AB$3:$AB$1315,DataRegularSeason20242025!$B$3:$B$1315, "&lt;=" &amp; CQ$1, DataRegularSeason20242025!$E$3:$E$1315, $A24)</f>
        <v>8</v>
      </c>
      <c r="CR24" s="49">
        <f>SUMIFS(DataRegularSeason20242025!$AA$3:$AA$1315,DataRegularSeason20242025!$B$3:$B$1315, "&lt;=" &amp; CR$1, DataRegularSeason20242025!$D$3:$D$1315, $A24)+SUMIFS(DataRegularSeason20242025!$AB$3:$AB$1315,DataRegularSeason20242025!$B$3:$B$1315, "&lt;=" &amp; CR$1, DataRegularSeason20242025!$E$3:$E$1315, $A24)</f>
        <v>8</v>
      </c>
      <c r="CS24" s="49">
        <f>SUMIFS(DataRegularSeason20242025!$AA$3:$AA$1315,DataRegularSeason20242025!$B$3:$B$1315, "&lt;=" &amp; CS$1, DataRegularSeason20242025!$D$3:$D$1315, $A24)+SUMIFS(DataRegularSeason20242025!$AB$3:$AB$1315,DataRegularSeason20242025!$B$3:$B$1315, "&lt;=" &amp; CS$1, DataRegularSeason20242025!$E$3:$E$1315, $A24)</f>
        <v>8</v>
      </c>
      <c r="CT24" s="49">
        <f>SUMIFS(DataRegularSeason20242025!$AA$3:$AA$1315,DataRegularSeason20242025!$B$3:$B$1315, "&lt;=" &amp; CT$1, DataRegularSeason20242025!$D$3:$D$1315, $A24)+SUMIFS(DataRegularSeason20242025!$AB$3:$AB$1315,DataRegularSeason20242025!$B$3:$B$1315, "&lt;=" &amp; CT$1, DataRegularSeason20242025!$E$3:$E$1315, $A24)</f>
        <v>8</v>
      </c>
      <c r="CU24" s="49">
        <f>SUMIFS(DataRegularSeason20242025!$AA$3:$AA$1315,DataRegularSeason20242025!$B$3:$B$1315, "&lt;=" &amp; CU$1, DataRegularSeason20242025!$D$3:$D$1315, $A24)+SUMIFS(DataRegularSeason20242025!$AB$3:$AB$1315,DataRegularSeason20242025!$B$3:$B$1315, "&lt;=" &amp; CU$1, DataRegularSeason20242025!$E$3:$E$1315, $A24)</f>
        <v>8</v>
      </c>
      <c r="CV24" s="49">
        <f>SUMIFS(DataRegularSeason20242025!$AA$3:$AA$1315,DataRegularSeason20242025!$B$3:$B$1315, "&lt;=" &amp; CV$1, DataRegularSeason20242025!$D$3:$D$1315, $A24)+SUMIFS(DataRegularSeason20242025!$AB$3:$AB$1315,DataRegularSeason20242025!$B$3:$B$1315, "&lt;=" &amp; CV$1, DataRegularSeason20242025!$E$3:$E$1315, $A24)</f>
        <v>8</v>
      </c>
      <c r="CW24" s="49">
        <f>SUMIFS(DataRegularSeason20242025!$AA$3:$AA$1315,DataRegularSeason20242025!$B$3:$B$1315, "&lt;=" &amp; CW$1, DataRegularSeason20242025!$D$3:$D$1315, $A24)+SUMIFS(DataRegularSeason20242025!$AB$3:$AB$1315,DataRegularSeason20242025!$B$3:$B$1315, "&lt;=" &amp; CW$1, DataRegularSeason20242025!$E$3:$E$1315, $A24)</f>
        <v>8</v>
      </c>
      <c r="CX24" s="49">
        <f>SUMIFS(DataRegularSeason20242025!$AA$3:$AA$1315,DataRegularSeason20242025!$B$3:$B$1315, "&lt;=" &amp; CX$1, DataRegularSeason20242025!$D$3:$D$1315, $A24)+SUMIFS(DataRegularSeason20242025!$AB$3:$AB$1315,DataRegularSeason20242025!$B$3:$B$1315, "&lt;=" &amp; CX$1, DataRegularSeason20242025!$E$3:$E$1315, $A24)</f>
        <v>8</v>
      </c>
      <c r="CY24" s="49">
        <f>SUMIFS(DataRegularSeason20242025!$AA$3:$AA$1315,DataRegularSeason20242025!$B$3:$B$1315, "&lt;=" &amp; CY$1, DataRegularSeason20242025!$D$3:$D$1315, $A24)+SUMIFS(DataRegularSeason20242025!$AB$3:$AB$1315,DataRegularSeason20242025!$B$3:$B$1315, "&lt;=" &amp; CY$1, DataRegularSeason20242025!$E$3:$E$1315, $A24)</f>
        <v>8</v>
      </c>
      <c r="CZ24" s="49">
        <f>SUMIFS(DataRegularSeason20242025!$AA$3:$AA$1315,DataRegularSeason20242025!$B$3:$B$1315, "&lt;=" &amp; CZ$1, DataRegularSeason20242025!$D$3:$D$1315, $A24)+SUMIFS(DataRegularSeason20242025!$AB$3:$AB$1315,DataRegularSeason20242025!$B$3:$B$1315, "&lt;=" &amp; CZ$1, DataRegularSeason20242025!$E$3:$E$1315, $A24)</f>
        <v>8</v>
      </c>
      <c r="DA24" s="49">
        <f>SUMIFS(DataRegularSeason20242025!$AA$3:$AA$1315,DataRegularSeason20242025!$B$3:$B$1315, "&lt;=" &amp; DA$1, DataRegularSeason20242025!$D$3:$D$1315, $A24)+SUMIFS(DataRegularSeason20242025!$AB$3:$AB$1315,DataRegularSeason20242025!$B$3:$B$1315, "&lt;=" &amp; DA$1, DataRegularSeason20242025!$E$3:$E$1315, $A24)</f>
        <v>8</v>
      </c>
      <c r="DB24" s="49">
        <f>SUMIFS(DataRegularSeason20242025!$AA$3:$AA$1315,DataRegularSeason20242025!$B$3:$B$1315, "&lt;=" &amp; DB$1, DataRegularSeason20242025!$D$3:$D$1315, $A24)+SUMIFS(DataRegularSeason20242025!$AB$3:$AB$1315,DataRegularSeason20242025!$B$3:$B$1315, "&lt;=" &amp; DB$1, DataRegularSeason20242025!$E$3:$E$1315, $A24)</f>
        <v>8</v>
      </c>
      <c r="DC24" s="49">
        <f>SUMIFS(DataRegularSeason20242025!$AA$3:$AA$1315,DataRegularSeason20242025!$B$3:$B$1315, "&lt;=" &amp; DC$1, DataRegularSeason20242025!$D$3:$D$1315, $A24)+SUMIFS(DataRegularSeason20242025!$AB$3:$AB$1315,DataRegularSeason20242025!$B$3:$B$1315, "&lt;=" &amp; DC$1, DataRegularSeason20242025!$E$3:$E$1315, $A24)</f>
        <v>8</v>
      </c>
      <c r="DD24" s="49">
        <f>SUMIFS(DataRegularSeason20242025!$AA$3:$AA$1315,DataRegularSeason20242025!$B$3:$B$1315, "&lt;=" &amp; DD$1, DataRegularSeason20242025!$D$3:$D$1315, $A24)+SUMIFS(DataRegularSeason20242025!$AB$3:$AB$1315,DataRegularSeason20242025!$B$3:$B$1315, "&lt;=" &amp; DD$1, DataRegularSeason20242025!$E$3:$E$1315, $A24)</f>
        <v>8</v>
      </c>
      <c r="DE24" s="49">
        <f>SUMIFS(DataRegularSeason20242025!$AA$3:$AA$1315,DataRegularSeason20242025!$B$3:$B$1315, "&lt;=" &amp; DE$1, DataRegularSeason20242025!$D$3:$D$1315, $A24)+SUMIFS(DataRegularSeason20242025!$AB$3:$AB$1315,DataRegularSeason20242025!$B$3:$B$1315, "&lt;=" &amp; DE$1, DataRegularSeason20242025!$E$3:$E$1315, $A24)</f>
        <v>8</v>
      </c>
      <c r="DF24" s="49">
        <f>SUMIFS(DataRegularSeason20242025!$AA$3:$AA$1315,DataRegularSeason20242025!$B$3:$B$1315, "&lt;=" &amp; DF$1, DataRegularSeason20242025!$D$3:$D$1315, $A24)+SUMIFS(DataRegularSeason20242025!$AB$3:$AB$1315,DataRegularSeason20242025!$B$3:$B$1315, "&lt;=" &amp; DF$1, DataRegularSeason20242025!$E$3:$E$1315, $A24)</f>
        <v>8</v>
      </c>
      <c r="DG24" s="49">
        <f>SUMIFS(DataRegularSeason20242025!$AA$3:$AA$1315,DataRegularSeason20242025!$B$3:$B$1315, "&lt;=" &amp; DG$1, DataRegularSeason20242025!$D$3:$D$1315, $A24)+SUMIFS(DataRegularSeason20242025!$AB$3:$AB$1315,DataRegularSeason20242025!$B$3:$B$1315, "&lt;=" &amp; DG$1, DataRegularSeason20242025!$E$3:$E$1315, $A24)</f>
        <v>8</v>
      </c>
      <c r="DH24" s="49">
        <f>SUMIFS(DataRegularSeason20242025!$AA$3:$AA$1315,DataRegularSeason20242025!$B$3:$B$1315, "&lt;=" &amp; DH$1, DataRegularSeason20242025!$D$3:$D$1315, $A24)+SUMIFS(DataRegularSeason20242025!$AB$3:$AB$1315,DataRegularSeason20242025!$B$3:$B$1315, "&lt;=" &amp; DH$1, DataRegularSeason20242025!$E$3:$E$1315, $A24)</f>
        <v>8</v>
      </c>
      <c r="DI24" s="49">
        <f>SUMIFS(DataRegularSeason20242025!$AA$3:$AA$1315,DataRegularSeason20242025!$B$3:$B$1315, "&lt;=" &amp; DI$1, DataRegularSeason20242025!$D$3:$D$1315, $A24)+SUMIFS(DataRegularSeason20242025!$AB$3:$AB$1315,DataRegularSeason20242025!$B$3:$B$1315, "&lt;=" &amp; DI$1, DataRegularSeason20242025!$E$3:$E$1315, $A24)</f>
        <v>8</v>
      </c>
      <c r="DJ24" s="49">
        <f>SUMIFS(DataRegularSeason20242025!$AA$3:$AA$1315,DataRegularSeason20242025!$B$3:$B$1315, "&lt;=" &amp; DJ$1, DataRegularSeason20242025!$D$3:$D$1315, $A24)+SUMIFS(DataRegularSeason20242025!$AB$3:$AB$1315,DataRegularSeason20242025!$B$3:$B$1315, "&lt;=" &amp; DJ$1, DataRegularSeason20242025!$E$3:$E$1315, $A24)</f>
        <v>8</v>
      </c>
      <c r="DK24" s="49">
        <f>SUMIFS(DataRegularSeason20242025!$AA$3:$AA$1315,DataRegularSeason20242025!$B$3:$B$1315, "&lt;=" &amp; DK$1, DataRegularSeason20242025!$D$3:$D$1315, $A24)+SUMIFS(DataRegularSeason20242025!$AB$3:$AB$1315,DataRegularSeason20242025!$B$3:$B$1315, "&lt;=" &amp; DK$1, DataRegularSeason20242025!$E$3:$E$1315, $A24)</f>
        <v>8</v>
      </c>
      <c r="DL24" s="49">
        <f>SUMIFS(DataRegularSeason20242025!$AA$3:$AA$1315,DataRegularSeason20242025!$B$3:$B$1315, "&lt;=" &amp; DL$1, DataRegularSeason20242025!$D$3:$D$1315, $A24)+SUMIFS(DataRegularSeason20242025!$AB$3:$AB$1315,DataRegularSeason20242025!$B$3:$B$1315, "&lt;=" &amp; DL$1, DataRegularSeason20242025!$E$3:$E$1315, $A24)</f>
        <v>8</v>
      </c>
      <c r="DM24" s="49">
        <f>SUMIFS(DataRegularSeason20242025!$AA$3:$AA$1315,DataRegularSeason20242025!$B$3:$B$1315, "&lt;=" &amp; DM$1, DataRegularSeason20242025!$D$3:$D$1315, $A24)+SUMIFS(DataRegularSeason20242025!$AB$3:$AB$1315,DataRegularSeason20242025!$B$3:$B$1315, "&lt;=" &amp; DM$1, DataRegularSeason20242025!$E$3:$E$1315, $A24)</f>
        <v>8</v>
      </c>
      <c r="DN24" s="49">
        <f>SUMIFS(DataRegularSeason20242025!$AA$3:$AA$1315,DataRegularSeason20242025!$B$3:$B$1315, "&lt;=" &amp; DN$1, DataRegularSeason20242025!$D$3:$D$1315, $A24)+SUMIFS(DataRegularSeason20242025!$AB$3:$AB$1315,DataRegularSeason20242025!$B$3:$B$1315, "&lt;=" &amp; DN$1, DataRegularSeason20242025!$E$3:$E$1315, $A24)</f>
        <v>8</v>
      </c>
      <c r="DO24" s="49">
        <f>SUMIFS(DataRegularSeason20242025!$AA$3:$AA$1315,DataRegularSeason20242025!$B$3:$B$1315, "&lt;=" &amp; DO$1, DataRegularSeason20242025!$D$3:$D$1315, $A24)+SUMIFS(DataRegularSeason20242025!$AB$3:$AB$1315,DataRegularSeason20242025!$B$3:$B$1315, "&lt;=" &amp; DO$1, DataRegularSeason20242025!$E$3:$E$1315, $A24)</f>
        <v>8</v>
      </c>
      <c r="DP24" s="49">
        <f>SUMIFS(DataRegularSeason20242025!$AA$3:$AA$1315,DataRegularSeason20242025!$B$3:$B$1315, "&lt;=" &amp; DP$1, DataRegularSeason20242025!$D$3:$D$1315, $A24)+SUMIFS(DataRegularSeason20242025!$AB$3:$AB$1315,DataRegularSeason20242025!$B$3:$B$1315, "&lt;=" &amp; DP$1, DataRegularSeason20242025!$E$3:$E$1315, $A24)</f>
        <v>8</v>
      </c>
      <c r="DQ24" s="49">
        <f>SUMIFS(DataRegularSeason20242025!$AA$3:$AA$1315,DataRegularSeason20242025!$B$3:$B$1315, "&lt;=" &amp; DQ$1, DataRegularSeason20242025!$D$3:$D$1315, $A24)+SUMIFS(DataRegularSeason20242025!$AB$3:$AB$1315,DataRegularSeason20242025!$B$3:$B$1315, "&lt;=" &amp; DQ$1, DataRegularSeason20242025!$E$3:$E$1315, $A24)</f>
        <v>8</v>
      </c>
      <c r="DR24" s="49">
        <f>SUMIFS(DataRegularSeason20242025!$AA$3:$AA$1315,DataRegularSeason20242025!$B$3:$B$1315, "&lt;=" &amp; DR$1, DataRegularSeason20242025!$D$3:$D$1315, $A24)+SUMIFS(DataRegularSeason20242025!$AB$3:$AB$1315,DataRegularSeason20242025!$B$3:$B$1315, "&lt;=" &amp; DR$1, DataRegularSeason20242025!$E$3:$E$1315, $A24)</f>
        <v>8</v>
      </c>
      <c r="DS24" s="49">
        <f>SUMIFS(DataRegularSeason20242025!$AA$3:$AA$1315,DataRegularSeason20242025!$B$3:$B$1315, "&lt;=" &amp; DS$1, DataRegularSeason20242025!$D$3:$D$1315, $A24)+SUMIFS(DataRegularSeason20242025!$AB$3:$AB$1315,DataRegularSeason20242025!$B$3:$B$1315, "&lt;=" &amp; DS$1, DataRegularSeason20242025!$E$3:$E$1315, $A24)</f>
        <v>8</v>
      </c>
      <c r="DT24" s="49">
        <f>SUMIFS(DataRegularSeason20242025!$AA$3:$AA$1315,DataRegularSeason20242025!$B$3:$B$1315, "&lt;=" &amp; DT$1, DataRegularSeason20242025!$D$3:$D$1315, $A24)+SUMIFS(DataRegularSeason20242025!$AB$3:$AB$1315,DataRegularSeason20242025!$B$3:$B$1315, "&lt;=" &amp; DT$1, DataRegularSeason20242025!$E$3:$E$1315, $A24)</f>
        <v>8</v>
      </c>
      <c r="DU24" s="49">
        <f>SUMIFS(DataRegularSeason20242025!$AA$3:$AA$1315,DataRegularSeason20242025!$B$3:$B$1315, "&lt;=" &amp; DU$1, DataRegularSeason20242025!$D$3:$D$1315, $A24)+SUMIFS(DataRegularSeason20242025!$AB$3:$AB$1315,DataRegularSeason20242025!$B$3:$B$1315, "&lt;=" &amp; DU$1, DataRegularSeason20242025!$E$3:$E$1315, $A24)</f>
        <v>8</v>
      </c>
      <c r="DV24" s="49">
        <f>SUMIFS(DataRegularSeason20242025!$AA$3:$AA$1315,DataRegularSeason20242025!$B$3:$B$1315, "&lt;=" &amp; DV$1, DataRegularSeason20242025!$D$3:$D$1315, $A24)+SUMIFS(DataRegularSeason20242025!$AB$3:$AB$1315,DataRegularSeason20242025!$B$3:$B$1315, "&lt;=" &amp; DV$1, DataRegularSeason20242025!$E$3:$E$1315, $A24)</f>
        <v>8</v>
      </c>
      <c r="DW24" s="49">
        <f>SUMIFS(DataRegularSeason20242025!$AA$3:$AA$1315,DataRegularSeason20242025!$B$3:$B$1315, "&lt;=" &amp; DW$1, DataRegularSeason20242025!$D$3:$D$1315, $A24)+SUMIFS(DataRegularSeason20242025!$AB$3:$AB$1315,DataRegularSeason20242025!$B$3:$B$1315, "&lt;=" &amp; DW$1, DataRegularSeason20242025!$E$3:$E$1315, $A24)</f>
        <v>8</v>
      </c>
      <c r="DX24" s="49">
        <f>SUMIFS(DataRegularSeason20242025!$AA$3:$AA$1315,DataRegularSeason20242025!$B$3:$B$1315, "&lt;=" &amp; DX$1, DataRegularSeason20242025!$D$3:$D$1315, $A24)+SUMIFS(DataRegularSeason20242025!$AB$3:$AB$1315,DataRegularSeason20242025!$B$3:$B$1315, "&lt;=" &amp; DX$1, DataRegularSeason20242025!$E$3:$E$1315, $A24)</f>
        <v>8</v>
      </c>
      <c r="DY24" s="49">
        <f>SUMIFS(DataRegularSeason20242025!$AA$3:$AA$1315,DataRegularSeason20242025!$B$3:$B$1315, "&lt;=" &amp; DY$1, DataRegularSeason20242025!$D$3:$D$1315, $A24)+SUMIFS(DataRegularSeason20242025!$AB$3:$AB$1315,DataRegularSeason20242025!$B$3:$B$1315, "&lt;=" &amp; DY$1, DataRegularSeason20242025!$E$3:$E$1315, $A24)</f>
        <v>8</v>
      </c>
      <c r="DZ24" s="49">
        <f>SUMIFS(DataRegularSeason20242025!$AA$3:$AA$1315,DataRegularSeason20242025!$B$3:$B$1315, "&lt;=" &amp; DZ$1, DataRegularSeason20242025!$D$3:$D$1315, $A24)+SUMIFS(DataRegularSeason20242025!$AB$3:$AB$1315,DataRegularSeason20242025!$B$3:$B$1315, "&lt;=" &amp; DZ$1, DataRegularSeason20242025!$E$3:$E$1315, $A24)</f>
        <v>8</v>
      </c>
      <c r="EA24" s="49">
        <f>SUMIFS(DataRegularSeason20242025!$AA$3:$AA$1315,DataRegularSeason20242025!$B$3:$B$1315, "&lt;=" &amp; EA$1, DataRegularSeason20242025!$D$3:$D$1315, $A24)+SUMIFS(DataRegularSeason20242025!$AB$3:$AB$1315,DataRegularSeason20242025!$B$3:$B$1315, "&lt;=" &amp; EA$1, DataRegularSeason20242025!$E$3:$E$1315, $A24)</f>
        <v>8</v>
      </c>
      <c r="EB24" s="49">
        <f>SUMIFS(DataRegularSeason20242025!$AA$3:$AA$1315,DataRegularSeason20242025!$B$3:$B$1315, "&lt;=" &amp; EB$1, DataRegularSeason20242025!$D$3:$D$1315, $A24)+SUMIFS(DataRegularSeason20242025!$AB$3:$AB$1315,DataRegularSeason20242025!$B$3:$B$1315, "&lt;=" &amp; EB$1, DataRegularSeason20242025!$E$3:$E$1315, $A24)</f>
        <v>8</v>
      </c>
      <c r="EC24" s="49">
        <f>SUMIFS(DataRegularSeason20242025!$AA$3:$AA$1315,DataRegularSeason20242025!$B$3:$B$1315, "&lt;=" &amp; EC$1, DataRegularSeason20242025!$D$3:$D$1315, $A24)+SUMIFS(DataRegularSeason20242025!$AB$3:$AB$1315,DataRegularSeason20242025!$B$3:$B$1315, "&lt;=" &amp; EC$1, DataRegularSeason20242025!$E$3:$E$1315, $A24)</f>
        <v>8</v>
      </c>
      <c r="ED24" s="49">
        <f>SUMIFS(DataRegularSeason20242025!$AA$3:$AA$1315,DataRegularSeason20242025!$B$3:$B$1315, "&lt;=" &amp; ED$1, DataRegularSeason20242025!$D$3:$D$1315, $A24)+SUMIFS(DataRegularSeason20242025!$AB$3:$AB$1315,DataRegularSeason20242025!$B$3:$B$1315, "&lt;=" &amp; ED$1, DataRegularSeason20242025!$E$3:$E$1315, $A24)</f>
        <v>8</v>
      </c>
      <c r="EE24" s="49">
        <f>SUMIFS(DataRegularSeason20242025!$AA$3:$AA$1315,DataRegularSeason20242025!$B$3:$B$1315, "&lt;=" &amp; EE$1, DataRegularSeason20242025!$D$3:$D$1315, $A24)+SUMIFS(DataRegularSeason20242025!$AB$3:$AB$1315,DataRegularSeason20242025!$B$3:$B$1315, "&lt;=" &amp; EE$1, DataRegularSeason20242025!$E$3:$E$1315, $A24)</f>
        <v>8</v>
      </c>
      <c r="EF24" s="49">
        <f>SUMIFS(DataRegularSeason20242025!$AA$3:$AA$1315,DataRegularSeason20242025!$B$3:$B$1315, "&lt;=" &amp; EF$1, DataRegularSeason20242025!$D$3:$D$1315, $A24)+SUMIFS(DataRegularSeason20242025!$AB$3:$AB$1315,DataRegularSeason20242025!$B$3:$B$1315, "&lt;=" &amp; EF$1, DataRegularSeason20242025!$E$3:$E$1315, $A24)</f>
        <v>8</v>
      </c>
      <c r="EG24" s="49">
        <f>SUMIFS(DataRegularSeason20242025!$AA$3:$AA$1315,DataRegularSeason20242025!$B$3:$B$1315, "&lt;=" &amp; EG$1, DataRegularSeason20242025!$D$3:$D$1315, $A24)+SUMIFS(DataRegularSeason20242025!$AB$3:$AB$1315,DataRegularSeason20242025!$B$3:$B$1315, "&lt;=" &amp; EG$1, DataRegularSeason20242025!$E$3:$E$1315, $A24)</f>
        <v>8</v>
      </c>
      <c r="EH24" s="49">
        <f>SUMIFS(DataRegularSeason20242025!$AA$3:$AA$1315,DataRegularSeason20242025!$B$3:$B$1315, "&lt;=" &amp; EH$1, DataRegularSeason20242025!$D$3:$D$1315, $A24)+SUMIFS(DataRegularSeason20242025!$AB$3:$AB$1315,DataRegularSeason20242025!$B$3:$B$1315, "&lt;=" &amp; EH$1, DataRegularSeason20242025!$E$3:$E$1315, $A24)</f>
        <v>8</v>
      </c>
      <c r="EI24" s="49">
        <f>SUMIFS(DataRegularSeason20242025!$AA$3:$AA$1315,DataRegularSeason20242025!$B$3:$B$1315, "&lt;=" &amp; EI$1, DataRegularSeason20242025!$D$3:$D$1315, $A24)+SUMIFS(DataRegularSeason20242025!$AB$3:$AB$1315,DataRegularSeason20242025!$B$3:$B$1315, "&lt;=" &amp; EI$1, DataRegularSeason20242025!$E$3:$E$1315, $A24)</f>
        <v>8</v>
      </c>
      <c r="EJ24" s="49">
        <f>SUMIFS(DataRegularSeason20242025!$AA$3:$AA$1315,DataRegularSeason20242025!$B$3:$B$1315, "&lt;=" &amp; EJ$1, DataRegularSeason20242025!$D$3:$D$1315, $A24)+SUMIFS(DataRegularSeason20242025!$AB$3:$AB$1315,DataRegularSeason20242025!$B$3:$B$1315, "&lt;=" &amp; EJ$1, DataRegularSeason20242025!$E$3:$E$1315, $A24)</f>
        <v>8</v>
      </c>
      <c r="EK24" s="49">
        <f>SUMIFS(DataRegularSeason20242025!$AA$3:$AA$1315,DataRegularSeason20242025!$B$3:$B$1315, "&lt;=" &amp; EK$1, DataRegularSeason20242025!$D$3:$D$1315, $A24)+SUMIFS(DataRegularSeason20242025!$AB$3:$AB$1315,DataRegularSeason20242025!$B$3:$B$1315, "&lt;=" &amp; EK$1, DataRegularSeason20242025!$E$3:$E$1315, $A24)</f>
        <v>8</v>
      </c>
      <c r="EL24" s="49">
        <f>SUMIFS(DataRegularSeason20242025!$AA$3:$AA$1315,DataRegularSeason20242025!$B$3:$B$1315, "&lt;=" &amp; EL$1, DataRegularSeason20242025!$D$3:$D$1315, $A24)+SUMIFS(DataRegularSeason20242025!$AB$3:$AB$1315,DataRegularSeason20242025!$B$3:$B$1315, "&lt;=" &amp; EL$1, DataRegularSeason20242025!$E$3:$E$1315, $A24)</f>
        <v>8</v>
      </c>
      <c r="EM24" s="49">
        <f>SUMIFS(DataRegularSeason20242025!$AA$3:$AA$1315,DataRegularSeason20242025!$B$3:$B$1315, "&lt;=" &amp; EM$1, DataRegularSeason20242025!$D$3:$D$1315, $A24)+SUMIFS(DataRegularSeason20242025!$AB$3:$AB$1315,DataRegularSeason20242025!$B$3:$B$1315, "&lt;=" &amp; EM$1, DataRegularSeason20242025!$E$3:$E$1315, $A24)</f>
        <v>8</v>
      </c>
      <c r="EN24" s="49">
        <f>SUMIFS(DataRegularSeason20242025!$AA$3:$AA$1315,DataRegularSeason20242025!$B$3:$B$1315, "&lt;=" &amp; EN$1, DataRegularSeason20242025!$D$3:$D$1315, $A24)+SUMIFS(DataRegularSeason20242025!$AB$3:$AB$1315,DataRegularSeason20242025!$B$3:$B$1315, "&lt;=" &amp; EN$1, DataRegularSeason20242025!$E$3:$E$1315, $A24)</f>
        <v>8</v>
      </c>
      <c r="EO24" s="49">
        <f>SUMIFS(DataRegularSeason20242025!$AA$3:$AA$1315,DataRegularSeason20242025!$B$3:$B$1315, "&lt;=" &amp; EO$1, DataRegularSeason20242025!$D$3:$D$1315, $A24)+SUMIFS(DataRegularSeason20242025!$AB$3:$AB$1315,DataRegularSeason20242025!$B$3:$B$1315, "&lt;=" &amp; EO$1, DataRegularSeason20242025!$E$3:$E$1315, $A24)</f>
        <v>8</v>
      </c>
      <c r="EP24" s="49">
        <f>SUMIFS(DataRegularSeason20242025!$AA$3:$AA$1315,DataRegularSeason20242025!$B$3:$B$1315, "&lt;=" &amp; EP$1, DataRegularSeason20242025!$D$3:$D$1315, $A24)+SUMIFS(DataRegularSeason20242025!$AB$3:$AB$1315,DataRegularSeason20242025!$B$3:$B$1315, "&lt;=" &amp; EP$1, DataRegularSeason20242025!$E$3:$E$1315, $A24)</f>
        <v>8</v>
      </c>
      <c r="EQ24" s="49">
        <f>SUMIFS(DataRegularSeason20242025!$AA$3:$AA$1315,DataRegularSeason20242025!$B$3:$B$1315, "&lt;=" &amp; EQ$1, DataRegularSeason20242025!$D$3:$D$1315, $A24)+SUMIFS(DataRegularSeason20242025!$AB$3:$AB$1315,DataRegularSeason20242025!$B$3:$B$1315, "&lt;=" &amp; EQ$1, DataRegularSeason20242025!$E$3:$E$1315, $A24)</f>
        <v>8</v>
      </c>
      <c r="ER24" s="49">
        <f>SUMIFS(DataRegularSeason20242025!$AA$3:$AA$1315,DataRegularSeason20242025!$B$3:$B$1315, "&lt;=" &amp; ER$1, DataRegularSeason20242025!$D$3:$D$1315, $A24)+SUMIFS(DataRegularSeason20242025!$AB$3:$AB$1315,DataRegularSeason20242025!$B$3:$B$1315, "&lt;=" &amp; ER$1, DataRegularSeason20242025!$E$3:$E$1315, $A24)</f>
        <v>8</v>
      </c>
      <c r="ES24" s="49">
        <f>SUMIFS(DataRegularSeason20242025!$AA$3:$AA$1315,DataRegularSeason20242025!$B$3:$B$1315, "&lt;=" &amp; ES$1, DataRegularSeason20242025!$D$3:$D$1315, $A24)+SUMIFS(DataRegularSeason20242025!$AB$3:$AB$1315,DataRegularSeason20242025!$B$3:$B$1315, "&lt;=" &amp; ES$1, DataRegularSeason20242025!$E$3:$E$1315, $A24)</f>
        <v>8</v>
      </c>
      <c r="ET24" s="49">
        <f>SUMIFS(DataRegularSeason20242025!$AA$3:$AA$1315,DataRegularSeason20242025!$B$3:$B$1315, "&lt;=" &amp; ET$1, DataRegularSeason20242025!$D$3:$D$1315, $A24)+SUMIFS(DataRegularSeason20242025!$AB$3:$AB$1315,DataRegularSeason20242025!$B$3:$B$1315, "&lt;=" &amp; ET$1, DataRegularSeason20242025!$E$3:$E$1315, $A24)</f>
        <v>8</v>
      </c>
      <c r="EU24" s="49">
        <f>SUMIFS(DataRegularSeason20242025!$AA$3:$AA$1315,DataRegularSeason20242025!$B$3:$B$1315, "&lt;=" &amp; EU$1, DataRegularSeason20242025!$D$3:$D$1315, $A24)+SUMIFS(DataRegularSeason20242025!$AB$3:$AB$1315,DataRegularSeason20242025!$B$3:$B$1315, "&lt;=" &amp; EU$1, DataRegularSeason20242025!$E$3:$E$1315, $A24)</f>
        <v>8</v>
      </c>
      <c r="EV24" s="49">
        <f>SUMIFS(DataRegularSeason20242025!$AA$3:$AA$1315,DataRegularSeason20242025!$B$3:$B$1315, "&lt;=" &amp; EV$1, DataRegularSeason20242025!$D$3:$D$1315, $A24)+SUMIFS(DataRegularSeason20242025!$AB$3:$AB$1315,DataRegularSeason20242025!$B$3:$B$1315, "&lt;=" &amp; EV$1, DataRegularSeason20242025!$E$3:$E$1315, $A24)</f>
        <v>8</v>
      </c>
      <c r="EW24" s="49">
        <f>SUMIFS(DataRegularSeason20242025!$AA$3:$AA$1315,DataRegularSeason20242025!$B$3:$B$1315, "&lt;=" &amp; EW$1, DataRegularSeason20242025!$D$3:$D$1315, $A24)+SUMIFS(DataRegularSeason20242025!$AB$3:$AB$1315,DataRegularSeason20242025!$B$3:$B$1315, "&lt;=" &amp; EW$1, DataRegularSeason20242025!$E$3:$E$1315, $A24)</f>
        <v>8</v>
      </c>
      <c r="EX24" s="49">
        <f>SUMIFS(DataRegularSeason20242025!$AA$3:$AA$1315,DataRegularSeason20242025!$B$3:$B$1315, "&lt;=" &amp; EX$1, DataRegularSeason20242025!$D$3:$D$1315, $A24)+SUMIFS(DataRegularSeason20242025!$AB$3:$AB$1315,DataRegularSeason20242025!$B$3:$B$1315, "&lt;=" &amp; EX$1, DataRegularSeason20242025!$E$3:$E$1315, $A24)</f>
        <v>8</v>
      </c>
      <c r="EY24" s="49">
        <f>SUMIFS(DataRegularSeason20242025!$AA$3:$AA$1315,DataRegularSeason20242025!$B$3:$B$1315, "&lt;=" &amp; EY$1, DataRegularSeason20242025!$D$3:$D$1315, $A24)+SUMIFS(DataRegularSeason20242025!$AB$3:$AB$1315,DataRegularSeason20242025!$B$3:$B$1315, "&lt;=" &amp; EY$1, DataRegularSeason20242025!$E$3:$E$1315, $A24)</f>
        <v>8</v>
      </c>
      <c r="EZ24" s="49">
        <f>SUMIFS(DataRegularSeason20242025!$AA$3:$AA$1315,DataRegularSeason20242025!$B$3:$B$1315, "&lt;=" &amp; EZ$1, DataRegularSeason20242025!$D$3:$D$1315, $A24)+SUMIFS(DataRegularSeason20242025!$AB$3:$AB$1315,DataRegularSeason20242025!$B$3:$B$1315, "&lt;=" &amp; EZ$1, DataRegularSeason20242025!$E$3:$E$1315, $A24)</f>
        <v>8</v>
      </c>
      <c r="FA24" s="49">
        <f>SUMIFS(DataRegularSeason20242025!$AA$3:$AA$1315,DataRegularSeason20242025!$B$3:$B$1315, "&lt;=" &amp; FA$1, DataRegularSeason20242025!$D$3:$D$1315, $A24)+SUMIFS(DataRegularSeason20242025!$AB$3:$AB$1315,DataRegularSeason20242025!$B$3:$B$1315, "&lt;=" &amp; FA$1, DataRegularSeason20242025!$E$3:$E$1315, $A24)</f>
        <v>8</v>
      </c>
      <c r="FB24" s="49">
        <f>SUMIFS(DataRegularSeason20242025!$AA$3:$AA$1315,DataRegularSeason20242025!$B$3:$B$1315, "&lt;=" &amp; FB$1, DataRegularSeason20242025!$D$3:$D$1315, $A24)+SUMIFS(DataRegularSeason20242025!$AB$3:$AB$1315,DataRegularSeason20242025!$B$3:$B$1315, "&lt;=" &amp; FB$1, DataRegularSeason20242025!$E$3:$E$1315, $A24)</f>
        <v>8</v>
      </c>
      <c r="FC24" s="49">
        <f>SUMIFS(DataRegularSeason20242025!$AA$3:$AA$1315,DataRegularSeason20242025!$B$3:$B$1315, "&lt;=" &amp; FC$1, DataRegularSeason20242025!$D$3:$D$1315, $A24)+SUMIFS(DataRegularSeason20242025!$AB$3:$AB$1315,DataRegularSeason20242025!$B$3:$B$1315, "&lt;=" &amp; FC$1, DataRegularSeason20242025!$E$3:$E$1315, $A24)</f>
        <v>8</v>
      </c>
      <c r="FD24" s="49">
        <f>SUMIFS(DataRegularSeason20242025!$AA$3:$AA$1315,DataRegularSeason20242025!$B$3:$B$1315, "&lt;=" &amp; FD$1, DataRegularSeason20242025!$D$3:$D$1315, $A24)+SUMIFS(DataRegularSeason20242025!$AB$3:$AB$1315,DataRegularSeason20242025!$B$3:$B$1315, "&lt;=" &amp; FD$1, DataRegularSeason20242025!$E$3:$E$1315, $A24)</f>
        <v>8</v>
      </c>
      <c r="FE24" s="49">
        <f>SUMIFS(DataRegularSeason20242025!$AA$3:$AA$1315,DataRegularSeason20242025!$B$3:$B$1315, "&lt;=" &amp; FE$1, DataRegularSeason20242025!$D$3:$D$1315, $A24)+SUMIFS(DataRegularSeason20242025!$AB$3:$AB$1315,DataRegularSeason20242025!$B$3:$B$1315, "&lt;=" &amp; FE$1, DataRegularSeason20242025!$E$3:$E$1315, $A24)</f>
        <v>8</v>
      </c>
      <c r="FF24" s="49">
        <f>SUMIFS(DataRegularSeason20242025!$AA$3:$AA$1315,DataRegularSeason20242025!$B$3:$B$1315, "&lt;=" &amp; FF$1, DataRegularSeason20242025!$D$3:$D$1315, $A24)+SUMIFS(DataRegularSeason20242025!$AB$3:$AB$1315,DataRegularSeason20242025!$B$3:$B$1315, "&lt;=" &amp; FF$1, DataRegularSeason20242025!$E$3:$E$1315, $A24)</f>
        <v>8</v>
      </c>
      <c r="FG24" s="49">
        <f>SUMIFS(DataRegularSeason20242025!$AA$3:$AA$1315,DataRegularSeason20242025!$B$3:$B$1315, "&lt;=" &amp; FG$1, DataRegularSeason20242025!$D$3:$D$1315, $A24)+SUMIFS(DataRegularSeason20242025!$AB$3:$AB$1315,DataRegularSeason20242025!$B$3:$B$1315, "&lt;=" &amp; FG$1, DataRegularSeason20242025!$E$3:$E$1315, $A24)</f>
        <v>8</v>
      </c>
      <c r="FH24" s="49">
        <f>SUMIFS(DataRegularSeason20242025!$AA$3:$AA$1315,DataRegularSeason20242025!$B$3:$B$1315, "&lt;=" &amp; FH$1, DataRegularSeason20242025!$D$3:$D$1315, $A24)+SUMIFS(DataRegularSeason20242025!$AB$3:$AB$1315,DataRegularSeason20242025!$B$3:$B$1315, "&lt;=" &amp; FH$1, DataRegularSeason20242025!$E$3:$E$1315, $A24)</f>
        <v>8</v>
      </c>
      <c r="FI24" s="49">
        <f>SUMIFS(DataRegularSeason20242025!$AA$3:$AA$1315,DataRegularSeason20242025!$B$3:$B$1315, "&lt;=" &amp; FI$1, DataRegularSeason20242025!$D$3:$D$1315, $A24)+SUMIFS(DataRegularSeason20242025!$AB$3:$AB$1315,DataRegularSeason20242025!$B$3:$B$1315, "&lt;=" &amp; FI$1, DataRegularSeason20242025!$E$3:$E$1315, $A24)</f>
        <v>8</v>
      </c>
      <c r="FJ24" s="49">
        <f>SUMIFS(DataRegularSeason20242025!$AA$3:$AA$1315,DataRegularSeason20242025!$B$3:$B$1315, "&lt;=" &amp; FJ$1, DataRegularSeason20242025!$D$3:$D$1315, $A24)+SUMIFS(DataRegularSeason20242025!$AB$3:$AB$1315,DataRegularSeason20242025!$B$3:$B$1315, "&lt;=" &amp; FJ$1, DataRegularSeason20242025!$E$3:$E$1315, $A24)</f>
        <v>8</v>
      </c>
      <c r="FK24" s="49">
        <f>SUMIFS(DataRegularSeason20242025!$AA$3:$AA$1315,DataRegularSeason20242025!$B$3:$B$1315, "&lt;=" &amp; FK$1, DataRegularSeason20242025!$D$3:$D$1315, $A24)+SUMIFS(DataRegularSeason20242025!$AB$3:$AB$1315,DataRegularSeason20242025!$B$3:$B$1315, "&lt;=" &amp; FK$1, DataRegularSeason20242025!$E$3:$E$1315, $A24)</f>
        <v>8</v>
      </c>
      <c r="FL24" s="49">
        <f>SUMIFS(DataRegularSeason20242025!$AA$3:$AA$1315,DataRegularSeason20242025!$B$3:$B$1315, "&lt;=" &amp; FL$1, DataRegularSeason20242025!$D$3:$D$1315, $A24)+SUMIFS(DataRegularSeason20242025!$AB$3:$AB$1315,DataRegularSeason20242025!$B$3:$B$1315, "&lt;=" &amp; FL$1, DataRegularSeason20242025!$E$3:$E$1315, $A24)</f>
        <v>8</v>
      </c>
      <c r="FM24" s="49">
        <f>SUMIFS(DataRegularSeason20242025!$AA$3:$AA$1315,DataRegularSeason20242025!$B$3:$B$1315, "&lt;=" &amp; FM$1, DataRegularSeason20242025!$D$3:$D$1315, $A24)+SUMIFS(DataRegularSeason20242025!$AB$3:$AB$1315,DataRegularSeason20242025!$B$3:$B$1315, "&lt;=" &amp; FM$1, DataRegularSeason20242025!$E$3:$E$1315, $A24)</f>
        <v>8</v>
      </c>
      <c r="FN24" s="49">
        <f>SUMIFS(DataRegularSeason20242025!$AA$3:$AA$1315,DataRegularSeason20242025!$B$3:$B$1315, "&lt;=" &amp; FN$1, DataRegularSeason20242025!$D$3:$D$1315, $A24)+SUMIFS(DataRegularSeason20242025!$AB$3:$AB$1315,DataRegularSeason20242025!$B$3:$B$1315, "&lt;=" &amp; FN$1, DataRegularSeason20242025!$E$3:$E$1315, $A24)</f>
        <v>8</v>
      </c>
      <c r="FO24" s="49">
        <f>SUMIFS(DataRegularSeason20242025!$AA$3:$AA$1315,DataRegularSeason20242025!$B$3:$B$1315, "&lt;=" &amp; FO$1, DataRegularSeason20242025!$D$3:$D$1315, $A24)+SUMIFS(DataRegularSeason20242025!$AB$3:$AB$1315,DataRegularSeason20242025!$B$3:$B$1315, "&lt;=" &amp; FO$1, DataRegularSeason20242025!$E$3:$E$1315, $A24)</f>
        <v>8</v>
      </c>
      <c r="FP24" s="49">
        <f>SUMIFS(DataRegularSeason20242025!$AA$3:$AA$1315,DataRegularSeason20242025!$B$3:$B$1315, "&lt;=" &amp; FP$1, DataRegularSeason20242025!$D$3:$D$1315, $A24)+SUMIFS(DataRegularSeason20242025!$AB$3:$AB$1315,DataRegularSeason20242025!$B$3:$B$1315, "&lt;=" &amp; FP$1, DataRegularSeason20242025!$E$3:$E$1315, $A24)</f>
        <v>8</v>
      </c>
      <c r="FQ24" s="49">
        <f>SUMIFS(DataRegularSeason20242025!$AA$3:$AA$1315,DataRegularSeason20242025!$B$3:$B$1315, "&lt;=" &amp; FQ$1, DataRegularSeason20242025!$D$3:$D$1315, $A24)+SUMIFS(DataRegularSeason20242025!$AB$3:$AB$1315,DataRegularSeason20242025!$B$3:$B$1315, "&lt;=" &amp; FQ$1, DataRegularSeason20242025!$E$3:$E$1315, $A24)</f>
        <v>8</v>
      </c>
      <c r="FR24" s="49">
        <f>SUMIFS(DataRegularSeason20242025!$AA$3:$AA$1315,DataRegularSeason20242025!$B$3:$B$1315, "&lt;=" &amp; FR$1, DataRegularSeason20242025!$D$3:$D$1315, $A24)+SUMIFS(DataRegularSeason20242025!$AB$3:$AB$1315,DataRegularSeason20242025!$B$3:$B$1315, "&lt;=" &amp; FR$1, DataRegularSeason20242025!$E$3:$E$1315, $A24)</f>
        <v>8</v>
      </c>
      <c r="FS24" s="49">
        <f>SUMIFS(DataRegularSeason20242025!$AA$3:$AA$1315,DataRegularSeason20242025!$B$3:$B$1315, "&lt;=" &amp; FS$1, DataRegularSeason20242025!$D$3:$D$1315, $A24)+SUMIFS(DataRegularSeason20242025!$AB$3:$AB$1315,DataRegularSeason20242025!$B$3:$B$1315, "&lt;=" &amp; FS$1, DataRegularSeason20242025!$E$3:$E$1315, $A24)</f>
        <v>8</v>
      </c>
      <c r="FT24" s="49">
        <f>SUMIFS(DataRegularSeason20242025!$AA$3:$AA$1315,DataRegularSeason20242025!$B$3:$B$1315, "&lt;=" &amp; FT$1, DataRegularSeason20242025!$D$3:$D$1315, $A24)+SUMIFS(DataRegularSeason20242025!$AB$3:$AB$1315,DataRegularSeason20242025!$B$3:$B$1315, "&lt;=" &amp; FT$1, DataRegularSeason20242025!$E$3:$E$1315, $A24)</f>
        <v>8</v>
      </c>
      <c r="FU24" s="49">
        <f>SUMIFS(DataRegularSeason20242025!$AA$3:$AA$1315,DataRegularSeason20242025!$B$3:$B$1315, "&lt;=" &amp; FU$1, DataRegularSeason20242025!$D$3:$D$1315, $A24)+SUMIFS(DataRegularSeason20242025!$AB$3:$AB$1315,DataRegularSeason20242025!$B$3:$B$1315, "&lt;=" &amp; FU$1, DataRegularSeason20242025!$E$3:$E$1315, $A24)</f>
        <v>8</v>
      </c>
      <c r="FV24" s="49">
        <f>SUMIFS(DataRegularSeason20242025!$AA$3:$AA$1315,DataRegularSeason20242025!$B$3:$B$1315, "&lt;=" &amp; FV$1, DataRegularSeason20242025!$D$3:$D$1315, $A24)+SUMIFS(DataRegularSeason20242025!$AB$3:$AB$1315,DataRegularSeason20242025!$B$3:$B$1315, "&lt;=" &amp; FV$1, DataRegularSeason20242025!$E$3:$E$1315, $A24)</f>
        <v>8</v>
      </c>
      <c r="FW24" s="49">
        <f>SUMIFS(DataRegularSeason20242025!$AA$3:$AA$1315,DataRegularSeason20242025!$B$3:$B$1315, "&lt;=" &amp; FW$1, DataRegularSeason20242025!$D$3:$D$1315, $A24)+SUMIFS(DataRegularSeason20242025!$AB$3:$AB$1315,DataRegularSeason20242025!$B$3:$B$1315, "&lt;=" &amp; FW$1, DataRegularSeason20242025!$E$3:$E$1315, $A24)</f>
        <v>8</v>
      </c>
      <c r="FX24" s="49">
        <f>SUMIFS(DataRegularSeason20242025!$AA$3:$AA$1315,DataRegularSeason20242025!$B$3:$B$1315, "&lt;=" &amp; FX$1, DataRegularSeason20242025!$D$3:$D$1315, $A24)+SUMIFS(DataRegularSeason20242025!$AB$3:$AB$1315,DataRegularSeason20242025!$B$3:$B$1315, "&lt;=" &amp; FX$1, DataRegularSeason20242025!$E$3:$E$1315, $A24)</f>
        <v>8</v>
      </c>
      <c r="FY24" s="49">
        <f>SUMIFS(DataRegularSeason20242025!$AA$3:$AA$1315,DataRegularSeason20242025!$B$3:$B$1315, "&lt;=" &amp; FY$1, DataRegularSeason20242025!$D$3:$D$1315, $A24)+SUMIFS(DataRegularSeason20242025!$AB$3:$AB$1315,DataRegularSeason20242025!$B$3:$B$1315, "&lt;=" &amp; FY$1, DataRegularSeason20242025!$E$3:$E$1315, $A24)</f>
        <v>8</v>
      </c>
      <c r="FZ24" s="49">
        <f>SUMIFS(DataRegularSeason20242025!$AA$3:$AA$1315,DataRegularSeason20242025!$B$3:$B$1315, "&lt;=" &amp; FZ$1, DataRegularSeason20242025!$D$3:$D$1315, $A24)+SUMIFS(DataRegularSeason20242025!$AB$3:$AB$1315,DataRegularSeason20242025!$B$3:$B$1315, "&lt;=" &amp; FZ$1, DataRegularSeason20242025!$E$3:$E$1315, $A24)</f>
        <v>8</v>
      </c>
      <c r="GA24" s="49">
        <f>SUMIFS(DataRegularSeason20242025!$AA$3:$AA$1315,DataRegularSeason20242025!$B$3:$B$1315, "&lt;=" &amp; GA$1, DataRegularSeason20242025!$D$3:$D$1315, $A24)+SUMIFS(DataRegularSeason20242025!$AB$3:$AB$1315,DataRegularSeason20242025!$B$3:$B$1315, "&lt;=" &amp; GA$1, DataRegularSeason20242025!$E$3:$E$1315, $A24)</f>
        <v>8</v>
      </c>
      <c r="GB24" s="49">
        <f>SUMIFS(DataRegularSeason20242025!$AA$3:$AA$1315,DataRegularSeason20242025!$B$3:$B$1315, "&lt;=" &amp; GB$1, DataRegularSeason20242025!$D$3:$D$1315, $A24)+SUMIFS(DataRegularSeason20242025!$AB$3:$AB$1315,DataRegularSeason20242025!$B$3:$B$1315, "&lt;=" &amp; GB$1, DataRegularSeason20242025!$E$3:$E$1315, $A24)</f>
        <v>8</v>
      </c>
      <c r="GC24" s="49">
        <f>SUMIFS(DataRegularSeason20242025!$AA$3:$AA$1315,DataRegularSeason20242025!$B$3:$B$1315, "&lt;=" &amp; GC$1, DataRegularSeason20242025!$D$3:$D$1315, $A24)+SUMIFS(DataRegularSeason20242025!$AB$3:$AB$1315,DataRegularSeason20242025!$B$3:$B$1315, "&lt;=" &amp; GC$1, DataRegularSeason20242025!$E$3:$E$1315, $A24)</f>
        <v>8</v>
      </c>
      <c r="GD24" s="49">
        <f>SUMIFS(DataRegularSeason20242025!$AA$3:$AA$1315,DataRegularSeason20242025!$B$3:$B$1315, "&lt;=" &amp; GD$1, DataRegularSeason20242025!$D$3:$D$1315, $A24)+SUMIFS(DataRegularSeason20242025!$AB$3:$AB$1315,DataRegularSeason20242025!$B$3:$B$1315, "&lt;=" &amp; GD$1, DataRegularSeason20242025!$E$3:$E$1315, $A24)</f>
        <v>8</v>
      </c>
      <c r="GE24" s="49">
        <f>SUMIFS(DataRegularSeason20242025!$AA$3:$AA$1315,DataRegularSeason20242025!$B$3:$B$1315, "&lt;=" &amp; GE$1, DataRegularSeason20242025!$D$3:$D$1315, $A24)+SUMIFS(DataRegularSeason20242025!$AB$3:$AB$1315,DataRegularSeason20242025!$B$3:$B$1315, "&lt;=" &amp; GE$1, DataRegularSeason20242025!$E$3:$E$1315, $A24)</f>
        <v>8</v>
      </c>
      <c r="GF24" s="49">
        <f>SUMIFS(DataRegularSeason20242025!$AA$3:$AA$1315,DataRegularSeason20242025!$B$3:$B$1315, "&lt;=" &amp; GF$1, DataRegularSeason20242025!$D$3:$D$1315, $A24)+SUMIFS(DataRegularSeason20242025!$AB$3:$AB$1315,DataRegularSeason20242025!$B$3:$B$1315, "&lt;=" &amp; GF$1, DataRegularSeason20242025!$E$3:$E$1315, $A24)</f>
        <v>8</v>
      </c>
      <c r="GG24" s="49">
        <f>SUMIFS(DataRegularSeason20242025!$AA$3:$AA$1315,DataRegularSeason20242025!$B$3:$B$1315, "&lt;=" &amp; GG$1, DataRegularSeason20242025!$D$3:$D$1315, $A24)+SUMIFS(DataRegularSeason20242025!$AB$3:$AB$1315,DataRegularSeason20242025!$B$3:$B$1315, "&lt;=" &amp; GG$1, DataRegularSeason20242025!$E$3:$E$1315, $A24)</f>
        <v>8</v>
      </c>
      <c r="GH24" s="49">
        <f>SUMIFS(DataRegularSeason20242025!$AA$3:$AA$1315,DataRegularSeason20242025!$B$3:$B$1315, "&lt;=" &amp; GH$1, DataRegularSeason20242025!$D$3:$D$1315, $A24)+SUMIFS(DataRegularSeason20242025!$AB$3:$AB$1315,DataRegularSeason20242025!$B$3:$B$1315, "&lt;=" &amp; GH$1, DataRegularSeason20242025!$E$3:$E$1315, $A24)</f>
        <v>8</v>
      </c>
      <c r="GI24" s="49">
        <f>SUMIFS(DataRegularSeason20242025!$AA$3:$AA$1315,DataRegularSeason20242025!$B$3:$B$1315, "&lt;=" &amp; GI$1, DataRegularSeason20242025!$D$3:$D$1315, $A24)+SUMIFS(DataRegularSeason20242025!$AB$3:$AB$1315,DataRegularSeason20242025!$B$3:$B$1315, "&lt;=" &amp; GI$1, DataRegularSeason20242025!$E$3:$E$1315, $A24)</f>
        <v>8</v>
      </c>
      <c r="GJ24" s="49">
        <f>SUMIFS(DataRegularSeason20242025!$AA$3:$AA$1315,DataRegularSeason20242025!$B$3:$B$1315, "&lt;=" &amp; GJ$1, DataRegularSeason20242025!$D$3:$D$1315, $A24)+SUMIFS(DataRegularSeason20242025!$AB$3:$AB$1315,DataRegularSeason20242025!$B$3:$B$1315, "&lt;=" &amp; GJ$1, DataRegularSeason20242025!$E$3:$E$1315, $A24)</f>
        <v>8</v>
      </c>
      <c r="GK24" s="49">
        <f>SUMIFS(DataRegularSeason20242025!$AA$3:$AA$1315,DataRegularSeason20242025!$B$3:$B$1315, "&lt;=" &amp; GK$1, DataRegularSeason20242025!$D$3:$D$1315, $A24)+SUMIFS(DataRegularSeason20242025!$AB$3:$AB$1315,DataRegularSeason20242025!$B$3:$B$1315, "&lt;=" &amp; GK$1, DataRegularSeason20242025!$E$3:$E$1315, $A24)</f>
        <v>8</v>
      </c>
      <c r="GL24" s="49">
        <f>SUMIFS(DataRegularSeason20242025!$AA$3:$AA$1315,DataRegularSeason20242025!$B$3:$B$1315, "&lt;=" &amp; GL$1, DataRegularSeason20242025!$D$3:$D$1315, $A24)+SUMIFS(DataRegularSeason20242025!$AB$3:$AB$1315,DataRegularSeason20242025!$B$3:$B$1315, "&lt;=" &amp; GL$1, DataRegularSeason20242025!$E$3:$E$1315, $A24)</f>
        <v>8</v>
      </c>
      <c r="GM24" s="49">
        <f>SUMIFS(DataRegularSeason20242025!$AA$3:$AA$1315,DataRegularSeason20242025!$B$3:$B$1315, "&lt;=" &amp; GM$1, DataRegularSeason20242025!$D$3:$D$1315, $A24)+SUMIFS(DataRegularSeason20242025!$AB$3:$AB$1315,DataRegularSeason20242025!$B$3:$B$1315, "&lt;=" &amp; GM$1, DataRegularSeason20242025!$E$3:$E$1315, $A24)</f>
        <v>8</v>
      </c>
      <c r="GN24" s="49">
        <f>SUMIFS(DataRegularSeason20242025!$AA$3:$AA$1315,DataRegularSeason20242025!$B$3:$B$1315, "&lt;=" &amp; GN$1, DataRegularSeason20242025!$D$3:$D$1315, $A24)+SUMIFS(DataRegularSeason20242025!$AB$3:$AB$1315,DataRegularSeason20242025!$B$3:$B$1315, "&lt;=" &amp; GN$1, DataRegularSeason20242025!$E$3:$E$1315, $A24)</f>
        <v>8</v>
      </c>
      <c r="GO24" s="49">
        <f>SUMIFS(DataRegularSeason20242025!$AA$3:$AA$1315,DataRegularSeason20242025!$B$3:$B$1315, "&lt;=" &amp; GO$1, DataRegularSeason20242025!$D$3:$D$1315, $A24)+SUMIFS(DataRegularSeason20242025!$AB$3:$AB$1315,DataRegularSeason20242025!$B$3:$B$1315, "&lt;=" &amp; GO$1, DataRegularSeason20242025!$E$3:$E$1315, $A24)</f>
        <v>8</v>
      </c>
      <c r="GP24" s="49">
        <f>SUMIFS(DataRegularSeason20242025!$AA$3:$AA$1315,DataRegularSeason20242025!$B$3:$B$1315, "&lt;=" &amp; GP$1, DataRegularSeason20242025!$D$3:$D$1315, $A24)+SUMIFS(DataRegularSeason20242025!$AB$3:$AB$1315,DataRegularSeason20242025!$B$3:$B$1315, "&lt;=" &amp; GP$1, DataRegularSeason20242025!$E$3:$E$1315, $A24)</f>
        <v>8</v>
      </c>
      <c r="GQ24" s="49">
        <f>SUMIFS(DataRegularSeason20242025!$AA$3:$AA$1315,DataRegularSeason20242025!$B$3:$B$1315, "&lt;=" &amp; GQ$1, DataRegularSeason20242025!$D$3:$D$1315, $A24)+SUMIFS(DataRegularSeason20242025!$AB$3:$AB$1315,DataRegularSeason20242025!$B$3:$B$1315, "&lt;=" &amp; GQ$1, DataRegularSeason20242025!$E$3:$E$1315, $A24)</f>
        <v>8</v>
      </c>
      <c r="GR24" s="49">
        <f>SUMIFS(DataRegularSeason20242025!$AA$3:$AA$1315,DataRegularSeason20242025!$B$3:$B$1315, "&lt;=" &amp; GR$1, DataRegularSeason20242025!$D$3:$D$1315, $A24)+SUMIFS(DataRegularSeason20242025!$AB$3:$AB$1315,DataRegularSeason20242025!$B$3:$B$1315, "&lt;=" &amp; GR$1, DataRegularSeason20242025!$E$3:$E$1315, $A24)</f>
        <v>8</v>
      </c>
      <c r="GS24" s="49">
        <f>SUMIFS(DataRegularSeason20242025!$AA$3:$AA$1315,DataRegularSeason20242025!$B$3:$B$1315, "&lt;=" &amp; GS$1, DataRegularSeason20242025!$D$3:$D$1315, $A24)+SUMIFS(DataRegularSeason20242025!$AB$3:$AB$1315,DataRegularSeason20242025!$B$3:$B$1315, "&lt;=" &amp; GS$1, DataRegularSeason20242025!$E$3:$E$1315, $A24)</f>
        <v>8</v>
      </c>
      <c r="GT24" s="49">
        <f>SUMIFS(DataRegularSeason20242025!$AA$3:$AA$1315,DataRegularSeason20242025!$B$3:$B$1315, "&lt;=" &amp; GT$1, DataRegularSeason20242025!$D$3:$D$1315, $A24)+SUMIFS(DataRegularSeason20242025!$AB$3:$AB$1315,DataRegularSeason20242025!$B$3:$B$1315, "&lt;=" &amp; GT$1, DataRegularSeason20242025!$E$3:$E$1315, $A24)</f>
        <v>8</v>
      </c>
      <c r="GU24" s="49">
        <f>SUMIFS(DataRegularSeason20242025!$AA$3:$AA$1315,DataRegularSeason20242025!$B$3:$B$1315, "&lt;=" &amp; GU$1, DataRegularSeason20242025!$D$3:$D$1315, $A24)+SUMIFS(DataRegularSeason20242025!$AB$3:$AB$1315,DataRegularSeason20242025!$B$3:$B$1315, "&lt;=" &amp; GU$1, DataRegularSeason20242025!$E$3:$E$1315, $A24)</f>
        <v>8</v>
      </c>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row>
    <row r="25" spans="1:275" x14ac:dyDescent="0.25">
      <c r="A25" s="48" t="s">
        <v>47</v>
      </c>
      <c r="B25" t="s">
        <v>97</v>
      </c>
      <c r="C25" t="s">
        <v>100</v>
      </c>
      <c r="D25" s="49">
        <f>SUMIFS(DataRegularSeason20242025!$AA$3:$AA$1315,DataRegularSeason20242025!$B$3:$B$1315, "&lt;=" &amp; D$1, DataRegularSeason20242025!$D$3:$D$1315, $A25)+SUMIFS(DataRegularSeason20242025!$AB$3:$AB$1315,DataRegularSeason20242025!$B$3:$B$1315, "&lt;=" &amp; D$1, DataRegularSeason20242025!$E$3:$E$1315, $A25)</f>
        <v>0</v>
      </c>
      <c r="E25" s="49">
        <f>SUMIFS(DataRegularSeason20242025!$AA$3:$AA$1315,DataRegularSeason20242025!$B$3:$B$1315, "&lt;=" &amp; E$1, DataRegularSeason20242025!$D$3:$D$1315, $A25)+SUMIFS(DataRegularSeason20242025!$AB$3:$AB$1315,DataRegularSeason20242025!$B$3:$B$1315, "&lt;=" &amp; E$1, DataRegularSeason20242025!$E$3:$E$1315, $A25)</f>
        <v>0</v>
      </c>
      <c r="F25" s="49">
        <f>SUMIFS(DataRegularSeason20242025!$AA$3:$AA$1315,DataRegularSeason20242025!$B$3:$B$1315, "&lt;=" &amp; F$1, DataRegularSeason20242025!$D$3:$D$1315, $A25)+SUMIFS(DataRegularSeason20242025!$AB$3:$AB$1315,DataRegularSeason20242025!$B$3:$B$1315, "&lt;=" &amp; F$1, DataRegularSeason20242025!$E$3:$E$1315, $A25)</f>
        <v>0</v>
      </c>
      <c r="G25" s="49">
        <f>SUMIFS(DataRegularSeason20242025!$AA$3:$AA$1315,DataRegularSeason20242025!$B$3:$B$1315, "&lt;=" &amp; G$1, DataRegularSeason20242025!$D$3:$D$1315, $A25)+SUMIFS(DataRegularSeason20242025!$AB$3:$AB$1315,DataRegularSeason20242025!$B$3:$B$1315, "&lt;=" &amp; G$1, DataRegularSeason20242025!$E$3:$E$1315, $A25)</f>
        <v>0</v>
      </c>
      <c r="H25" s="49">
        <f>SUMIFS(DataRegularSeason20242025!$AA$3:$AA$1315,DataRegularSeason20242025!$B$3:$B$1315, "&lt;=" &amp; H$1, DataRegularSeason20242025!$D$3:$D$1315, $A25)+SUMIFS(DataRegularSeason20242025!$AB$3:$AB$1315,DataRegularSeason20242025!$B$3:$B$1315, "&lt;=" &amp; H$1, DataRegularSeason20242025!$E$3:$E$1315, $A25)</f>
        <v>0</v>
      </c>
      <c r="I25" s="49">
        <f>SUMIFS(DataRegularSeason20242025!$AA$3:$AA$1315,DataRegularSeason20242025!$B$3:$B$1315, "&lt;=" &amp; I$1, DataRegularSeason20242025!$D$3:$D$1315, $A25)+SUMIFS(DataRegularSeason20242025!$AB$3:$AB$1315,DataRegularSeason20242025!$B$3:$B$1315, "&lt;=" &amp; I$1, DataRegularSeason20242025!$E$3:$E$1315, $A25)</f>
        <v>0</v>
      </c>
      <c r="J25" s="49">
        <f>SUMIFS(DataRegularSeason20242025!$AA$3:$AA$1315,DataRegularSeason20242025!$B$3:$B$1315, "&lt;=" &amp; J$1, DataRegularSeason20242025!$D$3:$D$1315, $A25)+SUMIFS(DataRegularSeason20242025!$AB$3:$AB$1315,DataRegularSeason20242025!$B$3:$B$1315, "&lt;=" &amp; J$1, DataRegularSeason20242025!$E$3:$E$1315, $A25)</f>
        <v>0</v>
      </c>
      <c r="K25" s="49">
        <f>SUMIFS(DataRegularSeason20242025!$AA$3:$AA$1315,DataRegularSeason20242025!$B$3:$B$1315, "&lt;=" &amp; K$1, DataRegularSeason20242025!$D$3:$D$1315, $A25)+SUMIFS(DataRegularSeason20242025!$AB$3:$AB$1315,DataRegularSeason20242025!$B$3:$B$1315, "&lt;=" &amp; K$1, DataRegularSeason20242025!$E$3:$E$1315, $A25)</f>
        <v>0</v>
      </c>
      <c r="L25" s="49">
        <f>SUMIFS(DataRegularSeason20242025!$AA$3:$AA$1315,DataRegularSeason20242025!$B$3:$B$1315, "&lt;=" &amp; L$1, DataRegularSeason20242025!$D$3:$D$1315, $A25)+SUMIFS(DataRegularSeason20242025!$AB$3:$AB$1315,DataRegularSeason20242025!$B$3:$B$1315, "&lt;=" &amp; L$1, DataRegularSeason20242025!$E$3:$E$1315, $A25)</f>
        <v>0</v>
      </c>
      <c r="M25" s="49">
        <f>SUMIFS(DataRegularSeason20242025!$AA$3:$AA$1315,DataRegularSeason20242025!$B$3:$B$1315, "&lt;=" &amp; M$1, DataRegularSeason20242025!$D$3:$D$1315, $A25)+SUMIFS(DataRegularSeason20242025!$AB$3:$AB$1315,DataRegularSeason20242025!$B$3:$B$1315, "&lt;=" &amp; M$1, DataRegularSeason20242025!$E$3:$E$1315, $A25)</f>
        <v>2</v>
      </c>
      <c r="N25" s="49">
        <f>SUMIFS(DataRegularSeason20242025!$AA$3:$AA$1315,DataRegularSeason20242025!$B$3:$B$1315, "&lt;=" &amp; N$1, DataRegularSeason20242025!$D$3:$D$1315, $A25)+SUMIFS(DataRegularSeason20242025!$AB$3:$AB$1315,DataRegularSeason20242025!$B$3:$B$1315, "&lt;=" &amp; N$1, DataRegularSeason20242025!$E$3:$E$1315, $A25)</f>
        <v>2</v>
      </c>
      <c r="O25" s="49">
        <f>SUMIFS(DataRegularSeason20242025!$AA$3:$AA$1315,DataRegularSeason20242025!$B$3:$B$1315, "&lt;=" &amp; O$1, DataRegularSeason20242025!$D$3:$D$1315, $A25)+SUMIFS(DataRegularSeason20242025!$AB$3:$AB$1315,DataRegularSeason20242025!$B$3:$B$1315, "&lt;=" &amp; O$1, DataRegularSeason20242025!$E$3:$E$1315, $A25)</f>
        <v>2</v>
      </c>
      <c r="P25" s="49">
        <f>SUMIFS(DataRegularSeason20242025!$AA$3:$AA$1315,DataRegularSeason20242025!$B$3:$B$1315, "&lt;=" &amp; P$1, DataRegularSeason20242025!$D$3:$D$1315, $A25)+SUMIFS(DataRegularSeason20242025!$AB$3:$AB$1315,DataRegularSeason20242025!$B$3:$B$1315, "&lt;=" &amp; P$1, DataRegularSeason20242025!$E$3:$E$1315, $A25)</f>
        <v>2</v>
      </c>
      <c r="Q25" s="49">
        <f>SUMIFS(DataRegularSeason20242025!$AA$3:$AA$1315,DataRegularSeason20242025!$B$3:$B$1315, "&lt;=" &amp; Q$1, DataRegularSeason20242025!$D$3:$D$1315, $A25)+SUMIFS(DataRegularSeason20242025!$AB$3:$AB$1315,DataRegularSeason20242025!$B$3:$B$1315, "&lt;=" &amp; Q$1, DataRegularSeason20242025!$E$3:$E$1315, $A25)</f>
        <v>4</v>
      </c>
      <c r="R25" s="49">
        <f>SUMIFS(DataRegularSeason20242025!$AA$3:$AA$1315,DataRegularSeason20242025!$B$3:$B$1315, "&lt;=" &amp; R$1, DataRegularSeason20242025!$D$3:$D$1315, $A25)+SUMIFS(DataRegularSeason20242025!$AB$3:$AB$1315,DataRegularSeason20242025!$B$3:$B$1315, "&lt;=" &amp; R$1, DataRegularSeason20242025!$E$3:$E$1315, $A25)</f>
        <v>4</v>
      </c>
      <c r="S25" s="49">
        <f>SUMIFS(DataRegularSeason20242025!$AA$3:$AA$1315,DataRegularSeason20242025!$B$3:$B$1315, "&lt;=" &amp; S$1, DataRegularSeason20242025!$D$3:$D$1315, $A25)+SUMIFS(DataRegularSeason20242025!$AB$3:$AB$1315,DataRegularSeason20242025!$B$3:$B$1315, "&lt;=" &amp; S$1, DataRegularSeason20242025!$E$3:$E$1315, $A25)</f>
        <v>5</v>
      </c>
      <c r="T25" s="49">
        <f>SUMIFS(DataRegularSeason20242025!$AA$3:$AA$1315,DataRegularSeason20242025!$B$3:$B$1315, "&lt;=" &amp; T$1, DataRegularSeason20242025!$D$3:$D$1315, $A25)+SUMIFS(DataRegularSeason20242025!$AB$3:$AB$1315,DataRegularSeason20242025!$B$3:$B$1315, "&lt;=" &amp; T$1, DataRegularSeason20242025!$E$3:$E$1315, $A25)</f>
        <v>5</v>
      </c>
      <c r="U25" s="49">
        <f>SUMIFS(DataRegularSeason20242025!$AA$3:$AA$1315,DataRegularSeason20242025!$B$3:$B$1315, "&lt;=" &amp; U$1, DataRegularSeason20242025!$D$3:$D$1315, $A25)+SUMIFS(DataRegularSeason20242025!$AB$3:$AB$1315,DataRegularSeason20242025!$B$3:$B$1315, "&lt;=" &amp; U$1, DataRegularSeason20242025!$E$3:$E$1315, $A25)</f>
        <v>5</v>
      </c>
      <c r="V25" s="49">
        <f>SUMIFS(DataRegularSeason20242025!$AA$3:$AA$1315,DataRegularSeason20242025!$B$3:$B$1315, "&lt;=" &amp; V$1, DataRegularSeason20242025!$D$3:$D$1315, $A25)+SUMIFS(DataRegularSeason20242025!$AB$3:$AB$1315,DataRegularSeason20242025!$B$3:$B$1315, "&lt;=" &amp; V$1, DataRegularSeason20242025!$E$3:$E$1315, $A25)</f>
        <v>5</v>
      </c>
      <c r="W25" s="49">
        <f>SUMIFS(DataRegularSeason20242025!$AA$3:$AA$1315,DataRegularSeason20242025!$B$3:$B$1315, "&lt;=" &amp; W$1, DataRegularSeason20242025!$D$3:$D$1315, $A25)+SUMIFS(DataRegularSeason20242025!$AB$3:$AB$1315,DataRegularSeason20242025!$B$3:$B$1315, "&lt;=" &amp; W$1, DataRegularSeason20242025!$E$3:$E$1315, $A25)</f>
        <v>7</v>
      </c>
      <c r="X25" s="49">
        <f>SUMIFS(DataRegularSeason20242025!$AA$3:$AA$1315,DataRegularSeason20242025!$B$3:$B$1315, "&lt;=" &amp; X$1, DataRegularSeason20242025!$D$3:$D$1315, $A25)+SUMIFS(DataRegularSeason20242025!$AB$3:$AB$1315,DataRegularSeason20242025!$B$3:$B$1315, "&lt;=" &amp; X$1, DataRegularSeason20242025!$E$3:$E$1315, $A25)</f>
        <v>7</v>
      </c>
      <c r="Y25" s="49">
        <f>SUMIFS(DataRegularSeason20242025!$AA$3:$AA$1315,DataRegularSeason20242025!$B$3:$B$1315, "&lt;=" &amp; Y$1, DataRegularSeason20242025!$D$3:$D$1315, $A25)+SUMIFS(DataRegularSeason20242025!$AB$3:$AB$1315,DataRegularSeason20242025!$B$3:$B$1315, "&lt;=" &amp; Y$1, DataRegularSeason20242025!$E$3:$E$1315, $A25)</f>
        <v>7</v>
      </c>
      <c r="Z25" s="49">
        <f>SUMIFS(DataRegularSeason20242025!$AA$3:$AA$1315,DataRegularSeason20242025!$B$3:$B$1315, "&lt;=" &amp; Z$1, DataRegularSeason20242025!$D$3:$D$1315, $A25)+SUMIFS(DataRegularSeason20242025!$AB$3:$AB$1315,DataRegularSeason20242025!$B$3:$B$1315, "&lt;=" &amp; Z$1, DataRegularSeason20242025!$E$3:$E$1315, $A25)</f>
        <v>7</v>
      </c>
      <c r="AA25" s="49">
        <f>SUMIFS(DataRegularSeason20242025!$AA$3:$AA$1315,DataRegularSeason20242025!$B$3:$B$1315, "&lt;=" &amp; AA$1, DataRegularSeason20242025!$D$3:$D$1315, $A25)+SUMIFS(DataRegularSeason20242025!$AB$3:$AB$1315,DataRegularSeason20242025!$B$3:$B$1315, "&lt;=" &amp; AA$1, DataRegularSeason20242025!$E$3:$E$1315, $A25)</f>
        <v>7</v>
      </c>
      <c r="AB25" s="49">
        <f>SUMIFS(DataRegularSeason20242025!$AA$3:$AA$1315,DataRegularSeason20242025!$B$3:$B$1315, "&lt;=" &amp; AB$1, DataRegularSeason20242025!$D$3:$D$1315, $A25)+SUMIFS(DataRegularSeason20242025!$AB$3:$AB$1315,DataRegularSeason20242025!$B$3:$B$1315, "&lt;=" &amp; AB$1, DataRegularSeason20242025!$E$3:$E$1315, $A25)</f>
        <v>7</v>
      </c>
      <c r="AC25" s="49">
        <f>SUMIFS(DataRegularSeason20242025!$AA$3:$AA$1315,DataRegularSeason20242025!$B$3:$B$1315, "&lt;=" &amp; AC$1, DataRegularSeason20242025!$D$3:$D$1315, $A25)+SUMIFS(DataRegularSeason20242025!$AB$3:$AB$1315,DataRegularSeason20242025!$B$3:$B$1315, "&lt;=" &amp; AC$1, DataRegularSeason20242025!$E$3:$E$1315, $A25)</f>
        <v>7</v>
      </c>
      <c r="AD25" s="49">
        <f>SUMIFS(DataRegularSeason20242025!$AA$3:$AA$1315,DataRegularSeason20242025!$B$3:$B$1315, "&lt;=" &amp; AD$1, DataRegularSeason20242025!$D$3:$D$1315, $A25)+SUMIFS(DataRegularSeason20242025!$AB$3:$AB$1315,DataRegularSeason20242025!$B$3:$B$1315, "&lt;=" &amp; AD$1, DataRegularSeason20242025!$E$3:$E$1315, $A25)</f>
        <v>7</v>
      </c>
      <c r="AE25" s="49">
        <f>SUMIFS(DataRegularSeason20242025!$AA$3:$AA$1315,DataRegularSeason20242025!$B$3:$B$1315, "&lt;=" &amp; AE$1, DataRegularSeason20242025!$D$3:$D$1315, $A25)+SUMIFS(DataRegularSeason20242025!$AB$3:$AB$1315,DataRegularSeason20242025!$B$3:$B$1315, "&lt;=" &amp; AE$1, DataRegularSeason20242025!$E$3:$E$1315, $A25)</f>
        <v>7</v>
      </c>
      <c r="AF25" s="49">
        <f>SUMIFS(DataRegularSeason20242025!$AA$3:$AA$1315,DataRegularSeason20242025!$B$3:$B$1315, "&lt;=" &amp; AF$1, DataRegularSeason20242025!$D$3:$D$1315, $A25)+SUMIFS(DataRegularSeason20242025!$AB$3:$AB$1315,DataRegularSeason20242025!$B$3:$B$1315, "&lt;=" &amp; AF$1, DataRegularSeason20242025!$E$3:$E$1315, $A25)</f>
        <v>7</v>
      </c>
      <c r="AG25" s="49">
        <f>SUMIFS(DataRegularSeason20242025!$AA$3:$AA$1315,DataRegularSeason20242025!$B$3:$B$1315, "&lt;=" &amp; AG$1, DataRegularSeason20242025!$D$3:$D$1315, $A25)+SUMIFS(DataRegularSeason20242025!$AB$3:$AB$1315,DataRegularSeason20242025!$B$3:$B$1315, "&lt;=" &amp; AG$1, DataRegularSeason20242025!$E$3:$E$1315, $A25)</f>
        <v>7</v>
      </c>
      <c r="AH25" s="49">
        <f>SUMIFS(DataRegularSeason20242025!$AA$3:$AA$1315,DataRegularSeason20242025!$B$3:$B$1315, "&lt;=" &amp; AH$1, DataRegularSeason20242025!$D$3:$D$1315, $A25)+SUMIFS(DataRegularSeason20242025!$AB$3:$AB$1315,DataRegularSeason20242025!$B$3:$B$1315, "&lt;=" &amp; AH$1, DataRegularSeason20242025!$E$3:$E$1315, $A25)</f>
        <v>7</v>
      </c>
      <c r="AI25" s="49">
        <f>SUMIFS(DataRegularSeason20242025!$AA$3:$AA$1315,DataRegularSeason20242025!$B$3:$B$1315, "&lt;=" &amp; AI$1, DataRegularSeason20242025!$D$3:$D$1315, $A25)+SUMIFS(DataRegularSeason20242025!$AB$3:$AB$1315,DataRegularSeason20242025!$B$3:$B$1315, "&lt;=" &amp; AI$1, DataRegularSeason20242025!$E$3:$E$1315, $A25)</f>
        <v>7</v>
      </c>
      <c r="AJ25" s="49">
        <f>SUMIFS(DataRegularSeason20242025!$AA$3:$AA$1315,DataRegularSeason20242025!$B$3:$B$1315, "&lt;=" &amp; AJ$1, DataRegularSeason20242025!$D$3:$D$1315, $A25)+SUMIFS(DataRegularSeason20242025!$AB$3:$AB$1315,DataRegularSeason20242025!$B$3:$B$1315, "&lt;=" &amp; AJ$1, DataRegularSeason20242025!$E$3:$E$1315, $A25)</f>
        <v>7</v>
      </c>
      <c r="AK25" s="49">
        <f>SUMIFS(DataRegularSeason20242025!$AA$3:$AA$1315,DataRegularSeason20242025!$B$3:$B$1315, "&lt;=" &amp; AK$1, DataRegularSeason20242025!$D$3:$D$1315, $A25)+SUMIFS(DataRegularSeason20242025!$AB$3:$AB$1315,DataRegularSeason20242025!$B$3:$B$1315, "&lt;=" &amp; AK$1, DataRegularSeason20242025!$E$3:$E$1315, $A25)</f>
        <v>7</v>
      </c>
      <c r="AL25" s="49">
        <f>SUMIFS(DataRegularSeason20242025!$AA$3:$AA$1315,DataRegularSeason20242025!$B$3:$B$1315, "&lt;=" &amp; AL$1, DataRegularSeason20242025!$D$3:$D$1315, $A25)+SUMIFS(DataRegularSeason20242025!$AB$3:$AB$1315,DataRegularSeason20242025!$B$3:$B$1315, "&lt;=" &amp; AL$1, DataRegularSeason20242025!$E$3:$E$1315, $A25)</f>
        <v>7</v>
      </c>
      <c r="AM25" s="49">
        <f>SUMIFS(DataRegularSeason20242025!$AA$3:$AA$1315,DataRegularSeason20242025!$B$3:$B$1315, "&lt;=" &amp; AM$1, DataRegularSeason20242025!$D$3:$D$1315, $A25)+SUMIFS(DataRegularSeason20242025!$AB$3:$AB$1315,DataRegularSeason20242025!$B$3:$B$1315, "&lt;=" &amp; AM$1, DataRegularSeason20242025!$E$3:$E$1315, $A25)</f>
        <v>7</v>
      </c>
      <c r="AN25" s="49">
        <f>SUMIFS(DataRegularSeason20242025!$AA$3:$AA$1315,DataRegularSeason20242025!$B$3:$B$1315, "&lt;=" &amp; AN$1, DataRegularSeason20242025!$D$3:$D$1315, $A25)+SUMIFS(DataRegularSeason20242025!$AB$3:$AB$1315,DataRegularSeason20242025!$B$3:$B$1315, "&lt;=" &amp; AN$1, DataRegularSeason20242025!$E$3:$E$1315, $A25)</f>
        <v>7</v>
      </c>
      <c r="AO25" s="49">
        <f>SUMIFS(DataRegularSeason20242025!$AA$3:$AA$1315,DataRegularSeason20242025!$B$3:$B$1315, "&lt;=" &amp; AO$1, DataRegularSeason20242025!$D$3:$D$1315, $A25)+SUMIFS(DataRegularSeason20242025!$AB$3:$AB$1315,DataRegularSeason20242025!$B$3:$B$1315, "&lt;=" &amp; AO$1, DataRegularSeason20242025!$E$3:$E$1315, $A25)</f>
        <v>7</v>
      </c>
      <c r="AP25" s="49">
        <f>SUMIFS(DataRegularSeason20242025!$AA$3:$AA$1315,DataRegularSeason20242025!$B$3:$B$1315, "&lt;=" &amp; AP$1, DataRegularSeason20242025!$D$3:$D$1315, $A25)+SUMIFS(DataRegularSeason20242025!$AB$3:$AB$1315,DataRegularSeason20242025!$B$3:$B$1315, "&lt;=" &amp; AP$1, DataRegularSeason20242025!$E$3:$E$1315, $A25)</f>
        <v>7</v>
      </c>
      <c r="AQ25" s="49">
        <f>SUMIFS(DataRegularSeason20242025!$AA$3:$AA$1315,DataRegularSeason20242025!$B$3:$B$1315, "&lt;=" &amp; AQ$1, DataRegularSeason20242025!$D$3:$D$1315, $A25)+SUMIFS(DataRegularSeason20242025!$AB$3:$AB$1315,DataRegularSeason20242025!$B$3:$B$1315, "&lt;=" &amp; AQ$1, DataRegularSeason20242025!$E$3:$E$1315, $A25)</f>
        <v>7</v>
      </c>
      <c r="AR25" s="49">
        <f>SUMIFS(DataRegularSeason20242025!$AA$3:$AA$1315,DataRegularSeason20242025!$B$3:$B$1315, "&lt;=" &amp; AR$1, DataRegularSeason20242025!$D$3:$D$1315, $A25)+SUMIFS(DataRegularSeason20242025!$AB$3:$AB$1315,DataRegularSeason20242025!$B$3:$B$1315, "&lt;=" &amp; AR$1, DataRegularSeason20242025!$E$3:$E$1315, $A25)</f>
        <v>7</v>
      </c>
      <c r="AS25" s="49">
        <f>SUMIFS(DataRegularSeason20242025!$AA$3:$AA$1315,DataRegularSeason20242025!$B$3:$B$1315, "&lt;=" &amp; AS$1, DataRegularSeason20242025!$D$3:$D$1315, $A25)+SUMIFS(DataRegularSeason20242025!$AB$3:$AB$1315,DataRegularSeason20242025!$B$3:$B$1315, "&lt;=" &amp; AS$1, DataRegularSeason20242025!$E$3:$E$1315, $A25)</f>
        <v>7</v>
      </c>
      <c r="AT25" s="49">
        <f>SUMIFS(DataRegularSeason20242025!$AA$3:$AA$1315,DataRegularSeason20242025!$B$3:$B$1315, "&lt;=" &amp; AT$1, DataRegularSeason20242025!$D$3:$D$1315, $A25)+SUMIFS(DataRegularSeason20242025!$AB$3:$AB$1315,DataRegularSeason20242025!$B$3:$B$1315, "&lt;=" &amp; AT$1, DataRegularSeason20242025!$E$3:$E$1315, $A25)</f>
        <v>7</v>
      </c>
      <c r="AU25" s="49">
        <f>SUMIFS(DataRegularSeason20242025!$AA$3:$AA$1315,DataRegularSeason20242025!$B$3:$B$1315, "&lt;=" &amp; AU$1, DataRegularSeason20242025!$D$3:$D$1315, $A25)+SUMIFS(DataRegularSeason20242025!$AB$3:$AB$1315,DataRegularSeason20242025!$B$3:$B$1315, "&lt;=" &amp; AU$1, DataRegularSeason20242025!$E$3:$E$1315, $A25)</f>
        <v>7</v>
      </c>
      <c r="AV25" s="49">
        <f>SUMIFS(DataRegularSeason20242025!$AA$3:$AA$1315,DataRegularSeason20242025!$B$3:$B$1315, "&lt;=" &amp; AV$1, DataRegularSeason20242025!$D$3:$D$1315, $A25)+SUMIFS(DataRegularSeason20242025!$AB$3:$AB$1315,DataRegularSeason20242025!$B$3:$B$1315, "&lt;=" &amp; AV$1, DataRegularSeason20242025!$E$3:$E$1315, $A25)</f>
        <v>7</v>
      </c>
      <c r="AW25" s="49">
        <f>SUMIFS(DataRegularSeason20242025!$AA$3:$AA$1315,DataRegularSeason20242025!$B$3:$B$1315, "&lt;=" &amp; AW$1, DataRegularSeason20242025!$D$3:$D$1315, $A25)+SUMIFS(DataRegularSeason20242025!$AB$3:$AB$1315,DataRegularSeason20242025!$B$3:$B$1315, "&lt;=" &amp; AW$1, DataRegularSeason20242025!$E$3:$E$1315, $A25)</f>
        <v>7</v>
      </c>
      <c r="AX25" s="49">
        <f>SUMIFS(DataRegularSeason20242025!$AA$3:$AA$1315,DataRegularSeason20242025!$B$3:$B$1315, "&lt;=" &amp; AX$1, DataRegularSeason20242025!$D$3:$D$1315, $A25)+SUMIFS(DataRegularSeason20242025!$AB$3:$AB$1315,DataRegularSeason20242025!$B$3:$B$1315, "&lt;=" &amp; AX$1, DataRegularSeason20242025!$E$3:$E$1315, $A25)</f>
        <v>7</v>
      </c>
      <c r="AY25" s="49">
        <f>SUMIFS(DataRegularSeason20242025!$AA$3:$AA$1315,DataRegularSeason20242025!$B$3:$B$1315, "&lt;=" &amp; AY$1, DataRegularSeason20242025!$D$3:$D$1315, $A25)+SUMIFS(DataRegularSeason20242025!$AB$3:$AB$1315,DataRegularSeason20242025!$B$3:$B$1315, "&lt;=" &amp; AY$1, DataRegularSeason20242025!$E$3:$E$1315, $A25)</f>
        <v>7</v>
      </c>
      <c r="AZ25" s="49">
        <f>SUMIFS(DataRegularSeason20242025!$AA$3:$AA$1315,DataRegularSeason20242025!$B$3:$B$1315, "&lt;=" &amp; AZ$1, DataRegularSeason20242025!$D$3:$D$1315, $A25)+SUMIFS(DataRegularSeason20242025!$AB$3:$AB$1315,DataRegularSeason20242025!$B$3:$B$1315, "&lt;=" &amp; AZ$1, DataRegularSeason20242025!$E$3:$E$1315, $A25)</f>
        <v>7</v>
      </c>
      <c r="BA25" s="49">
        <f>SUMIFS(DataRegularSeason20242025!$AA$3:$AA$1315,DataRegularSeason20242025!$B$3:$B$1315, "&lt;=" &amp; BA$1, DataRegularSeason20242025!$D$3:$D$1315, $A25)+SUMIFS(DataRegularSeason20242025!$AB$3:$AB$1315,DataRegularSeason20242025!$B$3:$B$1315, "&lt;=" &amp; BA$1, DataRegularSeason20242025!$E$3:$E$1315, $A25)</f>
        <v>7</v>
      </c>
      <c r="BB25" s="49">
        <f>SUMIFS(DataRegularSeason20242025!$AA$3:$AA$1315,DataRegularSeason20242025!$B$3:$B$1315, "&lt;=" &amp; BB$1, DataRegularSeason20242025!$D$3:$D$1315, $A25)+SUMIFS(DataRegularSeason20242025!$AB$3:$AB$1315,DataRegularSeason20242025!$B$3:$B$1315, "&lt;=" &amp; BB$1, DataRegularSeason20242025!$E$3:$E$1315, $A25)</f>
        <v>7</v>
      </c>
      <c r="BC25" s="49">
        <f>SUMIFS(DataRegularSeason20242025!$AA$3:$AA$1315,DataRegularSeason20242025!$B$3:$B$1315, "&lt;=" &amp; BC$1, DataRegularSeason20242025!$D$3:$D$1315, $A25)+SUMIFS(DataRegularSeason20242025!$AB$3:$AB$1315,DataRegularSeason20242025!$B$3:$B$1315, "&lt;=" &amp; BC$1, DataRegularSeason20242025!$E$3:$E$1315, $A25)</f>
        <v>7</v>
      </c>
      <c r="BD25" s="49">
        <f>SUMIFS(DataRegularSeason20242025!$AA$3:$AA$1315,DataRegularSeason20242025!$B$3:$B$1315, "&lt;=" &amp; BD$1, DataRegularSeason20242025!$D$3:$D$1315, $A25)+SUMIFS(DataRegularSeason20242025!$AB$3:$AB$1315,DataRegularSeason20242025!$B$3:$B$1315, "&lt;=" &amp; BD$1, DataRegularSeason20242025!$E$3:$E$1315, $A25)</f>
        <v>7</v>
      </c>
      <c r="BE25" s="49">
        <f>SUMIFS(DataRegularSeason20242025!$AA$3:$AA$1315,DataRegularSeason20242025!$B$3:$B$1315, "&lt;=" &amp; BE$1, DataRegularSeason20242025!$D$3:$D$1315, $A25)+SUMIFS(DataRegularSeason20242025!$AB$3:$AB$1315,DataRegularSeason20242025!$B$3:$B$1315, "&lt;=" &amp; BE$1, DataRegularSeason20242025!$E$3:$E$1315, $A25)</f>
        <v>7</v>
      </c>
      <c r="BF25" s="49">
        <f>SUMIFS(DataRegularSeason20242025!$AA$3:$AA$1315,DataRegularSeason20242025!$B$3:$B$1315, "&lt;=" &amp; BF$1, DataRegularSeason20242025!$D$3:$D$1315, $A25)+SUMIFS(DataRegularSeason20242025!$AB$3:$AB$1315,DataRegularSeason20242025!$B$3:$B$1315, "&lt;=" &amp; BF$1, DataRegularSeason20242025!$E$3:$E$1315, $A25)</f>
        <v>7</v>
      </c>
      <c r="BG25" s="49">
        <f>SUMIFS(DataRegularSeason20242025!$AA$3:$AA$1315,DataRegularSeason20242025!$B$3:$B$1315, "&lt;=" &amp; BG$1, DataRegularSeason20242025!$D$3:$D$1315, $A25)+SUMIFS(DataRegularSeason20242025!$AB$3:$AB$1315,DataRegularSeason20242025!$B$3:$B$1315, "&lt;=" &amp; BG$1, DataRegularSeason20242025!$E$3:$E$1315, $A25)</f>
        <v>7</v>
      </c>
      <c r="BH25" s="49">
        <f>SUMIFS(DataRegularSeason20242025!$AA$3:$AA$1315,DataRegularSeason20242025!$B$3:$B$1315, "&lt;=" &amp; BH$1, DataRegularSeason20242025!$D$3:$D$1315, $A25)+SUMIFS(DataRegularSeason20242025!$AB$3:$AB$1315,DataRegularSeason20242025!$B$3:$B$1315, "&lt;=" &amp; BH$1, DataRegularSeason20242025!$E$3:$E$1315, $A25)</f>
        <v>7</v>
      </c>
      <c r="BI25" s="49">
        <f>SUMIFS(DataRegularSeason20242025!$AA$3:$AA$1315,DataRegularSeason20242025!$B$3:$B$1315, "&lt;=" &amp; BI$1, DataRegularSeason20242025!$D$3:$D$1315, $A25)+SUMIFS(DataRegularSeason20242025!$AB$3:$AB$1315,DataRegularSeason20242025!$B$3:$B$1315, "&lt;=" &amp; BI$1, DataRegularSeason20242025!$E$3:$E$1315, $A25)</f>
        <v>7</v>
      </c>
      <c r="BJ25" s="49">
        <f>SUMIFS(DataRegularSeason20242025!$AA$3:$AA$1315,DataRegularSeason20242025!$B$3:$B$1315, "&lt;=" &amp; BJ$1, DataRegularSeason20242025!$D$3:$D$1315, $A25)+SUMIFS(DataRegularSeason20242025!$AB$3:$AB$1315,DataRegularSeason20242025!$B$3:$B$1315, "&lt;=" &amp; BJ$1, DataRegularSeason20242025!$E$3:$E$1315, $A25)</f>
        <v>7</v>
      </c>
      <c r="BK25" s="49">
        <f>SUMIFS(DataRegularSeason20242025!$AA$3:$AA$1315,DataRegularSeason20242025!$B$3:$B$1315, "&lt;=" &amp; BK$1, DataRegularSeason20242025!$D$3:$D$1315, $A25)+SUMIFS(DataRegularSeason20242025!$AB$3:$AB$1315,DataRegularSeason20242025!$B$3:$B$1315, "&lt;=" &amp; BK$1, DataRegularSeason20242025!$E$3:$E$1315, $A25)</f>
        <v>7</v>
      </c>
      <c r="BL25" s="49">
        <f>SUMIFS(DataRegularSeason20242025!$AA$3:$AA$1315,DataRegularSeason20242025!$B$3:$B$1315, "&lt;=" &amp; BL$1, DataRegularSeason20242025!$D$3:$D$1315, $A25)+SUMIFS(DataRegularSeason20242025!$AB$3:$AB$1315,DataRegularSeason20242025!$B$3:$B$1315, "&lt;=" &amp; BL$1, DataRegularSeason20242025!$E$3:$E$1315, $A25)</f>
        <v>7</v>
      </c>
      <c r="BM25" s="49">
        <f>SUMIFS(DataRegularSeason20242025!$AA$3:$AA$1315,DataRegularSeason20242025!$B$3:$B$1315, "&lt;=" &amp; BM$1, DataRegularSeason20242025!$D$3:$D$1315, $A25)+SUMIFS(DataRegularSeason20242025!$AB$3:$AB$1315,DataRegularSeason20242025!$B$3:$B$1315, "&lt;=" &amp; BM$1, DataRegularSeason20242025!$E$3:$E$1315, $A25)</f>
        <v>7</v>
      </c>
      <c r="BN25" s="49">
        <f>SUMIFS(DataRegularSeason20242025!$AA$3:$AA$1315,DataRegularSeason20242025!$B$3:$B$1315, "&lt;=" &amp; BN$1, DataRegularSeason20242025!$D$3:$D$1315, $A25)+SUMIFS(DataRegularSeason20242025!$AB$3:$AB$1315,DataRegularSeason20242025!$B$3:$B$1315, "&lt;=" &amp; BN$1, DataRegularSeason20242025!$E$3:$E$1315, $A25)</f>
        <v>7</v>
      </c>
      <c r="BO25" s="49">
        <f>SUMIFS(DataRegularSeason20242025!$AA$3:$AA$1315,DataRegularSeason20242025!$B$3:$B$1315, "&lt;=" &amp; BO$1, DataRegularSeason20242025!$D$3:$D$1315, $A25)+SUMIFS(DataRegularSeason20242025!$AB$3:$AB$1315,DataRegularSeason20242025!$B$3:$B$1315, "&lt;=" &amp; BO$1, DataRegularSeason20242025!$E$3:$E$1315, $A25)</f>
        <v>7</v>
      </c>
      <c r="BP25" s="49">
        <f>SUMIFS(DataRegularSeason20242025!$AA$3:$AA$1315,DataRegularSeason20242025!$B$3:$B$1315, "&lt;=" &amp; BP$1, DataRegularSeason20242025!$D$3:$D$1315, $A25)+SUMIFS(DataRegularSeason20242025!$AB$3:$AB$1315,DataRegularSeason20242025!$B$3:$B$1315, "&lt;=" &amp; BP$1, DataRegularSeason20242025!$E$3:$E$1315, $A25)</f>
        <v>7</v>
      </c>
      <c r="BQ25" s="49">
        <f>SUMIFS(DataRegularSeason20242025!$AA$3:$AA$1315,DataRegularSeason20242025!$B$3:$B$1315, "&lt;=" &amp; BQ$1, DataRegularSeason20242025!$D$3:$D$1315, $A25)+SUMIFS(DataRegularSeason20242025!$AB$3:$AB$1315,DataRegularSeason20242025!$B$3:$B$1315, "&lt;=" &amp; BQ$1, DataRegularSeason20242025!$E$3:$E$1315, $A25)</f>
        <v>7</v>
      </c>
      <c r="BR25" s="49">
        <f>SUMIFS(DataRegularSeason20242025!$AA$3:$AA$1315,DataRegularSeason20242025!$B$3:$B$1315, "&lt;=" &amp; BR$1, DataRegularSeason20242025!$D$3:$D$1315, $A25)+SUMIFS(DataRegularSeason20242025!$AB$3:$AB$1315,DataRegularSeason20242025!$B$3:$B$1315, "&lt;=" &amp; BR$1, DataRegularSeason20242025!$E$3:$E$1315, $A25)</f>
        <v>7</v>
      </c>
      <c r="BS25" s="49">
        <f>SUMIFS(DataRegularSeason20242025!$AA$3:$AA$1315,DataRegularSeason20242025!$B$3:$B$1315, "&lt;=" &amp; BS$1, DataRegularSeason20242025!$D$3:$D$1315, $A25)+SUMIFS(DataRegularSeason20242025!$AB$3:$AB$1315,DataRegularSeason20242025!$B$3:$B$1315, "&lt;=" &amp; BS$1, DataRegularSeason20242025!$E$3:$E$1315, $A25)</f>
        <v>7</v>
      </c>
      <c r="BT25" s="49">
        <f>SUMIFS(DataRegularSeason20242025!$AA$3:$AA$1315,DataRegularSeason20242025!$B$3:$B$1315, "&lt;=" &amp; BT$1, DataRegularSeason20242025!$D$3:$D$1315, $A25)+SUMIFS(DataRegularSeason20242025!$AB$3:$AB$1315,DataRegularSeason20242025!$B$3:$B$1315, "&lt;=" &amp; BT$1, DataRegularSeason20242025!$E$3:$E$1315, $A25)</f>
        <v>7</v>
      </c>
      <c r="BU25" s="49">
        <f>SUMIFS(DataRegularSeason20242025!$AA$3:$AA$1315,DataRegularSeason20242025!$B$3:$B$1315, "&lt;=" &amp; BU$1, DataRegularSeason20242025!$D$3:$D$1315, $A25)+SUMIFS(DataRegularSeason20242025!$AB$3:$AB$1315,DataRegularSeason20242025!$B$3:$B$1315, "&lt;=" &amp; BU$1, DataRegularSeason20242025!$E$3:$E$1315, $A25)</f>
        <v>7</v>
      </c>
      <c r="BV25" s="49">
        <f>SUMIFS(DataRegularSeason20242025!$AA$3:$AA$1315,DataRegularSeason20242025!$B$3:$B$1315, "&lt;=" &amp; BV$1, DataRegularSeason20242025!$D$3:$D$1315, $A25)+SUMIFS(DataRegularSeason20242025!$AB$3:$AB$1315,DataRegularSeason20242025!$B$3:$B$1315, "&lt;=" &amp; BV$1, DataRegularSeason20242025!$E$3:$E$1315, $A25)</f>
        <v>7</v>
      </c>
      <c r="BW25" s="49">
        <f>SUMIFS(DataRegularSeason20242025!$AA$3:$AA$1315,DataRegularSeason20242025!$B$3:$B$1315, "&lt;=" &amp; BW$1, DataRegularSeason20242025!$D$3:$D$1315, $A25)+SUMIFS(DataRegularSeason20242025!$AB$3:$AB$1315,DataRegularSeason20242025!$B$3:$B$1315, "&lt;=" &amp; BW$1, DataRegularSeason20242025!$E$3:$E$1315, $A25)</f>
        <v>7</v>
      </c>
      <c r="BX25" s="49">
        <f>SUMIFS(DataRegularSeason20242025!$AA$3:$AA$1315,DataRegularSeason20242025!$B$3:$B$1315, "&lt;=" &amp; BX$1, DataRegularSeason20242025!$D$3:$D$1315, $A25)+SUMIFS(DataRegularSeason20242025!$AB$3:$AB$1315,DataRegularSeason20242025!$B$3:$B$1315, "&lt;=" &amp; BX$1, DataRegularSeason20242025!$E$3:$E$1315, $A25)</f>
        <v>7</v>
      </c>
      <c r="BY25" s="49">
        <f>SUMIFS(DataRegularSeason20242025!$AA$3:$AA$1315,DataRegularSeason20242025!$B$3:$B$1315, "&lt;=" &amp; BY$1, DataRegularSeason20242025!$D$3:$D$1315, $A25)+SUMIFS(DataRegularSeason20242025!$AB$3:$AB$1315,DataRegularSeason20242025!$B$3:$B$1315, "&lt;=" &amp; BY$1, DataRegularSeason20242025!$E$3:$E$1315, $A25)</f>
        <v>7</v>
      </c>
      <c r="BZ25" s="49">
        <f>SUMIFS(DataRegularSeason20242025!$AA$3:$AA$1315,DataRegularSeason20242025!$B$3:$B$1315, "&lt;=" &amp; BZ$1, DataRegularSeason20242025!$D$3:$D$1315, $A25)+SUMIFS(DataRegularSeason20242025!$AB$3:$AB$1315,DataRegularSeason20242025!$B$3:$B$1315, "&lt;=" &amp; BZ$1, DataRegularSeason20242025!$E$3:$E$1315, $A25)</f>
        <v>7</v>
      </c>
      <c r="CA25" s="49">
        <f>SUMIFS(DataRegularSeason20242025!$AA$3:$AA$1315,DataRegularSeason20242025!$B$3:$B$1315, "&lt;=" &amp; CA$1, DataRegularSeason20242025!$D$3:$D$1315, $A25)+SUMIFS(DataRegularSeason20242025!$AB$3:$AB$1315,DataRegularSeason20242025!$B$3:$B$1315, "&lt;=" &amp; CA$1, DataRegularSeason20242025!$E$3:$E$1315, $A25)</f>
        <v>7</v>
      </c>
      <c r="CB25" s="49">
        <f>SUMIFS(DataRegularSeason20242025!$AA$3:$AA$1315,DataRegularSeason20242025!$B$3:$B$1315, "&lt;=" &amp; CB$1, DataRegularSeason20242025!$D$3:$D$1315, $A25)+SUMIFS(DataRegularSeason20242025!$AB$3:$AB$1315,DataRegularSeason20242025!$B$3:$B$1315, "&lt;=" &amp; CB$1, DataRegularSeason20242025!$E$3:$E$1315, $A25)</f>
        <v>7</v>
      </c>
      <c r="CC25" s="49">
        <f>SUMIFS(DataRegularSeason20242025!$AA$3:$AA$1315,DataRegularSeason20242025!$B$3:$B$1315, "&lt;=" &amp; CC$1, DataRegularSeason20242025!$D$3:$D$1315, $A25)+SUMIFS(DataRegularSeason20242025!$AB$3:$AB$1315,DataRegularSeason20242025!$B$3:$B$1315, "&lt;=" &amp; CC$1, DataRegularSeason20242025!$E$3:$E$1315, $A25)</f>
        <v>7</v>
      </c>
      <c r="CD25" s="49">
        <f>SUMIFS(DataRegularSeason20242025!$AA$3:$AA$1315,DataRegularSeason20242025!$B$3:$B$1315, "&lt;=" &amp; CD$1, DataRegularSeason20242025!$D$3:$D$1315, $A25)+SUMIFS(DataRegularSeason20242025!$AB$3:$AB$1315,DataRegularSeason20242025!$B$3:$B$1315, "&lt;=" &amp; CD$1, DataRegularSeason20242025!$E$3:$E$1315, $A25)</f>
        <v>7</v>
      </c>
      <c r="CE25" s="49">
        <f>SUMIFS(DataRegularSeason20242025!$AA$3:$AA$1315,DataRegularSeason20242025!$B$3:$B$1315, "&lt;=" &amp; CE$1, DataRegularSeason20242025!$D$3:$D$1315, $A25)+SUMIFS(DataRegularSeason20242025!$AB$3:$AB$1315,DataRegularSeason20242025!$B$3:$B$1315, "&lt;=" &amp; CE$1, DataRegularSeason20242025!$E$3:$E$1315, $A25)</f>
        <v>7</v>
      </c>
      <c r="CF25" s="49">
        <f>SUMIFS(DataRegularSeason20242025!$AA$3:$AA$1315,DataRegularSeason20242025!$B$3:$B$1315, "&lt;=" &amp; CF$1, DataRegularSeason20242025!$D$3:$D$1315, $A25)+SUMIFS(DataRegularSeason20242025!$AB$3:$AB$1315,DataRegularSeason20242025!$B$3:$B$1315, "&lt;=" &amp; CF$1, DataRegularSeason20242025!$E$3:$E$1315, $A25)</f>
        <v>7</v>
      </c>
      <c r="CG25" s="49">
        <f>SUMIFS(DataRegularSeason20242025!$AA$3:$AA$1315,DataRegularSeason20242025!$B$3:$B$1315, "&lt;=" &amp; CG$1, DataRegularSeason20242025!$D$3:$D$1315, $A25)+SUMIFS(DataRegularSeason20242025!$AB$3:$AB$1315,DataRegularSeason20242025!$B$3:$B$1315, "&lt;=" &amp; CG$1, DataRegularSeason20242025!$E$3:$E$1315, $A25)</f>
        <v>7</v>
      </c>
      <c r="CH25" s="49">
        <f>SUMIFS(DataRegularSeason20242025!$AA$3:$AA$1315,DataRegularSeason20242025!$B$3:$B$1315, "&lt;=" &amp; CH$1, DataRegularSeason20242025!$D$3:$D$1315, $A25)+SUMIFS(DataRegularSeason20242025!$AB$3:$AB$1315,DataRegularSeason20242025!$B$3:$B$1315, "&lt;=" &amp; CH$1, DataRegularSeason20242025!$E$3:$E$1315, $A25)</f>
        <v>7</v>
      </c>
      <c r="CI25" s="49">
        <f>SUMIFS(DataRegularSeason20242025!$AA$3:$AA$1315,DataRegularSeason20242025!$B$3:$B$1315, "&lt;=" &amp; CI$1, DataRegularSeason20242025!$D$3:$D$1315, $A25)+SUMIFS(DataRegularSeason20242025!$AB$3:$AB$1315,DataRegularSeason20242025!$B$3:$B$1315, "&lt;=" &amp; CI$1, DataRegularSeason20242025!$E$3:$E$1315, $A25)</f>
        <v>7</v>
      </c>
      <c r="CJ25" s="49">
        <f>SUMIFS(DataRegularSeason20242025!$AA$3:$AA$1315,DataRegularSeason20242025!$B$3:$B$1315, "&lt;=" &amp; CJ$1, DataRegularSeason20242025!$D$3:$D$1315, $A25)+SUMIFS(DataRegularSeason20242025!$AB$3:$AB$1315,DataRegularSeason20242025!$B$3:$B$1315, "&lt;=" &amp; CJ$1, DataRegularSeason20242025!$E$3:$E$1315, $A25)</f>
        <v>7</v>
      </c>
      <c r="CK25" s="49">
        <f>SUMIFS(DataRegularSeason20242025!$AA$3:$AA$1315,DataRegularSeason20242025!$B$3:$B$1315, "&lt;=" &amp; CK$1, DataRegularSeason20242025!$D$3:$D$1315, $A25)+SUMIFS(DataRegularSeason20242025!$AB$3:$AB$1315,DataRegularSeason20242025!$B$3:$B$1315, "&lt;=" &amp; CK$1, DataRegularSeason20242025!$E$3:$E$1315, $A25)</f>
        <v>7</v>
      </c>
      <c r="CL25" s="49">
        <f>SUMIFS(DataRegularSeason20242025!$AA$3:$AA$1315,DataRegularSeason20242025!$B$3:$B$1315, "&lt;=" &amp; CL$1, DataRegularSeason20242025!$D$3:$D$1315, $A25)+SUMIFS(DataRegularSeason20242025!$AB$3:$AB$1315,DataRegularSeason20242025!$B$3:$B$1315, "&lt;=" &amp; CL$1, DataRegularSeason20242025!$E$3:$E$1315, $A25)</f>
        <v>7</v>
      </c>
      <c r="CM25" s="49">
        <f>SUMIFS(DataRegularSeason20242025!$AA$3:$AA$1315,DataRegularSeason20242025!$B$3:$B$1315, "&lt;=" &amp; CM$1, DataRegularSeason20242025!$D$3:$D$1315, $A25)+SUMIFS(DataRegularSeason20242025!$AB$3:$AB$1315,DataRegularSeason20242025!$B$3:$B$1315, "&lt;=" &amp; CM$1, DataRegularSeason20242025!$E$3:$E$1315, $A25)</f>
        <v>7</v>
      </c>
      <c r="CN25" s="49">
        <f>SUMIFS(DataRegularSeason20242025!$AA$3:$AA$1315,DataRegularSeason20242025!$B$3:$B$1315, "&lt;=" &amp; CN$1, DataRegularSeason20242025!$D$3:$D$1315, $A25)+SUMIFS(DataRegularSeason20242025!$AB$3:$AB$1315,DataRegularSeason20242025!$B$3:$B$1315, "&lt;=" &amp; CN$1, DataRegularSeason20242025!$E$3:$E$1315, $A25)</f>
        <v>7</v>
      </c>
      <c r="CO25" s="49">
        <f>SUMIFS(DataRegularSeason20242025!$AA$3:$AA$1315,DataRegularSeason20242025!$B$3:$B$1315, "&lt;=" &amp; CO$1, DataRegularSeason20242025!$D$3:$D$1315, $A25)+SUMIFS(DataRegularSeason20242025!$AB$3:$AB$1315,DataRegularSeason20242025!$B$3:$B$1315, "&lt;=" &amp; CO$1, DataRegularSeason20242025!$E$3:$E$1315, $A25)</f>
        <v>7</v>
      </c>
      <c r="CP25" s="49">
        <f>SUMIFS(DataRegularSeason20242025!$AA$3:$AA$1315,DataRegularSeason20242025!$B$3:$B$1315, "&lt;=" &amp; CP$1, DataRegularSeason20242025!$D$3:$D$1315, $A25)+SUMIFS(DataRegularSeason20242025!$AB$3:$AB$1315,DataRegularSeason20242025!$B$3:$B$1315, "&lt;=" &amp; CP$1, DataRegularSeason20242025!$E$3:$E$1315, $A25)</f>
        <v>7</v>
      </c>
      <c r="CQ25" s="49">
        <f>SUMIFS(DataRegularSeason20242025!$AA$3:$AA$1315,DataRegularSeason20242025!$B$3:$B$1315, "&lt;=" &amp; CQ$1, DataRegularSeason20242025!$D$3:$D$1315, $A25)+SUMIFS(DataRegularSeason20242025!$AB$3:$AB$1315,DataRegularSeason20242025!$B$3:$B$1315, "&lt;=" &amp; CQ$1, DataRegularSeason20242025!$E$3:$E$1315, $A25)</f>
        <v>7</v>
      </c>
      <c r="CR25" s="49">
        <f>SUMIFS(DataRegularSeason20242025!$AA$3:$AA$1315,DataRegularSeason20242025!$B$3:$B$1315, "&lt;=" &amp; CR$1, DataRegularSeason20242025!$D$3:$D$1315, $A25)+SUMIFS(DataRegularSeason20242025!$AB$3:$AB$1315,DataRegularSeason20242025!$B$3:$B$1315, "&lt;=" &amp; CR$1, DataRegularSeason20242025!$E$3:$E$1315, $A25)</f>
        <v>7</v>
      </c>
      <c r="CS25" s="49">
        <f>SUMIFS(DataRegularSeason20242025!$AA$3:$AA$1315,DataRegularSeason20242025!$B$3:$B$1315, "&lt;=" &amp; CS$1, DataRegularSeason20242025!$D$3:$D$1315, $A25)+SUMIFS(DataRegularSeason20242025!$AB$3:$AB$1315,DataRegularSeason20242025!$B$3:$B$1315, "&lt;=" &amp; CS$1, DataRegularSeason20242025!$E$3:$E$1315, $A25)</f>
        <v>7</v>
      </c>
      <c r="CT25" s="49">
        <f>SUMIFS(DataRegularSeason20242025!$AA$3:$AA$1315,DataRegularSeason20242025!$B$3:$B$1315, "&lt;=" &amp; CT$1, DataRegularSeason20242025!$D$3:$D$1315, $A25)+SUMIFS(DataRegularSeason20242025!$AB$3:$AB$1315,DataRegularSeason20242025!$B$3:$B$1315, "&lt;=" &amp; CT$1, DataRegularSeason20242025!$E$3:$E$1315, $A25)</f>
        <v>7</v>
      </c>
      <c r="CU25" s="49">
        <f>SUMIFS(DataRegularSeason20242025!$AA$3:$AA$1315,DataRegularSeason20242025!$B$3:$B$1315, "&lt;=" &amp; CU$1, DataRegularSeason20242025!$D$3:$D$1315, $A25)+SUMIFS(DataRegularSeason20242025!$AB$3:$AB$1315,DataRegularSeason20242025!$B$3:$B$1315, "&lt;=" &amp; CU$1, DataRegularSeason20242025!$E$3:$E$1315, $A25)</f>
        <v>7</v>
      </c>
      <c r="CV25" s="49">
        <f>SUMIFS(DataRegularSeason20242025!$AA$3:$AA$1315,DataRegularSeason20242025!$B$3:$B$1315, "&lt;=" &amp; CV$1, DataRegularSeason20242025!$D$3:$D$1315, $A25)+SUMIFS(DataRegularSeason20242025!$AB$3:$AB$1315,DataRegularSeason20242025!$B$3:$B$1315, "&lt;=" &amp; CV$1, DataRegularSeason20242025!$E$3:$E$1315, $A25)</f>
        <v>7</v>
      </c>
      <c r="CW25" s="49">
        <f>SUMIFS(DataRegularSeason20242025!$AA$3:$AA$1315,DataRegularSeason20242025!$B$3:$B$1315, "&lt;=" &amp; CW$1, DataRegularSeason20242025!$D$3:$D$1315, $A25)+SUMIFS(DataRegularSeason20242025!$AB$3:$AB$1315,DataRegularSeason20242025!$B$3:$B$1315, "&lt;=" &amp; CW$1, DataRegularSeason20242025!$E$3:$E$1315, $A25)</f>
        <v>7</v>
      </c>
      <c r="CX25" s="49">
        <f>SUMIFS(DataRegularSeason20242025!$AA$3:$AA$1315,DataRegularSeason20242025!$B$3:$B$1315, "&lt;=" &amp; CX$1, DataRegularSeason20242025!$D$3:$D$1315, $A25)+SUMIFS(DataRegularSeason20242025!$AB$3:$AB$1315,DataRegularSeason20242025!$B$3:$B$1315, "&lt;=" &amp; CX$1, DataRegularSeason20242025!$E$3:$E$1315, $A25)</f>
        <v>7</v>
      </c>
      <c r="CY25" s="49">
        <f>SUMIFS(DataRegularSeason20242025!$AA$3:$AA$1315,DataRegularSeason20242025!$B$3:$B$1315, "&lt;=" &amp; CY$1, DataRegularSeason20242025!$D$3:$D$1315, $A25)+SUMIFS(DataRegularSeason20242025!$AB$3:$AB$1315,DataRegularSeason20242025!$B$3:$B$1315, "&lt;=" &amp; CY$1, DataRegularSeason20242025!$E$3:$E$1315, $A25)</f>
        <v>7</v>
      </c>
      <c r="CZ25" s="49">
        <f>SUMIFS(DataRegularSeason20242025!$AA$3:$AA$1315,DataRegularSeason20242025!$B$3:$B$1315, "&lt;=" &amp; CZ$1, DataRegularSeason20242025!$D$3:$D$1315, $A25)+SUMIFS(DataRegularSeason20242025!$AB$3:$AB$1315,DataRegularSeason20242025!$B$3:$B$1315, "&lt;=" &amp; CZ$1, DataRegularSeason20242025!$E$3:$E$1315, $A25)</f>
        <v>7</v>
      </c>
      <c r="DA25" s="49">
        <f>SUMIFS(DataRegularSeason20242025!$AA$3:$AA$1315,DataRegularSeason20242025!$B$3:$B$1315, "&lt;=" &amp; DA$1, DataRegularSeason20242025!$D$3:$D$1315, $A25)+SUMIFS(DataRegularSeason20242025!$AB$3:$AB$1315,DataRegularSeason20242025!$B$3:$B$1315, "&lt;=" &amp; DA$1, DataRegularSeason20242025!$E$3:$E$1315, $A25)</f>
        <v>7</v>
      </c>
      <c r="DB25" s="49">
        <f>SUMIFS(DataRegularSeason20242025!$AA$3:$AA$1315,DataRegularSeason20242025!$B$3:$B$1315, "&lt;=" &amp; DB$1, DataRegularSeason20242025!$D$3:$D$1315, $A25)+SUMIFS(DataRegularSeason20242025!$AB$3:$AB$1315,DataRegularSeason20242025!$B$3:$B$1315, "&lt;=" &amp; DB$1, DataRegularSeason20242025!$E$3:$E$1315, $A25)</f>
        <v>7</v>
      </c>
      <c r="DC25" s="49">
        <f>SUMIFS(DataRegularSeason20242025!$AA$3:$AA$1315,DataRegularSeason20242025!$B$3:$B$1315, "&lt;=" &amp; DC$1, DataRegularSeason20242025!$D$3:$D$1315, $A25)+SUMIFS(DataRegularSeason20242025!$AB$3:$AB$1315,DataRegularSeason20242025!$B$3:$B$1315, "&lt;=" &amp; DC$1, DataRegularSeason20242025!$E$3:$E$1315, $A25)</f>
        <v>7</v>
      </c>
      <c r="DD25" s="49">
        <f>SUMIFS(DataRegularSeason20242025!$AA$3:$AA$1315,DataRegularSeason20242025!$B$3:$B$1315, "&lt;=" &amp; DD$1, DataRegularSeason20242025!$D$3:$D$1315, $A25)+SUMIFS(DataRegularSeason20242025!$AB$3:$AB$1315,DataRegularSeason20242025!$B$3:$B$1315, "&lt;=" &amp; DD$1, DataRegularSeason20242025!$E$3:$E$1315, $A25)</f>
        <v>7</v>
      </c>
      <c r="DE25" s="49">
        <f>SUMIFS(DataRegularSeason20242025!$AA$3:$AA$1315,DataRegularSeason20242025!$B$3:$B$1315, "&lt;=" &amp; DE$1, DataRegularSeason20242025!$D$3:$D$1315, $A25)+SUMIFS(DataRegularSeason20242025!$AB$3:$AB$1315,DataRegularSeason20242025!$B$3:$B$1315, "&lt;=" &amp; DE$1, DataRegularSeason20242025!$E$3:$E$1315, $A25)</f>
        <v>7</v>
      </c>
      <c r="DF25" s="49">
        <f>SUMIFS(DataRegularSeason20242025!$AA$3:$AA$1315,DataRegularSeason20242025!$B$3:$B$1315, "&lt;=" &amp; DF$1, DataRegularSeason20242025!$D$3:$D$1315, $A25)+SUMIFS(DataRegularSeason20242025!$AB$3:$AB$1315,DataRegularSeason20242025!$B$3:$B$1315, "&lt;=" &amp; DF$1, DataRegularSeason20242025!$E$3:$E$1315, $A25)</f>
        <v>7</v>
      </c>
      <c r="DG25" s="49">
        <f>SUMIFS(DataRegularSeason20242025!$AA$3:$AA$1315,DataRegularSeason20242025!$B$3:$B$1315, "&lt;=" &amp; DG$1, DataRegularSeason20242025!$D$3:$D$1315, $A25)+SUMIFS(DataRegularSeason20242025!$AB$3:$AB$1315,DataRegularSeason20242025!$B$3:$B$1315, "&lt;=" &amp; DG$1, DataRegularSeason20242025!$E$3:$E$1315, $A25)</f>
        <v>7</v>
      </c>
      <c r="DH25" s="49">
        <f>SUMIFS(DataRegularSeason20242025!$AA$3:$AA$1315,DataRegularSeason20242025!$B$3:$B$1315, "&lt;=" &amp; DH$1, DataRegularSeason20242025!$D$3:$D$1315, $A25)+SUMIFS(DataRegularSeason20242025!$AB$3:$AB$1315,DataRegularSeason20242025!$B$3:$B$1315, "&lt;=" &amp; DH$1, DataRegularSeason20242025!$E$3:$E$1315, $A25)</f>
        <v>7</v>
      </c>
      <c r="DI25" s="49">
        <f>SUMIFS(DataRegularSeason20242025!$AA$3:$AA$1315,DataRegularSeason20242025!$B$3:$B$1315, "&lt;=" &amp; DI$1, DataRegularSeason20242025!$D$3:$D$1315, $A25)+SUMIFS(DataRegularSeason20242025!$AB$3:$AB$1315,DataRegularSeason20242025!$B$3:$B$1315, "&lt;=" &amp; DI$1, DataRegularSeason20242025!$E$3:$E$1315, $A25)</f>
        <v>7</v>
      </c>
      <c r="DJ25" s="49">
        <f>SUMIFS(DataRegularSeason20242025!$AA$3:$AA$1315,DataRegularSeason20242025!$B$3:$B$1315, "&lt;=" &amp; DJ$1, DataRegularSeason20242025!$D$3:$D$1315, $A25)+SUMIFS(DataRegularSeason20242025!$AB$3:$AB$1315,DataRegularSeason20242025!$B$3:$B$1315, "&lt;=" &amp; DJ$1, DataRegularSeason20242025!$E$3:$E$1315, $A25)</f>
        <v>7</v>
      </c>
      <c r="DK25" s="49">
        <f>SUMIFS(DataRegularSeason20242025!$AA$3:$AA$1315,DataRegularSeason20242025!$B$3:$B$1315, "&lt;=" &amp; DK$1, DataRegularSeason20242025!$D$3:$D$1315, $A25)+SUMIFS(DataRegularSeason20242025!$AB$3:$AB$1315,DataRegularSeason20242025!$B$3:$B$1315, "&lt;=" &amp; DK$1, DataRegularSeason20242025!$E$3:$E$1315, $A25)</f>
        <v>7</v>
      </c>
      <c r="DL25" s="49">
        <f>SUMIFS(DataRegularSeason20242025!$AA$3:$AA$1315,DataRegularSeason20242025!$B$3:$B$1315, "&lt;=" &amp; DL$1, DataRegularSeason20242025!$D$3:$D$1315, $A25)+SUMIFS(DataRegularSeason20242025!$AB$3:$AB$1315,DataRegularSeason20242025!$B$3:$B$1315, "&lt;=" &amp; DL$1, DataRegularSeason20242025!$E$3:$E$1315, $A25)</f>
        <v>7</v>
      </c>
      <c r="DM25" s="49">
        <f>SUMIFS(DataRegularSeason20242025!$AA$3:$AA$1315,DataRegularSeason20242025!$B$3:$B$1315, "&lt;=" &amp; DM$1, DataRegularSeason20242025!$D$3:$D$1315, $A25)+SUMIFS(DataRegularSeason20242025!$AB$3:$AB$1315,DataRegularSeason20242025!$B$3:$B$1315, "&lt;=" &amp; DM$1, DataRegularSeason20242025!$E$3:$E$1315, $A25)</f>
        <v>7</v>
      </c>
      <c r="DN25" s="49">
        <f>SUMIFS(DataRegularSeason20242025!$AA$3:$AA$1315,DataRegularSeason20242025!$B$3:$B$1315, "&lt;=" &amp; DN$1, DataRegularSeason20242025!$D$3:$D$1315, $A25)+SUMIFS(DataRegularSeason20242025!$AB$3:$AB$1315,DataRegularSeason20242025!$B$3:$B$1315, "&lt;=" &amp; DN$1, DataRegularSeason20242025!$E$3:$E$1315, $A25)</f>
        <v>7</v>
      </c>
      <c r="DO25" s="49">
        <f>SUMIFS(DataRegularSeason20242025!$AA$3:$AA$1315,DataRegularSeason20242025!$B$3:$B$1315, "&lt;=" &amp; DO$1, DataRegularSeason20242025!$D$3:$D$1315, $A25)+SUMIFS(DataRegularSeason20242025!$AB$3:$AB$1315,DataRegularSeason20242025!$B$3:$B$1315, "&lt;=" &amp; DO$1, DataRegularSeason20242025!$E$3:$E$1315, $A25)</f>
        <v>7</v>
      </c>
      <c r="DP25" s="49">
        <f>SUMIFS(DataRegularSeason20242025!$AA$3:$AA$1315,DataRegularSeason20242025!$B$3:$B$1315, "&lt;=" &amp; DP$1, DataRegularSeason20242025!$D$3:$D$1315, $A25)+SUMIFS(DataRegularSeason20242025!$AB$3:$AB$1315,DataRegularSeason20242025!$B$3:$B$1315, "&lt;=" &amp; DP$1, DataRegularSeason20242025!$E$3:$E$1315, $A25)</f>
        <v>7</v>
      </c>
      <c r="DQ25" s="49">
        <f>SUMIFS(DataRegularSeason20242025!$AA$3:$AA$1315,DataRegularSeason20242025!$B$3:$B$1315, "&lt;=" &amp; DQ$1, DataRegularSeason20242025!$D$3:$D$1315, $A25)+SUMIFS(DataRegularSeason20242025!$AB$3:$AB$1315,DataRegularSeason20242025!$B$3:$B$1315, "&lt;=" &amp; DQ$1, DataRegularSeason20242025!$E$3:$E$1315, $A25)</f>
        <v>7</v>
      </c>
      <c r="DR25" s="49">
        <f>SUMIFS(DataRegularSeason20242025!$AA$3:$AA$1315,DataRegularSeason20242025!$B$3:$B$1315, "&lt;=" &amp; DR$1, DataRegularSeason20242025!$D$3:$D$1315, $A25)+SUMIFS(DataRegularSeason20242025!$AB$3:$AB$1315,DataRegularSeason20242025!$B$3:$B$1315, "&lt;=" &amp; DR$1, DataRegularSeason20242025!$E$3:$E$1315, $A25)</f>
        <v>7</v>
      </c>
      <c r="DS25" s="49">
        <f>SUMIFS(DataRegularSeason20242025!$AA$3:$AA$1315,DataRegularSeason20242025!$B$3:$B$1315, "&lt;=" &amp; DS$1, DataRegularSeason20242025!$D$3:$D$1315, $A25)+SUMIFS(DataRegularSeason20242025!$AB$3:$AB$1315,DataRegularSeason20242025!$B$3:$B$1315, "&lt;=" &amp; DS$1, DataRegularSeason20242025!$E$3:$E$1315, $A25)</f>
        <v>7</v>
      </c>
      <c r="DT25" s="49">
        <f>SUMIFS(DataRegularSeason20242025!$AA$3:$AA$1315,DataRegularSeason20242025!$B$3:$B$1315, "&lt;=" &amp; DT$1, DataRegularSeason20242025!$D$3:$D$1315, $A25)+SUMIFS(DataRegularSeason20242025!$AB$3:$AB$1315,DataRegularSeason20242025!$B$3:$B$1315, "&lt;=" &amp; DT$1, DataRegularSeason20242025!$E$3:$E$1315, $A25)</f>
        <v>7</v>
      </c>
      <c r="DU25" s="49">
        <f>SUMIFS(DataRegularSeason20242025!$AA$3:$AA$1315,DataRegularSeason20242025!$B$3:$B$1315, "&lt;=" &amp; DU$1, DataRegularSeason20242025!$D$3:$D$1315, $A25)+SUMIFS(DataRegularSeason20242025!$AB$3:$AB$1315,DataRegularSeason20242025!$B$3:$B$1315, "&lt;=" &amp; DU$1, DataRegularSeason20242025!$E$3:$E$1315, $A25)</f>
        <v>7</v>
      </c>
      <c r="DV25" s="49">
        <f>SUMIFS(DataRegularSeason20242025!$AA$3:$AA$1315,DataRegularSeason20242025!$B$3:$B$1315, "&lt;=" &amp; DV$1, DataRegularSeason20242025!$D$3:$D$1315, $A25)+SUMIFS(DataRegularSeason20242025!$AB$3:$AB$1315,DataRegularSeason20242025!$B$3:$B$1315, "&lt;=" &amp; DV$1, DataRegularSeason20242025!$E$3:$E$1315, $A25)</f>
        <v>7</v>
      </c>
      <c r="DW25" s="49">
        <f>SUMIFS(DataRegularSeason20242025!$AA$3:$AA$1315,DataRegularSeason20242025!$B$3:$B$1315, "&lt;=" &amp; DW$1, DataRegularSeason20242025!$D$3:$D$1315, $A25)+SUMIFS(DataRegularSeason20242025!$AB$3:$AB$1315,DataRegularSeason20242025!$B$3:$B$1315, "&lt;=" &amp; DW$1, DataRegularSeason20242025!$E$3:$E$1315, $A25)</f>
        <v>7</v>
      </c>
      <c r="DX25" s="49">
        <f>SUMIFS(DataRegularSeason20242025!$AA$3:$AA$1315,DataRegularSeason20242025!$B$3:$B$1315, "&lt;=" &amp; DX$1, DataRegularSeason20242025!$D$3:$D$1315, $A25)+SUMIFS(DataRegularSeason20242025!$AB$3:$AB$1315,DataRegularSeason20242025!$B$3:$B$1315, "&lt;=" &amp; DX$1, DataRegularSeason20242025!$E$3:$E$1315, $A25)</f>
        <v>7</v>
      </c>
      <c r="DY25" s="49">
        <f>SUMIFS(DataRegularSeason20242025!$AA$3:$AA$1315,DataRegularSeason20242025!$B$3:$B$1315, "&lt;=" &amp; DY$1, DataRegularSeason20242025!$D$3:$D$1315, $A25)+SUMIFS(DataRegularSeason20242025!$AB$3:$AB$1315,DataRegularSeason20242025!$B$3:$B$1315, "&lt;=" &amp; DY$1, DataRegularSeason20242025!$E$3:$E$1315, $A25)</f>
        <v>7</v>
      </c>
      <c r="DZ25" s="49">
        <f>SUMIFS(DataRegularSeason20242025!$AA$3:$AA$1315,DataRegularSeason20242025!$B$3:$B$1315, "&lt;=" &amp; DZ$1, DataRegularSeason20242025!$D$3:$D$1315, $A25)+SUMIFS(DataRegularSeason20242025!$AB$3:$AB$1315,DataRegularSeason20242025!$B$3:$B$1315, "&lt;=" &amp; DZ$1, DataRegularSeason20242025!$E$3:$E$1315, $A25)</f>
        <v>7</v>
      </c>
      <c r="EA25" s="49">
        <f>SUMIFS(DataRegularSeason20242025!$AA$3:$AA$1315,DataRegularSeason20242025!$B$3:$B$1315, "&lt;=" &amp; EA$1, DataRegularSeason20242025!$D$3:$D$1315, $A25)+SUMIFS(DataRegularSeason20242025!$AB$3:$AB$1315,DataRegularSeason20242025!$B$3:$B$1315, "&lt;=" &amp; EA$1, DataRegularSeason20242025!$E$3:$E$1315, $A25)</f>
        <v>7</v>
      </c>
      <c r="EB25" s="49">
        <f>SUMIFS(DataRegularSeason20242025!$AA$3:$AA$1315,DataRegularSeason20242025!$B$3:$B$1315, "&lt;=" &amp; EB$1, DataRegularSeason20242025!$D$3:$D$1315, $A25)+SUMIFS(DataRegularSeason20242025!$AB$3:$AB$1315,DataRegularSeason20242025!$B$3:$B$1315, "&lt;=" &amp; EB$1, DataRegularSeason20242025!$E$3:$E$1315, $A25)</f>
        <v>7</v>
      </c>
      <c r="EC25" s="49">
        <f>SUMIFS(DataRegularSeason20242025!$AA$3:$AA$1315,DataRegularSeason20242025!$B$3:$B$1315, "&lt;=" &amp; EC$1, DataRegularSeason20242025!$D$3:$D$1315, $A25)+SUMIFS(DataRegularSeason20242025!$AB$3:$AB$1315,DataRegularSeason20242025!$B$3:$B$1315, "&lt;=" &amp; EC$1, DataRegularSeason20242025!$E$3:$E$1315, $A25)</f>
        <v>7</v>
      </c>
      <c r="ED25" s="49">
        <f>SUMIFS(DataRegularSeason20242025!$AA$3:$AA$1315,DataRegularSeason20242025!$B$3:$B$1315, "&lt;=" &amp; ED$1, DataRegularSeason20242025!$D$3:$D$1315, $A25)+SUMIFS(DataRegularSeason20242025!$AB$3:$AB$1315,DataRegularSeason20242025!$B$3:$B$1315, "&lt;=" &amp; ED$1, DataRegularSeason20242025!$E$3:$E$1315, $A25)</f>
        <v>7</v>
      </c>
      <c r="EE25" s="49">
        <f>SUMIFS(DataRegularSeason20242025!$AA$3:$AA$1315,DataRegularSeason20242025!$B$3:$B$1315, "&lt;=" &amp; EE$1, DataRegularSeason20242025!$D$3:$D$1315, $A25)+SUMIFS(DataRegularSeason20242025!$AB$3:$AB$1315,DataRegularSeason20242025!$B$3:$B$1315, "&lt;=" &amp; EE$1, DataRegularSeason20242025!$E$3:$E$1315, $A25)</f>
        <v>7</v>
      </c>
      <c r="EF25" s="49">
        <f>SUMIFS(DataRegularSeason20242025!$AA$3:$AA$1315,DataRegularSeason20242025!$B$3:$B$1315, "&lt;=" &amp; EF$1, DataRegularSeason20242025!$D$3:$D$1315, $A25)+SUMIFS(DataRegularSeason20242025!$AB$3:$AB$1315,DataRegularSeason20242025!$B$3:$B$1315, "&lt;=" &amp; EF$1, DataRegularSeason20242025!$E$3:$E$1315, $A25)</f>
        <v>7</v>
      </c>
      <c r="EG25" s="49">
        <f>SUMIFS(DataRegularSeason20242025!$AA$3:$AA$1315,DataRegularSeason20242025!$B$3:$B$1315, "&lt;=" &amp; EG$1, DataRegularSeason20242025!$D$3:$D$1315, $A25)+SUMIFS(DataRegularSeason20242025!$AB$3:$AB$1315,DataRegularSeason20242025!$B$3:$B$1315, "&lt;=" &amp; EG$1, DataRegularSeason20242025!$E$3:$E$1315, $A25)</f>
        <v>7</v>
      </c>
      <c r="EH25" s="49">
        <f>SUMIFS(DataRegularSeason20242025!$AA$3:$AA$1315,DataRegularSeason20242025!$B$3:$B$1315, "&lt;=" &amp; EH$1, DataRegularSeason20242025!$D$3:$D$1315, $A25)+SUMIFS(DataRegularSeason20242025!$AB$3:$AB$1315,DataRegularSeason20242025!$B$3:$B$1315, "&lt;=" &amp; EH$1, DataRegularSeason20242025!$E$3:$E$1315, $A25)</f>
        <v>7</v>
      </c>
      <c r="EI25" s="49">
        <f>SUMIFS(DataRegularSeason20242025!$AA$3:$AA$1315,DataRegularSeason20242025!$B$3:$B$1315, "&lt;=" &amp; EI$1, DataRegularSeason20242025!$D$3:$D$1315, $A25)+SUMIFS(DataRegularSeason20242025!$AB$3:$AB$1315,DataRegularSeason20242025!$B$3:$B$1315, "&lt;=" &amp; EI$1, DataRegularSeason20242025!$E$3:$E$1315, $A25)</f>
        <v>7</v>
      </c>
      <c r="EJ25" s="49">
        <f>SUMIFS(DataRegularSeason20242025!$AA$3:$AA$1315,DataRegularSeason20242025!$B$3:$B$1315, "&lt;=" &amp; EJ$1, DataRegularSeason20242025!$D$3:$D$1315, $A25)+SUMIFS(DataRegularSeason20242025!$AB$3:$AB$1315,DataRegularSeason20242025!$B$3:$B$1315, "&lt;=" &amp; EJ$1, DataRegularSeason20242025!$E$3:$E$1315, $A25)</f>
        <v>7</v>
      </c>
      <c r="EK25" s="49">
        <f>SUMIFS(DataRegularSeason20242025!$AA$3:$AA$1315,DataRegularSeason20242025!$B$3:$B$1315, "&lt;=" &amp; EK$1, DataRegularSeason20242025!$D$3:$D$1315, $A25)+SUMIFS(DataRegularSeason20242025!$AB$3:$AB$1315,DataRegularSeason20242025!$B$3:$B$1315, "&lt;=" &amp; EK$1, DataRegularSeason20242025!$E$3:$E$1315, $A25)</f>
        <v>7</v>
      </c>
      <c r="EL25" s="49">
        <f>SUMIFS(DataRegularSeason20242025!$AA$3:$AA$1315,DataRegularSeason20242025!$B$3:$B$1315, "&lt;=" &amp; EL$1, DataRegularSeason20242025!$D$3:$D$1315, $A25)+SUMIFS(DataRegularSeason20242025!$AB$3:$AB$1315,DataRegularSeason20242025!$B$3:$B$1315, "&lt;=" &amp; EL$1, DataRegularSeason20242025!$E$3:$E$1315, $A25)</f>
        <v>7</v>
      </c>
      <c r="EM25" s="49">
        <f>SUMIFS(DataRegularSeason20242025!$AA$3:$AA$1315,DataRegularSeason20242025!$B$3:$B$1315, "&lt;=" &amp; EM$1, DataRegularSeason20242025!$D$3:$D$1315, $A25)+SUMIFS(DataRegularSeason20242025!$AB$3:$AB$1315,DataRegularSeason20242025!$B$3:$B$1315, "&lt;=" &amp; EM$1, DataRegularSeason20242025!$E$3:$E$1315, $A25)</f>
        <v>7</v>
      </c>
      <c r="EN25" s="49">
        <f>SUMIFS(DataRegularSeason20242025!$AA$3:$AA$1315,DataRegularSeason20242025!$B$3:$B$1315, "&lt;=" &amp; EN$1, DataRegularSeason20242025!$D$3:$D$1315, $A25)+SUMIFS(DataRegularSeason20242025!$AB$3:$AB$1315,DataRegularSeason20242025!$B$3:$B$1315, "&lt;=" &amp; EN$1, DataRegularSeason20242025!$E$3:$E$1315, $A25)</f>
        <v>7</v>
      </c>
      <c r="EO25" s="49">
        <f>SUMIFS(DataRegularSeason20242025!$AA$3:$AA$1315,DataRegularSeason20242025!$B$3:$B$1315, "&lt;=" &amp; EO$1, DataRegularSeason20242025!$D$3:$D$1315, $A25)+SUMIFS(DataRegularSeason20242025!$AB$3:$AB$1315,DataRegularSeason20242025!$B$3:$B$1315, "&lt;=" &amp; EO$1, DataRegularSeason20242025!$E$3:$E$1315, $A25)</f>
        <v>7</v>
      </c>
      <c r="EP25" s="49">
        <f>SUMIFS(DataRegularSeason20242025!$AA$3:$AA$1315,DataRegularSeason20242025!$B$3:$B$1315, "&lt;=" &amp; EP$1, DataRegularSeason20242025!$D$3:$D$1315, $A25)+SUMIFS(DataRegularSeason20242025!$AB$3:$AB$1315,DataRegularSeason20242025!$B$3:$B$1315, "&lt;=" &amp; EP$1, DataRegularSeason20242025!$E$3:$E$1315, $A25)</f>
        <v>7</v>
      </c>
      <c r="EQ25" s="49">
        <f>SUMIFS(DataRegularSeason20242025!$AA$3:$AA$1315,DataRegularSeason20242025!$B$3:$B$1315, "&lt;=" &amp; EQ$1, DataRegularSeason20242025!$D$3:$D$1315, $A25)+SUMIFS(DataRegularSeason20242025!$AB$3:$AB$1315,DataRegularSeason20242025!$B$3:$B$1315, "&lt;=" &amp; EQ$1, DataRegularSeason20242025!$E$3:$E$1315, $A25)</f>
        <v>7</v>
      </c>
      <c r="ER25" s="49">
        <f>SUMIFS(DataRegularSeason20242025!$AA$3:$AA$1315,DataRegularSeason20242025!$B$3:$B$1315, "&lt;=" &amp; ER$1, DataRegularSeason20242025!$D$3:$D$1315, $A25)+SUMIFS(DataRegularSeason20242025!$AB$3:$AB$1315,DataRegularSeason20242025!$B$3:$B$1315, "&lt;=" &amp; ER$1, DataRegularSeason20242025!$E$3:$E$1315, $A25)</f>
        <v>7</v>
      </c>
      <c r="ES25" s="49">
        <f>SUMIFS(DataRegularSeason20242025!$AA$3:$AA$1315,DataRegularSeason20242025!$B$3:$B$1315, "&lt;=" &amp; ES$1, DataRegularSeason20242025!$D$3:$D$1315, $A25)+SUMIFS(DataRegularSeason20242025!$AB$3:$AB$1315,DataRegularSeason20242025!$B$3:$B$1315, "&lt;=" &amp; ES$1, DataRegularSeason20242025!$E$3:$E$1315, $A25)</f>
        <v>7</v>
      </c>
      <c r="ET25" s="49">
        <f>SUMIFS(DataRegularSeason20242025!$AA$3:$AA$1315,DataRegularSeason20242025!$B$3:$B$1315, "&lt;=" &amp; ET$1, DataRegularSeason20242025!$D$3:$D$1315, $A25)+SUMIFS(DataRegularSeason20242025!$AB$3:$AB$1315,DataRegularSeason20242025!$B$3:$B$1315, "&lt;=" &amp; ET$1, DataRegularSeason20242025!$E$3:$E$1315, $A25)</f>
        <v>7</v>
      </c>
      <c r="EU25" s="49">
        <f>SUMIFS(DataRegularSeason20242025!$AA$3:$AA$1315,DataRegularSeason20242025!$B$3:$B$1315, "&lt;=" &amp; EU$1, DataRegularSeason20242025!$D$3:$D$1315, $A25)+SUMIFS(DataRegularSeason20242025!$AB$3:$AB$1315,DataRegularSeason20242025!$B$3:$B$1315, "&lt;=" &amp; EU$1, DataRegularSeason20242025!$E$3:$E$1315, $A25)</f>
        <v>7</v>
      </c>
      <c r="EV25" s="49">
        <f>SUMIFS(DataRegularSeason20242025!$AA$3:$AA$1315,DataRegularSeason20242025!$B$3:$B$1315, "&lt;=" &amp; EV$1, DataRegularSeason20242025!$D$3:$D$1315, $A25)+SUMIFS(DataRegularSeason20242025!$AB$3:$AB$1315,DataRegularSeason20242025!$B$3:$B$1315, "&lt;=" &amp; EV$1, DataRegularSeason20242025!$E$3:$E$1315, $A25)</f>
        <v>7</v>
      </c>
      <c r="EW25" s="49">
        <f>SUMIFS(DataRegularSeason20242025!$AA$3:$AA$1315,DataRegularSeason20242025!$B$3:$B$1315, "&lt;=" &amp; EW$1, DataRegularSeason20242025!$D$3:$D$1315, $A25)+SUMIFS(DataRegularSeason20242025!$AB$3:$AB$1315,DataRegularSeason20242025!$B$3:$B$1315, "&lt;=" &amp; EW$1, DataRegularSeason20242025!$E$3:$E$1315, $A25)</f>
        <v>7</v>
      </c>
      <c r="EX25" s="49">
        <f>SUMIFS(DataRegularSeason20242025!$AA$3:$AA$1315,DataRegularSeason20242025!$B$3:$B$1315, "&lt;=" &amp; EX$1, DataRegularSeason20242025!$D$3:$D$1315, $A25)+SUMIFS(DataRegularSeason20242025!$AB$3:$AB$1315,DataRegularSeason20242025!$B$3:$B$1315, "&lt;=" &amp; EX$1, DataRegularSeason20242025!$E$3:$E$1315, $A25)</f>
        <v>7</v>
      </c>
      <c r="EY25" s="49">
        <f>SUMIFS(DataRegularSeason20242025!$AA$3:$AA$1315,DataRegularSeason20242025!$B$3:$B$1315, "&lt;=" &amp; EY$1, DataRegularSeason20242025!$D$3:$D$1315, $A25)+SUMIFS(DataRegularSeason20242025!$AB$3:$AB$1315,DataRegularSeason20242025!$B$3:$B$1315, "&lt;=" &amp; EY$1, DataRegularSeason20242025!$E$3:$E$1315, $A25)</f>
        <v>7</v>
      </c>
      <c r="EZ25" s="49">
        <f>SUMIFS(DataRegularSeason20242025!$AA$3:$AA$1315,DataRegularSeason20242025!$B$3:$B$1315, "&lt;=" &amp; EZ$1, DataRegularSeason20242025!$D$3:$D$1315, $A25)+SUMIFS(DataRegularSeason20242025!$AB$3:$AB$1315,DataRegularSeason20242025!$B$3:$B$1315, "&lt;=" &amp; EZ$1, DataRegularSeason20242025!$E$3:$E$1315, $A25)</f>
        <v>7</v>
      </c>
      <c r="FA25" s="49">
        <f>SUMIFS(DataRegularSeason20242025!$AA$3:$AA$1315,DataRegularSeason20242025!$B$3:$B$1315, "&lt;=" &amp; FA$1, DataRegularSeason20242025!$D$3:$D$1315, $A25)+SUMIFS(DataRegularSeason20242025!$AB$3:$AB$1315,DataRegularSeason20242025!$B$3:$B$1315, "&lt;=" &amp; FA$1, DataRegularSeason20242025!$E$3:$E$1315, $A25)</f>
        <v>7</v>
      </c>
      <c r="FB25" s="49">
        <f>SUMIFS(DataRegularSeason20242025!$AA$3:$AA$1315,DataRegularSeason20242025!$B$3:$B$1315, "&lt;=" &amp; FB$1, DataRegularSeason20242025!$D$3:$D$1315, $A25)+SUMIFS(DataRegularSeason20242025!$AB$3:$AB$1315,DataRegularSeason20242025!$B$3:$B$1315, "&lt;=" &amp; FB$1, DataRegularSeason20242025!$E$3:$E$1315, $A25)</f>
        <v>7</v>
      </c>
      <c r="FC25" s="49">
        <f>SUMIFS(DataRegularSeason20242025!$AA$3:$AA$1315,DataRegularSeason20242025!$B$3:$B$1315, "&lt;=" &amp; FC$1, DataRegularSeason20242025!$D$3:$D$1315, $A25)+SUMIFS(DataRegularSeason20242025!$AB$3:$AB$1315,DataRegularSeason20242025!$B$3:$B$1315, "&lt;=" &amp; FC$1, DataRegularSeason20242025!$E$3:$E$1315, $A25)</f>
        <v>7</v>
      </c>
      <c r="FD25" s="49">
        <f>SUMIFS(DataRegularSeason20242025!$AA$3:$AA$1315,DataRegularSeason20242025!$B$3:$B$1315, "&lt;=" &amp; FD$1, DataRegularSeason20242025!$D$3:$D$1315, $A25)+SUMIFS(DataRegularSeason20242025!$AB$3:$AB$1315,DataRegularSeason20242025!$B$3:$B$1315, "&lt;=" &amp; FD$1, DataRegularSeason20242025!$E$3:$E$1315, $A25)</f>
        <v>7</v>
      </c>
      <c r="FE25" s="49">
        <f>SUMIFS(DataRegularSeason20242025!$AA$3:$AA$1315,DataRegularSeason20242025!$B$3:$B$1315, "&lt;=" &amp; FE$1, DataRegularSeason20242025!$D$3:$D$1315, $A25)+SUMIFS(DataRegularSeason20242025!$AB$3:$AB$1315,DataRegularSeason20242025!$B$3:$B$1315, "&lt;=" &amp; FE$1, DataRegularSeason20242025!$E$3:$E$1315, $A25)</f>
        <v>7</v>
      </c>
      <c r="FF25" s="49">
        <f>SUMIFS(DataRegularSeason20242025!$AA$3:$AA$1315,DataRegularSeason20242025!$B$3:$B$1315, "&lt;=" &amp; FF$1, DataRegularSeason20242025!$D$3:$D$1315, $A25)+SUMIFS(DataRegularSeason20242025!$AB$3:$AB$1315,DataRegularSeason20242025!$B$3:$B$1315, "&lt;=" &amp; FF$1, DataRegularSeason20242025!$E$3:$E$1315, $A25)</f>
        <v>7</v>
      </c>
      <c r="FG25" s="49">
        <f>SUMIFS(DataRegularSeason20242025!$AA$3:$AA$1315,DataRegularSeason20242025!$B$3:$B$1315, "&lt;=" &amp; FG$1, DataRegularSeason20242025!$D$3:$D$1315, $A25)+SUMIFS(DataRegularSeason20242025!$AB$3:$AB$1315,DataRegularSeason20242025!$B$3:$B$1315, "&lt;=" &amp; FG$1, DataRegularSeason20242025!$E$3:$E$1315, $A25)</f>
        <v>7</v>
      </c>
      <c r="FH25" s="49">
        <f>SUMIFS(DataRegularSeason20242025!$AA$3:$AA$1315,DataRegularSeason20242025!$B$3:$B$1315, "&lt;=" &amp; FH$1, DataRegularSeason20242025!$D$3:$D$1315, $A25)+SUMIFS(DataRegularSeason20242025!$AB$3:$AB$1315,DataRegularSeason20242025!$B$3:$B$1315, "&lt;=" &amp; FH$1, DataRegularSeason20242025!$E$3:$E$1315, $A25)</f>
        <v>7</v>
      </c>
      <c r="FI25" s="49">
        <f>SUMIFS(DataRegularSeason20242025!$AA$3:$AA$1315,DataRegularSeason20242025!$B$3:$B$1315, "&lt;=" &amp; FI$1, DataRegularSeason20242025!$D$3:$D$1315, $A25)+SUMIFS(DataRegularSeason20242025!$AB$3:$AB$1315,DataRegularSeason20242025!$B$3:$B$1315, "&lt;=" &amp; FI$1, DataRegularSeason20242025!$E$3:$E$1315, $A25)</f>
        <v>7</v>
      </c>
      <c r="FJ25" s="49">
        <f>SUMIFS(DataRegularSeason20242025!$AA$3:$AA$1315,DataRegularSeason20242025!$B$3:$B$1315, "&lt;=" &amp; FJ$1, DataRegularSeason20242025!$D$3:$D$1315, $A25)+SUMIFS(DataRegularSeason20242025!$AB$3:$AB$1315,DataRegularSeason20242025!$B$3:$B$1315, "&lt;=" &amp; FJ$1, DataRegularSeason20242025!$E$3:$E$1315, $A25)</f>
        <v>7</v>
      </c>
      <c r="FK25" s="49">
        <f>SUMIFS(DataRegularSeason20242025!$AA$3:$AA$1315,DataRegularSeason20242025!$B$3:$B$1315, "&lt;=" &amp; FK$1, DataRegularSeason20242025!$D$3:$D$1315, $A25)+SUMIFS(DataRegularSeason20242025!$AB$3:$AB$1315,DataRegularSeason20242025!$B$3:$B$1315, "&lt;=" &amp; FK$1, DataRegularSeason20242025!$E$3:$E$1315, $A25)</f>
        <v>7</v>
      </c>
      <c r="FL25" s="49">
        <f>SUMIFS(DataRegularSeason20242025!$AA$3:$AA$1315,DataRegularSeason20242025!$B$3:$B$1315, "&lt;=" &amp; FL$1, DataRegularSeason20242025!$D$3:$D$1315, $A25)+SUMIFS(DataRegularSeason20242025!$AB$3:$AB$1315,DataRegularSeason20242025!$B$3:$B$1315, "&lt;=" &amp; FL$1, DataRegularSeason20242025!$E$3:$E$1315, $A25)</f>
        <v>7</v>
      </c>
      <c r="FM25" s="49">
        <f>SUMIFS(DataRegularSeason20242025!$AA$3:$AA$1315,DataRegularSeason20242025!$B$3:$B$1315, "&lt;=" &amp; FM$1, DataRegularSeason20242025!$D$3:$D$1315, $A25)+SUMIFS(DataRegularSeason20242025!$AB$3:$AB$1315,DataRegularSeason20242025!$B$3:$B$1315, "&lt;=" &amp; FM$1, DataRegularSeason20242025!$E$3:$E$1315, $A25)</f>
        <v>7</v>
      </c>
      <c r="FN25" s="49">
        <f>SUMIFS(DataRegularSeason20242025!$AA$3:$AA$1315,DataRegularSeason20242025!$B$3:$B$1315, "&lt;=" &amp; FN$1, DataRegularSeason20242025!$D$3:$D$1315, $A25)+SUMIFS(DataRegularSeason20242025!$AB$3:$AB$1315,DataRegularSeason20242025!$B$3:$B$1315, "&lt;=" &amp; FN$1, DataRegularSeason20242025!$E$3:$E$1315, $A25)</f>
        <v>7</v>
      </c>
      <c r="FO25" s="49">
        <f>SUMIFS(DataRegularSeason20242025!$AA$3:$AA$1315,DataRegularSeason20242025!$B$3:$B$1315, "&lt;=" &amp; FO$1, DataRegularSeason20242025!$D$3:$D$1315, $A25)+SUMIFS(DataRegularSeason20242025!$AB$3:$AB$1315,DataRegularSeason20242025!$B$3:$B$1315, "&lt;=" &amp; FO$1, DataRegularSeason20242025!$E$3:$E$1315, $A25)</f>
        <v>7</v>
      </c>
      <c r="FP25" s="49">
        <f>SUMIFS(DataRegularSeason20242025!$AA$3:$AA$1315,DataRegularSeason20242025!$B$3:$B$1315, "&lt;=" &amp; FP$1, DataRegularSeason20242025!$D$3:$D$1315, $A25)+SUMIFS(DataRegularSeason20242025!$AB$3:$AB$1315,DataRegularSeason20242025!$B$3:$B$1315, "&lt;=" &amp; FP$1, DataRegularSeason20242025!$E$3:$E$1315, $A25)</f>
        <v>7</v>
      </c>
      <c r="FQ25" s="49">
        <f>SUMIFS(DataRegularSeason20242025!$AA$3:$AA$1315,DataRegularSeason20242025!$B$3:$B$1315, "&lt;=" &amp; FQ$1, DataRegularSeason20242025!$D$3:$D$1315, $A25)+SUMIFS(DataRegularSeason20242025!$AB$3:$AB$1315,DataRegularSeason20242025!$B$3:$B$1315, "&lt;=" &amp; FQ$1, DataRegularSeason20242025!$E$3:$E$1315, $A25)</f>
        <v>7</v>
      </c>
      <c r="FR25" s="49">
        <f>SUMIFS(DataRegularSeason20242025!$AA$3:$AA$1315,DataRegularSeason20242025!$B$3:$B$1315, "&lt;=" &amp; FR$1, DataRegularSeason20242025!$D$3:$D$1315, $A25)+SUMIFS(DataRegularSeason20242025!$AB$3:$AB$1315,DataRegularSeason20242025!$B$3:$B$1315, "&lt;=" &amp; FR$1, DataRegularSeason20242025!$E$3:$E$1315, $A25)</f>
        <v>7</v>
      </c>
      <c r="FS25" s="49">
        <f>SUMIFS(DataRegularSeason20242025!$AA$3:$AA$1315,DataRegularSeason20242025!$B$3:$B$1315, "&lt;=" &amp; FS$1, DataRegularSeason20242025!$D$3:$D$1315, $A25)+SUMIFS(DataRegularSeason20242025!$AB$3:$AB$1315,DataRegularSeason20242025!$B$3:$B$1315, "&lt;=" &amp; FS$1, DataRegularSeason20242025!$E$3:$E$1315, $A25)</f>
        <v>7</v>
      </c>
      <c r="FT25" s="49">
        <f>SUMIFS(DataRegularSeason20242025!$AA$3:$AA$1315,DataRegularSeason20242025!$B$3:$B$1315, "&lt;=" &amp; FT$1, DataRegularSeason20242025!$D$3:$D$1315, $A25)+SUMIFS(DataRegularSeason20242025!$AB$3:$AB$1315,DataRegularSeason20242025!$B$3:$B$1315, "&lt;=" &amp; FT$1, DataRegularSeason20242025!$E$3:$E$1315, $A25)</f>
        <v>7</v>
      </c>
      <c r="FU25" s="49">
        <f>SUMIFS(DataRegularSeason20242025!$AA$3:$AA$1315,DataRegularSeason20242025!$B$3:$B$1315, "&lt;=" &amp; FU$1, DataRegularSeason20242025!$D$3:$D$1315, $A25)+SUMIFS(DataRegularSeason20242025!$AB$3:$AB$1315,DataRegularSeason20242025!$B$3:$B$1315, "&lt;=" &amp; FU$1, DataRegularSeason20242025!$E$3:$E$1315, $A25)</f>
        <v>7</v>
      </c>
      <c r="FV25" s="49">
        <f>SUMIFS(DataRegularSeason20242025!$AA$3:$AA$1315,DataRegularSeason20242025!$B$3:$B$1315, "&lt;=" &amp; FV$1, DataRegularSeason20242025!$D$3:$D$1315, $A25)+SUMIFS(DataRegularSeason20242025!$AB$3:$AB$1315,DataRegularSeason20242025!$B$3:$B$1315, "&lt;=" &amp; FV$1, DataRegularSeason20242025!$E$3:$E$1315, $A25)</f>
        <v>7</v>
      </c>
      <c r="FW25" s="49">
        <f>SUMIFS(DataRegularSeason20242025!$AA$3:$AA$1315,DataRegularSeason20242025!$B$3:$B$1315, "&lt;=" &amp; FW$1, DataRegularSeason20242025!$D$3:$D$1315, $A25)+SUMIFS(DataRegularSeason20242025!$AB$3:$AB$1315,DataRegularSeason20242025!$B$3:$B$1315, "&lt;=" &amp; FW$1, DataRegularSeason20242025!$E$3:$E$1315, $A25)</f>
        <v>7</v>
      </c>
      <c r="FX25" s="49">
        <f>SUMIFS(DataRegularSeason20242025!$AA$3:$AA$1315,DataRegularSeason20242025!$B$3:$B$1315, "&lt;=" &amp; FX$1, DataRegularSeason20242025!$D$3:$D$1315, $A25)+SUMIFS(DataRegularSeason20242025!$AB$3:$AB$1315,DataRegularSeason20242025!$B$3:$B$1315, "&lt;=" &amp; FX$1, DataRegularSeason20242025!$E$3:$E$1315, $A25)</f>
        <v>7</v>
      </c>
      <c r="FY25" s="49">
        <f>SUMIFS(DataRegularSeason20242025!$AA$3:$AA$1315,DataRegularSeason20242025!$B$3:$B$1315, "&lt;=" &amp; FY$1, DataRegularSeason20242025!$D$3:$D$1315, $A25)+SUMIFS(DataRegularSeason20242025!$AB$3:$AB$1315,DataRegularSeason20242025!$B$3:$B$1315, "&lt;=" &amp; FY$1, DataRegularSeason20242025!$E$3:$E$1315, $A25)</f>
        <v>7</v>
      </c>
      <c r="FZ25" s="49">
        <f>SUMIFS(DataRegularSeason20242025!$AA$3:$AA$1315,DataRegularSeason20242025!$B$3:$B$1315, "&lt;=" &amp; FZ$1, DataRegularSeason20242025!$D$3:$D$1315, $A25)+SUMIFS(DataRegularSeason20242025!$AB$3:$AB$1315,DataRegularSeason20242025!$B$3:$B$1315, "&lt;=" &amp; FZ$1, DataRegularSeason20242025!$E$3:$E$1315, $A25)</f>
        <v>7</v>
      </c>
      <c r="GA25" s="49">
        <f>SUMIFS(DataRegularSeason20242025!$AA$3:$AA$1315,DataRegularSeason20242025!$B$3:$B$1315, "&lt;=" &amp; GA$1, DataRegularSeason20242025!$D$3:$D$1315, $A25)+SUMIFS(DataRegularSeason20242025!$AB$3:$AB$1315,DataRegularSeason20242025!$B$3:$B$1315, "&lt;=" &amp; GA$1, DataRegularSeason20242025!$E$3:$E$1315, $A25)</f>
        <v>7</v>
      </c>
      <c r="GB25" s="49">
        <f>SUMIFS(DataRegularSeason20242025!$AA$3:$AA$1315,DataRegularSeason20242025!$B$3:$B$1315, "&lt;=" &amp; GB$1, DataRegularSeason20242025!$D$3:$D$1315, $A25)+SUMIFS(DataRegularSeason20242025!$AB$3:$AB$1315,DataRegularSeason20242025!$B$3:$B$1315, "&lt;=" &amp; GB$1, DataRegularSeason20242025!$E$3:$E$1315, $A25)</f>
        <v>7</v>
      </c>
      <c r="GC25" s="49">
        <f>SUMIFS(DataRegularSeason20242025!$AA$3:$AA$1315,DataRegularSeason20242025!$B$3:$B$1315, "&lt;=" &amp; GC$1, DataRegularSeason20242025!$D$3:$D$1315, $A25)+SUMIFS(DataRegularSeason20242025!$AB$3:$AB$1315,DataRegularSeason20242025!$B$3:$B$1315, "&lt;=" &amp; GC$1, DataRegularSeason20242025!$E$3:$E$1315, $A25)</f>
        <v>7</v>
      </c>
      <c r="GD25" s="49">
        <f>SUMIFS(DataRegularSeason20242025!$AA$3:$AA$1315,DataRegularSeason20242025!$B$3:$B$1315, "&lt;=" &amp; GD$1, DataRegularSeason20242025!$D$3:$D$1315, $A25)+SUMIFS(DataRegularSeason20242025!$AB$3:$AB$1315,DataRegularSeason20242025!$B$3:$B$1315, "&lt;=" &amp; GD$1, DataRegularSeason20242025!$E$3:$E$1315, $A25)</f>
        <v>7</v>
      </c>
      <c r="GE25" s="49">
        <f>SUMIFS(DataRegularSeason20242025!$AA$3:$AA$1315,DataRegularSeason20242025!$B$3:$B$1315, "&lt;=" &amp; GE$1, DataRegularSeason20242025!$D$3:$D$1315, $A25)+SUMIFS(DataRegularSeason20242025!$AB$3:$AB$1315,DataRegularSeason20242025!$B$3:$B$1315, "&lt;=" &amp; GE$1, DataRegularSeason20242025!$E$3:$E$1315, $A25)</f>
        <v>7</v>
      </c>
      <c r="GF25" s="49">
        <f>SUMIFS(DataRegularSeason20242025!$AA$3:$AA$1315,DataRegularSeason20242025!$B$3:$B$1315, "&lt;=" &amp; GF$1, DataRegularSeason20242025!$D$3:$D$1315, $A25)+SUMIFS(DataRegularSeason20242025!$AB$3:$AB$1315,DataRegularSeason20242025!$B$3:$B$1315, "&lt;=" &amp; GF$1, DataRegularSeason20242025!$E$3:$E$1315, $A25)</f>
        <v>7</v>
      </c>
      <c r="GG25" s="49">
        <f>SUMIFS(DataRegularSeason20242025!$AA$3:$AA$1315,DataRegularSeason20242025!$B$3:$B$1315, "&lt;=" &amp; GG$1, DataRegularSeason20242025!$D$3:$D$1315, $A25)+SUMIFS(DataRegularSeason20242025!$AB$3:$AB$1315,DataRegularSeason20242025!$B$3:$B$1315, "&lt;=" &amp; GG$1, DataRegularSeason20242025!$E$3:$E$1315, $A25)</f>
        <v>7</v>
      </c>
      <c r="GH25" s="49">
        <f>SUMIFS(DataRegularSeason20242025!$AA$3:$AA$1315,DataRegularSeason20242025!$B$3:$B$1315, "&lt;=" &amp; GH$1, DataRegularSeason20242025!$D$3:$D$1315, $A25)+SUMIFS(DataRegularSeason20242025!$AB$3:$AB$1315,DataRegularSeason20242025!$B$3:$B$1315, "&lt;=" &amp; GH$1, DataRegularSeason20242025!$E$3:$E$1315, $A25)</f>
        <v>7</v>
      </c>
      <c r="GI25" s="49">
        <f>SUMIFS(DataRegularSeason20242025!$AA$3:$AA$1315,DataRegularSeason20242025!$B$3:$B$1315, "&lt;=" &amp; GI$1, DataRegularSeason20242025!$D$3:$D$1315, $A25)+SUMIFS(DataRegularSeason20242025!$AB$3:$AB$1315,DataRegularSeason20242025!$B$3:$B$1315, "&lt;=" &amp; GI$1, DataRegularSeason20242025!$E$3:$E$1315, $A25)</f>
        <v>7</v>
      </c>
      <c r="GJ25" s="49">
        <f>SUMIFS(DataRegularSeason20242025!$AA$3:$AA$1315,DataRegularSeason20242025!$B$3:$B$1315, "&lt;=" &amp; GJ$1, DataRegularSeason20242025!$D$3:$D$1315, $A25)+SUMIFS(DataRegularSeason20242025!$AB$3:$AB$1315,DataRegularSeason20242025!$B$3:$B$1315, "&lt;=" &amp; GJ$1, DataRegularSeason20242025!$E$3:$E$1315, $A25)</f>
        <v>7</v>
      </c>
      <c r="GK25" s="49">
        <f>SUMIFS(DataRegularSeason20242025!$AA$3:$AA$1315,DataRegularSeason20242025!$B$3:$B$1315, "&lt;=" &amp; GK$1, DataRegularSeason20242025!$D$3:$D$1315, $A25)+SUMIFS(DataRegularSeason20242025!$AB$3:$AB$1315,DataRegularSeason20242025!$B$3:$B$1315, "&lt;=" &amp; GK$1, DataRegularSeason20242025!$E$3:$E$1315, $A25)</f>
        <v>7</v>
      </c>
      <c r="GL25" s="49">
        <f>SUMIFS(DataRegularSeason20242025!$AA$3:$AA$1315,DataRegularSeason20242025!$B$3:$B$1315, "&lt;=" &amp; GL$1, DataRegularSeason20242025!$D$3:$D$1315, $A25)+SUMIFS(DataRegularSeason20242025!$AB$3:$AB$1315,DataRegularSeason20242025!$B$3:$B$1315, "&lt;=" &amp; GL$1, DataRegularSeason20242025!$E$3:$E$1315, $A25)</f>
        <v>7</v>
      </c>
      <c r="GM25" s="49">
        <f>SUMIFS(DataRegularSeason20242025!$AA$3:$AA$1315,DataRegularSeason20242025!$B$3:$B$1315, "&lt;=" &amp; GM$1, DataRegularSeason20242025!$D$3:$D$1315, $A25)+SUMIFS(DataRegularSeason20242025!$AB$3:$AB$1315,DataRegularSeason20242025!$B$3:$B$1315, "&lt;=" &amp; GM$1, DataRegularSeason20242025!$E$3:$E$1315, $A25)</f>
        <v>7</v>
      </c>
      <c r="GN25" s="49">
        <f>SUMIFS(DataRegularSeason20242025!$AA$3:$AA$1315,DataRegularSeason20242025!$B$3:$B$1315, "&lt;=" &amp; GN$1, DataRegularSeason20242025!$D$3:$D$1315, $A25)+SUMIFS(DataRegularSeason20242025!$AB$3:$AB$1315,DataRegularSeason20242025!$B$3:$B$1315, "&lt;=" &amp; GN$1, DataRegularSeason20242025!$E$3:$E$1315, $A25)</f>
        <v>7</v>
      </c>
      <c r="GO25" s="49">
        <f>SUMIFS(DataRegularSeason20242025!$AA$3:$AA$1315,DataRegularSeason20242025!$B$3:$B$1315, "&lt;=" &amp; GO$1, DataRegularSeason20242025!$D$3:$D$1315, $A25)+SUMIFS(DataRegularSeason20242025!$AB$3:$AB$1315,DataRegularSeason20242025!$B$3:$B$1315, "&lt;=" &amp; GO$1, DataRegularSeason20242025!$E$3:$E$1315, $A25)</f>
        <v>7</v>
      </c>
      <c r="GP25" s="49">
        <f>SUMIFS(DataRegularSeason20242025!$AA$3:$AA$1315,DataRegularSeason20242025!$B$3:$B$1315, "&lt;=" &amp; GP$1, DataRegularSeason20242025!$D$3:$D$1315, $A25)+SUMIFS(DataRegularSeason20242025!$AB$3:$AB$1315,DataRegularSeason20242025!$B$3:$B$1315, "&lt;=" &amp; GP$1, DataRegularSeason20242025!$E$3:$E$1315, $A25)</f>
        <v>7</v>
      </c>
      <c r="GQ25" s="49">
        <f>SUMIFS(DataRegularSeason20242025!$AA$3:$AA$1315,DataRegularSeason20242025!$B$3:$B$1315, "&lt;=" &amp; GQ$1, DataRegularSeason20242025!$D$3:$D$1315, $A25)+SUMIFS(DataRegularSeason20242025!$AB$3:$AB$1315,DataRegularSeason20242025!$B$3:$B$1315, "&lt;=" &amp; GQ$1, DataRegularSeason20242025!$E$3:$E$1315, $A25)</f>
        <v>7</v>
      </c>
      <c r="GR25" s="49">
        <f>SUMIFS(DataRegularSeason20242025!$AA$3:$AA$1315,DataRegularSeason20242025!$B$3:$B$1315, "&lt;=" &amp; GR$1, DataRegularSeason20242025!$D$3:$D$1315, $A25)+SUMIFS(DataRegularSeason20242025!$AB$3:$AB$1315,DataRegularSeason20242025!$B$3:$B$1315, "&lt;=" &amp; GR$1, DataRegularSeason20242025!$E$3:$E$1315, $A25)</f>
        <v>7</v>
      </c>
      <c r="GS25" s="49">
        <f>SUMIFS(DataRegularSeason20242025!$AA$3:$AA$1315,DataRegularSeason20242025!$B$3:$B$1315, "&lt;=" &amp; GS$1, DataRegularSeason20242025!$D$3:$D$1315, $A25)+SUMIFS(DataRegularSeason20242025!$AB$3:$AB$1315,DataRegularSeason20242025!$B$3:$B$1315, "&lt;=" &amp; GS$1, DataRegularSeason20242025!$E$3:$E$1315, $A25)</f>
        <v>7</v>
      </c>
      <c r="GT25" s="49">
        <f>SUMIFS(DataRegularSeason20242025!$AA$3:$AA$1315,DataRegularSeason20242025!$B$3:$B$1315, "&lt;=" &amp; GT$1, DataRegularSeason20242025!$D$3:$D$1315, $A25)+SUMIFS(DataRegularSeason20242025!$AB$3:$AB$1315,DataRegularSeason20242025!$B$3:$B$1315, "&lt;=" &amp; GT$1, DataRegularSeason20242025!$E$3:$E$1315, $A25)</f>
        <v>7</v>
      </c>
      <c r="GU25" s="49">
        <f>SUMIFS(DataRegularSeason20242025!$AA$3:$AA$1315,DataRegularSeason20242025!$B$3:$B$1315, "&lt;=" &amp; GU$1, DataRegularSeason20242025!$D$3:$D$1315, $A25)+SUMIFS(DataRegularSeason20242025!$AB$3:$AB$1315,DataRegularSeason20242025!$B$3:$B$1315, "&lt;=" &amp; GU$1, DataRegularSeason20242025!$E$3:$E$1315, $A25)</f>
        <v>7</v>
      </c>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row>
    <row r="26" spans="1:275" hidden="1" x14ac:dyDescent="0.25">
      <c r="A26" s="48" t="s">
        <v>13</v>
      </c>
      <c r="B26" t="s">
        <v>97</v>
      </c>
      <c r="C26" t="s">
        <v>95</v>
      </c>
      <c r="D26" s="49">
        <f>SUMIFS(DataRegularSeason20242025!$AA$3:$AA$1315,DataRegularSeason20242025!$B$3:$B$1315, "&lt;=" &amp; D$1, DataRegularSeason20242025!$D$3:$D$1315, $A26)+SUMIFS(DataRegularSeason20242025!$AB$3:$AB$1315,DataRegularSeason20242025!$B$3:$B$1315, "&lt;=" &amp; D$1, DataRegularSeason20242025!$E$3:$E$1315, $A26)</f>
        <v>0</v>
      </c>
      <c r="E26" s="49">
        <f>SUMIFS(DataRegularSeason20242025!$AA$3:$AA$1315,DataRegularSeason20242025!$B$3:$B$1315, "&lt;=" &amp; E$1, DataRegularSeason20242025!$D$3:$D$1315, $A26)+SUMIFS(DataRegularSeason20242025!$AB$3:$AB$1315,DataRegularSeason20242025!$B$3:$B$1315, "&lt;=" &amp; E$1, DataRegularSeason20242025!$E$3:$E$1315, $A26)</f>
        <v>0</v>
      </c>
      <c r="F26" s="49">
        <f>SUMIFS(DataRegularSeason20242025!$AA$3:$AA$1315,DataRegularSeason20242025!$B$3:$B$1315, "&lt;=" &amp; F$1, DataRegularSeason20242025!$D$3:$D$1315, $A26)+SUMIFS(DataRegularSeason20242025!$AB$3:$AB$1315,DataRegularSeason20242025!$B$3:$B$1315, "&lt;=" &amp; F$1, DataRegularSeason20242025!$E$3:$E$1315, $A26)</f>
        <v>0</v>
      </c>
      <c r="G26" s="49">
        <f>SUMIFS(DataRegularSeason20242025!$AA$3:$AA$1315,DataRegularSeason20242025!$B$3:$B$1315, "&lt;=" &amp; G$1, DataRegularSeason20242025!$D$3:$D$1315, $A26)+SUMIFS(DataRegularSeason20242025!$AB$3:$AB$1315,DataRegularSeason20242025!$B$3:$B$1315, "&lt;=" &amp; G$1, DataRegularSeason20242025!$E$3:$E$1315, $A26)</f>
        <v>0</v>
      </c>
      <c r="H26" s="49">
        <f>SUMIFS(DataRegularSeason20242025!$AA$3:$AA$1315,DataRegularSeason20242025!$B$3:$B$1315, "&lt;=" &amp; H$1, DataRegularSeason20242025!$D$3:$D$1315, $A26)+SUMIFS(DataRegularSeason20242025!$AB$3:$AB$1315,DataRegularSeason20242025!$B$3:$B$1315, "&lt;=" &amp; H$1, DataRegularSeason20242025!$E$3:$E$1315, $A26)</f>
        <v>0</v>
      </c>
      <c r="I26" s="49">
        <f>SUMIFS(DataRegularSeason20242025!$AA$3:$AA$1315,DataRegularSeason20242025!$B$3:$B$1315, "&lt;=" &amp; I$1, DataRegularSeason20242025!$D$3:$D$1315, $A26)+SUMIFS(DataRegularSeason20242025!$AB$3:$AB$1315,DataRegularSeason20242025!$B$3:$B$1315, "&lt;=" &amp; I$1, DataRegularSeason20242025!$E$3:$E$1315, $A26)</f>
        <v>2</v>
      </c>
      <c r="J26" s="49">
        <f>SUMIFS(DataRegularSeason20242025!$AA$3:$AA$1315,DataRegularSeason20242025!$B$3:$B$1315, "&lt;=" &amp; J$1, DataRegularSeason20242025!$D$3:$D$1315, $A26)+SUMIFS(DataRegularSeason20242025!$AB$3:$AB$1315,DataRegularSeason20242025!$B$3:$B$1315, "&lt;=" &amp; J$1, DataRegularSeason20242025!$E$3:$E$1315, $A26)</f>
        <v>2</v>
      </c>
      <c r="K26" s="49">
        <f>SUMIFS(DataRegularSeason20242025!$AA$3:$AA$1315,DataRegularSeason20242025!$B$3:$B$1315, "&lt;=" &amp; K$1, DataRegularSeason20242025!$D$3:$D$1315, $A26)+SUMIFS(DataRegularSeason20242025!$AB$3:$AB$1315,DataRegularSeason20242025!$B$3:$B$1315, "&lt;=" &amp; K$1, DataRegularSeason20242025!$E$3:$E$1315, $A26)</f>
        <v>4</v>
      </c>
      <c r="L26" s="49">
        <f>SUMIFS(DataRegularSeason20242025!$AA$3:$AA$1315,DataRegularSeason20242025!$B$3:$B$1315, "&lt;=" &amp; L$1, DataRegularSeason20242025!$D$3:$D$1315, $A26)+SUMIFS(DataRegularSeason20242025!$AB$3:$AB$1315,DataRegularSeason20242025!$B$3:$B$1315, "&lt;=" &amp; L$1, DataRegularSeason20242025!$E$3:$E$1315, $A26)</f>
        <v>4</v>
      </c>
      <c r="M26" s="49">
        <f>SUMIFS(DataRegularSeason20242025!$AA$3:$AA$1315,DataRegularSeason20242025!$B$3:$B$1315, "&lt;=" &amp; M$1, DataRegularSeason20242025!$D$3:$D$1315, $A26)+SUMIFS(DataRegularSeason20242025!$AB$3:$AB$1315,DataRegularSeason20242025!$B$3:$B$1315, "&lt;=" &amp; M$1, DataRegularSeason20242025!$E$3:$E$1315, $A26)</f>
        <v>4</v>
      </c>
      <c r="N26" s="49">
        <f>SUMIFS(DataRegularSeason20242025!$AA$3:$AA$1315,DataRegularSeason20242025!$B$3:$B$1315, "&lt;=" &amp; N$1, DataRegularSeason20242025!$D$3:$D$1315, $A26)+SUMIFS(DataRegularSeason20242025!$AB$3:$AB$1315,DataRegularSeason20242025!$B$3:$B$1315, "&lt;=" &amp; N$1, DataRegularSeason20242025!$E$3:$E$1315, $A26)</f>
        <v>4</v>
      </c>
      <c r="O26" s="49">
        <f>SUMIFS(DataRegularSeason20242025!$AA$3:$AA$1315,DataRegularSeason20242025!$B$3:$B$1315, "&lt;=" &amp; O$1, DataRegularSeason20242025!$D$3:$D$1315, $A26)+SUMIFS(DataRegularSeason20242025!$AB$3:$AB$1315,DataRegularSeason20242025!$B$3:$B$1315, "&lt;=" &amp; O$1, DataRegularSeason20242025!$E$3:$E$1315, $A26)</f>
        <v>4</v>
      </c>
      <c r="P26" s="49">
        <f>SUMIFS(DataRegularSeason20242025!$AA$3:$AA$1315,DataRegularSeason20242025!$B$3:$B$1315, "&lt;=" &amp; P$1, DataRegularSeason20242025!$D$3:$D$1315, $A26)+SUMIFS(DataRegularSeason20242025!$AB$3:$AB$1315,DataRegularSeason20242025!$B$3:$B$1315, "&lt;=" &amp; P$1, DataRegularSeason20242025!$E$3:$E$1315, $A26)</f>
        <v>4</v>
      </c>
      <c r="Q26" s="49">
        <f>SUMIFS(DataRegularSeason20242025!$AA$3:$AA$1315,DataRegularSeason20242025!$B$3:$B$1315, "&lt;=" &amp; Q$1, DataRegularSeason20242025!$D$3:$D$1315, $A26)+SUMIFS(DataRegularSeason20242025!$AB$3:$AB$1315,DataRegularSeason20242025!$B$3:$B$1315, "&lt;=" &amp; Q$1, DataRegularSeason20242025!$E$3:$E$1315, $A26)</f>
        <v>4</v>
      </c>
      <c r="R26" s="49">
        <f>SUMIFS(DataRegularSeason20242025!$AA$3:$AA$1315,DataRegularSeason20242025!$B$3:$B$1315, "&lt;=" &amp; R$1, DataRegularSeason20242025!$D$3:$D$1315, $A26)+SUMIFS(DataRegularSeason20242025!$AB$3:$AB$1315,DataRegularSeason20242025!$B$3:$B$1315, "&lt;=" &amp; R$1, DataRegularSeason20242025!$E$3:$E$1315, $A26)</f>
        <v>6</v>
      </c>
      <c r="S26" s="49">
        <f>SUMIFS(DataRegularSeason20242025!$AA$3:$AA$1315,DataRegularSeason20242025!$B$3:$B$1315, "&lt;=" &amp; S$1, DataRegularSeason20242025!$D$3:$D$1315, $A26)+SUMIFS(DataRegularSeason20242025!$AB$3:$AB$1315,DataRegularSeason20242025!$B$3:$B$1315, "&lt;=" &amp; S$1, DataRegularSeason20242025!$E$3:$E$1315, $A26)</f>
        <v>6</v>
      </c>
      <c r="T26" s="49">
        <f>SUMIFS(DataRegularSeason20242025!$AA$3:$AA$1315,DataRegularSeason20242025!$B$3:$B$1315, "&lt;=" &amp; T$1, DataRegularSeason20242025!$D$3:$D$1315, $A26)+SUMIFS(DataRegularSeason20242025!$AB$3:$AB$1315,DataRegularSeason20242025!$B$3:$B$1315, "&lt;=" &amp; T$1, DataRegularSeason20242025!$E$3:$E$1315, $A26)</f>
        <v>8</v>
      </c>
      <c r="U26" s="49">
        <f>SUMIFS(DataRegularSeason20242025!$AA$3:$AA$1315,DataRegularSeason20242025!$B$3:$B$1315, "&lt;=" &amp; U$1, DataRegularSeason20242025!$D$3:$D$1315, $A26)+SUMIFS(DataRegularSeason20242025!$AB$3:$AB$1315,DataRegularSeason20242025!$B$3:$B$1315, "&lt;=" &amp; U$1, DataRegularSeason20242025!$E$3:$E$1315, $A26)</f>
        <v>8</v>
      </c>
      <c r="V26" s="49">
        <f>SUMIFS(DataRegularSeason20242025!$AA$3:$AA$1315,DataRegularSeason20242025!$B$3:$B$1315, "&lt;=" &amp; V$1, DataRegularSeason20242025!$D$3:$D$1315, $A26)+SUMIFS(DataRegularSeason20242025!$AB$3:$AB$1315,DataRegularSeason20242025!$B$3:$B$1315, "&lt;=" &amp; V$1, DataRegularSeason20242025!$E$3:$E$1315, $A26)</f>
        <v>8</v>
      </c>
      <c r="W26" s="49">
        <f>SUMIFS(DataRegularSeason20242025!$AA$3:$AA$1315,DataRegularSeason20242025!$B$3:$B$1315, "&lt;=" &amp; W$1, DataRegularSeason20242025!$D$3:$D$1315, $A26)+SUMIFS(DataRegularSeason20242025!$AB$3:$AB$1315,DataRegularSeason20242025!$B$3:$B$1315, "&lt;=" &amp; W$1, DataRegularSeason20242025!$E$3:$E$1315, $A26)</f>
        <v>8</v>
      </c>
      <c r="X26" s="49">
        <f>SUMIFS(DataRegularSeason20242025!$AA$3:$AA$1315,DataRegularSeason20242025!$B$3:$B$1315, "&lt;=" &amp; X$1, DataRegularSeason20242025!$D$3:$D$1315, $A26)+SUMIFS(DataRegularSeason20242025!$AB$3:$AB$1315,DataRegularSeason20242025!$B$3:$B$1315, "&lt;=" &amp; X$1, DataRegularSeason20242025!$E$3:$E$1315, $A26)</f>
        <v>8</v>
      </c>
      <c r="Y26" s="49">
        <f>SUMIFS(DataRegularSeason20242025!$AA$3:$AA$1315,DataRegularSeason20242025!$B$3:$B$1315, "&lt;=" &amp; Y$1, DataRegularSeason20242025!$D$3:$D$1315, $A26)+SUMIFS(DataRegularSeason20242025!$AB$3:$AB$1315,DataRegularSeason20242025!$B$3:$B$1315, "&lt;=" &amp; Y$1, DataRegularSeason20242025!$E$3:$E$1315, $A26)</f>
        <v>10</v>
      </c>
      <c r="Z26" s="49">
        <f>SUMIFS(DataRegularSeason20242025!$AA$3:$AA$1315,DataRegularSeason20242025!$B$3:$B$1315, "&lt;=" &amp; Z$1, DataRegularSeason20242025!$D$3:$D$1315, $A26)+SUMIFS(DataRegularSeason20242025!$AB$3:$AB$1315,DataRegularSeason20242025!$B$3:$B$1315, "&lt;=" &amp; Z$1, DataRegularSeason20242025!$E$3:$E$1315, $A26)</f>
        <v>10</v>
      </c>
      <c r="AA26" s="49">
        <f>SUMIFS(DataRegularSeason20242025!$AA$3:$AA$1315,DataRegularSeason20242025!$B$3:$B$1315, "&lt;=" &amp; AA$1, DataRegularSeason20242025!$D$3:$D$1315, $A26)+SUMIFS(DataRegularSeason20242025!$AB$3:$AB$1315,DataRegularSeason20242025!$B$3:$B$1315, "&lt;=" &amp; AA$1, DataRegularSeason20242025!$E$3:$E$1315, $A26)</f>
        <v>10</v>
      </c>
      <c r="AB26" s="49">
        <f>SUMIFS(DataRegularSeason20242025!$AA$3:$AA$1315,DataRegularSeason20242025!$B$3:$B$1315, "&lt;=" &amp; AB$1, DataRegularSeason20242025!$D$3:$D$1315, $A26)+SUMIFS(DataRegularSeason20242025!$AB$3:$AB$1315,DataRegularSeason20242025!$B$3:$B$1315, "&lt;=" &amp; AB$1, DataRegularSeason20242025!$E$3:$E$1315, $A26)</f>
        <v>10</v>
      </c>
      <c r="AC26" s="49">
        <f>SUMIFS(DataRegularSeason20242025!$AA$3:$AA$1315,DataRegularSeason20242025!$B$3:$B$1315, "&lt;=" &amp; AC$1, DataRegularSeason20242025!$D$3:$D$1315, $A26)+SUMIFS(DataRegularSeason20242025!$AB$3:$AB$1315,DataRegularSeason20242025!$B$3:$B$1315, "&lt;=" &amp; AC$1, DataRegularSeason20242025!$E$3:$E$1315, $A26)</f>
        <v>10</v>
      </c>
      <c r="AD26" s="49">
        <f>SUMIFS(DataRegularSeason20242025!$AA$3:$AA$1315,DataRegularSeason20242025!$B$3:$B$1315, "&lt;=" &amp; AD$1, DataRegularSeason20242025!$D$3:$D$1315, $A26)+SUMIFS(DataRegularSeason20242025!$AB$3:$AB$1315,DataRegularSeason20242025!$B$3:$B$1315, "&lt;=" &amp; AD$1, DataRegularSeason20242025!$E$3:$E$1315, $A26)</f>
        <v>10</v>
      </c>
      <c r="AE26" s="49">
        <f>SUMIFS(DataRegularSeason20242025!$AA$3:$AA$1315,DataRegularSeason20242025!$B$3:$B$1315, "&lt;=" &amp; AE$1, DataRegularSeason20242025!$D$3:$D$1315, $A26)+SUMIFS(DataRegularSeason20242025!$AB$3:$AB$1315,DataRegularSeason20242025!$B$3:$B$1315, "&lt;=" &amp; AE$1, DataRegularSeason20242025!$E$3:$E$1315, $A26)</f>
        <v>10</v>
      </c>
      <c r="AF26" s="49">
        <f>SUMIFS(DataRegularSeason20242025!$AA$3:$AA$1315,DataRegularSeason20242025!$B$3:$B$1315, "&lt;=" &amp; AF$1, DataRegularSeason20242025!$D$3:$D$1315, $A26)+SUMIFS(DataRegularSeason20242025!$AB$3:$AB$1315,DataRegularSeason20242025!$B$3:$B$1315, "&lt;=" &amp; AF$1, DataRegularSeason20242025!$E$3:$E$1315, $A26)</f>
        <v>10</v>
      </c>
      <c r="AG26" s="49">
        <f>SUMIFS(DataRegularSeason20242025!$AA$3:$AA$1315,DataRegularSeason20242025!$B$3:$B$1315, "&lt;=" &amp; AG$1, DataRegularSeason20242025!$D$3:$D$1315, $A26)+SUMIFS(DataRegularSeason20242025!$AB$3:$AB$1315,DataRegularSeason20242025!$B$3:$B$1315, "&lt;=" &amp; AG$1, DataRegularSeason20242025!$E$3:$E$1315, $A26)</f>
        <v>10</v>
      </c>
      <c r="AH26" s="49">
        <f>SUMIFS(DataRegularSeason20242025!$AA$3:$AA$1315,DataRegularSeason20242025!$B$3:$B$1315, "&lt;=" &amp; AH$1, DataRegularSeason20242025!$D$3:$D$1315, $A26)+SUMIFS(DataRegularSeason20242025!$AB$3:$AB$1315,DataRegularSeason20242025!$B$3:$B$1315, "&lt;=" &amp; AH$1, DataRegularSeason20242025!$E$3:$E$1315, $A26)</f>
        <v>10</v>
      </c>
      <c r="AI26" s="49">
        <f>SUMIFS(DataRegularSeason20242025!$AA$3:$AA$1315,DataRegularSeason20242025!$B$3:$B$1315, "&lt;=" &amp; AI$1, DataRegularSeason20242025!$D$3:$D$1315, $A26)+SUMIFS(DataRegularSeason20242025!$AB$3:$AB$1315,DataRegularSeason20242025!$B$3:$B$1315, "&lt;=" &amp; AI$1, DataRegularSeason20242025!$E$3:$E$1315, $A26)</f>
        <v>10</v>
      </c>
      <c r="AJ26" s="49">
        <f>SUMIFS(DataRegularSeason20242025!$AA$3:$AA$1315,DataRegularSeason20242025!$B$3:$B$1315, "&lt;=" &amp; AJ$1, DataRegularSeason20242025!$D$3:$D$1315, $A26)+SUMIFS(DataRegularSeason20242025!$AB$3:$AB$1315,DataRegularSeason20242025!$B$3:$B$1315, "&lt;=" &amp; AJ$1, DataRegularSeason20242025!$E$3:$E$1315, $A26)</f>
        <v>10</v>
      </c>
      <c r="AK26" s="49">
        <f>SUMIFS(DataRegularSeason20242025!$AA$3:$AA$1315,DataRegularSeason20242025!$B$3:$B$1315, "&lt;=" &amp; AK$1, DataRegularSeason20242025!$D$3:$D$1315, $A26)+SUMIFS(DataRegularSeason20242025!$AB$3:$AB$1315,DataRegularSeason20242025!$B$3:$B$1315, "&lt;=" &amp; AK$1, DataRegularSeason20242025!$E$3:$E$1315, $A26)</f>
        <v>10</v>
      </c>
      <c r="AL26" s="49">
        <f>SUMIFS(DataRegularSeason20242025!$AA$3:$AA$1315,DataRegularSeason20242025!$B$3:$B$1315, "&lt;=" &amp; AL$1, DataRegularSeason20242025!$D$3:$D$1315, $A26)+SUMIFS(DataRegularSeason20242025!$AB$3:$AB$1315,DataRegularSeason20242025!$B$3:$B$1315, "&lt;=" &amp; AL$1, DataRegularSeason20242025!$E$3:$E$1315, $A26)</f>
        <v>10</v>
      </c>
      <c r="AM26" s="49">
        <f>SUMIFS(DataRegularSeason20242025!$AA$3:$AA$1315,DataRegularSeason20242025!$B$3:$B$1315, "&lt;=" &amp; AM$1, DataRegularSeason20242025!$D$3:$D$1315, $A26)+SUMIFS(DataRegularSeason20242025!$AB$3:$AB$1315,DataRegularSeason20242025!$B$3:$B$1315, "&lt;=" &amp; AM$1, DataRegularSeason20242025!$E$3:$E$1315, $A26)</f>
        <v>10</v>
      </c>
      <c r="AN26" s="49">
        <f>SUMIFS(DataRegularSeason20242025!$AA$3:$AA$1315,DataRegularSeason20242025!$B$3:$B$1315, "&lt;=" &amp; AN$1, DataRegularSeason20242025!$D$3:$D$1315, $A26)+SUMIFS(DataRegularSeason20242025!$AB$3:$AB$1315,DataRegularSeason20242025!$B$3:$B$1315, "&lt;=" &amp; AN$1, DataRegularSeason20242025!$E$3:$E$1315, $A26)</f>
        <v>10</v>
      </c>
      <c r="AO26" s="49">
        <f>SUMIFS(DataRegularSeason20242025!$AA$3:$AA$1315,DataRegularSeason20242025!$B$3:$B$1315, "&lt;=" &amp; AO$1, DataRegularSeason20242025!$D$3:$D$1315, $A26)+SUMIFS(DataRegularSeason20242025!$AB$3:$AB$1315,DataRegularSeason20242025!$B$3:$B$1315, "&lt;=" &amp; AO$1, DataRegularSeason20242025!$E$3:$E$1315, $A26)</f>
        <v>10</v>
      </c>
      <c r="AP26" s="49">
        <f>SUMIFS(DataRegularSeason20242025!$AA$3:$AA$1315,DataRegularSeason20242025!$B$3:$B$1315, "&lt;=" &amp; AP$1, DataRegularSeason20242025!$D$3:$D$1315, $A26)+SUMIFS(DataRegularSeason20242025!$AB$3:$AB$1315,DataRegularSeason20242025!$B$3:$B$1315, "&lt;=" &amp; AP$1, DataRegularSeason20242025!$E$3:$E$1315, $A26)</f>
        <v>10</v>
      </c>
      <c r="AQ26" s="49">
        <f>SUMIFS(DataRegularSeason20242025!$AA$3:$AA$1315,DataRegularSeason20242025!$B$3:$B$1315, "&lt;=" &amp; AQ$1, DataRegularSeason20242025!$D$3:$D$1315, $A26)+SUMIFS(DataRegularSeason20242025!$AB$3:$AB$1315,DataRegularSeason20242025!$B$3:$B$1315, "&lt;=" &amp; AQ$1, DataRegularSeason20242025!$E$3:$E$1315, $A26)</f>
        <v>10</v>
      </c>
      <c r="AR26" s="49">
        <f>SUMIFS(DataRegularSeason20242025!$AA$3:$AA$1315,DataRegularSeason20242025!$B$3:$B$1315, "&lt;=" &amp; AR$1, DataRegularSeason20242025!$D$3:$D$1315, $A26)+SUMIFS(DataRegularSeason20242025!$AB$3:$AB$1315,DataRegularSeason20242025!$B$3:$B$1315, "&lt;=" &amp; AR$1, DataRegularSeason20242025!$E$3:$E$1315, $A26)</f>
        <v>10</v>
      </c>
      <c r="AS26" s="49">
        <f>SUMIFS(DataRegularSeason20242025!$AA$3:$AA$1315,DataRegularSeason20242025!$B$3:$B$1315, "&lt;=" &amp; AS$1, DataRegularSeason20242025!$D$3:$D$1315, $A26)+SUMIFS(DataRegularSeason20242025!$AB$3:$AB$1315,DataRegularSeason20242025!$B$3:$B$1315, "&lt;=" &amp; AS$1, DataRegularSeason20242025!$E$3:$E$1315, $A26)</f>
        <v>10</v>
      </c>
      <c r="AT26" s="49">
        <f>SUMIFS(DataRegularSeason20242025!$AA$3:$AA$1315,DataRegularSeason20242025!$B$3:$B$1315, "&lt;=" &amp; AT$1, DataRegularSeason20242025!$D$3:$D$1315, $A26)+SUMIFS(DataRegularSeason20242025!$AB$3:$AB$1315,DataRegularSeason20242025!$B$3:$B$1315, "&lt;=" &amp; AT$1, DataRegularSeason20242025!$E$3:$E$1315, $A26)</f>
        <v>10</v>
      </c>
      <c r="AU26" s="49">
        <f>SUMIFS(DataRegularSeason20242025!$AA$3:$AA$1315,DataRegularSeason20242025!$B$3:$B$1315, "&lt;=" &amp; AU$1, DataRegularSeason20242025!$D$3:$D$1315, $A26)+SUMIFS(DataRegularSeason20242025!$AB$3:$AB$1315,DataRegularSeason20242025!$B$3:$B$1315, "&lt;=" &amp; AU$1, DataRegularSeason20242025!$E$3:$E$1315, $A26)</f>
        <v>10</v>
      </c>
      <c r="AV26" s="49">
        <f>SUMIFS(DataRegularSeason20242025!$AA$3:$AA$1315,DataRegularSeason20242025!$B$3:$B$1315, "&lt;=" &amp; AV$1, DataRegularSeason20242025!$D$3:$D$1315, $A26)+SUMIFS(DataRegularSeason20242025!$AB$3:$AB$1315,DataRegularSeason20242025!$B$3:$B$1315, "&lt;=" &amp; AV$1, DataRegularSeason20242025!$E$3:$E$1315, $A26)</f>
        <v>10</v>
      </c>
      <c r="AW26" s="49">
        <f>SUMIFS(DataRegularSeason20242025!$AA$3:$AA$1315,DataRegularSeason20242025!$B$3:$B$1315, "&lt;=" &amp; AW$1, DataRegularSeason20242025!$D$3:$D$1315, $A26)+SUMIFS(DataRegularSeason20242025!$AB$3:$AB$1315,DataRegularSeason20242025!$B$3:$B$1315, "&lt;=" &amp; AW$1, DataRegularSeason20242025!$E$3:$E$1315, $A26)</f>
        <v>10</v>
      </c>
      <c r="AX26" s="49">
        <f>SUMIFS(DataRegularSeason20242025!$AA$3:$AA$1315,DataRegularSeason20242025!$B$3:$B$1315, "&lt;=" &amp; AX$1, DataRegularSeason20242025!$D$3:$D$1315, $A26)+SUMIFS(DataRegularSeason20242025!$AB$3:$AB$1315,DataRegularSeason20242025!$B$3:$B$1315, "&lt;=" &amp; AX$1, DataRegularSeason20242025!$E$3:$E$1315, $A26)</f>
        <v>10</v>
      </c>
      <c r="AY26" s="49">
        <f>SUMIFS(DataRegularSeason20242025!$AA$3:$AA$1315,DataRegularSeason20242025!$B$3:$B$1315, "&lt;=" &amp; AY$1, DataRegularSeason20242025!$D$3:$D$1315, $A26)+SUMIFS(DataRegularSeason20242025!$AB$3:$AB$1315,DataRegularSeason20242025!$B$3:$B$1315, "&lt;=" &amp; AY$1, DataRegularSeason20242025!$E$3:$E$1315, $A26)</f>
        <v>10</v>
      </c>
      <c r="AZ26" s="49">
        <f>SUMIFS(DataRegularSeason20242025!$AA$3:$AA$1315,DataRegularSeason20242025!$B$3:$B$1315, "&lt;=" &amp; AZ$1, DataRegularSeason20242025!$D$3:$D$1315, $A26)+SUMIFS(DataRegularSeason20242025!$AB$3:$AB$1315,DataRegularSeason20242025!$B$3:$B$1315, "&lt;=" &amp; AZ$1, DataRegularSeason20242025!$E$3:$E$1315, $A26)</f>
        <v>10</v>
      </c>
      <c r="BA26" s="49">
        <f>SUMIFS(DataRegularSeason20242025!$AA$3:$AA$1315,DataRegularSeason20242025!$B$3:$B$1315, "&lt;=" &amp; BA$1, DataRegularSeason20242025!$D$3:$D$1315, $A26)+SUMIFS(DataRegularSeason20242025!$AB$3:$AB$1315,DataRegularSeason20242025!$B$3:$B$1315, "&lt;=" &amp; BA$1, DataRegularSeason20242025!$E$3:$E$1315, $A26)</f>
        <v>10</v>
      </c>
      <c r="BB26" s="49">
        <f>SUMIFS(DataRegularSeason20242025!$AA$3:$AA$1315,DataRegularSeason20242025!$B$3:$B$1315, "&lt;=" &amp; BB$1, DataRegularSeason20242025!$D$3:$D$1315, $A26)+SUMIFS(DataRegularSeason20242025!$AB$3:$AB$1315,DataRegularSeason20242025!$B$3:$B$1315, "&lt;=" &amp; BB$1, DataRegularSeason20242025!$E$3:$E$1315, $A26)</f>
        <v>10</v>
      </c>
      <c r="BC26" s="49">
        <f>SUMIFS(DataRegularSeason20242025!$AA$3:$AA$1315,DataRegularSeason20242025!$B$3:$B$1315, "&lt;=" &amp; BC$1, DataRegularSeason20242025!$D$3:$D$1315, $A26)+SUMIFS(DataRegularSeason20242025!$AB$3:$AB$1315,DataRegularSeason20242025!$B$3:$B$1315, "&lt;=" &amp; BC$1, DataRegularSeason20242025!$E$3:$E$1315, $A26)</f>
        <v>10</v>
      </c>
      <c r="BD26" s="49">
        <f>SUMIFS(DataRegularSeason20242025!$AA$3:$AA$1315,DataRegularSeason20242025!$B$3:$B$1315, "&lt;=" &amp; BD$1, DataRegularSeason20242025!$D$3:$D$1315, $A26)+SUMIFS(DataRegularSeason20242025!$AB$3:$AB$1315,DataRegularSeason20242025!$B$3:$B$1315, "&lt;=" &amp; BD$1, DataRegularSeason20242025!$E$3:$E$1315, $A26)</f>
        <v>10</v>
      </c>
      <c r="BE26" s="49">
        <f>SUMIFS(DataRegularSeason20242025!$AA$3:$AA$1315,DataRegularSeason20242025!$B$3:$B$1315, "&lt;=" &amp; BE$1, DataRegularSeason20242025!$D$3:$D$1315, $A26)+SUMIFS(DataRegularSeason20242025!$AB$3:$AB$1315,DataRegularSeason20242025!$B$3:$B$1315, "&lt;=" &amp; BE$1, DataRegularSeason20242025!$E$3:$E$1315, $A26)</f>
        <v>10</v>
      </c>
      <c r="BF26" s="49">
        <f>SUMIFS(DataRegularSeason20242025!$AA$3:$AA$1315,DataRegularSeason20242025!$B$3:$B$1315, "&lt;=" &amp; BF$1, DataRegularSeason20242025!$D$3:$D$1315, $A26)+SUMIFS(DataRegularSeason20242025!$AB$3:$AB$1315,DataRegularSeason20242025!$B$3:$B$1315, "&lt;=" &amp; BF$1, DataRegularSeason20242025!$E$3:$E$1315, $A26)</f>
        <v>10</v>
      </c>
      <c r="BG26" s="49">
        <f>SUMIFS(DataRegularSeason20242025!$AA$3:$AA$1315,DataRegularSeason20242025!$B$3:$B$1315, "&lt;=" &amp; BG$1, DataRegularSeason20242025!$D$3:$D$1315, $A26)+SUMIFS(DataRegularSeason20242025!$AB$3:$AB$1315,DataRegularSeason20242025!$B$3:$B$1315, "&lt;=" &amp; BG$1, DataRegularSeason20242025!$E$3:$E$1315, $A26)</f>
        <v>10</v>
      </c>
      <c r="BH26" s="49">
        <f>SUMIFS(DataRegularSeason20242025!$AA$3:$AA$1315,DataRegularSeason20242025!$B$3:$B$1315, "&lt;=" &amp; BH$1, DataRegularSeason20242025!$D$3:$D$1315, $A26)+SUMIFS(DataRegularSeason20242025!$AB$3:$AB$1315,DataRegularSeason20242025!$B$3:$B$1315, "&lt;=" &amp; BH$1, DataRegularSeason20242025!$E$3:$E$1315, $A26)</f>
        <v>10</v>
      </c>
      <c r="BI26" s="49">
        <f>SUMIFS(DataRegularSeason20242025!$AA$3:$AA$1315,DataRegularSeason20242025!$B$3:$B$1315, "&lt;=" &amp; BI$1, DataRegularSeason20242025!$D$3:$D$1315, $A26)+SUMIFS(DataRegularSeason20242025!$AB$3:$AB$1315,DataRegularSeason20242025!$B$3:$B$1315, "&lt;=" &amp; BI$1, DataRegularSeason20242025!$E$3:$E$1315, $A26)</f>
        <v>10</v>
      </c>
      <c r="BJ26" s="49">
        <f>SUMIFS(DataRegularSeason20242025!$AA$3:$AA$1315,DataRegularSeason20242025!$B$3:$B$1315, "&lt;=" &amp; BJ$1, DataRegularSeason20242025!$D$3:$D$1315, $A26)+SUMIFS(DataRegularSeason20242025!$AB$3:$AB$1315,DataRegularSeason20242025!$B$3:$B$1315, "&lt;=" &amp; BJ$1, DataRegularSeason20242025!$E$3:$E$1315, $A26)</f>
        <v>10</v>
      </c>
      <c r="BK26" s="49">
        <f>SUMIFS(DataRegularSeason20242025!$AA$3:$AA$1315,DataRegularSeason20242025!$B$3:$B$1315, "&lt;=" &amp; BK$1, DataRegularSeason20242025!$D$3:$D$1315, $A26)+SUMIFS(DataRegularSeason20242025!$AB$3:$AB$1315,DataRegularSeason20242025!$B$3:$B$1315, "&lt;=" &amp; BK$1, DataRegularSeason20242025!$E$3:$E$1315, $A26)</f>
        <v>10</v>
      </c>
      <c r="BL26" s="49">
        <f>SUMIFS(DataRegularSeason20242025!$AA$3:$AA$1315,DataRegularSeason20242025!$B$3:$B$1315, "&lt;=" &amp; BL$1, DataRegularSeason20242025!$D$3:$D$1315, $A26)+SUMIFS(DataRegularSeason20242025!$AB$3:$AB$1315,DataRegularSeason20242025!$B$3:$B$1315, "&lt;=" &amp; BL$1, DataRegularSeason20242025!$E$3:$E$1315, $A26)</f>
        <v>10</v>
      </c>
      <c r="BM26" s="49">
        <f>SUMIFS(DataRegularSeason20242025!$AA$3:$AA$1315,DataRegularSeason20242025!$B$3:$B$1315, "&lt;=" &amp; BM$1, DataRegularSeason20242025!$D$3:$D$1315, $A26)+SUMIFS(DataRegularSeason20242025!$AB$3:$AB$1315,DataRegularSeason20242025!$B$3:$B$1315, "&lt;=" &amp; BM$1, DataRegularSeason20242025!$E$3:$E$1315, $A26)</f>
        <v>10</v>
      </c>
      <c r="BN26" s="49">
        <f>SUMIFS(DataRegularSeason20242025!$AA$3:$AA$1315,DataRegularSeason20242025!$B$3:$B$1315, "&lt;=" &amp; BN$1, DataRegularSeason20242025!$D$3:$D$1315, $A26)+SUMIFS(DataRegularSeason20242025!$AB$3:$AB$1315,DataRegularSeason20242025!$B$3:$B$1315, "&lt;=" &amp; BN$1, DataRegularSeason20242025!$E$3:$E$1315, $A26)</f>
        <v>10</v>
      </c>
      <c r="BO26" s="49">
        <f>SUMIFS(DataRegularSeason20242025!$AA$3:$AA$1315,DataRegularSeason20242025!$B$3:$B$1315, "&lt;=" &amp; BO$1, DataRegularSeason20242025!$D$3:$D$1315, $A26)+SUMIFS(DataRegularSeason20242025!$AB$3:$AB$1315,DataRegularSeason20242025!$B$3:$B$1315, "&lt;=" &amp; BO$1, DataRegularSeason20242025!$E$3:$E$1315, $A26)</f>
        <v>10</v>
      </c>
      <c r="BP26" s="49">
        <f>SUMIFS(DataRegularSeason20242025!$AA$3:$AA$1315,DataRegularSeason20242025!$B$3:$B$1315, "&lt;=" &amp; BP$1, DataRegularSeason20242025!$D$3:$D$1315, $A26)+SUMIFS(DataRegularSeason20242025!$AB$3:$AB$1315,DataRegularSeason20242025!$B$3:$B$1315, "&lt;=" &amp; BP$1, DataRegularSeason20242025!$E$3:$E$1315, $A26)</f>
        <v>10</v>
      </c>
      <c r="BQ26" s="49">
        <f>SUMIFS(DataRegularSeason20242025!$AA$3:$AA$1315,DataRegularSeason20242025!$B$3:$B$1315, "&lt;=" &amp; BQ$1, DataRegularSeason20242025!$D$3:$D$1315, $A26)+SUMIFS(DataRegularSeason20242025!$AB$3:$AB$1315,DataRegularSeason20242025!$B$3:$B$1315, "&lt;=" &amp; BQ$1, DataRegularSeason20242025!$E$3:$E$1315, $A26)</f>
        <v>10</v>
      </c>
      <c r="BR26" s="49">
        <f>SUMIFS(DataRegularSeason20242025!$AA$3:$AA$1315,DataRegularSeason20242025!$B$3:$B$1315, "&lt;=" &amp; BR$1, DataRegularSeason20242025!$D$3:$D$1315, $A26)+SUMIFS(DataRegularSeason20242025!$AB$3:$AB$1315,DataRegularSeason20242025!$B$3:$B$1315, "&lt;=" &amp; BR$1, DataRegularSeason20242025!$E$3:$E$1315, $A26)</f>
        <v>10</v>
      </c>
      <c r="BS26" s="49">
        <f>SUMIFS(DataRegularSeason20242025!$AA$3:$AA$1315,DataRegularSeason20242025!$B$3:$B$1315, "&lt;=" &amp; BS$1, DataRegularSeason20242025!$D$3:$D$1315, $A26)+SUMIFS(DataRegularSeason20242025!$AB$3:$AB$1315,DataRegularSeason20242025!$B$3:$B$1315, "&lt;=" &amp; BS$1, DataRegularSeason20242025!$E$3:$E$1315, $A26)</f>
        <v>10</v>
      </c>
      <c r="BT26" s="49">
        <f>SUMIFS(DataRegularSeason20242025!$AA$3:$AA$1315,DataRegularSeason20242025!$B$3:$B$1315, "&lt;=" &amp; BT$1, DataRegularSeason20242025!$D$3:$D$1315, $A26)+SUMIFS(DataRegularSeason20242025!$AB$3:$AB$1315,DataRegularSeason20242025!$B$3:$B$1315, "&lt;=" &amp; BT$1, DataRegularSeason20242025!$E$3:$E$1315, $A26)</f>
        <v>10</v>
      </c>
      <c r="BU26" s="49">
        <f>SUMIFS(DataRegularSeason20242025!$AA$3:$AA$1315,DataRegularSeason20242025!$B$3:$B$1315, "&lt;=" &amp; BU$1, DataRegularSeason20242025!$D$3:$D$1315, $A26)+SUMIFS(DataRegularSeason20242025!$AB$3:$AB$1315,DataRegularSeason20242025!$B$3:$B$1315, "&lt;=" &amp; BU$1, DataRegularSeason20242025!$E$3:$E$1315, $A26)</f>
        <v>10</v>
      </c>
      <c r="BV26" s="49">
        <f>SUMIFS(DataRegularSeason20242025!$AA$3:$AA$1315,DataRegularSeason20242025!$B$3:$B$1315, "&lt;=" &amp; BV$1, DataRegularSeason20242025!$D$3:$D$1315, $A26)+SUMIFS(DataRegularSeason20242025!$AB$3:$AB$1315,DataRegularSeason20242025!$B$3:$B$1315, "&lt;=" &amp; BV$1, DataRegularSeason20242025!$E$3:$E$1315, $A26)</f>
        <v>10</v>
      </c>
      <c r="BW26" s="49">
        <f>SUMIFS(DataRegularSeason20242025!$AA$3:$AA$1315,DataRegularSeason20242025!$B$3:$B$1315, "&lt;=" &amp; BW$1, DataRegularSeason20242025!$D$3:$D$1315, $A26)+SUMIFS(DataRegularSeason20242025!$AB$3:$AB$1315,DataRegularSeason20242025!$B$3:$B$1315, "&lt;=" &amp; BW$1, DataRegularSeason20242025!$E$3:$E$1315, $A26)</f>
        <v>10</v>
      </c>
      <c r="BX26" s="49">
        <f>SUMIFS(DataRegularSeason20242025!$AA$3:$AA$1315,DataRegularSeason20242025!$B$3:$B$1315, "&lt;=" &amp; BX$1, DataRegularSeason20242025!$D$3:$D$1315, $A26)+SUMIFS(DataRegularSeason20242025!$AB$3:$AB$1315,DataRegularSeason20242025!$B$3:$B$1315, "&lt;=" &amp; BX$1, DataRegularSeason20242025!$E$3:$E$1315, $A26)</f>
        <v>10</v>
      </c>
      <c r="BY26" s="49">
        <f>SUMIFS(DataRegularSeason20242025!$AA$3:$AA$1315,DataRegularSeason20242025!$B$3:$B$1315, "&lt;=" &amp; BY$1, DataRegularSeason20242025!$D$3:$D$1315, $A26)+SUMIFS(DataRegularSeason20242025!$AB$3:$AB$1315,DataRegularSeason20242025!$B$3:$B$1315, "&lt;=" &amp; BY$1, DataRegularSeason20242025!$E$3:$E$1315, $A26)</f>
        <v>10</v>
      </c>
      <c r="BZ26" s="49">
        <f>SUMIFS(DataRegularSeason20242025!$AA$3:$AA$1315,DataRegularSeason20242025!$B$3:$B$1315, "&lt;=" &amp; BZ$1, DataRegularSeason20242025!$D$3:$D$1315, $A26)+SUMIFS(DataRegularSeason20242025!$AB$3:$AB$1315,DataRegularSeason20242025!$B$3:$B$1315, "&lt;=" &amp; BZ$1, DataRegularSeason20242025!$E$3:$E$1315, $A26)</f>
        <v>10</v>
      </c>
      <c r="CA26" s="49">
        <f>SUMIFS(DataRegularSeason20242025!$AA$3:$AA$1315,DataRegularSeason20242025!$B$3:$B$1315, "&lt;=" &amp; CA$1, DataRegularSeason20242025!$D$3:$D$1315, $A26)+SUMIFS(DataRegularSeason20242025!$AB$3:$AB$1315,DataRegularSeason20242025!$B$3:$B$1315, "&lt;=" &amp; CA$1, DataRegularSeason20242025!$E$3:$E$1315, $A26)</f>
        <v>10</v>
      </c>
      <c r="CB26" s="49">
        <f>SUMIFS(DataRegularSeason20242025!$AA$3:$AA$1315,DataRegularSeason20242025!$B$3:$B$1315, "&lt;=" &amp; CB$1, DataRegularSeason20242025!$D$3:$D$1315, $A26)+SUMIFS(DataRegularSeason20242025!$AB$3:$AB$1315,DataRegularSeason20242025!$B$3:$B$1315, "&lt;=" &amp; CB$1, DataRegularSeason20242025!$E$3:$E$1315, $A26)</f>
        <v>10</v>
      </c>
      <c r="CC26" s="49">
        <f>SUMIFS(DataRegularSeason20242025!$AA$3:$AA$1315,DataRegularSeason20242025!$B$3:$B$1315, "&lt;=" &amp; CC$1, DataRegularSeason20242025!$D$3:$D$1315, $A26)+SUMIFS(DataRegularSeason20242025!$AB$3:$AB$1315,DataRegularSeason20242025!$B$3:$B$1315, "&lt;=" &amp; CC$1, DataRegularSeason20242025!$E$3:$E$1315, $A26)</f>
        <v>10</v>
      </c>
      <c r="CD26" s="49">
        <f>SUMIFS(DataRegularSeason20242025!$AA$3:$AA$1315,DataRegularSeason20242025!$B$3:$B$1315, "&lt;=" &amp; CD$1, DataRegularSeason20242025!$D$3:$D$1315, $A26)+SUMIFS(DataRegularSeason20242025!$AB$3:$AB$1315,DataRegularSeason20242025!$B$3:$B$1315, "&lt;=" &amp; CD$1, DataRegularSeason20242025!$E$3:$E$1315, $A26)</f>
        <v>10</v>
      </c>
      <c r="CE26" s="49">
        <f>SUMIFS(DataRegularSeason20242025!$AA$3:$AA$1315,DataRegularSeason20242025!$B$3:$B$1315, "&lt;=" &amp; CE$1, DataRegularSeason20242025!$D$3:$D$1315, $A26)+SUMIFS(DataRegularSeason20242025!$AB$3:$AB$1315,DataRegularSeason20242025!$B$3:$B$1315, "&lt;=" &amp; CE$1, DataRegularSeason20242025!$E$3:$E$1315, $A26)</f>
        <v>10</v>
      </c>
      <c r="CF26" s="49">
        <f>SUMIFS(DataRegularSeason20242025!$AA$3:$AA$1315,DataRegularSeason20242025!$B$3:$B$1315, "&lt;=" &amp; CF$1, DataRegularSeason20242025!$D$3:$D$1315, $A26)+SUMIFS(DataRegularSeason20242025!$AB$3:$AB$1315,DataRegularSeason20242025!$B$3:$B$1315, "&lt;=" &amp; CF$1, DataRegularSeason20242025!$E$3:$E$1315, $A26)</f>
        <v>10</v>
      </c>
      <c r="CG26" s="49">
        <f>SUMIFS(DataRegularSeason20242025!$AA$3:$AA$1315,DataRegularSeason20242025!$B$3:$B$1315, "&lt;=" &amp; CG$1, DataRegularSeason20242025!$D$3:$D$1315, $A26)+SUMIFS(DataRegularSeason20242025!$AB$3:$AB$1315,DataRegularSeason20242025!$B$3:$B$1315, "&lt;=" &amp; CG$1, DataRegularSeason20242025!$E$3:$E$1315, $A26)</f>
        <v>10</v>
      </c>
      <c r="CH26" s="49">
        <f>SUMIFS(DataRegularSeason20242025!$AA$3:$AA$1315,DataRegularSeason20242025!$B$3:$B$1315, "&lt;=" &amp; CH$1, DataRegularSeason20242025!$D$3:$D$1315, $A26)+SUMIFS(DataRegularSeason20242025!$AB$3:$AB$1315,DataRegularSeason20242025!$B$3:$B$1315, "&lt;=" &amp; CH$1, DataRegularSeason20242025!$E$3:$E$1315, $A26)</f>
        <v>10</v>
      </c>
      <c r="CI26" s="49">
        <f>SUMIFS(DataRegularSeason20242025!$AA$3:$AA$1315,DataRegularSeason20242025!$B$3:$B$1315, "&lt;=" &amp; CI$1, DataRegularSeason20242025!$D$3:$D$1315, $A26)+SUMIFS(DataRegularSeason20242025!$AB$3:$AB$1315,DataRegularSeason20242025!$B$3:$B$1315, "&lt;=" &amp; CI$1, DataRegularSeason20242025!$E$3:$E$1315, $A26)</f>
        <v>10</v>
      </c>
      <c r="CJ26" s="49">
        <f>SUMIFS(DataRegularSeason20242025!$AA$3:$AA$1315,DataRegularSeason20242025!$B$3:$B$1315, "&lt;=" &amp; CJ$1, DataRegularSeason20242025!$D$3:$D$1315, $A26)+SUMIFS(DataRegularSeason20242025!$AB$3:$AB$1315,DataRegularSeason20242025!$B$3:$B$1315, "&lt;=" &amp; CJ$1, DataRegularSeason20242025!$E$3:$E$1315, $A26)</f>
        <v>10</v>
      </c>
      <c r="CK26" s="49">
        <f>SUMIFS(DataRegularSeason20242025!$AA$3:$AA$1315,DataRegularSeason20242025!$B$3:$B$1315, "&lt;=" &amp; CK$1, DataRegularSeason20242025!$D$3:$D$1315, $A26)+SUMIFS(DataRegularSeason20242025!$AB$3:$AB$1315,DataRegularSeason20242025!$B$3:$B$1315, "&lt;=" &amp; CK$1, DataRegularSeason20242025!$E$3:$E$1315, $A26)</f>
        <v>10</v>
      </c>
      <c r="CL26" s="49">
        <f>SUMIFS(DataRegularSeason20242025!$AA$3:$AA$1315,DataRegularSeason20242025!$B$3:$B$1315, "&lt;=" &amp; CL$1, DataRegularSeason20242025!$D$3:$D$1315, $A26)+SUMIFS(DataRegularSeason20242025!$AB$3:$AB$1315,DataRegularSeason20242025!$B$3:$B$1315, "&lt;=" &amp; CL$1, DataRegularSeason20242025!$E$3:$E$1315, $A26)</f>
        <v>10</v>
      </c>
      <c r="CM26" s="49">
        <f>SUMIFS(DataRegularSeason20242025!$AA$3:$AA$1315,DataRegularSeason20242025!$B$3:$B$1315, "&lt;=" &amp; CM$1, DataRegularSeason20242025!$D$3:$D$1315, $A26)+SUMIFS(DataRegularSeason20242025!$AB$3:$AB$1315,DataRegularSeason20242025!$B$3:$B$1315, "&lt;=" &amp; CM$1, DataRegularSeason20242025!$E$3:$E$1315, $A26)</f>
        <v>10</v>
      </c>
      <c r="CN26" s="49">
        <f>SUMIFS(DataRegularSeason20242025!$AA$3:$AA$1315,DataRegularSeason20242025!$B$3:$B$1315, "&lt;=" &amp; CN$1, DataRegularSeason20242025!$D$3:$D$1315, $A26)+SUMIFS(DataRegularSeason20242025!$AB$3:$AB$1315,DataRegularSeason20242025!$B$3:$B$1315, "&lt;=" &amp; CN$1, DataRegularSeason20242025!$E$3:$E$1315, $A26)</f>
        <v>10</v>
      </c>
      <c r="CO26" s="49">
        <f>SUMIFS(DataRegularSeason20242025!$AA$3:$AA$1315,DataRegularSeason20242025!$B$3:$B$1315, "&lt;=" &amp; CO$1, DataRegularSeason20242025!$D$3:$D$1315, $A26)+SUMIFS(DataRegularSeason20242025!$AB$3:$AB$1315,DataRegularSeason20242025!$B$3:$B$1315, "&lt;=" &amp; CO$1, DataRegularSeason20242025!$E$3:$E$1315, $A26)</f>
        <v>10</v>
      </c>
      <c r="CP26" s="49">
        <f>SUMIFS(DataRegularSeason20242025!$AA$3:$AA$1315,DataRegularSeason20242025!$B$3:$B$1315, "&lt;=" &amp; CP$1, DataRegularSeason20242025!$D$3:$D$1315, $A26)+SUMIFS(DataRegularSeason20242025!$AB$3:$AB$1315,DataRegularSeason20242025!$B$3:$B$1315, "&lt;=" &amp; CP$1, DataRegularSeason20242025!$E$3:$E$1315, $A26)</f>
        <v>10</v>
      </c>
      <c r="CQ26" s="49">
        <f>SUMIFS(DataRegularSeason20242025!$AA$3:$AA$1315,DataRegularSeason20242025!$B$3:$B$1315, "&lt;=" &amp; CQ$1, DataRegularSeason20242025!$D$3:$D$1315, $A26)+SUMIFS(DataRegularSeason20242025!$AB$3:$AB$1315,DataRegularSeason20242025!$B$3:$B$1315, "&lt;=" &amp; CQ$1, DataRegularSeason20242025!$E$3:$E$1315, $A26)</f>
        <v>10</v>
      </c>
      <c r="CR26" s="49">
        <f>SUMIFS(DataRegularSeason20242025!$AA$3:$AA$1315,DataRegularSeason20242025!$B$3:$B$1315, "&lt;=" &amp; CR$1, DataRegularSeason20242025!$D$3:$D$1315, $A26)+SUMIFS(DataRegularSeason20242025!$AB$3:$AB$1315,DataRegularSeason20242025!$B$3:$B$1315, "&lt;=" &amp; CR$1, DataRegularSeason20242025!$E$3:$E$1315, $A26)</f>
        <v>10</v>
      </c>
      <c r="CS26" s="49">
        <f>SUMIFS(DataRegularSeason20242025!$AA$3:$AA$1315,DataRegularSeason20242025!$B$3:$B$1315, "&lt;=" &amp; CS$1, DataRegularSeason20242025!$D$3:$D$1315, $A26)+SUMIFS(DataRegularSeason20242025!$AB$3:$AB$1315,DataRegularSeason20242025!$B$3:$B$1315, "&lt;=" &amp; CS$1, DataRegularSeason20242025!$E$3:$E$1315, $A26)</f>
        <v>10</v>
      </c>
      <c r="CT26" s="49">
        <f>SUMIFS(DataRegularSeason20242025!$AA$3:$AA$1315,DataRegularSeason20242025!$B$3:$B$1315, "&lt;=" &amp; CT$1, DataRegularSeason20242025!$D$3:$D$1315, $A26)+SUMIFS(DataRegularSeason20242025!$AB$3:$AB$1315,DataRegularSeason20242025!$B$3:$B$1315, "&lt;=" &amp; CT$1, DataRegularSeason20242025!$E$3:$E$1315, $A26)</f>
        <v>10</v>
      </c>
      <c r="CU26" s="49">
        <f>SUMIFS(DataRegularSeason20242025!$AA$3:$AA$1315,DataRegularSeason20242025!$B$3:$B$1315, "&lt;=" &amp; CU$1, DataRegularSeason20242025!$D$3:$D$1315, $A26)+SUMIFS(DataRegularSeason20242025!$AB$3:$AB$1315,DataRegularSeason20242025!$B$3:$B$1315, "&lt;=" &amp; CU$1, DataRegularSeason20242025!$E$3:$E$1315, $A26)</f>
        <v>10</v>
      </c>
      <c r="CV26" s="49">
        <f>SUMIFS(DataRegularSeason20242025!$AA$3:$AA$1315,DataRegularSeason20242025!$B$3:$B$1315, "&lt;=" &amp; CV$1, DataRegularSeason20242025!$D$3:$D$1315, $A26)+SUMIFS(DataRegularSeason20242025!$AB$3:$AB$1315,DataRegularSeason20242025!$B$3:$B$1315, "&lt;=" &amp; CV$1, DataRegularSeason20242025!$E$3:$E$1315, $A26)</f>
        <v>10</v>
      </c>
      <c r="CW26" s="49">
        <f>SUMIFS(DataRegularSeason20242025!$AA$3:$AA$1315,DataRegularSeason20242025!$B$3:$B$1315, "&lt;=" &amp; CW$1, DataRegularSeason20242025!$D$3:$D$1315, $A26)+SUMIFS(DataRegularSeason20242025!$AB$3:$AB$1315,DataRegularSeason20242025!$B$3:$B$1315, "&lt;=" &amp; CW$1, DataRegularSeason20242025!$E$3:$E$1315, $A26)</f>
        <v>10</v>
      </c>
      <c r="CX26" s="49">
        <f>SUMIFS(DataRegularSeason20242025!$AA$3:$AA$1315,DataRegularSeason20242025!$B$3:$B$1315, "&lt;=" &amp; CX$1, DataRegularSeason20242025!$D$3:$D$1315, $A26)+SUMIFS(DataRegularSeason20242025!$AB$3:$AB$1315,DataRegularSeason20242025!$B$3:$B$1315, "&lt;=" &amp; CX$1, DataRegularSeason20242025!$E$3:$E$1315, $A26)</f>
        <v>10</v>
      </c>
      <c r="CY26" s="49">
        <f>SUMIFS(DataRegularSeason20242025!$AA$3:$AA$1315,DataRegularSeason20242025!$B$3:$B$1315, "&lt;=" &amp; CY$1, DataRegularSeason20242025!$D$3:$D$1315, $A26)+SUMIFS(DataRegularSeason20242025!$AB$3:$AB$1315,DataRegularSeason20242025!$B$3:$B$1315, "&lt;=" &amp; CY$1, DataRegularSeason20242025!$E$3:$E$1315, $A26)</f>
        <v>10</v>
      </c>
      <c r="CZ26" s="49">
        <f>SUMIFS(DataRegularSeason20242025!$AA$3:$AA$1315,DataRegularSeason20242025!$B$3:$B$1315, "&lt;=" &amp; CZ$1, DataRegularSeason20242025!$D$3:$D$1315, $A26)+SUMIFS(DataRegularSeason20242025!$AB$3:$AB$1315,DataRegularSeason20242025!$B$3:$B$1315, "&lt;=" &amp; CZ$1, DataRegularSeason20242025!$E$3:$E$1315, $A26)</f>
        <v>10</v>
      </c>
      <c r="DA26" s="49">
        <f>SUMIFS(DataRegularSeason20242025!$AA$3:$AA$1315,DataRegularSeason20242025!$B$3:$B$1315, "&lt;=" &amp; DA$1, DataRegularSeason20242025!$D$3:$D$1315, $A26)+SUMIFS(DataRegularSeason20242025!$AB$3:$AB$1315,DataRegularSeason20242025!$B$3:$B$1315, "&lt;=" &amp; DA$1, DataRegularSeason20242025!$E$3:$E$1315, $A26)</f>
        <v>10</v>
      </c>
      <c r="DB26" s="49">
        <f>SUMIFS(DataRegularSeason20242025!$AA$3:$AA$1315,DataRegularSeason20242025!$B$3:$B$1315, "&lt;=" &amp; DB$1, DataRegularSeason20242025!$D$3:$D$1315, $A26)+SUMIFS(DataRegularSeason20242025!$AB$3:$AB$1315,DataRegularSeason20242025!$B$3:$B$1315, "&lt;=" &amp; DB$1, DataRegularSeason20242025!$E$3:$E$1315, $A26)</f>
        <v>10</v>
      </c>
      <c r="DC26" s="49">
        <f>SUMIFS(DataRegularSeason20242025!$AA$3:$AA$1315,DataRegularSeason20242025!$B$3:$B$1315, "&lt;=" &amp; DC$1, DataRegularSeason20242025!$D$3:$D$1315, $A26)+SUMIFS(DataRegularSeason20242025!$AB$3:$AB$1315,DataRegularSeason20242025!$B$3:$B$1315, "&lt;=" &amp; DC$1, DataRegularSeason20242025!$E$3:$E$1315, $A26)</f>
        <v>10</v>
      </c>
      <c r="DD26" s="49">
        <f>SUMIFS(DataRegularSeason20242025!$AA$3:$AA$1315,DataRegularSeason20242025!$B$3:$B$1315, "&lt;=" &amp; DD$1, DataRegularSeason20242025!$D$3:$D$1315, $A26)+SUMIFS(DataRegularSeason20242025!$AB$3:$AB$1315,DataRegularSeason20242025!$B$3:$B$1315, "&lt;=" &amp; DD$1, DataRegularSeason20242025!$E$3:$E$1315, $A26)</f>
        <v>10</v>
      </c>
      <c r="DE26" s="49">
        <f>SUMIFS(DataRegularSeason20242025!$AA$3:$AA$1315,DataRegularSeason20242025!$B$3:$B$1315, "&lt;=" &amp; DE$1, DataRegularSeason20242025!$D$3:$D$1315, $A26)+SUMIFS(DataRegularSeason20242025!$AB$3:$AB$1315,DataRegularSeason20242025!$B$3:$B$1315, "&lt;=" &amp; DE$1, DataRegularSeason20242025!$E$3:$E$1315, $A26)</f>
        <v>10</v>
      </c>
      <c r="DF26" s="49">
        <f>SUMIFS(DataRegularSeason20242025!$AA$3:$AA$1315,DataRegularSeason20242025!$B$3:$B$1315, "&lt;=" &amp; DF$1, DataRegularSeason20242025!$D$3:$D$1315, $A26)+SUMIFS(DataRegularSeason20242025!$AB$3:$AB$1315,DataRegularSeason20242025!$B$3:$B$1315, "&lt;=" &amp; DF$1, DataRegularSeason20242025!$E$3:$E$1315, $A26)</f>
        <v>10</v>
      </c>
      <c r="DG26" s="49">
        <f>SUMIFS(DataRegularSeason20242025!$AA$3:$AA$1315,DataRegularSeason20242025!$B$3:$B$1315, "&lt;=" &amp; DG$1, DataRegularSeason20242025!$D$3:$D$1315, $A26)+SUMIFS(DataRegularSeason20242025!$AB$3:$AB$1315,DataRegularSeason20242025!$B$3:$B$1315, "&lt;=" &amp; DG$1, DataRegularSeason20242025!$E$3:$E$1315, $A26)</f>
        <v>10</v>
      </c>
      <c r="DH26" s="49">
        <f>SUMIFS(DataRegularSeason20242025!$AA$3:$AA$1315,DataRegularSeason20242025!$B$3:$B$1315, "&lt;=" &amp; DH$1, DataRegularSeason20242025!$D$3:$D$1315, $A26)+SUMIFS(DataRegularSeason20242025!$AB$3:$AB$1315,DataRegularSeason20242025!$B$3:$B$1315, "&lt;=" &amp; DH$1, DataRegularSeason20242025!$E$3:$E$1315, $A26)</f>
        <v>10</v>
      </c>
      <c r="DI26" s="49">
        <f>SUMIFS(DataRegularSeason20242025!$AA$3:$AA$1315,DataRegularSeason20242025!$B$3:$B$1315, "&lt;=" &amp; DI$1, DataRegularSeason20242025!$D$3:$D$1315, $A26)+SUMIFS(DataRegularSeason20242025!$AB$3:$AB$1315,DataRegularSeason20242025!$B$3:$B$1315, "&lt;=" &amp; DI$1, DataRegularSeason20242025!$E$3:$E$1315, $A26)</f>
        <v>10</v>
      </c>
      <c r="DJ26" s="49">
        <f>SUMIFS(DataRegularSeason20242025!$AA$3:$AA$1315,DataRegularSeason20242025!$B$3:$B$1315, "&lt;=" &amp; DJ$1, DataRegularSeason20242025!$D$3:$D$1315, $A26)+SUMIFS(DataRegularSeason20242025!$AB$3:$AB$1315,DataRegularSeason20242025!$B$3:$B$1315, "&lt;=" &amp; DJ$1, DataRegularSeason20242025!$E$3:$E$1315, $A26)</f>
        <v>10</v>
      </c>
      <c r="DK26" s="49">
        <f>SUMIFS(DataRegularSeason20242025!$AA$3:$AA$1315,DataRegularSeason20242025!$B$3:$B$1315, "&lt;=" &amp; DK$1, DataRegularSeason20242025!$D$3:$D$1315, $A26)+SUMIFS(DataRegularSeason20242025!$AB$3:$AB$1315,DataRegularSeason20242025!$B$3:$B$1315, "&lt;=" &amp; DK$1, DataRegularSeason20242025!$E$3:$E$1315, $A26)</f>
        <v>10</v>
      </c>
      <c r="DL26" s="49">
        <f>SUMIFS(DataRegularSeason20242025!$AA$3:$AA$1315,DataRegularSeason20242025!$B$3:$B$1315, "&lt;=" &amp; DL$1, DataRegularSeason20242025!$D$3:$D$1315, $A26)+SUMIFS(DataRegularSeason20242025!$AB$3:$AB$1315,DataRegularSeason20242025!$B$3:$B$1315, "&lt;=" &amp; DL$1, DataRegularSeason20242025!$E$3:$E$1315, $A26)</f>
        <v>10</v>
      </c>
      <c r="DM26" s="49">
        <f>SUMIFS(DataRegularSeason20242025!$AA$3:$AA$1315,DataRegularSeason20242025!$B$3:$B$1315, "&lt;=" &amp; DM$1, DataRegularSeason20242025!$D$3:$D$1315, $A26)+SUMIFS(DataRegularSeason20242025!$AB$3:$AB$1315,DataRegularSeason20242025!$B$3:$B$1315, "&lt;=" &amp; DM$1, DataRegularSeason20242025!$E$3:$E$1315, $A26)</f>
        <v>10</v>
      </c>
      <c r="DN26" s="49">
        <f>SUMIFS(DataRegularSeason20242025!$AA$3:$AA$1315,DataRegularSeason20242025!$B$3:$B$1315, "&lt;=" &amp; DN$1, DataRegularSeason20242025!$D$3:$D$1315, $A26)+SUMIFS(DataRegularSeason20242025!$AB$3:$AB$1315,DataRegularSeason20242025!$B$3:$B$1315, "&lt;=" &amp; DN$1, DataRegularSeason20242025!$E$3:$E$1315, $A26)</f>
        <v>10</v>
      </c>
      <c r="DO26" s="49">
        <f>SUMIFS(DataRegularSeason20242025!$AA$3:$AA$1315,DataRegularSeason20242025!$B$3:$B$1315, "&lt;=" &amp; DO$1, DataRegularSeason20242025!$D$3:$D$1315, $A26)+SUMIFS(DataRegularSeason20242025!$AB$3:$AB$1315,DataRegularSeason20242025!$B$3:$B$1315, "&lt;=" &amp; DO$1, DataRegularSeason20242025!$E$3:$E$1315, $A26)</f>
        <v>10</v>
      </c>
      <c r="DP26" s="49">
        <f>SUMIFS(DataRegularSeason20242025!$AA$3:$AA$1315,DataRegularSeason20242025!$B$3:$B$1315, "&lt;=" &amp; DP$1, DataRegularSeason20242025!$D$3:$D$1315, $A26)+SUMIFS(DataRegularSeason20242025!$AB$3:$AB$1315,DataRegularSeason20242025!$B$3:$B$1315, "&lt;=" &amp; DP$1, DataRegularSeason20242025!$E$3:$E$1315, $A26)</f>
        <v>10</v>
      </c>
      <c r="DQ26" s="49">
        <f>SUMIFS(DataRegularSeason20242025!$AA$3:$AA$1315,DataRegularSeason20242025!$B$3:$B$1315, "&lt;=" &amp; DQ$1, DataRegularSeason20242025!$D$3:$D$1315, $A26)+SUMIFS(DataRegularSeason20242025!$AB$3:$AB$1315,DataRegularSeason20242025!$B$3:$B$1315, "&lt;=" &amp; DQ$1, DataRegularSeason20242025!$E$3:$E$1315, $A26)</f>
        <v>10</v>
      </c>
      <c r="DR26" s="49">
        <f>SUMIFS(DataRegularSeason20242025!$AA$3:$AA$1315,DataRegularSeason20242025!$B$3:$B$1315, "&lt;=" &amp; DR$1, DataRegularSeason20242025!$D$3:$D$1315, $A26)+SUMIFS(DataRegularSeason20242025!$AB$3:$AB$1315,DataRegularSeason20242025!$B$3:$B$1315, "&lt;=" &amp; DR$1, DataRegularSeason20242025!$E$3:$E$1315, $A26)</f>
        <v>10</v>
      </c>
      <c r="DS26" s="49">
        <f>SUMIFS(DataRegularSeason20242025!$AA$3:$AA$1315,DataRegularSeason20242025!$B$3:$B$1315, "&lt;=" &amp; DS$1, DataRegularSeason20242025!$D$3:$D$1315, $A26)+SUMIFS(DataRegularSeason20242025!$AB$3:$AB$1315,DataRegularSeason20242025!$B$3:$B$1315, "&lt;=" &amp; DS$1, DataRegularSeason20242025!$E$3:$E$1315, $A26)</f>
        <v>10</v>
      </c>
      <c r="DT26" s="49">
        <f>SUMIFS(DataRegularSeason20242025!$AA$3:$AA$1315,DataRegularSeason20242025!$B$3:$B$1315, "&lt;=" &amp; DT$1, DataRegularSeason20242025!$D$3:$D$1315, $A26)+SUMIFS(DataRegularSeason20242025!$AB$3:$AB$1315,DataRegularSeason20242025!$B$3:$B$1315, "&lt;=" &amp; DT$1, DataRegularSeason20242025!$E$3:$E$1315, $A26)</f>
        <v>10</v>
      </c>
      <c r="DU26" s="49">
        <f>SUMIFS(DataRegularSeason20242025!$AA$3:$AA$1315,DataRegularSeason20242025!$B$3:$B$1315, "&lt;=" &amp; DU$1, DataRegularSeason20242025!$D$3:$D$1315, $A26)+SUMIFS(DataRegularSeason20242025!$AB$3:$AB$1315,DataRegularSeason20242025!$B$3:$B$1315, "&lt;=" &amp; DU$1, DataRegularSeason20242025!$E$3:$E$1315, $A26)</f>
        <v>10</v>
      </c>
      <c r="DV26" s="49">
        <f>SUMIFS(DataRegularSeason20242025!$AA$3:$AA$1315,DataRegularSeason20242025!$B$3:$B$1315, "&lt;=" &amp; DV$1, DataRegularSeason20242025!$D$3:$D$1315, $A26)+SUMIFS(DataRegularSeason20242025!$AB$3:$AB$1315,DataRegularSeason20242025!$B$3:$B$1315, "&lt;=" &amp; DV$1, DataRegularSeason20242025!$E$3:$E$1315, $A26)</f>
        <v>10</v>
      </c>
      <c r="DW26" s="49">
        <f>SUMIFS(DataRegularSeason20242025!$AA$3:$AA$1315,DataRegularSeason20242025!$B$3:$B$1315, "&lt;=" &amp; DW$1, DataRegularSeason20242025!$D$3:$D$1315, $A26)+SUMIFS(DataRegularSeason20242025!$AB$3:$AB$1315,DataRegularSeason20242025!$B$3:$B$1315, "&lt;=" &amp; DW$1, DataRegularSeason20242025!$E$3:$E$1315, $A26)</f>
        <v>10</v>
      </c>
      <c r="DX26" s="49">
        <f>SUMIFS(DataRegularSeason20242025!$AA$3:$AA$1315,DataRegularSeason20242025!$B$3:$B$1315, "&lt;=" &amp; DX$1, DataRegularSeason20242025!$D$3:$D$1315, $A26)+SUMIFS(DataRegularSeason20242025!$AB$3:$AB$1315,DataRegularSeason20242025!$B$3:$B$1315, "&lt;=" &amp; DX$1, DataRegularSeason20242025!$E$3:$E$1315, $A26)</f>
        <v>10</v>
      </c>
      <c r="DY26" s="49">
        <f>SUMIFS(DataRegularSeason20242025!$AA$3:$AA$1315,DataRegularSeason20242025!$B$3:$B$1315, "&lt;=" &amp; DY$1, DataRegularSeason20242025!$D$3:$D$1315, $A26)+SUMIFS(DataRegularSeason20242025!$AB$3:$AB$1315,DataRegularSeason20242025!$B$3:$B$1315, "&lt;=" &amp; DY$1, DataRegularSeason20242025!$E$3:$E$1315, $A26)</f>
        <v>10</v>
      </c>
      <c r="DZ26" s="49">
        <f>SUMIFS(DataRegularSeason20242025!$AA$3:$AA$1315,DataRegularSeason20242025!$B$3:$B$1315, "&lt;=" &amp; DZ$1, DataRegularSeason20242025!$D$3:$D$1315, $A26)+SUMIFS(DataRegularSeason20242025!$AB$3:$AB$1315,DataRegularSeason20242025!$B$3:$B$1315, "&lt;=" &amp; DZ$1, DataRegularSeason20242025!$E$3:$E$1315, $A26)</f>
        <v>10</v>
      </c>
      <c r="EA26" s="49">
        <f>SUMIFS(DataRegularSeason20242025!$AA$3:$AA$1315,DataRegularSeason20242025!$B$3:$B$1315, "&lt;=" &amp; EA$1, DataRegularSeason20242025!$D$3:$D$1315, $A26)+SUMIFS(DataRegularSeason20242025!$AB$3:$AB$1315,DataRegularSeason20242025!$B$3:$B$1315, "&lt;=" &amp; EA$1, DataRegularSeason20242025!$E$3:$E$1315, $A26)</f>
        <v>10</v>
      </c>
      <c r="EB26" s="49">
        <f>SUMIFS(DataRegularSeason20242025!$AA$3:$AA$1315,DataRegularSeason20242025!$B$3:$B$1315, "&lt;=" &amp; EB$1, DataRegularSeason20242025!$D$3:$D$1315, $A26)+SUMIFS(DataRegularSeason20242025!$AB$3:$AB$1315,DataRegularSeason20242025!$B$3:$B$1315, "&lt;=" &amp; EB$1, DataRegularSeason20242025!$E$3:$E$1315, $A26)</f>
        <v>10</v>
      </c>
      <c r="EC26" s="49">
        <f>SUMIFS(DataRegularSeason20242025!$AA$3:$AA$1315,DataRegularSeason20242025!$B$3:$B$1315, "&lt;=" &amp; EC$1, DataRegularSeason20242025!$D$3:$D$1315, $A26)+SUMIFS(DataRegularSeason20242025!$AB$3:$AB$1315,DataRegularSeason20242025!$B$3:$B$1315, "&lt;=" &amp; EC$1, DataRegularSeason20242025!$E$3:$E$1315, $A26)</f>
        <v>10</v>
      </c>
      <c r="ED26" s="49">
        <f>SUMIFS(DataRegularSeason20242025!$AA$3:$AA$1315,DataRegularSeason20242025!$B$3:$B$1315, "&lt;=" &amp; ED$1, DataRegularSeason20242025!$D$3:$D$1315, $A26)+SUMIFS(DataRegularSeason20242025!$AB$3:$AB$1315,DataRegularSeason20242025!$B$3:$B$1315, "&lt;=" &amp; ED$1, DataRegularSeason20242025!$E$3:$E$1315, $A26)</f>
        <v>10</v>
      </c>
      <c r="EE26" s="49">
        <f>SUMIFS(DataRegularSeason20242025!$AA$3:$AA$1315,DataRegularSeason20242025!$B$3:$B$1315, "&lt;=" &amp; EE$1, DataRegularSeason20242025!$D$3:$D$1315, $A26)+SUMIFS(DataRegularSeason20242025!$AB$3:$AB$1315,DataRegularSeason20242025!$B$3:$B$1315, "&lt;=" &amp; EE$1, DataRegularSeason20242025!$E$3:$E$1315, $A26)</f>
        <v>10</v>
      </c>
      <c r="EF26" s="49">
        <f>SUMIFS(DataRegularSeason20242025!$AA$3:$AA$1315,DataRegularSeason20242025!$B$3:$B$1315, "&lt;=" &amp; EF$1, DataRegularSeason20242025!$D$3:$D$1315, $A26)+SUMIFS(DataRegularSeason20242025!$AB$3:$AB$1315,DataRegularSeason20242025!$B$3:$B$1315, "&lt;=" &amp; EF$1, DataRegularSeason20242025!$E$3:$E$1315, $A26)</f>
        <v>10</v>
      </c>
      <c r="EG26" s="49">
        <f>SUMIFS(DataRegularSeason20242025!$AA$3:$AA$1315,DataRegularSeason20242025!$B$3:$B$1315, "&lt;=" &amp; EG$1, DataRegularSeason20242025!$D$3:$D$1315, $A26)+SUMIFS(DataRegularSeason20242025!$AB$3:$AB$1315,DataRegularSeason20242025!$B$3:$B$1315, "&lt;=" &amp; EG$1, DataRegularSeason20242025!$E$3:$E$1315, $A26)</f>
        <v>10</v>
      </c>
      <c r="EH26" s="49">
        <f>SUMIFS(DataRegularSeason20242025!$AA$3:$AA$1315,DataRegularSeason20242025!$B$3:$B$1315, "&lt;=" &amp; EH$1, DataRegularSeason20242025!$D$3:$D$1315, $A26)+SUMIFS(DataRegularSeason20242025!$AB$3:$AB$1315,DataRegularSeason20242025!$B$3:$B$1315, "&lt;=" &amp; EH$1, DataRegularSeason20242025!$E$3:$E$1315, $A26)</f>
        <v>10</v>
      </c>
      <c r="EI26" s="49">
        <f>SUMIFS(DataRegularSeason20242025!$AA$3:$AA$1315,DataRegularSeason20242025!$B$3:$B$1315, "&lt;=" &amp; EI$1, DataRegularSeason20242025!$D$3:$D$1315, $A26)+SUMIFS(DataRegularSeason20242025!$AB$3:$AB$1315,DataRegularSeason20242025!$B$3:$B$1315, "&lt;=" &amp; EI$1, DataRegularSeason20242025!$E$3:$E$1315, $A26)</f>
        <v>10</v>
      </c>
      <c r="EJ26" s="49">
        <f>SUMIFS(DataRegularSeason20242025!$AA$3:$AA$1315,DataRegularSeason20242025!$B$3:$B$1315, "&lt;=" &amp; EJ$1, DataRegularSeason20242025!$D$3:$D$1315, $A26)+SUMIFS(DataRegularSeason20242025!$AB$3:$AB$1315,DataRegularSeason20242025!$B$3:$B$1315, "&lt;=" &amp; EJ$1, DataRegularSeason20242025!$E$3:$E$1315, $A26)</f>
        <v>10</v>
      </c>
      <c r="EK26" s="49">
        <f>SUMIFS(DataRegularSeason20242025!$AA$3:$AA$1315,DataRegularSeason20242025!$B$3:$B$1315, "&lt;=" &amp; EK$1, DataRegularSeason20242025!$D$3:$D$1315, $A26)+SUMIFS(DataRegularSeason20242025!$AB$3:$AB$1315,DataRegularSeason20242025!$B$3:$B$1315, "&lt;=" &amp; EK$1, DataRegularSeason20242025!$E$3:$E$1315, $A26)</f>
        <v>10</v>
      </c>
      <c r="EL26" s="49">
        <f>SUMIFS(DataRegularSeason20242025!$AA$3:$AA$1315,DataRegularSeason20242025!$B$3:$B$1315, "&lt;=" &amp; EL$1, DataRegularSeason20242025!$D$3:$D$1315, $A26)+SUMIFS(DataRegularSeason20242025!$AB$3:$AB$1315,DataRegularSeason20242025!$B$3:$B$1315, "&lt;=" &amp; EL$1, DataRegularSeason20242025!$E$3:$E$1315, $A26)</f>
        <v>10</v>
      </c>
      <c r="EM26" s="49">
        <f>SUMIFS(DataRegularSeason20242025!$AA$3:$AA$1315,DataRegularSeason20242025!$B$3:$B$1315, "&lt;=" &amp; EM$1, DataRegularSeason20242025!$D$3:$D$1315, $A26)+SUMIFS(DataRegularSeason20242025!$AB$3:$AB$1315,DataRegularSeason20242025!$B$3:$B$1315, "&lt;=" &amp; EM$1, DataRegularSeason20242025!$E$3:$E$1315, $A26)</f>
        <v>10</v>
      </c>
      <c r="EN26" s="49">
        <f>SUMIFS(DataRegularSeason20242025!$AA$3:$AA$1315,DataRegularSeason20242025!$B$3:$B$1315, "&lt;=" &amp; EN$1, DataRegularSeason20242025!$D$3:$D$1315, $A26)+SUMIFS(DataRegularSeason20242025!$AB$3:$AB$1315,DataRegularSeason20242025!$B$3:$B$1315, "&lt;=" &amp; EN$1, DataRegularSeason20242025!$E$3:$E$1315, $A26)</f>
        <v>10</v>
      </c>
      <c r="EO26" s="49">
        <f>SUMIFS(DataRegularSeason20242025!$AA$3:$AA$1315,DataRegularSeason20242025!$B$3:$B$1315, "&lt;=" &amp; EO$1, DataRegularSeason20242025!$D$3:$D$1315, $A26)+SUMIFS(DataRegularSeason20242025!$AB$3:$AB$1315,DataRegularSeason20242025!$B$3:$B$1315, "&lt;=" &amp; EO$1, DataRegularSeason20242025!$E$3:$E$1315, $A26)</f>
        <v>10</v>
      </c>
      <c r="EP26" s="49">
        <f>SUMIFS(DataRegularSeason20242025!$AA$3:$AA$1315,DataRegularSeason20242025!$B$3:$B$1315, "&lt;=" &amp; EP$1, DataRegularSeason20242025!$D$3:$D$1315, $A26)+SUMIFS(DataRegularSeason20242025!$AB$3:$AB$1315,DataRegularSeason20242025!$B$3:$B$1315, "&lt;=" &amp; EP$1, DataRegularSeason20242025!$E$3:$E$1315, $A26)</f>
        <v>10</v>
      </c>
      <c r="EQ26" s="49">
        <f>SUMIFS(DataRegularSeason20242025!$AA$3:$AA$1315,DataRegularSeason20242025!$B$3:$B$1315, "&lt;=" &amp; EQ$1, DataRegularSeason20242025!$D$3:$D$1315, $A26)+SUMIFS(DataRegularSeason20242025!$AB$3:$AB$1315,DataRegularSeason20242025!$B$3:$B$1315, "&lt;=" &amp; EQ$1, DataRegularSeason20242025!$E$3:$E$1315, $A26)</f>
        <v>10</v>
      </c>
      <c r="ER26" s="49">
        <f>SUMIFS(DataRegularSeason20242025!$AA$3:$AA$1315,DataRegularSeason20242025!$B$3:$B$1315, "&lt;=" &amp; ER$1, DataRegularSeason20242025!$D$3:$D$1315, $A26)+SUMIFS(DataRegularSeason20242025!$AB$3:$AB$1315,DataRegularSeason20242025!$B$3:$B$1315, "&lt;=" &amp; ER$1, DataRegularSeason20242025!$E$3:$E$1315, $A26)</f>
        <v>10</v>
      </c>
      <c r="ES26" s="49">
        <f>SUMIFS(DataRegularSeason20242025!$AA$3:$AA$1315,DataRegularSeason20242025!$B$3:$B$1315, "&lt;=" &amp; ES$1, DataRegularSeason20242025!$D$3:$D$1315, $A26)+SUMIFS(DataRegularSeason20242025!$AB$3:$AB$1315,DataRegularSeason20242025!$B$3:$B$1315, "&lt;=" &amp; ES$1, DataRegularSeason20242025!$E$3:$E$1315, $A26)</f>
        <v>10</v>
      </c>
      <c r="ET26" s="49">
        <f>SUMIFS(DataRegularSeason20242025!$AA$3:$AA$1315,DataRegularSeason20242025!$B$3:$B$1315, "&lt;=" &amp; ET$1, DataRegularSeason20242025!$D$3:$D$1315, $A26)+SUMIFS(DataRegularSeason20242025!$AB$3:$AB$1315,DataRegularSeason20242025!$B$3:$B$1315, "&lt;=" &amp; ET$1, DataRegularSeason20242025!$E$3:$E$1315, $A26)</f>
        <v>10</v>
      </c>
      <c r="EU26" s="49">
        <f>SUMIFS(DataRegularSeason20242025!$AA$3:$AA$1315,DataRegularSeason20242025!$B$3:$B$1315, "&lt;=" &amp; EU$1, DataRegularSeason20242025!$D$3:$D$1315, $A26)+SUMIFS(DataRegularSeason20242025!$AB$3:$AB$1315,DataRegularSeason20242025!$B$3:$B$1315, "&lt;=" &amp; EU$1, DataRegularSeason20242025!$E$3:$E$1315, $A26)</f>
        <v>10</v>
      </c>
      <c r="EV26" s="49">
        <f>SUMIFS(DataRegularSeason20242025!$AA$3:$AA$1315,DataRegularSeason20242025!$B$3:$B$1315, "&lt;=" &amp; EV$1, DataRegularSeason20242025!$D$3:$D$1315, $A26)+SUMIFS(DataRegularSeason20242025!$AB$3:$AB$1315,DataRegularSeason20242025!$B$3:$B$1315, "&lt;=" &amp; EV$1, DataRegularSeason20242025!$E$3:$E$1315, $A26)</f>
        <v>10</v>
      </c>
      <c r="EW26" s="49">
        <f>SUMIFS(DataRegularSeason20242025!$AA$3:$AA$1315,DataRegularSeason20242025!$B$3:$B$1315, "&lt;=" &amp; EW$1, DataRegularSeason20242025!$D$3:$D$1315, $A26)+SUMIFS(DataRegularSeason20242025!$AB$3:$AB$1315,DataRegularSeason20242025!$B$3:$B$1315, "&lt;=" &amp; EW$1, DataRegularSeason20242025!$E$3:$E$1315, $A26)</f>
        <v>10</v>
      </c>
      <c r="EX26" s="49">
        <f>SUMIFS(DataRegularSeason20242025!$AA$3:$AA$1315,DataRegularSeason20242025!$B$3:$B$1315, "&lt;=" &amp; EX$1, DataRegularSeason20242025!$D$3:$D$1315, $A26)+SUMIFS(DataRegularSeason20242025!$AB$3:$AB$1315,DataRegularSeason20242025!$B$3:$B$1315, "&lt;=" &amp; EX$1, DataRegularSeason20242025!$E$3:$E$1315, $A26)</f>
        <v>10</v>
      </c>
      <c r="EY26" s="49">
        <f>SUMIFS(DataRegularSeason20242025!$AA$3:$AA$1315,DataRegularSeason20242025!$B$3:$B$1315, "&lt;=" &amp; EY$1, DataRegularSeason20242025!$D$3:$D$1315, $A26)+SUMIFS(DataRegularSeason20242025!$AB$3:$AB$1315,DataRegularSeason20242025!$B$3:$B$1315, "&lt;=" &amp; EY$1, DataRegularSeason20242025!$E$3:$E$1315, $A26)</f>
        <v>10</v>
      </c>
      <c r="EZ26" s="49">
        <f>SUMIFS(DataRegularSeason20242025!$AA$3:$AA$1315,DataRegularSeason20242025!$B$3:$B$1315, "&lt;=" &amp; EZ$1, DataRegularSeason20242025!$D$3:$D$1315, $A26)+SUMIFS(DataRegularSeason20242025!$AB$3:$AB$1315,DataRegularSeason20242025!$B$3:$B$1315, "&lt;=" &amp; EZ$1, DataRegularSeason20242025!$E$3:$E$1315, $A26)</f>
        <v>10</v>
      </c>
      <c r="FA26" s="49">
        <f>SUMIFS(DataRegularSeason20242025!$AA$3:$AA$1315,DataRegularSeason20242025!$B$3:$B$1315, "&lt;=" &amp; FA$1, DataRegularSeason20242025!$D$3:$D$1315, $A26)+SUMIFS(DataRegularSeason20242025!$AB$3:$AB$1315,DataRegularSeason20242025!$B$3:$B$1315, "&lt;=" &amp; FA$1, DataRegularSeason20242025!$E$3:$E$1315, $A26)</f>
        <v>10</v>
      </c>
      <c r="FB26" s="49">
        <f>SUMIFS(DataRegularSeason20242025!$AA$3:$AA$1315,DataRegularSeason20242025!$B$3:$B$1315, "&lt;=" &amp; FB$1, DataRegularSeason20242025!$D$3:$D$1315, $A26)+SUMIFS(DataRegularSeason20242025!$AB$3:$AB$1315,DataRegularSeason20242025!$B$3:$B$1315, "&lt;=" &amp; FB$1, DataRegularSeason20242025!$E$3:$E$1315, $A26)</f>
        <v>10</v>
      </c>
      <c r="FC26" s="49">
        <f>SUMIFS(DataRegularSeason20242025!$AA$3:$AA$1315,DataRegularSeason20242025!$B$3:$B$1315, "&lt;=" &amp; FC$1, DataRegularSeason20242025!$D$3:$D$1315, $A26)+SUMIFS(DataRegularSeason20242025!$AB$3:$AB$1315,DataRegularSeason20242025!$B$3:$B$1315, "&lt;=" &amp; FC$1, DataRegularSeason20242025!$E$3:$E$1315, $A26)</f>
        <v>10</v>
      </c>
      <c r="FD26" s="49">
        <f>SUMIFS(DataRegularSeason20242025!$AA$3:$AA$1315,DataRegularSeason20242025!$B$3:$B$1315, "&lt;=" &amp; FD$1, DataRegularSeason20242025!$D$3:$D$1315, $A26)+SUMIFS(DataRegularSeason20242025!$AB$3:$AB$1315,DataRegularSeason20242025!$B$3:$B$1315, "&lt;=" &amp; FD$1, DataRegularSeason20242025!$E$3:$E$1315, $A26)</f>
        <v>10</v>
      </c>
      <c r="FE26" s="49">
        <f>SUMIFS(DataRegularSeason20242025!$AA$3:$AA$1315,DataRegularSeason20242025!$B$3:$B$1315, "&lt;=" &amp; FE$1, DataRegularSeason20242025!$D$3:$D$1315, $A26)+SUMIFS(DataRegularSeason20242025!$AB$3:$AB$1315,DataRegularSeason20242025!$B$3:$B$1315, "&lt;=" &amp; FE$1, DataRegularSeason20242025!$E$3:$E$1315, $A26)</f>
        <v>10</v>
      </c>
      <c r="FF26" s="49">
        <f>SUMIFS(DataRegularSeason20242025!$AA$3:$AA$1315,DataRegularSeason20242025!$B$3:$B$1315, "&lt;=" &amp; FF$1, DataRegularSeason20242025!$D$3:$D$1315, $A26)+SUMIFS(DataRegularSeason20242025!$AB$3:$AB$1315,DataRegularSeason20242025!$B$3:$B$1315, "&lt;=" &amp; FF$1, DataRegularSeason20242025!$E$3:$E$1315, $A26)</f>
        <v>10</v>
      </c>
      <c r="FG26" s="49">
        <f>SUMIFS(DataRegularSeason20242025!$AA$3:$AA$1315,DataRegularSeason20242025!$B$3:$B$1315, "&lt;=" &amp; FG$1, DataRegularSeason20242025!$D$3:$D$1315, $A26)+SUMIFS(DataRegularSeason20242025!$AB$3:$AB$1315,DataRegularSeason20242025!$B$3:$B$1315, "&lt;=" &amp; FG$1, DataRegularSeason20242025!$E$3:$E$1315, $A26)</f>
        <v>10</v>
      </c>
      <c r="FH26" s="49">
        <f>SUMIFS(DataRegularSeason20242025!$AA$3:$AA$1315,DataRegularSeason20242025!$B$3:$B$1315, "&lt;=" &amp; FH$1, DataRegularSeason20242025!$D$3:$D$1315, $A26)+SUMIFS(DataRegularSeason20242025!$AB$3:$AB$1315,DataRegularSeason20242025!$B$3:$B$1315, "&lt;=" &amp; FH$1, DataRegularSeason20242025!$E$3:$E$1315, $A26)</f>
        <v>10</v>
      </c>
      <c r="FI26" s="49">
        <f>SUMIFS(DataRegularSeason20242025!$AA$3:$AA$1315,DataRegularSeason20242025!$B$3:$B$1315, "&lt;=" &amp; FI$1, DataRegularSeason20242025!$D$3:$D$1315, $A26)+SUMIFS(DataRegularSeason20242025!$AB$3:$AB$1315,DataRegularSeason20242025!$B$3:$B$1315, "&lt;=" &amp; FI$1, DataRegularSeason20242025!$E$3:$E$1315, $A26)</f>
        <v>10</v>
      </c>
      <c r="FJ26" s="49">
        <f>SUMIFS(DataRegularSeason20242025!$AA$3:$AA$1315,DataRegularSeason20242025!$B$3:$B$1315, "&lt;=" &amp; FJ$1, DataRegularSeason20242025!$D$3:$D$1315, $A26)+SUMIFS(DataRegularSeason20242025!$AB$3:$AB$1315,DataRegularSeason20242025!$B$3:$B$1315, "&lt;=" &amp; FJ$1, DataRegularSeason20242025!$E$3:$E$1315, $A26)</f>
        <v>10</v>
      </c>
      <c r="FK26" s="49">
        <f>SUMIFS(DataRegularSeason20242025!$AA$3:$AA$1315,DataRegularSeason20242025!$B$3:$B$1315, "&lt;=" &amp; FK$1, DataRegularSeason20242025!$D$3:$D$1315, $A26)+SUMIFS(DataRegularSeason20242025!$AB$3:$AB$1315,DataRegularSeason20242025!$B$3:$B$1315, "&lt;=" &amp; FK$1, DataRegularSeason20242025!$E$3:$E$1315, $A26)</f>
        <v>10</v>
      </c>
      <c r="FL26" s="49">
        <f>SUMIFS(DataRegularSeason20242025!$AA$3:$AA$1315,DataRegularSeason20242025!$B$3:$B$1315, "&lt;=" &amp; FL$1, DataRegularSeason20242025!$D$3:$D$1315, $A26)+SUMIFS(DataRegularSeason20242025!$AB$3:$AB$1315,DataRegularSeason20242025!$B$3:$B$1315, "&lt;=" &amp; FL$1, DataRegularSeason20242025!$E$3:$E$1315, $A26)</f>
        <v>10</v>
      </c>
      <c r="FM26" s="49">
        <f>SUMIFS(DataRegularSeason20242025!$AA$3:$AA$1315,DataRegularSeason20242025!$B$3:$B$1315, "&lt;=" &amp; FM$1, DataRegularSeason20242025!$D$3:$D$1315, $A26)+SUMIFS(DataRegularSeason20242025!$AB$3:$AB$1315,DataRegularSeason20242025!$B$3:$B$1315, "&lt;=" &amp; FM$1, DataRegularSeason20242025!$E$3:$E$1315, $A26)</f>
        <v>10</v>
      </c>
      <c r="FN26" s="49">
        <f>SUMIFS(DataRegularSeason20242025!$AA$3:$AA$1315,DataRegularSeason20242025!$B$3:$B$1315, "&lt;=" &amp; FN$1, DataRegularSeason20242025!$D$3:$D$1315, $A26)+SUMIFS(DataRegularSeason20242025!$AB$3:$AB$1315,DataRegularSeason20242025!$B$3:$B$1315, "&lt;=" &amp; FN$1, DataRegularSeason20242025!$E$3:$E$1315, $A26)</f>
        <v>10</v>
      </c>
      <c r="FO26" s="49">
        <f>SUMIFS(DataRegularSeason20242025!$AA$3:$AA$1315,DataRegularSeason20242025!$B$3:$B$1315, "&lt;=" &amp; FO$1, DataRegularSeason20242025!$D$3:$D$1315, $A26)+SUMIFS(DataRegularSeason20242025!$AB$3:$AB$1315,DataRegularSeason20242025!$B$3:$B$1315, "&lt;=" &amp; FO$1, DataRegularSeason20242025!$E$3:$E$1315, $A26)</f>
        <v>10</v>
      </c>
      <c r="FP26" s="49">
        <f>SUMIFS(DataRegularSeason20242025!$AA$3:$AA$1315,DataRegularSeason20242025!$B$3:$B$1315, "&lt;=" &amp; FP$1, DataRegularSeason20242025!$D$3:$D$1315, $A26)+SUMIFS(DataRegularSeason20242025!$AB$3:$AB$1315,DataRegularSeason20242025!$B$3:$B$1315, "&lt;=" &amp; FP$1, DataRegularSeason20242025!$E$3:$E$1315, $A26)</f>
        <v>10</v>
      </c>
      <c r="FQ26" s="49">
        <f>SUMIFS(DataRegularSeason20242025!$AA$3:$AA$1315,DataRegularSeason20242025!$B$3:$B$1315, "&lt;=" &amp; FQ$1, DataRegularSeason20242025!$D$3:$D$1315, $A26)+SUMIFS(DataRegularSeason20242025!$AB$3:$AB$1315,DataRegularSeason20242025!$B$3:$B$1315, "&lt;=" &amp; FQ$1, DataRegularSeason20242025!$E$3:$E$1315, $A26)</f>
        <v>10</v>
      </c>
      <c r="FR26" s="49">
        <f>SUMIFS(DataRegularSeason20242025!$AA$3:$AA$1315,DataRegularSeason20242025!$B$3:$B$1315, "&lt;=" &amp; FR$1, DataRegularSeason20242025!$D$3:$D$1315, $A26)+SUMIFS(DataRegularSeason20242025!$AB$3:$AB$1315,DataRegularSeason20242025!$B$3:$B$1315, "&lt;=" &amp; FR$1, DataRegularSeason20242025!$E$3:$E$1315, $A26)</f>
        <v>10</v>
      </c>
      <c r="FS26" s="49">
        <f>SUMIFS(DataRegularSeason20242025!$AA$3:$AA$1315,DataRegularSeason20242025!$B$3:$B$1315, "&lt;=" &amp; FS$1, DataRegularSeason20242025!$D$3:$D$1315, $A26)+SUMIFS(DataRegularSeason20242025!$AB$3:$AB$1315,DataRegularSeason20242025!$B$3:$B$1315, "&lt;=" &amp; FS$1, DataRegularSeason20242025!$E$3:$E$1315, $A26)</f>
        <v>10</v>
      </c>
      <c r="FT26" s="49">
        <f>SUMIFS(DataRegularSeason20242025!$AA$3:$AA$1315,DataRegularSeason20242025!$B$3:$B$1315, "&lt;=" &amp; FT$1, DataRegularSeason20242025!$D$3:$D$1315, $A26)+SUMIFS(DataRegularSeason20242025!$AB$3:$AB$1315,DataRegularSeason20242025!$B$3:$B$1315, "&lt;=" &amp; FT$1, DataRegularSeason20242025!$E$3:$E$1315, $A26)</f>
        <v>10</v>
      </c>
      <c r="FU26" s="49">
        <f>SUMIFS(DataRegularSeason20242025!$AA$3:$AA$1315,DataRegularSeason20242025!$B$3:$B$1315, "&lt;=" &amp; FU$1, DataRegularSeason20242025!$D$3:$D$1315, $A26)+SUMIFS(DataRegularSeason20242025!$AB$3:$AB$1315,DataRegularSeason20242025!$B$3:$B$1315, "&lt;=" &amp; FU$1, DataRegularSeason20242025!$E$3:$E$1315, $A26)</f>
        <v>10</v>
      </c>
      <c r="FV26" s="49">
        <f>SUMIFS(DataRegularSeason20242025!$AA$3:$AA$1315,DataRegularSeason20242025!$B$3:$B$1315, "&lt;=" &amp; FV$1, DataRegularSeason20242025!$D$3:$D$1315, $A26)+SUMIFS(DataRegularSeason20242025!$AB$3:$AB$1315,DataRegularSeason20242025!$B$3:$B$1315, "&lt;=" &amp; FV$1, DataRegularSeason20242025!$E$3:$E$1315, $A26)</f>
        <v>10</v>
      </c>
      <c r="FW26" s="49">
        <f>SUMIFS(DataRegularSeason20242025!$AA$3:$AA$1315,DataRegularSeason20242025!$B$3:$B$1315, "&lt;=" &amp; FW$1, DataRegularSeason20242025!$D$3:$D$1315, $A26)+SUMIFS(DataRegularSeason20242025!$AB$3:$AB$1315,DataRegularSeason20242025!$B$3:$B$1315, "&lt;=" &amp; FW$1, DataRegularSeason20242025!$E$3:$E$1315, $A26)</f>
        <v>10</v>
      </c>
      <c r="FX26" s="49">
        <f>SUMIFS(DataRegularSeason20242025!$AA$3:$AA$1315,DataRegularSeason20242025!$B$3:$B$1315, "&lt;=" &amp; FX$1, DataRegularSeason20242025!$D$3:$D$1315, $A26)+SUMIFS(DataRegularSeason20242025!$AB$3:$AB$1315,DataRegularSeason20242025!$B$3:$B$1315, "&lt;=" &amp; FX$1, DataRegularSeason20242025!$E$3:$E$1315, $A26)</f>
        <v>10</v>
      </c>
      <c r="FY26" s="49">
        <f>SUMIFS(DataRegularSeason20242025!$AA$3:$AA$1315,DataRegularSeason20242025!$B$3:$B$1315, "&lt;=" &amp; FY$1, DataRegularSeason20242025!$D$3:$D$1315, $A26)+SUMIFS(DataRegularSeason20242025!$AB$3:$AB$1315,DataRegularSeason20242025!$B$3:$B$1315, "&lt;=" &amp; FY$1, DataRegularSeason20242025!$E$3:$E$1315, $A26)</f>
        <v>10</v>
      </c>
      <c r="FZ26" s="49">
        <f>SUMIFS(DataRegularSeason20242025!$AA$3:$AA$1315,DataRegularSeason20242025!$B$3:$B$1315, "&lt;=" &amp; FZ$1, DataRegularSeason20242025!$D$3:$D$1315, $A26)+SUMIFS(DataRegularSeason20242025!$AB$3:$AB$1315,DataRegularSeason20242025!$B$3:$B$1315, "&lt;=" &amp; FZ$1, DataRegularSeason20242025!$E$3:$E$1315, $A26)</f>
        <v>10</v>
      </c>
      <c r="GA26" s="49">
        <f>SUMIFS(DataRegularSeason20242025!$AA$3:$AA$1315,DataRegularSeason20242025!$B$3:$B$1315, "&lt;=" &amp; GA$1, DataRegularSeason20242025!$D$3:$D$1315, $A26)+SUMIFS(DataRegularSeason20242025!$AB$3:$AB$1315,DataRegularSeason20242025!$B$3:$B$1315, "&lt;=" &amp; GA$1, DataRegularSeason20242025!$E$3:$E$1315, $A26)</f>
        <v>10</v>
      </c>
      <c r="GB26" s="49">
        <f>SUMIFS(DataRegularSeason20242025!$AA$3:$AA$1315,DataRegularSeason20242025!$B$3:$B$1315, "&lt;=" &amp; GB$1, DataRegularSeason20242025!$D$3:$D$1315, $A26)+SUMIFS(DataRegularSeason20242025!$AB$3:$AB$1315,DataRegularSeason20242025!$B$3:$B$1315, "&lt;=" &amp; GB$1, DataRegularSeason20242025!$E$3:$E$1315, $A26)</f>
        <v>10</v>
      </c>
      <c r="GC26" s="49">
        <f>SUMIFS(DataRegularSeason20242025!$AA$3:$AA$1315,DataRegularSeason20242025!$B$3:$B$1315, "&lt;=" &amp; GC$1, DataRegularSeason20242025!$D$3:$D$1315, $A26)+SUMIFS(DataRegularSeason20242025!$AB$3:$AB$1315,DataRegularSeason20242025!$B$3:$B$1315, "&lt;=" &amp; GC$1, DataRegularSeason20242025!$E$3:$E$1315, $A26)</f>
        <v>10</v>
      </c>
      <c r="GD26" s="49">
        <f>SUMIFS(DataRegularSeason20242025!$AA$3:$AA$1315,DataRegularSeason20242025!$B$3:$B$1315, "&lt;=" &amp; GD$1, DataRegularSeason20242025!$D$3:$D$1315, $A26)+SUMIFS(DataRegularSeason20242025!$AB$3:$AB$1315,DataRegularSeason20242025!$B$3:$B$1315, "&lt;=" &amp; GD$1, DataRegularSeason20242025!$E$3:$E$1315, $A26)</f>
        <v>10</v>
      </c>
      <c r="GE26" s="49">
        <f>SUMIFS(DataRegularSeason20242025!$AA$3:$AA$1315,DataRegularSeason20242025!$B$3:$B$1315, "&lt;=" &amp; GE$1, DataRegularSeason20242025!$D$3:$D$1315, $A26)+SUMIFS(DataRegularSeason20242025!$AB$3:$AB$1315,DataRegularSeason20242025!$B$3:$B$1315, "&lt;=" &amp; GE$1, DataRegularSeason20242025!$E$3:$E$1315, $A26)</f>
        <v>10</v>
      </c>
      <c r="GF26" s="49">
        <f>SUMIFS(DataRegularSeason20242025!$AA$3:$AA$1315,DataRegularSeason20242025!$B$3:$B$1315, "&lt;=" &amp; GF$1, DataRegularSeason20242025!$D$3:$D$1315, $A26)+SUMIFS(DataRegularSeason20242025!$AB$3:$AB$1315,DataRegularSeason20242025!$B$3:$B$1315, "&lt;=" &amp; GF$1, DataRegularSeason20242025!$E$3:$E$1315, $A26)</f>
        <v>10</v>
      </c>
      <c r="GG26" s="49">
        <f>SUMIFS(DataRegularSeason20242025!$AA$3:$AA$1315,DataRegularSeason20242025!$B$3:$B$1315, "&lt;=" &amp; GG$1, DataRegularSeason20242025!$D$3:$D$1315, $A26)+SUMIFS(DataRegularSeason20242025!$AB$3:$AB$1315,DataRegularSeason20242025!$B$3:$B$1315, "&lt;=" &amp; GG$1, DataRegularSeason20242025!$E$3:$E$1315, $A26)</f>
        <v>10</v>
      </c>
      <c r="GH26" s="49">
        <f>SUMIFS(DataRegularSeason20242025!$AA$3:$AA$1315,DataRegularSeason20242025!$B$3:$B$1315, "&lt;=" &amp; GH$1, DataRegularSeason20242025!$D$3:$D$1315, $A26)+SUMIFS(DataRegularSeason20242025!$AB$3:$AB$1315,DataRegularSeason20242025!$B$3:$B$1315, "&lt;=" &amp; GH$1, DataRegularSeason20242025!$E$3:$E$1315, $A26)</f>
        <v>10</v>
      </c>
      <c r="GI26" s="49">
        <f>SUMIFS(DataRegularSeason20242025!$AA$3:$AA$1315,DataRegularSeason20242025!$B$3:$B$1315, "&lt;=" &amp; GI$1, DataRegularSeason20242025!$D$3:$D$1315, $A26)+SUMIFS(DataRegularSeason20242025!$AB$3:$AB$1315,DataRegularSeason20242025!$B$3:$B$1315, "&lt;=" &amp; GI$1, DataRegularSeason20242025!$E$3:$E$1315, $A26)</f>
        <v>10</v>
      </c>
      <c r="GJ26" s="49">
        <f>SUMIFS(DataRegularSeason20242025!$AA$3:$AA$1315,DataRegularSeason20242025!$B$3:$B$1315, "&lt;=" &amp; GJ$1, DataRegularSeason20242025!$D$3:$D$1315, $A26)+SUMIFS(DataRegularSeason20242025!$AB$3:$AB$1315,DataRegularSeason20242025!$B$3:$B$1315, "&lt;=" &amp; GJ$1, DataRegularSeason20242025!$E$3:$E$1315, $A26)</f>
        <v>10</v>
      </c>
      <c r="GK26" s="49">
        <f>SUMIFS(DataRegularSeason20242025!$AA$3:$AA$1315,DataRegularSeason20242025!$B$3:$B$1315, "&lt;=" &amp; GK$1, DataRegularSeason20242025!$D$3:$D$1315, $A26)+SUMIFS(DataRegularSeason20242025!$AB$3:$AB$1315,DataRegularSeason20242025!$B$3:$B$1315, "&lt;=" &amp; GK$1, DataRegularSeason20242025!$E$3:$E$1315, $A26)</f>
        <v>10</v>
      </c>
      <c r="GL26" s="49">
        <f>SUMIFS(DataRegularSeason20242025!$AA$3:$AA$1315,DataRegularSeason20242025!$B$3:$B$1315, "&lt;=" &amp; GL$1, DataRegularSeason20242025!$D$3:$D$1315, $A26)+SUMIFS(DataRegularSeason20242025!$AB$3:$AB$1315,DataRegularSeason20242025!$B$3:$B$1315, "&lt;=" &amp; GL$1, DataRegularSeason20242025!$E$3:$E$1315, $A26)</f>
        <v>10</v>
      </c>
      <c r="GM26" s="49">
        <f>SUMIFS(DataRegularSeason20242025!$AA$3:$AA$1315,DataRegularSeason20242025!$B$3:$B$1315, "&lt;=" &amp; GM$1, DataRegularSeason20242025!$D$3:$D$1315, $A26)+SUMIFS(DataRegularSeason20242025!$AB$3:$AB$1315,DataRegularSeason20242025!$B$3:$B$1315, "&lt;=" &amp; GM$1, DataRegularSeason20242025!$E$3:$E$1315, $A26)</f>
        <v>10</v>
      </c>
      <c r="GN26" s="49">
        <f>SUMIFS(DataRegularSeason20242025!$AA$3:$AA$1315,DataRegularSeason20242025!$B$3:$B$1315, "&lt;=" &amp; GN$1, DataRegularSeason20242025!$D$3:$D$1315, $A26)+SUMIFS(DataRegularSeason20242025!$AB$3:$AB$1315,DataRegularSeason20242025!$B$3:$B$1315, "&lt;=" &amp; GN$1, DataRegularSeason20242025!$E$3:$E$1315, $A26)</f>
        <v>10</v>
      </c>
      <c r="GO26" s="49">
        <f>SUMIFS(DataRegularSeason20242025!$AA$3:$AA$1315,DataRegularSeason20242025!$B$3:$B$1315, "&lt;=" &amp; GO$1, DataRegularSeason20242025!$D$3:$D$1315, $A26)+SUMIFS(DataRegularSeason20242025!$AB$3:$AB$1315,DataRegularSeason20242025!$B$3:$B$1315, "&lt;=" &amp; GO$1, DataRegularSeason20242025!$E$3:$E$1315, $A26)</f>
        <v>10</v>
      </c>
      <c r="GP26" s="49">
        <f>SUMIFS(DataRegularSeason20242025!$AA$3:$AA$1315,DataRegularSeason20242025!$B$3:$B$1315, "&lt;=" &amp; GP$1, DataRegularSeason20242025!$D$3:$D$1315, $A26)+SUMIFS(DataRegularSeason20242025!$AB$3:$AB$1315,DataRegularSeason20242025!$B$3:$B$1315, "&lt;=" &amp; GP$1, DataRegularSeason20242025!$E$3:$E$1315, $A26)</f>
        <v>10</v>
      </c>
      <c r="GQ26" s="49">
        <f>SUMIFS(DataRegularSeason20242025!$AA$3:$AA$1315,DataRegularSeason20242025!$B$3:$B$1315, "&lt;=" &amp; GQ$1, DataRegularSeason20242025!$D$3:$D$1315, $A26)+SUMIFS(DataRegularSeason20242025!$AB$3:$AB$1315,DataRegularSeason20242025!$B$3:$B$1315, "&lt;=" &amp; GQ$1, DataRegularSeason20242025!$E$3:$E$1315, $A26)</f>
        <v>10</v>
      </c>
      <c r="GR26" s="49">
        <f>SUMIFS(DataRegularSeason20242025!$AA$3:$AA$1315,DataRegularSeason20242025!$B$3:$B$1315, "&lt;=" &amp; GR$1, DataRegularSeason20242025!$D$3:$D$1315, $A26)+SUMIFS(DataRegularSeason20242025!$AB$3:$AB$1315,DataRegularSeason20242025!$B$3:$B$1315, "&lt;=" &amp; GR$1, DataRegularSeason20242025!$E$3:$E$1315, $A26)</f>
        <v>10</v>
      </c>
      <c r="GS26" s="49">
        <f>SUMIFS(DataRegularSeason20242025!$AA$3:$AA$1315,DataRegularSeason20242025!$B$3:$B$1315, "&lt;=" &amp; GS$1, DataRegularSeason20242025!$D$3:$D$1315, $A26)+SUMIFS(DataRegularSeason20242025!$AB$3:$AB$1315,DataRegularSeason20242025!$B$3:$B$1315, "&lt;=" &amp; GS$1, DataRegularSeason20242025!$E$3:$E$1315, $A26)</f>
        <v>10</v>
      </c>
      <c r="GT26" s="49">
        <f>SUMIFS(DataRegularSeason20242025!$AA$3:$AA$1315,DataRegularSeason20242025!$B$3:$B$1315, "&lt;=" &amp; GT$1, DataRegularSeason20242025!$D$3:$D$1315, $A26)+SUMIFS(DataRegularSeason20242025!$AB$3:$AB$1315,DataRegularSeason20242025!$B$3:$B$1315, "&lt;=" &amp; GT$1, DataRegularSeason20242025!$E$3:$E$1315, $A26)</f>
        <v>10</v>
      </c>
      <c r="GU26" s="49">
        <f>SUMIFS(DataRegularSeason20242025!$AA$3:$AA$1315,DataRegularSeason20242025!$B$3:$B$1315, "&lt;=" &amp; GU$1, DataRegularSeason20242025!$D$3:$D$1315, $A26)+SUMIFS(DataRegularSeason20242025!$AB$3:$AB$1315,DataRegularSeason20242025!$B$3:$B$1315, "&lt;=" &amp; GU$1, DataRegularSeason20242025!$E$3:$E$1315, $A26)</f>
        <v>10</v>
      </c>
      <c r="GV26" s="49"/>
      <c r="GW26" s="49"/>
      <c r="GX26" s="49"/>
      <c r="GY26" s="49"/>
      <c r="GZ26" s="49"/>
      <c r="HA26" s="49"/>
      <c r="HB26" s="49"/>
      <c r="HC26" s="49"/>
      <c r="HD26" s="49"/>
      <c r="HE26" s="49"/>
      <c r="HF26" s="49"/>
      <c r="HG26" s="49"/>
      <c r="HH26" s="49"/>
      <c r="HI26" s="49"/>
      <c r="HJ26" s="49"/>
      <c r="HK26" s="49"/>
      <c r="HL26" s="49"/>
      <c r="HM26" s="49"/>
      <c r="HN26" s="49"/>
      <c r="HO26" s="49"/>
      <c r="HP26" s="49"/>
      <c r="HQ26" s="49"/>
      <c r="HR26" s="49"/>
      <c r="HS26" s="49"/>
      <c r="HT26" s="49"/>
      <c r="HU26" s="49"/>
      <c r="HV26" s="49"/>
      <c r="HW26" s="49"/>
      <c r="HX26" s="49"/>
      <c r="HY26" s="49"/>
      <c r="HZ26" s="49"/>
      <c r="IA26" s="49"/>
      <c r="IB26" s="49"/>
      <c r="IC26" s="49"/>
      <c r="ID26" s="49"/>
      <c r="IE26" s="49"/>
      <c r="IF26" s="49"/>
      <c r="IG26" s="49"/>
      <c r="IH26" s="49"/>
      <c r="II26" s="49"/>
      <c r="IJ26" s="49"/>
      <c r="IK26" s="49"/>
      <c r="IL26" s="49"/>
      <c r="IM26" s="49"/>
      <c r="IN26" s="49"/>
      <c r="IO26" s="49"/>
      <c r="IP26" s="49"/>
      <c r="IQ26" s="49"/>
      <c r="IR26" s="49"/>
      <c r="IS26" s="49"/>
      <c r="IT26" s="49"/>
      <c r="IU26" s="49"/>
      <c r="IV26" s="49"/>
      <c r="IW26" s="49"/>
      <c r="IX26" s="49"/>
      <c r="IY26" s="49"/>
      <c r="IZ26" s="49"/>
      <c r="JA26" s="49"/>
      <c r="JB26" s="49"/>
      <c r="JC26" s="49"/>
      <c r="JD26" s="49"/>
      <c r="JE26" s="49"/>
      <c r="JF26" s="49"/>
      <c r="JG26" s="49"/>
      <c r="JH26" s="49"/>
      <c r="JI26" s="49"/>
      <c r="JJ26" s="49"/>
      <c r="JK26" s="49"/>
      <c r="JL26" s="49"/>
      <c r="JM26" s="49"/>
      <c r="JN26" s="49"/>
      <c r="JO26" s="49"/>
    </row>
    <row r="27" spans="1:275" hidden="1" x14ac:dyDescent="0.25">
      <c r="A27" s="48" t="s">
        <v>43</v>
      </c>
      <c r="B27" t="s">
        <v>98</v>
      </c>
      <c r="C27" t="s">
        <v>81</v>
      </c>
      <c r="D27" s="49">
        <f>SUMIFS(DataRegularSeason20242025!$AA$3:$AA$1315,DataRegularSeason20242025!$B$3:$B$1315, "&lt;=" &amp; D$1, DataRegularSeason20242025!$D$3:$D$1315, $A27)+SUMIFS(DataRegularSeason20242025!$AB$3:$AB$1315,DataRegularSeason20242025!$B$3:$B$1315, "&lt;=" &amp; D$1, DataRegularSeason20242025!$E$3:$E$1315, $A27)</f>
        <v>0</v>
      </c>
      <c r="E27" s="49">
        <f>SUMIFS(DataRegularSeason20242025!$AA$3:$AA$1315,DataRegularSeason20242025!$B$3:$B$1315, "&lt;=" &amp; E$1, DataRegularSeason20242025!$D$3:$D$1315, $A27)+SUMIFS(DataRegularSeason20242025!$AB$3:$AB$1315,DataRegularSeason20242025!$B$3:$B$1315, "&lt;=" &amp; E$1, DataRegularSeason20242025!$E$3:$E$1315, $A27)</f>
        <v>0</v>
      </c>
      <c r="F27" s="49">
        <f>SUMIFS(DataRegularSeason20242025!$AA$3:$AA$1315,DataRegularSeason20242025!$B$3:$B$1315, "&lt;=" &amp; F$1, DataRegularSeason20242025!$D$3:$D$1315, $A27)+SUMIFS(DataRegularSeason20242025!$AB$3:$AB$1315,DataRegularSeason20242025!$B$3:$B$1315, "&lt;=" &amp; F$1, DataRegularSeason20242025!$E$3:$E$1315, $A27)</f>
        <v>0</v>
      </c>
      <c r="G27" s="49">
        <f>SUMIFS(DataRegularSeason20242025!$AA$3:$AA$1315,DataRegularSeason20242025!$B$3:$B$1315, "&lt;=" &amp; G$1, DataRegularSeason20242025!$D$3:$D$1315, $A27)+SUMIFS(DataRegularSeason20242025!$AB$3:$AB$1315,DataRegularSeason20242025!$B$3:$B$1315, "&lt;=" &amp; G$1, DataRegularSeason20242025!$E$3:$E$1315, $A27)</f>
        <v>0</v>
      </c>
      <c r="H27" s="49">
        <f>SUMIFS(DataRegularSeason20242025!$AA$3:$AA$1315,DataRegularSeason20242025!$B$3:$B$1315, "&lt;=" &amp; H$1, DataRegularSeason20242025!$D$3:$D$1315, $A27)+SUMIFS(DataRegularSeason20242025!$AB$3:$AB$1315,DataRegularSeason20242025!$B$3:$B$1315, "&lt;=" &amp; H$1, DataRegularSeason20242025!$E$3:$E$1315, $A27)</f>
        <v>0</v>
      </c>
      <c r="I27" s="49">
        <f>SUMIFS(DataRegularSeason20242025!$AA$3:$AA$1315,DataRegularSeason20242025!$B$3:$B$1315, "&lt;=" &amp; I$1, DataRegularSeason20242025!$D$3:$D$1315, $A27)+SUMIFS(DataRegularSeason20242025!$AB$3:$AB$1315,DataRegularSeason20242025!$B$3:$B$1315, "&lt;=" &amp; I$1, DataRegularSeason20242025!$E$3:$E$1315, $A27)</f>
        <v>0</v>
      </c>
      <c r="J27" s="49">
        <f>SUMIFS(DataRegularSeason20242025!$AA$3:$AA$1315,DataRegularSeason20242025!$B$3:$B$1315, "&lt;=" &amp; J$1, DataRegularSeason20242025!$D$3:$D$1315, $A27)+SUMIFS(DataRegularSeason20242025!$AB$3:$AB$1315,DataRegularSeason20242025!$B$3:$B$1315, "&lt;=" &amp; J$1, DataRegularSeason20242025!$E$3:$E$1315, $A27)</f>
        <v>0</v>
      </c>
      <c r="K27" s="49">
        <f>SUMIFS(DataRegularSeason20242025!$AA$3:$AA$1315,DataRegularSeason20242025!$B$3:$B$1315, "&lt;=" &amp; K$1, DataRegularSeason20242025!$D$3:$D$1315, $A27)+SUMIFS(DataRegularSeason20242025!$AB$3:$AB$1315,DataRegularSeason20242025!$B$3:$B$1315, "&lt;=" &amp; K$1, DataRegularSeason20242025!$E$3:$E$1315, $A27)</f>
        <v>0</v>
      </c>
      <c r="L27" s="49">
        <f>SUMIFS(DataRegularSeason20242025!$AA$3:$AA$1315,DataRegularSeason20242025!$B$3:$B$1315, "&lt;=" &amp; L$1, DataRegularSeason20242025!$D$3:$D$1315, $A27)+SUMIFS(DataRegularSeason20242025!$AB$3:$AB$1315,DataRegularSeason20242025!$B$3:$B$1315, "&lt;=" &amp; L$1, DataRegularSeason20242025!$E$3:$E$1315, $A27)</f>
        <v>2</v>
      </c>
      <c r="M27" s="49">
        <f>SUMIFS(DataRegularSeason20242025!$AA$3:$AA$1315,DataRegularSeason20242025!$B$3:$B$1315, "&lt;=" &amp; M$1, DataRegularSeason20242025!$D$3:$D$1315, $A27)+SUMIFS(DataRegularSeason20242025!$AB$3:$AB$1315,DataRegularSeason20242025!$B$3:$B$1315, "&lt;=" &amp; M$1, DataRegularSeason20242025!$E$3:$E$1315, $A27)</f>
        <v>2</v>
      </c>
      <c r="N27" s="49">
        <f>SUMIFS(DataRegularSeason20242025!$AA$3:$AA$1315,DataRegularSeason20242025!$B$3:$B$1315, "&lt;=" &amp; N$1, DataRegularSeason20242025!$D$3:$D$1315, $A27)+SUMIFS(DataRegularSeason20242025!$AB$3:$AB$1315,DataRegularSeason20242025!$B$3:$B$1315, "&lt;=" &amp; N$1, DataRegularSeason20242025!$E$3:$E$1315, $A27)</f>
        <v>2</v>
      </c>
      <c r="O27" s="49">
        <f>SUMIFS(DataRegularSeason20242025!$AA$3:$AA$1315,DataRegularSeason20242025!$B$3:$B$1315, "&lt;=" &amp; O$1, DataRegularSeason20242025!$D$3:$D$1315, $A27)+SUMIFS(DataRegularSeason20242025!$AB$3:$AB$1315,DataRegularSeason20242025!$B$3:$B$1315, "&lt;=" &amp; O$1, DataRegularSeason20242025!$E$3:$E$1315, $A27)</f>
        <v>2</v>
      </c>
      <c r="P27" s="49">
        <f>SUMIFS(DataRegularSeason20242025!$AA$3:$AA$1315,DataRegularSeason20242025!$B$3:$B$1315, "&lt;=" &amp; P$1, DataRegularSeason20242025!$D$3:$D$1315, $A27)+SUMIFS(DataRegularSeason20242025!$AB$3:$AB$1315,DataRegularSeason20242025!$B$3:$B$1315, "&lt;=" &amp; P$1, DataRegularSeason20242025!$E$3:$E$1315, $A27)</f>
        <v>4</v>
      </c>
      <c r="Q27" s="49">
        <f>SUMIFS(DataRegularSeason20242025!$AA$3:$AA$1315,DataRegularSeason20242025!$B$3:$B$1315, "&lt;=" &amp; Q$1, DataRegularSeason20242025!$D$3:$D$1315, $A27)+SUMIFS(DataRegularSeason20242025!$AB$3:$AB$1315,DataRegularSeason20242025!$B$3:$B$1315, "&lt;=" &amp; Q$1, DataRegularSeason20242025!$E$3:$E$1315, $A27)</f>
        <v>4</v>
      </c>
      <c r="R27" s="49">
        <f>SUMIFS(DataRegularSeason20242025!$AA$3:$AA$1315,DataRegularSeason20242025!$B$3:$B$1315, "&lt;=" &amp; R$1, DataRegularSeason20242025!$D$3:$D$1315, $A27)+SUMIFS(DataRegularSeason20242025!$AB$3:$AB$1315,DataRegularSeason20242025!$B$3:$B$1315, "&lt;=" &amp; R$1, DataRegularSeason20242025!$E$3:$E$1315, $A27)</f>
        <v>6</v>
      </c>
      <c r="S27" s="49">
        <f>SUMIFS(DataRegularSeason20242025!$AA$3:$AA$1315,DataRegularSeason20242025!$B$3:$B$1315, "&lt;=" &amp; S$1, DataRegularSeason20242025!$D$3:$D$1315, $A27)+SUMIFS(DataRegularSeason20242025!$AB$3:$AB$1315,DataRegularSeason20242025!$B$3:$B$1315, "&lt;=" &amp; S$1, DataRegularSeason20242025!$E$3:$E$1315, $A27)</f>
        <v>6</v>
      </c>
      <c r="T27" s="49">
        <f>SUMIFS(DataRegularSeason20242025!$AA$3:$AA$1315,DataRegularSeason20242025!$B$3:$B$1315, "&lt;=" &amp; T$1, DataRegularSeason20242025!$D$3:$D$1315, $A27)+SUMIFS(DataRegularSeason20242025!$AB$3:$AB$1315,DataRegularSeason20242025!$B$3:$B$1315, "&lt;=" &amp; T$1, DataRegularSeason20242025!$E$3:$E$1315, $A27)</f>
        <v>6</v>
      </c>
      <c r="U27" s="49">
        <f>SUMIFS(DataRegularSeason20242025!$AA$3:$AA$1315,DataRegularSeason20242025!$B$3:$B$1315, "&lt;=" &amp; U$1, DataRegularSeason20242025!$D$3:$D$1315, $A27)+SUMIFS(DataRegularSeason20242025!$AB$3:$AB$1315,DataRegularSeason20242025!$B$3:$B$1315, "&lt;=" &amp; U$1, DataRegularSeason20242025!$E$3:$E$1315, $A27)</f>
        <v>6</v>
      </c>
      <c r="V27" s="49">
        <f>SUMIFS(DataRegularSeason20242025!$AA$3:$AA$1315,DataRegularSeason20242025!$B$3:$B$1315, "&lt;=" &amp; V$1, DataRegularSeason20242025!$D$3:$D$1315, $A27)+SUMIFS(DataRegularSeason20242025!$AB$3:$AB$1315,DataRegularSeason20242025!$B$3:$B$1315, "&lt;=" &amp; V$1, DataRegularSeason20242025!$E$3:$E$1315, $A27)</f>
        <v>6</v>
      </c>
      <c r="W27" s="49">
        <f>SUMIFS(DataRegularSeason20242025!$AA$3:$AA$1315,DataRegularSeason20242025!$B$3:$B$1315, "&lt;=" &amp; W$1, DataRegularSeason20242025!$D$3:$D$1315, $A27)+SUMIFS(DataRegularSeason20242025!$AB$3:$AB$1315,DataRegularSeason20242025!$B$3:$B$1315, "&lt;=" &amp; W$1, DataRegularSeason20242025!$E$3:$E$1315, $A27)</f>
        <v>8</v>
      </c>
      <c r="X27" s="49">
        <f>SUMIFS(DataRegularSeason20242025!$AA$3:$AA$1315,DataRegularSeason20242025!$B$3:$B$1315, "&lt;=" &amp; X$1, DataRegularSeason20242025!$D$3:$D$1315, $A27)+SUMIFS(DataRegularSeason20242025!$AB$3:$AB$1315,DataRegularSeason20242025!$B$3:$B$1315, "&lt;=" &amp; X$1, DataRegularSeason20242025!$E$3:$E$1315, $A27)</f>
        <v>8</v>
      </c>
      <c r="Y27" s="49">
        <f>SUMIFS(DataRegularSeason20242025!$AA$3:$AA$1315,DataRegularSeason20242025!$B$3:$B$1315, "&lt;=" &amp; Y$1, DataRegularSeason20242025!$D$3:$D$1315, $A27)+SUMIFS(DataRegularSeason20242025!$AB$3:$AB$1315,DataRegularSeason20242025!$B$3:$B$1315, "&lt;=" &amp; Y$1, DataRegularSeason20242025!$E$3:$E$1315, $A27)</f>
        <v>8</v>
      </c>
      <c r="Z27" s="49">
        <f>SUMIFS(DataRegularSeason20242025!$AA$3:$AA$1315,DataRegularSeason20242025!$B$3:$B$1315, "&lt;=" &amp; Z$1, DataRegularSeason20242025!$D$3:$D$1315, $A27)+SUMIFS(DataRegularSeason20242025!$AB$3:$AB$1315,DataRegularSeason20242025!$B$3:$B$1315, "&lt;=" &amp; Z$1, DataRegularSeason20242025!$E$3:$E$1315, $A27)</f>
        <v>8</v>
      </c>
      <c r="AA27" s="49">
        <f>SUMIFS(DataRegularSeason20242025!$AA$3:$AA$1315,DataRegularSeason20242025!$B$3:$B$1315, "&lt;=" &amp; AA$1, DataRegularSeason20242025!$D$3:$D$1315, $A27)+SUMIFS(DataRegularSeason20242025!$AB$3:$AB$1315,DataRegularSeason20242025!$B$3:$B$1315, "&lt;=" &amp; AA$1, DataRegularSeason20242025!$E$3:$E$1315, $A27)</f>
        <v>8</v>
      </c>
      <c r="AB27" s="49">
        <f>SUMIFS(DataRegularSeason20242025!$AA$3:$AA$1315,DataRegularSeason20242025!$B$3:$B$1315, "&lt;=" &amp; AB$1, DataRegularSeason20242025!$D$3:$D$1315, $A27)+SUMIFS(DataRegularSeason20242025!$AB$3:$AB$1315,DataRegularSeason20242025!$B$3:$B$1315, "&lt;=" &amp; AB$1, DataRegularSeason20242025!$E$3:$E$1315, $A27)</f>
        <v>8</v>
      </c>
      <c r="AC27" s="49">
        <f>SUMIFS(DataRegularSeason20242025!$AA$3:$AA$1315,DataRegularSeason20242025!$B$3:$B$1315, "&lt;=" &amp; AC$1, DataRegularSeason20242025!$D$3:$D$1315, $A27)+SUMIFS(DataRegularSeason20242025!$AB$3:$AB$1315,DataRegularSeason20242025!$B$3:$B$1315, "&lt;=" &amp; AC$1, DataRegularSeason20242025!$E$3:$E$1315, $A27)</f>
        <v>8</v>
      </c>
      <c r="AD27" s="49">
        <f>SUMIFS(DataRegularSeason20242025!$AA$3:$AA$1315,DataRegularSeason20242025!$B$3:$B$1315, "&lt;=" &amp; AD$1, DataRegularSeason20242025!$D$3:$D$1315, $A27)+SUMIFS(DataRegularSeason20242025!$AB$3:$AB$1315,DataRegularSeason20242025!$B$3:$B$1315, "&lt;=" &amp; AD$1, DataRegularSeason20242025!$E$3:$E$1315, $A27)</f>
        <v>8</v>
      </c>
      <c r="AE27" s="49">
        <f>SUMIFS(DataRegularSeason20242025!$AA$3:$AA$1315,DataRegularSeason20242025!$B$3:$B$1315, "&lt;=" &amp; AE$1, DataRegularSeason20242025!$D$3:$D$1315, $A27)+SUMIFS(DataRegularSeason20242025!$AB$3:$AB$1315,DataRegularSeason20242025!$B$3:$B$1315, "&lt;=" &amp; AE$1, DataRegularSeason20242025!$E$3:$E$1315, $A27)</f>
        <v>8</v>
      </c>
      <c r="AF27" s="49">
        <f>SUMIFS(DataRegularSeason20242025!$AA$3:$AA$1315,DataRegularSeason20242025!$B$3:$B$1315, "&lt;=" &amp; AF$1, DataRegularSeason20242025!$D$3:$D$1315, $A27)+SUMIFS(DataRegularSeason20242025!$AB$3:$AB$1315,DataRegularSeason20242025!$B$3:$B$1315, "&lt;=" &amp; AF$1, DataRegularSeason20242025!$E$3:$E$1315, $A27)</f>
        <v>8</v>
      </c>
      <c r="AG27" s="49">
        <f>SUMIFS(DataRegularSeason20242025!$AA$3:$AA$1315,DataRegularSeason20242025!$B$3:$B$1315, "&lt;=" &amp; AG$1, DataRegularSeason20242025!$D$3:$D$1315, $A27)+SUMIFS(DataRegularSeason20242025!$AB$3:$AB$1315,DataRegularSeason20242025!$B$3:$B$1315, "&lt;=" &amp; AG$1, DataRegularSeason20242025!$E$3:$E$1315, $A27)</f>
        <v>8</v>
      </c>
      <c r="AH27" s="49">
        <f>SUMIFS(DataRegularSeason20242025!$AA$3:$AA$1315,DataRegularSeason20242025!$B$3:$B$1315, "&lt;=" &amp; AH$1, DataRegularSeason20242025!$D$3:$D$1315, $A27)+SUMIFS(DataRegularSeason20242025!$AB$3:$AB$1315,DataRegularSeason20242025!$B$3:$B$1315, "&lt;=" &amp; AH$1, DataRegularSeason20242025!$E$3:$E$1315, $A27)</f>
        <v>8</v>
      </c>
      <c r="AI27" s="49">
        <f>SUMIFS(DataRegularSeason20242025!$AA$3:$AA$1315,DataRegularSeason20242025!$B$3:$B$1315, "&lt;=" &amp; AI$1, DataRegularSeason20242025!$D$3:$D$1315, $A27)+SUMIFS(DataRegularSeason20242025!$AB$3:$AB$1315,DataRegularSeason20242025!$B$3:$B$1315, "&lt;=" &amp; AI$1, DataRegularSeason20242025!$E$3:$E$1315, $A27)</f>
        <v>8</v>
      </c>
      <c r="AJ27" s="49">
        <f>SUMIFS(DataRegularSeason20242025!$AA$3:$AA$1315,DataRegularSeason20242025!$B$3:$B$1315, "&lt;=" &amp; AJ$1, DataRegularSeason20242025!$D$3:$D$1315, $A27)+SUMIFS(DataRegularSeason20242025!$AB$3:$AB$1315,DataRegularSeason20242025!$B$3:$B$1315, "&lt;=" &amp; AJ$1, DataRegularSeason20242025!$E$3:$E$1315, $A27)</f>
        <v>8</v>
      </c>
      <c r="AK27" s="49">
        <f>SUMIFS(DataRegularSeason20242025!$AA$3:$AA$1315,DataRegularSeason20242025!$B$3:$B$1315, "&lt;=" &amp; AK$1, DataRegularSeason20242025!$D$3:$D$1315, $A27)+SUMIFS(DataRegularSeason20242025!$AB$3:$AB$1315,DataRegularSeason20242025!$B$3:$B$1315, "&lt;=" &amp; AK$1, DataRegularSeason20242025!$E$3:$E$1315, $A27)</f>
        <v>8</v>
      </c>
      <c r="AL27" s="49">
        <f>SUMIFS(DataRegularSeason20242025!$AA$3:$AA$1315,DataRegularSeason20242025!$B$3:$B$1315, "&lt;=" &amp; AL$1, DataRegularSeason20242025!$D$3:$D$1315, $A27)+SUMIFS(DataRegularSeason20242025!$AB$3:$AB$1315,DataRegularSeason20242025!$B$3:$B$1315, "&lt;=" &amp; AL$1, DataRegularSeason20242025!$E$3:$E$1315, $A27)</f>
        <v>8</v>
      </c>
      <c r="AM27" s="49">
        <f>SUMIFS(DataRegularSeason20242025!$AA$3:$AA$1315,DataRegularSeason20242025!$B$3:$B$1315, "&lt;=" &amp; AM$1, DataRegularSeason20242025!$D$3:$D$1315, $A27)+SUMIFS(DataRegularSeason20242025!$AB$3:$AB$1315,DataRegularSeason20242025!$B$3:$B$1315, "&lt;=" &amp; AM$1, DataRegularSeason20242025!$E$3:$E$1315, $A27)</f>
        <v>8</v>
      </c>
      <c r="AN27" s="49">
        <f>SUMIFS(DataRegularSeason20242025!$AA$3:$AA$1315,DataRegularSeason20242025!$B$3:$B$1315, "&lt;=" &amp; AN$1, DataRegularSeason20242025!$D$3:$D$1315, $A27)+SUMIFS(DataRegularSeason20242025!$AB$3:$AB$1315,DataRegularSeason20242025!$B$3:$B$1315, "&lt;=" &amp; AN$1, DataRegularSeason20242025!$E$3:$E$1315, $A27)</f>
        <v>8</v>
      </c>
      <c r="AO27" s="49">
        <f>SUMIFS(DataRegularSeason20242025!$AA$3:$AA$1315,DataRegularSeason20242025!$B$3:$B$1315, "&lt;=" &amp; AO$1, DataRegularSeason20242025!$D$3:$D$1315, $A27)+SUMIFS(DataRegularSeason20242025!$AB$3:$AB$1315,DataRegularSeason20242025!$B$3:$B$1315, "&lt;=" &amp; AO$1, DataRegularSeason20242025!$E$3:$E$1315, $A27)</f>
        <v>8</v>
      </c>
      <c r="AP27" s="49">
        <f>SUMIFS(DataRegularSeason20242025!$AA$3:$AA$1315,DataRegularSeason20242025!$B$3:$B$1315, "&lt;=" &amp; AP$1, DataRegularSeason20242025!$D$3:$D$1315, $A27)+SUMIFS(DataRegularSeason20242025!$AB$3:$AB$1315,DataRegularSeason20242025!$B$3:$B$1315, "&lt;=" &amp; AP$1, DataRegularSeason20242025!$E$3:$E$1315, $A27)</f>
        <v>8</v>
      </c>
      <c r="AQ27" s="49">
        <f>SUMIFS(DataRegularSeason20242025!$AA$3:$AA$1315,DataRegularSeason20242025!$B$3:$B$1315, "&lt;=" &amp; AQ$1, DataRegularSeason20242025!$D$3:$D$1315, $A27)+SUMIFS(DataRegularSeason20242025!$AB$3:$AB$1315,DataRegularSeason20242025!$B$3:$B$1315, "&lt;=" &amp; AQ$1, DataRegularSeason20242025!$E$3:$E$1315, $A27)</f>
        <v>8</v>
      </c>
      <c r="AR27" s="49">
        <f>SUMIFS(DataRegularSeason20242025!$AA$3:$AA$1315,DataRegularSeason20242025!$B$3:$B$1315, "&lt;=" &amp; AR$1, DataRegularSeason20242025!$D$3:$D$1315, $A27)+SUMIFS(DataRegularSeason20242025!$AB$3:$AB$1315,DataRegularSeason20242025!$B$3:$B$1315, "&lt;=" &amp; AR$1, DataRegularSeason20242025!$E$3:$E$1315, $A27)</f>
        <v>8</v>
      </c>
      <c r="AS27" s="49">
        <f>SUMIFS(DataRegularSeason20242025!$AA$3:$AA$1315,DataRegularSeason20242025!$B$3:$B$1315, "&lt;=" &amp; AS$1, DataRegularSeason20242025!$D$3:$D$1315, $A27)+SUMIFS(DataRegularSeason20242025!$AB$3:$AB$1315,DataRegularSeason20242025!$B$3:$B$1315, "&lt;=" &amp; AS$1, DataRegularSeason20242025!$E$3:$E$1315, $A27)</f>
        <v>8</v>
      </c>
      <c r="AT27" s="49">
        <f>SUMIFS(DataRegularSeason20242025!$AA$3:$AA$1315,DataRegularSeason20242025!$B$3:$B$1315, "&lt;=" &amp; AT$1, DataRegularSeason20242025!$D$3:$D$1315, $A27)+SUMIFS(DataRegularSeason20242025!$AB$3:$AB$1315,DataRegularSeason20242025!$B$3:$B$1315, "&lt;=" &amp; AT$1, DataRegularSeason20242025!$E$3:$E$1315, $A27)</f>
        <v>8</v>
      </c>
      <c r="AU27" s="49">
        <f>SUMIFS(DataRegularSeason20242025!$AA$3:$AA$1315,DataRegularSeason20242025!$B$3:$B$1315, "&lt;=" &amp; AU$1, DataRegularSeason20242025!$D$3:$D$1315, $A27)+SUMIFS(DataRegularSeason20242025!$AB$3:$AB$1315,DataRegularSeason20242025!$B$3:$B$1315, "&lt;=" &amp; AU$1, DataRegularSeason20242025!$E$3:$E$1315, $A27)</f>
        <v>8</v>
      </c>
      <c r="AV27" s="49">
        <f>SUMIFS(DataRegularSeason20242025!$AA$3:$AA$1315,DataRegularSeason20242025!$B$3:$B$1315, "&lt;=" &amp; AV$1, DataRegularSeason20242025!$D$3:$D$1315, $A27)+SUMIFS(DataRegularSeason20242025!$AB$3:$AB$1315,DataRegularSeason20242025!$B$3:$B$1315, "&lt;=" &amp; AV$1, DataRegularSeason20242025!$E$3:$E$1315, $A27)</f>
        <v>8</v>
      </c>
      <c r="AW27" s="49">
        <f>SUMIFS(DataRegularSeason20242025!$AA$3:$AA$1315,DataRegularSeason20242025!$B$3:$B$1315, "&lt;=" &amp; AW$1, DataRegularSeason20242025!$D$3:$D$1315, $A27)+SUMIFS(DataRegularSeason20242025!$AB$3:$AB$1315,DataRegularSeason20242025!$B$3:$B$1315, "&lt;=" &amp; AW$1, DataRegularSeason20242025!$E$3:$E$1315, $A27)</f>
        <v>8</v>
      </c>
      <c r="AX27" s="49">
        <f>SUMIFS(DataRegularSeason20242025!$AA$3:$AA$1315,DataRegularSeason20242025!$B$3:$B$1315, "&lt;=" &amp; AX$1, DataRegularSeason20242025!$D$3:$D$1315, $A27)+SUMIFS(DataRegularSeason20242025!$AB$3:$AB$1315,DataRegularSeason20242025!$B$3:$B$1315, "&lt;=" &amp; AX$1, DataRegularSeason20242025!$E$3:$E$1315, $A27)</f>
        <v>8</v>
      </c>
      <c r="AY27" s="49">
        <f>SUMIFS(DataRegularSeason20242025!$AA$3:$AA$1315,DataRegularSeason20242025!$B$3:$B$1315, "&lt;=" &amp; AY$1, DataRegularSeason20242025!$D$3:$D$1315, $A27)+SUMIFS(DataRegularSeason20242025!$AB$3:$AB$1315,DataRegularSeason20242025!$B$3:$B$1315, "&lt;=" &amp; AY$1, DataRegularSeason20242025!$E$3:$E$1315, $A27)</f>
        <v>8</v>
      </c>
      <c r="AZ27" s="49">
        <f>SUMIFS(DataRegularSeason20242025!$AA$3:$AA$1315,DataRegularSeason20242025!$B$3:$B$1315, "&lt;=" &amp; AZ$1, DataRegularSeason20242025!$D$3:$D$1315, $A27)+SUMIFS(DataRegularSeason20242025!$AB$3:$AB$1315,DataRegularSeason20242025!$B$3:$B$1315, "&lt;=" &amp; AZ$1, DataRegularSeason20242025!$E$3:$E$1315, $A27)</f>
        <v>8</v>
      </c>
      <c r="BA27" s="49">
        <f>SUMIFS(DataRegularSeason20242025!$AA$3:$AA$1315,DataRegularSeason20242025!$B$3:$B$1315, "&lt;=" &amp; BA$1, DataRegularSeason20242025!$D$3:$D$1315, $A27)+SUMIFS(DataRegularSeason20242025!$AB$3:$AB$1315,DataRegularSeason20242025!$B$3:$B$1315, "&lt;=" &amp; BA$1, DataRegularSeason20242025!$E$3:$E$1315, $A27)</f>
        <v>8</v>
      </c>
      <c r="BB27" s="49">
        <f>SUMIFS(DataRegularSeason20242025!$AA$3:$AA$1315,DataRegularSeason20242025!$B$3:$B$1315, "&lt;=" &amp; BB$1, DataRegularSeason20242025!$D$3:$D$1315, $A27)+SUMIFS(DataRegularSeason20242025!$AB$3:$AB$1315,DataRegularSeason20242025!$B$3:$B$1315, "&lt;=" &amp; BB$1, DataRegularSeason20242025!$E$3:$E$1315, $A27)</f>
        <v>8</v>
      </c>
      <c r="BC27" s="49">
        <f>SUMIFS(DataRegularSeason20242025!$AA$3:$AA$1315,DataRegularSeason20242025!$B$3:$B$1315, "&lt;=" &amp; BC$1, DataRegularSeason20242025!$D$3:$D$1315, $A27)+SUMIFS(DataRegularSeason20242025!$AB$3:$AB$1315,DataRegularSeason20242025!$B$3:$B$1315, "&lt;=" &amp; BC$1, DataRegularSeason20242025!$E$3:$E$1315, $A27)</f>
        <v>8</v>
      </c>
      <c r="BD27" s="49">
        <f>SUMIFS(DataRegularSeason20242025!$AA$3:$AA$1315,DataRegularSeason20242025!$B$3:$B$1315, "&lt;=" &amp; BD$1, DataRegularSeason20242025!$D$3:$D$1315, $A27)+SUMIFS(DataRegularSeason20242025!$AB$3:$AB$1315,DataRegularSeason20242025!$B$3:$B$1315, "&lt;=" &amp; BD$1, DataRegularSeason20242025!$E$3:$E$1315, $A27)</f>
        <v>8</v>
      </c>
      <c r="BE27" s="49">
        <f>SUMIFS(DataRegularSeason20242025!$AA$3:$AA$1315,DataRegularSeason20242025!$B$3:$B$1315, "&lt;=" &amp; BE$1, DataRegularSeason20242025!$D$3:$D$1315, $A27)+SUMIFS(DataRegularSeason20242025!$AB$3:$AB$1315,DataRegularSeason20242025!$B$3:$B$1315, "&lt;=" &amp; BE$1, DataRegularSeason20242025!$E$3:$E$1315, $A27)</f>
        <v>8</v>
      </c>
      <c r="BF27" s="49">
        <f>SUMIFS(DataRegularSeason20242025!$AA$3:$AA$1315,DataRegularSeason20242025!$B$3:$B$1315, "&lt;=" &amp; BF$1, DataRegularSeason20242025!$D$3:$D$1315, $A27)+SUMIFS(DataRegularSeason20242025!$AB$3:$AB$1315,DataRegularSeason20242025!$B$3:$B$1315, "&lt;=" &amp; BF$1, DataRegularSeason20242025!$E$3:$E$1315, $A27)</f>
        <v>8</v>
      </c>
      <c r="BG27" s="49">
        <f>SUMIFS(DataRegularSeason20242025!$AA$3:$AA$1315,DataRegularSeason20242025!$B$3:$B$1315, "&lt;=" &amp; BG$1, DataRegularSeason20242025!$D$3:$D$1315, $A27)+SUMIFS(DataRegularSeason20242025!$AB$3:$AB$1315,DataRegularSeason20242025!$B$3:$B$1315, "&lt;=" &amp; BG$1, DataRegularSeason20242025!$E$3:$E$1315, $A27)</f>
        <v>8</v>
      </c>
      <c r="BH27" s="49">
        <f>SUMIFS(DataRegularSeason20242025!$AA$3:$AA$1315,DataRegularSeason20242025!$B$3:$B$1315, "&lt;=" &amp; BH$1, DataRegularSeason20242025!$D$3:$D$1315, $A27)+SUMIFS(DataRegularSeason20242025!$AB$3:$AB$1315,DataRegularSeason20242025!$B$3:$B$1315, "&lt;=" &amp; BH$1, DataRegularSeason20242025!$E$3:$E$1315, $A27)</f>
        <v>8</v>
      </c>
      <c r="BI27" s="49">
        <f>SUMIFS(DataRegularSeason20242025!$AA$3:$AA$1315,DataRegularSeason20242025!$B$3:$B$1315, "&lt;=" &amp; BI$1, DataRegularSeason20242025!$D$3:$D$1315, $A27)+SUMIFS(DataRegularSeason20242025!$AB$3:$AB$1315,DataRegularSeason20242025!$B$3:$B$1315, "&lt;=" &amp; BI$1, DataRegularSeason20242025!$E$3:$E$1315, $A27)</f>
        <v>8</v>
      </c>
      <c r="BJ27" s="49">
        <f>SUMIFS(DataRegularSeason20242025!$AA$3:$AA$1315,DataRegularSeason20242025!$B$3:$B$1315, "&lt;=" &amp; BJ$1, DataRegularSeason20242025!$D$3:$D$1315, $A27)+SUMIFS(DataRegularSeason20242025!$AB$3:$AB$1315,DataRegularSeason20242025!$B$3:$B$1315, "&lt;=" &amp; BJ$1, DataRegularSeason20242025!$E$3:$E$1315, $A27)</f>
        <v>8</v>
      </c>
      <c r="BK27" s="49">
        <f>SUMIFS(DataRegularSeason20242025!$AA$3:$AA$1315,DataRegularSeason20242025!$B$3:$B$1315, "&lt;=" &amp; BK$1, DataRegularSeason20242025!$D$3:$D$1315, $A27)+SUMIFS(DataRegularSeason20242025!$AB$3:$AB$1315,DataRegularSeason20242025!$B$3:$B$1315, "&lt;=" &amp; BK$1, DataRegularSeason20242025!$E$3:$E$1315, $A27)</f>
        <v>8</v>
      </c>
      <c r="BL27" s="49">
        <f>SUMIFS(DataRegularSeason20242025!$AA$3:$AA$1315,DataRegularSeason20242025!$B$3:$B$1315, "&lt;=" &amp; BL$1, DataRegularSeason20242025!$D$3:$D$1315, $A27)+SUMIFS(DataRegularSeason20242025!$AB$3:$AB$1315,DataRegularSeason20242025!$B$3:$B$1315, "&lt;=" &amp; BL$1, DataRegularSeason20242025!$E$3:$E$1315, $A27)</f>
        <v>8</v>
      </c>
      <c r="BM27" s="49">
        <f>SUMIFS(DataRegularSeason20242025!$AA$3:$AA$1315,DataRegularSeason20242025!$B$3:$B$1315, "&lt;=" &amp; BM$1, DataRegularSeason20242025!$D$3:$D$1315, $A27)+SUMIFS(DataRegularSeason20242025!$AB$3:$AB$1315,DataRegularSeason20242025!$B$3:$B$1315, "&lt;=" &amp; BM$1, DataRegularSeason20242025!$E$3:$E$1315, $A27)</f>
        <v>8</v>
      </c>
      <c r="BN27" s="49">
        <f>SUMIFS(DataRegularSeason20242025!$AA$3:$AA$1315,DataRegularSeason20242025!$B$3:$B$1315, "&lt;=" &amp; BN$1, DataRegularSeason20242025!$D$3:$D$1315, $A27)+SUMIFS(DataRegularSeason20242025!$AB$3:$AB$1315,DataRegularSeason20242025!$B$3:$B$1315, "&lt;=" &amp; BN$1, DataRegularSeason20242025!$E$3:$E$1315, $A27)</f>
        <v>8</v>
      </c>
      <c r="BO27" s="49">
        <f>SUMIFS(DataRegularSeason20242025!$AA$3:$AA$1315,DataRegularSeason20242025!$B$3:$B$1315, "&lt;=" &amp; BO$1, DataRegularSeason20242025!$D$3:$D$1315, $A27)+SUMIFS(DataRegularSeason20242025!$AB$3:$AB$1315,DataRegularSeason20242025!$B$3:$B$1315, "&lt;=" &amp; BO$1, DataRegularSeason20242025!$E$3:$E$1315, $A27)</f>
        <v>8</v>
      </c>
      <c r="BP27" s="49">
        <f>SUMIFS(DataRegularSeason20242025!$AA$3:$AA$1315,DataRegularSeason20242025!$B$3:$B$1315, "&lt;=" &amp; BP$1, DataRegularSeason20242025!$D$3:$D$1315, $A27)+SUMIFS(DataRegularSeason20242025!$AB$3:$AB$1315,DataRegularSeason20242025!$B$3:$B$1315, "&lt;=" &amp; BP$1, DataRegularSeason20242025!$E$3:$E$1315, $A27)</f>
        <v>8</v>
      </c>
      <c r="BQ27" s="49">
        <f>SUMIFS(DataRegularSeason20242025!$AA$3:$AA$1315,DataRegularSeason20242025!$B$3:$B$1315, "&lt;=" &amp; BQ$1, DataRegularSeason20242025!$D$3:$D$1315, $A27)+SUMIFS(DataRegularSeason20242025!$AB$3:$AB$1315,DataRegularSeason20242025!$B$3:$B$1315, "&lt;=" &amp; BQ$1, DataRegularSeason20242025!$E$3:$E$1315, $A27)</f>
        <v>8</v>
      </c>
      <c r="BR27" s="49">
        <f>SUMIFS(DataRegularSeason20242025!$AA$3:$AA$1315,DataRegularSeason20242025!$B$3:$B$1315, "&lt;=" &amp; BR$1, DataRegularSeason20242025!$D$3:$D$1315, $A27)+SUMIFS(DataRegularSeason20242025!$AB$3:$AB$1315,DataRegularSeason20242025!$B$3:$B$1315, "&lt;=" &amp; BR$1, DataRegularSeason20242025!$E$3:$E$1315, $A27)</f>
        <v>8</v>
      </c>
      <c r="BS27" s="49">
        <f>SUMIFS(DataRegularSeason20242025!$AA$3:$AA$1315,DataRegularSeason20242025!$B$3:$B$1315, "&lt;=" &amp; BS$1, DataRegularSeason20242025!$D$3:$D$1315, $A27)+SUMIFS(DataRegularSeason20242025!$AB$3:$AB$1315,DataRegularSeason20242025!$B$3:$B$1315, "&lt;=" &amp; BS$1, DataRegularSeason20242025!$E$3:$E$1315, $A27)</f>
        <v>8</v>
      </c>
      <c r="BT27" s="49">
        <f>SUMIFS(DataRegularSeason20242025!$AA$3:$AA$1315,DataRegularSeason20242025!$B$3:$B$1315, "&lt;=" &amp; BT$1, DataRegularSeason20242025!$D$3:$D$1315, $A27)+SUMIFS(DataRegularSeason20242025!$AB$3:$AB$1315,DataRegularSeason20242025!$B$3:$B$1315, "&lt;=" &amp; BT$1, DataRegularSeason20242025!$E$3:$E$1315, $A27)</f>
        <v>8</v>
      </c>
      <c r="BU27" s="49">
        <f>SUMIFS(DataRegularSeason20242025!$AA$3:$AA$1315,DataRegularSeason20242025!$B$3:$B$1315, "&lt;=" &amp; BU$1, DataRegularSeason20242025!$D$3:$D$1315, $A27)+SUMIFS(DataRegularSeason20242025!$AB$3:$AB$1315,DataRegularSeason20242025!$B$3:$B$1315, "&lt;=" &amp; BU$1, DataRegularSeason20242025!$E$3:$E$1315, $A27)</f>
        <v>8</v>
      </c>
      <c r="BV27" s="49">
        <f>SUMIFS(DataRegularSeason20242025!$AA$3:$AA$1315,DataRegularSeason20242025!$B$3:$B$1315, "&lt;=" &amp; BV$1, DataRegularSeason20242025!$D$3:$D$1315, $A27)+SUMIFS(DataRegularSeason20242025!$AB$3:$AB$1315,DataRegularSeason20242025!$B$3:$B$1315, "&lt;=" &amp; BV$1, DataRegularSeason20242025!$E$3:$E$1315, $A27)</f>
        <v>8</v>
      </c>
      <c r="BW27" s="49">
        <f>SUMIFS(DataRegularSeason20242025!$AA$3:$AA$1315,DataRegularSeason20242025!$B$3:$B$1315, "&lt;=" &amp; BW$1, DataRegularSeason20242025!$D$3:$D$1315, $A27)+SUMIFS(DataRegularSeason20242025!$AB$3:$AB$1315,DataRegularSeason20242025!$B$3:$B$1315, "&lt;=" &amp; BW$1, DataRegularSeason20242025!$E$3:$E$1315, $A27)</f>
        <v>8</v>
      </c>
      <c r="BX27" s="49">
        <f>SUMIFS(DataRegularSeason20242025!$AA$3:$AA$1315,DataRegularSeason20242025!$B$3:$B$1315, "&lt;=" &amp; BX$1, DataRegularSeason20242025!$D$3:$D$1315, $A27)+SUMIFS(DataRegularSeason20242025!$AB$3:$AB$1315,DataRegularSeason20242025!$B$3:$B$1315, "&lt;=" &amp; BX$1, DataRegularSeason20242025!$E$3:$E$1315, $A27)</f>
        <v>8</v>
      </c>
      <c r="BY27" s="49">
        <f>SUMIFS(DataRegularSeason20242025!$AA$3:$AA$1315,DataRegularSeason20242025!$B$3:$B$1315, "&lt;=" &amp; BY$1, DataRegularSeason20242025!$D$3:$D$1315, $A27)+SUMIFS(DataRegularSeason20242025!$AB$3:$AB$1315,DataRegularSeason20242025!$B$3:$B$1315, "&lt;=" &amp; BY$1, DataRegularSeason20242025!$E$3:$E$1315, $A27)</f>
        <v>8</v>
      </c>
      <c r="BZ27" s="49">
        <f>SUMIFS(DataRegularSeason20242025!$AA$3:$AA$1315,DataRegularSeason20242025!$B$3:$B$1315, "&lt;=" &amp; BZ$1, DataRegularSeason20242025!$D$3:$D$1315, $A27)+SUMIFS(DataRegularSeason20242025!$AB$3:$AB$1315,DataRegularSeason20242025!$B$3:$B$1315, "&lt;=" &amp; BZ$1, DataRegularSeason20242025!$E$3:$E$1315, $A27)</f>
        <v>8</v>
      </c>
      <c r="CA27" s="49">
        <f>SUMIFS(DataRegularSeason20242025!$AA$3:$AA$1315,DataRegularSeason20242025!$B$3:$B$1315, "&lt;=" &amp; CA$1, DataRegularSeason20242025!$D$3:$D$1315, $A27)+SUMIFS(DataRegularSeason20242025!$AB$3:$AB$1315,DataRegularSeason20242025!$B$3:$B$1315, "&lt;=" &amp; CA$1, DataRegularSeason20242025!$E$3:$E$1315, $A27)</f>
        <v>8</v>
      </c>
      <c r="CB27" s="49">
        <f>SUMIFS(DataRegularSeason20242025!$AA$3:$AA$1315,DataRegularSeason20242025!$B$3:$B$1315, "&lt;=" &amp; CB$1, DataRegularSeason20242025!$D$3:$D$1315, $A27)+SUMIFS(DataRegularSeason20242025!$AB$3:$AB$1315,DataRegularSeason20242025!$B$3:$B$1315, "&lt;=" &amp; CB$1, DataRegularSeason20242025!$E$3:$E$1315, $A27)</f>
        <v>8</v>
      </c>
      <c r="CC27" s="49">
        <f>SUMIFS(DataRegularSeason20242025!$AA$3:$AA$1315,DataRegularSeason20242025!$B$3:$B$1315, "&lt;=" &amp; CC$1, DataRegularSeason20242025!$D$3:$D$1315, $A27)+SUMIFS(DataRegularSeason20242025!$AB$3:$AB$1315,DataRegularSeason20242025!$B$3:$B$1315, "&lt;=" &amp; CC$1, DataRegularSeason20242025!$E$3:$E$1315, $A27)</f>
        <v>8</v>
      </c>
      <c r="CD27" s="49">
        <f>SUMIFS(DataRegularSeason20242025!$AA$3:$AA$1315,DataRegularSeason20242025!$B$3:$B$1315, "&lt;=" &amp; CD$1, DataRegularSeason20242025!$D$3:$D$1315, $A27)+SUMIFS(DataRegularSeason20242025!$AB$3:$AB$1315,DataRegularSeason20242025!$B$3:$B$1315, "&lt;=" &amp; CD$1, DataRegularSeason20242025!$E$3:$E$1315, $A27)</f>
        <v>8</v>
      </c>
      <c r="CE27" s="49">
        <f>SUMIFS(DataRegularSeason20242025!$AA$3:$AA$1315,DataRegularSeason20242025!$B$3:$B$1315, "&lt;=" &amp; CE$1, DataRegularSeason20242025!$D$3:$D$1315, $A27)+SUMIFS(DataRegularSeason20242025!$AB$3:$AB$1315,DataRegularSeason20242025!$B$3:$B$1315, "&lt;=" &amp; CE$1, DataRegularSeason20242025!$E$3:$E$1315, $A27)</f>
        <v>8</v>
      </c>
      <c r="CF27" s="49">
        <f>SUMIFS(DataRegularSeason20242025!$AA$3:$AA$1315,DataRegularSeason20242025!$B$3:$B$1315, "&lt;=" &amp; CF$1, DataRegularSeason20242025!$D$3:$D$1315, $A27)+SUMIFS(DataRegularSeason20242025!$AB$3:$AB$1315,DataRegularSeason20242025!$B$3:$B$1315, "&lt;=" &amp; CF$1, DataRegularSeason20242025!$E$3:$E$1315, $A27)</f>
        <v>8</v>
      </c>
      <c r="CG27" s="49">
        <f>SUMIFS(DataRegularSeason20242025!$AA$3:$AA$1315,DataRegularSeason20242025!$B$3:$B$1315, "&lt;=" &amp; CG$1, DataRegularSeason20242025!$D$3:$D$1315, $A27)+SUMIFS(DataRegularSeason20242025!$AB$3:$AB$1315,DataRegularSeason20242025!$B$3:$B$1315, "&lt;=" &amp; CG$1, DataRegularSeason20242025!$E$3:$E$1315, $A27)</f>
        <v>8</v>
      </c>
      <c r="CH27" s="49">
        <f>SUMIFS(DataRegularSeason20242025!$AA$3:$AA$1315,DataRegularSeason20242025!$B$3:$B$1315, "&lt;=" &amp; CH$1, DataRegularSeason20242025!$D$3:$D$1315, $A27)+SUMIFS(DataRegularSeason20242025!$AB$3:$AB$1315,DataRegularSeason20242025!$B$3:$B$1315, "&lt;=" &amp; CH$1, DataRegularSeason20242025!$E$3:$E$1315, $A27)</f>
        <v>8</v>
      </c>
      <c r="CI27" s="49">
        <f>SUMIFS(DataRegularSeason20242025!$AA$3:$AA$1315,DataRegularSeason20242025!$B$3:$B$1315, "&lt;=" &amp; CI$1, DataRegularSeason20242025!$D$3:$D$1315, $A27)+SUMIFS(DataRegularSeason20242025!$AB$3:$AB$1315,DataRegularSeason20242025!$B$3:$B$1315, "&lt;=" &amp; CI$1, DataRegularSeason20242025!$E$3:$E$1315, $A27)</f>
        <v>8</v>
      </c>
      <c r="CJ27" s="49">
        <f>SUMIFS(DataRegularSeason20242025!$AA$3:$AA$1315,DataRegularSeason20242025!$B$3:$B$1315, "&lt;=" &amp; CJ$1, DataRegularSeason20242025!$D$3:$D$1315, $A27)+SUMIFS(DataRegularSeason20242025!$AB$3:$AB$1315,DataRegularSeason20242025!$B$3:$B$1315, "&lt;=" &amp; CJ$1, DataRegularSeason20242025!$E$3:$E$1315, $A27)</f>
        <v>8</v>
      </c>
      <c r="CK27" s="49">
        <f>SUMIFS(DataRegularSeason20242025!$AA$3:$AA$1315,DataRegularSeason20242025!$B$3:$B$1315, "&lt;=" &amp; CK$1, DataRegularSeason20242025!$D$3:$D$1315, $A27)+SUMIFS(DataRegularSeason20242025!$AB$3:$AB$1315,DataRegularSeason20242025!$B$3:$B$1315, "&lt;=" &amp; CK$1, DataRegularSeason20242025!$E$3:$E$1315, $A27)</f>
        <v>8</v>
      </c>
      <c r="CL27" s="49">
        <f>SUMIFS(DataRegularSeason20242025!$AA$3:$AA$1315,DataRegularSeason20242025!$B$3:$B$1315, "&lt;=" &amp; CL$1, DataRegularSeason20242025!$D$3:$D$1315, $A27)+SUMIFS(DataRegularSeason20242025!$AB$3:$AB$1315,DataRegularSeason20242025!$B$3:$B$1315, "&lt;=" &amp; CL$1, DataRegularSeason20242025!$E$3:$E$1315, $A27)</f>
        <v>8</v>
      </c>
      <c r="CM27" s="49">
        <f>SUMIFS(DataRegularSeason20242025!$AA$3:$AA$1315,DataRegularSeason20242025!$B$3:$B$1315, "&lt;=" &amp; CM$1, DataRegularSeason20242025!$D$3:$D$1315, $A27)+SUMIFS(DataRegularSeason20242025!$AB$3:$AB$1315,DataRegularSeason20242025!$B$3:$B$1315, "&lt;=" &amp; CM$1, DataRegularSeason20242025!$E$3:$E$1315, $A27)</f>
        <v>8</v>
      </c>
      <c r="CN27" s="49">
        <f>SUMIFS(DataRegularSeason20242025!$AA$3:$AA$1315,DataRegularSeason20242025!$B$3:$B$1315, "&lt;=" &amp; CN$1, DataRegularSeason20242025!$D$3:$D$1315, $A27)+SUMIFS(DataRegularSeason20242025!$AB$3:$AB$1315,DataRegularSeason20242025!$B$3:$B$1315, "&lt;=" &amp; CN$1, DataRegularSeason20242025!$E$3:$E$1315, $A27)</f>
        <v>8</v>
      </c>
      <c r="CO27" s="49">
        <f>SUMIFS(DataRegularSeason20242025!$AA$3:$AA$1315,DataRegularSeason20242025!$B$3:$B$1315, "&lt;=" &amp; CO$1, DataRegularSeason20242025!$D$3:$D$1315, $A27)+SUMIFS(DataRegularSeason20242025!$AB$3:$AB$1315,DataRegularSeason20242025!$B$3:$B$1315, "&lt;=" &amp; CO$1, DataRegularSeason20242025!$E$3:$E$1315, $A27)</f>
        <v>8</v>
      </c>
      <c r="CP27" s="49">
        <f>SUMIFS(DataRegularSeason20242025!$AA$3:$AA$1315,DataRegularSeason20242025!$B$3:$B$1315, "&lt;=" &amp; CP$1, DataRegularSeason20242025!$D$3:$D$1315, $A27)+SUMIFS(DataRegularSeason20242025!$AB$3:$AB$1315,DataRegularSeason20242025!$B$3:$B$1315, "&lt;=" &amp; CP$1, DataRegularSeason20242025!$E$3:$E$1315, $A27)</f>
        <v>8</v>
      </c>
      <c r="CQ27" s="49">
        <f>SUMIFS(DataRegularSeason20242025!$AA$3:$AA$1315,DataRegularSeason20242025!$B$3:$B$1315, "&lt;=" &amp; CQ$1, DataRegularSeason20242025!$D$3:$D$1315, $A27)+SUMIFS(DataRegularSeason20242025!$AB$3:$AB$1315,DataRegularSeason20242025!$B$3:$B$1315, "&lt;=" &amp; CQ$1, DataRegularSeason20242025!$E$3:$E$1315, $A27)</f>
        <v>8</v>
      </c>
      <c r="CR27" s="49">
        <f>SUMIFS(DataRegularSeason20242025!$AA$3:$AA$1315,DataRegularSeason20242025!$B$3:$B$1315, "&lt;=" &amp; CR$1, DataRegularSeason20242025!$D$3:$D$1315, $A27)+SUMIFS(DataRegularSeason20242025!$AB$3:$AB$1315,DataRegularSeason20242025!$B$3:$B$1315, "&lt;=" &amp; CR$1, DataRegularSeason20242025!$E$3:$E$1315, $A27)</f>
        <v>8</v>
      </c>
      <c r="CS27" s="49">
        <f>SUMIFS(DataRegularSeason20242025!$AA$3:$AA$1315,DataRegularSeason20242025!$B$3:$B$1315, "&lt;=" &amp; CS$1, DataRegularSeason20242025!$D$3:$D$1315, $A27)+SUMIFS(DataRegularSeason20242025!$AB$3:$AB$1315,DataRegularSeason20242025!$B$3:$B$1315, "&lt;=" &amp; CS$1, DataRegularSeason20242025!$E$3:$E$1315, $A27)</f>
        <v>8</v>
      </c>
      <c r="CT27" s="49">
        <f>SUMIFS(DataRegularSeason20242025!$AA$3:$AA$1315,DataRegularSeason20242025!$B$3:$B$1315, "&lt;=" &amp; CT$1, DataRegularSeason20242025!$D$3:$D$1315, $A27)+SUMIFS(DataRegularSeason20242025!$AB$3:$AB$1315,DataRegularSeason20242025!$B$3:$B$1315, "&lt;=" &amp; CT$1, DataRegularSeason20242025!$E$3:$E$1315, $A27)</f>
        <v>8</v>
      </c>
      <c r="CU27" s="49">
        <f>SUMIFS(DataRegularSeason20242025!$AA$3:$AA$1315,DataRegularSeason20242025!$B$3:$B$1315, "&lt;=" &amp; CU$1, DataRegularSeason20242025!$D$3:$D$1315, $A27)+SUMIFS(DataRegularSeason20242025!$AB$3:$AB$1315,DataRegularSeason20242025!$B$3:$B$1315, "&lt;=" &amp; CU$1, DataRegularSeason20242025!$E$3:$E$1315, $A27)</f>
        <v>8</v>
      </c>
      <c r="CV27" s="49">
        <f>SUMIFS(DataRegularSeason20242025!$AA$3:$AA$1315,DataRegularSeason20242025!$B$3:$B$1315, "&lt;=" &amp; CV$1, DataRegularSeason20242025!$D$3:$D$1315, $A27)+SUMIFS(DataRegularSeason20242025!$AB$3:$AB$1315,DataRegularSeason20242025!$B$3:$B$1315, "&lt;=" &amp; CV$1, DataRegularSeason20242025!$E$3:$E$1315, $A27)</f>
        <v>8</v>
      </c>
      <c r="CW27" s="49">
        <f>SUMIFS(DataRegularSeason20242025!$AA$3:$AA$1315,DataRegularSeason20242025!$B$3:$B$1315, "&lt;=" &amp; CW$1, DataRegularSeason20242025!$D$3:$D$1315, $A27)+SUMIFS(DataRegularSeason20242025!$AB$3:$AB$1315,DataRegularSeason20242025!$B$3:$B$1315, "&lt;=" &amp; CW$1, DataRegularSeason20242025!$E$3:$E$1315, $A27)</f>
        <v>8</v>
      </c>
      <c r="CX27" s="49">
        <f>SUMIFS(DataRegularSeason20242025!$AA$3:$AA$1315,DataRegularSeason20242025!$B$3:$B$1315, "&lt;=" &amp; CX$1, DataRegularSeason20242025!$D$3:$D$1315, $A27)+SUMIFS(DataRegularSeason20242025!$AB$3:$AB$1315,DataRegularSeason20242025!$B$3:$B$1315, "&lt;=" &amp; CX$1, DataRegularSeason20242025!$E$3:$E$1315, $A27)</f>
        <v>8</v>
      </c>
      <c r="CY27" s="49">
        <f>SUMIFS(DataRegularSeason20242025!$AA$3:$AA$1315,DataRegularSeason20242025!$B$3:$B$1315, "&lt;=" &amp; CY$1, DataRegularSeason20242025!$D$3:$D$1315, $A27)+SUMIFS(DataRegularSeason20242025!$AB$3:$AB$1315,DataRegularSeason20242025!$B$3:$B$1315, "&lt;=" &amp; CY$1, DataRegularSeason20242025!$E$3:$E$1315, $A27)</f>
        <v>8</v>
      </c>
      <c r="CZ27" s="49">
        <f>SUMIFS(DataRegularSeason20242025!$AA$3:$AA$1315,DataRegularSeason20242025!$B$3:$B$1315, "&lt;=" &amp; CZ$1, DataRegularSeason20242025!$D$3:$D$1315, $A27)+SUMIFS(DataRegularSeason20242025!$AB$3:$AB$1315,DataRegularSeason20242025!$B$3:$B$1315, "&lt;=" &amp; CZ$1, DataRegularSeason20242025!$E$3:$E$1315, $A27)</f>
        <v>8</v>
      </c>
      <c r="DA27" s="49">
        <f>SUMIFS(DataRegularSeason20242025!$AA$3:$AA$1315,DataRegularSeason20242025!$B$3:$B$1315, "&lt;=" &amp; DA$1, DataRegularSeason20242025!$D$3:$D$1315, $A27)+SUMIFS(DataRegularSeason20242025!$AB$3:$AB$1315,DataRegularSeason20242025!$B$3:$B$1315, "&lt;=" &amp; DA$1, DataRegularSeason20242025!$E$3:$E$1315, $A27)</f>
        <v>8</v>
      </c>
      <c r="DB27" s="49">
        <f>SUMIFS(DataRegularSeason20242025!$AA$3:$AA$1315,DataRegularSeason20242025!$B$3:$B$1315, "&lt;=" &amp; DB$1, DataRegularSeason20242025!$D$3:$D$1315, $A27)+SUMIFS(DataRegularSeason20242025!$AB$3:$AB$1315,DataRegularSeason20242025!$B$3:$B$1315, "&lt;=" &amp; DB$1, DataRegularSeason20242025!$E$3:$E$1315, $A27)</f>
        <v>8</v>
      </c>
      <c r="DC27" s="49">
        <f>SUMIFS(DataRegularSeason20242025!$AA$3:$AA$1315,DataRegularSeason20242025!$B$3:$B$1315, "&lt;=" &amp; DC$1, DataRegularSeason20242025!$D$3:$D$1315, $A27)+SUMIFS(DataRegularSeason20242025!$AB$3:$AB$1315,DataRegularSeason20242025!$B$3:$B$1315, "&lt;=" &amp; DC$1, DataRegularSeason20242025!$E$3:$E$1315, $A27)</f>
        <v>8</v>
      </c>
      <c r="DD27" s="49">
        <f>SUMIFS(DataRegularSeason20242025!$AA$3:$AA$1315,DataRegularSeason20242025!$B$3:$B$1315, "&lt;=" &amp; DD$1, DataRegularSeason20242025!$D$3:$D$1315, $A27)+SUMIFS(DataRegularSeason20242025!$AB$3:$AB$1315,DataRegularSeason20242025!$B$3:$B$1315, "&lt;=" &amp; DD$1, DataRegularSeason20242025!$E$3:$E$1315, $A27)</f>
        <v>8</v>
      </c>
      <c r="DE27" s="49">
        <f>SUMIFS(DataRegularSeason20242025!$AA$3:$AA$1315,DataRegularSeason20242025!$B$3:$B$1315, "&lt;=" &amp; DE$1, DataRegularSeason20242025!$D$3:$D$1315, $A27)+SUMIFS(DataRegularSeason20242025!$AB$3:$AB$1315,DataRegularSeason20242025!$B$3:$B$1315, "&lt;=" &amp; DE$1, DataRegularSeason20242025!$E$3:$E$1315, $A27)</f>
        <v>8</v>
      </c>
      <c r="DF27" s="49">
        <f>SUMIFS(DataRegularSeason20242025!$AA$3:$AA$1315,DataRegularSeason20242025!$B$3:$B$1315, "&lt;=" &amp; DF$1, DataRegularSeason20242025!$D$3:$D$1315, $A27)+SUMIFS(DataRegularSeason20242025!$AB$3:$AB$1315,DataRegularSeason20242025!$B$3:$B$1315, "&lt;=" &amp; DF$1, DataRegularSeason20242025!$E$3:$E$1315, $A27)</f>
        <v>8</v>
      </c>
      <c r="DG27" s="49">
        <f>SUMIFS(DataRegularSeason20242025!$AA$3:$AA$1315,DataRegularSeason20242025!$B$3:$B$1315, "&lt;=" &amp; DG$1, DataRegularSeason20242025!$D$3:$D$1315, $A27)+SUMIFS(DataRegularSeason20242025!$AB$3:$AB$1315,DataRegularSeason20242025!$B$3:$B$1315, "&lt;=" &amp; DG$1, DataRegularSeason20242025!$E$3:$E$1315, $A27)</f>
        <v>8</v>
      </c>
      <c r="DH27" s="49">
        <f>SUMIFS(DataRegularSeason20242025!$AA$3:$AA$1315,DataRegularSeason20242025!$B$3:$B$1315, "&lt;=" &amp; DH$1, DataRegularSeason20242025!$D$3:$D$1315, $A27)+SUMIFS(DataRegularSeason20242025!$AB$3:$AB$1315,DataRegularSeason20242025!$B$3:$B$1315, "&lt;=" &amp; DH$1, DataRegularSeason20242025!$E$3:$E$1315, $A27)</f>
        <v>8</v>
      </c>
      <c r="DI27" s="49">
        <f>SUMIFS(DataRegularSeason20242025!$AA$3:$AA$1315,DataRegularSeason20242025!$B$3:$B$1315, "&lt;=" &amp; DI$1, DataRegularSeason20242025!$D$3:$D$1315, $A27)+SUMIFS(DataRegularSeason20242025!$AB$3:$AB$1315,DataRegularSeason20242025!$B$3:$B$1315, "&lt;=" &amp; DI$1, DataRegularSeason20242025!$E$3:$E$1315, $A27)</f>
        <v>8</v>
      </c>
      <c r="DJ27" s="49">
        <f>SUMIFS(DataRegularSeason20242025!$AA$3:$AA$1315,DataRegularSeason20242025!$B$3:$B$1315, "&lt;=" &amp; DJ$1, DataRegularSeason20242025!$D$3:$D$1315, $A27)+SUMIFS(DataRegularSeason20242025!$AB$3:$AB$1315,DataRegularSeason20242025!$B$3:$B$1315, "&lt;=" &amp; DJ$1, DataRegularSeason20242025!$E$3:$E$1315, $A27)</f>
        <v>8</v>
      </c>
      <c r="DK27" s="49">
        <f>SUMIFS(DataRegularSeason20242025!$AA$3:$AA$1315,DataRegularSeason20242025!$B$3:$B$1315, "&lt;=" &amp; DK$1, DataRegularSeason20242025!$D$3:$D$1315, $A27)+SUMIFS(DataRegularSeason20242025!$AB$3:$AB$1315,DataRegularSeason20242025!$B$3:$B$1315, "&lt;=" &amp; DK$1, DataRegularSeason20242025!$E$3:$E$1315, $A27)</f>
        <v>8</v>
      </c>
      <c r="DL27" s="49">
        <f>SUMIFS(DataRegularSeason20242025!$AA$3:$AA$1315,DataRegularSeason20242025!$B$3:$B$1315, "&lt;=" &amp; DL$1, DataRegularSeason20242025!$D$3:$D$1315, $A27)+SUMIFS(DataRegularSeason20242025!$AB$3:$AB$1315,DataRegularSeason20242025!$B$3:$B$1315, "&lt;=" &amp; DL$1, DataRegularSeason20242025!$E$3:$E$1315, $A27)</f>
        <v>8</v>
      </c>
      <c r="DM27" s="49">
        <f>SUMIFS(DataRegularSeason20242025!$AA$3:$AA$1315,DataRegularSeason20242025!$B$3:$B$1315, "&lt;=" &amp; DM$1, DataRegularSeason20242025!$D$3:$D$1315, $A27)+SUMIFS(DataRegularSeason20242025!$AB$3:$AB$1315,DataRegularSeason20242025!$B$3:$B$1315, "&lt;=" &amp; DM$1, DataRegularSeason20242025!$E$3:$E$1315, $A27)</f>
        <v>8</v>
      </c>
      <c r="DN27" s="49">
        <f>SUMIFS(DataRegularSeason20242025!$AA$3:$AA$1315,DataRegularSeason20242025!$B$3:$B$1315, "&lt;=" &amp; DN$1, DataRegularSeason20242025!$D$3:$D$1315, $A27)+SUMIFS(DataRegularSeason20242025!$AB$3:$AB$1315,DataRegularSeason20242025!$B$3:$B$1315, "&lt;=" &amp; DN$1, DataRegularSeason20242025!$E$3:$E$1315, $A27)</f>
        <v>8</v>
      </c>
      <c r="DO27" s="49">
        <f>SUMIFS(DataRegularSeason20242025!$AA$3:$AA$1315,DataRegularSeason20242025!$B$3:$B$1315, "&lt;=" &amp; DO$1, DataRegularSeason20242025!$D$3:$D$1315, $A27)+SUMIFS(DataRegularSeason20242025!$AB$3:$AB$1315,DataRegularSeason20242025!$B$3:$B$1315, "&lt;=" &amp; DO$1, DataRegularSeason20242025!$E$3:$E$1315, $A27)</f>
        <v>8</v>
      </c>
      <c r="DP27" s="49">
        <f>SUMIFS(DataRegularSeason20242025!$AA$3:$AA$1315,DataRegularSeason20242025!$B$3:$B$1315, "&lt;=" &amp; DP$1, DataRegularSeason20242025!$D$3:$D$1315, $A27)+SUMIFS(DataRegularSeason20242025!$AB$3:$AB$1315,DataRegularSeason20242025!$B$3:$B$1315, "&lt;=" &amp; DP$1, DataRegularSeason20242025!$E$3:$E$1315, $A27)</f>
        <v>8</v>
      </c>
      <c r="DQ27" s="49">
        <f>SUMIFS(DataRegularSeason20242025!$AA$3:$AA$1315,DataRegularSeason20242025!$B$3:$B$1315, "&lt;=" &amp; DQ$1, DataRegularSeason20242025!$D$3:$D$1315, $A27)+SUMIFS(DataRegularSeason20242025!$AB$3:$AB$1315,DataRegularSeason20242025!$B$3:$B$1315, "&lt;=" &amp; DQ$1, DataRegularSeason20242025!$E$3:$E$1315, $A27)</f>
        <v>8</v>
      </c>
      <c r="DR27" s="49">
        <f>SUMIFS(DataRegularSeason20242025!$AA$3:$AA$1315,DataRegularSeason20242025!$B$3:$B$1315, "&lt;=" &amp; DR$1, DataRegularSeason20242025!$D$3:$D$1315, $A27)+SUMIFS(DataRegularSeason20242025!$AB$3:$AB$1315,DataRegularSeason20242025!$B$3:$B$1315, "&lt;=" &amp; DR$1, DataRegularSeason20242025!$E$3:$E$1315, $A27)</f>
        <v>8</v>
      </c>
      <c r="DS27" s="49">
        <f>SUMIFS(DataRegularSeason20242025!$AA$3:$AA$1315,DataRegularSeason20242025!$B$3:$B$1315, "&lt;=" &amp; DS$1, DataRegularSeason20242025!$D$3:$D$1315, $A27)+SUMIFS(DataRegularSeason20242025!$AB$3:$AB$1315,DataRegularSeason20242025!$B$3:$B$1315, "&lt;=" &amp; DS$1, DataRegularSeason20242025!$E$3:$E$1315, $A27)</f>
        <v>8</v>
      </c>
      <c r="DT27" s="49">
        <f>SUMIFS(DataRegularSeason20242025!$AA$3:$AA$1315,DataRegularSeason20242025!$B$3:$B$1315, "&lt;=" &amp; DT$1, DataRegularSeason20242025!$D$3:$D$1315, $A27)+SUMIFS(DataRegularSeason20242025!$AB$3:$AB$1315,DataRegularSeason20242025!$B$3:$B$1315, "&lt;=" &amp; DT$1, DataRegularSeason20242025!$E$3:$E$1315, $A27)</f>
        <v>8</v>
      </c>
      <c r="DU27" s="49">
        <f>SUMIFS(DataRegularSeason20242025!$AA$3:$AA$1315,DataRegularSeason20242025!$B$3:$B$1315, "&lt;=" &amp; DU$1, DataRegularSeason20242025!$D$3:$D$1315, $A27)+SUMIFS(DataRegularSeason20242025!$AB$3:$AB$1315,DataRegularSeason20242025!$B$3:$B$1315, "&lt;=" &amp; DU$1, DataRegularSeason20242025!$E$3:$E$1315, $A27)</f>
        <v>8</v>
      </c>
      <c r="DV27" s="49">
        <f>SUMIFS(DataRegularSeason20242025!$AA$3:$AA$1315,DataRegularSeason20242025!$B$3:$B$1315, "&lt;=" &amp; DV$1, DataRegularSeason20242025!$D$3:$D$1315, $A27)+SUMIFS(DataRegularSeason20242025!$AB$3:$AB$1315,DataRegularSeason20242025!$B$3:$B$1315, "&lt;=" &amp; DV$1, DataRegularSeason20242025!$E$3:$E$1315, $A27)</f>
        <v>8</v>
      </c>
      <c r="DW27" s="49">
        <f>SUMIFS(DataRegularSeason20242025!$AA$3:$AA$1315,DataRegularSeason20242025!$B$3:$B$1315, "&lt;=" &amp; DW$1, DataRegularSeason20242025!$D$3:$D$1315, $A27)+SUMIFS(DataRegularSeason20242025!$AB$3:$AB$1315,DataRegularSeason20242025!$B$3:$B$1315, "&lt;=" &amp; DW$1, DataRegularSeason20242025!$E$3:$E$1315, $A27)</f>
        <v>8</v>
      </c>
      <c r="DX27" s="49">
        <f>SUMIFS(DataRegularSeason20242025!$AA$3:$AA$1315,DataRegularSeason20242025!$B$3:$B$1315, "&lt;=" &amp; DX$1, DataRegularSeason20242025!$D$3:$D$1315, $A27)+SUMIFS(DataRegularSeason20242025!$AB$3:$AB$1315,DataRegularSeason20242025!$B$3:$B$1315, "&lt;=" &amp; DX$1, DataRegularSeason20242025!$E$3:$E$1315, $A27)</f>
        <v>8</v>
      </c>
      <c r="DY27" s="49">
        <f>SUMIFS(DataRegularSeason20242025!$AA$3:$AA$1315,DataRegularSeason20242025!$B$3:$B$1315, "&lt;=" &amp; DY$1, DataRegularSeason20242025!$D$3:$D$1315, $A27)+SUMIFS(DataRegularSeason20242025!$AB$3:$AB$1315,DataRegularSeason20242025!$B$3:$B$1315, "&lt;=" &amp; DY$1, DataRegularSeason20242025!$E$3:$E$1315, $A27)</f>
        <v>8</v>
      </c>
      <c r="DZ27" s="49">
        <f>SUMIFS(DataRegularSeason20242025!$AA$3:$AA$1315,DataRegularSeason20242025!$B$3:$B$1315, "&lt;=" &amp; DZ$1, DataRegularSeason20242025!$D$3:$D$1315, $A27)+SUMIFS(DataRegularSeason20242025!$AB$3:$AB$1315,DataRegularSeason20242025!$B$3:$B$1315, "&lt;=" &amp; DZ$1, DataRegularSeason20242025!$E$3:$E$1315, $A27)</f>
        <v>8</v>
      </c>
      <c r="EA27" s="49">
        <f>SUMIFS(DataRegularSeason20242025!$AA$3:$AA$1315,DataRegularSeason20242025!$B$3:$B$1315, "&lt;=" &amp; EA$1, DataRegularSeason20242025!$D$3:$D$1315, $A27)+SUMIFS(DataRegularSeason20242025!$AB$3:$AB$1315,DataRegularSeason20242025!$B$3:$B$1315, "&lt;=" &amp; EA$1, DataRegularSeason20242025!$E$3:$E$1315, $A27)</f>
        <v>8</v>
      </c>
      <c r="EB27" s="49">
        <f>SUMIFS(DataRegularSeason20242025!$AA$3:$AA$1315,DataRegularSeason20242025!$B$3:$B$1315, "&lt;=" &amp; EB$1, DataRegularSeason20242025!$D$3:$D$1315, $A27)+SUMIFS(DataRegularSeason20242025!$AB$3:$AB$1315,DataRegularSeason20242025!$B$3:$B$1315, "&lt;=" &amp; EB$1, DataRegularSeason20242025!$E$3:$E$1315, $A27)</f>
        <v>8</v>
      </c>
      <c r="EC27" s="49">
        <f>SUMIFS(DataRegularSeason20242025!$AA$3:$AA$1315,DataRegularSeason20242025!$B$3:$B$1315, "&lt;=" &amp; EC$1, DataRegularSeason20242025!$D$3:$D$1315, $A27)+SUMIFS(DataRegularSeason20242025!$AB$3:$AB$1315,DataRegularSeason20242025!$B$3:$B$1315, "&lt;=" &amp; EC$1, DataRegularSeason20242025!$E$3:$E$1315, $A27)</f>
        <v>8</v>
      </c>
      <c r="ED27" s="49">
        <f>SUMIFS(DataRegularSeason20242025!$AA$3:$AA$1315,DataRegularSeason20242025!$B$3:$B$1315, "&lt;=" &amp; ED$1, DataRegularSeason20242025!$D$3:$D$1315, $A27)+SUMIFS(DataRegularSeason20242025!$AB$3:$AB$1315,DataRegularSeason20242025!$B$3:$B$1315, "&lt;=" &amp; ED$1, DataRegularSeason20242025!$E$3:$E$1315, $A27)</f>
        <v>8</v>
      </c>
      <c r="EE27" s="49">
        <f>SUMIFS(DataRegularSeason20242025!$AA$3:$AA$1315,DataRegularSeason20242025!$B$3:$B$1315, "&lt;=" &amp; EE$1, DataRegularSeason20242025!$D$3:$D$1315, $A27)+SUMIFS(DataRegularSeason20242025!$AB$3:$AB$1315,DataRegularSeason20242025!$B$3:$B$1315, "&lt;=" &amp; EE$1, DataRegularSeason20242025!$E$3:$E$1315, $A27)</f>
        <v>8</v>
      </c>
      <c r="EF27" s="49">
        <f>SUMIFS(DataRegularSeason20242025!$AA$3:$AA$1315,DataRegularSeason20242025!$B$3:$B$1315, "&lt;=" &amp; EF$1, DataRegularSeason20242025!$D$3:$D$1315, $A27)+SUMIFS(DataRegularSeason20242025!$AB$3:$AB$1315,DataRegularSeason20242025!$B$3:$B$1315, "&lt;=" &amp; EF$1, DataRegularSeason20242025!$E$3:$E$1315, $A27)</f>
        <v>8</v>
      </c>
      <c r="EG27" s="49">
        <f>SUMIFS(DataRegularSeason20242025!$AA$3:$AA$1315,DataRegularSeason20242025!$B$3:$B$1315, "&lt;=" &amp; EG$1, DataRegularSeason20242025!$D$3:$D$1315, $A27)+SUMIFS(DataRegularSeason20242025!$AB$3:$AB$1315,DataRegularSeason20242025!$B$3:$B$1315, "&lt;=" &amp; EG$1, DataRegularSeason20242025!$E$3:$E$1315, $A27)</f>
        <v>8</v>
      </c>
      <c r="EH27" s="49">
        <f>SUMIFS(DataRegularSeason20242025!$AA$3:$AA$1315,DataRegularSeason20242025!$B$3:$B$1315, "&lt;=" &amp; EH$1, DataRegularSeason20242025!$D$3:$D$1315, $A27)+SUMIFS(DataRegularSeason20242025!$AB$3:$AB$1315,DataRegularSeason20242025!$B$3:$B$1315, "&lt;=" &amp; EH$1, DataRegularSeason20242025!$E$3:$E$1315, $A27)</f>
        <v>8</v>
      </c>
      <c r="EI27" s="49">
        <f>SUMIFS(DataRegularSeason20242025!$AA$3:$AA$1315,DataRegularSeason20242025!$B$3:$B$1315, "&lt;=" &amp; EI$1, DataRegularSeason20242025!$D$3:$D$1315, $A27)+SUMIFS(DataRegularSeason20242025!$AB$3:$AB$1315,DataRegularSeason20242025!$B$3:$B$1315, "&lt;=" &amp; EI$1, DataRegularSeason20242025!$E$3:$E$1315, $A27)</f>
        <v>8</v>
      </c>
      <c r="EJ27" s="49">
        <f>SUMIFS(DataRegularSeason20242025!$AA$3:$AA$1315,DataRegularSeason20242025!$B$3:$B$1315, "&lt;=" &amp; EJ$1, DataRegularSeason20242025!$D$3:$D$1315, $A27)+SUMIFS(DataRegularSeason20242025!$AB$3:$AB$1315,DataRegularSeason20242025!$B$3:$B$1315, "&lt;=" &amp; EJ$1, DataRegularSeason20242025!$E$3:$E$1315, $A27)</f>
        <v>8</v>
      </c>
      <c r="EK27" s="49">
        <f>SUMIFS(DataRegularSeason20242025!$AA$3:$AA$1315,DataRegularSeason20242025!$B$3:$B$1315, "&lt;=" &amp; EK$1, DataRegularSeason20242025!$D$3:$D$1315, $A27)+SUMIFS(DataRegularSeason20242025!$AB$3:$AB$1315,DataRegularSeason20242025!$B$3:$B$1315, "&lt;=" &amp; EK$1, DataRegularSeason20242025!$E$3:$E$1315, $A27)</f>
        <v>8</v>
      </c>
      <c r="EL27" s="49">
        <f>SUMIFS(DataRegularSeason20242025!$AA$3:$AA$1315,DataRegularSeason20242025!$B$3:$B$1315, "&lt;=" &amp; EL$1, DataRegularSeason20242025!$D$3:$D$1315, $A27)+SUMIFS(DataRegularSeason20242025!$AB$3:$AB$1315,DataRegularSeason20242025!$B$3:$B$1315, "&lt;=" &amp; EL$1, DataRegularSeason20242025!$E$3:$E$1315, $A27)</f>
        <v>8</v>
      </c>
      <c r="EM27" s="49">
        <f>SUMIFS(DataRegularSeason20242025!$AA$3:$AA$1315,DataRegularSeason20242025!$B$3:$B$1315, "&lt;=" &amp; EM$1, DataRegularSeason20242025!$D$3:$D$1315, $A27)+SUMIFS(DataRegularSeason20242025!$AB$3:$AB$1315,DataRegularSeason20242025!$B$3:$B$1315, "&lt;=" &amp; EM$1, DataRegularSeason20242025!$E$3:$E$1315, $A27)</f>
        <v>8</v>
      </c>
      <c r="EN27" s="49">
        <f>SUMIFS(DataRegularSeason20242025!$AA$3:$AA$1315,DataRegularSeason20242025!$B$3:$B$1315, "&lt;=" &amp; EN$1, DataRegularSeason20242025!$D$3:$D$1315, $A27)+SUMIFS(DataRegularSeason20242025!$AB$3:$AB$1315,DataRegularSeason20242025!$B$3:$B$1315, "&lt;=" &amp; EN$1, DataRegularSeason20242025!$E$3:$E$1315, $A27)</f>
        <v>8</v>
      </c>
      <c r="EO27" s="49">
        <f>SUMIFS(DataRegularSeason20242025!$AA$3:$AA$1315,DataRegularSeason20242025!$B$3:$B$1315, "&lt;=" &amp; EO$1, DataRegularSeason20242025!$D$3:$D$1315, $A27)+SUMIFS(DataRegularSeason20242025!$AB$3:$AB$1315,DataRegularSeason20242025!$B$3:$B$1315, "&lt;=" &amp; EO$1, DataRegularSeason20242025!$E$3:$E$1315, $A27)</f>
        <v>8</v>
      </c>
      <c r="EP27" s="49">
        <f>SUMIFS(DataRegularSeason20242025!$AA$3:$AA$1315,DataRegularSeason20242025!$B$3:$B$1315, "&lt;=" &amp; EP$1, DataRegularSeason20242025!$D$3:$D$1315, $A27)+SUMIFS(DataRegularSeason20242025!$AB$3:$AB$1315,DataRegularSeason20242025!$B$3:$B$1315, "&lt;=" &amp; EP$1, DataRegularSeason20242025!$E$3:$E$1315, $A27)</f>
        <v>8</v>
      </c>
      <c r="EQ27" s="49">
        <f>SUMIFS(DataRegularSeason20242025!$AA$3:$AA$1315,DataRegularSeason20242025!$B$3:$B$1315, "&lt;=" &amp; EQ$1, DataRegularSeason20242025!$D$3:$D$1315, $A27)+SUMIFS(DataRegularSeason20242025!$AB$3:$AB$1315,DataRegularSeason20242025!$B$3:$B$1315, "&lt;=" &amp; EQ$1, DataRegularSeason20242025!$E$3:$E$1315, $A27)</f>
        <v>8</v>
      </c>
      <c r="ER27" s="49">
        <f>SUMIFS(DataRegularSeason20242025!$AA$3:$AA$1315,DataRegularSeason20242025!$B$3:$B$1315, "&lt;=" &amp; ER$1, DataRegularSeason20242025!$D$3:$D$1315, $A27)+SUMIFS(DataRegularSeason20242025!$AB$3:$AB$1315,DataRegularSeason20242025!$B$3:$B$1315, "&lt;=" &amp; ER$1, DataRegularSeason20242025!$E$3:$E$1315, $A27)</f>
        <v>8</v>
      </c>
      <c r="ES27" s="49">
        <f>SUMIFS(DataRegularSeason20242025!$AA$3:$AA$1315,DataRegularSeason20242025!$B$3:$B$1315, "&lt;=" &amp; ES$1, DataRegularSeason20242025!$D$3:$D$1315, $A27)+SUMIFS(DataRegularSeason20242025!$AB$3:$AB$1315,DataRegularSeason20242025!$B$3:$B$1315, "&lt;=" &amp; ES$1, DataRegularSeason20242025!$E$3:$E$1315, $A27)</f>
        <v>8</v>
      </c>
      <c r="ET27" s="49">
        <f>SUMIFS(DataRegularSeason20242025!$AA$3:$AA$1315,DataRegularSeason20242025!$B$3:$B$1315, "&lt;=" &amp; ET$1, DataRegularSeason20242025!$D$3:$D$1315, $A27)+SUMIFS(DataRegularSeason20242025!$AB$3:$AB$1315,DataRegularSeason20242025!$B$3:$B$1315, "&lt;=" &amp; ET$1, DataRegularSeason20242025!$E$3:$E$1315, $A27)</f>
        <v>8</v>
      </c>
      <c r="EU27" s="49">
        <f>SUMIFS(DataRegularSeason20242025!$AA$3:$AA$1315,DataRegularSeason20242025!$B$3:$B$1315, "&lt;=" &amp; EU$1, DataRegularSeason20242025!$D$3:$D$1315, $A27)+SUMIFS(DataRegularSeason20242025!$AB$3:$AB$1315,DataRegularSeason20242025!$B$3:$B$1315, "&lt;=" &amp; EU$1, DataRegularSeason20242025!$E$3:$E$1315, $A27)</f>
        <v>8</v>
      </c>
      <c r="EV27" s="49">
        <f>SUMIFS(DataRegularSeason20242025!$AA$3:$AA$1315,DataRegularSeason20242025!$B$3:$B$1315, "&lt;=" &amp; EV$1, DataRegularSeason20242025!$D$3:$D$1315, $A27)+SUMIFS(DataRegularSeason20242025!$AB$3:$AB$1315,DataRegularSeason20242025!$B$3:$B$1315, "&lt;=" &amp; EV$1, DataRegularSeason20242025!$E$3:$E$1315, $A27)</f>
        <v>8</v>
      </c>
      <c r="EW27" s="49">
        <f>SUMIFS(DataRegularSeason20242025!$AA$3:$AA$1315,DataRegularSeason20242025!$B$3:$B$1315, "&lt;=" &amp; EW$1, DataRegularSeason20242025!$D$3:$D$1315, $A27)+SUMIFS(DataRegularSeason20242025!$AB$3:$AB$1315,DataRegularSeason20242025!$B$3:$B$1315, "&lt;=" &amp; EW$1, DataRegularSeason20242025!$E$3:$E$1315, $A27)</f>
        <v>8</v>
      </c>
      <c r="EX27" s="49">
        <f>SUMIFS(DataRegularSeason20242025!$AA$3:$AA$1315,DataRegularSeason20242025!$B$3:$B$1315, "&lt;=" &amp; EX$1, DataRegularSeason20242025!$D$3:$D$1315, $A27)+SUMIFS(DataRegularSeason20242025!$AB$3:$AB$1315,DataRegularSeason20242025!$B$3:$B$1315, "&lt;=" &amp; EX$1, DataRegularSeason20242025!$E$3:$E$1315, $A27)</f>
        <v>8</v>
      </c>
      <c r="EY27" s="49">
        <f>SUMIFS(DataRegularSeason20242025!$AA$3:$AA$1315,DataRegularSeason20242025!$B$3:$B$1315, "&lt;=" &amp; EY$1, DataRegularSeason20242025!$D$3:$D$1315, $A27)+SUMIFS(DataRegularSeason20242025!$AB$3:$AB$1315,DataRegularSeason20242025!$B$3:$B$1315, "&lt;=" &amp; EY$1, DataRegularSeason20242025!$E$3:$E$1315, $A27)</f>
        <v>8</v>
      </c>
      <c r="EZ27" s="49">
        <f>SUMIFS(DataRegularSeason20242025!$AA$3:$AA$1315,DataRegularSeason20242025!$B$3:$B$1315, "&lt;=" &amp; EZ$1, DataRegularSeason20242025!$D$3:$D$1315, $A27)+SUMIFS(DataRegularSeason20242025!$AB$3:$AB$1315,DataRegularSeason20242025!$B$3:$B$1315, "&lt;=" &amp; EZ$1, DataRegularSeason20242025!$E$3:$E$1315, $A27)</f>
        <v>8</v>
      </c>
      <c r="FA27" s="49">
        <f>SUMIFS(DataRegularSeason20242025!$AA$3:$AA$1315,DataRegularSeason20242025!$B$3:$B$1315, "&lt;=" &amp; FA$1, DataRegularSeason20242025!$D$3:$D$1315, $A27)+SUMIFS(DataRegularSeason20242025!$AB$3:$AB$1315,DataRegularSeason20242025!$B$3:$B$1315, "&lt;=" &amp; FA$1, DataRegularSeason20242025!$E$3:$E$1315, $A27)</f>
        <v>8</v>
      </c>
      <c r="FB27" s="49">
        <f>SUMIFS(DataRegularSeason20242025!$AA$3:$AA$1315,DataRegularSeason20242025!$B$3:$B$1315, "&lt;=" &amp; FB$1, DataRegularSeason20242025!$D$3:$D$1315, $A27)+SUMIFS(DataRegularSeason20242025!$AB$3:$AB$1315,DataRegularSeason20242025!$B$3:$B$1315, "&lt;=" &amp; FB$1, DataRegularSeason20242025!$E$3:$E$1315, $A27)</f>
        <v>8</v>
      </c>
      <c r="FC27" s="49">
        <f>SUMIFS(DataRegularSeason20242025!$AA$3:$AA$1315,DataRegularSeason20242025!$B$3:$B$1315, "&lt;=" &amp; FC$1, DataRegularSeason20242025!$D$3:$D$1315, $A27)+SUMIFS(DataRegularSeason20242025!$AB$3:$AB$1315,DataRegularSeason20242025!$B$3:$B$1315, "&lt;=" &amp; FC$1, DataRegularSeason20242025!$E$3:$E$1315, $A27)</f>
        <v>8</v>
      </c>
      <c r="FD27" s="49">
        <f>SUMIFS(DataRegularSeason20242025!$AA$3:$AA$1315,DataRegularSeason20242025!$B$3:$B$1315, "&lt;=" &amp; FD$1, DataRegularSeason20242025!$D$3:$D$1315, $A27)+SUMIFS(DataRegularSeason20242025!$AB$3:$AB$1315,DataRegularSeason20242025!$B$3:$B$1315, "&lt;=" &amp; FD$1, DataRegularSeason20242025!$E$3:$E$1315, $A27)</f>
        <v>8</v>
      </c>
      <c r="FE27" s="49">
        <f>SUMIFS(DataRegularSeason20242025!$AA$3:$AA$1315,DataRegularSeason20242025!$B$3:$B$1315, "&lt;=" &amp; FE$1, DataRegularSeason20242025!$D$3:$D$1315, $A27)+SUMIFS(DataRegularSeason20242025!$AB$3:$AB$1315,DataRegularSeason20242025!$B$3:$B$1315, "&lt;=" &amp; FE$1, DataRegularSeason20242025!$E$3:$E$1315, $A27)</f>
        <v>8</v>
      </c>
      <c r="FF27" s="49">
        <f>SUMIFS(DataRegularSeason20242025!$AA$3:$AA$1315,DataRegularSeason20242025!$B$3:$B$1315, "&lt;=" &amp; FF$1, DataRegularSeason20242025!$D$3:$D$1315, $A27)+SUMIFS(DataRegularSeason20242025!$AB$3:$AB$1315,DataRegularSeason20242025!$B$3:$B$1315, "&lt;=" &amp; FF$1, DataRegularSeason20242025!$E$3:$E$1315, $A27)</f>
        <v>8</v>
      </c>
      <c r="FG27" s="49">
        <f>SUMIFS(DataRegularSeason20242025!$AA$3:$AA$1315,DataRegularSeason20242025!$B$3:$B$1315, "&lt;=" &amp; FG$1, DataRegularSeason20242025!$D$3:$D$1315, $A27)+SUMIFS(DataRegularSeason20242025!$AB$3:$AB$1315,DataRegularSeason20242025!$B$3:$B$1315, "&lt;=" &amp; FG$1, DataRegularSeason20242025!$E$3:$E$1315, $A27)</f>
        <v>8</v>
      </c>
      <c r="FH27" s="49">
        <f>SUMIFS(DataRegularSeason20242025!$AA$3:$AA$1315,DataRegularSeason20242025!$B$3:$B$1315, "&lt;=" &amp; FH$1, DataRegularSeason20242025!$D$3:$D$1315, $A27)+SUMIFS(DataRegularSeason20242025!$AB$3:$AB$1315,DataRegularSeason20242025!$B$3:$B$1315, "&lt;=" &amp; FH$1, DataRegularSeason20242025!$E$3:$E$1315, $A27)</f>
        <v>8</v>
      </c>
      <c r="FI27" s="49">
        <f>SUMIFS(DataRegularSeason20242025!$AA$3:$AA$1315,DataRegularSeason20242025!$B$3:$B$1315, "&lt;=" &amp; FI$1, DataRegularSeason20242025!$D$3:$D$1315, $A27)+SUMIFS(DataRegularSeason20242025!$AB$3:$AB$1315,DataRegularSeason20242025!$B$3:$B$1315, "&lt;=" &amp; FI$1, DataRegularSeason20242025!$E$3:$E$1315, $A27)</f>
        <v>8</v>
      </c>
      <c r="FJ27" s="49">
        <f>SUMIFS(DataRegularSeason20242025!$AA$3:$AA$1315,DataRegularSeason20242025!$B$3:$B$1315, "&lt;=" &amp; FJ$1, DataRegularSeason20242025!$D$3:$D$1315, $A27)+SUMIFS(DataRegularSeason20242025!$AB$3:$AB$1315,DataRegularSeason20242025!$B$3:$B$1315, "&lt;=" &amp; FJ$1, DataRegularSeason20242025!$E$3:$E$1315, $A27)</f>
        <v>8</v>
      </c>
      <c r="FK27" s="49">
        <f>SUMIFS(DataRegularSeason20242025!$AA$3:$AA$1315,DataRegularSeason20242025!$B$3:$B$1315, "&lt;=" &amp; FK$1, DataRegularSeason20242025!$D$3:$D$1315, $A27)+SUMIFS(DataRegularSeason20242025!$AB$3:$AB$1315,DataRegularSeason20242025!$B$3:$B$1315, "&lt;=" &amp; FK$1, DataRegularSeason20242025!$E$3:$E$1315, $A27)</f>
        <v>8</v>
      </c>
      <c r="FL27" s="49">
        <f>SUMIFS(DataRegularSeason20242025!$AA$3:$AA$1315,DataRegularSeason20242025!$B$3:$B$1315, "&lt;=" &amp; FL$1, DataRegularSeason20242025!$D$3:$D$1315, $A27)+SUMIFS(DataRegularSeason20242025!$AB$3:$AB$1315,DataRegularSeason20242025!$B$3:$B$1315, "&lt;=" &amp; FL$1, DataRegularSeason20242025!$E$3:$E$1315, $A27)</f>
        <v>8</v>
      </c>
      <c r="FM27" s="49">
        <f>SUMIFS(DataRegularSeason20242025!$AA$3:$AA$1315,DataRegularSeason20242025!$B$3:$B$1315, "&lt;=" &amp; FM$1, DataRegularSeason20242025!$D$3:$D$1315, $A27)+SUMIFS(DataRegularSeason20242025!$AB$3:$AB$1315,DataRegularSeason20242025!$B$3:$B$1315, "&lt;=" &amp; FM$1, DataRegularSeason20242025!$E$3:$E$1315, $A27)</f>
        <v>8</v>
      </c>
      <c r="FN27" s="49">
        <f>SUMIFS(DataRegularSeason20242025!$AA$3:$AA$1315,DataRegularSeason20242025!$B$3:$B$1315, "&lt;=" &amp; FN$1, DataRegularSeason20242025!$D$3:$D$1315, $A27)+SUMIFS(DataRegularSeason20242025!$AB$3:$AB$1315,DataRegularSeason20242025!$B$3:$B$1315, "&lt;=" &amp; FN$1, DataRegularSeason20242025!$E$3:$E$1315, $A27)</f>
        <v>8</v>
      </c>
      <c r="FO27" s="49">
        <f>SUMIFS(DataRegularSeason20242025!$AA$3:$AA$1315,DataRegularSeason20242025!$B$3:$B$1315, "&lt;=" &amp; FO$1, DataRegularSeason20242025!$D$3:$D$1315, $A27)+SUMIFS(DataRegularSeason20242025!$AB$3:$AB$1315,DataRegularSeason20242025!$B$3:$B$1315, "&lt;=" &amp; FO$1, DataRegularSeason20242025!$E$3:$E$1315, $A27)</f>
        <v>8</v>
      </c>
      <c r="FP27" s="49">
        <f>SUMIFS(DataRegularSeason20242025!$AA$3:$AA$1315,DataRegularSeason20242025!$B$3:$B$1315, "&lt;=" &amp; FP$1, DataRegularSeason20242025!$D$3:$D$1315, $A27)+SUMIFS(DataRegularSeason20242025!$AB$3:$AB$1315,DataRegularSeason20242025!$B$3:$B$1315, "&lt;=" &amp; FP$1, DataRegularSeason20242025!$E$3:$E$1315, $A27)</f>
        <v>8</v>
      </c>
      <c r="FQ27" s="49">
        <f>SUMIFS(DataRegularSeason20242025!$AA$3:$AA$1315,DataRegularSeason20242025!$B$3:$B$1315, "&lt;=" &amp; FQ$1, DataRegularSeason20242025!$D$3:$D$1315, $A27)+SUMIFS(DataRegularSeason20242025!$AB$3:$AB$1315,DataRegularSeason20242025!$B$3:$B$1315, "&lt;=" &amp; FQ$1, DataRegularSeason20242025!$E$3:$E$1315, $A27)</f>
        <v>8</v>
      </c>
      <c r="FR27" s="49">
        <f>SUMIFS(DataRegularSeason20242025!$AA$3:$AA$1315,DataRegularSeason20242025!$B$3:$B$1315, "&lt;=" &amp; FR$1, DataRegularSeason20242025!$D$3:$D$1315, $A27)+SUMIFS(DataRegularSeason20242025!$AB$3:$AB$1315,DataRegularSeason20242025!$B$3:$B$1315, "&lt;=" &amp; FR$1, DataRegularSeason20242025!$E$3:$E$1315, $A27)</f>
        <v>8</v>
      </c>
      <c r="FS27" s="49">
        <f>SUMIFS(DataRegularSeason20242025!$AA$3:$AA$1315,DataRegularSeason20242025!$B$3:$B$1315, "&lt;=" &amp; FS$1, DataRegularSeason20242025!$D$3:$D$1315, $A27)+SUMIFS(DataRegularSeason20242025!$AB$3:$AB$1315,DataRegularSeason20242025!$B$3:$B$1315, "&lt;=" &amp; FS$1, DataRegularSeason20242025!$E$3:$E$1315, $A27)</f>
        <v>8</v>
      </c>
      <c r="FT27" s="49">
        <f>SUMIFS(DataRegularSeason20242025!$AA$3:$AA$1315,DataRegularSeason20242025!$B$3:$B$1315, "&lt;=" &amp; FT$1, DataRegularSeason20242025!$D$3:$D$1315, $A27)+SUMIFS(DataRegularSeason20242025!$AB$3:$AB$1315,DataRegularSeason20242025!$B$3:$B$1315, "&lt;=" &amp; FT$1, DataRegularSeason20242025!$E$3:$E$1315, $A27)</f>
        <v>8</v>
      </c>
      <c r="FU27" s="49">
        <f>SUMIFS(DataRegularSeason20242025!$AA$3:$AA$1315,DataRegularSeason20242025!$B$3:$B$1315, "&lt;=" &amp; FU$1, DataRegularSeason20242025!$D$3:$D$1315, $A27)+SUMIFS(DataRegularSeason20242025!$AB$3:$AB$1315,DataRegularSeason20242025!$B$3:$B$1315, "&lt;=" &amp; FU$1, DataRegularSeason20242025!$E$3:$E$1315, $A27)</f>
        <v>8</v>
      </c>
      <c r="FV27" s="49">
        <f>SUMIFS(DataRegularSeason20242025!$AA$3:$AA$1315,DataRegularSeason20242025!$B$3:$B$1315, "&lt;=" &amp; FV$1, DataRegularSeason20242025!$D$3:$D$1315, $A27)+SUMIFS(DataRegularSeason20242025!$AB$3:$AB$1315,DataRegularSeason20242025!$B$3:$B$1315, "&lt;=" &amp; FV$1, DataRegularSeason20242025!$E$3:$E$1315, $A27)</f>
        <v>8</v>
      </c>
      <c r="FW27" s="49">
        <f>SUMIFS(DataRegularSeason20242025!$AA$3:$AA$1315,DataRegularSeason20242025!$B$3:$B$1315, "&lt;=" &amp; FW$1, DataRegularSeason20242025!$D$3:$D$1315, $A27)+SUMIFS(DataRegularSeason20242025!$AB$3:$AB$1315,DataRegularSeason20242025!$B$3:$B$1315, "&lt;=" &amp; FW$1, DataRegularSeason20242025!$E$3:$E$1315, $A27)</f>
        <v>8</v>
      </c>
      <c r="FX27" s="49">
        <f>SUMIFS(DataRegularSeason20242025!$AA$3:$AA$1315,DataRegularSeason20242025!$B$3:$B$1315, "&lt;=" &amp; FX$1, DataRegularSeason20242025!$D$3:$D$1315, $A27)+SUMIFS(DataRegularSeason20242025!$AB$3:$AB$1315,DataRegularSeason20242025!$B$3:$B$1315, "&lt;=" &amp; FX$1, DataRegularSeason20242025!$E$3:$E$1315, $A27)</f>
        <v>8</v>
      </c>
      <c r="FY27" s="49">
        <f>SUMIFS(DataRegularSeason20242025!$AA$3:$AA$1315,DataRegularSeason20242025!$B$3:$B$1315, "&lt;=" &amp; FY$1, DataRegularSeason20242025!$D$3:$D$1315, $A27)+SUMIFS(DataRegularSeason20242025!$AB$3:$AB$1315,DataRegularSeason20242025!$B$3:$B$1315, "&lt;=" &amp; FY$1, DataRegularSeason20242025!$E$3:$E$1315, $A27)</f>
        <v>8</v>
      </c>
      <c r="FZ27" s="49">
        <f>SUMIFS(DataRegularSeason20242025!$AA$3:$AA$1315,DataRegularSeason20242025!$B$3:$B$1315, "&lt;=" &amp; FZ$1, DataRegularSeason20242025!$D$3:$D$1315, $A27)+SUMIFS(DataRegularSeason20242025!$AB$3:$AB$1315,DataRegularSeason20242025!$B$3:$B$1315, "&lt;=" &amp; FZ$1, DataRegularSeason20242025!$E$3:$E$1315, $A27)</f>
        <v>8</v>
      </c>
      <c r="GA27" s="49">
        <f>SUMIFS(DataRegularSeason20242025!$AA$3:$AA$1315,DataRegularSeason20242025!$B$3:$B$1315, "&lt;=" &amp; GA$1, DataRegularSeason20242025!$D$3:$D$1315, $A27)+SUMIFS(DataRegularSeason20242025!$AB$3:$AB$1315,DataRegularSeason20242025!$B$3:$B$1315, "&lt;=" &amp; GA$1, DataRegularSeason20242025!$E$3:$E$1315, $A27)</f>
        <v>8</v>
      </c>
      <c r="GB27" s="49">
        <f>SUMIFS(DataRegularSeason20242025!$AA$3:$AA$1315,DataRegularSeason20242025!$B$3:$B$1315, "&lt;=" &amp; GB$1, DataRegularSeason20242025!$D$3:$D$1315, $A27)+SUMIFS(DataRegularSeason20242025!$AB$3:$AB$1315,DataRegularSeason20242025!$B$3:$B$1315, "&lt;=" &amp; GB$1, DataRegularSeason20242025!$E$3:$E$1315, $A27)</f>
        <v>8</v>
      </c>
      <c r="GC27" s="49">
        <f>SUMIFS(DataRegularSeason20242025!$AA$3:$AA$1315,DataRegularSeason20242025!$B$3:$B$1315, "&lt;=" &amp; GC$1, DataRegularSeason20242025!$D$3:$D$1315, $A27)+SUMIFS(DataRegularSeason20242025!$AB$3:$AB$1315,DataRegularSeason20242025!$B$3:$B$1315, "&lt;=" &amp; GC$1, DataRegularSeason20242025!$E$3:$E$1315, $A27)</f>
        <v>8</v>
      </c>
      <c r="GD27" s="49">
        <f>SUMIFS(DataRegularSeason20242025!$AA$3:$AA$1315,DataRegularSeason20242025!$B$3:$B$1315, "&lt;=" &amp; GD$1, DataRegularSeason20242025!$D$3:$D$1315, $A27)+SUMIFS(DataRegularSeason20242025!$AB$3:$AB$1315,DataRegularSeason20242025!$B$3:$B$1315, "&lt;=" &amp; GD$1, DataRegularSeason20242025!$E$3:$E$1315, $A27)</f>
        <v>8</v>
      </c>
      <c r="GE27" s="49">
        <f>SUMIFS(DataRegularSeason20242025!$AA$3:$AA$1315,DataRegularSeason20242025!$B$3:$B$1315, "&lt;=" &amp; GE$1, DataRegularSeason20242025!$D$3:$D$1315, $A27)+SUMIFS(DataRegularSeason20242025!$AB$3:$AB$1315,DataRegularSeason20242025!$B$3:$B$1315, "&lt;=" &amp; GE$1, DataRegularSeason20242025!$E$3:$E$1315, $A27)</f>
        <v>8</v>
      </c>
      <c r="GF27" s="49">
        <f>SUMIFS(DataRegularSeason20242025!$AA$3:$AA$1315,DataRegularSeason20242025!$B$3:$B$1315, "&lt;=" &amp; GF$1, DataRegularSeason20242025!$D$3:$D$1315, $A27)+SUMIFS(DataRegularSeason20242025!$AB$3:$AB$1315,DataRegularSeason20242025!$B$3:$B$1315, "&lt;=" &amp; GF$1, DataRegularSeason20242025!$E$3:$E$1315, $A27)</f>
        <v>8</v>
      </c>
      <c r="GG27" s="49">
        <f>SUMIFS(DataRegularSeason20242025!$AA$3:$AA$1315,DataRegularSeason20242025!$B$3:$B$1315, "&lt;=" &amp; GG$1, DataRegularSeason20242025!$D$3:$D$1315, $A27)+SUMIFS(DataRegularSeason20242025!$AB$3:$AB$1315,DataRegularSeason20242025!$B$3:$B$1315, "&lt;=" &amp; GG$1, DataRegularSeason20242025!$E$3:$E$1315, $A27)</f>
        <v>8</v>
      </c>
      <c r="GH27" s="49">
        <f>SUMIFS(DataRegularSeason20242025!$AA$3:$AA$1315,DataRegularSeason20242025!$B$3:$B$1315, "&lt;=" &amp; GH$1, DataRegularSeason20242025!$D$3:$D$1315, $A27)+SUMIFS(DataRegularSeason20242025!$AB$3:$AB$1315,DataRegularSeason20242025!$B$3:$B$1315, "&lt;=" &amp; GH$1, DataRegularSeason20242025!$E$3:$E$1315, $A27)</f>
        <v>8</v>
      </c>
      <c r="GI27" s="49">
        <f>SUMIFS(DataRegularSeason20242025!$AA$3:$AA$1315,DataRegularSeason20242025!$B$3:$B$1315, "&lt;=" &amp; GI$1, DataRegularSeason20242025!$D$3:$D$1315, $A27)+SUMIFS(DataRegularSeason20242025!$AB$3:$AB$1315,DataRegularSeason20242025!$B$3:$B$1315, "&lt;=" &amp; GI$1, DataRegularSeason20242025!$E$3:$E$1315, $A27)</f>
        <v>8</v>
      </c>
      <c r="GJ27" s="49">
        <f>SUMIFS(DataRegularSeason20242025!$AA$3:$AA$1315,DataRegularSeason20242025!$B$3:$B$1315, "&lt;=" &amp; GJ$1, DataRegularSeason20242025!$D$3:$D$1315, $A27)+SUMIFS(DataRegularSeason20242025!$AB$3:$AB$1315,DataRegularSeason20242025!$B$3:$B$1315, "&lt;=" &amp; GJ$1, DataRegularSeason20242025!$E$3:$E$1315, $A27)</f>
        <v>8</v>
      </c>
      <c r="GK27" s="49">
        <f>SUMIFS(DataRegularSeason20242025!$AA$3:$AA$1315,DataRegularSeason20242025!$B$3:$B$1315, "&lt;=" &amp; GK$1, DataRegularSeason20242025!$D$3:$D$1315, $A27)+SUMIFS(DataRegularSeason20242025!$AB$3:$AB$1315,DataRegularSeason20242025!$B$3:$B$1315, "&lt;=" &amp; GK$1, DataRegularSeason20242025!$E$3:$E$1315, $A27)</f>
        <v>8</v>
      </c>
      <c r="GL27" s="49">
        <f>SUMIFS(DataRegularSeason20242025!$AA$3:$AA$1315,DataRegularSeason20242025!$B$3:$B$1315, "&lt;=" &amp; GL$1, DataRegularSeason20242025!$D$3:$D$1315, $A27)+SUMIFS(DataRegularSeason20242025!$AB$3:$AB$1315,DataRegularSeason20242025!$B$3:$B$1315, "&lt;=" &amp; GL$1, DataRegularSeason20242025!$E$3:$E$1315, $A27)</f>
        <v>8</v>
      </c>
      <c r="GM27" s="49">
        <f>SUMIFS(DataRegularSeason20242025!$AA$3:$AA$1315,DataRegularSeason20242025!$B$3:$B$1315, "&lt;=" &amp; GM$1, DataRegularSeason20242025!$D$3:$D$1315, $A27)+SUMIFS(DataRegularSeason20242025!$AB$3:$AB$1315,DataRegularSeason20242025!$B$3:$B$1315, "&lt;=" &amp; GM$1, DataRegularSeason20242025!$E$3:$E$1315, $A27)</f>
        <v>8</v>
      </c>
      <c r="GN27" s="49">
        <f>SUMIFS(DataRegularSeason20242025!$AA$3:$AA$1315,DataRegularSeason20242025!$B$3:$B$1315, "&lt;=" &amp; GN$1, DataRegularSeason20242025!$D$3:$D$1315, $A27)+SUMIFS(DataRegularSeason20242025!$AB$3:$AB$1315,DataRegularSeason20242025!$B$3:$B$1315, "&lt;=" &amp; GN$1, DataRegularSeason20242025!$E$3:$E$1315, $A27)</f>
        <v>8</v>
      </c>
      <c r="GO27" s="49">
        <f>SUMIFS(DataRegularSeason20242025!$AA$3:$AA$1315,DataRegularSeason20242025!$B$3:$B$1315, "&lt;=" &amp; GO$1, DataRegularSeason20242025!$D$3:$D$1315, $A27)+SUMIFS(DataRegularSeason20242025!$AB$3:$AB$1315,DataRegularSeason20242025!$B$3:$B$1315, "&lt;=" &amp; GO$1, DataRegularSeason20242025!$E$3:$E$1315, $A27)</f>
        <v>8</v>
      </c>
      <c r="GP27" s="49">
        <f>SUMIFS(DataRegularSeason20242025!$AA$3:$AA$1315,DataRegularSeason20242025!$B$3:$B$1315, "&lt;=" &amp; GP$1, DataRegularSeason20242025!$D$3:$D$1315, $A27)+SUMIFS(DataRegularSeason20242025!$AB$3:$AB$1315,DataRegularSeason20242025!$B$3:$B$1315, "&lt;=" &amp; GP$1, DataRegularSeason20242025!$E$3:$E$1315, $A27)</f>
        <v>8</v>
      </c>
      <c r="GQ27" s="49">
        <f>SUMIFS(DataRegularSeason20242025!$AA$3:$AA$1315,DataRegularSeason20242025!$B$3:$B$1315, "&lt;=" &amp; GQ$1, DataRegularSeason20242025!$D$3:$D$1315, $A27)+SUMIFS(DataRegularSeason20242025!$AB$3:$AB$1315,DataRegularSeason20242025!$B$3:$B$1315, "&lt;=" &amp; GQ$1, DataRegularSeason20242025!$E$3:$E$1315, $A27)</f>
        <v>8</v>
      </c>
      <c r="GR27" s="49">
        <f>SUMIFS(DataRegularSeason20242025!$AA$3:$AA$1315,DataRegularSeason20242025!$B$3:$B$1315, "&lt;=" &amp; GR$1, DataRegularSeason20242025!$D$3:$D$1315, $A27)+SUMIFS(DataRegularSeason20242025!$AB$3:$AB$1315,DataRegularSeason20242025!$B$3:$B$1315, "&lt;=" &amp; GR$1, DataRegularSeason20242025!$E$3:$E$1315, $A27)</f>
        <v>8</v>
      </c>
      <c r="GS27" s="49">
        <f>SUMIFS(DataRegularSeason20242025!$AA$3:$AA$1315,DataRegularSeason20242025!$B$3:$B$1315, "&lt;=" &amp; GS$1, DataRegularSeason20242025!$D$3:$D$1315, $A27)+SUMIFS(DataRegularSeason20242025!$AB$3:$AB$1315,DataRegularSeason20242025!$B$3:$B$1315, "&lt;=" &amp; GS$1, DataRegularSeason20242025!$E$3:$E$1315, $A27)</f>
        <v>8</v>
      </c>
      <c r="GT27" s="49">
        <f>SUMIFS(DataRegularSeason20242025!$AA$3:$AA$1315,DataRegularSeason20242025!$B$3:$B$1315, "&lt;=" &amp; GT$1, DataRegularSeason20242025!$D$3:$D$1315, $A27)+SUMIFS(DataRegularSeason20242025!$AB$3:$AB$1315,DataRegularSeason20242025!$B$3:$B$1315, "&lt;=" &amp; GT$1, DataRegularSeason20242025!$E$3:$E$1315, $A27)</f>
        <v>8</v>
      </c>
      <c r="GU27" s="49">
        <f>SUMIFS(DataRegularSeason20242025!$AA$3:$AA$1315,DataRegularSeason20242025!$B$3:$B$1315, "&lt;=" &amp; GU$1, DataRegularSeason20242025!$D$3:$D$1315, $A27)+SUMIFS(DataRegularSeason20242025!$AB$3:$AB$1315,DataRegularSeason20242025!$B$3:$B$1315, "&lt;=" &amp; GU$1, DataRegularSeason20242025!$E$3:$E$1315, $A27)</f>
        <v>8</v>
      </c>
      <c r="GV27" s="49"/>
      <c r="GW27" s="49"/>
      <c r="GX27" s="49"/>
      <c r="GY27" s="49"/>
      <c r="GZ27" s="49"/>
      <c r="HA27" s="49"/>
      <c r="HB27" s="49"/>
      <c r="HC27" s="49"/>
      <c r="HD27" s="49"/>
      <c r="HE27" s="49"/>
      <c r="HF27" s="49"/>
      <c r="HG27" s="49"/>
      <c r="HH27" s="49"/>
      <c r="HI27" s="49"/>
      <c r="HJ27" s="49"/>
      <c r="HK27" s="49"/>
      <c r="HL27" s="49"/>
      <c r="HM27" s="49"/>
      <c r="HN27" s="49"/>
      <c r="HO27" s="49"/>
      <c r="HP27" s="49"/>
      <c r="HQ27" s="49"/>
      <c r="HR27" s="49"/>
      <c r="HS27" s="49"/>
      <c r="HT27" s="49"/>
      <c r="HU27" s="49"/>
      <c r="HV27" s="49"/>
      <c r="HW27" s="49"/>
      <c r="HX27" s="49"/>
      <c r="HY27" s="49"/>
      <c r="HZ27" s="49"/>
      <c r="IA27" s="49"/>
      <c r="IB27" s="49"/>
      <c r="IC27" s="49"/>
      <c r="ID27" s="49"/>
      <c r="IE27" s="49"/>
      <c r="IF27" s="49"/>
      <c r="IG27" s="49"/>
      <c r="IH27" s="49"/>
      <c r="II27" s="49"/>
      <c r="IJ27" s="49"/>
      <c r="IK27" s="49"/>
      <c r="IL27" s="49"/>
      <c r="IM27" s="49"/>
      <c r="IN27" s="49"/>
      <c r="IO27" s="49"/>
      <c r="IP27" s="49"/>
      <c r="IQ27" s="49"/>
      <c r="IR27" s="49"/>
      <c r="IS27" s="49"/>
      <c r="IT27" s="49"/>
      <c r="IU27" s="49"/>
      <c r="IV27" s="49"/>
      <c r="IW27" s="49"/>
      <c r="IX27" s="49"/>
      <c r="IY27" s="49"/>
      <c r="IZ27" s="49"/>
      <c r="JA27" s="49"/>
      <c r="JB27" s="49"/>
      <c r="JC27" s="49"/>
      <c r="JD27" s="49"/>
      <c r="JE27" s="49"/>
      <c r="JF27" s="49"/>
      <c r="JG27" s="49"/>
      <c r="JH27" s="49"/>
      <c r="JI27" s="49"/>
      <c r="JJ27" s="49"/>
      <c r="JK27" s="49"/>
      <c r="JL27" s="49"/>
      <c r="JM27" s="49"/>
      <c r="JN27" s="49"/>
      <c r="JO27" s="49"/>
    </row>
    <row r="28" spans="1:275" hidden="1" x14ac:dyDescent="0.25">
      <c r="A28" s="48" t="s">
        <v>18</v>
      </c>
      <c r="B28" t="s">
        <v>98</v>
      </c>
      <c r="C28" t="s">
        <v>81</v>
      </c>
      <c r="D28" s="49">
        <f>SUMIFS(DataRegularSeason20242025!$AA$3:$AA$1315,DataRegularSeason20242025!$B$3:$B$1315, "&lt;=" &amp; D$1, DataRegularSeason20242025!$D$3:$D$1315, $A28)+SUMIFS(DataRegularSeason20242025!$AB$3:$AB$1315,DataRegularSeason20242025!$B$3:$B$1315, "&lt;=" &amp; D$1, DataRegularSeason20242025!$E$3:$E$1315, $A28)</f>
        <v>0</v>
      </c>
      <c r="E28" s="49">
        <f>SUMIFS(DataRegularSeason20242025!$AA$3:$AA$1315,DataRegularSeason20242025!$B$3:$B$1315, "&lt;=" &amp; E$1, DataRegularSeason20242025!$D$3:$D$1315, $A28)+SUMIFS(DataRegularSeason20242025!$AB$3:$AB$1315,DataRegularSeason20242025!$B$3:$B$1315, "&lt;=" &amp; E$1, DataRegularSeason20242025!$E$3:$E$1315, $A28)</f>
        <v>0</v>
      </c>
      <c r="F28" s="49">
        <f>SUMIFS(DataRegularSeason20242025!$AA$3:$AA$1315,DataRegularSeason20242025!$B$3:$B$1315, "&lt;=" &amp; F$1, DataRegularSeason20242025!$D$3:$D$1315, $A28)+SUMIFS(DataRegularSeason20242025!$AB$3:$AB$1315,DataRegularSeason20242025!$B$3:$B$1315, "&lt;=" &amp; F$1, DataRegularSeason20242025!$E$3:$E$1315, $A28)</f>
        <v>0</v>
      </c>
      <c r="G28" s="49">
        <f>SUMIFS(DataRegularSeason20242025!$AA$3:$AA$1315,DataRegularSeason20242025!$B$3:$B$1315, "&lt;=" &amp; G$1, DataRegularSeason20242025!$D$3:$D$1315, $A28)+SUMIFS(DataRegularSeason20242025!$AB$3:$AB$1315,DataRegularSeason20242025!$B$3:$B$1315, "&lt;=" &amp; G$1, DataRegularSeason20242025!$E$3:$E$1315, $A28)</f>
        <v>0</v>
      </c>
      <c r="H28" s="49">
        <f>SUMIFS(DataRegularSeason20242025!$AA$3:$AA$1315,DataRegularSeason20242025!$B$3:$B$1315, "&lt;=" &amp; H$1, DataRegularSeason20242025!$D$3:$D$1315, $A28)+SUMIFS(DataRegularSeason20242025!$AB$3:$AB$1315,DataRegularSeason20242025!$B$3:$B$1315, "&lt;=" &amp; H$1, DataRegularSeason20242025!$E$3:$E$1315, $A28)</f>
        <v>0</v>
      </c>
      <c r="I28" s="49">
        <f>SUMIFS(DataRegularSeason20242025!$AA$3:$AA$1315,DataRegularSeason20242025!$B$3:$B$1315, "&lt;=" &amp; I$1, DataRegularSeason20242025!$D$3:$D$1315, $A28)+SUMIFS(DataRegularSeason20242025!$AB$3:$AB$1315,DataRegularSeason20242025!$B$3:$B$1315, "&lt;=" &amp; I$1, DataRegularSeason20242025!$E$3:$E$1315, $A28)</f>
        <v>0</v>
      </c>
      <c r="J28" s="49">
        <f>SUMIFS(DataRegularSeason20242025!$AA$3:$AA$1315,DataRegularSeason20242025!$B$3:$B$1315, "&lt;=" &amp; J$1, DataRegularSeason20242025!$D$3:$D$1315, $A28)+SUMIFS(DataRegularSeason20242025!$AB$3:$AB$1315,DataRegularSeason20242025!$B$3:$B$1315, "&lt;=" &amp; J$1, DataRegularSeason20242025!$E$3:$E$1315, $A28)</f>
        <v>0</v>
      </c>
      <c r="K28" s="49">
        <f>SUMIFS(DataRegularSeason20242025!$AA$3:$AA$1315,DataRegularSeason20242025!$B$3:$B$1315, "&lt;=" &amp; K$1, DataRegularSeason20242025!$D$3:$D$1315, $A28)+SUMIFS(DataRegularSeason20242025!$AB$3:$AB$1315,DataRegularSeason20242025!$B$3:$B$1315, "&lt;=" &amp; K$1, DataRegularSeason20242025!$E$3:$E$1315, $A28)</f>
        <v>2</v>
      </c>
      <c r="L28" s="49">
        <f>SUMIFS(DataRegularSeason20242025!$AA$3:$AA$1315,DataRegularSeason20242025!$B$3:$B$1315, "&lt;=" &amp; L$1, DataRegularSeason20242025!$D$3:$D$1315, $A28)+SUMIFS(DataRegularSeason20242025!$AB$3:$AB$1315,DataRegularSeason20242025!$B$3:$B$1315, "&lt;=" &amp; L$1, DataRegularSeason20242025!$E$3:$E$1315, $A28)</f>
        <v>2</v>
      </c>
      <c r="M28" s="49">
        <f>SUMIFS(DataRegularSeason20242025!$AA$3:$AA$1315,DataRegularSeason20242025!$B$3:$B$1315, "&lt;=" &amp; M$1, DataRegularSeason20242025!$D$3:$D$1315, $A28)+SUMIFS(DataRegularSeason20242025!$AB$3:$AB$1315,DataRegularSeason20242025!$B$3:$B$1315, "&lt;=" &amp; M$1, DataRegularSeason20242025!$E$3:$E$1315, $A28)</f>
        <v>4</v>
      </c>
      <c r="N28" s="49">
        <f>SUMIFS(DataRegularSeason20242025!$AA$3:$AA$1315,DataRegularSeason20242025!$B$3:$B$1315, "&lt;=" &amp; N$1, DataRegularSeason20242025!$D$3:$D$1315, $A28)+SUMIFS(DataRegularSeason20242025!$AB$3:$AB$1315,DataRegularSeason20242025!$B$3:$B$1315, "&lt;=" &amp; N$1, DataRegularSeason20242025!$E$3:$E$1315, $A28)</f>
        <v>4</v>
      </c>
      <c r="O28" s="49">
        <f>SUMIFS(DataRegularSeason20242025!$AA$3:$AA$1315,DataRegularSeason20242025!$B$3:$B$1315, "&lt;=" &amp; O$1, DataRegularSeason20242025!$D$3:$D$1315, $A28)+SUMIFS(DataRegularSeason20242025!$AB$3:$AB$1315,DataRegularSeason20242025!$B$3:$B$1315, "&lt;=" &amp; O$1, DataRegularSeason20242025!$E$3:$E$1315, $A28)</f>
        <v>4</v>
      </c>
      <c r="P28" s="49">
        <f>SUMIFS(DataRegularSeason20242025!$AA$3:$AA$1315,DataRegularSeason20242025!$B$3:$B$1315, "&lt;=" &amp; P$1, DataRegularSeason20242025!$D$3:$D$1315, $A28)+SUMIFS(DataRegularSeason20242025!$AB$3:$AB$1315,DataRegularSeason20242025!$B$3:$B$1315, "&lt;=" &amp; P$1, DataRegularSeason20242025!$E$3:$E$1315, $A28)</f>
        <v>4</v>
      </c>
      <c r="Q28" s="49">
        <f>SUMIFS(DataRegularSeason20242025!$AA$3:$AA$1315,DataRegularSeason20242025!$B$3:$B$1315, "&lt;=" &amp; Q$1, DataRegularSeason20242025!$D$3:$D$1315, $A28)+SUMIFS(DataRegularSeason20242025!$AB$3:$AB$1315,DataRegularSeason20242025!$B$3:$B$1315, "&lt;=" &amp; Q$1, DataRegularSeason20242025!$E$3:$E$1315, $A28)</f>
        <v>6</v>
      </c>
      <c r="R28" s="49">
        <f>SUMIFS(DataRegularSeason20242025!$AA$3:$AA$1315,DataRegularSeason20242025!$B$3:$B$1315, "&lt;=" &amp; R$1, DataRegularSeason20242025!$D$3:$D$1315, $A28)+SUMIFS(DataRegularSeason20242025!$AB$3:$AB$1315,DataRegularSeason20242025!$B$3:$B$1315, "&lt;=" &amp; R$1, DataRegularSeason20242025!$E$3:$E$1315, $A28)</f>
        <v>6</v>
      </c>
      <c r="S28" s="49">
        <f>SUMIFS(DataRegularSeason20242025!$AA$3:$AA$1315,DataRegularSeason20242025!$B$3:$B$1315, "&lt;=" &amp; S$1, DataRegularSeason20242025!$D$3:$D$1315, $A28)+SUMIFS(DataRegularSeason20242025!$AB$3:$AB$1315,DataRegularSeason20242025!$B$3:$B$1315, "&lt;=" &amp; S$1, DataRegularSeason20242025!$E$3:$E$1315, $A28)</f>
        <v>6</v>
      </c>
      <c r="T28" s="49">
        <f>SUMIFS(DataRegularSeason20242025!$AA$3:$AA$1315,DataRegularSeason20242025!$B$3:$B$1315, "&lt;=" &amp; T$1, DataRegularSeason20242025!$D$3:$D$1315, $A28)+SUMIFS(DataRegularSeason20242025!$AB$3:$AB$1315,DataRegularSeason20242025!$B$3:$B$1315, "&lt;=" &amp; T$1, DataRegularSeason20242025!$E$3:$E$1315, $A28)</f>
        <v>6</v>
      </c>
      <c r="U28" s="49">
        <f>SUMIFS(DataRegularSeason20242025!$AA$3:$AA$1315,DataRegularSeason20242025!$B$3:$B$1315, "&lt;=" &amp; U$1, DataRegularSeason20242025!$D$3:$D$1315, $A28)+SUMIFS(DataRegularSeason20242025!$AB$3:$AB$1315,DataRegularSeason20242025!$B$3:$B$1315, "&lt;=" &amp; U$1, DataRegularSeason20242025!$E$3:$E$1315, $A28)</f>
        <v>6</v>
      </c>
      <c r="V28" s="49">
        <f>SUMIFS(DataRegularSeason20242025!$AA$3:$AA$1315,DataRegularSeason20242025!$B$3:$B$1315, "&lt;=" &amp; V$1, DataRegularSeason20242025!$D$3:$D$1315, $A28)+SUMIFS(DataRegularSeason20242025!$AB$3:$AB$1315,DataRegularSeason20242025!$B$3:$B$1315, "&lt;=" &amp; V$1, DataRegularSeason20242025!$E$3:$E$1315, $A28)</f>
        <v>8</v>
      </c>
      <c r="W28" s="49">
        <f>SUMIFS(DataRegularSeason20242025!$AA$3:$AA$1315,DataRegularSeason20242025!$B$3:$B$1315, "&lt;=" &amp; W$1, DataRegularSeason20242025!$D$3:$D$1315, $A28)+SUMIFS(DataRegularSeason20242025!$AB$3:$AB$1315,DataRegularSeason20242025!$B$3:$B$1315, "&lt;=" &amp; W$1, DataRegularSeason20242025!$E$3:$E$1315, $A28)</f>
        <v>8</v>
      </c>
      <c r="X28" s="49">
        <f>SUMIFS(DataRegularSeason20242025!$AA$3:$AA$1315,DataRegularSeason20242025!$B$3:$B$1315, "&lt;=" &amp; X$1, DataRegularSeason20242025!$D$3:$D$1315, $A28)+SUMIFS(DataRegularSeason20242025!$AB$3:$AB$1315,DataRegularSeason20242025!$B$3:$B$1315, "&lt;=" &amp; X$1, DataRegularSeason20242025!$E$3:$E$1315, $A28)</f>
        <v>8</v>
      </c>
      <c r="Y28" s="49">
        <f>SUMIFS(DataRegularSeason20242025!$AA$3:$AA$1315,DataRegularSeason20242025!$B$3:$B$1315, "&lt;=" &amp; Y$1, DataRegularSeason20242025!$D$3:$D$1315, $A28)+SUMIFS(DataRegularSeason20242025!$AB$3:$AB$1315,DataRegularSeason20242025!$B$3:$B$1315, "&lt;=" &amp; Y$1, DataRegularSeason20242025!$E$3:$E$1315, $A28)</f>
        <v>8</v>
      </c>
      <c r="Z28" s="49">
        <f>SUMIFS(DataRegularSeason20242025!$AA$3:$AA$1315,DataRegularSeason20242025!$B$3:$B$1315, "&lt;=" &amp; Z$1, DataRegularSeason20242025!$D$3:$D$1315, $A28)+SUMIFS(DataRegularSeason20242025!$AB$3:$AB$1315,DataRegularSeason20242025!$B$3:$B$1315, "&lt;=" &amp; Z$1, DataRegularSeason20242025!$E$3:$E$1315, $A28)</f>
        <v>8</v>
      </c>
      <c r="AA28" s="49">
        <f>SUMIFS(DataRegularSeason20242025!$AA$3:$AA$1315,DataRegularSeason20242025!$B$3:$B$1315, "&lt;=" &amp; AA$1, DataRegularSeason20242025!$D$3:$D$1315, $A28)+SUMIFS(DataRegularSeason20242025!$AB$3:$AB$1315,DataRegularSeason20242025!$B$3:$B$1315, "&lt;=" &amp; AA$1, DataRegularSeason20242025!$E$3:$E$1315, $A28)</f>
        <v>8</v>
      </c>
      <c r="AB28" s="49">
        <f>SUMIFS(DataRegularSeason20242025!$AA$3:$AA$1315,DataRegularSeason20242025!$B$3:$B$1315, "&lt;=" &amp; AB$1, DataRegularSeason20242025!$D$3:$D$1315, $A28)+SUMIFS(DataRegularSeason20242025!$AB$3:$AB$1315,DataRegularSeason20242025!$B$3:$B$1315, "&lt;=" &amp; AB$1, DataRegularSeason20242025!$E$3:$E$1315, $A28)</f>
        <v>8</v>
      </c>
      <c r="AC28" s="49">
        <f>SUMIFS(DataRegularSeason20242025!$AA$3:$AA$1315,DataRegularSeason20242025!$B$3:$B$1315, "&lt;=" &amp; AC$1, DataRegularSeason20242025!$D$3:$D$1315, $A28)+SUMIFS(DataRegularSeason20242025!$AB$3:$AB$1315,DataRegularSeason20242025!$B$3:$B$1315, "&lt;=" &amp; AC$1, DataRegularSeason20242025!$E$3:$E$1315, $A28)</f>
        <v>8</v>
      </c>
      <c r="AD28" s="49">
        <f>SUMIFS(DataRegularSeason20242025!$AA$3:$AA$1315,DataRegularSeason20242025!$B$3:$B$1315, "&lt;=" &amp; AD$1, DataRegularSeason20242025!$D$3:$D$1315, $A28)+SUMIFS(DataRegularSeason20242025!$AB$3:$AB$1315,DataRegularSeason20242025!$B$3:$B$1315, "&lt;=" &amp; AD$1, DataRegularSeason20242025!$E$3:$E$1315, $A28)</f>
        <v>8</v>
      </c>
      <c r="AE28" s="49">
        <f>SUMIFS(DataRegularSeason20242025!$AA$3:$AA$1315,DataRegularSeason20242025!$B$3:$B$1315, "&lt;=" &amp; AE$1, DataRegularSeason20242025!$D$3:$D$1315, $A28)+SUMIFS(DataRegularSeason20242025!$AB$3:$AB$1315,DataRegularSeason20242025!$B$3:$B$1315, "&lt;=" &amp; AE$1, DataRegularSeason20242025!$E$3:$E$1315, $A28)</f>
        <v>8</v>
      </c>
      <c r="AF28" s="49">
        <f>SUMIFS(DataRegularSeason20242025!$AA$3:$AA$1315,DataRegularSeason20242025!$B$3:$B$1315, "&lt;=" &amp; AF$1, DataRegularSeason20242025!$D$3:$D$1315, $A28)+SUMIFS(DataRegularSeason20242025!$AB$3:$AB$1315,DataRegularSeason20242025!$B$3:$B$1315, "&lt;=" &amp; AF$1, DataRegularSeason20242025!$E$3:$E$1315, $A28)</f>
        <v>8</v>
      </c>
      <c r="AG28" s="49">
        <f>SUMIFS(DataRegularSeason20242025!$AA$3:$AA$1315,DataRegularSeason20242025!$B$3:$B$1315, "&lt;=" &amp; AG$1, DataRegularSeason20242025!$D$3:$D$1315, $A28)+SUMIFS(DataRegularSeason20242025!$AB$3:$AB$1315,DataRegularSeason20242025!$B$3:$B$1315, "&lt;=" &amp; AG$1, DataRegularSeason20242025!$E$3:$E$1315, $A28)</f>
        <v>8</v>
      </c>
      <c r="AH28" s="49">
        <f>SUMIFS(DataRegularSeason20242025!$AA$3:$AA$1315,DataRegularSeason20242025!$B$3:$B$1315, "&lt;=" &amp; AH$1, DataRegularSeason20242025!$D$3:$D$1315, $A28)+SUMIFS(DataRegularSeason20242025!$AB$3:$AB$1315,DataRegularSeason20242025!$B$3:$B$1315, "&lt;=" &amp; AH$1, DataRegularSeason20242025!$E$3:$E$1315, $A28)</f>
        <v>8</v>
      </c>
      <c r="AI28" s="49">
        <f>SUMIFS(DataRegularSeason20242025!$AA$3:$AA$1315,DataRegularSeason20242025!$B$3:$B$1315, "&lt;=" &amp; AI$1, DataRegularSeason20242025!$D$3:$D$1315, $A28)+SUMIFS(DataRegularSeason20242025!$AB$3:$AB$1315,DataRegularSeason20242025!$B$3:$B$1315, "&lt;=" &amp; AI$1, DataRegularSeason20242025!$E$3:$E$1315, $A28)</f>
        <v>8</v>
      </c>
      <c r="AJ28" s="49">
        <f>SUMIFS(DataRegularSeason20242025!$AA$3:$AA$1315,DataRegularSeason20242025!$B$3:$B$1315, "&lt;=" &amp; AJ$1, DataRegularSeason20242025!$D$3:$D$1315, $A28)+SUMIFS(DataRegularSeason20242025!$AB$3:$AB$1315,DataRegularSeason20242025!$B$3:$B$1315, "&lt;=" &amp; AJ$1, DataRegularSeason20242025!$E$3:$E$1315, $A28)</f>
        <v>8</v>
      </c>
      <c r="AK28" s="49">
        <f>SUMIFS(DataRegularSeason20242025!$AA$3:$AA$1315,DataRegularSeason20242025!$B$3:$B$1315, "&lt;=" &amp; AK$1, DataRegularSeason20242025!$D$3:$D$1315, $A28)+SUMIFS(DataRegularSeason20242025!$AB$3:$AB$1315,DataRegularSeason20242025!$B$3:$B$1315, "&lt;=" &amp; AK$1, DataRegularSeason20242025!$E$3:$E$1315, $A28)</f>
        <v>8</v>
      </c>
      <c r="AL28" s="49">
        <f>SUMIFS(DataRegularSeason20242025!$AA$3:$AA$1315,DataRegularSeason20242025!$B$3:$B$1315, "&lt;=" &amp; AL$1, DataRegularSeason20242025!$D$3:$D$1315, $A28)+SUMIFS(DataRegularSeason20242025!$AB$3:$AB$1315,DataRegularSeason20242025!$B$3:$B$1315, "&lt;=" &amp; AL$1, DataRegularSeason20242025!$E$3:$E$1315, $A28)</f>
        <v>8</v>
      </c>
      <c r="AM28" s="49">
        <f>SUMIFS(DataRegularSeason20242025!$AA$3:$AA$1315,DataRegularSeason20242025!$B$3:$B$1315, "&lt;=" &amp; AM$1, DataRegularSeason20242025!$D$3:$D$1315, $A28)+SUMIFS(DataRegularSeason20242025!$AB$3:$AB$1315,DataRegularSeason20242025!$B$3:$B$1315, "&lt;=" &amp; AM$1, DataRegularSeason20242025!$E$3:$E$1315, $A28)</f>
        <v>8</v>
      </c>
      <c r="AN28" s="49">
        <f>SUMIFS(DataRegularSeason20242025!$AA$3:$AA$1315,DataRegularSeason20242025!$B$3:$B$1315, "&lt;=" &amp; AN$1, DataRegularSeason20242025!$D$3:$D$1315, $A28)+SUMIFS(DataRegularSeason20242025!$AB$3:$AB$1315,DataRegularSeason20242025!$B$3:$B$1315, "&lt;=" &amp; AN$1, DataRegularSeason20242025!$E$3:$E$1315, $A28)</f>
        <v>8</v>
      </c>
      <c r="AO28" s="49">
        <f>SUMIFS(DataRegularSeason20242025!$AA$3:$AA$1315,DataRegularSeason20242025!$B$3:$B$1315, "&lt;=" &amp; AO$1, DataRegularSeason20242025!$D$3:$D$1315, $A28)+SUMIFS(DataRegularSeason20242025!$AB$3:$AB$1315,DataRegularSeason20242025!$B$3:$B$1315, "&lt;=" &amp; AO$1, DataRegularSeason20242025!$E$3:$E$1315, $A28)</f>
        <v>8</v>
      </c>
      <c r="AP28" s="49">
        <f>SUMIFS(DataRegularSeason20242025!$AA$3:$AA$1315,DataRegularSeason20242025!$B$3:$B$1315, "&lt;=" &amp; AP$1, DataRegularSeason20242025!$D$3:$D$1315, $A28)+SUMIFS(DataRegularSeason20242025!$AB$3:$AB$1315,DataRegularSeason20242025!$B$3:$B$1315, "&lt;=" &amp; AP$1, DataRegularSeason20242025!$E$3:$E$1315, $A28)</f>
        <v>8</v>
      </c>
      <c r="AQ28" s="49">
        <f>SUMIFS(DataRegularSeason20242025!$AA$3:$AA$1315,DataRegularSeason20242025!$B$3:$B$1315, "&lt;=" &amp; AQ$1, DataRegularSeason20242025!$D$3:$D$1315, $A28)+SUMIFS(DataRegularSeason20242025!$AB$3:$AB$1315,DataRegularSeason20242025!$B$3:$B$1315, "&lt;=" &amp; AQ$1, DataRegularSeason20242025!$E$3:$E$1315, $A28)</f>
        <v>8</v>
      </c>
      <c r="AR28" s="49">
        <f>SUMIFS(DataRegularSeason20242025!$AA$3:$AA$1315,DataRegularSeason20242025!$B$3:$B$1315, "&lt;=" &amp; AR$1, DataRegularSeason20242025!$D$3:$D$1315, $A28)+SUMIFS(DataRegularSeason20242025!$AB$3:$AB$1315,DataRegularSeason20242025!$B$3:$B$1315, "&lt;=" &amp; AR$1, DataRegularSeason20242025!$E$3:$E$1315, $A28)</f>
        <v>8</v>
      </c>
      <c r="AS28" s="49">
        <f>SUMIFS(DataRegularSeason20242025!$AA$3:$AA$1315,DataRegularSeason20242025!$B$3:$B$1315, "&lt;=" &amp; AS$1, DataRegularSeason20242025!$D$3:$D$1315, $A28)+SUMIFS(DataRegularSeason20242025!$AB$3:$AB$1315,DataRegularSeason20242025!$B$3:$B$1315, "&lt;=" &amp; AS$1, DataRegularSeason20242025!$E$3:$E$1315, $A28)</f>
        <v>8</v>
      </c>
      <c r="AT28" s="49">
        <f>SUMIFS(DataRegularSeason20242025!$AA$3:$AA$1315,DataRegularSeason20242025!$B$3:$B$1315, "&lt;=" &amp; AT$1, DataRegularSeason20242025!$D$3:$D$1315, $A28)+SUMIFS(DataRegularSeason20242025!$AB$3:$AB$1315,DataRegularSeason20242025!$B$3:$B$1315, "&lt;=" &amp; AT$1, DataRegularSeason20242025!$E$3:$E$1315, $A28)</f>
        <v>8</v>
      </c>
      <c r="AU28" s="49">
        <f>SUMIFS(DataRegularSeason20242025!$AA$3:$AA$1315,DataRegularSeason20242025!$B$3:$B$1315, "&lt;=" &amp; AU$1, DataRegularSeason20242025!$D$3:$D$1315, $A28)+SUMIFS(DataRegularSeason20242025!$AB$3:$AB$1315,DataRegularSeason20242025!$B$3:$B$1315, "&lt;=" &amp; AU$1, DataRegularSeason20242025!$E$3:$E$1315, $A28)</f>
        <v>8</v>
      </c>
      <c r="AV28" s="49">
        <f>SUMIFS(DataRegularSeason20242025!$AA$3:$AA$1315,DataRegularSeason20242025!$B$3:$B$1315, "&lt;=" &amp; AV$1, DataRegularSeason20242025!$D$3:$D$1315, $A28)+SUMIFS(DataRegularSeason20242025!$AB$3:$AB$1315,DataRegularSeason20242025!$B$3:$B$1315, "&lt;=" &amp; AV$1, DataRegularSeason20242025!$E$3:$E$1315, $A28)</f>
        <v>8</v>
      </c>
      <c r="AW28" s="49">
        <f>SUMIFS(DataRegularSeason20242025!$AA$3:$AA$1315,DataRegularSeason20242025!$B$3:$B$1315, "&lt;=" &amp; AW$1, DataRegularSeason20242025!$D$3:$D$1315, $A28)+SUMIFS(DataRegularSeason20242025!$AB$3:$AB$1315,DataRegularSeason20242025!$B$3:$B$1315, "&lt;=" &amp; AW$1, DataRegularSeason20242025!$E$3:$E$1315, $A28)</f>
        <v>8</v>
      </c>
      <c r="AX28" s="49">
        <f>SUMIFS(DataRegularSeason20242025!$AA$3:$AA$1315,DataRegularSeason20242025!$B$3:$B$1315, "&lt;=" &amp; AX$1, DataRegularSeason20242025!$D$3:$D$1315, $A28)+SUMIFS(DataRegularSeason20242025!$AB$3:$AB$1315,DataRegularSeason20242025!$B$3:$B$1315, "&lt;=" &amp; AX$1, DataRegularSeason20242025!$E$3:$E$1315, $A28)</f>
        <v>8</v>
      </c>
      <c r="AY28" s="49">
        <f>SUMIFS(DataRegularSeason20242025!$AA$3:$AA$1315,DataRegularSeason20242025!$B$3:$B$1315, "&lt;=" &amp; AY$1, DataRegularSeason20242025!$D$3:$D$1315, $A28)+SUMIFS(DataRegularSeason20242025!$AB$3:$AB$1315,DataRegularSeason20242025!$B$3:$B$1315, "&lt;=" &amp; AY$1, DataRegularSeason20242025!$E$3:$E$1315, $A28)</f>
        <v>8</v>
      </c>
      <c r="AZ28" s="49">
        <f>SUMIFS(DataRegularSeason20242025!$AA$3:$AA$1315,DataRegularSeason20242025!$B$3:$B$1315, "&lt;=" &amp; AZ$1, DataRegularSeason20242025!$D$3:$D$1315, $A28)+SUMIFS(DataRegularSeason20242025!$AB$3:$AB$1315,DataRegularSeason20242025!$B$3:$B$1315, "&lt;=" &amp; AZ$1, DataRegularSeason20242025!$E$3:$E$1315, $A28)</f>
        <v>8</v>
      </c>
      <c r="BA28" s="49">
        <f>SUMIFS(DataRegularSeason20242025!$AA$3:$AA$1315,DataRegularSeason20242025!$B$3:$B$1315, "&lt;=" &amp; BA$1, DataRegularSeason20242025!$D$3:$D$1315, $A28)+SUMIFS(DataRegularSeason20242025!$AB$3:$AB$1315,DataRegularSeason20242025!$B$3:$B$1315, "&lt;=" &amp; BA$1, DataRegularSeason20242025!$E$3:$E$1315, $A28)</f>
        <v>8</v>
      </c>
      <c r="BB28" s="49">
        <f>SUMIFS(DataRegularSeason20242025!$AA$3:$AA$1315,DataRegularSeason20242025!$B$3:$B$1315, "&lt;=" &amp; BB$1, DataRegularSeason20242025!$D$3:$D$1315, $A28)+SUMIFS(DataRegularSeason20242025!$AB$3:$AB$1315,DataRegularSeason20242025!$B$3:$B$1315, "&lt;=" &amp; BB$1, DataRegularSeason20242025!$E$3:$E$1315, $A28)</f>
        <v>8</v>
      </c>
      <c r="BC28" s="49">
        <f>SUMIFS(DataRegularSeason20242025!$AA$3:$AA$1315,DataRegularSeason20242025!$B$3:$B$1315, "&lt;=" &amp; BC$1, DataRegularSeason20242025!$D$3:$D$1315, $A28)+SUMIFS(DataRegularSeason20242025!$AB$3:$AB$1315,DataRegularSeason20242025!$B$3:$B$1315, "&lt;=" &amp; BC$1, DataRegularSeason20242025!$E$3:$E$1315, $A28)</f>
        <v>8</v>
      </c>
      <c r="BD28" s="49">
        <f>SUMIFS(DataRegularSeason20242025!$AA$3:$AA$1315,DataRegularSeason20242025!$B$3:$B$1315, "&lt;=" &amp; BD$1, DataRegularSeason20242025!$D$3:$D$1315, $A28)+SUMIFS(DataRegularSeason20242025!$AB$3:$AB$1315,DataRegularSeason20242025!$B$3:$B$1315, "&lt;=" &amp; BD$1, DataRegularSeason20242025!$E$3:$E$1315, $A28)</f>
        <v>8</v>
      </c>
      <c r="BE28" s="49">
        <f>SUMIFS(DataRegularSeason20242025!$AA$3:$AA$1315,DataRegularSeason20242025!$B$3:$B$1315, "&lt;=" &amp; BE$1, DataRegularSeason20242025!$D$3:$D$1315, $A28)+SUMIFS(DataRegularSeason20242025!$AB$3:$AB$1315,DataRegularSeason20242025!$B$3:$B$1315, "&lt;=" &amp; BE$1, DataRegularSeason20242025!$E$3:$E$1315, $A28)</f>
        <v>8</v>
      </c>
      <c r="BF28" s="49">
        <f>SUMIFS(DataRegularSeason20242025!$AA$3:$AA$1315,DataRegularSeason20242025!$B$3:$B$1315, "&lt;=" &amp; BF$1, DataRegularSeason20242025!$D$3:$D$1315, $A28)+SUMIFS(DataRegularSeason20242025!$AB$3:$AB$1315,DataRegularSeason20242025!$B$3:$B$1315, "&lt;=" &amp; BF$1, DataRegularSeason20242025!$E$3:$E$1315, $A28)</f>
        <v>8</v>
      </c>
      <c r="BG28" s="49">
        <f>SUMIFS(DataRegularSeason20242025!$AA$3:$AA$1315,DataRegularSeason20242025!$B$3:$B$1315, "&lt;=" &amp; BG$1, DataRegularSeason20242025!$D$3:$D$1315, $A28)+SUMIFS(DataRegularSeason20242025!$AB$3:$AB$1315,DataRegularSeason20242025!$B$3:$B$1315, "&lt;=" &amp; BG$1, DataRegularSeason20242025!$E$3:$E$1315, $A28)</f>
        <v>8</v>
      </c>
      <c r="BH28" s="49">
        <f>SUMIFS(DataRegularSeason20242025!$AA$3:$AA$1315,DataRegularSeason20242025!$B$3:$B$1315, "&lt;=" &amp; BH$1, DataRegularSeason20242025!$D$3:$D$1315, $A28)+SUMIFS(DataRegularSeason20242025!$AB$3:$AB$1315,DataRegularSeason20242025!$B$3:$B$1315, "&lt;=" &amp; BH$1, DataRegularSeason20242025!$E$3:$E$1315, $A28)</f>
        <v>8</v>
      </c>
      <c r="BI28" s="49">
        <f>SUMIFS(DataRegularSeason20242025!$AA$3:$AA$1315,DataRegularSeason20242025!$B$3:$B$1315, "&lt;=" &amp; BI$1, DataRegularSeason20242025!$D$3:$D$1315, $A28)+SUMIFS(DataRegularSeason20242025!$AB$3:$AB$1315,DataRegularSeason20242025!$B$3:$B$1315, "&lt;=" &amp; BI$1, DataRegularSeason20242025!$E$3:$E$1315, $A28)</f>
        <v>8</v>
      </c>
      <c r="BJ28" s="49">
        <f>SUMIFS(DataRegularSeason20242025!$AA$3:$AA$1315,DataRegularSeason20242025!$B$3:$B$1315, "&lt;=" &amp; BJ$1, DataRegularSeason20242025!$D$3:$D$1315, $A28)+SUMIFS(DataRegularSeason20242025!$AB$3:$AB$1315,DataRegularSeason20242025!$B$3:$B$1315, "&lt;=" &amp; BJ$1, DataRegularSeason20242025!$E$3:$E$1315, $A28)</f>
        <v>8</v>
      </c>
      <c r="BK28" s="49">
        <f>SUMIFS(DataRegularSeason20242025!$AA$3:$AA$1315,DataRegularSeason20242025!$B$3:$B$1315, "&lt;=" &amp; BK$1, DataRegularSeason20242025!$D$3:$D$1315, $A28)+SUMIFS(DataRegularSeason20242025!$AB$3:$AB$1315,DataRegularSeason20242025!$B$3:$B$1315, "&lt;=" &amp; BK$1, DataRegularSeason20242025!$E$3:$E$1315, $A28)</f>
        <v>8</v>
      </c>
      <c r="BL28" s="49">
        <f>SUMIFS(DataRegularSeason20242025!$AA$3:$AA$1315,DataRegularSeason20242025!$B$3:$B$1315, "&lt;=" &amp; BL$1, DataRegularSeason20242025!$D$3:$D$1315, $A28)+SUMIFS(DataRegularSeason20242025!$AB$3:$AB$1315,DataRegularSeason20242025!$B$3:$B$1315, "&lt;=" &amp; BL$1, DataRegularSeason20242025!$E$3:$E$1315, $A28)</f>
        <v>8</v>
      </c>
      <c r="BM28" s="49">
        <f>SUMIFS(DataRegularSeason20242025!$AA$3:$AA$1315,DataRegularSeason20242025!$B$3:$B$1315, "&lt;=" &amp; BM$1, DataRegularSeason20242025!$D$3:$D$1315, $A28)+SUMIFS(DataRegularSeason20242025!$AB$3:$AB$1315,DataRegularSeason20242025!$B$3:$B$1315, "&lt;=" &amp; BM$1, DataRegularSeason20242025!$E$3:$E$1315, $A28)</f>
        <v>8</v>
      </c>
      <c r="BN28" s="49">
        <f>SUMIFS(DataRegularSeason20242025!$AA$3:$AA$1315,DataRegularSeason20242025!$B$3:$B$1315, "&lt;=" &amp; BN$1, DataRegularSeason20242025!$D$3:$D$1315, $A28)+SUMIFS(DataRegularSeason20242025!$AB$3:$AB$1315,DataRegularSeason20242025!$B$3:$B$1315, "&lt;=" &amp; BN$1, DataRegularSeason20242025!$E$3:$E$1315, $A28)</f>
        <v>8</v>
      </c>
      <c r="BO28" s="49">
        <f>SUMIFS(DataRegularSeason20242025!$AA$3:$AA$1315,DataRegularSeason20242025!$B$3:$B$1315, "&lt;=" &amp; BO$1, DataRegularSeason20242025!$D$3:$D$1315, $A28)+SUMIFS(DataRegularSeason20242025!$AB$3:$AB$1315,DataRegularSeason20242025!$B$3:$B$1315, "&lt;=" &amp; BO$1, DataRegularSeason20242025!$E$3:$E$1315, $A28)</f>
        <v>8</v>
      </c>
      <c r="BP28" s="49">
        <f>SUMIFS(DataRegularSeason20242025!$AA$3:$AA$1315,DataRegularSeason20242025!$B$3:$B$1315, "&lt;=" &amp; BP$1, DataRegularSeason20242025!$D$3:$D$1315, $A28)+SUMIFS(DataRegularSeason20242025!$AB$3:$AB$1315,DataRegularSeason20242025!$B$3:$B$1315, "&lt;=" &amp; BP$1, DataRegularSeason20242025!$E$3:$E$1315, $A28)</f>
        <v>8</v>
      </c>
      <c r="BQ28" s="49">
        <f>SUMIFS(DataRegularSeason20242025!$AA$3:$AA$1315,DataRegularSeason20242025!$B$3:$B$1315, "&lt;=" &amp; BQ$1, DataRegularSeason20242025!$D$3:$D$1315, $A28)+SUMIFS(DataRegularSeason20242025!$AB$3:$AB$1315,DataRegularSeason20242025!$B$3:$B$1315, "&lt;=" &amp; BQ$1, DataRegularSeason20242025!$E$3:$E$1315, $A28)</f>
        <v>8</v>
      </c>
      <c r="BR28" s="49">
        <f>SUMIFS(DataRegularSeason20242025!$AA$3:$AA$1315,DataRegularSeason20242025!$B$3:$B$1315, "&lt;=" &amp; BR$1, DataRegularSeason20242025!$D$3:$D$1315, $A28)+SUMIFS(DataRegularSeason20242025!$AB$3:$AB$1315,DataRegularSeason20242025!$B$3:$B$1315, "&lt;=" &amp; BR$1, DataRegularSeason20242025!$E$3:$E$1315, $A28)</f>
        <v>8</v>
      </c>
      <c r="BS28" s="49">
        <f>SUMIFS(DataRegularSeason20242025!$AA$3:$AA$1315,DataRegularSeason20242025!$B$3:$B$1315, "&lt;=" &amp; BS$1, DataRegularSeason20242025!$D$3:$D$1315, $A28)+SUMIFS(DataRegularSeason20242025!$AB$3:$AB$1315,DataRegularSeason20242025!$B$3:$B$1315, "&lt;=" &amp; BS$1, DataRegularSeason20242025!$E$3:$E$1315, $A28)</f>
        <v>8</v>
      </c>
      <c r="BT28" s="49">
        <f>SUMIFS(DataRegularSeason20242025!$AA$3:$AA$1315,DataRegularSeason20242025!$B$3:$B$1315, "&lt;=" &amp; BT$1, DataRegularSeason20242025!$D$3:$D$1315, $A28)+SUMIFS(DataRegularSeason20242025!$AB$3:$AB$1315,DataRegularSeason20242025!$B$3:$B$1315, "&lt;=" &amp; BT$1, DataRegularSeason20242025!$E$3:$E$1315, $A28)</f>
        <v>8</v>
      </c>
      <c r="BU28" s="49">
        <f>SUMIFS(DataRegularSeason20242025!$AA$3:$AA$1315,DataRegularSeason20242025!$B$3:$B$1315, "&lt;=" &amp; BU$1, DataRegularSeason20242025!$D$3:$D$1315, $A28)+SUMIFS(DataRegularSeason20242025!$AB$3:$AB$1315,DataRegularSeason20242025!$B$3:$B$1315, "&lt;=" &amp; BU$1, DataRegularSeason20242025!$E$3:$E$1315, $A28)</f>
        <v>8</v>
      </c>
      <c r="BV28" s="49">
        <f>SUMIFS(DataRegularSeason20242025!$AA$3:$AA$1315,DataRegularSeason20242025!$B$3:$B$1315, "&lt;=" &amp; BV$1, DataRegularSeason20242025!$D$3:$D$1315, $A28)+SUMIFS(DataRegularSeason20242025!$AB$3:$AB$1315,DataRegularSeason20242025!$B$3:$B$1315, "&lt;=" &amp; BV$1, DataRegularSeason20242025!$E$3:$E$1315, $A28)</f>
        <v>8</v>
      </c>
      <c r="BW28" s="49">
        <f>SUMIFS(DataRegularSeason20242025!$AA$3:$AA$1315,DataRegularSeason20242025!$B$3:$B$1315, "&lt;=" &amp; BW$1, DataRegularSeason20242025!$D$3:$D$1315, $A28)+SUMIFS(DataRegularSeason20242025!$AB$3:$AB$1315,DataRegularSeason20242025!$B$3:$B$1315, "&lt;=" &amp; BW$1, DataRegularSeason20242025!$E$3:$E$1315, $A28)</f>
        <v>8</v>
      </c>
      <c r="BX28" s="49">
        <f>SUMIFS(DataRegularSeason20242025!$AA$3:$AA$1315,DataRegularSeason20242025!$B$3:$B$1315, "&lt;=" &amp; BX$1, DataRegularSeason20242025!$D$3:$D$1315, $A28)+SUMIFS(DataRegularSeason20242025!$AB$3:$AB$1315,DataRegularSeason20242025!$B$3:$B$1315, "&lt;=" &amp; BX$1, DataRegularSeason20242025!$E$3:$E$1315, $A28)</f>
        <v>8</v>
      </c>
      <c r="BY28" s="49">
        <f>SUMIFS(DataRegularSeason20242025!$AA$3:$AA$1315,DataRegularSeason20242025!$B$3:$B$1315, "&lt;=" &amp; BY$1, DataRegularSeason20242025!$D$3:$D$1315, $A28)+SUMIFS(DataRegularSeason20242025!$AB$3:$AB$1315,DataRegularSeason20242025!$B$3:$B$1315, "&lt;=" &amp; BY$1, DataRegularSeason20242025!$E$3:$E$1315, $A28)</f>
        <v>8</v>
      </c>
      <c r="BZ28" s="49">
        <f>SUMIFS(DataRegularSeason20242025!$AA$3:$AA$1315,DataRegularSeason20242025!$B$3:$B$1315, "&lt;=" &amp; BZ$1, DataRegularSeason20242025!$D$3:$D$1315, $A28)+SUMIFS(DataRegularSeason20242025!$AB$3:$AB$1315,DataRegularSeason20242025!$B$3:$B$1315, "&lt;=" &amp; BZ$1, DataRegularSeason20242025!$E$3:$E$1315, $A28)</f>
        <v>8</v>
      </c>
      <c r="CA28" s="49">
        <f>SUMIFS(DataRegularSeason20242025!$AA$3:$AA$1315,DataRegularSeason20242025!$B$3:$B$1315, "&lt;=" &amp; CA$1, DataRegularSeason20242025!$D$3:$D$1315, $A28)+SUMIFS(DataRegularSeason20242025!$AB$3:$AB$1315,DataRegularSeason20242025!$B$3:$B$1315, "&lt;=" &amp; CA$1, DataRegularSeason20242025!$E$3:$E$1315, $A28)</f>
        <v>8</v>
      </c>
      <c r="CB28" s="49">
        <f>SUMIFS(DataRegularSeason20242025!$AA$3:$AA$1315,DataRegularSeason20242025!$B$3:$B$1315, "&lt;=" &amp; CB$1, DataRegularSeason20242025!$D$3:$D$1315, $A28)+SUMIFS(DataRegularSeason20242025!$AB$3:$AB$1315,DataRegularSeason20242025!$B$3:$B$1315, "&lt;=" &amp; CB$1, DataRegularSeason20242025!$E$3:$E$1315, $A28)</f>
        <v>8</v>
      </c>
      <c r="CC28" s="49">
        <f>SUMIFS(DataRegularSeason20242025!$AA$3:$AA$1315,DataRegularSeason20242025!$B$3:$B$1315, "&lt;=" &amp; CC$1, DataRegularSeason20242025!$D$3:$D$1315, $A28)+SUMIFS(DataRegularSeason20242025!$AB$3:$AB$1315,DataRegularSeason20242025!$B$3:$B$1315, "&lt;=" &amp; CC$1, DataRegularSeason20242025!$E$3:$E$1315, $A28)</f>
        <v>8</v>
      </c>
      <c r="CD28" s="49">
        <f>SUMIFS(DataRegularSeason20242025!$AA$3:$AA$1315,DataRegularSeason20242025!$B$3:$B$1315, "&lt;=" &amp; CD$1, DataRegularSeason20242025!$D$3:$D$1315, $A28)+SUMIFS(DataRegularSeason20242025!$AB$3:$AB$1315,DataRegularSeason20242025!$B$3:$B$1315, "&lt;=" &amp; CD$1, DataRegularSeason20242025!$E$3:$E$1315, $A28)</f>
        <v>8</v>
      </c>
      <c r="CE28" s="49">
        <f>SUMIFS(DataRegularSeason20242025!$AA$3:$AA$1315,DataRegularSeason20242025!$B$3:$B$1315, "&lt;=" &amp; CE$1, DataRegularSeason20242025!$D$3:$D$1315, $A28)+SUMIFS(DataRegularSeason20242025!$AB$3:$AB$1315,DataRegularSeason20242025!$B$3:$B$1315, "&lt;=" &amp; CE$1, DataRegularSeason20242025!$E$3:$E$1315, $A28)</f>
        <v>8</v>
      </c>
      <c r="CF28" s="49">
        <f>SUMIFS(DataRegularSeason20242025!$AA$3:$AA$1315,DataRegularSeason20242025!$B$3:$B$1315, "&lt;=" &amp; CF$1, DataRegularSeason20242025!$D$3:$D$1315, $A28)+SUMIFS(DataRegularSeason20242025!$AB$3:$AB$1315,DataRegularSeason20242025!$B$3:$B$1315, "&lt;=" &amp; CF$1, DataRegularSeason20242025!$E$3:$E$1315, $A28)</f>
        <v>8</v>
      </c>
      <c r="CG28" s="49">
        <f>SUMIFS(DataRegularSeason20242025!$AA$3:$AA$1315,DataRegularSeason20242025!$B$3:$B$1315, "&lt;=" &amp; CG$1, DataRegularSeason20242025!$D$3:$D$1315, $A28)+SUMIFS(DataRegularSeason20242025!$AB$3:$AB$1315,DataRegularSeason20242025!$B$3:$B$1315, "&lt;=" &amp; CG$1, DataRegularSeason20242025!$E$3:$E$1315, $A28)</f>
        <v>8</v>
      </c>
      <c r="CH28" s="49">
        <f>SUMIFS(DataRegularSeason20242025!$AA$3:$AA$1315,DataRegularSeason20242025!$B$3:$B$1315, "&lt;=" &amp; CH$1, DataRegularSeason20242025!$D$3:$D$1315, $A28)+SUMIFS(DataRegularSeason20242025!$AB$3:$AB$1315,DataRegularSeason20242025!$B$3:$B$1315, "&lt;=" &amp; CH$1, DataRegularSeason20242025!$E$3:$E$1315, $A28)</f>
        <v>8</v>
      </c>
      <c r="CI28" s="49">
        <f>SUMIFS(DataRegularSeason20242025!$AA$3:$AA$1315,DataRegularSeason20242025!$B$3:$B$1315, "&lt;=" &amp; CI$1, DataRegularSeason20242025!$D$3:$D$1315, $A28)+SUMIFS(DataRegularSeason20242025!$AB$3:$AB$1315,DataRegularSeason20242025!$B$3:$B$1315, "&lt;=" &amp; CI$1, DataRegularSeason20242025!$E$3:$E$1315, $A28)</f>
        <v>8</v>
      </c>
      <c r="CJ28" s="49">
        <f>SUMIFS(DataRegularSeason20242025!$AA$3:$AA$1315,DataRegularSeason20242025!$B$3:$B$1315, "&lt;=" &amp; CJ$1, DataRegularSeason20242025!$D$3:$D$1315, $A28)+SUMIFS(DataRegularSeason20242025!$AB$3:$AB$1315,DataRegularSeason20242025!$B$3:$B$1315, "&lt;=" &amp; CJ$1, DataRegularSeason20242025!$E$3:$E$1315, $A28)</f>
        <v>8</v>
      </c>
      <c r="CK28" s="49">
        <f>SUMIFS(DataRegularSeason20242025!$AA$3:$AA$1315,DataRegularSeason20242025!$B$3:$B$1315, "&lt;=" &amp; CK$1, DataRegularSeason20242025!$D$3:$D$1315, $A28)+SUMIFS(DataRegularSeason20242025!$AB$3:$AB$1315,DataRegularSeason20242025!$B$3:$B$1315, "&lt;=" &amp; CK$1, DataRegularSeason20242025!$E$3:$E$1315, $A28)</f>
        <v>8</v>
      </c>
      <c r="CL28" s="49">
        <f>SUMIFS(DataRegularSeason20242025!$AA$3:$AA$1315,DataRegularSeason20242025!$B$3:$B$1315, "&lt;=" &amp; CL$1, DataRegularSeason20242025!$D$3:$D$1315, $A28)+SUMIFS(DataRegularSeason20242025!$AB$3:$AB$1315,DataRegularSeason20242025!$B$3:$B$1315, "&lt;=" &amp; CL$1, DataRegularSeason20242025!$E$3:$E$1315, $A28)</f>
        <v>8</v>
      </c>
      <c r="CM28" s="49">
        <f>SUMIFS(DataRegularSeason20242025!$AA$3:$AA$1315,DataRegularSeason20242025!$B$3:$B$1315, "&lt;=" &amp; CM$1, DataRegularSeason20242025!$D$3:$D$1315, $A28)+SUMIFS(DataRegularSeason20242025!$AB$3:$AB$1315,DataRegularSeason20242025!$B$3:$B$1315, "&lt;=" &amp; CM$1, DataRegularSeason20242025!$E$3:$E$1315, $A28)</f>
        <v>8</v>
      </c>
      <c r="CN28" s="49">
        <f>SUMIFS(DataRegularSeason20242025!$AA$3:$AA$1315,DataRegularSeason20242025!$B$3:$B$1315, "&lt;=" &amp; CN$1, DataRegularSeason20242025!$D$3:$D$1315, $A28)+SUMIFS(DataRegularSeason20242025!$AB$3:$AB$1315,DataRegularSeason20242025!$B$3:$B$1315, "&lt;=" &amp; CN$1, DataRegularSeason20242025!$E$3:$E$1315, $A28)</f>
        <v>8</v>
      </c>
      <c r="CO28" s="49">
        <f>SUMIFS(DataRegularSeason20242025!$AA$3:$AA$1315,DataRegularSeason20242025!$B$3:$B$1315, "&lt;=" &amp; CO$1, DataRegularSeason20242025!$D$3:$D$1315, $A28)+SUMIFS(DataRegularSeason20242025!$AB$3:$AB$1315,DataRegularSeason20242025!$B$3:$B$1315, "&lt;=" &amp; CO$1, DataRegularSeason20242025!$E$3:$E$1315, $A28)</f>
        <v>8</v>
      </c>
      <c r="CP28" s="49">
        <f>SUMIFS(DataRegularSeason20242025!$AA$3:$AA$1315,DataRegularSeason20242025!$B$3:$B$1315, "&lt;=" &amp; CP$1, DataRegularSeason20242025!$D$3:$D$1315, $A28)+SUMIFS(DataRegularSeason20242025!$AB$3:$AB$1315,DataRegularSeason20242025!$B$3:$B$1315, "&lt;=" &amp; CP$1, DataRegularSeason20242025!$E$3:$E$1315, $A28)</f>
        <v>8</v>
      </c>
      <c r="CQ28" s="49">
        <f>SUMIFS(DataRegularSeason20242025!$AA$3:$AA$1315,DataRegularSeason20242025!$B$3:$B$1315, "&lt;=" &amp; CQ$1, DataRegularSeason20242025!$D$3:$D$1315, $A28)+SUMIFS(DataRegularSeason20242025!$AB$3:$AB$1315,DataRegularSeason20242025!$B$3:$B$1315, "&lt;=" &amp; CQ$1, DataRegularSeason20242025!$E$3:$E$1315, $A28)</f>
        <v>8</v>
      </c>
      <c r="CR28" s="49">
        <f>SUMIFS(DataRegularSeason20242025!$AA$3:$AA$1315,DataRegularSeason20242025!$B$3:$B$1315, "&lt;=" &amp; CR$1, DataRegularSeason20242025!$D$3:$D$1315, $A28)+SUMIFS(DataRegularSeason20242025!$AB$3:$AB$1315,DataRegularSeason20242025!$B$3:$B$1315, "&lt;=" &amp; CR$1, DataRegularSeason20242025!$E$3:$E$1315, $A28)</f>
        <v>8</v>
      </c>
      <c r="CS28" s="49">
        <f>SUMIFS(DataRegularSeason20242025!$AA$3:$AA$1315,DataRegularSeason20242025!$B$3:$B$1315, "&lt;=" &amp; CS$1, DataRegularSeason20242025!$D$3:$D$1315, $A28)+SUMIFS(DataRegularSeason20242025!$AB$3:$AB$1315,DataRegularSeason20242025!$B$3:$B$1315, "&lt;=" &amp; CS$1, DataRegularSeason20242025!$E$3:$E$1315, $A28)</f>
        <v>8</v>
      </c>
      <c r="CT28" s="49">
        <f>SUMIFS(DataRegularSeason20242025!$AA$3:$AA$1315,DataRegularSeason20242025!$B$3:$B$1315, "&lt;=" &amp; CT$1, DataRegularSeason20242025!$D$3:$D$1315, $A28)+SUMIFS(DataRegularSeason20242025!$AB$3:$AB$1315,DataRegularSeason20242025!$B$3:$B$1315, "&lt;=" &amp; CT$1, DataRegularSeason20242025!$E$3:$E$1315, $A28)</f>
        <v>8</v>
      </c>
      <c r="CU28" s="49">
        <f>SUMIFS(DataRegularSeason20242025!$AA$3:$AA$1315,DataRegularSeason20242025!$B$3:$B$1315, "&lt;=" &amp; CU$1, DataRegularSeason20242025!$D$3:$D$1315, $A28)+SUMIFS(DataRegularSeason20242025!$AB$3:$AB$1315,DataRegularSeason20242025!$B$3:$B$1315, "&lt;=" &amp; CU$1, DataRegularSeason20242025!$E$3:$E$1315, $A28)</f>
        <v>8</v>
      </c>
      <c r="CV28" s="49">
        <f>SUMIFS(DataRegularSeason20242025!$AA$3:$AA$1315,DataRegularSeason20242025!$B$3:$B$1315, "&lt;=" &amp; CV$1, DataRegularSeason20242025!$D$3:$D$1315, $A28)+SUMIFS(DataRegularSeason20242025!$AB$3:$AB$1315,DataRegularSeason20242025!$B$3:$B$1315, "&lt;=" &amp; CV$1, DataRegularSeason20242025!$E$3:$E$1315, $A28)</f>
        <v>8</v>
      </c>
      <c r="CW28" s="49">
        <f>SUMIFS(DataRegularSeason20242025!$AA$3:$AA$1315,DataRegularSeason20242025!$B$3:$B$1315, "&lt;=" &amp; CW$1, DataRegularSeason20242025!$D$3:$D$1315, $A28)+SUMIFS(DataRegularSeason20242025!$AB$3:$AB$1315,DataRegularSeason20242025!$B$3:$B$1315, "&lt;=" &amp; CW$1, DataRegularSeason20242025!$E$3:$E$1315, $A28)</f>
        <v>8</v>
      </c>
      <c r="CX28" s="49">
        <f>SUMIFS(DataRegularSeason20242025!$AA$3:$AA$1315,DataRegularSeason20242025!$B$3:$B$1315, "&lt;=" &amp; CX$1, DataRegularSeason20242025!$D$3:$D$1315, $A28)+SUMIFS(DataRegularSeason20242025!$AB$3:$AB$1315,DataRegularSeason20242025!$B$3:$B$1315, "&lt;=" &amp; CX$1, DataRegularSeason20242025!$E$3:$E$1315, $A28)</f>
        <v>8</v>
      </c>
      <c r="CY28" s="49">
        <f>SUMIFS(DataRegularSeason20242025!$AA$3:$AA$1315,DataRegularSeason20242025!$B$3:$B$1315, "&lt;=" &amp; CY$1, DataRegularSeason20242025!$D$3:$D$1315, $A28)+SUMIFS(DataRegularSeason20242025!$AB$3:$AB$1315,DataRegularSeason20242025!$B$3:$B$1315, "&lt;=" &amp; CY$1, DataRegularSeason20242025!$E$3:$E$1315, $A28)</f>
        <v>8</v>
      </c>
      <c r="CZ28" s="49">
        <f>SUMIFS(DataRegularSeason20242025!$AA$3:$AA$1315,DataRegularSeason20242025!$B$3:$B$1315, "&lt;=" &amp; CZ$1, DataRegularSeason20242025!$D$3:$D$1315, $A28)+SUMIFS(DataRegularSeason20242025!$AB$3:$AB$1315,DataRegularSeason20242025!$B$3:$B$1315, "&lt;=" &amp; CZ$1, DataRegularSeason20242025!$E$3:$E$1315, $A28)</f>
        <v>8</v>
      </c>
      <c r="DA28" s="49">
        <f>SUMIFS(DataRegularSeason20242025!$AA$3:$AA$1315,DataRegularSeason20242025!$B$3:$B$1315, "&lt;=" &amp; DA$1, DataRegularSeason20242025!$D$3:$D$1315, $A28)+SUMIFS(DataRegularSeason20242025!$AB$3:$AB$1315,DataRegularSeason20242025!$B$3:$B$1315, "&lt;=" &amp; DA$1, DataRegularSeason20242025!$E$3:$E$1315, $A28)</f>
        <v>8</v>
      </c>
      <c r="DB28" s="49">
        <f>SUMIFS(DataRegularSeason20242025!$AA$3:$AA$1315,DataRegularSeason20242025!$B$3:$B$1315, "&lt;=" &amp; DB$1, DataRegularSeason20242025!$D$3:$D$1315, $A28)+SUMIFS(DataRegularSeason20242025!$AB$3:$AB$1315,DataRegularSeason20242025!$B$3:$B$1315, "&lt;=" &amp; DB$1, DataRegularSeason20242025!$E$3:$E$1315, $A28)</f>
        <v>8</v>
      </c>
      <c r="DC28" s="49">
        <f>SUMIFS(DataRegularSeason20242025!$AA$3:$AA$1315,DataRegularSeason20242025!$B$3:$B$1315, "&lt;=" &amp; DC$1, DataRegularSeason20242025!$D$3:$D$1315, $A28)+SUMIFS(DataRegularSeason20242025!$AB$3:$AB$1315,DataRegularSeason20242025!$B$3:$B$1315, "&lt;=" &amp; DC$1, DataRegularSeason20242025!$E$3:$E$1315, $A28)</f>
        <v>8</v>
      </c>
      <c r="DD28" s="49">
        <f>SUMIFS(DataRegularSeason20242025!$AA$3:$AA$1315,DataRegularSeason20242025!$B$3:$B$1315, "&lt;=" &amp; DD$1, DataRegularSeason20242025!$D$3:$D$1315, $A28)+SUMIFS(DataRegularSeason20242025!$AB$3:$AB$1315,DataRegularSeason20242025!$B$3:$B$1315, "&lt;=" &amp; DD$1, DataRegularSeason20242025!$E$3:$E$1315, $A28)</f>
        <v>8</v>
      </c>
      <c r="DE28" s="49">
        <f>SUMIFS(DataRegularSeason20242025!$AA$3:$AA$1315,DataRegularSeason20242025!$B$3:$B$1315, "&lt;=" &amp; DE$1, DataRegularSeason20242025!$D$3:$D$1315, $A28)+SUMIFS(DataRegularSeason20242025!$AB$3:$AB$1315,DataRegularSeason20242025!$B$3:$B$1315, "&lt;=" &amp; DE$1, DataRegularSeason20242025!$E$3:$E$1315, $A28)</f>
        <v>8</v>
      </c>
      <c r="DF28" s="49">
        <f>SUMIFS(DataRegularSeason20242025!$AA$3:$AA$1315,DataRegularSeason20242025!$B$3:$B$1315, "&lt;=" &amp; DF$1, DataRegularSeason20242025!$D$3:$D$1315, $A28)+SUMIFS(DataRegularSeason20242025!$AB$3:$AB$1315,DataRegularSeason20242025!$B$3:$B$1315, "&lt;=" &amp; DF$1, DataRegularSeason20242025!$E$3:$E$1315, $A28)</f>
        <v>8</v>
      </c>
      <c r="DG28" s="49">
        <f>SUMIFS(DataRegularSeason20242025!$AA$3:$AA$1315,DataRegularSeason20242025!$B$3:$B$1315, "&lt;=" &amp; DG$1, DataRegularSeason20242025!$D$3:$D$1315, $A28)+SUMIFS(DataRegularSeason20242025!$AB$3:$AB$1315,DataRegularSeason20242025!$B$3:$B$1315, "&lt;=" &amp; DG$1, DataRegularSeason20242025!$E$3:$E$1315, $A28)</f>
        <v>8</v>
      </c>
      <c r="DH28" s="49">
        <f>SUMIFS(DataRegularSeason20242025!$AA$3:$AA$1315,DataRegularSeason20242025!$B$3:$B$1315, "&lt;=" &amp; DH$1, DataRegularSeason20242025!$D$3:$D$1315, $A28)+SUMIFS(DataRegularSeason20242025!$AB$3:$AB$1315,DataRegularSeason20242025!$B$3:$B$1315, "&lt;=" &amp; DH$1, DataRegularSeason20242025!$E$3:$E$1315, $A28)</f>
        <v>8</v>
      </c>
      <c r="DI28" s="49">
        <f>SUMIFS(DataRegularSeason20242025!$AA$3:$AA$1315,DataRegularSeason20242025!$B$3:$B$1315, "&lt;=" &amp; DI$1, DataRegularSeason20242025!$D$3:$D$1315, $A28)+SUMIFS(DataRegularSeason20242025!$AB$3:$AB$1315,DataRegularSeason20242025!$B$3:$B$1315, "&lt;=" &amp; DI$1, DataRegularSeason20242025!$E$3:$E$1315, $A28)</f>
        <v>8</v>
      </c>
      <c r="DJ28" s="49">
        <f>SUMIFS(DataRegularSeason20242025!$AA$3:$AA$1315,DataRegularSeason20242025!$B$3:$B$1315, "&lt;=" &amp; DJ$1, DataRegularSeason20242025!$D$3:$D$1315, $A28)+SUMIFS(DataRegularSeason20242025!$AB$3:$AB$1315,DataRegularSeason20242025!$B$3:$B$1315, "&lt;=" &amp; DJ$1, DataRegularSeason20242025!$E$3:$E$1315, $A28)</f>
        <v>8</v>
      </c>
      <c r="DK28" s="49">
        <f>SUMIFS(DataRegularSeason20242025!$AA$3:$AA$1315,DataRegularSeason20242025!$B$3:$B$1315, "&lt;=" &amp; DK$1, DataRegularSeason20242025!$D$3:$D$1315, $A28)+SUMIFS(DataRegularSeason20242025!$AB$3:$AB$1315,DataRegularSeason20242025!$B$3:$B$1315, "&lt;=" &amp; DK$1, DataRegularSeason20242025!$E$3:$E$1315, $A28)</f>
        <v>8</v>
      </c>
      <c r="DL28" s="49">
        <f>SUMIFS(DataRegularSeason20242025!$AA$3:$AA$1315,DataRegularSeason20242025!$B$3:$B$1315, "&lt;=" &amp; DL$1, DataRegularSeason20242025!$D$3:$D$1315, $A28)+SUMIFS(DataRegularSeason20242025!$AB$3:$AB$1315,DataRegularSeason20242025!$B$3:$B$1315, "&lt;=" &amp; DL$1, DataRegularSeason20242025!$E$3:$E$1315, $A28)</f>
        <v>8</v>
      </c>
      <c r="DM28" s="49">
        <f>SUMIFS(DataRegularSeason20242025!$AA$3:$AA$1315,DataRegularSeason20242025!$B$3:$B$1315, "&lt;=" &amp; DM$1, DataRegularSeason20242025!$D$3:$D$1315, $A28)+SUMIFS(DataRegularSeason20242025!$AB$3:$AB$1315,DataRegularSeason20242025!$B$3:$B$1315, "&lt;=" &amp; DM$1, DataRegularSeason20242025!$E$3:$E$1315, $A28)</f>
        <v>8</v>
      </c>
      <c r="DN28" s="49">
        <f>SUMIFS(DataRegularSeason20242025!$AA$3:$AA$1315,DataRegularSeason20242025!$B$3:$B$1315, "&lt;=" &amp; DN$1, DataRegularSeason20242025!$D$3:$D$1315, $A28)+SUMIFS(DataRegularSeason20242025!$AB$3:$AB$1315,DataRegularSeason20242025!$B$3:$B$1315, "&lt;=" &amp; DN$1, DataRegularSeason20242025!$E$3:$E$1315, $A28)</f>
        <v>8</v>
      </c>
      <c r="DO28" s="49">
        <f>SUMIFS(DataRegularSeason20242025!$AA$3:$AA$1315,DataRegularSeason20242025!$B$3:$B$1315, "&lt;=" &amp; DO$1, DataRegularSeason20242025!$D$3:$D$1315, $A28)+SUMIFS(DataRegularSeason20242025!$AB$3:$AB$1315,DataRegularSeason20242025!$B$3:$B$1315, "&lt;=" &amp; DO$1, DataRegularSeason20242025!$E$3:$E$1315, $A28)</f>
        <v>8</v>
      </c>
      <c r="DP28" s="49">
        <f>SUMIFS(DataRegularSeason20242025!$AA$3:$AA$1315,DataRegularSeason20242025!$B$3:$B$1315, "&lt;=" &amp; DP$1, DataRegularSeason20242025!$D$3:$D$1315, $A28)+SUMIFS(DataRegularSeason20242025!$AB$3:$AB$1315,DataRegularSeason20242025!$B$3:$B$1315, "&lt;=" &amp; DP$1, DataRegularSeason20242025!$E$3:$E$1315, $A28)</f>
        <v>8</v>
      </c>
      <c r="DQ28" s="49">
        <f>SUMIFS(DataRegularSeason20242025!$AA$3:$AA$1315,DataRegularSeason20242025!$B$3:$B$1315, "&lt;=" &amp; DQ$1, DataRegularSeason20242025!$D$3:$D$1315, $A28)+SUMIFS(DataRegularSeason20242025!$AB$3:$AB$1315,DataRegularSeason20242025!$B$3:$B$1315, "&lt;=" &amp; DQ$1, DataRegularSeason20242025!$E$3:$E$1315, $A28)</f>
        <v>8</v>
      </c>
      <c r="DR28" s="49">
        <f>SUMIFS(DataRegularSeason20242025!$AA$3:$AA$1315,DataRegularSeason20242025!$B$3:$B$1315, "&lt;=" &amp; DR$1, DataRegularSeason20242025!$D$3:$D$1315, $A28)+SUMIFS(DataRegularSeason20242025!$AB$3:$AB$1315,DataRegularSeason20242025!$B$3:$B$1315, "&lt;=" &amp; DR$1, DataRegularSeason20242025!$E$3:$E$1315, $A28)</f>
        <v>8</v>
      </c>
      <c r="DS28" s="49">
        <f>SUMIFS(DataRegularSeason20242025!$AA$3:$AA$1315,DataRegularSeason20242025!$B$3:$B$1315, "&lt;=" &amp; DS$1, DataRegularSeason20242025!$D$3:$D$1315, $A28)+SUMIFS(DataRegularSeason20242025!$AB$3:$AB$1315,DataRegularSeason20242025!$B$3:$B$1315, "&lt;=" &amp; DS$1, DataRegularSeason20242025!$E$3:$E$1315, $A28)</f>
        <v>8</v>
      </c>
      <c r="DT28" s="49">
        <f>SUMIFS(DataRegularSeason20242025!$AA$3:$AA$1315,DataRegularSeason20242025!$B$3:$B$1315, "&lt;=" &amp; DT$1, DataRegularSeason20242025!$D$3:$D$1315, $A28)+SUMIFS(DataRegularSeason20242025!$AB$3:$AB$1315,DataRegularSeason20242025!$B$3:$B$1315, "&lt;=" &amp; DT$1, DataRegularSeason20242025!$E$3:$E$1315, $A28)</f>
        <v>8</v>
      </c>
      <c r="DU28" s="49">
        <f>SUMIFS(DataRegularSeason20242025!$AA$3:$AA$1315,DataRegularSeason20242025!$B$3:$B$1315, "&lt;=" &amp; DU$1, DataRegularSeason20242025!$D$3:$D$1315, $A28)+SUMIFS(DataRegularSeason20242025!$AB$3:$AB$1315,DataRegularSeason20242025!$B$3:$B$1315, "&lt;=" &amp; DU$1, DataRegularSeason20242025!$E$3:$E$1315, $A28)</f>
        <v>8</v>
      </c>
      <c r="DV28" s="49">
        <f>SUMIFS(DataRegularSeason20242025!$AA$3:$AA$1315,DataRegularSeason20242025!$B$3:$B$1315, "&lt;=" &amp; DV$1, DataRegularSeason20242025!$D$3:$D$1315, $A28)+SUMIFS(DataRegularSeason20242025!$AB$3:$AB$1315,DataRegularSeason20242025!$B$3:$B$1315, "&lt;=" &amp; DV$1, DataRegularSeason20242025!$E$3:$E$1315, $A28)</f>
        <v>8</v>
      </c>
      <c r="DW28" s="49">
        <f>SUMIFS(DataRegularSeason20242025!$AA$3:$AA$1315,DataRegularSeason20242025!$B$3:$B$1315, "&lt;=" &amp; DW$1, DataRegularSeason20242025!$D$3:$D$1315, $A28)+SUMIFS(DataRegularSeason20242025!$AB$3:$AB$1315,DataRegularSeason20242025!$B$3:$B$1315, "&lt;=" &amp; DW$1, DataRegularSeason20242025!$E$3:$E$1315, $A28)</f>
        <v>8</v>
      </c>
      <c r="DX28" s="49">
        <f>SUMIFS(DataRegularSeason20242025!$AA$3:$AA$1315,DataRegularSeason20242025!$B$3:$B$1315, "&lt;=" &amp; DX$1, DataRegularSeason20242025!$D$3:$D$1315, $A28)+SUMIFS(DataRegularSeason20242025!$AB$3:$AB$1315,DataRegularSeason20242025!$B$3:$B$1315, "&lt;=" &amp; DX$1, DataRegularSeason20242025!$E$3:$E$1315, $A28)</f>
        <v>8</v>
      </c>
      <c r="DY28" s="49">
        <f>SUMIFS(DataRegularSeason20242025!$AA$3:$AA$1315,DataRegularSeason20242025!$B$3:$B$1315, "&lt;=" &amp; DY$1, DataRegularSeason20242025!$D$3:$D$1315, $A28)+SUMIFS(DataRegularSeason20242025!$AB$3:$AB$1315,DataRegularSeason20242025!$B$3:$B$1315, "&lt;=" &amp; DY$1, DataRegularSeason20242025!$E$3:$E$1315, $A28)</f>
        <v>8</v>
      </c>
      <c r="DZ28" s="49">
        <f>SUMIFS(DataRegularSeason20242025!$AA$3:$AA$1315,DataRegularSeason20242025!$B$3:$B$1315, "&lt;=" &amp; DZ$1, DataRegularSeason20242025!$D$3:$D$1315, $A28)+SUMIFS(DataRegularSeason20242025!$AB$3:$AB$1315,DataRegularSeason20242025!$B$3:$B$1315, "&lt;=" &amp; DZ$1, DataRegularSeason20242025!$E$3:$E$1315, $A28)</f>
        <v>8</v>
      </c>
      <c r="EA28" s="49">
        <f>SUMIFS(DataRegularSeason20242025!$AA$3:$AA$1315,DataRegularSeason20242025!$B$3:$B$1315, "&lt;=" &amp; EA$1, DataRegularSeason20242025!$D$3:$D$1315, $A28)+SUMIFS(DataRegularSeason20242025!$AB$3:$AB$1315,DataRegularSeason20242025!$B$3:$B$1315, "&lt;=" &amp; EA$1, DataRegularSeason20242025!$E$3:$E$1315, $A28)</f>
        <v>8</v>
      </c>
      <c r="EB28" s="49">
        <f>SUMIFS(DataRegularSeason20242025!$AA$3:$AA$1315,DataRegularSeason20242025!$B$3:$B$1315, "&lt;=" &amp; EB$1, DataRegularSeason20242025!$D$3:$D$1315, $A28)+SUMIFS(DataRegularSeason20242025!$AB$3:$AB$1315,DataRegularSeason20242025!$B$3:$B$1315, "&lt;=" &amp; EB$1, DataRegularSeason20242025!$E$3:$E$1315, $A28)</f>
        <v>8</v>
      </c>
      <c r="EC28" s="49">
        <f>SUMIFS(DataRegularSeason20242025!$AA$3:$AA$1315,DataRegularSeason20242025!$B$3:$B$1315, "&lt;=" &amp; EC$1, DataRegularSeason20242025!$D$3:$D$1315, $A28)+SUMIFS(DataRegularSeason20242025!$AB$3:$AB$1315,DataRegularSeason20242025!$B$3:$B$1315, "&lt;=" &amp; EC$1, DataRegularSeason20242025!$E$3:$E$1315, $A28)</f>
        <v>8</v>
      </c>
      <c r="ED28" s="49">
        <f>SUMIFS(DataRegularSeason20242025!$AA$3:$AA$1315,DataRegularSeason20242025!$B$3:$B$1315, "&lt;=" &amp; ED$1, DataRegularSeason20242025!$D$3:$D$1315, $A28)+SUMIFS(DataRegularSeason20242025!$AB$3:$AB$1315,DataRegularSeason20242025!$B$3:$B$1315, "&lt;=" &amp; ED$1, DataRegularSeason20242025!$E$3:$E$1315, $A28)</f>
        <v>8</v>
      </c>
      <c r="EE28" s="49">
        <f>SUMIFS(DataRegularSeason20242025!$AA$3:$AA$1315,DataRegularSeason20242025!$B$3:$B$1315, "&lt;=" &amp; EE$1, DataRegularSeason20242025!$D$3:$D$1315, $A28)+SUMIFS(DataRegularSeason20242025!$AB$3:$AB$1315,DataRegularSeason20242025!$B$3:$B$1315, "&lt;=" &amp; EE$1, DataRegularSeason20242025!$E$3:$E$1315, $A28)</f>
        <v>8</v>
      </c>
      <c r="EF28" s="49">
        <f>SUMIFS(DataRegularSeason20242025!$AA$3:$AA$1315,DataRegularSeason20242025!$B$3:$B$1315, "&lt;=" &amp; EF$1, DataRegularSeason20242025!$D$3:$D$1315, $A28)+SUMIFS(DataRegularSeason20242025!$AB$3:$AB$1315,DataRegularSeason20242025!$B$3:$B$1315, "&lt;=" &amp; EF$1, DataRegularSeason20242025!$E$3:$E$1315, $A28)</f>
        <v>8</v>
      </c>
      <c r="EG28" s="49">
        <f>SUMIFS(DataRegularSeason20242025!$AA$3:$AA$1315,DataRegularSeason20242025!$B$3:$B$1315, "&lt;=" &amp; EG$1, DataRegularSeason20242025!$D$3:$D$1315, $A28)+SUMIFS(DataRegularSeason20242025!$AB$3:$AB$1315,DataRegularSeason20242025!$B$3:$B$1315, "&lt;=" &amp; EG$1, DataRegularSeason20242025!$E$3:$E$1315, $A28)</f>
        <v>8</v>
      </c>
      <c r="EH28" s="49">
        <f>SUMIFS(DataRegularSeason20242025!$AA$3:$AA$1315,DataRegularSeason20242025!$B$3:$B$1315, "&lt;=" &amp; EH$1, DataRegularSeason20242025!$D$3:$D$1315, $A28)+SUMIFS(DataRegularSeason20242025!$AB$3:$AB$1315,DataRegularSeason20242025!$B$3:$B$1315, "&lt;=" &amp; EH$1, DataRegularSeason20242025!$E$3:$E$1315, $A28)</f>
        <v>8</v>
      </c>
      <c r="EI28" s="49">
        <f>SUMIFS(DataRegularSeason20242025!$AA$3:$AA$1315,DataRegularSeason20242025!$B$3:$B$1315, "&lt;=" &amp; EI$1, DataRegularSeason20242025!$D$3:$D$1315, $A28)+SUMIFS(DataRegularSeason20242025!$AB$3:$AB$1315,DataRegularSeason20242025!$B$3:$B$1315, "&lt;=" &amp; EI$1, DataRegularSeason20242025!$E$3:$E$1315, $A28)</f>
        <v>8</v>
      </c>
      <c r="EJ28" s="49">
        <f>SUMIFS(DataRegularSeason20242025!$AA$3:$AA$1315,DataRegularSeason20242025!$B$3:$B$1315, "&lt;=" &amp; EJ$1, DataRegularSeason20242025!$D$3:$D$1315, $A28)+SUMIFS(DataRegularSeason20242025!$AB$3:$AB$1315,DataRegularSeason20242025!$B$3:$B$1315, "&lt;=" &amp; EJ$1, DataRegularSeason20242025!$E$3:$E$1315, $A28)</f>
        <v>8</v>
      </c>
      <c r="EK28" s="49">
        <f>SUMIFS(DataRegularSeason20242025!$AA$3:$AA$1315,DataRegularSeason20242025!$B$3:$B$1315, "&lt;=" &amp; EK$1, DataRegularSeason20242025!$D$3:$D$1315, $A28)+SUMIFS(DataRegularSeason20242025!$AB$3:$AB$1315,DataRegularSeason20242025!$B$3:$B$1315, "&lt;=" &amp; EK$1, DataRegularSeason20242025!$E$3:$E$1315, $A28)</f>
        <v>8</v>
      </c>
      <c r="EL28" s="49">
        <f>SUMIFS(DataRegularSeason20242025!$AA$3:$AA$1315,DataRegularSeason20242025!$B$3:$B$1315, "&lt;=" &amp; EL$1, DataRegularSeason20242025!$D$3:$D$1315, $A28)+SUMIFS(DataRegularSeason20242025!$AB$3:$AB$1315,DataRegularSeason20242025!$B$3:$B$1315, "&lt;=" &amp; EL$1, DataRegularSeason20242025!$E$3:$E$1315, $A28)</f>
        <v>8</v>
      </c>
      <c r="EM28" s="49">
        <f>SUMIFS(DataRegularSeason20242025!$AA$3:$AA$1315,DataRegularSeason20242025!$B$3:$B$1315, "&lt;=" &amp; EM$1, DataRegularSeason20242025!$D$3:$D$1315, $A28)+SUMIFS(DataRegularSeason20242025!$AB$3:$AB$1315,DataRegularSeason20242025!$B$3:$B$1315, "&lt;=" &amp; EM$1, DataRegularSeason20242025!$E$3:$E$1315, $A28)</f>
        <v>8</v>
      </c>
      <c r="EN28" s="49">
        <f>SUMIFS(DataRegularSeason20242025!$AA$3:$AA$1315,DataRegularSeason20242025!$B$3:$B$1315, "&lt;=" &amp; EN$1, DataRegularSeason20242025!$D$3:$D$1315, $A28)+SUMIFS(DataRegularSeason20242025!$AB$3:$AB$1315,DataRegularSeason20242025!$B$3:$B$1315, "&lt;=" &amp; EN$1, DataRegularSeason20242025!$E$3:$E$1315, $A28)</f>
        <v>8</v>
      </c>
      <c r="EO28" s="49">
        <f>SUMIFS(DataRegularSeason20242025!$AA$3:$AA$1315,DataRegularSeason20242025!$B$3:$B$1315, "&lt;=" &amp; EO$1, DataRegularSeason20242025!$D$3:$D$1315, $A28)+SUMIFS(DataRegularSeason20242025!$AB$3:$AB$1315,DataRegularSeason20242025!$B$3:$B$1315, "&lt;=" &amp; EO$1, DataRegularSeason20242025!$E$3:$E$1315, $A28)</f>
        <v>8</v>
      </c>
      <c r="EP28" s="49">
        <f>SUMIFS(DataRegularSeason20242025!$AA$3:$AA$1315,DataRegularSeason20242025!$B$3:$B$1315, "&lt;=" &amp; EP$1, DataRegularSeason20242025!$D$3:$D$1315, $A28)+SUMIFS(DataRegularSeason20242025!$AB$3:$AB$1315,DataRegularSeason20242025!$B$3:$B$1315, "&lt;=" &amp; EP$1, DataRegularSeason20242025!$E$3:$E$1315, $A28)</f>
        <v>8</v>
      </c>
      <c r="EQ28" s="49">
        <f>SUMIFS(DataRegularSeason20242025!$AA$3:$AA$1315,DataRegularSeason20242025!$B$3:$B$1315, "&lt;=" &amp; EQ$1, DataRegularSeason20242025!$D$3:$D$1315, $A28)+SUMIFS(DataRegularSeason20242025!$AB$3:$AB$1315,DataRegularSeason20242025!$B$3:$B$1315, "&lt;=" &amp; EQ$1, DataRegularSeason20242025!$E$3:$E$1315, $A28)</f>
        <v>8</v>
      </c>
      <c r="ER28" s="49">
        <f>SUMIFS(DataRegularSeason20242025!$AA$3:$AA$1315,DataRegularSeason20242025!$B$3:$B$1315, "&lt;=" &amp; ER$1, DataRegularSeason20242025!$D$3:$D$1315, $A28)+SUMIFS(DataRegularSeason20242025!$AB$3:$AB$1315,DataRegularSeason20242025!$B$3:$B$1315, "&lt;=" &amp; ER$1, DataRegularSeason20242025!$E$3:$E$1315, $A28)</f>
        <v>8</v>
      </c>
      <c r="ES28" s="49">
        <f>SUMIFS(DataRegularSeason20242025!$AA$3:$AA$1315,DataRegularSeason20242025!$B$3:$B$1315, "&lt;=" &amp; ES$1, DataRegularSeason20242025!$D$3:$D$1315, $A28)+SUMIFS(DataRegularSeason20242025!$AB$3:$AB$1315,DataRegularSeason20242025!$B$3:$B$1315, "&lt;=" &amp; ES$1, DataRegularSeason20242025!$E$3:$E$1315, $A28)</f>
        <v>8</v>
      </c>
      <c r="ET28" s="49">
        <f>SUMIFS(DataRegularSeason20242025!$AA$3:$AA$1315,DataRegularSeason20242025!$B$3:$B$1315, "&lt;=" &amp; ET$1, DataRegularSeason20242025!$D$3:$D$1315, $A28)+SUMIFS(DataRegularSeason20242025!$AB$3:$AB$1315,DataRegularSeason20242025!$B$3:$B$1315, "&lt;=" &amp; ET$1, DataRegularSeason20242025!$E$3:$E$1315, $A28)</f>
        <v>8</v>
      </c>
      <c r="EU28" s="49">
        <f>SUMIFS(DataRegularSeason20242025!$AA$3:$AA$1315,DataRegularSeason20242025!$B$3:$B$1315, "&lt;=" &amp; EU$1, DataRegularSeason20242025!$D$3:$D$1315, $A28)+SUMIFS(DataRegularSeason20242025!$AB$3:$AB$1315,DataRegularSeason20242025!$B$3:$B$1315, "&lt;=" &amp; EU$1, DataRegularSeason20242025!$E$3:$E$1315, $A28)</f>
        <v>8</v>
      </c>
      <c r="EV28" s="49">
        <f>SUMIFS(DataRegularSeason20242025!$AA$3:$AA$1315,DataRegularSeason20242025!$B$3:$B$1315, "&lt;=" &amp; EV$1, DataRegularSeason20242025!$D$3:$D$1315, $A28)+SUMIFS(DataRegularSeason20242025!$AB$3:$AB$1315,DataRegularSeason20242025!$B$3:$B$1315, "&lt;=" &amp; EV$1, DataRegularSeason20242025!$E$3:$E$1315, $A28)</f>
        <v>8</v>
      </c>
      <c r="EW28" s="49">
        <f>SUMIFS(DataRegularSeason20242025!$AA$3:$AA$1315,DataRegularSeason20242025!$B$3:$B$1315, "&lt;=" &amp; EW$1, DataRegularSeason20242025!$D$3:$D$1315, $A28)+SUMIFS(DataRegularSeason20242025!$AB$3:$AB$1315,DataRegularSeason20242025!$B$3:$B$1315, "&lt;=" &amp; EW$1, DataRegularSeason20242025!$E$3:$E$1315, $A28)</f>
        <v>8</v>
      </c>
      <c r="EX28" s="49">
        <f>SUMIFS(DataRegularSeason20242025!$AA$3:$AA$1315,DataRegularSeason20242025!$B$3:$B$1315, "&lt;=" &amp; EX$1, DataRegularSeason20242025!$D$3:$D$1315, $A28)+SUMIFS(DataRegularSeason20242025!$AB$3:$AB$1315,DataRegularSeason20242025!$B$3:$B$1315, "&lt;=" &amp; EX$1, DataRegularSeason20242025!$E$3:$E$1315, $A28)</f>
        <v>8</v>
      </c>
      <c r="EY28" s="49">
        <f>SUMIFS(DataRegularSeason20242025!$AA$3:$AA$1315,DataRegularSeason20242025!$B$3:$B$1315, "&lt;=" &amp; EY$1, DataRegularSeason20242025!$D$3:$D$1315, $A28)+SUMIFS(DataRegularSeason20242025!$AB$3:$AB$1315,DataRegularSeason20242025!$B$3:$B$1315, "&lt;=" &amp; EY$1, DataRegularSeason20242025!$E$3:$E$1315, $A28)</f>
        <v>8</v>
      </c>
      <c r="EZ28" s="49">
        <f>SUMIFS(DataRegularSeason20242025!$AA$3:$AA$1315,DataRegularSeason20242025!$B$3:$B$1315, "&lt;=" &amp; EZ$1, DataRegularSeason20242025!$D$3:$D$1315, $A28)+SUMIFS(DataRegularSeason20242025!$AB$3:$AB$1315,DataRegularSeason20242025!$B$3:$B$1315, "&lt;=" &amp; EZ$1, DataRegularSeason20242025!$E$3:$E$1315, $A28)</f>
        <v>8</v>
      </c>
      <c r="FA28" s="49">
        <f>SUMIFS(DataRegularSeason20242025!$AA$3:$AA$1315,DataRegularSeason20242025!$B$3:$B$1315, "&lt;=" &amp; FA$1, DataRegularSeason20242025!$D$3:$D$1315, $A28)+SUMIFS(DataRegularSeason20242025!$AB$3:$AB$1315,DataRegularSeason20242025!$B$3:$B$1315, "&lt;=" &amp; FA$1, DataRegularSeason20242025!$E$3:$E$1315, $A28)</f>
        <v>8</v>
      </c>
      <c r="FB28" s="49">
        <f>SUMIFS(DataRegularSeason20242025!$AA$3:$AA$1315,DataRegularSeason20242025!$B$3:$B$1315, "&lt;=" &amp; FB$1, DataRegularSeason20242025!$D$3:$D$1315, $A28)+SUMIFS(DataRegularSeason20242025!$AB$3:$AB$1315,DataRegularSeason20242025!$B$3:$B$1315, "&lt;=" &amp; FB$1, DataRegularSeason20242025!$E$3:$E$1315, $A28)</f>
        <v>8</v>
      </c>
      <c r="FC28" s="49">
        <f>SUMIFS(DataRegularSeason20242025!$AA$3:$AA$1315,DataRegularSeason20242025!$B$3:$B$1315, "&lt;=" &amp; FC$1, DataRegularSeason20242025!$D$3:$D$1315, $A28)+SUMIFS(DataRegularSeason20242025!$AB$3:$AB$1315,DataRegularSeason20242025!$B$3:$B$1315, "&lt;=" &amp; FC$1, DataRegularSeason20242025!$E$3:$E$1315, $A28)</f>
        <v>8</v>
      </c>
      <c r="FD28" s="49">
        <f>SUMIFS(DataRegularSeason20242025!$AA$3:$AA$1315,DataRegularSeason20242025!$B$3:$B$1315, "&lt;=" &amp; FD$1, DataRegularSeason20242025!$D$3:$D$1315, $A28)+SUMIFS(DataRegularSeason20242025!$AB$3:$AB$1315,DataRegularSeason20242025!$B$3:$B$1315, "&lt;=" &amp; FD$1, DataRegularSeason20242025!$E$3:$E$1315, $A28)</f>
        <v>8</v>
      </c>
      <c r="FE28" s="49">
        <f>SUMIFS(DataRegularSeason20242025!$AA$3:$AA$1315,DataRegularSeason20242025!$B$3:$B$1315, "&lt;=" &amp; FE$1, DataRegularSeason20242025!$D$3:$D$1315, $A28)+SUMIFS(DataRegularSeason20242025!$AB$3:$AB$1315,DataRegularSeason20242025!$B$3:$B$1315, "&lt;=" &amp; FE$1, DataRegularSeason20242025!$E$3:$E$1315, $A28)</f>
        <v>8</v>
      </c>
      <c r="FF28" s="49">
        <f>SUMIFS(DataRegularSeason20242025!$AA$3:$AA$1315,DataRegularSeason20242025!$B$3:$B$1315, "&lt;=" &amp; FF$1, DataRegularSeason20242025!$D$3:$D$1315, $A28)+SUMIFS(DataRegularSeason20242025!$AB$3:$AB$1315,DataRegularSeason20242025!$B$3:$B$1315, "&lt;=" &amp; FF$1, DataRegularSeason20242025!$E$3:$E$1315, $A28)</f>
        <v>8</v>
      </c>
      <c r="FG28" s="49">
        <f>SUMIFS(DataRegularSeason20242025!$AA$3:$AA$1315,DataRegularSeason20242025!$B$3:$B$1315, "&lt;=" &amp; FG$1, DataRegularSeason20242025!$D$3:$D$1315, $A28)+SUMIFS(DataRegularSeason20242025!$AB$3:$AB$1315,DataRegularSeason20242025!$B$3:$B$1315, "&lt;=" &amp; FG$1, DataRegularSeason20242025!$E$3:$E$1315, $A28)</f>
        <v>8</v>
      </c>
      <c r="FH28" s="49">
        <f>SUMIFS(DataRegularSeason20242025!$AA$3:$AA$1315,DataRegularSeason20242025!$B$3:$B$1315, "&lt;=" &amp; FH$1, DataRegularSeason20242025!$D$3:$D$1315, $A28)+SUMIFS(DataRegularSeason20242025!$AB$3:$AB$1315,DataRegularSeason20242025!$B$3:$B$1315, "&lt;=" &amp; FH$1, DataRegularSeason20242025!$E$3:$E$1315, $A28)</f>
        <v>8</v>
      </c>
      <c r="FI28" s="49">
        <f>SUMIFS(DataRegularSeason20242025!$AA$3:$AA$1315,DataRegularSeason20242025!$B$3:$B$1315, "&lt;=" &amp; FI$1, DataRegularSeason20242025!$D$3:$D$1315, $A28)+SUMIFS(DataRegularSeason20242025!$AB$3:$AB$1315,DataRegularSeason20242025!$B$3:$B$1315, "&lt;=" &amp; FI$1, DataRegularSeason20242025!$E$3:$E$1315, $A28)</f>
        <v>8</v>
      </c>
      <c r="FJ28" s="49">
        <f>SUMIFS(DataRegularSeason20242025!$AA$3:$AA$1315,DataRegularSeason20242025!$B$3:$B$1315, "&lt;=" &amp; FJ$1, DataRegularSeason20242025!$D$3:$D$1315, $A28)+SUMIFS(DataRegularSeason20242025!$AB$3:$AB$1315,DataRegularSeason20242025!$B$3:$B$1315, "&lt;=" &amp; FJ$1, DataRegularSeason20242025!$E$3:$E$1315, $A28)</f>
        <v>8</v>
      </c>
      <c r="FK28" s="49">
        <f>SUMIFS(DataRegularSeason20242025!$AA$3:$AA$1315,DataRegularSeason20242025!$B$3:$B$1315, "&lt;=" &amp; FK$1, DataRegularSeason20242025!$D$3:$D$1315, $A28)+SUMIFS(DataRegularSeason20242025!$AB$3:$AB$1315,DataRegularSeason20242025!$B$3:$B$1315, "&lt;=" &amp; FK$1, DataRegularSeason20242025!$E$3:$E$1315, $A28)</f>
        <v>8</v>
      </c>
      <c r="FL28" s="49">
        <f>SUMIFS(DataRegularSeason20242025!$AA$3:$AA$1315,DataRegularSeason20242025!$B$3:$B$1315, "&lt;=" &amp; FL$1, DataRegularSeason20242025!$D$3:$D$1315, $A28)+SUMIFS(DataRegularSeason20242025!$AB$3:$AB$1315,DataRegularSeason20242025!$B$3:$B$1315, "&lt;=" &amp; FL$1, DataRegularSeason20242025!$E$3:$E$1315, $A28)</f>
        <v>8</v>
      </c>
      <c r="FM28" s="49">
        <f>SUMIFS(DataRegularSeason20242025!$AA$3:$AA$1315,DataRegularSeason20242025!$B$3:$B$1315, "&lt;=" &amp; FM$1, DataRegularSeason20242025!$D$3:$D$1315, $A28)+SUMIFS(DataRegularSeason20242025!$AB$3:$AB$1315,DataRegularSeason20242025!$B$3:$B$1315, "&lt;=" &amp; FM$1, DataRegularSeason20242025!$E$3:$E$1315, $A28)</f>
        <v>8</v>
      </c>
      <c r="FN28" s="49">
        <f>SUMIFS(DataRegularSeason20242025!$AA$3:$AA$1315,DataRegularSeason20242025!$B$3:$B$1315, "&lt;=" &amp; FN$1, DataRegularSeason20242025!$D$3:$D$1315, $A28)+SUMIFS(DataRegularSeason20242025!$AB$3:$AB$1315,DataRegularSeason20242025!$B$3:$B$1315, "&lt;=" &amp; FN$1, DataRegularSeason20242025!$E$3:$E$1315, $A28)</f>
        <v>8</v>
      </c>
      <c r="FO28" s="49">
        <f>SUMIFS(DataRegularSeason20242025!$AA$3:$AA$1315,DataRegularSeason20242025!$B$3:$B$1315, "&lt;=" &amp; FO$1, DataRegularSeason20242025!$D$3:$D$1315, $A28)+SUMIFS(DataRegularSeason20242025!$AB$3:$AB$1315,DataRegularSeason20242025!$B$3:$B$1315, "&lt;=" &amp; FO$1, DataRegularSeason20242025!$E$3:$E$1315, $A28)</f>
        <v>8</v>
      </c>
      <c r="FP28" s="49">
        <f>SUMIFS(DataRegularSeason20242025!$AA$3:$AA$1315,DataRegularSeason20242025!$B$3:$B$1315, "&lt;=" &amp; FP$1, DataRegularSeason20242025!$D$3:$D$1315, $A28)+SUMIFS(DataRegularSeason20242025!$AB$3:$AB$1315,DataRegularSeason20242025!$B$3:$B$1315, "&lt;=" &amp; FP$1, DataRegularSeason20242025!$E$3:$E$1315, $A28)</f>
        <v>8</v>
      </c>
      <c r="FQ28" s="49">
        <f>SUMIFS(DataRegularSeason20242025!$AA$3:$AA$1315,DataRegularSeason20242025!$B$3:$B$1315, "&lt;=" &amp; FQ$1, DataRegularSeason20242025!$D$3:$D$1315, $A28)+SUMIFS(DataRegularSeason20242025!$AB$3:$AB$1315,DataRegularSeason20242025!$B$3:$B$1315, "&lt;=" &amp; FQ$1, DataRegularSeason20242025!$E$3:$E$1315, $A28)</f>
        <v>8</v>
      </c>
      <c r="FR28" s="49">
        <f>SUMIFS(DataRegularSeason20242025!$AA$3:$AA$1315,DataRegularSeason20242025!$B$3:$B$1315, "&lt;=" &amp; FR$1, DataRegularSeason20242025!$D$3:$D$1315, $A28)+SUMIFS(DataRegularSeason20242025!$AB$3:$AB$1315,DataRegularSeason20242025!$B$3:$B$1315, "&lt;=" &amp; FR$1, DataRegularSeason20242025!$E$3:$E$1315, $A28)</f>
        <v>8</v>
      </c>
      <c r="FS28" s="49">
        <f>SUMIFS(DataRegularSeason20242025!$AA$3:$AA$1315,DataRegularSeason20242025!$B$3:$B$1315, "&lt;=" &amp; FS$1, DataRegularSeason20242025!$D$3:$D$1315, $A28)+SUMIFS(DataRegularSeason20242025!$AB$3:$AB$1315,DataRegularSeason20242025!$B$3:$B$1315, "&lt;=" &amp; FS$1, DataRegularSeason20242025!$E$3:$E$1315, $A28)</f>
        <v>8</v>
      </c>
      <c r="FT28" s="49">
        <f>SUMIFS(DataRegularSeason20242025!$AA$3:$AA$1315,DataRegularSeason20242025!$B$3:$B$1315, "&lt;=" &amp; FT$1, DataRegularSeason20242025!$D$3:$D$1315, $A28)+SUMIFS(DataRegularSeason20242025!$AB$3:$AB$1315,DataRegularSeason20242025!$B$3:$B$1315, "&lt;=" &amp; FT$1, DataRegularSeason20242025!$E$3:$E$1315, $A28)</f>
        <v>8</v>
      </c>
      <c r="FU28" s="49">
        <f>SUMIFS(DataRegularSeason20242025!$AA$3:$AA$1315,DataRegularSeason20242025!$B$3:$B$1315, "&lt;=" &amp; FU$1, DataRegularSeason20242025!$D$3:$D$1315, $A28)+SUMIFS(DataRegularSeason20242025!$AB$3:$AB$1315,DataRegularSeason20242025!$B$3:$B$1315, "&lt;=" &amp; FU$1, DataRegularSeason20242025!$E$3:$E$1315, $A28)</f>
        <v>8</v>
      </c>
      <c r="FV28" s="49">
        <f>SUMIFS(DataRegularSeason20242025!$AA$3:$AA$1315,DataRegularSeason20242025!$B$3:$B$1315, "&lt;=" &amp; FV$1, DataRegularSeason20242025!$D$3:$D$1315, $A28)+SUMIFS(DataRegularSeason20242025!$AB$3:$AB$1315,DataRegularSeason20242025!$B$3:$B$1315, "&lt;=" &amp; FV$1, DataRegularSeason20242025!$E$3:$E$1315, $A28)</f>
        <v>8</v>
      </c>
      <c r="FW28" s="49">
        <f>SUMIFS(DataRegularSeason20242025!$AA$3:$AA$1315,DataRegularSeason20242025!$B$3:$B$1315, "&lt;=" &amp; FW$1, DataRegularSeason20242025!$D$3:$D$1315, $A28)+SUMIFS(DataRegularSeason20242025!$AB$3:$AB$1315,DataRegularSeason20242025!$B$3:$B$1315, "&lt;=" &amp; FW$1, DataRegularSeason20242025!$E$3:$E$1315, $A28)</f>
        <v>8</v>
      </c>
      <c r="FX28" s="49">
        <f>SUMIFS(DataRegularSeason20242025!$AA$3:$AA$1315,DataRegularSeason20242025!$B$3:$B$1315, "&lt;=" &amp; FX$1, DataRegularSeason20242025!$D$3:$D$1315, $A28)+SUMIFS(DataRegularSeason20242025!$AB$3:$AB$1315,DataRegularSeason20242025!$B$3:$B$1315, "&lt;=" &amp; FX$1, DataRegularSeason20242025!$E$3:$E$1315, $A28)</f>
        <v>8</v>
      </c>
      <c r="FY28" s="49">
        <f>SUMIFS(DataRegularSeason20242025!$AA$3:$AA$1315,DataRegularSeason20242025!$B$3:$B$1315, "&lt;=" &amp; FY$1, DataRegularSeason20242025!$D$3:$D$1315, $A28)+SUMIFS(DataRegularSeason20242025!$AB$3:$AB$1315,DataRegularSeason20242025!$B$3:$B$1315, "&lt;=" &amp; FY$1, DataRegularSeason20242025!$E$3:$E$1315, $A28)</f>
        <v>8</v>
      </c>
      <c r="FZ28" s="49">
        <f>SUMIFS(DataRegularSeason20242025!$AA$3:$AA$1315,DataRegularSeason20242025!$B$3:$B$1315, "&lt;=" &amp; FZ$1, DataRegularSeason20242025!$D$3:$D$1315, $A28)+SUMIFS(DataRegularSeason20242025!$AB$3:$AB$1315,DataRegularSeason20242025!$B$3:$B$1315, "&lt;=" &amp; FZ$1, DataRegularSeason20242025!$E$3:$E$1315, $A28)</f>
        <v>8</v>
      </c>
      <c r="GA28" s="49">
        <f>SUMIFS(DataRegularSeason20242025!$AA$3:$AA$1315,DataRegularSeason20242025!$B$3:$B$1315, "&lt;=" &amp; GA$1, DataRegularSeason20242025!$D$3:$D$1315, $A28)+SUMIFS(DataRegularSeason20242025!$AB$3:$AB$1315,DataRegularSeason20242025!$B$3:$B$1315, "&lt;=" &amp; GA$1, DataRegularSeason20242025!$E$3:$E$1315, $A28)</f>
        <v>8</v>
      </c>
      <c r="GB28" s="49">
        <f>SUMIFS(DataRegularSeason20242025!$AA$3:$AA$1315,DataRegularSeason20242025!$B$3:$B$1315, "&lt;=" &amp; GB$1, DataRegularSeason20242025!$D$3:$D$1315, $A28)+SUMIFS(DataRegularSeason20242025!$AB$3:$AB$1315,DataRegularSeason20242025!$B$3:$B$1315, "&lt;=" &amp; GB$1, DataRegularSeason20242025!$E$3:$E$1315, $A28)</f>
        <v>8</v>
      </c>
      <c r="GC28" s="49">
        <f>SUMIFS(DataRegularSeason20242025!$AA$3:$AA$1315,DataRegularSeason20242025!$B$3:$B$1315, "&lt;=" &amp; GC$1, DataRegularSeason20242025!$D$3:$D$1315, $A28)+SUMIFS(DataRegularSeason20242025!$AB$3:$AB$1315,DataRegularSeason20242025!$B$3:$B$1315, "&lt;=" &amp; GC$1, DataRegularSeason20242025!$E$3:$E$1315, $A28)</f>
        <v>8</v>
      </c>
      <c r="GD28" s="49">
        <f>SUMIFS(DataRegularSeason20242025!$AA$3:$AA$1315,DataRegularSeason20242025!$B$3:$B$1315, "&lt;=" &amp; GD$1, DataRegularSeason20242025!$D$3:$D$1315, $A28)+SUMIFS(DataRegularSeason20242025!$AB$3:$AB$1315,DataRegularSeason20242025!$B$3:$B$1315, "&lt;=" &amp; GD$1, DataRegularSeason20242025!$E$3:$E$1315, $A28)</f>
        <v>8</v>
      </c>
      <c r="GE28" s="49">
        <f>SUMIFS(DataRegularSeason20242025!$AA$3:$AA$1315,DataRegularSeason20242025!$B$3:$B$1315, "&lt;=" &amp; GE$1, DataRegularSeason20242025!$D$3:$D$1315, $A28)+SUMIFS(DataRegularSeason20242025!$AB$3:$AB$1315,DataRegularSeason20242025!$B$3:$B$1315, "&lt;=" &amp; GE$1, DataRegularSeason20242025!$E$3:$E$1315, $A28)</f>
        <v>8</v>
      </c>
      <c r="GF28" s="49">
        <f>SUMIFS(DataRegularSeason20242025!$AA$3:$AA$1315,DataRegularSeason20242025!$B$3:$B$1315, "&lt;=" &amp; GF$1, DataRegularSeason20242025!$D$3:$D$1315, $A28)+SUMIFS(DataRegularSeason20242025!$AB$3:$AB$1315,DataRegularSeason20242025!$B$3:$B$1315, "&lt;=" &amp; GF$1, DataRegularSeason20242025!$E$3:$E$1315, $A28)</f>
        <v>8</v>
      </c>
      <c r="GG28" s="49">
        <f>SUMIFS(DataRegularSeason20242025!$AA$3:$AA$1315,DataRegularSeason20242025!$B$3:$B$1315, "&lt;=" &amp; GG$1, DataRegularSeason20242025!$D$3:$D$1315, $A28)+SUMIFS(DataRegularSeason20242025!$AB$3:$AB$1315,DataRegularSeason20242025!$B$3:$B$1315, "&lt;=" &amp; GG$1, DataRegularSeason20242025!$E$3:$E$1315, $A28)</f>
        <v>8</v>
      </c>
      <c r="GH28" s="49">
        <f>SUMIFS(DataRegularSeason20242025!$AA$3:$AA$1315,DataRegularSeason20242025!$B$3:$B$1315, "&lt;=" &amp; GH$1, DataRegularSeason20242025!$D$3:$D$1315, $A28)+SUMIFS(DataRegularSeason20242025!$AB$3:$AB$1315,DataRegularSeason20242025!$B$3:$B$1315, "&lt;=" &amp; GH$1, DataRegularSeason20242025!$E$3:$E$1315, $A28)</f>
        <v>8</v>
      </c>
      <c r="GI28" s="49">
        <f>SUMIFS(DataRegularSeason20242025!$AA$3:$AA$1315,DataRegularSeason20242025!$B$3:$B$1315, "&lt;=" &amp; GI$1, DataRegularSeason20242025!$D$3:$D$1315, $A28)+SUMIFS(DataRegularSeason20242025!$AB$3:$AB$1315,DataRegularSeason20242025!$B$3:$B$1315, "&lt;=" &amp; GI$1, DataRegularSeason20242025!$E$3:$E$1315, $A28)</f>
        <v>8</v>
      </c>
      <c r="GJ28" s="49">
        <f>SUMIFS(DataRegularSeason20242025!$AA$3:$AA$1315,DataRegularSeason20242025!$B$3:$B$1315, "&lt;=" &amp; GJ$1, DataRegularSeason20242025!$D$3:$D$1315, $A28)+SUMIFS(DataRegularSeason20242025!$AB$3:$AB$1315,DataRegularSeason20242025!$B$3:$B$1315, "&lt;=" &amp; GJ$1, DataRegularSeason20242025!$E$3:$E$1315, $A28)</f>
        <v>8</v>
      </c>
      <c r="GK28" s="49">
        <f>SUMIFS(DataRegularSeason20242025!$AA$3:$AA$1315,DataRegularSeason20242025!$B$3:$B$1315, "&lt;=" &amp; GK$1, DataRegularSeason20242025!$D$3:$D$1315, $A28)+SUMIFS(DataRegularSeason20242025!$AB$3:$AB$1315,DataRegularSeason20242025!$B$3:$B$1315, "&lt;=" &amp; GK$1, DataRegularSeason20242025!$E$3:$E$1315, $A28)</f>
        <v>8</v>
      </c>
      <c r="GL28" s="49">
        <f>SUMIFS(DataRegularSeason20242025!$AA$3:$AA$1315,DataRegularSeason20242025!$B$3:$B$1315, "&lt;=" &amp; GL$1, DataRegularSeason20242025!$D$3:$D$1315, $A28)+SUMIFS(DataRegularSeason20242025!$AB$3:$AB$1315,DataRegularSeason20242025!$B$3:$B$1315, "&lt;=" &amp; GL$1, DataRegularSeason20242025!$E$3:$E$1315, $A28)</f>
        <v>8</v>
      </c>
      <c r="GM28" s="49">
        <f>SUMIFS(DataRegularSeason20242025!$AA$3:$AA$1315,DataRegularSeason20242025!$B$3:$B$1315, "&lt;=" &amp; GM$1, DataRegularSeason20242025!$D$3:$D$1315, $A28)+SUMIFS(DataRegularSeason20242025!$AB$3:$AB$1315,DataRegularSeason20242025!$B$3:$B$1315, "&lt;=" &amp; GM$1, DataRegularSeason20242025!$E$3:$E$1315, $A28)</f>
        <v>8</v>
      </c>
      <c r="GN28" s="49">
        <f>SUMIFS(DataRegularSeason20242025!$AA$3:$AA$1315,DataRegularSeason20242025!$B$3:$B$1315, "&lt;=" &amp; GN$1, DataRegularSeason20242025!$D$3:$D$1315, $A28)+SUMIFS(DataRegularSeason20242025!$AB$3:$AB$1315,DataRegularSeason20242025!$B$3:$B$1315, "&lt;=" &amp; GN$1, DataRegularSeason20242025!$E$3:$E$1315, $A28)</f>
        <v>8</v>
      </c>
      <c r="GO28" s="49">
        <f>SUMIFS(DataRegularSeason20242025!$AA$3:$AA$1315,DataRegularSeason20242025!$B$3:$B$1315, "&lt;=" &amp; GO$1, DataRegularSeason20242025!$D$3:$D$1315, $A28)+SUMIFS(DataRegularSeason20242025!$AB$3:$AB$1315,DataRegularSeason20242025!$B$3:$B$1315, "&lt;=" &amp; GO$1, DataRegularSeason20242025!$E$3:$E$1315, $A28)</f>
        <v>8</v>
      </c>
      <c r="GP28" s="49">
        <f>SUMIFS(DataRegularSeason20242025!$AA$3:$AA$1315,DataRegularSeason20242025!$B$3:$B$1315, "&lt;=" &amp; GP$1, DataRegularSeason20242025!$D$3:$D$1315, $A28)+SUMIFS(DataRegularSeason20242025!$AB$3:$AB$1315,DataRegularSeason20242025!$B$3:$B$1315, "&lt;=" &amp; GP$1, DataRegularSeason20242025!$E$3:$E$1315, $A28)</f>
        <v>8</v>
      </c>
      <c r="GQ28" s="49">
        <f>SUMIFS(DataRegularSeason20242025!$AA$3:$AA$1315,DataRegularSeason20242025!$B$3:$B$1315, "&lt;=" &amp; GQ$1, DataRegularSeason20242025!$D$3:$D$1315, $A28)+SUMIFS(DataRegularSeason20242025!$AB$3:$AB$1315,DataRegularSeason20242025!$B$3:$B$1315, "&lt;=" &amp; GQ$1, DataRegularSeason20242025!$E$3:$E$1315, $A28)</f>
        <v>8</v>
      </c>
      <c r="GR28" s="49">
        <f>SUMIFS(DataRegularSeason20242025!$AA$3:$AA$1315,DataRegularSeason20242025!$B$3:$B$1315, "&lt;=" &amp; GR$1, DataRegularSeason20242025!$D$3:$D$1315, $A28)+SUMIFS(DataRegularSeason20242025!$AB$3:$AB$1315,DataRegularSeason20242025!$B$3:$B$1315, "&lt;=" &amp; GR$1, DataRegularSeason20242025!$E$3:$E$1315, $A28)</f>
        <v>8</v>
      </c>
      <c r="GS28" s="49">
        <f>SUMIFS(DataRegularSeason20242025!$AA$3:$AA$1315,DataRegularSeason20242025!$B$3:$B$1315, "&lt;=" &amp; GS$1, DataRegularSeason20242025!$D$3:$D$1315, $A28)+SUMIFS(DataRegularSeason20242025!$AB$3:$AB$1315,DataRegularSeason20242025!$B$3:$B$1315, "&lt;=" &amp; GS$1, DataRegularSeason20242025!$E$3:$E$1315, $A28)</f>
        <v>8</v>
      </c>
      <c r="GT28" s="49">
        <f>SUMIFS(DataRegularSeason20242025!$AA$3:$AA$1315,DataRegularSeason20242025!$B$3:$B$1315, "&lt;=" &amp; GT$1, DataRegularSeason20242025!$D$3:$D$1315, $A28)+SUMIFS(DataRegularSeason20242025!$AB$3:$AB$1315,DataRegularSeason20242025!$B$3:$B$1315, "&lt;=" &amp; GT$1, DataRegularSeason20242025!$E$3:$E$1315, $A28)</f>
        <v>8</v>
      </c>
      <c r="GU28" s="49">
        <f>SUMIFS(DataRegularSeason20242025!$AA$3:$AA$1315,DataRegularSeason20242025!$B$3:$B$1315, "&lt;=" &amp; GU$1, DataRegularSeason20242025!$D$3:$D$1315, $A28)+SUMIFS(DataRegularSeason20242025!$AB$3:$AB$1315,DataRegularSeason20242025!$B$3:$B$1315, "&lt;=" &amp; GU$1, DataRegularSeason20242025!$E$3:$E$1315, $A28)</f>
        <v>8</v>
      </c>
      <c r="GV28" s="49"/>
      <c r="GW28" s="49"/>
      <c r="GX28" s="49"/>
      <c r="GY28" s="49"/>
      <c r="GZ28" s="49"/>
      <c r="HA28" s="49"/>
      <c r="HB28" s="49"/>
      <c r="HC28" s="49"/>
      <c r="HD28" s="49"/>
      <c r="HE28" s="49"/>
      <c r="HF28" s="49"/>
      <c r="HG28" s="49"/>
      <c r="HH28" s="49"/>
      <c r="HI28" s="49"/>
      <c r="HJ28" s="49"/>
      <c r="HK28" s="49"/>
      <c r="HL28" s="49"/>
      <c r="HM28" s="49"/>
      <c r="HN28" s="49"/>
      <c r="HO28" s="49"/>
      <c r="HP28" s="49"/>
      <c r="HQ28" s="49"/>
      <c r="HR28" s="49"/>
      <c r="HS28" s="49"/>
      <c r="HT28" s="49"/>
      <c r="HU28" s="49"/>
      <c r="HV28" s="49"/>
      <c r="HW28" s="49"/>
      <c r="HX28" s="49"/>
      <c r="HY28" s="49"/>
      <c r="HZ28" s="49"/>
      <c r="IA28" s="49"/>
      <c r="IB28" s="49"/>
      <c r="IC28" s="49"/>
      <c r="ID28" s="49"/>
      <c r="IE28" s="49"/>
      <c r="IF28" s="49"/>
      <c r="IG28" s="49"/>
      <c r="IH28" s="49"/>
      <c r="II28" s="49"/>
      <c r="IJ28" s="49"/>
      <c r="IK28" s="49"/>
      <c r="IL28" s="49"/>
      <c r="IM28" s="49"/>
      <c r="IN28" s="49"/>
      <c r="IO28" s="49"/>
      <c r="IP28" s="49"/>
      <c r="IQ28" s="49"/>
      <c r="IR28" s="49"/>
      <c r="IS28" s="49"/>
      <c r="IT28" s="49"/>
      <c r="IU28" s="49"/>
      <c r="IV28" s="49"/>
      <c r="IW28" s="49"/>
      <c r="IX28" s="49"/>
      <c r="IY28" s="49"/>
      <c r="IZ28" s="49"/>
      <c r="JA28" s="49"/>
      <c r="JB28" s="49"/>
      <c r="JC28" s="49"/>
      <c r="JD28" s="49"/>
      <c r="JE28" s="49"/>
      <c r="JF28" s="49"/>
      <c r="JG28" s="49"/>
      <c r="JH28" s="49"/>
      <c r="JI28" s="49"/>
      <c r="JJ28" s="49"/>
      <c r="JK28" s="49"/>
      <c r="JL28" s="49"/>
      <c r="JM28" s="49"/>
      <c r="JN28" s="49"/>
      <c r="JO28" s="49"/>
    </row>
    <row r="29" spans="1:275" hidden="1" x14ac:dyDescent="0.25">
      <c r="A29" s="48" t="s">
        <v>15</v>
      </c>
      <c r="B29" t="s">
        <v>97</v>
      </c>
      <c r="C29" t="s">
        <v>95</v>
      </c>
      <c r="D29" s="49">
        <f>SUMIFS(DataRegularSeason20242025!$AA$3:$AA$1315,DataRegularSeason20242025!$B$3:$B$1315, "&lt;=" &amp; D$1, DataRegularSeason20242025!$D$3:$D$1315, $A29)+SUMIFS(DataRegularSeason20242025!$AB$3:$AB$1315,DataRegularSeason20242025!$B$3:$B$1315, "&lt;=" &amp; D$1, DataRegularSeason20242025!$E$3:$E$1315, $A29)</f>
        <v>0</v>
      </c>
      <c r="E29" s="49">
        <f>SUMIFS(DataRegularSeason20242025!$AA$3:$AA$1315,DataRegularSeason20242025!$B$3:$B$1315, "&lt;=" &amp; E$1, DataRegularSeason20242025!$D$3:$D$1315, $A29)+SUMIFS(DataRegularSeason20242025!$AB$3:$AB$1315,DataRegularSeason20242025!$B$3:$B$1315, "&lt;=" &amp; E$1, DataRegularSeason20242025!$E$3:$E$1315, $A29)</f>
        <v>0</v>
      </c>
      <c r="F29" s="49">
        <f>SUMIFS(DataRegularSeason20242025!$AA$3:$AA$1315,DataRegularSeason20242025!$B$3:$B$1315, "&lt;=" &amp; F$1, DataRegularSeason20242025!$D$3:$D$1315, $A29)+SUMIFS(DataRegularSeason20242025!$AB$3:$AB$1315,DataRegularSeason20242025!$B$3:$B$1315, "&lt;=" &amp; F$1, DataRegularSeason20242025!$E$3:$E$1315, $A29)</f>
        <v>0</v>
      </c>
      <c r="G29" s="49">
        <f>SUMIFS(DataRegularSeason20242025!$AA$3:$AA$1315,DataRegularSeason20242025!$B$3:$B$1315, "&lt;=" &amp; G$1, DataRegularSeason20242025!$D$3:$D$1315, $A29)+SUMIFS(DataRegularSeason20242025!$AB$3:$AB$1315,DataRegularSeason20242025!$B$3:$B$1315, "&lt;=" &amp; G$1, DataRegularSeason20242025!$E$3:$E$1315, $A29)</f>
        <v>0</v>
      </c>
      <c r="H29" s="49">
        <f>SUMIFS(DataRegularSeason20242025!$AA$3:$AA$1315,DataRegularSeason20242025!$B$3:$B$1315, "&lt;=" &amp; H$1, DataRegularSeason20242025!$D$3:$D$1315, $A29)+SUMIFS(DataRegularSeason20242025!$AB$3:$AB$1315,DataRegularSeason20242025!$B$3:$B$1315, "&lt;=" &amp; H$1, DataRegularSeason20242025!$E$3:$E$1315, $A29)</f>
        <v>0</v>
      </c>
      <c r="I29" s="49">
        <f>SUMIFS(DataRegularSeason20242025!$AA$3:$AA$1315,DataRegularSeason20242025!$B$3:$B$1315, "&lt;=" &amp; I$1, DataRegularSeason20242025!$D$3:$D$1315, $A29)+SUMIFS(DataRegularSeason20242025!$AB$3:$AB$1315,DataRegularSeason20242025!$B$3:$B$1315, "&lt;=" &amp; I$1, DataRegularSeason20242025!$E$3:$E$1315, $A29)</f>
        <v>2</v>
      </c>
      <c r="J29" s="49">
        <f>SUMIFS(DataRegularSeason20242025!$AA$3:$AA$1315,DataRegularSeason20242025!$B$3:$B$1315, "&lt;=" &amp; J$1, DataRegularSeason20242025!$D$3:$D$1315, $A29)+SUMIFS(DataRegularSeason20242025!$AB$3:$AB$1315,DataRegularSeason20242025!$B$3:$B$1315, "&lt;=" &amp; J$1, DataRegularSeason20242025!$E$3:$E$1315, $A29)</f>
        <v>2</v>
      </c>
      <c r="K29" s="49">
        <f>SUMIFS(DataRegularSeason20242025!$AA$3:$AA$1315,DataRegularSeason20242025!$B$3:$B$1315, "&lt;=" &amp; K$1, DataRegularSeason20242025!$D$3:$D$1315, $A29)+SUMIFS(DataRegularSeason20242025!$AB$3:$AB$1315,DataRegularSeason20242025!$B$3:$B$1315, "&lt;=" &amp; K$1, DataRegularSeason20242025!$E$3:$E$1315, $A29)</f>
        <v>4</v>
      </c>
      <c r="L29" s="49">
        <f>SUMIFS(DataRegularSeason20242025!$AA$3:$AA$1315,DataRegularSeason20242025!$B$3:$B$1315, "&lt;=" &amp; L$1, DataRegularSeason20242025!$D$3:$D$1315, $A29)+SUMIFS(DataRegularSeason20242025!$AB$3:$AB$1315,DataRegularSeason20242025!$B$3:$B$1315, "&lt;=" &amp; L$1, DataRegularSeason20242025!$E$3:$E$1315, $A29)</f>
        <v>4</v>
      </c>
      <c r="M29" s="49">
        <f>SUMIFS(DataRegularSeason20242025!$AA$3:$AA$1315,DataRegularSeason20242025!$B$3:$B$1315, "&lt;=" &amp; M$1, DataRegularSeason20242025!$D$3:$D$1315, $A29)+SUMIFS(DataRegularSeason20242025!$AB$3:$AB$1315,DataRegularSeason20242025!$B$3:$B$1315, "&lt;=" &amp; M$1, DataRegularSeason20242025!$E$3:$E$1315, $A29)</f>
        <v>6</v>
      </c>
      <c r="N29" s="49">
        <f>SUMIFS(DataRegularSeason20242025!$AA$3:$AA$1315,DataRegularSeason20242025!$B$3:$B$1315, "&lt;=" &amp; N$1, DataRegularSeason20242025!$D$3:$D$1315, $A29)+SUMIFS(DataRegularSeason20242025!$AB$3:$AB$1315,DataRegularSeason20242025!$B$3:$B$1315, "&lt;=" &amp; N$1, DataRegularSeason20242025!$E$3:$E$1315, $A29)</f>
        <v>6</v>
      </c>
      <c r="O29" s="49">
        <f>SUMIFS(DataRegularSeason20242025!$AA$3:$AA$1315,DataRegularSeason20242025!$B$3:$B$1315, "&lt;=" &amp; O$1, DataRegularSeason20242025!$D$3:$D$1315, $A29)+SUMIFS(DataRegularSeason20242025!$AB$3:$AB$1315,DataRegularSeason20242025!$B$3:$B$1315, "&lt;=" &amp; O$1, DataRegularSeason20242025!$E$3:$E$1315, $A29)</f>
        <v>6</v>
      </c>
      <c r="P29" s="49">
        <f>SUMIFS(DataRegularSeason20242025!$AA$3:$AA$1315,DataRegularSeason20242025!$B$3:$B$1315, "&lt;=" &amp; P$1, DataRegularSeason20242025!$D$3:$D$1315, $A29)+SUMIFS(DataRegularSeason20242025!$AB$3:$AB$1315,DataRegularSeason20242025!$B$3:$B$1315, "&lt;=" &amp; P$1, DataRegularSeason20242025!$E$3:$E$1315, $A29)</f>
        <v>6</v>
      </c>
      <c r="Q29" s="49">
        <f>SUMIFS(DataRegularSeason20242025!$AA$3:$AA$1315,DataRegularSeason20242025!$B$3:$B$1315, "&lt;=" &amp; Q$1, DataRegularSeason20242025!$D$3:$D$1315, $A29)+SUMIFS(DataRegularSeason20242025!$AB$3:$AB$1315,DataRegularSeason20242025!$B$3:$B$1315, "&lt;=" &amp; Q$1, DataRegularSeason20242025!$E$3:$E$1315, $A29)</f>
        <v>7</v>
      </c>
      <c r="R29" s="49">
        <f>SUMIFS(DataRegularSeason20242025!$AA$3:$AA$1315,DataRegularSeason20242025!$B$3:$B$1315, "&lt;=" &amp; R$1, DataRegularSeason20242025!$D$3:$D$1315, $A29)+SUMIFS(DataRegularSeason20242025!$AB$3:$AB$1315,DataRegularSeason20242025!$B$3:$B$1315, "&lt;=" &amp; R$1, DataRegularSeason20242025!$E$3:$E$1315, $A29)</f>
        <v>7</v>
      </c>
      <c r="S29" s="49">
        <f>SUMIFS(DataRegularSeason20242025!$AA$3:$AA$1315,DataRegularSeason20242025!$B$3:$B$1315, "&lt;=" &amp; S$1, DataRegularSeason20242025!$D$3:$D$1315, $A29)+SUMIFS(DataRegularSeason20242025!$AB$3:$AB$1315,DataRegularSeason20242025!$B$3:$B$1315, "&lt;=" &amp; S$1, DataRegularSeason20242025!$E$3:$E$1315, $A29)</f>
        <v>7</v>
      </c>
      <c r="T29" s="49">
        <f>SUMIFS(DataRegularSeason20242025!$AA$3:$AA$1315,DataRegularSeason20242025!$B$3:$B$1315, "&lt;=" &amp; T$1, DataRegularSeason20242025!$D$3:$D$1315, $A29)+SUMIFS(DataRegularSeason20242025!$AB$3:$AB$1315,DataRegularSeason20242025!$B$3:$B$1315, "&lt;=" &amp; T$1, DataRegularSeason20242025!$E$3:$E$1315, $A29)</f>
        <v>9</v>
      </c>
      <c r="U29" s="49">
        <f>SUMIFS(DataRegularSeason20242025!$AA$3:$AA$1315,DataRegularSeason20242025!$B$3:$B$1315, "&lt;=" &amp; U$1, DataRegularSeason20242025!$D$3:$D$1315, $A29)+SUMIFS(DataRegularSeason20242025!$AB$3:$AB$1315,DataRegularSeason20242025!$B$3:$B$1315, "&lt;=" &amp; U$1, DataRegularSeason20242025!$E$3:$E$1315, $A29)</f>
        <v>9</v>
      </c>
      <c r="V29" s="49">
        <f>SUMIFS(DataRegularSeason20242025!$AA$3:$AA$1315,DataRegularSeason20242025!$B$3:$B$1315, "&lt;=" &amp; V$1, DataRegularSeason20242025!$D$3:$D$1315, $A29)+SUMIFS(DataRegularSeason20242025!$AB$3:$AB$1315,DataRegularSeason20242025!$B$3:$B$1315, "&lt;=" &amp; V$1, DataRegularSeason20242025!$E$3:$E$1315, $A29)</f>
        <v>9</v>
      </c>
      <c r="W29" s="49">
        <f>SUMIFS(DataRegularSeason20242025!$AA$3:$AA$1315,DataRegularSeason20242025!$B$3:$B$1315, "&lt;=" &amp; W$1, DataRegularSeason20242025!$D$3:$D$1315, $A29)+SUMIFS(DataRegularSeason20242025!$AB$3:$AB$1315,DataRegularSeason20242025!$B$3:$B$1315, "&lt;=" &amp; W$1, DataRegularSeason20242025!$E$3:$E$1315, $A29)</f>
        <v>9</v>
      </c>
      <c r="X29" s="49">
        <f>SUMIFS(DataRegularSeason20242025!$AA$3:$AA$1315,DataRegularSeason20242025!$B$3:$B$1315, "&lt;=" &amp; X$1, DataRegularSeason20242025!$D$3:$D$1315, $A29)+SUMIFS(DataRegularSeason20242025!$AB$3:$AB$1315,DataRegularSeason20242025!$B$3:$B$1315, "&lt;=" &amp; X$1, DataRegularSeason20242025!$E$3:$E$1315, $A29)</f>
        <v>9</v>
      </c>
      <c r="Y29" s="49">
        <f>SUMIFS(DataRegularSeason20242025!$AA$3:$AA$1315,DataRegularSeason20242025!$B$3:$B$1315, "&lt;=" &amp; Y$1, DataRegularSeason20242025!$D$3:$D$1315, $A29)+SUMIFS(DataRegularSeason20242025!$AB$3:$AB$1315,DataRegularSeason20242025!$B$3:$B$1315, "&lt;=" &amp; Y$1, DataRegularSeason20242025!$E$3:$E$1315, $A29)</f>
        <v>9</v>
      </c>
      <c r="Z29" s="49">
        <f>SUMIFS(DataRegularSeason20242025!$AA$3:$AA$1315,DataRegularSeason20242025!$B$3:$B$1315, "&lt;=" &amp; Z$1, DataRegularSeason20242025!$D$3:$D$1315, $A29)+SUMIFS(DataRegularSeason20242025!$AB$3:$AB$1315,DataRegularSeason20242025!$B$3:$B$1315, "&lt;=" &amp; Z$1, DataRegularSeason20242025!$E$3:$E$1315, $A29)</f>
        <v>9</v>
      </c>
      <c r="AA29" s="49">
        <f>SUMIFS(DataRegularSeason20242025!$AA$3:$AA$1315,DataRegularSeason20242025!$B$3:$B$1315, "&lt;=" &amp; AA$1, DataRegularSeason20242025!$D$3:$D$1315, $A29)+SUMIFS(DataRegularSeason20242025!$AB$3:$AB$1315,DataRegularSeason20242025!$B$3:$B$1315, "&lt;=" &amp; AA$1, DataRegularSeason20242025!$E$3:$E$1315, $A29)</f>
        <v>9</v>
      </c>
      <c r="AB29" s="49">
        <f>SUMIFS(DataRegularSeason20242025!$AA$3:$AA$1315,DataRegularSeason20242025!$B$3:$B$1315, "&lt;=" &amp; AB$1, DataRegularSeason20242025!$D$3:$D$1315, $A29)+SUMIFS(DataRegularSeason20242025!$AB$3:$AB$1315,DataRegularSeason20242025!$B$3:$B$1315, "&lt;=" &amp; AB$1, DataRegularSeason20242025!$E$3:$E$1315, $A29)</f>
        <v>9</v>
      </c>
      <c r="AC29" s="49">
        <f>SUMIFS(DataRegularSeason20242025!$AA$3:$AA$1315,DataRegularSeason20242025!$B$3:$B$1315, "&lt;=" &amp; AC$1, DataRegularSeason20242025!$D$3:$D$1315, $A29)+SUMIFS(DataRegularSeason20242025!$AB$3:$AB$1315,DataRegularSeason20242025!$B$3:$B$1315, "&lt;=" &amp; AC$1, DataRegularSeason20242025!$E$3:$E$1315, $A29)</f>
        <v>9</v>
      </c>
      <c r="AD29" s="49">
        <f>SUMIFS(DataRegularSeason20242025!$AA$3:$AA$1315,DataRegularSeason20242025!$B$3:$B$1315, "&lt;=" &amp; AD$1, DataRegularSeason20242025!$D$3:$D$1315, $A29)+SUMIFS(DataRegularSeason20242025!$AB$3:$AB$1315,DataRegularSeason20242025!$B$3:$B$1315, "&lt;=" &amp; AD$1, DataRegularSeason20242025!$E$3:$E$1315, $A29)</f>
        <v>9</v>
      </c>
      <c r="AE29" s="49">
        <f>SUMIFS(DataRegularSeason20242025!$AA$3:$AA$1315,DataRegularSeason20242025!$B$3:$B$1315, "&lt;=" &amp; AE$1, DataRegularSeason20242025!$D$3:$D$1315, $A29)+SUMIFS(DataRegularSeason20242025!$AB$3:$AB$1315,DataRegularSeason20242025!$B$3:$B$1315, "&lt;=" &amp; AE$1, DataRegularSeason20242025!$E$3:$E$1315, $A29)</f>
        <v>9</v>
      </c>
      <c r="AF29" s="49">
        <f>SUMIFS(DataRegularSeason20242025!$AA$3:$AA$1315,DataRegularSeason20242025!$B$3:$B$1315, "&lt;=" &amp; AF$1, DataRegularSeason20242025!$D$3:$D$1315, $A29)+SUMIFS(DataRegularSeason20242025!$AB$3:$AB$1315,DataRegularSeason20242025!$B$3:$B$1315, "&lt;=" &amp; AF$1, DataRegularSeason20242025!$E$3:$E$1315, $A29)</f>
        <v>9</v>
      </c>
      <c r="AG29" s="49">
        <f>SUMIFS(DataRegularSeason20242025!$AA$3:$AA$1315,DataRegularSeason20242025!$B$3:$B$1315, "&lt;=" &amp; AG$1, DataRegularSeason20242025!$D$3:$D$1315, $A29)+SUMIFS(DataRegularSeason20242025!$AB$3:$AB$1315,DataRegularSeason20242025!$B$3:$B$1315, "&lt;=" &amp; AG$1, DataRegularSeason20242025!$E$3:$E$1315, $A29)</f>
        <v>9</v>
      </c>
      <c r="AH29" s="49">
        <f>SUMIFS(DataRegularSeason20242025!$AA$3:$AA$1315,DataRegularSeason20242025!$B$3:$B$1315, "&lt;=" &amp; AH$1, DataRegularSeason20242025!$D$3:$D$1315, $A29)+SUMIFS(DataRegularSeason20242025!$AB$3:$AB$1315,DataRegularSeason20242025!$B$3:$B$1315, "&lt;=" &amp; AH$1, DataRegularSeason20242025!$E$3:$E$1315, $A29)</f>
        <v>9</v>
      </c>
      <c r="AI29" s="49">
        <f>SUMIFS(DataRegularSeason20242025!$AA$3:$AA$1315,DataRegularSeason20242025!$B$3:$B$1315, "&lt;=" &amp; AI$1, DataRegularSeason20242025!$D$3:$D$1315, $A29)+SUMIFS(DataRegularSeason20242025!$AB$3:$AB$1315,DataRegularSeason20242025!$B$3:$B$1315, "&lt;=" &amp; AI$1, DataRegularSeason20242025!$E$3:$E$1315, $A29)</f>
        <v>9</v>
      </c>
      <c r="AJ29" s="49">
        <f>SUMIFS(DataRegularSeason20242025!$AA$3:$AA$1315,DataRegularSeason20242025!$B$3:$B$1315, "&lt;=" &amp; AJ$1, DataRegularSeason20242025!$D$3:$D$1315, $A29)+SUMIFS(DataRegularSeason20242025!$AB$3:$AB$1315,DataRegularSeason20242025!$B$3:$B$1315, "&lt;=" &amp; AJ$1, DataRegularSeason20242025!$E$3:$E$1315, $A29)</f>
        <v>9</v>
      </c>
      <c r="AK29" s="49">
        <f>SUMIFS(DataRegularSeason20242025!$AA$3:$AA$1315,DataRegularSeason20242025!$B$3:$B$1315, "&lt;=" &amp; AK$1, DataRegularSeason20242025!$D$3:$D$1315, $A29)+SUMIFS(DataRegularSeason20242025!$AB$3:$AB$1315,DataRegularSeason20242025!$B$3:$B$1315, "&lt;=" &amp; AK$1, DataRegularSeason20242025!$E$3:$E$1315, $A29)</f>
        <v>9</v>
      </c>
      <c r="AL29" s="49">
        <f>SUMIFS(DataRegularSeason20242025!$AA$3:$AA$1315,DataRegularSeason20242025!$B$3:$B$1315, "&lt;=" &amp; AL$1, DataRegularSeason20242025!$D$3:$D$1315, $A29)+SUMIFS(DataRegularSeason20242025!$AB$3:$AB$1315,DataRegularSeason20242025!$B$3:$B$1315, "&lt;=" &amp; AL$1, DataRegularSeason20242025!$E$3:$E$1315, $A29)</f>
        <v>9</v>
      </c>
      <c r="AM29" s="49">
        <f>SUMIFS(DataRegularSeason20242025!$AA$3:$AA$1315,DataRegularSeason20242025!$B$3:$B$1315, "&lt;=" &amp; AM$1, DataRegularSeason20242025!$D$3:$D$1315, $A29)+SUMIFS(DataRegularSeason20242025!$AB$3:$AB$1315,DataRegularSeason20242025!$B$3:$B$1315, "&lt;=" &amp; AM$1, DataRegularSeason20242025!$E$3:$E$1315, $A29)</f>
        <v>9</v>
      </c>
      <c r="AN29" s="49">
        <f>SUMIFS(DataRegularSeason20242025!$AA$3:$AA$1315,DataRegularSeason20242025!$B$3:$B$1315, "&lt;=" &amp; AN$1, DataRegularSeason20242025!$D$3:$D$1315, $A29)+SUMIFS(DataRegularSeason20242025!$AB$3:$AB$1315,DataRegularSeason20242025!$B$3:$B$1315, "&lt;=" &amp; AN$1, DataRegularSeason20242025!$E$3:$E$1315, $A29)</f>
        <v>9</v>
      </c>
      <c r="AO29" s="49">
        <f>SUMIFS(DataRegularSeason20242025!$AA$3:$AA$1315,DataRegularSeason20242025!$B$3:$B$1315, "&lt;=" &amp; AO$1, DataRegularSeason20242025!$D$3:$D$1315, $A29)+SUMIFS(DataRegularSeason20242025!$AB$3:$AB$1315,DataRegularSeason20242025!$B$3:$B$1315, "&lt;=" &amp; AO$1, DataRegularSeason20242025!$E$3:$E$1315, $A29)</f>
        <v>9</v>
      </c>
      <c r="AP29" s="49">
        <f>SUMIFS(DataRegularSeason20242025!$AA$3:$AA$1315,DataRegularSeason20242025!$B$3:$B$1315, "&lt;=" &amp; AP$1, DataRegularSeason20242025!$D$3:$D$1315, $A29)+SUMIFS(DataRegularSeason20242025!$AB$3:$AB$1315,DataRegularSeason20242025!$B$3:$B$1315, "&lt;=" &amp; AP$1, DataRegularSeason20242025!$E$3:$E$1315, $A29)</f>
        <v>9</v>
      </c>
      <c r="AQ29" s="49">
        <f>SUMIFS(DataRegularSeason20242025!$AA$3:$AA$1315,DataRegularSeason20242025!$B$3:$B$1315, "&lt;=" &amp; AQ$1, DataRegularSeason20242025!$D$3:$D$1315, $A29)+SUMIFS(DataRegularSeason20242025!$AB$3:$AB$1315,DataRegularSeason20242025!$B$3:$B$1315, "&lt;=" &amp; AQ$1, DataRegularSeason20242025!$E$3:$E$1315, $A29)</f>
        <v>9</v>
      </c>
      <c r="AR29" s="49">
        <f>SUMIFS(DataRegularSeason20242025!$AA$3:$AA$1315,DataRegularSeason20242025!$B$3:$B$1315, "&lt;=" &amp; AR$1, DataRegularSeason20242025!$D$3:$D$1315, $A29)+SUMIFS(DataRegularSeason20242025!$AB$3:$AB$1315,DataRegularSeason20242025!$B$3:$B$1315, "&lt;=" &amp; AR$1, DataRegularSeason20242025!$E$3:$E$1315, $A29)</f>
        <v>9</v>
      </c>
      <c r="AS29" s="49">
        <f>SUMIFS(DataRegularSeason20242025!$AA$3:$AA$1315,DataRegularSeason20242025!$B$3:$B$1315, "&lt;=" &amp; AS$1, DataRegularSeason20242025!$D$3:$D$1315, $A29)+SUMIFS(DataRegularSeason20242025!$AB$3:$AB$1315,DataRegularSeason20242025!$B$3:$B$1315, "&lt;=" &amp; AS$1, DataRegularSeason20242025!$E$3:$E$1315, $A29)</f>
        <v>9</v>
      </c>
      <c r="AT29" s="49">
        <f>SUMIFS(DataRegularSeason20242025!$AA$3:$AA$1315,DataRegularSeason20242025!$B$3:$B$1315, "&lt;=" &amp; AT$1, DataRegularSeason20242025!$D$3:$D$1315, $A29)+SUMIFS(DataRegularSeason20242025!$AB$3:$AB$1315,DataRegularSeason20242025!$B$3:$B$1315, "&lt;=" &amp; AT$1, DataRegularSeason20242025!$E$3:$E$1315, $A29)</f>
        <v>9</v>
      </c>
      <c r="AU29" s="49">
        <f>SUMIFS(DataRegularSeason20242025!$AA$3:$AA$1315,DataRegularSeason20242025!$B$3:$B$1315, "&lt;=" &amp; AU$1, DataRegularSeason20242025!$D$3:$D$1315, $A29)+SUMIFS(DataRegularSeason20242025!$AB$3:$AB$1315,DataRegularSeason20242025!$B$3:$B$1315, "&lt;=" &amp; AU$1, DataRegularSeason20242025!$E$3:$E$1315, $A29)</f>
        <v>9</v>
      </c>
      <c r="AV29" s="49">
        <f>SUMIFS(DataRegularSeason20242025!$AA$3:$AA$1315,DataRegularSeason20242025!$B$3:$B$1315, "&lt;=" &amp; AV$1, DataRegularSeason20242025!$D$3:$D$1315, $A29)+SUMIFS(DataRegularSeason20242025!$AB$3:$AB$1315,DataRegularSeason20242025!$B$3:$B$1315, "&lt;=" &amp; AV$1, DataRegularSeason20242025!$E$3:$E$1315, $A29)</f>
        <v>9</v>
      </c>
      <c r="AW29" s="49">
        <f>SUMIFS(DataRegularSeason20242025!$AA$3:$AA$1315,DataRegularSeason20242025!$B$3:$B$1315, "&lt;=" &amp; AW$1, DataRegularSeason20242025!$D$3:$D$1315, $A29)+SUMIFS(DataRegularSeason20242025!$AB$3:$AB$1315,DataRegularSeason20242025!$B$3:$B$1315, "&lt;=" &amp; AW$1, DataRegularSeason20242025!$E$3:$E$1315, $A29)</f>
        <v>9</v>
      </c>
      <c r="AX29" s="49">
        <f>SUMIFS(DataRegularSeason20242025!$AA$3:$AA$1315,DataRegularSeason20242025!$B$3:$B$1315, "&lt;=" &amp; AX$1, DataRegularSeason20242025!$D$3:$D$1315, $A29)+SUMIFS(DataRegularSeason20242025!$AB$3:$AB$1315,DataRegularSeason20242025!$B$3:$B$1315, "&lt;=" &amp; AX$1, DataRegularSeason20242025!$E$3:$E$1315, $A29)</f>
        <v>9</v>
      </c>
      <c r="AY29" s="49">
        <f>SUMIFS(DataRegularSeason20242025!$AA$3:$AA$1315,DataRegularSeason20242025!$B$3:$B$1315, "&lt;=" &amp; AY$1, DataRegularSeason20242025!$D$3:$D$1315, $A29)+SUMIFS(DataRegularSeason20242025!$AB$3:$AB$1315,DataRegularSeason20242025!$B$3:$B$1315, "&lt;=" &amp; AY$1, DataRegularSeason20242025!$E$3:$E$1315, $A29)</f>
        <v>9</v>
      </c>
      <c r="AZ29" s="49">
        <f>SUMIFS(DataRegularSeason20242025!$AA$3:$AA$1315,DataRegularSeason20242025!$B$3:$B$1315, "&lt;=" &amp; AZ$1, DataRegularSeason20242025!$D$3:$D$1315, $A29)+SUMIFS(DataRegularSeason20242025!$AB$3:$AB$1315,DataRegularSeason20242025!$B$3:$B$1315, "&lt;=" &amp; AZ$1, DataRegularSeason20242025!$E$3:$E$1315, $A29)</f>
        <v>9</v>
      </c>
      <c r="BA29" s="49">
        <f>SUMIFS(DataRegularSeason20242025!$AA$3:$AA$1315,DataRegularSeason20242025!$B$3:$B$1315, "&lt;=" &amp; BA$1, DataRegularSeason20242025!$D$3:$D$1315, $A29)+SUMIFS(DataRegularSeason20242025!$AB$3:$AB$1315,DataRegularSeason20242025!$B$3:$B$1315, "&lt;=" &amp; BA$1, DataRegularSeason20242025!$E$3:$E$1315, $A29)</f>
        <v>9</v>
      </c>
      <c r="BB29" s="49">
        <f>SUMIFS(DataRegularSeason20242025!$AA$3:$AA$1315,DataRegularSeason20242025!$B$3:$B$1315, "&lt;=" &amp; BB$1, DataRegularSeason20242025!$D$3:$D$1315, $A29)+SUMIFS(DataRegularSeason20242025!$AB$3:$AB$1315,DataRegularSeason20242025!$B$3:$B$1315, "&lt;=" &amp; BB$1, DataRegularSeason20242025!$E$3:$E$1315, $A29)</f>
        <v>9</v>
      </c>
      <c r="BC29" s="49">
        <f>SUMIFS(DataRegularSeason20242025!$AA$3:$AA$1315,DataRegularSeason20242025!$B$3:$B$1315, "&lt;=" &amp; BC$1, DataRegularSeason20242025!$D$3:$D$1315, $A29)+SUMIFS(DataRegularSeason20242025!$AB$3:$AB$1315,DataRegularSeason20242025!$B$3:$B$1315, "&lt;=" &amp; BC$1, DataRegularSeason20242025!$E$3:$E$1315, $A29)</f>
        <v>9</v>
      </c>
      <c r="BD29" s="49">
        <f>SUMIFS(DataRegularSeason20242025!$AA$3:$AA$1315,DataRegularSeason20242025!$B$3:$B$1315, "&lt;=" &amp; BD$1, DataRegularSeason20242025!$D$3:$D$1315, $A29)+SUMIFS(DataRegularSeason20242025!$AB$3:$AB$1315,DataRegularSeason20242025!$B$3:$B$1315, "&lt;=" &amp; BD$1, DataRegularSeason20242025!$E$3:$E$1315, $A29)</f>
        <v>9</v>
      </c>
      <c r="BE29" s="49">
        <f>SUMIFS(DataRegularSeason20242025!$AA$3:$AA$1315,DataRegularSeason20242025!$B$3:$B$1315, "&lt;=" &amp; BE$1, DataRegularSeason20242025!$D$3:$D$1315, $A29)+SUMIFS(DataRegularSeason20242025!$AB$3:$AB$1315,DataRegularSeason20242025!$B$3:$B$1315, "&lt;=" &amp; BE$1, DataRegularSeason20242025!$E$3:$E$1315, $A29)</f>
        <v>9</v>
      </c>
      <c r="BF29" s="49">
        <f>SUMIFS(DataRegularSeason20242025!$AA$3:$AA$1315,DataRegularSeason20242025!$B$3:$B$1315, "&lt;=" &amp; BF$1, DataRegularSeason20242025!$D$3:$D$1315, $A29)+SUMIFS(DataRegularSeason20242025!$AB$3:$AB$1315,DataRegularSeason20242025!$B$3:$B$1315, "&lt;=" &amp; BF$1, DataRegularSeason20242025!$E$3:$E$1315, $A29)</f>
        <v>9</v>
      </c>
      <c r="BG29" s="49">
        <f>SUMIFS(DataRegularSeason20242025!$AA$3:$AA$1315,DataRegularSeason20242025!$B$3:$B$1315, "&lt;=" &amp; BG$1, DataRegularSeason20242025!$D$3:$D$1315, $A29)+SUMIFS(DataRegularSeason20242025!$AB$3:$AB$1315,DataRegularSeason20242025!$B$3:$B$1315, "&lt;=" &amp; BG$1, DataRegularSeason20242025!$E$3:$E$1315, $A29)</f>
        <v>9</v>
      </c>
      <c r="BH29" s="49">
        <f>SUMIFS(DataRegularSeason20242025!$AA$3:$AA$1315,DataRegularSeason20242025!$B$3:$B$1315, "&lt;=" &amp; BH$1, DataRegularSeason20242025!$D$3:$D$1315, $A29)+SUMIFS(DataRegularSeason20242025!$AB$3:$AB$1315,DataRegularSeason20242025!$B$3:$B$1315, "&lt;=" &amp; BH$1, DataRegularSeason20242025!$E$3:$E$1315, $A29)</f>
        <v>9</v>
      </c>
      <c r="BI29" s="49">
        <f>SUMIFS(DataRegularSeason20242025!$AA$3:$AA$1315,DataRegularSeason20242025!$B$3:$B$1315, "&lt;=" &amp; BI$1, DataRegularSeason20242025!$D$3:$D$1315, $A29)+SUMIFS(DataRegularSeason20242025!$AB$3:$AB$1315,DataRegularSeason20242025!$B$3:$B$1315, "&lt;=" &amp; BI$1, DataRegularSeason20242025!$E$3:$E$1315, $A29)</f>
        <v>9</v>
      </c>
      <c r="BJ29" s="49">
        <f>SUMIFS(DataRegularSeason20242025!$AA$3:$AA$1315,DataRegularSeason20242025!$B$3:$B$1315, "&lt;=" &amp; BJ$1, DataRegularSeason20242025!$D$3:$D$1315, $A29)+SUMIFS(DataRegularSeason20242025!$AB$3:$AB$1315,DataRegularSeason20242025!$B$3:$B$1315, "&lt;=" &amp; BJ$1, DataRegularSeason20242025!$E$3:$E$1315, $A29)</f>
        <v>9</v>
      </c>
      <c r="BK29" s="49">
        <f>SUMIFS(DataRegularSeason20242025!$AA$3:$AA$1315,DataRegularSeason20242025!$B$3:$B$1315, "&lt;=" &amp; BK$1, DataRegularSeason20242025!$D$3:$D$1315, $A29)+SUMIFS(DataRegularSeason20242025!$AB$3:$AB$1315,DataRegularSeason20242025!$B$3:$B$1315, "&lt;=" &amp; BK$1, DataRegularSeason20242025!$E$3:$E$1315, $A29)</f>
        <v>9</v>
      </c>
      <c r="BL29" s="49">
        <f>SUMIFS(DataRegularSeason20242025!$AA$3:$AA$1315,DataRegularSeason20242025!$B$3:$B$1315, "&lt;=" &amp; BL$1, DataRegularSeason20242025!$D$3:$D$1315, $A29)+SUMIFS(DataRegularSeason20242025!$AB$3:$AB$1315,DataRegularSeason20242025!$B$3:$B$1315, "&lt;=" &amp; BL$1, DataRegularSeason20242025!$E$3:$E$1315, $A29)</f>
        <v>9</v>
      </c>
      <c r="BM29" s="49">
        <f>SUMIFS(DataRegularSeason20242025!$AA$3:$AA$1315,DataRegularSeason20242025!$B$3:$B$1315, "&lt;=" &amp; BM$1, DataRegularSeason20242025!$D$3:$D$1315, $A29)+SUMIFS(DataRegularSeason20242025!$AB$3:$AB$1315,DataRegularSeason20242025!$B$3:$B$1315, "&lt;=" &amp; BM$1, DataRegularSeason20242025!$E$3:$E$1315, $A29)</f>
        <v>9</v>
      </c>
      <c r="BN29" s="49">
        <f>SUMIFS(DataRegularSeason20242025!$AA$3:$AA$1315,DataRegularSeason20242025!$B$3:$B$1315, "&lt;=" &amp; BN$1, DataRegularSeason20242025!$D$3:$D$1315, $A29)+SUMIFS(DataRegularSeason20242025!$AB$3:$AB$1315,DataRegularSeason20242025!$B$3:$B$1315, "&lt;=" &amp; BN$1, DataRegularSeason20242025!$E$3:$E$1315, $A29)</f>
        <v>9</v>
      </c>
      <c r="BO29" s="49">
        <f>SUMIFS(DataRegularSeason20242025!$AA$3:$AA$1315,DataRegularSeason20242025!$B$3:$B$1315, "&lt;=" &amp; BO$1, DataRegularSeason20242025!$D$3:$D$1315, $A29)+SUMIFS(DataRegularSeason20242025!$AB$3:$AB$1315,DataRegularSeason20242025!$B$3:$B$1315, "&lt;=" &amp; BO$1, DataRegularSeason20242025!$E$3:$E$1315, $A29)</f>
        <v>9</v>
      </c>
      <c r="BP29" s="49">
        <f>SUMIFS(DataRegularSeason20242025!$AA$3:$AA$1315,DataRegularSeason20242025!$B$3:$B$1315, "&lt;=" &amp; BP$1, DataRegularSeason20242025!$D$3:$D$1315, $A29)+SUMIFS(DataRegularSeason20242025!$AB$3:$AB$1315,DataRegularSeason20242025!$B$3:$B$1315, "&lt;=" &amp; BP$1, DataRegularSeason20242025!$E$3:$E$1315, $A29)</f>
        <v>9</v>
      </c>
      <c r="BQ29" s="49">
        <f>SUMIFS(DataRegularSeason20242025!$AA$3:$AA$1315,DataRegularSeason20242025!$B$3:$B$1315, "&lt;=" &amp; BQ$1, DataRegularSeason20242025!$D$3:$D$1315, $A29)+SUMIFS(DataRegularSeason20242025!$AB$3:$AB$1315,DataRegularSeason20242025!$B$3:$B$1315, "&lt;=" &amp; BQ$1, DataRegularSeason20242025!$E$3:$E$1315, $A29)</f>
        <v>9</v>
      </c>
      <c r="BR29" s="49">
        <f>SUMIFS(DataRegularSeason20242025!$AA$3:$AA$1315,DataRegularSeason20242025!$B$3:$B$1315, "&lt;=" &amp; BR$1, DataRegularSeason20242025!$D$3:$D$1315, $A29)+SUMIFS(DataRegularSeason20242025!$AB$3:$AB$1315,DataRegularSeason20242025!$B$3:$B$1315, "&lt;=" &amp; BR$1, DataRegularSeason20242025!$E$3:$E$1315, $A29)</f>
        <v>9</v>
      </c>
      <c r="BS29" s="49">
        <f>SUMIFS(DataRegularSeason20242025!$AA$3:$AA$1315,DataRegularSeason20242025!$B$3:$B$1315, "&lt;=" &amp; BS$1, DataRegularSeason20242025!$D$3:$D$1315, $A29)+SUMIFS(DataRegularSeason20242025!$AB$3:$AB$1315,DataRegularSeason20242025!$B$3:$B$1315, "&lt;=" &amp; BS$1, DataRegularSeason20242025!$E$3:$E$1315, $A29)</f>
        <v>9</v>
      </c>
      <c r="BT29" s="49">
        <f>SUMIFS(DataRegularSeason20242025!$AA$3:$AA$1315,DataRegularSeason20242025!$B$3:$B$1315, "&lt;=" &amp; BT$1, DataRegularSeason20242025!$D$3:$D$1315, $A29)+SUMIFS(DataRegularSeason20242025!$AB$3:$AB$1315,DataRegularSeason20242025!$B$3:$B$1315, "&lt;=" &amp; BT$1, DataRegularSeason20242025!$E$3:$E$1315, $A29)</f>
        <v>9</v>
      </c>
      <c r="BU29" s="49">
        <f>SUMIFS(DataRegularSeason20242025!$AA$3:$AA$1315,DataRegularSeason20242025!$B$3:$B$1315, "&lt;=" &amp; BU$1, DataRegularSeason20242025!$D$3:$D$1315, $A29)+SUMIFS(DataRegularSeason20242025!$AB$3:$AB$1315,DataRegularSeason20242025!$B$3:$B$1315, "&lt;=" &amp; BU$1, DataRegularSeason20242025!$E$3:$E$1315, $A29)</f>
        <v>9</v>
      </c>
      <c r="BV29" s="49">
        <f>SUMIFS(DataRegularSeason20242025!$AA$3:$AA$1315,DataRegularSeason20242025!$B$3:$B$1315, "&lt;=" &amp; BV$1, DataRegularSeason20242025!$D$3:$D$1315, $A29)+SUMIFS(DataRegularSeason20242025!$AB$3:$AB$1315,DataRegularSeason20242025!$B$3:$B$1315, "&lt;=" &amp; BV$1, DataRegularSeason20242025!$E$3:$E$1315, $A29)</f>
        <v>9</v>
      </c>
      <c r="BW29" s="49">
        <f>SUMIFS(DataRegularSeason20242025!$AA$3:$AA$1315,DataRegularSeason20242025!$B$3:$B$1315, "&lt;=" &amp; BW$1, DataRegularSeason20242025!$D$3:$D$1315, $A29)+SUMIFS(DataRegularSeason20242025!$AB$3:$AB$1315,DataRegularSeason20242025!$B$3:$B$1315, "&lt;=" &amp; BW$1, DataRegularSeason20242025!$E$3:$E$1315, $A29)</f>
        <v>9</v>
      </c>
      <c r="BX29" s="49">
        <f>SUMIFS(DataRegularSeason20242025!$AA$3:$AA$1315,DataRegularSeason20242025!$B$3:$B$1315, "&lt;=" &amp; BX$1, DataRegularSeason20242025!$D$3:$D$1315, $A29)+SUMIFS(DataRegularSeason20242025!$AB$3:$AB$1315,DataRegularSeason20242025!$B$3:$B$1315, "&lt;=" &amp; BX$1, DataRegularSeason20242025!$E$3:$E$1315, $A29)</f>
        <v>9</v>
      </c>
      <c r="BY29" s="49">
        <f>SUMIFS(DataRegularSeason20242025!$AA$3:$AA$1315,DataRegularSeason20242025!$B$3:$B$1315, "&lt;=" &amp; BY$1, DataRegularSeason20242025!$D$3:$D$1315, $A29)+SUMIFS(DataRegularSeason20242025!$AB$3:$AB$1315,DataRegularSeason20242025!$B$3:$B$1315, "&lt;=" &amp; BY$1, DataRegularSeason20242025!$E$3:$E$1315, $A29)</f>
        <v>9</v>
      </c>
      <c r="BZ29" s="49">
        <f>SUMIFS(DataRegularSeason20242025!$AA$3:$AA$1315,DataRegularSeason20242025!$B$3:$B$1315, "&lt;=" &amp; BZ$1, DataRegularSeason20242025!$D$3:$D$1315, $A29)+SUMIFS(DataRegularSeason20242025!$AB$3:$AB$1315,DataRegularSeason20242025!$B$3:$B$1315, "&lt;=" &amp; BZ$1, DataRegularSeason20242025!$E$3:$E$1315, $A29)</f>
        <v>9</v>
      </c>
      <c r="CA29" s="49">
        <f>SUMIFS(DataRegularSeason20242025!$AA$3:$AA$1315,DataRegularSeason20242025!$B$3:$B$1315, "&lt;=" &amp; CA$1, DataRegularSeason20242025!$D$3:$D$1315, $A29)+SUMIFS(DataRegularSeason20242025!$AB$3:$AB$1315,DataRegularSeason20242025!$B$3:$B$1315, "&lt;=" &amp; CA$1, DataRegularSeason20242025!$E$3:$E$1315, $A29)</f>
        <v>9</v>
      </c>
      <c r="CB29" s="49">
        <f>SUMIFS(DataRegularSeason20242025!$AA$3:$AA$1315,DataRegularSeason20242025!$B$3:$B$1315, "&lt;=" &amp; CB$1, DataRegularSeason20242025!$D$3:$D$1315, $A29)+SUMIFS(DataRegularSeason20242025!$AB$3:$AB$1315,DataRegularSeason20242025!$B$3:$B$1315, "&lt;=" &amp; CB$1, DataRegularSeason20242025!$E$3:$E$1315, $A29)</f>
        <v>9</v>
      </c>
      <c r="CC29" s="49">
        <f>SUMIFS(DataRegularSeason20242025!$AA$3:$AA$1315,DataRegularSeason20242025!$B$3:$B$1315, "&lt;=" &amp; CC$1, DataRegularSeason20242025!$D$3:$D$1315, $A29)+SUMIFS(DataRegularSeason20242025!$AB$3:$AB$1315,DataRegularSeason20242025!$B$3:$B$1315, "&lt;=" &amp; CC$1, DataRegularSeason20242025!$E$3:$E$1315, $A29)</f>
        <v>9</v>
      </c>
      <c r="CD29" s="49">
        <f>SUMIFS(DataRegularSeason20242025!$AA$3:$AA$1315,DataRegularSeason20242025!$B$3:$B$1315, "&lt;=" &amp; CD$1, DataRegularSeason20242025!$D$3:$D$1315, $A29)+SUMIFS(DataRegularSeason20242025!$AB$3:$AB$1315,DataRegularSeason20242025!$B$3:$B$1315, "&lt;=" &amp; CD$1, DataRegularSeason20242025!$E$3:$E$1315, $A29)</f>
        <v>9</v>
      </c>
      <c r="CE29" s="49">
        <f>SUMIFS(DataRegularSeason20242025!$AA$3:$AA$1315,DataRegularSeason20242025!$B$3:$B$1315, "&lt;=" &amp; CE$1, DataRegularSeason20242025!$D$3:$D$1315, $A29)+SUMIFS(DataRegularSeason20242025!$AB$3:$AB$1315,DataRegularSeason20242025!$B$3:$B$1315, "&lt;=" &amp; CE$1, DataRegularSeason20242025!$E$3:$E$1315, $A29)</f>
        <v>9</v>
      </c>
      <c r="CF29" s="49">
        <f>SUMIFS(DataRegularSeason20242025!$AA$3:$AA$1315,DataRegularSeason20242025!$B$3:$B$1315, "&lt;=" &amp; CF$1, DataRegularSeason20242025!$D$3:$D$1315, $A29)+SUMIFS(DataRegularSeason20242025!$AB$3:$AB$1315,DataRegularSeason20242025!$B$3:$B$1315, "&lt;=" &amp; CF$1, DataRegularSeason20242025!$E$3:$E$1315, $A29)</f>
        <v>9</v>
      </c>
      <c r="CG29" s="49">
        <f>SUMIFS(DataRegularSeason20242025!$AA$3:$AA$1315,DataRegularSeason20242025!$B$3:$B$1315, "&lt;=" &amp; CG$1, DataRegularSeason20242025!$D$3:$D$1315, $A29)+SUMIFS(DataRegularSeason20242025!$AB$3:$AB$1315,DataRegularSeason20242025!$B$3:$B$1315, "&lt;=" &amp; CG$1, DataRegularSeason20242025!$E$3:$E$1315, $A29)</f>
        <v>9</v>
      </c>
      <c r="CH29" s="49">
        <f>SUMIFS(DataRegularSeason20242025!$AA$3:$AA$1315,DataRegularSeason20242025!$B$3:$B$1315, "&lt;=" &amp; CH$1, DataRegularSeason20242025!$D$3:$D$1315, $A29)+SUMIFS(DataRegularSeason20242025!$AB$3:$AB$1315,DataRegularSeason20242025!$B$3:$B$1315, "&lt;=" &amp; CH$1, DataRegularSeason20242025!$E$3:$E$1315, $A29)</f>
        <v>9</v>
      </c>
      <c r="CI29" s="49">
        <f>SUMIFS(DataRegularSeason20242025!$AA$3:$AA$1315,DataRegularSeason20242025!$B$3:$B$1315, "&lt;=" &amp; CI$1, DataRegularSeason20242025!$D$3:$D$1315, $A29)+SUMIFS(DataRegularSeason20242025!$AB$3:$AB$1315,DataRegularSeason20242025!$B$3:$B$1315, "&lt;=" &amp; CI$1, DataRegularSeason20242025!$E$3:$E$1315, $A29)</f>
        <v>9</v>
      </c>
      <c r="CJ29" s="49">
        <f>SUMIFS(DataRegularSeason20242025!$AA$3:$AA$1315,DataRegularSeason20242025!$B$3:$B$1315, "&lt;=" &amp; CJ$1, DataRegularSeason20242025!$D$3:$D$1315, $A29)+SUMIFS(DataRegularSeason20242025!$AB$3:$AB$1315,DataRegularSeason20242025!$B$3:$B$1315, "&lt;=" &amp; CJ$1, DataRegularSeason20242025!$E$3:$E$1315, $A29)</f>
        <v>9</v>
      </c>
      <c r="CK29" s="49">
        <f>SUMIFS(DataRegularSeason20242025!$AA$3:$AA$1315,DataRegularSeason20242025!$B$3:$B$1315, "&lt;=" &amp; CK$1, DataRegularSeason20242025!$D$3:$D$1315, $A29)+SUMIFS(DataRegularSeason20242025!$AB$3:$AB$1315,DataRegularSeason20242025!$B$3:$B$1315, "&lt;=" &amp; CK$1, DataRegularSeason20242025!$E$3:$E$1315, $A29)</f>
        <v>9</v>
      </c>
      <c r="CL29" s="49">
        <f>SUMIFS(DataRegularSeason20242025!$AA$3:$AA$1315,DataRegularSeason20242025!$B$3:$B$1315, "&lt;=" &amp; CL$1, DataRegularSeason20242025!$D$3:$D$1315, $A29)+SUMIFS(DataRegularSeason20242025!$AB$3:$AB$1315,DataRegularSeason20242025!$B$3:$B$1315, "&lt;=" &amp; CL$1, DataRegularSeason20242025!$E$3:$E$1315, $A29)</f>
        <v>9</v>
      </c>
      <c r="CM29" s="49">
        <f>SUMIFS(DataRegularSeason20242025!$AA$3:$AA$1315,DataRegularSeason20242025!$B$3:$B$1315, "&lt;=" &amp; CM$1, DataRegularSeason20242025!$D$3:$D$1315, $A29)+SUMIFS(DataRegularSeason20242025!$AB$3:$AB$1315,DataRegularSeason20242025!$B$3:$B$1315, "&lt;=" &amp; CM$1, DataRegularSeason20242025!$E$3:$E$1315, $A29)</f>
        <v>9</v>
      </c>
      <c r="CN29" s="49">
        <f>SUMIFS(DataRegularSeason20242025!$AA$3:$AA$1315,DataRegularSeason20242025!$B$3:$B$1315, "&lt;=" &amp; CN$1, DataRegularSeason20242025!$D$3:$D$1315, $A29)+SUMIFS(DataRegularSeason20242025!$AB$3:$AB$1315,DataRegularSeason20242025!$B$3:$B$1315, "&lt;=" &amp; CN$1, DataRegularSeason20242025!$E$3:$E$1315, $A29)</f>
        <v>9</v>
      </c>
      <c r="CO29" s="49">
        <f>SUMIFS(DataRegularSeason20242025!$AA$3:$AA$1315,DataRegularSeason20242025!$B$3:$B$1315, "&lt;=" &amp; CO$1, DataRegularSeason20242025!$D$3:$D$1315, $A29)+SUMIFS(DataRegularSeason20242025!$AB$3:$AB$1315,DataRegularSeason20242025!$B$3:$B$1315, "&lt;=" &amp; CO$1, DataRegularSeason20242025!$E$3:$E$1315, $A29)</f>
        <v>9</v>
      </c>
      <c r="CP29" s="49">
        <f>SUMIFS(DataRegularSeason20242025!$AA$3:$AA$1315,DataRegularSeason20242025!$B$3:$B$1315, "&lt;=" &amp; CP$1, DataRegularSeason20242025!$D$3:$D$1315, $A29)+SUMIFS(DataRegularSeason20242025!$AB$3:$AB$1315,DataRegularSeason20242025!$B$3:$B$1315, "&lt;=" &amp; CP$1, DataRegularSeason20242025!$E$3:$E$1315, $A29)</f>
        <v>9</v>
      </c>
      <c r="CQ29" s="49">
        <f>SUMIFS(DataRegularSeason20242025!$AA$3:$AA$1315,DataRegularSeason20242025!$B$3:$B$1315, "&lt;=" &amp; CQ$1, DataRegularSeason20242025!$D$3:$D$1315, $A29)+SUMIFS(DataRegularSeason20242025!$AB$3:$AB$1315,DataRegularSeason20242025!$B$3:$B$1315, "&lt;=" &amp; CQ$1, DataRegularSeason20242025!$E$3:$E$1315, $A29)</f>
        <v>9</v>
      </c>
      <c r="CR29" s="49">
        <f>SUMIFS(DataRegularSeason20242025!$AA$3:$AA$1315,DataRegularSeason20242025!$B$3:$B$1315, "&lt;=" &amp; CR$1, DataRegularSeason20242025!$D$3:$D$1315, $A29)+SUMIFS(DataRegularSeason20242025!$AB$3:$AB$1315,DataRegularSeason20242025!$B$3:$B$1315, "&lt;=" &amp; CR$1, DataRegularSeason20242025!$E$3:$E$1315, $A29)</f>
        <v>9</v>
      </c>
      <c r="CS29" s="49">
        <f>SUMIFS(DataRegularSeason20242025!$AA$3:$AA$1315,DataRegularSeason20242025!$B$3:$B$1315, "&lt;=" &amp; CS$1, DataRegularSeason20242025!$D$3:$D$1315, $A29)+SUMIFS(DataRegularSeason20242025!$AB$3:$AB$1315,DataRegularSeason20242025!$B$3:$B$1315, "&lt;=" &amp; CS$1, DataRegularSeason20242025!$E$3:$E$1315, $A29)</f>
        <v>9</v>
      </c>
      <c r="CT29" s="49">
        <f>SUMIFS(DataRegularSeason20242025!$AA$3:$AA$1315,DataRegularSeason20242025!$B$3:$B$1315, "&lt;=" &amp; CT$1, DataRegularSeason20242025!$D$3:$D$1315, $A29)+SUMIFS(DataRegularSeason20242025!$AB$3:$AB$1315,DataRegularSeason20242025!$B$3:$B$1315, "&lt;=" &amp; CT$1, DataRegularSeason20242025!$E$3:$E$1315, $A29)</f>
        <v>9</v>
      </c>
      <c r="CU29" s="49">
        <f>SUMIFS(DataRegularSeason20242025!$AA$3:$AA$1315,DataRegularSeason20242025!$B$3:$B$1315, "&lt;=" &amp; CU$1, DataRegularSeason20242025!$D$3:$D$1315, $A29)+SUMIFS(DataRegularSeason20242025!$AB$3:$AB$1315,DataRegularSeason20242025!$B$3:$B$1315, "&lt;=" &amp; CU$1, DataRegularSeason20242025!$E$3:$E$1315, $A29)</f>
        <v>9</v>
      </c>
      <c r="CV29" s="49">
        <f>SUMIFS(DataRegularSeason20242025!$AA$3:$AA$1315,DataRegularSeason20242025!$B$3:$B$1315, "&lt;=" &amp; CV$1, DataRegularSeason20242025!$D$3:$D$1315, $A29)+SUMIFS(DataRegularSeason20242025!$AB$3:$AB$1315,DataRegularSeason20242025!$B$3:$B$1315, "&lt;=" &amp; CV$1, DataRegularSeason20242025!$E$3:$E$1315, $A29)</f>
        <v>9</v>
      </c>
      <c r="CW29" s="49">
        <f>SUMIFS(DataRegularSeason20242025!$AA$3:$AA$1315,DataRegularSeason20242025!$B$3:$B$1315, "&lt;=" &amp; CW$1, DataRegularSeason20242025!$D$3:$D$1315, $A29)+SUMIFS(DataRegularSeason20242025!$AB$3:$AB$1315,DataRegularSeason20242025!$B$3:$B$1315, "&lt;=" &amp; CW$1, DataRegularSeason20242025!$E$3:$E$1315, $A29)</f>
        <v>9</v>
      </c>
      <c r="CX29" s="49">
        <f>SUMIFS(DataRegularSeason20242025!$AA$3:$AA$1315,DataRegularSeason20242025!$B$3:$B$1315, "&lt;=" &amp; CX$1, DataRegularSeason20242025!$D$3:$D$1315, $A29)+SUMIFS(DataRegularSeason20242025!$AB$3:$AB$1315,DataRegularSeason20242025!$B$3:$B$1315, "&lt;=" &amp; CX$1, DataRegularSeason20242025!$E$3:$E$1315, $A29)</f>
        <v>9</v>
      </c>
      <c r="CY29" s="49">
        <f>SUMIFS(DataRegularSeason20242025!$AA$3:$AA$1315,DataRegularSeason20242025!$B$3:$B$1315, "&lt;=" &amp; CY$1, DataRegularSeason20242025!$D$3:$D$1315, $A29)+SUMIFS(DataRegularSeason20242025!$AB$3:$AB$1315,DataRegularSeason20242025!$B$3:$B$1315, "&lt;=" &amp; CY$1, DataRegularSeason20242025!$E$3:$E$1315, $A29)</f>
        <v>9</v>
      </c>
      <c r="CZ29" s="49">
        <f>SUMIFS(DataRegularSeason20242025!$AA$3:$AA$1315,DataRegularSeason20242025!$B$3:$B$1315, "&lt;=" &amp; CZ$1, DataRegularSeason20242025!$D$3:$D$1315, $A29)+SUMIFS(DataRegularSeason20242025!$AB$3:$AB$1315,DataRegularSeason20242025!$B$3:$B$1315, "&lt;=" &amp; CZ$1, DataRegularSeason20242025!$E$3:$E$1315, $A29)</f>
        <v>9</v>
      </c>
      <c r="DA29" s="49">
        <f>SUMIFS(DataRegularSeason20242025!$AA$3:$AA$1315,DataRegularSeason20242025!$B$3:$B$1315, "&lt;=" &amp; DA$1, DataRegularSeason20242025!$D$3:$D$1315, $A29)+SUMIFS(DataRegularSeason20242025!$AB$3:$AB$1315,DataRegularSeason20242025!$B$3:$B$1315, "&lt;=" &amp; DA$1, DataRegularSeason20242025!$E$3:$E$1315, $A29)</f>
        <v>9</v>
      </c>
      <c r="DB29" s="49">
        <f>SUMIFS(DataRegularSeason20242025!$AA$3:$AA$1315,DataRegularSeason20242025!$B$3:$B$1315, "&lt;=" &amp; DB$1, DataRegularSeason20242025!$D$3:$D$1315, $A29)+SUMIFS(DataRegularSeason20242025!$AB$3:$AB$1315,DataRegularSeason20242025!$B$3:$B$1315, "&lt;=" &amp; DB$1, DataRegularSeason20242025!$E$3:$E$1315, $A29)</f>
        <v>9</v>
      </c>
      <c r="DC29" s="49">
        <f>SUMIFS(DataRegularSeason20242025!$AA$3:$AA$1315,DataRegularSeason20242025!$B$3:$B$1315, "&lt;=" &amp; DC$1, DataRegularSeason20242025!$D$3:$D$1315, $A29)+SUMIFS(DataRegularSeason20242025!$AB$3:$AB$1315,DataRegularSeason20242025!$B$3:$B$1315, "&lt;=" &amp; DC$1, DataRegularSeason20242025!$E$3:$E$1315, $A29)</f>
        <v>9</v>
      </c>
      <c r="DD29" s="49">
        <f>SUMIFS(DataRegularSeason20242025!$AA$3:$AA$1315,DataRegularSeason20242025!$B$3:$B$1315, "&lt;=" &amp; DD$1, DataRegularSeason20242025!$D$3:$D$1315, $A29)+SUMIFS(DataRegularSeason20242025!$AB$3:$AB$1315,DataRegularSeason20242025!$B$3:$B$1315, "&lt;=" &amp; DD$1, DataRegularSeason20242025!$E$3:$E$1315, $A29)</f>
        <v>9</v>
      </c>
      <c r="DE29" s="49">
        <f>SUMIFS(DataRegularSeason20242025!$AA$3:$AA$1315,DataRegularSeason20242025!$B$3:$B$1315, "&lt;=" &amp; DE$1, DataRegularSeason20242025!$D$3:$D$1315, $A29)+SUMIFS(DataRegularSeason20242025!$AB$3:$AB$1315,DataRegularSeason20242025!$B$3:$B$1315, "&lt;=" &amp; DE$1, DataRegularSeason20242025!$E$3:$E$1315, $A29)</f>
        <v>9</v>
      </c>
      <c r="DF29" s="49">
        <f>SUMIFS(DataRegularSeason20242025!$AA$3:$AA$1315,DataRegularSeason20242025!$B$3:$B$1315, "&lt;=" &amp; DF$1, DataRegularSeason20242025!$D$3:$D$1315, $A29)+SUMIFS(DataRegularSeason20242025!$AB$3:$AB$1315,DataRegularSeason20242025!$B$3:$B$1315, "&lt;=" &amp; DF$1, DataRegularSeason20242025!$E$3:$E$1315, $A29)</f>
        <v>9</v>
      </c>
      <c r="DG29" s="49">
        <f>SUMIFS(DataRegularSeason20242025!$AA$3:$AA$1315,DataRegularSeason20242025!$B$3:$B$1315, "&lt;=" &amp; DG$1, DataRegularSeason20242025!$D$3:$D$1315, $A29)+SUMIFS(DataRegularSeason20242025!$AB$3:$AB$1315,DataRegularSeason20242025!$B$3:$B$1315, "&lt;=" &amp; DG$1, DataRegularSeason20242025!$E$3:$E$1315, $A29)</f>
        <v>9</v>
      </c>
      <c r="DH29" s="49">
        <f>SUMIFS(DataRegularSeason20242025!$AA$3:$AA$1315,DataRegularSeason20242025!$B$3:$B$1315, "&lt;=" &amp; DH$1, DataRegularSeason20242025!$D$3:$D$1315, $A29)+SUMIFS(DataRegularSeason20242025!$AB$3:$AB$1315,DataRegularSeason20242025!$B$3:$B$1315, "&lt;=" &amp; DH$1, DataRegularSeason20242025!$E$3:$E$1315, $A29)</f>
        <v>9</v>
      </c>
      <c r="DI29" s="49">
        <f>SUMIFS(DataRegularSeason20242025!$AA$3:$AA$1315,DataRegularSeason20242025!$B$3:$B$1315, "&lt;=" &amp; DI$1, DataRegularSeason20242025!$D$3:$D$1315, $A29)+SUMIFS(DataRegularSeason20242025!$AB$3:$AB$1315,DataRegularSeason20242025!$B$3:$B$1315, "&lt;=" &amp; DI$1, DataRegularSeason20242025!$E$3:$E$1315, $A29)</f>
        <v>9</v>
      </c>
      <c r="DJ29" s="49">
        <f>SUMIFS(DataRegularSeason20242025!$AA$3:$AA$1315,DataRegularSeason20242025!$B$3:$B$1315, "&lt;=" &amp; DJ$1, DataRegularSeason20242025!$D$3:$D$1315, $A29)+SUMIFS(DataRegularSeason20242025!$AB$3:$AB$1315,DataRegularSeason20242025!$B$3:$B$1315, "&lt;=" &amp; DJ$1, DataRegularSeason20242025!$E$3:$E$1315, $A29)</f>
        <v>9</v>
      </c>
      <c r="DK29" s="49">
        <f>SUMIFS(DataRegularSeason20242025!$AA$3:$AA$1315,DataRegularSeason20242025!$B$3:$B$1315, "&lt;=" &amp; DK$1, DataRegularSeason20242025!$D$3:$D$1315, $A29)+SUMIFS(DataRegularSeason20242025!$AB$3:$AB$1315,DataRegularSeason20242025!$B$3:$B$1315, "&lt;=" &amp; DK$1, DataRegularSeason20242025!$E$3:$E$1315, $A29)</f>
        <v>9</v>
      </c>
      <c r="DL29" s="49">
        <f>SUMIFS(DataRegularSeason20242025!$AA$3:$AA$1315,DataRegularSeason20242025!$B$3:$B$1315, "&lt;=" &amp; DL$1, DataRegularSeason20242025!$D$3:$D$1315, $A29)+SUMIFS(DataRegularSeason20242025!$AB$3:$AB$1315,DataRegularSeason20242025!$B$3:$B$1315, "&lt;=" &amp; DL$1, DataRegularSeason20242025!$E$3:$E$1315, $A29)</f>
        <v>9</v>
      </c>
      <c r="DM29" s="49">
        <f>SUMIFS(DataRegularSeason20242025!$AA$3:$AA$1315,DataRegularSeason20242025!$B$3:$B$1315, "&lt;=" &amp; DM$1, DataRegularSeason20242025!$D$3:$D$1315, $A29)+SUMIFS(DataRegularSeason20242025!$AB$3:$AB$1315,DataRegularSeason20242025!$B$3:$B$1315, "&lt;=" &amp; DM$1, DataRegularSeason20242025!$E$3:$E$1315, $A29)</f>
        <v>9</v>
      </c>
      <c r="DN29" s="49">
        <f>SUMIFS(DataRegularSeason20242025!$AA$3:$AA$1315,DataRegularSeason20242025!$B$3:$B$1315, "&lt;=" &amp; DN$1, DataRegularSeason20242025!$D$3:$D$1315, $A29)+SUMIFS(DataRegularSeason20242025!$AB$3:$AB$1315,DataRegularSeason20242025!$B$3:$B$1315, "&lt;=" &amp; DN$1, DataRegularSeason20242025!$E$3:$E$1315, $A29)</f>
        <v>9</v>
      </c>
      <c r="DO29" s="49">
        <f>SUMIFS(DataRegularSeason20242025!$AA$3:$AA$1315,DataRegularSeason20242025!$B$3:$B$1315, "&lt;=" &amp; DO$1, DataRegularSeason20242025!$D$3:$D$1315, $A29)+SUMIFS(DataRegularSeason20242025!$AB$3:$AB$1315,DataRegularSeason20242025!$B$3:$B$1315, "&lt;=" &amp; DO$1, DataRegularSeason20242025!$E$3:$E$1315, $A29)</f>
        <v>9</v>
      </c>
      <c r="DP29" s="49">
        <f>SUMIFS(DataRegularSeason20242025!$AA$3:$AA$1315,DataRegularSeason20242025!$B$3:$B$1315, "&lt;=" &amp; DP$1, DataRegularSeason20242025!$D$3:$D$1315, $A29)+SUMIFS(DataRegularSeason20242025!$AB$3:$AB$1315,DataRegularSeason20242025!$B$3:$B$1315, "&lt;=" &amp; DP$1, DataRegularSeason20242025!$E$3:$E$1315, $A29)</f>
        <v>9</v>
      </c>
      <c r="DQ29" s="49">
        <f>SUMIFS(DataRegularSeason20242025!$AA$3:$AA$1315,DataRegularSeason20242025!$B$3:$B$1315, "&lt;=" &amp; DQ$1, DataRegularSeason20242025!$D$3:$D$1315, $A29)+SUMIFS(DataRegularSeason20242025!$AB$3:$AB$1315,DataRegularSeason20242025!$B$3:$B$1315, "&lt;=" &amp; DQ$1, DataRegularSeason20242025!$E$3:$E$1315, $A29)</f>
        <v>9</v>
      </c>
      <c r="DR29" s="49">
        <f>SUMIFS(DataRegularSeason20242025!$AA$3:$AA$1315,DataRegularSeason20242025!$B$3:$B$1315, "&lt;=" &amp; DR$1, DataRegularSeason20242025!$D$3:$D$1315, $A29)+SUMIFS(DataRegularSeason20242025!$AB$3:$AB$1315,DataRegularSeason20242025!$B$3:$B$1315, "&lt;=" &amp; DR$1, DataRegularSeason20242025!$E$3:$E$1315, $A29)</f>
        <v>9</v>
      </c>
      <c r="DS29" s="49">
        <f>SUMIFS(DataRegularSeason20242025!$AA$3:$AA$1315,DataRegularSeason20242025!$B$3:$B$1315, "&lt;=" &amp; DS$1, DataRegularSeason20242025!$D$3:$D$1315, $A29)+SUMIFS(DataRegularSeason20242025!$AB$3:$AB$1315,DataRegularSeason20242025!$B$3:$B$1315, "&lt;=" &amp; DS$1, DataRegularSeason20242025!$E$3:$E$1315, $A29)</f>
        <v>9</v>
      </c>
      <c r="DT29" s="49">
        <f>SUMIFS(DataRegularSeason20242025!$AA$3:$AA$1315,DataRegularSeason20242025!$B$3:$B$1315, "&lt;=" &amp; DT$1, DataRegularSeason20242025!$D$3:$D$1315, $A29)+SUMIFS(DataRegularSeason20242025!$AB$3:$AB$1315,DataRegularSeason20242025!$B$3:$B$1315, "&lt;=" &amp; DT$1, DataRegularSeason20242025!$E$3:$E$1315, $A29)</f>
        <v>9</v>
      </c>
      <c r="DU29" s="49">
        <f>SUMIFS(DataRegularSeason20242025!$AA$3:$AA$1315,DataRegularSeason20242025!$B$3:$B$1315, "&lt;=" &amp; DU$1, DataRegularSeason20242025!$D$3:$D$1315, $A29)+SUMIFS(DataRegularSeason20242025!$AB$3:$AB$1315,DataRegularSeason20242025!$B$3:$B$1315, "&lt;=" &amp; DU$1, DataRegularSeason20242025!$E$3:$E$1315, $A29)</f>
        <v>9</v>
      </c>
      <c r="DV29" s="49">
        <f>SUMIFS(DataRegularSeason20242025!$AA$3:$AA$1315,DataRegularSeason20242025!$B$3:$B$1315, "&lt;=" &amp; DV$1, DataRegularSeason20242025!$D$3:$D$1315, $A29)+SUMIFS(DataRegularSeason20242025!$AB$3:$AB$1315,DataRegularSeason20242025!$B$3:$B$1315, "&lt;=" &amp; DV$1, DataRegularSeason20242025!$E$3:$E$1315, $A29)</f>
        <v>9</v>
      </c>
      <c r="DW29" s="49">
        <f>SUMIFS(DataRegularSeason20242025!$AA$3:$AA$1315,DataRegularSeason20242025!$B$3:$B$1315, "&lt;=" &amp; DW$1, DataRegularSeason20242025!$D$3:$D$1315, $A29)+SUMIFS(DataRegularSeason20242025!$AB$3:$AB$1315,DataRegularSeason20242025!$B$3:$B$1315, "&lt;=" &amp; DW$1, DataRegularSeason20242025!$E$3:$E$1315, $A29)</f>
        <v>9</v>
      </c>
      <c r="DX29" s="49">
        <f>SUMIFS(DataRegularSeason20242025!$AA$3:$AA$1315,DataRegularSeason20242025!$B$3:$B$1315, "&lt;=" &amp; DX$1, DataRegularSeason20242025!$D$3:$D$1315, $A29)+SUMIFS(DataRegularSeason20242025!$AB$3:$AB$1315,DataRegularSeason20242025!$B$3:$B$1315, "&lt;=" &amp; DX$1, DataRegularSeason20242025!$E$3:$E$1315, $A29)</f>
        <v>9</v>
      </c>
      <c r="DY29" s="49">
        <f>SUMIFS(DataRegularSeason20242025!$AA$3:$AA$1315,DataRegularSeason20242025!$B$3:$B$1315, "&lt;=" &amp; DY$1, DataRegularSeason20242025!$D$3:$D$1315, $A29)+SUMIFS(DataRegularSeason20242025!$AB$3:$AB$1315,DataRegularSeason20242025!$B$3:$B$1315, "&lt;=" &amp; DY$1, DataRegularSeason20242025!$E$3:$E$1315, $A29)</f>
        <v>9</v>
      </c>
      <c r="DZ29" s="49">
        <f>SUMIFS(DataRegularSeason20242025!$AA$3:$AA$1315,DataRegularSeason20242025!$B$3:$B$1315, "&lt;=" &amp; DZ$1, DataRegularSeason20242025!$D$3:$D$1315, $A29)+SUMIFS(DataRegularSeason20242025!$AB$3:$AB$1315,DataRegularSeason20242025!$B$3:$B$1315, "&lt;=" &amp; DZ$1, DataRegularSeason20242025!$E$3:$E$1315, $A29)</f>
        <v>9</v>
      </c>
      <c r="EA29" s="49">
        <f>SUMIFS(DataRegularSeason20242025!$AA$3:$AA$1315,DataRegularSeason20242025!$B$3:$B$1315, "&lt;=" &amp; EA$1, DataRegularSeason20242025!$D$3:$D$1315, $A29)+SUMIFS(DataRegularSeason20242025!$AB$3:$AB$1315,DataRegularSeason20242025!$B$3:$B$1315, "&lt;=" &amp; EA$1, DataRegularSeason20242025!$E$3:$E$1315, $A29)</f>
        <v>9</v>
      </c>
      <c r="EB29" s="49">
        <f>SUMIFS(DataRegularSeason20242025!$AA$3:$AA$1315,DataRegularSeason20242025!$B$3:$B$1315, "&lt;=" &amp; EB$1, DataRegularSeason20242025!$D$3:$D$1315, $A29)+SUMIFS(DataRegularSeason20242025!$AB$3:$AB$1315,DataRegularSeason20242025!$B$3:$B$1315, "&lt;=" &amp; EB$1, DataRegularSeason20242025!$E$3:$E$1315, $A29)</f>
        <v>9</v>
      </c>
      <c r="EC29" s="49">
        <f>SUMIFS(DataRegularSeason20242025!$AA$3:$AA$1315,DataRegularSeason20242025!$B$3:$B$1315, "&lt;=" &amp; EC$1, DataRegularSeason20242025!$D$3:$D$1315, $A29)+SUMIFS(DataRegularSeason20242025!$AB$3:$AB$1315,DataRegularSeason20242025!$B$3:$B$1315, "&lt;=" &amp; EC$1, DataRegularSeason20242025!$E$3:$E$1315, $A29)</f>
        <v>9</v>
      </c>
      <c r="ED29" s="49">
        <f>SUMIFS(DataRegularSeason20242025!$AA$3:$AA$1315,DataRegularSeason20242025!$B$3:$B$1315, "&lt;=" &amp; ED$1, DataRegularSeason20242025!$D$3:$D$1315, $A29)+SUMIFS(DataRegularSeason20242025!$AB$3:$AB$1315,DataRegularSeason20242025!$B$3:$B$1315, "&lt;=" &amp; ED$1, DataRegularSeason20242025!$E$3:$E$1315, $A29)</f>
        <v>9</v>
      </c>
      <c r="EE29" s="49">
        <f>SUMIFS(DataRegularSeason20242025!$AA$3:$AA$1315,DataRegularSeason20242025!$B$3:$B$1315, "&lt;=" &amp; EE$1, DataRegularSeason20242025!$D$3:$D$1315, $A29)+SUMIFS(DataRegularSeason20242025!$AB$3:$AB$1315,DataRegularSeason20242025!$B$3:$B$1315, "&lt;=" &amp; EE$1, DataRegularSeason20242025!$E$3:$E$1315, $A29)</f>
        <v>9</v>
      </c>
      <c r="EF29" s="49">
        <f>SUMIFS(DataRegularSeason20242025!$AA$3:$AA$1315,DataRegularSeason20242025!$B$3:$B$1315, "&lt;=" &amp; EF$1, DataRegularSeason20242025!$D$3:$D$1315, $A29)+SUMIFS(DataRegularSeason20242025!$AB$3:$AB$1315,DataRegularSeason20242025!$B$3:$B$1315, "&lt;=" &amp; EF$1, DataRegularSeason20242025!$E$3:$E$1315, $A29)</f>
        <v>9</v>
      </c>
      <c r="EG29" s="49">
        <f>SUMIFS(DataRegularSeason20242025!$AA$3:$AA$1315,DataRegularSeason20242025!$B$3:$B$1315, "&lt;=" &amp; EG$1, DataRegularSeason20242025!$D$3:$D$1315, $A29)+SUMIFS(DataRegularSeason20242025!$AB$3:$AB$1315,DataRegularSeason20242025!$B$3:$B$1315, "&lt;=" &amp; EG$1, DataRegularSeason20242025!$E$3:$E$1315, $A29)</f>
        <v>9</v>
      </c>
      <c r="EH29" s="49">
        <f>SUMIFS(DataRegularSeason20242025!$AA$3:$AA$1315,DataRegularSeason20242025!$B$3:$B$1315, "&lt;=" &amp; EH$1, DataRegularSeason20242025!$D$3:$D$1315, $A29)+SUMIFS(DataRegularSeason20242025!$AB$3:$AB$1315,DataRegularSeason20242025!$B$3:$B$1315, "&lt;=" &amp; EH$1, DataRegularSeason20242025!$E$3:$E$1315, $A29)</f>
        <v>9</v>
      </c>
      <c r="EI29" s="49">
        <f>SUMIFS(DataRegularSeason20242025!$AA$3:$AA$1315,DataRegularSeason20242025!$B$3:$B$1315, "&lt;=" &amp; EI$1, DataRegularSeason20242025!$D$3:$D$1315, $A29)+SUMIFS(DataRegularSeason20242025!$AB$3:$AB$1315,DataRegularSeason20242025!$B$3:$B$1315, "&lt;=" &amp; EI$1, DataRegularSeason20242025!$E$3:$E$1315, $A29)</f>
        <v>9</v>
      </c>
      <c r="EJ29" s="49">
        <f>SUMIFS(DataRegularSeason20242025!$AA$3:$AA$1315,DataRegularSeason20242025!$B$3:$B$1315, "&lt;=" &amp; EJ$1, DataRegularSeason20242025!$D$3:$D$1315, $A29)+SUMIFS(DataRegularSeason20242025!$AB$3:$AB$1315,DataRegularSeason20242025!$B$3:$B$1315, "&lt;=" &amp; EJ$1, DataRegularSeason20242025!$E$3:$E$1315, $A29)</f>
        <v>9</v>
      </c>
      <c r="EK29" s="49">
        <f>SUMIFS(DataRegularSeason20242025!$AA$3:$AA$1315,DataRegularSeason20242025!$B$3:$B$1315, "&lt;=" &amp; EK$1, DataRegularSeason20242025!$D$3:$D$1315, $A29)+SUMIFS(DataRegularSeason20242025!$AB$3:$AB$1315,DataRegularSeason20242025!$B$3:$B$1315, "&lt;=" &amp; EK$1, DataRegularSeason20242025!$E$3:$E$1315, $A29)</f>
        <v>9</v>
      </c>
      <c r="EL29" s="49">
        <f>SUMIFS(DataRegularSeason20242025!$AA$3:$AA$1315,DataRegularSeason20242025!$B$3:$B$1315, "&lt;=" &amp; EL$1, DataRegularSeason20242025!$D$3:$D$1315, $A29)+SUMIFS(DataRegularSeason20242025!$AB$3:$AB$1315,DataRegularSeason20242025!$B$3:$B$1315, "&lt;=" &amp; EL$1, DataRegularSeason20242025!$E$3:$E$1315, $A29)</f>
        <v>9</v>
      </c>
      <c r="EM29" s="49">
        <f>SUMIFS(DataRegularSeason20242025!$AA$3:$AA$1315,DataRegularSeason20242025!$B$3:$B$1315, "&lt;=" &amp; EM$1, DataRegularSeason20242025!$D$3:$D$1315, $A29)+SUMIFS(DataRegularSeason20242025!$AB$3:$AB$1315,DataRegularSeason20242025!$B$3:$B$1315, "&lt;=" &amp; EM$1, DataRegularSeason20242025!$E$3:$E$1315, $A29)</f>
        <v>9</v>
      </c>
      <c r="EN29" s="49">
        <f>SUMIFS(DataRegularSeason20242025!$AA$3:$AA$1315,DataRegularSeason20242025!$B$3:$B$1315, "&lt;=" &amp; EN$1, DataRegularSeason20242025!$D$3:$D$1315, $A29)+SUMIFS(DataRegularSeason20242025!$AB$3:$AB$1315,DataRegularSeason20242025!$B$3:$B$1315, "&lt;=" &amp; EN$1, DataRegularSeason20242025!$E$3:$E$1315, $A29)</f>
        <v>9</v>
      </c>
      <c r="EO29" s="49">
        <f>SUMIFS(DataRegularSeason20242025!$AA$3:$AA$1315,DataRegularSeason20242025!$B$3:$B$1315, "&lt;=" &amp; EO$1, DataRegularSeason20242025!$D$3:$D$1315, $A29)+SUMIFS(DataRegularSeason20242025!$AB$3:$AB$1315,DataRegularSeason20242025!$B$3:$B$1315, "&lt;=" &amp; EO$1, DataRegularSeason20242025!$E$3:$E$1315, $A29)</f>
        <v>9</v>
      </c>
      <c r="EP29" s="49">
        <f>SUMIFS(DataRegularSeason20242025!$AA$3:$AA$1315,DataRegularSeason20242025!$B$3:$B$1315, "&lt;=" &amp; EP$1, DataRegularSeason20242025!$D$3:$D$1315, $A29)+SUMIFS(DataRegularSeason20242025!$AB$3:$AB$1315,DataRegularSeason20242025!$B$3:$B$1315, "&lt;=" &amp; EP$1, DataRegularSeason20242025!$E$3:$E$1315, $A29)</f>
        <v>9</v>
      </c>
      <c r="EQ29" s="49">
        <f>SUMIFS(DataRegularSeason20242025!$AA$3:$AA$1315,DataRegularSeason20242025!$B$3:$B$1315, "&lt;=" &amp; EQ$1, DataRegularSeason20242025!$D$3:$D$1315, $A29)+SUMIFS(DataRegularSeason20242025!$AB$3:$AB$1315,DataRegularSeason20242025!$B$3:$B$1315, "&lt;=" &amp; EQ$1, DataRegularSeason20242025!$E$3:$E$1315, $A29)</f>
        <v>9</v>
      </c>
      <c r="ER29" s="49">
        <f>SUMIFS(DataRegularSeason20242025!$AA$3:$AA$1315,DataRegularSeason20242025!$B$3:$B$1315, "&lt;=" &amp; ER$1, DataRegularSeason20242025!$D$3:$D$1315, $A29)+SUMIFS(DataRegularSeason20242025!$AB$3:$AB$1315,DataRegularSeason20242025!$B$3:$B$1315, "&lt;=" &amp; ER$1, DataRegularSeason20242025!$E$3:$E$1315, $A29)</f>
        <v>9</v>
      </c>
      <c r="ES29" s="49">
        <f>SUMIFS(DataRegularSeason20242025!$AA$3:$AA$1315,DataRegularSeason20242025!$B$3:$B$1315, "&lt;=" &amp; ES$1, DataRegularSeason20242025!$D$3:$D$1315, $A29)+SUMIFS(DataRegularSeason20242025!$AB$3:$AB$1315,DataRegularSeason20242025!$B$3:$B$1315, "&lt;=" &amp; ES$1, DataRegularSeason20242025!$E$3:$E$1315, $A29)</f>
        <v>9</v>
      </c>
      <c r="ET29" s="49">
        <f>SUMIFS(DataRegularSeason20242025!$AA$3:$AA$1315,DataRegularSeason20242025!$B$3:$B$1315, "&lt;=" &amp; ET$1, DataRegularSeason20242025!$D$3:$D$1315, $A29)+SUMIFS(DataRegularSeason20242025!$AB$3:$AB$1315,DataRegularSeason20242025!$B$3:$B$1315, "&lt;=" &amp; ET$1, DataRegularSeason20242025!$E$3:$E$1315, $A29)</f>
        <v>9</v>
      </c>
      <c r="EU29" s="49">
        <f>SUMIFS(DataRegularSeason20242025!$AA$3:$AA$1315,DataRegularSeason20242025!$B$3:$B$1315, "&lt;=" &amp; EU$1, DataRegularSeason20242025!$D$3:$D$1315, $A29)+SUMIFS(DataRegularSeason20242025!$AB$3:$AB$1315,DataRegularSeason20242025!$B$3:$B$1315, "&lt;=" &amp; EU$1, DataRegularSeason20242025!$E$3:$E$1315, $A29)</f>
        <v>9</v>
      </c>
      <c r="EV29" s="49">
        <f>SUMIFS(DataRegularSeason20242025!$AA$3:$AA$1315,DataRegularSeason20242025!$B$3:$B$1315, "&lt;=" &amp; EV$1, DataRegularSeason20242025!$D$3:$D$1315, $A29)+SUMIFS(DataRegularSeason20242025!$AB$3:$AB$1315,DataRegularSeason20242025!$B$3:$B$1315, "&lt;=" &amp; EV$1, DataRegularSeason20242025!$E$3:$E$1315, $A29)</f>
        <v>9</v>
      </c>
      <c r="EW29" s="49">
        <f>SUMIFS(DataRegularSeason20242025!$AA$3:$AA$1315,DataRegularSeason20242025!$B$3:$B$1315, "&lt;=" &amp; EW$1, DataRegularSeason20242025!$D$3:$D$1315, $A29)+SUMIFS(DataRegularSeason20242025!$AB$3:$AB$1315,DataRegularSeason20242025!$B$3:$B$1315, "&lt;=" &amp; EW$1, DataRegularSeason20242025!$E$3:$E$1315, $A29)</f>
        <v>9</v>
      </c>
      <c r="EX29" s="49">
        <f>SUMIFS(DataRegularSeason20242025!$AA$3:$AA$1315,DataRegularSeason20242025!$B$3:$B$1315, "&lt;=" &amp; EX$1, DataRegularSeason20242025!$D$3:$D$1315, $A29)+SUMIFS(DataRegularSeason20242025!$AB$3:$AB$1315,DataRegularSeason20242025!$B$3:$B$1315, "&lt;=" &amp; EX$1, DataRegularSeason20242025!$E$3:$E$1315, $A29)</f>
        <v>9</v>
      </c>
      <c r="EY29" s="49">
        <f>SUMIFS(DataRegularSeason20242025!$AA$3:$AA$1315,DataRegularSeason20242025!$B$3:$B$1315, "&lt;=" &amp; EY$1, DataRegularSeason20242025!$D$3:$D$1315, $A29)+SUMIFS(DataRegularSeason20242025!$AB$3:$AB$1315,DataRegularSeason20242025!$B$3:$B$1315, "&lt;=" &amp; EY$1, DataRegularSeason20242025!$E$3:$E$1315, $A29)</f>
        <v>9</v>
      </c>
      <c r="EZ29" s="49">
        <f>SUMIFS(DataRegularSeason20242025!$AA$3:$AA$1315,DataRegularSeason20242025!$B$3:$B$1315, "&lt;=" &amp; EZ$1, DataRegularSeason20242025!$D$3:$D$1315, $A29)+SUMIFS(DataRegularSeason20242025!$AB$3:$AB$1315,DataRegularSeason20242025!$B$3:$B$1315, "&lt;=" &amp; EZ$1, DataRegularSeason20242025!$E$3:$E$1315, $A29)</f>
        <v>9</v>
      </c>
      <c r="FA29" s="49">
        <f>SUMIFS(DataRegularSeason20242025!$AA$3:$AA$1315,DataRegularSeason20242025!$B$3:$B$1315, "&lt;=" &amp; FA$1, DataRegularSeason20242025!$D$3:$D$1315, $A29)+SUMIFS(DataRegularSeason20242025!$AB$3:$AB$1315,DataRegularSeason20242025!$B$3:$B$1315, "&lt;=" &amp; FA$1, DataRegularSeason20242025!$E$3:$E$1315, $A29)</f>
        <v>9</v>
      </c>
      <c r="FB29" s="49">
        <f>SUMIFS(DataRegularSeason20242025!$AA$3:$AA$1315,DataRegularSeason20242025!$B$3:$B$1315, "&lt;=" &amp; FB$1, DataRegularSeason20242025!$D$3:$D$1315, $A29)+SUMIFS(DataRegularSeason20242025!$AB$3:$AB$1315,DataRegularSeason20242025!$B$3:$B$1315, "&lt;=" &amp; FB$1, DataRegularSeason20242025!$E$3:$E$1315, $A29)</f>
        <v>9</v>
      </c>
      <c r="FC29" s="49">
        <f>SUMIFS(DataRegularSeason20242025!$AA$3:$AA$1315,DataRegularSeason20242025!$B$3:$B$1315, "&lt;=" &amp; FC$1, DataRegularSeason20242025!$D$3:$D$1315, $A29)+SUMIFS(DataRegularSeason20242025!$AB$3:$AB$1315,DataRegularSeason20242025!$B$3:$B$1315, "&lt;=" &amp; FC$1, DataRegularSeason20242025!$E$3:$E$1315, $A29)</f>
        <v>9</v>
      </c>
      <c r="FD29" s="49">
        <f>SUMIFS(DataRegularSeason20242025!$AA$3:$AA$1315,DataRegularSeason20242025!$B$3:$B$1315, "&lt;=" &amp; FD$1, DataRegularSeason20242025!$D$3:$D$1315, $A29)+SUMIFS(DataRegularSeason20242025!$AB$3:$AB$1315,DataRegularSeason20242025!$B$3:$B$1315, "&lt;=" &amp; FD$1, DataRegularSeason20242025!$E$3:$E$1315, $A29)</f>
        <v>9</v>
      </c>
      <c r="FE29" s="49">
        <f>SUMIFS(DataRegularSeason20242025!$AA$3:$AA$1315,DataRegularSeason20242025!$B$3:$B$1315, "&lt;=" &amp; FE$1, DataRegularSeason20242025!$D$3:$D$1315, $A29)+SUMIFS(DataRegularSeason20242025!$AB$3:$AB$1315,DataRegularSeason20242025!$B$3:$B$1315, "&lt;=" &amp; FE$1, DataRegularSeason20242025!$E$3:$E$1315, $A29)</f>
        <v>9</v>
      </c>
      <c r="FF29" s="49">
        <f>SUMIFS(DataRegularSeason20242025!$AA$3:$AA$1315,DataRegularSeason20242025!$B$3:$B$1315, "&lt;=" &amp; FF$1, DataRegularSeason20242025!$D$3:$D$1315, $A29)+SUMIFS(DataRegularSeason20242025!$AB$3:$AB$1315,DataRegularSeason20242025!$B$3:$B$1315, "&lt;=" &amp; FF$1, DataRegularSeason20242025!$E$3:$E$1315, $A29)</f>
        <v>9</v>
      </c>
      <c r="FG29" s="49">
        <f>SUMIFS(DataRegularSeason20242025!$AA$3:$AA$1315,DataRegularSeason20242025!$B$3:$B$1315, "&lt;=" &amp; FG$1, DataRegularSeason20242025!$D$3:$D$1315, $A29)+SUMIFS(DataRegularSeason20242025!$AB$3:$AB$1315,DataRegularSeason20242025!$B$3:$B$1315, "&lt;=" &amp; FG$1, DataRegularSeason20242025!$E$3:$E$1315, $A29)</f>
        <v>9</v>
      </c>
      <c r="FH29" s="49">
        <f>SUMIFS(DataRegularSeason20242025!$AA$3:$AA$1315,DataRegularSeason20242025!$B$3:$B$1315, "&lt;=" &amp; FH$1, DataRegularSeason20242025!$D$3:$D$1315, $A29)+SUMIFS(DataRegularSeason20242025!$AB$3:$AB$1315,DataRegularSeason20242025!$B$3:$B$1315, "&lt;=" &amp; FH$1, DataRegularSeason20242025!$E$3:$E$1315, $A29)</f>
        <v>9</v>
      </c>
      <c r="FI29" s="49">
        <f>SUMIFS(DataRegularSeason20242025!$AA$3:$AA$1315,DataRegularSeason20242025!$B$3:$B$1315, "&lt;=" &amp; FI$1, DataRegularSeason20242025!$D$3:$D$1315, $A29)+SUMIFS(DataRegularSeason20242025!$AB$3:$AB$1315,DataRegularSeason20242025!$B$3:$B$1315, "&lt;=" &amp; FI$1, DataRegularSeason20242025!$E$3:$E$1315, $A29)</f>
        <v>9</v>
      </c>
      <c r="FJ29" s="49">
        <f>SUMIFS(DataRegularSeason20242025!$AA$3:$AA$1315,DataRegularSeason20242025!$B$3:$B$1315, "&lt;=" &amp; FJ$1, DataRegularSeason20242025!$D$3:$D$1315, $A29)+SUMIFS(DataRegularSeason20242025!$AB$3:$AB$1315,DataRegularSeason20242025!$B$3:$B$1315, "&lt;=" &amp; FJ$1, DataRegularSeason20242025!$E$3:$E$1315, $A29)</f>
        <v>9</v>
      </c>
      <c r="FK29" s="49">
        <f>SUMIFS(DataRegularSeason20242025!$AA$3:$AA$1315,DataRegularSeason20242025!$B$3:$B$1315, "&lt;=" &amp; FK$1, DataRegularSeason20242025!$D$3:$D$1315, $A29)+SUMIFS(DataRegularSeason20242025!$AB$3:$AB$1315,DataRegularSeason20242025!$B$3:$B$1315, "&lt;=" &amp; FK$1, DataRegularSeason20242025!$E$3:$E$1315, $A29)</f>
        <v>9</v>
      </c>
      <c r="FL29" s="49">
        <f>SUMIFS(DataRegularSeason20242025!$AA$3:$AA$1315,DataRegularSeason20242025!$B$3:$B$1315, "&lt;=" &amp; FL$1, DataRegularSeason20242025!$D$3:$D$1315, $A29)+SUMIFS(DataRegularSeason20242025!$AB$3:$AB$1315,DataRegularSeason20242025!$B$3:$B$1315, "&lt;=" &amp; FL$1, DataRegularSeason20242025!$E$3:$E$1315, $A29)</f>
        <v>9</v>
      </c>
      <c r="FM29" s="49">
        <f>SUMIFS(DataRegularSeason20242025!$AA$3:$AA$1315,DataRegularSeason20242025!$B$3:$B$1315, "&lt;=" &amp; FM$1, DataRegularSeason20242025!$D$3:$D$1315, $A29)+SUMIFS(DataRegularSeason20242025!$AB$3:$AB$1315,DataRegularSeason20242025!$B$3:$B$1315, "&lt;=" &amp; FM$1, DataRegularSeason20242025!$E$3:$E$1315, $A29)</f>
        <v>9</v>
      </c>
      <c r="FN29" s="49">
        <f>SUMIFS(DataRegularSeason20242025!$AA$3:$AA$1315,DataRegularSeason20242025!$B$3:$B$1315, "&lt;=" &amp; FN$1, DataRegularSeason20242025!$D$3:$D$1315, $A29)+SUMIFS(DataRegularSeason20242025!$AB$3:$AB$1315,DataRegularSeason20242025!$B$3:$B$1315, "&lt;=" &amp; FN$1, DataRegularSeason20242025!$E$3:$E$1315, $A29)</f>
        <v>9</v>
      </c>
      <c r="FO29" s="49">
        <f>SUMIFS(DataRegularSeason20242025!$AA$3:$AA$1315,DataRegularSeason20242025!$B$3:$B$1315, "&lt;=" &amp; FO$1, DataRegularSeason20242025!$D$3:$D$1315, $A29)+SUMIFS(DataRegularSeason20242025!$AB$3:$AB$1315,DataRegularSeason20242025!$B$3:$B$1315, "&lt;=" &amp; FO$1, DataRegularSeason20242025!$E$3:$E$1315, $A29)</f>
        <v>9</v>
      </c>
      <c r="FP29" s="49">
        <f>SUMIFS(DataRegularSeason20242025!$AA$3:$AA$1315,DataRegularSeason20242025!$B$3:$B$1315, "&lt;=" &amp; FP$1, DataRegularSeason20242025!$D$3:$D$1315, $A29)+SUMIFS(DataRegularSeason20242025!$AB$3:$AB$1315,DataRegularSeason20242025!$B$3:$B$1315, "&lt;=" &amp; FP$1, DataRegularSeason20242025!$E$3:$E$1315, $A29)</f>
        <v>9</v>
      </c>
      <c r="FQ29" s="49">
        <f>SUMIFS(DataRegularSeason20242025!$AA$3:$AA$1315,DataRegularSeason20242025!$B$3:$B$1315, "&lt;=" &amp; FQ$1, DataRegularSeason20242025!$D$3:$D$1315, $A29)+SUMIFS(DataRegularSeason20242025!$AB$3:$AB$1315,DataRegularSeason20242025!$B$3:$B$1315, "&lt;=" &amp; FQ$1, DataRegularSeason20242025!$E$3:$E$1315, $A29)</f>
        <v>9</v>
      </c>
      <c r="FR29" s="49">
        <f>SUMIFS(DataRegularSeason20242025!$AA$3:$AA$1315,DataRegularSeason20242025!$B$3:$B$1315, "&lt;=" &amp; FR$1, DataRegularSeason20242025!$D$3:$D$1315, $A29)+SUMIFS(DataRegularSeason20242025!$AB$3:$AB$1315,DataRegularSeason20242025!$B$3:$B$1315, "&lt;=" &amp; FR$1, DataRegularSeason20242025!$E$3:$E$1315, $A29)</f>
        <v>9</v>
      </c>
      <c r="FS29" s="49">
        <f>SUMIFS(DataRegularSeason20242025!$AA$3:$AA$1315,DataRegularSeason20242025!$B$3:$B$1315, "&lt;=" &amp; FS$1, DataRegularSeason20242025!$D$3:$D$1315, $A29)+SUMIFS(DataRegularSeason20242025!$AB$3:$AB$1315,DataRegularSeason20242025!$B$3:$B$1315, "&lt;=" &amp; FS$1, DataRegularSeason20242025!$E$3:$E$1315, $A29)</f>
        <v>9</v>
      </c>
      <c r="FT29" s="49">
        <f>SUMIFS(DataRegularSeason20242025!$AA$3:$AA$1315,DataRegularSeason20242025!$B$3:$B$1315, "&lt;=" &amp; FT$1, DataRegularSeason20242025!$D$3:$D$1315, $A29)+SUMIFS(DataRegularSeason20242025!$AB$3:$AB$1315,DataRegularSeason20242025!$B$3:$B$1315, "&lt;=" &amp; FT$1, DataRegularSeason20242025!$E$3:$E$1315, $A29)</f>
        <v>9</v>
      </c>
      <c r="FU29" s="49">
        <f>SUMIFS(DataRegularSeason20242025!$AA$3:$AA$1315,DataRegularSeason20242025!$B$3:$B$1315, "&lt;=" &amp; FU$1, DataRegularSeason20242025!$D$3:$D$1315, $A29)+SUMIFS(DataRegularSeason20242025!$AB$3:$AB$1315,DataRegularSeason20242025!$B$3:$B$1315, "&lt;=" &amp; FU$1, DataRegularSeason20242025!$E$3:$E$1315, $A29)</f>
        <v>9</v>
      </c>
      <c r="FV29" s="49">
        <f>SUMIFS(DataRegularSeason20242025!$AA$3:$AA$1315,DataRegularSeason20242025!$B$3:$B$1315, "&lt;=" &amp; FV$1, DataRegularSeason20242025!$D$3:$D$1315, $A29)+SUMIFS(DataRegularSeason20242025!$AB$3:$AB$1315,DataRegularSeason20242025!$B$3:$B$1315, "&lt;=" &amp; FV$1, DataRegularSeason20242025!$E$3:$E$1315, $A29)</f>
        <v>9</v>
      </c>
      <c r="FW29" s="49">
        <f>SUMIFS(DataRegularSeason20242025!$AA$3:$AA$1315,DataRegularSeason20242025!$B$3:$B$1315, "&lt;=" &amp; FW$1, DataRegularSeason20242025!$D$3:$D$1315, $A29)+SUMIFS(DataRegularSeason20242025!$AB$3:$AB$1315,DataRegularSeason20242025!$B$3:$B$1315, "&lt;=" &amp; FW$1, DataRegularSeason20242025!$E$3:$E$1315, $A29)</f>
        <v>9</v>
      </c>
      <c r="FX29" s="49">
        <f>SUMIFS(DataRegularSeason20242025!$AA$3:$AA$1315,DataRegularSeason20242025!$B$3:$B$1315, "&lt;=" &amp; FX$1, DataRegularSeason20242025!$D$3:$D$1315, $A29)+SUMIFS(DataRegularSeason20242025!$AB$3:$AB$1315,DataRegularSeason20242025!$B$3:$B$1315, "&lt;=" &amp; FX$1, DataRegularSeason20242025!$E$3:$E$1315, $A29)</f>
        <v>9</v>
      </c>
      <c r="FY29" s="49">
        <f>SUMIFS(DataRegularSeason20242025!$AA$3:$AA$1315,DataRegularSeason20242025!$B$3:$B$1315, "&lt;=" &amp; FY$1, DataRegularSeason20242025!$D$3:$D$1315, $A29)+SUMIFS(DataRegularSeason20242025!$AB$3:$AB$1315,DataRegularSeason20242025!$B$3:$B$1315, "&lt;=" &amp; FY$1, DataRegularSeason20242025!$E$3:$E$1315, $A29)</f>
        <v>9</v>
      </c>
      <c r="FZ29" s="49">
        <f>SUMIFS(DataRegularSeason20242025!$AA$3:$AA$1315,DataRegularSeason20242025!$B$3:$B$1315, "&lt;=" &amp; FZ$1, DataRegularSeason20242025!$D$3:$D$1315, $A29)+SUMIFS(DataRegularSeason20242025!$AB$3:$AB$1315,DataRegularSeason20242025!$B$3:$B$1315, "&lt;=" &amp; FZ$1, DataRegularSeason20242025!$E$3:$E$1315, $A29)</f>
        <v>9</v>
      </c>
      <c r="GA29" s="49">
        <f>SUMIFS(DataRegularSeason20242025!$AA$3:$AA$1315,DataRegularSeason20242025!$B$3:$B$1315, "&lt;=" &amp; GA$1, DataRegularSeason20242025!$D$3:$D$1315, $A29)+SUMIFS(DataRegularSeason20242025!$AB$3:$AB$1315,DataRegularSeason20242025!$B$3:$B$1315, "&lt;=" &amp; GA$1, DataRegularSeason20242025!$E$3:$E$1315, $A29)</f>
        <v>9</v>
      </c>
      <c r="GB29" s="49">
        <f>SUMIFS(DataRegularSeason20242025!$AA$3:$AA$1315,DataRegularSeason20242025!$B$3:$B$1315, "&lt;=" &amp; GB$1, DataRegularSeason20242025!$D$3:$D$1315, $A29)+SUMIFS(DataRegularSeason20242025!$AB$3:$AB$1315,DataRegularSeason20242025!$B$3:$B$1315, "&lt;=" &amp; GB$1, DataRegularSeason20242025!$E$3:$E$1315, $A29)</f>
        <v>9</v>
      </c>
      <c r="GC29" s="49">
        <f>SUMIFS(DataRegularSeason20242025!$AA$3:$AA$1315,DataRegularSeason20242025!$B$3:$B$1315, "&lt;=" &amp; GC$1, DataRegularSeason20242025!$D$3:$D$1315, $A29)+SUMIFS(DataRegularSeason20242025!$AB$3:$AB$1315,DataRegularSeason20242025!$B$3:$B$1315, "&lt;=" &amp; GC$1, DataRegularSeason20242025!$E$3:$E$1315, $A29)</f>
        <v>9</v>
      </c>
      <c r="GD29" s="49">
        <f>SUMIFS(DataRegularSeason20242025!$AA$3:$AA$1315,DataRegularSeason20242025!$B$3:$B$1315, "&lt;=" &amp; GD$1, DataRegularSeason20242025!$D$3:$D$1315, $A29)+SUMIFS(DataRegularSeason20242025!$AB$3:$AB$1315,DataRegularSeason20242025!$B$3:$B$1315, "&lt;=" &amp; GD$1, DataRegularSeason20242025!$E$3:$E$1315, $A29)</f>
        <v>9</v>
      </c>
      <c r="GE29" s="49">
        <f>SUMIFS(DataRegularSeason20242025!$AA$3:$AA$1315,DataRegularSeason20242025!$B$3:$B$1315, "&lt;=" &amp; GE$1, DataRegularSeason20242025!$D$3:$D$1315, $A29)+SUMIFS(DataRegularSeason20242025!$AB$3:$AB$1315,DataRegularSeason20242025!$B$3:$B$1315, "&lt;=" &amp; GE$1, DataRegularSeason20242025!$E$3:$E$1315, $A29)</f>
        <v>9</v>
      </c>
      <c r="GF29" s="49">
        <f>SUMIFS(DataRegularSeason20242025!$AA$3:$AA$1315,DataRegularSeason20242025!$B$3:$B$1315, "&lt;=" &amp; GF$1, DataRegularSeason20242025!$D$3:$D$1315, $A29)+SUMIFS(DataRegularSeason20242025!$AB$3:$AB$1315,DataRegularSeason20242025!$B$3:$B$1315, "&lt;=" &amp; GF$1, DataRegularSeason20242025!$E$3:$E$1315, $A29)</f>
        <v>9</v>
      </c>
      <c r="GG29" s="49">
        <f>SUMIFS(DataRegularSeason20242025!$AA$3:$AA$1315,DataRegularSeason20242025!$B$3:$B$1315, "&lt;=" &amp; GG$1, DataRegularSeason20242025!$D$3:$D$1315, $A29)+SUMIFS(DataRegularSeason20242025!$AB$3:$AB$1315,DataRegularSeason20242025!$B$3:$B$1315, "&lt;=" &amp; GG$1, DataRegularSeason20242025!$E$3:$E$1315, $A29)</f>
        <v>9</v>
      </c>
      <c r="GH29" s="49">
        <f>SUMIFS(DataRegularSeason20242025!$AA$3:$AA$1315,DataRegularSeason20242025!$B$3:$B$1315, "&lt;=" &amp; GH$1, DataRegularSeason20242025!$D$3:$D$1315, $A29)+SUMIFS(DataRegularSeason20242025!$AB$3:$AB$1315,DataRegularSeason20242025!$B$3:$B$1315, "&lt;=" &amp; GH$1, DataRegularSeason20242025!$E$3:$E$1315, $A29)</f>
        <v>9</v>
      </c>
      <c r="GI29" s="49">
        <f>SUMIFS(DataRegularSeason20242025!$AA$3:$AA$1315,DataRegularSeason20242025!$B$3:$B$1315, "&lt;=" &amp; GI$1, DataRegularSeason20242025!$D$3:$D$1315, $A29)+SUMIFS(DataRegularSeason20242025!$AB$3:$AB$1315,DataRegularSeason20242025!$B$3:$B$1315, "&lt;=" &amp; GI$1, DataRegularSeason20242025!$E$3:$E$1315, $A29)</f>
        <v>9</v>
      </c>
      <c r="GJ29" s="49">
        <f>SUMIFS(DataRegularSeason20242025!$AA$3:$AA$1315,DataRegularSeason20242025!$B$3:$B$1315, "&lt;=" &amp; GJ$1, DataRegularSeason20242025!$D$3:$D$1315, $A29)+SUMIFS(DataRegularSeason20242025!$AB$3:$AB$1315,DataRegularSeason20242025!$B$3:$B$1315, "&lt;=" &amp; GJ$1, DataRegularSeason20242025!$E$3:$E$1315, $A29)</f>
        <v>9</v>
      </c>
      <c r="GK29" s="49">
        <f>SUMIFS(DataRegularSeason20242025!$AA$3:$AA$1315,DataRegularSeason20242025!$B$3:$B$1315, "&lt;=" &amp; GK$1, DataRegularSeason20242025!$D$3:$D$1315, $A29)+SUMIFS(DataRegularSeason20242025!$AB$3:$AB$1315,DataRegularSeason20242025!$B$3:$B$1315, "&lt;=" &amp; GK$1, DataRegularSeason20242025!$E$3:$E$1315, $A29)</f>
        <v>9</v>
      </c>
      <c r="GL29" s="49">
        <f>SUMIFS(DataRegularSeason20242025!$AA$3:$AA$1315,DataRegularSeason20242025!$B$3:$B$1315, "&lt;=" &amp; GL$1, DataRegularSeason20242025!$D$3:$D$1315, $A29)+SUMIFS(DataRegularSeason20242025!$AB$3:$AB$1315,DataRegularSeason20242025!$B$3:$B$1315, "&lt;=" &amp; GL$1, DataRegularSeason20242025!$E$3:$E$1315, $A29)</f>
        <v>9</v>
      </c>
      <c r="GM29" s="49">
        <f>SUMIFS(DataRegularSeason20242025!$AA$3:$AA$1315,DataRegularSeason20242025!$B$3:$B$1315, "&lt;=" &amp; GM$1, DataRegularSeason20242025!$D$3:$D$1315, $A29)+SUMIFS(DataRegularSeason20242025!$AB$3:$AB$1315,DataRegularSeason20242025!$B$3:$B$1315, "&lt;=" &amp; GM$1, DataRegularSeason20242025!$E$3:$E$1315, $A29)</f>
        <v>9</v>
      </c>
      <c r="GN29" s="49">
        <f>SUMIFS(DataRegularSeason20242025!$AA$3:$AA$1315,DataRegularSeason20242025!$B$3:$B$1315, "&lt;=" &amp; GN$1, DataRegularSeason20242025!$D$3:$D$1315, $A29)+SUMIFS(DataRegularSeason20242025!$AB$3:$AB$1315,DataRegularSeason20242025!$B$3:$B$1315, "&lt;=" &amp; GN$1, DataRegularSeason20242025!$E$3:$E$1315, $A29)</f>
        <v>9</v>
      </c>
      <c r="GO29" s="49">
        <f>SUMIFS(DataRegularSeason20242025!$AA$3:$AA$1315,DataRegularSeason20242025!$B$3:$B$1315, "&lt;=" &amp; GO$1, DataRegularSeason20242025!$D$3:$D$1315, $A29)+SUMIFS(DataRegularSeason20242025!$AB$3:$AB$1315,DataRegularSeason20242025!$B$3:$B$1315, "&lt;=" &amp; GO$1, DataRegularSeason20242025!$E$3:$E$1315, $A29)</f>
        <v>9</v>
      </c>
      <c r="GP29" s="49">
        <f>SUMIFS(DataRegularSeason20242025!$AA$3:$AA$1315,DataRegularSeason20242025!$B$3:$B$1315, "&lt;=" &amp; GP$1, DataRegularSeason20242025!$D$3:$D$1315, $A29)+SUMIFS(DataRegularSeason20242025!$AB$3:$AB$1315,DataRegularSeason20242025!$B$3:$B$1315, "&lt;=" &amp; GP$1, DataRegularSeason20242025!$E$3:$E$1315, $A29)</f>
        <v>9</v>
      </c>
      <c r="GQ29" s="49">
        <f>SUMIFS(DataRegularSeason20242025!$AA$3:$AA$1315,DataRegularSeason20242025!$B$3:$B$1315, "&lt;=" &amp; GQ$1, DataRegularSeason20242025!$D$3:$D$1315, $A29)+SUMIFS(DataRegularSeason20242025!$AB$3:$AB$1315,DataRegularSeason20242025!$B$3:$B$1315, "&lt;=" &amp; GQ$1, DataRegularSeason20242025!$E$3:$E$1315, $A29)</f>
        <v>9</v>
      </c>
      <c r="GR29" s="49">
        <f>SUMIFS(DataRegularSeason20242025!$AA$3:$AA$1315,DataRegularSeason20242025!$B$3:$B$1315, "&lt;=" &amp; GR$1, DataRegularSeason20242025!$D$3:$D$1315, $A29)+SUMIFS(DataRegularSeason20242025!$AB$3:$AB$1315,DataRegularSeason20242025!$B$3:$B$1315, "&lt;=" &amp; GR$1, DataRegularSeason20242025!$E$3:$E$1315, $A29)</f>
        <v>9</v>
      </c>
      <c r="GS29" s="49">
        <f>SUMIFS(DataRegularSeason20242025!$AA$3:$AA$1315,DataRegularSeason20242025!$B$3:$B$1315, "&lt;=" &amp; GS$1, DataRegularSeason20242025!$D$3:$D$1315, $A29)+SUMIFS(DataRegularSeason20242025!$AB$3:$AB$1315,DataRegularSeason20242025!$B$3:$B$1315, "&lt;=" &amp; GS$1, DataRegularSeason20242025!$E$3:$E$1315, $A29)</f>
        <v>9</v>
      </c>
      <c r="GT29" s="49">
        <f>SUMIFS(DataRegularSeason20242025!$AA$3:$AA$1315,DataRegularSeason20242025!$B$3:$B$1315, "&lt;=" &amp; GT$1, DataRegularSeason20242025!$D$3:$D$1315, $A29)+SUMIFS(DataRegularSeason20242025!$AB$3:$AB$1315,DataRegularSeason20242025!$B$3:$B$1315, "&lt;=" &amp; GT$1, DataRegularSeason20242025!$E$3:$E$1315, $A29)</f>
        <v>9</v>
      </c>
      <c r="GU29" s="49">
        <f>SUMIFS(DataRegularSeason20242025!$AA$3:$AA$1315,DataRegularSeason20242025!$B$3:$B$1315, "&lt;=" &amp; GU$1, DataRegularSeason20242025!$D$3:$D$1315, $A29)+SUMIFS(DataRegularSeason20242025!$AB$3:$AB$1315,DataRegularSeason20242025!$B$3:$B$1315, "&lt;=" &amp; GU$1, DataRegularSeason20242025!$E$3:$E$1315, $A29)</f>
        <v>9</v>
      </c>
      <c r="GV29" s="49"/>
      <c r="GW29" s="49"/>
      <c r="GX29" s="49"/>
      <c r="GY29" s="49"/>
      <c r="GZ29" s="49"/>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49"/>
      <c r="HY29" s="49"/>
      <c r="HZ29" s="49"/>
      <c r="IA29" s="49"/>
      <c r="IB29" s="49"/>
      <c r="IC29" s="49"/>
      <c r="ID29" s="49"/>
      <c r="IE29" s="49"/>
      <c r="IF29" s="49"/>
      <c r="IG29" s="49"/>
      <c r="IH29" s="49"/>
      <c r="II29" s="49"/>
      <c r="IJ29" s="49"/>
      <c r="IK29" s="49"/>
      <c r="IL29" s="49"/>
      <c r="IM29" s="49"/>
      <c r="IN29" s="49"/>
      <c r="IO29" s="49"/>
      <c r="IP29" s="49"/>
      <c r="IQ29" s="49"/>
      <c r="IR29" s="49"/>
      <c r="IS29" s="49"/>
      <c r="IT29" s="49"/>
      <c r="IU29" s="49"/>
      <c r="IV29" s="49"/>
      <c r="IW29" s="49"/>
      <c r="IX29" s="49"/>
      <c r="IY29" s="49"/>
      <c r="IZ29" s="49"/>
      <c r="JA29" s="49"/>
      <c r="JB29" s="49"/>
      <c r="JC29" s="49"/>
      <c r="JD29" s="49"/>
      <c r="JE29" s="49"/>
      <c r="JF29" s="49"/>
      <c r="JG29" s="49"/>
      <c r="JH29" s="49"/>
      <c r="JI29" s="49"/>
      <c r="JJ29" s="49"/>
      <c r="JK29" s="49"/>
      <c r="JL29" s="49"/>
      <c r="JM29" s="49"/>
      <c r="JN29" s="49"/>
      <c r="JO29" s="49"/>
    </row>
    <row r="30" spans="1:275" x14ac:dyDescent="0.25">
      <c r="A30" s="48" t="s">
        <v>23</v>
      </c>
      <c r="B30" t="s">
        <v>97</v>
      </c>
      <c r="C30" t="s">
        <v>100</v>
      </c>
      <c r="D30" s="49">
        <f>SUMIFS(DataRegularSeason20242025!$AA$3:$AA$1315,DataRegularSeason20242025!$B$3:$B$1315, "&lt;=" &amp; D$1, DataRegularSeason20242025!$D$3:$D$1315, $A30)+SUMIFS(DataRegularSeason20242025!$AB$3:$AB$1315,DataRegularSeason20242025!$B$3:$B$1315, "&lt;=" &amp; D$1, DataRegularSeason20242025!$E$3:$E$1315, $A30)</f>
        <v>0</v>
      </c>
      <c r="E30" s="49">
        <f>SUMIFS(DataRegularSeason20242025!$AA$3:$AA$1315,DataRegularSeason20242025!$B$3:$B$1315, "&lt;=" &amp; E$1, DataRegularSeason20242025!$D$3:$D$1315, $A30)+SUMIFS(DataRegularSeason20242025!$AB$3:$AB$1315,DataRegularSeason20242025!$B$3:$B$1315, "&lt;=" &amp; E$1, DataRegularSeason20242025!$E$3:$E$1315, $A30)</f>
        <v>0</v>
      </c>
      <c r="F30" s="49">
        <f>SUMIFS(DataRegularSeason20242025!$AA$3:$AA$1315,DataRegularSeason20242025!$B$3:$B$1315, "&lt;=" &amp; F$1, DataRegularSeason20242025!$D$3:$D$1315, $A30)+SUMIFS(DataRegularSeason20242025!$AB$3:$AB$1315,DataRegularSeason20242025!$B$3:$B$1315, "&lt;=" &amp; F$1, DataRegularSeason20242025!$E$3:$E$1315, $A30)</f>
        <v>0</v>
      </c>
      <c r="G30" s="49">
        <f>SUMIFS(DataRegularSeason20242025!$AA$3:$AA$1315,DataRegularSeason20242025!$B$3:$B$1315, "&lt;=" &amp; G$1, DataRegularSeason20242025!$D$3:$D$1315, $A30)+SUMIFS(DataRegularSeason20242025!$AB$3:$AB$1315,DataRegularSeason20242025!$B$3:$B$1315, "&lt;=" &amp; G$1, DataRegularSeason20242025!$E$3:$E$1315, $A30)</f>
        <v>0</v>
      </c>
      <c r="H30" s="49">
        <f>SUMIFS(DataRegularSeason20242025!$AA$3:$AA$1315,DataRegularSeason20242025!$B$3:$B$1315, "&lt;=" &amp; H$1, DataRegularSeason20242025!$D$3:$D$1315, $A30)+SUMIFS(DataRegularSeason20242025!$AB$3:$AB$1315,DataRegularSeason20242025!$B$3:$B$1315, "&lt;=" &amp; H$1, DataRegularSeason20242025!$E$3:$E$1315, $A30)</f>
        <v>0</v>
      </c>
      <c r="I30" s="49">
        <f>SUMIFS(DataRegularSeason20242025!$AA$3:$AA$1315,DataRegularSeason20242025!$B$3:$B$1315, "&lt;=" &amp; I$1, DataRegularSeason20242025!$D$3:$D$1315, $A30)+SUMIFS(DataRegularSeason20242025!$AB$3:$AB$1315,DataRegularSeason20242025!$B$3:$B$1315, "&lt;=" &amp; I$1, DataRegularSeason20242025!$E$3:$E$1315, $A30)</f>
        <v>0</v>
      </c>
      <c r="J30" s="49">
        <f>SUMIFS(DataRegularSeason20242025!$AA$3:$AA$1315,DataRegularSeason20242025!$B$3:$B$1315, "&lt;=" &amp; J$1, DataRegularSeason20242025!$D$3:$D$1315, $A30)+SUMIFS(DataRegularSeason20242025!$AB$3:$AB$1315,DataRegularSeason20242025!$B$3:$B$1315, "&lt;=" &amp; J$1, DataRegularSeason20242025!$E$3:$E$1315, $A30)</f>
        <v>0</v>
      </c>
      <c r="K30" s="49">
        <f>SUMIFS(DataRegularSeason20242025!$AA$3:$AA$1315,DataRegularSeason20242025!$B$3:$B$1315, "&lt;=" &amp; K$1, DataRegularSeason20242025!$D$3:$D$1315, $A30)+SUMIFS(DataRegularSeason20242025!$AB$3:$AB$1315,DataRegularSeason20242025!$B$3:$B$1315, "&lt;=" &amp; K$1, DataRegularSeason20242025!$E$3:$E$1315, $A30)</f>
        <v>0</v>
      </c>
      <c r="L30" s="49">
        <f>SUMIFS(DataRegularSeason20242025!$AA$3:$AA$1315,DataRegularSeason20242025!$B$3:$B$1315, "&lt;=" &amp; L$1, DataRegularSeason20242025!$D$3:$D$1315, $A30)+SUMIFS(DataRegularSeason20242025!$AB$3:$AB$1315,DataRegularSeason20242025!$B$3:$B$1315, "&lt;=" &amp; L$1, DataRegularSeason20242025!$E$3:$E$1315, $A30)</f>
        <v>0</v>
      </c>
      <c r="M30" s="49">
        <f>SUMIFS(DataRegularSeason20242025!$AA$3:$AA$1315,DataRegularSeason20242025!$B$3:$B$1315, "&lt;=" &amp; M$1, DataRegularSeason20242025!$D$3:$D$1315, $A30)+SUMIFS(DataRegularSeason20242025!$AB$3:$AB$1315,DataRegularSeason20242025!$B$3:$B$1315, "&lt;=" &amp; M$1, DataRegularSeason20242025!$E$3:$E$1315, $A30)</f>
        <v>0</v>
      </c>
      <c r="N30" s="49">
        <f>SUMIFS(DataRegularSeason20242025!$AA$3:$AA$1315,DataRegularSeason20242025!$B$3:$B$1315, "&lt;=" &amp; N$1, DataRegularSeason20242025!$D$3:$D$1315, $A30)+SUMIFS(DataRegularSeason20242025!$AB$3:$AB$1315,DataRegularSeason20242025!$B$3:$B$1315, "&lt;=" &amp; N$1, DataRegularSeason20242025!$E$3:$E$1315, $A30)</f>
        <v>0</v>
      </c>
      <c r="O30" s="49">
        <f>SUMIFS(DataRegularSeason20242025!$AA$3:$AA$1315,DataRegularSeason20242025!$B$3:$B$1315, "&lt;=" &amp; O$1, DataRegularSeason20242025!$D$3:$D$1315, $A30)+SUMIFS(DataRegularSeason20242025!$AB$3:$AB$1315,DataRegularSeason20242025!$B$3:$B$1315, "&lt;=" &amp; O$1, DataRegularSeason20242025!$E$3:$E$1315, $A30)</f>
        <v>0</v>
      </c>
      <c r="P30" s="49">
        <f>SUMIFS(DataRegularSeason20242025!$AA$3:$AA$1315,DataRegularSeason20242025!$B$3:$B$1315, "&lt;=" &amp; P$1, DataRegularSeason20242025!$D$3:$D$1315, $A30)+SUMIFS(DataRegularSeason20242025!$AB$3:$AB$1315,DataRegularSeason20242025!$B$3:$B$1315, "&lt;=" &amp; P$1, DataRegularSeason20242025!$E$3:$E$1315, $A30)</f>
        <v>2</v>
      </c>
      <c r="Q30" s="49">
        <f>SUMIFS(DataRegularSeason20242025!$AA$3:$AA$1315,DataRegularSeason20242025!$B$3:$B$1315, "&lt;=" &amp; Q$1, DataRegularSeason20242025!$D$3:$D$1315, $A30)+SUMIFS(DataRegularSeason20242025!$AB$3:$AB$1315,DataRegularSeason20242025!$B$3:$B$1315, "&lt;=" &amp; Q$1, DataRegularSeason20242025!$E$3:$E$1315, $A30)</f>
        <v>2</v>
      </c>
      <c r="R30" s="49">
        <f>SUMIFS(DataRegularSeason20242025!$AA$3:$AA$1315,DataRegularSeason20242025!$B$3:$B$1315, "&lt;=" &amp; R$1, DataRegularSeason20242025!$D$3:$D$1315, $A30)+SUMIFS(DataRegularSeason20242025!$AB$3:$AB$1315,DataRegularSeason20242025!$B$3:$B$1315, "&lt;=" &amp; R$1, DataRegularSeason20242025!$E$3:$E$1315, $A30)</f>
        <v>4</v>
      </c>
      <c r="S30" s="49">
        <f>SUMIFS(DataRegularSeason20242025!$AA$3:$AA$1315,DataRegularSeason20242025!$B$3:$B$1315, "&lt;=" &amp; S$1, DataRegularSeason20242025!$D$3:$D$1315, $A30)+SUMIFS(DataRegularSeason20242025!$AB$3:$AB$1315,DataRegularSeason20242025!$B$3:$B$1315, "&lt;=" &amp; S$1, DataRegularSeason20242025!$E$3:$E$1315, $A30)</f>
        <v>4</v>
      </c>
      <c r="T30" s="49">
        <f>SUMIFS(DataRegularSeason20242025!$AA$3:$AA$1315,DataRegularSeason20242025!$B$3:$B$1315, "&lt;=" &amp; T$1, DataRegularSeason20242025!$D$3:$D$1315, $A30)+SUMIFS(DataRegularSeason20242025!$AB$3:$AB$1315,DataRegularSeason20242025!$B$3:$B$1315, "&lt;=" &amp; T$1, DataRegularSeason20242025!$E$3:$E$1315, $A30)</f>
        <v>4</v>
      </c>
      <c r="U30" s="49">
        <f>SUMIFS(DataRegularSeason20242025!$AA$3:$AA$1315,DataRegularSeason20242025!$B$3:$B$1315, "&lt;=" &amp; U$1, DataRegularSeason20242025!$D$3:$D$1315, $A30)+SUMIFS(DataRegularSeason20242025!$AB$3:$AB$1315,DataRegularSeason20242025!$B$3:$B$1315, "&lt;=" &amp; U$1, DataRegularSeason20242025!$E$3:$E$1315, $A30)</f>
        <v>4</v>
      </c>
      <c r="V30" s="49">
        <f>SUMIFS(DataRegularSeason20242025!$AA$3:$AA$1315,DataRegularSeason20242025!$B$3:$B$1315, "&lt;=" &amp; V$1, DataRegularSeason20242025!$D$3:$D$1315, $A30)+SUMIFS(DataRegularSeason20242025!$AB$3:$AB$1315,DataRegularSeason20242025!$B$3:$B$1315, "&lt;=" &amp; V$1, DataRegularSeason20242025!$E$3:$E$1315, $A30)</f>
        <v>4</v>
      </c>
      <c r="W30" s="49">
        <f>SUMIFS(DataRegularSeason20242025!$AA$3:$AA$1315,DataRegularSeason20242025!$B$3:$B$1315, "&lt;=" &amp; W$1, DataRegularSeason20242025!$D$3:$D$1315, $A30)+SUMIFS(DataRegularSeason20242025!$AB$3:$AB$1315,DataRegularSeason20242025!$B$3:$B$1315, "&lt;=" &amp; W$1, DataRegularSeason20242025!$E$3:$E$1315, $A30)</f>
        <v>5</v>
      </c>
      <c r="X30" s="49">
        <f>SUMIFS(DataRegularSeason20242025!$AA$3:$AA$1315,DataRegularSeason20242025!$B$3:$B$1315, "&lt;=" &amp; X$1, DataRegularSeason20242025!$D$3:$D$1315, $A30)+SUMIFS(DataRegularSeason20242025!$AB$3:$AB$1315,DataRegularSeason20242025!$B$3:$B$1315, "&lt;=" &amp; X$1, DataRegularSeason20242025!$E$3:$E$1315, $A30)</f>
        <v>5</v>
      </c>
      <c r="Y30" s="49">
        <f>SUMIFS(DataRegularSeason20242025!$AA$3:$AA$1315,DataRegularSeason20242025!$B$3:$B$1315, "&lt;=" &amp; Y$1, DataRegularSeason20242025!$D$3:$D$1315, $A30)+SUMIFS(DataRegularSeason20242025!$AB$3:$AB$1315,DataRegularSeason20242025!$B$3:$B$1315, "&lt;=" &amp; Y$1, DataRegularSeason20242025!$E$3:$E$1315, $A30)</f>
        <v>5</v>
      </c>
      <c r="Z30" s="49">
        <f>SUMIFS(DataRegularSeason20242025!$AA$3:$AA$1315,DataRegularSeason20242025!$B$3:$B$1315, "&lt;=" &amp; Z$1, DataRegularSeason20242025!$D$3:$D$1315, $A30)+SUMIFS(DataRegularSeason20242025!$AB$3:$AB$1315,DataRegularSeason20242025!$B$3:$B$1315, "&lt;=" &amp; Z$1, DataRegularSeason20242025!$E$3:$E$1315, $A30)</f>
        <v>5</v>
      </c>
      <c r="AA30" s="49">
        <f>SUMIFS(DataRegularSeason20242025!$AA$3:$AA$1315,DataRegularSeason20242025!$B$3:$B$1315, "&lt;=" &amp; AA$1, DataRegularSeason20242025!$D$3:$D$1315, $A30)+SUMIFS(DataRegularSeason20242025!$AB$3:$AB$1315,DataRegularSeason20242025!$B$3:$B$1315, "&lt;=" &amp; AA$1, DataRegularSeason20242025!$E$3:$E$1315, $A30)</f>
        <v>5</v>
      </c>
      <c r="AB30" s="49">
        <f>SUMIFS(DataRegularSeason20242025!$AA$3:$AA$1315,DataRegularSeason20242025!$B$3:$B$1315, "&lt;=" &amp; AB$1, DataRegularSeason20242025!$D$3:$D$1315, $A30)+SUMIFS(DataRegularSeason20242025!$AB$3:$AB$1315,DataRegularSeason20242025!$B$3:$B$1315, "&lt;=" &amp; AB$1, DataRegularSeason20242025!$E$3:$E$1315, $A30)</f>
        <v>5</v>
      </c>
      <c r="AC30" s="49">
        <f>SUMIFS(DataRegularSeason20242025!$AA$3:$AA$1315,DataRegularSeason20242025!$B$3:$B$1315, "&lt;=" &amp; AC$1, DataRegularSeason20242025!$D$3:$D$1315, $A30)+SUMIFS(DataRegularSeason20242025!$AB$3:$AB$1315,DataRegularSeason20242025!$B$3:$B$1315, "&lt;=" &amp; AC$1, DataRegularSeason20242025!$E$3:$E$1315, $A30)</f>
        <v>5</v>
      </c>
      <c r="AD30" s="49">
        <f>SUMIFS(DataRegularSeason20242025!$AA$3:$AA$1315,DataRegularSeason20242025!$B$3:$B$1315, "&lt;=" &amp; AD$1, DataRegularSeason20242025!$D$3:$D$1315, $A30)+SUMIFS(DataRegularSeason20242025!$AB$3:$AB$1315,DataRegularSeason20242025!$B$3:$B$1315, "&lt;=" &amp; AD$1, DataRegularSeason20242025!$E$3:$E$1315, $A30)</f>
        <v>5</v>
      </c>
      <c r="AE30" s="49">
        <f>SUMIFS(DataRegularSeason20242025!$AA$3:$AA$1315,DataRegularSeason20242025!$B$3:$B$1315, "&lt;=" &amp; AE$1, DataRegularSeason20242025!$D$3:$D$1315, $A30)+SUMIFS(DataRegularSeason20242025!$AB$3:$AB$1315,DataRegularSeason20242025!$B$3:$B$1315, "&lt;=" &amp; AE$1, DataRegularSeason20242025!$E$3:$E$1315, $A30)</f>
        <v>5</v>
      </c>
      <c r="AF30" s="49">
        <f>SUMIFS(DataRegularSeason20242025!$AA$3:$AA$1315,DataRegularSeason20242025!$B$3:$B$1315, "&lt;=" &amp; AF$1, DataRegularSeason20242025!$D$3:$D$1315, $A30)+SUMIFS(DataRegularSeason20242025!$AB$3:$AB$1315,DataRegularSeason20242025!$B$3:$B$1315, "&lt;=" &amp; AF$1, DataRegularSeason20242025!$E$3:$E$1315, $A30)</f>
        <v>5</v>
      </c>
      <c r="AG30" s="49">
        <f>SUMIFS(DataRegularSeason20242025!$AA$3:$AA$1315,DataRegularSeason20242025!$B$3:$B$1315, "&lt;=" &amp; AG$1, DataRegularSeason20242025!$D$3:$D$1315, $A30)+SUMIFS(DataRegularSeason20242025!$AB$3:$AB$1315,DataRegularSeason20242025!$B$3:$B$1315, "&lt;=" &amp; AG$1, DataRegularSeason20242025!$E$3:$E$1315, $A30)</f>
        <v>5</v>
      </c>
      <c r="AH30" s="49">
        <f>SUMIFS(DataRegularSeason20242025!$AA$3:$AA$1315,DataRegularSeason20242025!$B$3:$B$1315, "&lt;=" &amp; AH$1, DataRegularSeason20242025!$D$3:$D$1315, $A30)+SUMIFS(DataRegularSeason20242025!$AB$3:$AB$1315,DataRegularSeason20242025!$B$3:$B$1315, "&lt;=" &amp; AH$1, DataRegularSeason20242025!$E$3:$E$1315, $A30)</f>
        <v>5</v>
      </c>
      <c r="AI30" s="49">
        <f>SUMIFS(DataRegularSeason20242025!$AA$3:$AA$1315,DataRegularSeason20242025!$B$3:$B$1315, "&lt;=" &amp; AI$1, DataRegularSeason20242025!$D$3:$D$1315, $A30)+SUMIFS(DataRegularSeason20242025!$AB$3:$AB$1315,DataRegularSeason20242025!$B$3:$B$1315, "&lt;=" &amp; AI$1, DataRegularSeason20242025!$E$3:$E$1315, $A30)</f>
        <v>5</v>
      </c>
      <c r="AJ30" s="49">
        <f>SUMIFS(DataRegularSeason20242025!$AA$3:$AA$1315,DataRegularSeason20242025!$B$3:$B$1315, "&lt;=" &amp; AJ$1, DataRegularSeason20242025!$D$3:$D$1315, $A30)+SUMIFS(DataRegularSeason20242025!$AB$3:$AB$1315,DataRegularSeason20242025!$B$3:$B$1315, "&lt;=" &amp; AJ$1, DataRegularSeason20242025!$E$3:$E$1315, $A30)</f>
        <v>5</v>
      </c>
      <c r="AK30" s="49">
        <f>SUMIFS(DataRegularSeason20242025!$AA$3:$AA$1315,DataRegularSeason20242025!$B$3:$B$1315, "&lt;=" &amp; AK$1, DataRegularSeason20242025!$D$3:$D$1315, $A30)+SUMIFS(DataRegularSeason20242025!$AB$3:$AB$1315,DataRegularSeason20242025!$B$3:$B$1315, "&lt;=" &amp; AK$1, DataRegularSeason20242025!$E$3:$E$1315, $A30)</f>
        <v>5</v>
      </c>
      <c r="AL30" s="49">
        <f>SUMIFS(DataRegularSeason20242025!$AA$3:$AA$1315,DataRegularSeason20242025!$B$3:$B$1315, "&lt;=" &amp; AL$1, DataRegularSeason20242025!$D$3:$D$1315, $A30)+SUMIFS(DataRegularSeason20242025!$AB$3:$AB$1315,DataRegularSeason20242025!$B$3:$B$1315, "&lt;=" &amp; AL$1, DataRegularSeason20242025!$E$3:$E$1315, $A30)</f>
        <v>5</v>
      </c>
      <c r="AM30" s="49">
        <f>SUMIFS(DataRegularSeason20242025!$AA$3:$AA$1315,DataRegularSeason20242025!$B$3:$B$1315, "&lt;=" &amp; AM$1, DataRegularSeason20242025!$D$3:$D$1315, $A30)+SUMIFS(DataRegularSeason20242025!$AB$3:$AB$1315,DataRegularSeason20242025!$B$3:$B$1315, "&lt;=" &amp; AM$1, DataRegularSeason20242025!$E$3:$E$1315, $A30)</f>
        <v>5</v>
      </c>
      <c r="AN30" s="49">
        <f>SUMIFS(DataRegularSeason20242025!$AA$3:$AA$1315,DataRegularSeason20242025!$B$3:$B$1315, "&lt;=" &amp; AN$1, DataRegularSeason20242025!$D$3:$D$1315, $A30)+SUMIFS(DataRegularSeason20242025!$AB$3:$AB$1315,DataRegularSeason20242025!$B$3:$B$1315, "&lt;=" &amp; AN$1, DataRegularSeason20242025!$E$3:$E$1315, $A30)</f>
        <v>5</v>
      </c>
      <c r="AO30" s="49">
        <f>SUMIFS(DataRegularSeason20242025!$AA$3:$AA$1315,DataRegularSeason20242025!$B$3:$B$1315, "&lt;=" &amp; AO$1, DataRegularSeason20242025!$D$3:$D$1315, $A30)+SUMIFS(DataRegularSeason20242025!$AB$3:$AB$1315,DataRegularSeason20242025!$B$3:$B$1315, "&lt;=" &amp; AO$1, DataRegularSeason20242025!$E$3:$E$1315, $A30)</f>
        <v>5</v>
      </c>
      <c r="AP30" s="49">
        <f>SUMIFS(DataRegularSeason20242025!$AA$3:$AA$1315,DataRegularSeason20242025!$B$3:$B$1315, "&lt;=" &amp; AP$1, DataRegularSeason20242025!$D$3:$D$1315, $A30)+SUMIFS(DataRegularSeason20242025!$AB$3:$AB$1315,DataRegularSeason20242025!$B$3:$B$1315, "&lt;=" &amp; AP$1, DataRegularSeason20242025!$E$3:$E$1315, $A30)</f>
        <v>5</v>
      </c>
      <c r="AQ30" s="49">
        <f>SUMIFS(DataRegularSeason20242025!$AA$3:$AA$1315,DataRegularSeason20242025!$B$3:$B$1315, "&lt;=" &amp; AQ$1, DataRegularSeason20242025!$D$3:$D$1315, $A30)+SUMIFS(DataRegularSeason20242025!$AB$3:$AB$1315,DataRegularSeason20242025!$B$3:$B$1315, "&lt;=" &amp; AQ$1, DataRegularSeason20242025!$E$3:$E$1315, $A30)</f>
        <v>5</v>
      </c>
      <c r="AR30" s="49">
        <f>SUMIFS(DataRegularSeason20242025!$AA$3:$AA$1315,DataRegularSeason20242025!$B$3:$B$1315, "&lt;=" &amp; AR$1, DataRegularSeason20242025!$D$3:$D$1315, $A30)+SUMIFS(DataRegularSeason20242025!$AB$3:$AB$1315,DataRegularSeason20242025!$B$3:$B$1315, "&lt;=" &amp; AR$1, DataRegularSeason20242025!$E$3:$E$1315, $A30)</f>
        <v>5</v>
      </c>
      <c r="AS30" s="49">
        <f>SUMIFS(DataRegularSeason20242025!$AA$3:$AA$1315,DataRegularSeason20242025!$B$3:$B$1315, "&lt;=" &amp; AS$1, DataRegularSeason20242025!$D$3:$D$1315, $A30)+SUMIFS(DataRegularSeason20242025!$AB$3:$AB$1315,DataRegularSeason20242025!$B$3:$B$1315, "&lt;=" &amp; AS$1, DataRegularSeason20242025!$E$3:$E$1315, $A30)</f>
        <v>5</v>
      </c>
      <c r="AT30" s="49">
        <f>SUMIFS(DataRegularSeason20242025!$AA$3:$AA$1315,DataRegularSeason20242025!$B$3:$B$1315, "&lt;=" &amp; AT$1, DataRegularSeason20242025!$D$3:$D$1315, $A30)+SUMIFS(DataRegularSeason20242025!$AB$3:$AB$1315,DataRegularSeason20242025!$B$3:$B$1315, "&lt;=" &amp; AT$1, DataRegularSeason20242025!$E$3:$E$1315, $A30)</f>
        <v>5</v>
      </c>
      <c r="AU30" s="49">
        <f>SUMIFS(DataRegularSeason20242025!$AA$3:$AA$1315,DataRegularSeason20242025!$B$3:$B$1315, "&lt;=" &amp; AU$1, DataRegularSeason20242025!$D$3:$D$1315, $A30)+SUMIFS(DataRegularSeason20242025!$AB$3:$AB$1315,DataRegularSeason20242025!$B$3:$B$1315, "&lt;=" &amp; AU$1, DataRegularSeason20242025!$E$3:$E$1315, $A30)</f>
        <v>5</v>
      </c>
      <c r="AV30" s="49">
        <f>SUMIFS(DataRegularSeason20242025!$AA$3:$AA$1315,DataRegularSeason20242025!$B$3:$B$1315, "&lt;=" &amp; AV$1, DataRegularSeason20242025!$D$3:$D$1315, $A30)+SUMIFS(DataRegularSeason20242025!$AB$3:$AB$1315,DataRegularSeason20242025!$B$3:$B$1315, "&lt;=" &amp; AV$1, DataRegularSeason20242025!$E$3:$E$1315, $A30)</f>
        <v>5</v>
      </c>
      <c r="AW30" s="49">
        <f>SUMIFS(DataRegularSeason20242025!$AA$3:$AA$1315,DataRegularSeason20242025!$B$3:$B$1315, "&lt;=" &amp; AW$1, DataRegularSeason20242025!$D$3:$D$1315, $A30)+SUMIFS(DataRegularSeason20242025!$AB$3:$AB$1315,DataRegularSeason20242025!$B$3:$B$1315, "&lt;=" &amp; AW$1, DataRegularSeason20242025!$E$3:$E$1315, $A30)</f>
        <v>5</v>
      </c>
      <c r="AX30" s="49">
        <f>SUMIFS(DataRegularSeason20242025!$AA$3:$AA$1315,DataRegularSeason20242025!$B$3:$B$1315, "&lt;=" &amp; AX$1, DataRegularSeason20242025!$D$3:$D$1315, $A30)+SUMIFS(DataRegularSeason20242025!$AB$3:$AB$1315,DataRegularSeason20242025!$B$3:$B$1315, "&lt;=" &amp; AX$1, DataRegularSeason20242025!$E$3:$E$1315, $A30)</f>
        <v>5</v>
      </c>
      <c r="AY30" s="49">
        <f>SUMIFS(DataRegularSeason20242025!$AA$3:$AA$1315,DataRegularSeason20242025!$B$3:$B$1315, "&lt;=" &amp; AY$1, DataRegularSeason20242025!$D$3:$D$1315, $A30)+SUMIFS(DataRegularSeason20242025!$AB$3:$AB$1315,DataRegularSeason20242025!$B$3:$B$1315, "&lt;=" &amp; AY$1, DataRegularSeason20242025!$E$3:$E$1315, $A30)</f>
        <v>5</v>
      </c>
      <c r="AZ30" s="49">
        <f>SUMIFS(DataRegularSeason20242025!$AA$3:$AA$1315,DataRegularSeason20242025!$B$3:$B$1315, "&lt;=" &amp; AZ$1, DataRegularSeason20242025!$D$3:$D$1315, $A30)+SUMIFS(DataRegularSeason20242025!$AB$3:$AB$1315,DataRegularSeason20242025!$B$3:$B$1315, "&lt;=" &amp; AZ$1, DataRegularSeason20242025!$E$3:$E$1315, $A30)</f>
        <v>5</v>
      </c>
      <c r="BA30" s="49">
        <f>SUMIFS(DataRegularSeason20242025!$AA$3:$AA$1315,DataRegularSeason20242025!$B$3:$B$1315, "&lt;=" &amp; BA$1, DataRegularSeason20242025!$D$3:$D$1315, $A30)+SUMIFS(DataRegularSeason20242025!$AB$3:$AB$1315,DataRegularSeason20242025!$B$3:$B$1315, "&lt;=" &amp; BA$1, DataRegularSeason20242025!$E$3:$E$1315, $A30)</f>
        <v>5</v>
      </c>
      <c r="BB30" s="49">
        <f>SUMIFS(DataRegularSeason20242025!$AA$3:$AA$1315,DataRegularSeason20242025!$B$3:$B$1315, "&lt;=" &amp; BB$1, DataRegularSeason20242025!$D$3:$D$1315, $A30)+SUMIFS(DataRegularSeason20242025!$AB$3:$AB$1315,DataRegularSeason20242025!$B$3:$B$1315, "&lt;=" &amp; BB$1, DataRegularSeason20242025!$E$3:$E$1315, $A30)</f>
        <v>5</v>
      </c>
      <c r="BC30" s="49">
        <f>SUMIFS(DataRegularSeason20242025!$AA$3:$AA$1315,DataRegularSeason20242025!$B$3:$B$1315, "&lt;=" &amp; BC$1, DataRegularSeason20242025!$D$3:$D$1315, $A30)+SUMIFS(DataRegularSeason20242025!$AB$3:$AB$1315,DataRegularSeason20242025!$B$3:$B$1315, "&lt;=" &amp; BC$1, DataRegularSeason20242025!$E$3:$E$1315, $A30)</f>
        <v>5</v>
      </c>
      <c r="BD30" s="49">
        <f>SUMIFS(DataRegularSeason20242025!$AA$3:$AA$1315,DataRegularSeason20242025!$B$3:$B$1315, "&lt;=" &amp; BD$1, DataRegularSeason20242025!$D$3:$D$1315, $A30)+SUMIFS(DataRegularSeason20242025!$AB$3:$AB$1315,DataRegularSeason20242025!$B$3:$B$1315, "&lt;=" &amp; BD$1, DataRegularSeason20242025!$E$3:$E$1315, $A30)</f>
        <v>5</v>
      </c>
      <c r="BE30" s="49">
        <f>SUMIFS(DataRegularSeason20242025!$AA$3:$AA$1315,DataRegularSeason20242025!$B$3:$B$1315, "&lt;=" &amp; BE$1, DataRegularSeason20242025!$D$3:$D$1315, $A30)+SUMIFS(DataRegularSeason20242025!$AB$3:$AB$1315,DataRegularSeason20242025!$B$3:$B$1315, "&lt;=" &amp; BE$1, DataRegularSeason20242025!$E$3:$E$1315, $A30)</f>
        <v>5</v>
      </c>
      <c r="BF30" s="49">
        <f>SUMIFS(DataRegularSeason20242025!$AA$3:$AA$1315,DataRegularSeason20242025!$B$3:$B$1315, "&lt;=" &amp; BF$1, DataRegularSeason20242025!$D$3:$D$1315, $A30)+SUMIFS(DataRegularSeason20242025!$AB$3:$AB$1315,DataRegularSeason20242025!$B$3:$B$1315, "&lt;=" &amp; BF$1, DataRegularSeason20242025!$E$3:$E$1315, $A30)</f>
        <v>5</v>
      </c>
      <c r="BG30" s="49">
        <f>SUMIFS(DataRegularSeason20242025!$AA$3:$AA$1315,DataRegularSeason20242025!$B$3:$B$1315, "&lt;=" &amp; BG$1, DataRegularSeason20242025!$D$3:$D$1315, $A30)+SUMIFS(DataRegularSeason20242025!$AB$3:$AB$1315,DataRegularSeason20242025!$B$3:$B$1315, "&lt;=" &amp; BG$1, DataRegularSeason20242025!$E$3:$E$1315, $A30)</f>
        <v>5</v>
      </c>
      <c r="BH30" s="49">
        <f>SUMIFS(DataRegularSeason20242025!$AA$3:$AA$1315,DataRegularSeason20242025!$B$3:$B$1315, "&lt;=" &amp; BH$1, DataRegularSeason20242025!$D$3:$D$1315, $A30)+SUMIFS(DataRegularSeason20242025!$AB$3:$AB$1315,DataRegularSeason20242025!$B$3:$B$1315, "&lt;=" &amp; BH$1, DataRegularSeason20242025!$E$3:$E$1315, $A30)</f>
        <v>5</v>
      </c>
      <c r="BI30" s="49">
        <f>SUMIFS(DataRegularSeason20242025!$AA$3:$AA$1315,DataRegularSeason20242025!$B$3:$B$1315, "&lt;=" &amp; BI$1, DataRegularSeason20242025!$D$3:$D$1315, $A30)+SUMIFS(DataRegularSeason20242025!$AB$3:$AB$1315,DataRegularSeason20242025!$B$3:$B$1315, "&lt;=" &amp; BI$1, DataRegularSeason20242025!$E$3:$E$1315, $A30)</f>
        <v>5</v>
      </c>
      <c r="BJ30" s="49">
        <f>SUMIFS(DataRegularSeason20242025!$AA$3:$AA$1315,DataRegularSeason20242025!$B$3:$B$1315, "&lt;=" &amp; BJ$1, DataRegularSeason20242025!$D$3:$D$1315, $A30)+SUMIFS(DataRegularSeason20242025!$AB$3:$AB$1315,DataRegularSeason20242025!$B$3:$B$1315, "&lt;=" &amp; BJ$1, DataRegularSeason20242025!$E$3:$E$1315, $A30)</f>
        <v>5</v>
      </c>
      <c r="BK30" s="49">
        <f>SUMIFS(DataRegularSeason20242025!$AA$3:$AA$1315,DataRegularSeason20242025!$B$3:$B$1315, "&lt;=" &amp; BK$1, DataRegularSeason20242025!$D$3:$D$1315, $A30)+SUMIFS(DataRegularSeason20242025!$AB$3:$AB$1315,DataRegularSeason20242025!$B$3:$B$1315, "&lt;=" &amp; BK$1, DataRegularSeason20242025!$E$3:$E$1315, $A30)</f>
        <v>5</v>
      </c>
      <c r="BL30" s="49">
        <f>SUMIFS(DataRegularSeason20242025!$AA$3:$AA$1315,DataRegularSeason20242025!$B$3:$B$1315, "&lt;=" &amp; BL$1, DataRegularSeason20242025!$D$3:$D$1315, $A30)+SUMIFS(DataRegularSeason20242025!$AB$3:$AB$1315,DataRegularSeason20242025!$B$3:$B$1315, "&lt;=" &amp; BL$1, DataRegularSeason20242025!$E$3:$E$1315, $A30)</f>
        <v>5</v>
      </c>
      <c r="BM30" s="49">
        <f>SUMIFS(DataRegularSeason20242025!$AA$3:$AA$1315,DataRegularSeason20242025!$B$3:$B$1315, "&lt;=" &amp; BM$1, DataRegularSeason20242025!$D$3:$D$1315, $A30)+SUMIFS(DataRegularSeason20242025!$AB$3:$AB$1315,DataRegularSeason20242025!$B$3:$B$1315, "&lt;=" &amp; BM$1, DataRegularSeason20242025!$E$3:$E$1315, $A30)</f>
        <v>5</v>
      </c>
      <c r="BN30" s="49">
        <f>SUMIFS(DataRegularSeason20242025!$AA$3:$AA$1315,DataRegularSeason20242025!$B$3:$B$1315, "&lt;=" &amp; BN$1, DataRegularSeason20242025!$D$3:$D$1315, $A30)+SUMIFS(DataRegularSeason20242025!$AB$3:$AB$1315,DataRegularSeason20242025!$B$3:$B$1315, "&lt;=" &amp; BN$1, DataRegularSeason20242025!$E$3:$E$1315, $A30)</f>
        <v>5</v>
      </c>
      <c r="BO30" s="49">
        <f>SUMIFS(DataRegularSeason20242025!$AA$3:$AA$1315,DataRegularSeason20242025!$B$3:$B$1315, "&lt;=" &amp; BO$1, DataRegularSeason20242025!$D$3:$D$1315, $A30)+SUMIFS(DataRegularSeason20242025!$AB$3:$AB$1315,DataRegularSeason20242025!$B$3:$B$1315, "&lt;=" &amp; BO$1, DataRegularSeason20242025!$E$3:$E$1315, $A30)</f>
        <v>5</v>
      </c>
      <c r="BP30" s="49">
        <f>SUMIFS(DataRegularSeason20242025!$AA$3:$AA$1315,DataRegularSeason20242025!$B$3:$B$1315, "&lt;=" &amp; BP$1, DataRegularSeason20242025!$D$3:$D$1315, $A30)+SUMIFS(DataRegularSeason20242025!$AB$3:$AB$1315,DataRegularSeason20242025!$B$3:$B$1315, "&lt;=" &amp; BP$1, DataRegularSeason20242025!$E$3:$E$1315, $A30)</f>
        <v>5</v>
      </c>
      <c r="BQ30" s="49">
        <f>SUMIFS(DataRegularSeason20242025!$AA$3:$AA$1315,DataRegularSeason20242025!$B$3:$B$1315, "&lt;=" &amp; BQ$1, DataRegularSeason20242025!$D$3:$D$1315, $A30)+SUMIFS(DataRegularSeason20242025!$AB$3:$AB$1315,DataRegularSeason20242025!$B$3:$B$1315, "&lt;=" &amp; BQ$1, DataRegularSeason20242025!$E$3:$E$1315, $A30)</f>
        <v>5</v>
      </c>
      <c r="BR30" s="49">
        <f>SUMIFS(DataRegularSeason20242025!$AA$3:$AA$1315,DataRegularSeason20242025!$B$3:$B$1315, "&lt;=" &amp; BR$1, DataRegularSeason20242025!$D$3:$D$1315, $A30)+SUMIFS(DataRegularSeason20242025!$AB$3:$AB$1315,DataRegularSeason20242025!$B$3:$B$1315, "&lt;=" &amp; BR$1, DataRegularSeason20242025!$E$3:$E$1315, $A30)</f>
        <v>5</v>
      </c>
      <c r="BS30" s="49">
        <f>SUMIFS(DataRegularSeason20242025!$AA$3:$AA$1315,DataRegularSeason20242025!$B$3:$B$1315, "&lt;=" &amp; BS$1, DataRegularSeason20242025!$D$3:$D$1315, $A30)+SUMIFS(DataRegularSeason20242025!$AB$3:$AB$1315,DataRegularSeason20242025!$B$3:$B$1315, "&lt;=" &amp; BS$1, DataRegularSeason20242025!$E$3:$E$1315, $A30)</f>
        <v>5</v>
      </c>
      <c r="BT30" s="49">
        <f>SUMIFS(DataRegularSeason20242025!$AA$3:$AA$1315,DataRegularSeason20242025!$B$3:$B$1315, "&lt;=" &amp; BT$1, DataRegularSeason20242025!$D$3:$D$1315, $A30)+SUMIFS(DataRegularSeason20242025!$AB$3:$AB$1315,DataRegularSeason20242025!$B$3:$B$1315, "&lt;=" &amp; BT$1, DataRegularSeason20242025!$E$3:$E$1315, $A30)</f>
        <v>5</v>
      </c>
      <c r="BU30" s="49">
        <f>SUMIFS(DataRegularSeason20242025!$AA$3:$AA$1315,DataRegularSeason20242025!$B$3:$B$1315, "&lt;=" &amp; BU$1, DataRegularSeason20242025!$D$3:$D$1315, $A30)+SUMIFS(DataRegularSeason20242025!$AB$3:$AB$1315,DataRegularSeason20242025!$B$3:$B$1315, "&lt;=" &amp; BU$1, DataRegularSeason20242025!$E$3:$E$1315, $A30)</f>
        <v>5</v>
      </c>
      <c r="BV30" s="49">
        <f>SUMIFS(DataRegularSeason20242025!$AA$3:$AA$1315,DataRegularSeason20242025!$B$3:$B$1315, "&lt;=" &amp; BV$1, DataRegularSeason20242025!$D$3:$D$1315, $A30)+SUMIFS(DataRegularSeason20242025!$AB$3:$AB$1315,DataRegularSeason20242025!$B$3:$B$1315, "&lt;=" &amp; BV$1, DataRegularSeason20242025!$E$3:$E$1315, $A30)</f>
        <v>5</v>
      </c>
      <c r="BW30" s="49">
        <f>SUMIFS(DataRegularSeason20242025!$AA$3:$AA$1315,DataRegularSeason20242025!$B$3:$B$1315, "&lt;=" &amp; BW$1, DataRegularSeason20242025!$D$3:$D$1315, $A30)+SUMIFS(DataRegularSeason20242025!$AB$3:$AB$1315,DataRegularSeason20242025!$B$3:$B$1315, "&lt;=" &amp; BW$1, DataRegularSeason20242025!$E$3:$E$1315, $A30)</f>
        <v>5</v>
      </c>
      <c r="BX30" s="49">
        <f>SUMIFS(DataRegularSeason20242025!$AA$3:$AA$1315,DataRegularSeason20242025!$B$3:$B$1315, "&lt;=" &amp; BX$1, DataRegularSeason20242025!$D$3:$D$1315, $A30)+SUMIFS(DataRegularSeason20242025!$AB$3:$AB$1315,DataRegularSeason20242025!$B$3:$B$1315, "&lt;=" &amp; BX$1, DataRegularSeason20242025!$E$3:$E$1315, $A30)</f>
        <v>5</v>
      </c>
      <c r="BY30" s="49">
        <f>SUMIFS(DataRegularSeason20242025!$AA$3:$AA$1315,DataRegularSeason20242025!$B$3:$B$1315, "&lt;=" &amp; BY$1, DataRegularSeason20242025!$D$3:$D$1315, $A30)+SUMIFS(DataRegularSeason20242025!$AB$3:$AB$1315,DataRegularSeason20242025!$B$3:$B$1315, "&lt;=" &amp; BY$1, DataRegularSeason20242025!$E$3:$E$1315, $A30)</f>
        <v>5</v>
      </c>
      <c r="BZ30" s="49">
        <f>SUMIFS(DataRegularSeason20242025!$AA$3:$AA$1315,DataRegularSeason20242025!$B$3:$B$1315, "&lt;=" &amp; BZ$1, DataRegularSeason20242025!$D$3:$D$1315, $A30)+SUMIFS(DataRegularSeason20242025!$AB$3:$AB$1315,DataRegularSeason20242025!$B$3:$B$1315, "&lt;=" &amp; BZ$1, DataRegularSeason20242025!$E$3:$E$1315, $A30)</f>
        <v>5</v>
      </c>
      <c r="CA30" s="49">
        <f>SUMIFS(DataRegularSeason20242025!$AA$3:$AA$1315,DataRegularSeason20242025!$B$3:$B$1315, "&lt;=" &amp; CA$1, DataRegularSeason20242025!$D$3:$D$1315, $A30)+SUMIFS(DataRegularSeason20242025!$AB$3:$AB$1315,DataRegularSeason20242025!$B$3:$B$1315, "&lt;=" &amp; CA$1, DataRegularSeason20242025!$E$3:$E$1315, $A30)</f>
        <v>5</v>
      </c>
      <c r="CB30" s="49">
        <f>SUMIFS(DataRegularSeason20242025!$AA$3:$AA$1315,DataRegularSeason20242025!$B$3:$B$1315, "&lt;=" &amp; CB$1, DataRegularSeason20242025!$D$3:$D$1315, $A30)+SUMIFS(DataRegularSeason20242025!$AB$3:$AB$1315,DataRegularSeason20242025!$B$3:$B$1315, "&lt;=" &amp; CB$1, DataRegularSeason20242025!$E$3:$E$1315, $A30)</f>
        <v>5</v>
      </c>
      <c r="CC30" s="49">
        <f>SUMIFS(DataRegularSeason20242025!$AA$3:$AA$1315,DataRegularSeason20242025!$B$3:$B$1315, "&lt;=" &amp; CC$1, DataRegularSeason20242025!$D$3:$D$1315, $A30)+SUMIFS(DataRegularSeason20242025!$AB$3:$AB$1315,DataRegularSeason20242025!$B$3:$B$1315, "&lt;=" &amp; CC$1, DataRegularSeason20242025!$E$3:$E$1315, $A30)</f>
        <v>5</v>
      </c>
      <c r="CD30" s="49">
        <f>SUMIFS(DataRegularSeason20242025!$AA$3:$AA$1315,DataRegularSeason20242025!$B$3:$B$1315, "&lt;=" &amp; CD$1, DataRegularSeason20242025!$D$3:$D$1315, $A30)+SUMIFS(DataRegularSeason20242025!$AB$3:$AB$1315,DataRegularSeason20242025!$B$3:$B$1315, "&lt;=" &amp; CD$1, DataRegularSeason20242025!$E$3:$E$1315, $A30)</f>
        <v>5</v>
      </c>
      <c r="CE30" s="49">
        <f>SUMIFS(DataRegularSeason20242025!$AA$3:$AA$1315,DataRegularSeason20242025!$B$3:$B$1315, "&lt;=" &amp; CE$1, DataRegularSeason20242025!$D$3:$D$1315, $A30)+SUMIFS(DataRegularSeason20242025!$AB$3:$AB$1315,DataRegularSeason20242025!$B$3:$B$1315, "&lt;=" &amp; CE$1, DataRegularSeason20242025!$E$3:$E$1315, $A30)</f>
        <v>5</v>
      </c>
      <c r="CF30" s="49">
        <f>SUMIFS(DataRegularSeason20242025!$AA$3:$AA$1315,DataRegularSeason20242025!$B$3:$B$1315, "&lt;=" &amp; CF$1, DataRegularSeason20242025!$D$3:$D$1315, $A30)+SUMIFS(DataRegularSeason20242025!$AB$3:$AB$1315,DataRegularSeason20242025!$B$3:$B$1315, "&lt;=" &amp; CF$1, DataRegularSeason20242025!$E$3:$E$1315, $A30)</f>
        <v>5</v>
      </c>
      <c r="CG30" s="49">
        <f>SUMIFS(DataRegularSeason20242025!$AA$3:$AA$1315,DataRegularSeason20242025!$B$3:$B$1315, "&lt;=" &amp; CG$1, DataRegularSeason20242025!$D$3:$D$1315, $A30)+SUMIFS(DataRegularSeason20242025!$AB$3:$AB$1315,DataRegularSeason20242025!$B$3:$B$1315, "&lt;=" &amp; CG$1, DataRegularSeason20242025!$E$3:$E$1315, $A30)</f>
        <v>5</v>
      </c>
      <c r="CH30" s="49">
        <f>SUMIFS(DataRegularSeason20242025!$AA$3:$AA$1315,DataRegularSeason20242025!$B$3:$B$1315, "&lt;=" &amp; CH$1, DataRegularSeason20242025!$D$3:$D$1315, $A30)+SUMIFS(DataRegularSeason20242025!$AB$3:$AB$1315,DataRegularSeason20242025!$B$3:$B$1315, "&lt;=" &amp; CH$1, DataRegularSeason20242025!$E$3:$E$1315, $A30)</f>
        <v>5</v>
      </c>
      <c r="CI30" s="49">
        <f>SUMIFS(DataRegularSeason20242025!$AA$3:$AA$1315,DataRegularSeason20242025!$B$3:$B$1315, "&lt;=" &amp; CI$1, DataRegularSeason20242025!$D$3:$D$1315, $A30)+SUMIFS(DataRegularSeason20242025!$AB$3:$AB$1315,DataRegularSeason20242025!$B$3:$B$1315, "&lt;=" &amp; CI$1, DataRegularSeason20242025!$E$3:$E$1315, $A30)</f>
        <v>5</v>
      </c>
      <c r="CJ30" s="49">
        <f>SUMIFS(DataRegularSeason20242025!$AA$3:$AA$1315,DataRegularSeason20242025!$B$3:$B$1315, "&lt;=" &amp; CJ$1, DataRegularSeason20242025!$D$3:$D$1315, $A30)+SUMIFS(DataRegularSeason20242025!$AB$3:$AB$1315,DataRegularSeason20242025!$B$3:$B$1315, "&lt;=" &amp; CJ$1, DataRegularSeason20242025!$E$3:$E$1315, $A30)</f>
        <v>5</v>
      </c>
      <c r="CK30" s="49">
        <f>SUMIFS(DataRegularSeason20242025!$AA$3:$AA$1315,DataRegularSeason20242025!$B$3:$B$1315, "&lt;=" &amp; CK$1, DataRegularSeason20242025!$D$3:$D$1315, $A30)+SUMIFS(DataRegularSeason20242025!$AB$3:$AB$1315,DataRegularSeason20242025!$B$3:$B$1315, "&lt;=" &amp; CK$1, DataRegularSeason20242025!$E$3:$E$1315, $A30)</f>
        <v>5</v>
      </c>
      <c r="CL30" s="49">
        <f>SUMIFS(DataRegularSeason20242025!$AA$3:$AA$1315,DataRegularSeason20242025!$B$3:$B$1315, "&lt;=" &amp; CL$1, DataRegularSeason20242025!$D$3:$D$1315, $A30)+SUMIFS(DataRegularSeason20242025!$AB$3:$AB$1315,DataRegularSeason20242025!$B$3:$B$1315, "&lt;=" &amp; CL$1, DataRegularSeason20242025!$E$3:$E$1315, $A30)</f>
        <v>5</v>
      </c>
      <c r="CM30" s="49">
        <f>SUMIFS(DataRegularSeason20242025!$AA$3:$AA$1315,DataRegularSeason20242025!$B$3:$B$1315, "&lt;=" &amp; CM$1, DataRegularSeason20242025!$D$3:$D$1315, $A30)+SUMIFS(DataRegularSeason20242025!$AB$3:$AB$1315,DataRegularSeason20242025!$B$3:$B$1315, "&lt;=" &amp; CM$1, DataRegularSeason20242025!$E$3:$E$1315, $A30)</f>
        <v>5</v>
      </c>
      <c r="CN30" s="49">
        <f>SUMIFS(DataRegularSeason20242025!$AA$3:$AA$1315,DataRegularSeason20242025!$B$3:$B$1315, "&lt;=" &amp; CN$1, DataRegularSeason20242025!$D$3:$D$1315, $A30)+SUMIFS(DataRegularSeason20242025!$AB$3:$AB$1315,DataRegularSeason20242025!$B$3:$B$1315, "&lt;=" &amp; CN$1, DataRegularSeason20242025!$E$3:$E$1315, $A30)</f>
        <v>5</v>
      </c>
      <c r="CO30" s="49">
        <f>SUMIFS(DataRegularSeason20242025!$AA$3:$AA$1315,DataRegularSeason20242025!$B$3:$B$1315, "&lt;=" &amp; CO$1, DataRegularSeason20242025!$D$3:$D$1315, $A30)+SUMIFS(DataRegularSeason20242025!$AB$3:$AB$1315,DataRegularSeason20242025!$B$3:$B$1315, "&lt;=" &amp; CO$1, DataRegularSeason20242025!$E$3:$E$1315, $A30)</f>
        <v>5</v>
      </c>
      <c r="CP30" s="49">
        <f>SUMIFS(DataRegularSeason20242025!$AA$3:$AA$1315,DataRegularSeason20242025!$B$3:$B$1315, "&lt;=" &amp; CP$1, DataRegularSeason20242025!$D$3:$D$1315, $A30)+SUMIFS(DataRegularSeason20242025!$AB$3:$AB$1315,DataRegularSeason20242025!$B$3:$B$1315, "&lt;=" &amp; CP$1, DataRegularSeason20242025!$E$3:$E$1315, $A30)</f>
        <v>5</v>
      </c>
      <c r="CQ30" s="49">
        <f>SUMIFS(DataRegularSeason20242025!$AA$3:$AA$1315,DataRegularSeason20242025!$B$3:$B$1315, "&lt;=" &amp; CQ$1, DataRegularSeason20242025!$D$3:$D$1315, $A30)+SUMIFS(DataRegularSeason20242025!$AB$3:$AB$1315,DataRegularSeason20242025!$B$3:$B$1315, "&lt;=" &amp; CQ$1, DataRegularSeason20242025!$E$3:$E$1315, $A30)</f>
        <v>5</v>
      </c>
      <c r="CR30" s="49">
        <f>SUMIFS(DataRegularSeason20242025!$AA$3:$AA$1315,DataRegularSeason20242025!$B$3:$B$1315, "&lt;=" &amp; CR$1, DataRegularSeason20242025!$D$3:$D$1315, $A30)+SUMIFS(DataRegularSeason20242025!$AB$3:$AB$1315,DataRegularSeason20242025!$B$3:$B$1315, "&lt;=" &amp; CR$1, DataRegularSeason20242025!$E$3:$E$1315, $A30)</f>
        <v>5</v>
      </c>
      <c r="CS30" s="49">
        <f>SUMIFS(DataRegularSeason20242025!$AA$3:$AA$1315,DataRegularSeason20242025!$B$3:$B$1315, "&lt;=" &amp; CS$1, DataRegularSeason20242025!$D$3:$D$1315, $A30)+SUMIFS(DataRegularSeason20242025!$AB$3:$AB$1315,DataRegularSeason20242025!$B$3:$B$1315, "&lt;=" &amp; CS$1, DataRegularSeason20242025!$E$3:$E$1315, $A30)</f>
        <v>5</v>
      </c>
      <c r="CT30" s="49">
        <f>SUMIFS(DataRegularSeason20242025!$AA$3:$AA$1315,DataRegularSeason20242025!$B$3:$B$1315, "&lt;=" &amp; CT$1, DataRegularSeason20242025!$D$3:$D$1315, $A30)+SUMIFS(DataRegularSeason20242025!$AB$3:$AB$1315,DataRegularSeason20242025!$B$3:$B$1315, "&lt;=" &amp; CT$1, DataRegularSeason20242025!$E$3:$E$1315, $A30)</f>
        <v>5</v>
      </c>
      <c r="CU30" s="49">
        <f>SUMIFS(DataRegularSeason20242025!$AA$3:$AA$1315,DataRegularSeason20242025!$B$3:$B$1315, "&lt;=" &amp; CU$1, DataRegularSeason20242025!$D$3:$D$1315, $A30)+SUMIFS(DataRegularSeason20242025!$AB$3:$AB$1315,DataRegularSeason20242025!$B$3:$B$1315, "&lt;=" &amp; CU$1, DataRegularSeason20242025!$E$3:$E$1315, $A30)</f>
        <v>5</v>
      </c>
      <c r="CV30" s="49">
        <f>SUMIFS(DataRegularSeason20242025!$AA$3:$AA$1315,DataRegularSeason20242025!$B$3:$B$1315, "&lt;=" &amp; CV$1, DataRegularSeason20242025!$D$3:$D$1315, $A30)+SUMIFS(DataRegularSeason20242025!$AB$3:$AB$1315,DataRegularSeason20242025!$B$3:$B$1315, "&lt;=" &amp; CV$1, DataRegularSeason20242025!$E$3:$E$1315, $A30)</f>
        <v>5</v>
      </c>
      <c r="CW30" s="49">
        <f>SUMIFS(DataRegularSeason20242025!$AA$3:$AA$1315,DataRegularSeason20242025!$B$3:$B$1315, "&lt;=" &amp; CW$1, DataRegularSeason20242025!$D$3:$D$1315, $A30)+SUMIFS(DataRegularSeason20242025!$AB$3:$AB$1315,DataRegularSeason20242025!$B$3:$B$1315, "&lt;=" &amp; CW$1, DataRegularSeason20242025!$E$3:$E$1315, $A30)</f>
        <v>5</v>
      </c>
      <c r="CX30" s="49">
        <f>SUMIFS(DataRegularSeason20242025!$AA$3:$AA$1315,DataRegularSeason20242025!$B$3:$B$1315, "&lt;=" &amp; CX$1, DataRegularSeason20242025!$D$3:$D$1315, $A30)+SUMIFS(DataRegularSeason20242025!$AB$3:$AB$1315,DataRegularSeason20242025!$B$3:$B$1315, "&lt;=" &amp; CX$1, DataRegularSeason20242025!$E$3:$E$1315, $A30)</f>
        <v>5</v>
      </c>
      <c r="CY30" s="49">
        <f>SUMIFS(DataRegularSeason20242025!$AA$3:$AA$1315,DataRegularSeason20242025!$B$3:$B$1315, "&lt;=" &amp; CY$1, DataRegularSeason20242025!$D$3:$D$1315, $A30)+SUMIFS(DataRegularSeason20242025!$AB$3:$AB$1315,DataRegularSeason20242025!$B$3:$B$1315, "&lt;=" &amp; CY$1, DataRegularSeason20242025!$E$3:$E$1315, $A30)</f>
        <v>5</v>
      </c>
      <c r="CZ30" s="49">
        <f>SUMIFS(DataRegularSeason20242025!$AA$3:$AA$1315,DataRegularSeason20242025!$B$3:$B$1315, "&lt;=" &amp; CZ$1, DataRegularSeason20242025!$D$3:$D$1315, $A30)+SUMIFS(DataRegularSeason20242025!$AB$3:$AB$1315,DataRegularSeason20242025!$B$3:$B$1315, "&lt;=" &amp; CZ$1, DataRegularSeason20242025!$E$3:$E$1315, $A30)</f>
        <v>5</v>
      </c>
      <c r="DA30" s="49">
        <f>SUMIFS(DataRegularSeason20242025!$AA$3:$AA$1315,DataRegularSeason20242025!$B$3:$B$1315, "&lt;=" &amp; DA$1, DataRegularSeason20242025!$D$3:$D$1315, $A30)+SUMIFS(DataRegularSeason20242025!$AB$3:$AB$1315,DataRegularSeason20242025!$B$3:$B$1315, "&lt;=" &amp; DA$1, DataRegularSeason20242025!$E$3:$E$1315, $A30)</f>
        <v>5</v>
      </c>
      <c r="DB30" s="49">
        <f>SUMIFS(DataRegularSeason20242025!$AA$3:$AA$1315,DataRegularSeason20242025!$B$3:$B$1315, "&lt;=" &amp; DB$1, DataRegularSeason20242025!$D$3:$D$1315, $A30)+SUMIFS(DataRegularSeason20242025!$AB$3:$AB$1315,DataRegularSeason20242025!$B$3:$B$1315, "&lt;=" &amp; DB$1, DataRegularSeason20242025!$E$3:$E$1315, $A30)</f>
        <v>5</v>
      </c>
      <c r="DC30" s="49">
        <f>SUMIFS(DataRegularSeason20242025!$AA$3:$AA$1315,DataRegularSeason20242025!$B$3:$B$1315, "&lt;=" &amp; DC$1, DataRegularSeason20242025!$D$3:$D$1315, $A30)+SUMIFS(DataRegularSeason20242025!$AB$3:$AB$1315,DataRegularSeason20242025!$B$3:$B$1315, "&lt;=" &amp; DC$1, DataRegularSeason20242025!$E$3:$E$1315, $A30)</f>
        <v>5</v>
      </c>
      <c r="DD30" s="49">
        <f>SUMIFS(DataRegularSeason20242025!$AA$3:$AA$1315,DataRegularSeason20242025!$B$3:$B$1315, "&lt;=" &amp; DD$1, DataRegularSeason20242025!$D$3:$D$1315, $A30)+SUMIFS(DataRegularSeason20242025!$AB$3:$AB$1315,DataRegularSeason20242025!$B$3:$B$1315, "&lt;=" &amp; DD$1, DataRegularSeason20242025!$E$3:$E$1315, $A30)</f>
        <v>5</v>
      </c>
      <c r="DE30" s="49">
        <f>SUMIFS(DataRegularSeason20242025!$AA$3:$AA$1315,DataRegularSeason20242025!$B$3:$B$1315, "&lt;=" &amp; DE$1, DataRegularSeason20242025!$D$3:$D$1315, $A30)+SUMIFS(DataRegularSeason20242025!$AB$3:$AB$1315,DataRegularSeason20242025!$B$3:$B$1315, "&lt;=" &amp; DE$1, DataRegularSeason20242025!$E$3:$E$1315, $A30)</f>
        <v>5</v>
      </c>
      <c r="DF30" s="49">
        <f>SUMIFS(DataRegularSeason20242025!$AA$3:$AA$1315,DataRegularSeason20242025!$B$3:$B$1315, "&lt;=" &amp; DF$1, DataRegularSeason20242025!$D$3:$D$1315, $A30)+SUMIFS(DataRegularSeason20242025!$AB$3:$AB$1315,DataRegularSeason20242025!$B$3:$B$1315, "&lt;=" &amp; DF$1, DataRegularSeason20242025!$E$3:$E$1315, $A30)</f>
        <v>5</v>
      </c>
      <c r="DG30" s="49">
        <f>SUMIFS(DataRegularSeason20242025!$AA$3:$AA$1315,DataRegularSeason20242025!$B$3:$B$1315, "&lt;=" &amp; DG$1, DataRegularSeason20242025!$D$3:$D$1315, $A30)+SUMIFS(DataRegularSeason20242025!$AB$3:$AB$1315,DataRegularSeason20242025!$B$3:$B$1315, "&lt;=" &amp; DG$1, DataRegularSeason20242025!$E$3:$E$1315, $A30)</f>
        <v>5</v>
      </c>
      <c r="DH30" s="49">
        <f>SUMIFS(DataRegularSeason20242025!$AA$3:$AA$1315,DataRegularSeason20242025!$B$3:$B$1315, "&lt;=" &amp; DH$1, DataRegularSeason20242025!$D$3:$D$1315, $A30)+SUMIFS(DataRegularSeason20242025!$AB$3:$AB$1315,DataRegularSeason20242025!$B$3:$B$1315, "&lt;=" &amp; DH$1, DataRegularSeason20242025!$E$3:$E$1315, $A30)</f>
        <v>5</v>
      </c>
      <c r="DI30" s="49">
        <f>SUMIFS(DataRegularSeason20242025!$AA$3:$AA$1315,DataRegularSeason20242025!$B$3:$B$1315, "&lt;=" &amp; DI$1, DataRegularSeason20242025!$D$3:$D$1315, $A30)+SUMIFS(DataRegularSeason20242025!$AB$3:$AB$1315,DataRegularSeason20242025!$B$3:$B$1315, "&lt;=" &amp; DI$1, DataRegularSeason20242025!$E$3:$E$1315, $A30)</f>
        <v>5</v>
      </c>
      <c r="DJ30" s="49">
        <f>SUMIFS(DataRegularSeason20242025!$AA$3:$AA$1315,DataRegularSeason20242025!$B$3:$B$1315, "&lt;=" &amp; DJ$1, DataRegularSeason20242025!$D$3:$D$1315, $A30)+SUMIFS(DataRegularSeason20242025!$AB$3:$AB$1315,DataRegularSeason20242025!$B$3:$B$1315, "&lt;=" &amp; DJ$1, DataRegularSeason20242025!$E$3:$E$1315, $A30)</f>
        <v>5</v>
      </c>
      <c r="DK30" s="49">
        <f>SUMIFS(DataRegularSeason20242025!$AA$3:$AA$1315,DataRegularSeason20242025!$B$3:$B$1315, "&lt;=" &amp; DK$1, DataRegularSeason20242025!$D$3:$D$1315, $A30)+SUMIFS(DataRegularSeason20242025!$AB$3:$AB$1315,DataRegularSeason20242025!$B$3:$B$1315, "&lt;=" &amp; DK$1, DataRegularSeason20242025!$E$3:$E$1315, $A30)</f>
        <v>5</v>
      </c>
      <c r="DL30" s="49">
        <f>SUMIFS(DataRegularSeason20242025!$AA$3:$AA$1315,DataRegularSeason20242025!$B$3:$B$1315, "&lt;=" &amp; DL$1, DataRegularSeason20242025!$D$3:$D$1315, $A30)+SUMIFS(DataRegularSeason20242025!$AB$3:$AB$1315,DataRegularSeason20242025!$B$3:$B$1315, "&lt;=" &amp; DL$1, DataRegularSeason20242025!$E$3:$E$1315, $A30)</f>
        <v>5</v>
      </c>
      <c r="DM30" s="49">
        <f>SUMIFS(DataRegularSeason20242025!$AA$3:$AA$1315,DataRegularSeason20242025!$B$3:$B$1315, "&lt;=" &amp; DM$1, DataRegularSeason20242025!$D$3:$D$1315, $A30)+SUMIFS(DataRegularSeason20242025!$AB$3:$AB$1315,DataRegularSeason20242025!$B$3:$B$1315, "&lt;=" &amp; DM$1, DataRegularSeason20242025!$E$3:$E$1315, $A30)</f>
        <v>5</v>
      </c>
      <c r="DN30" s="49">
        <f>SUMIFS(DataRegularSeason20242025!$AA$3:$AA$1315,DataRegularSeason20242025!$B$3:$B$1315, "&lt;=" &amp; DN$1, DataRegularSeason20242025!$D$3:$D$1315, $A30)+SUMIFS(DataRegularSeason20242025!$AB$3:$AB$1315,DataRegularSeason20242025!$B$3:$B$1315, "&lt;=" &amp; DN$1, DataRegularSeason20242025!$E$3:$E$1315, $A30)</f>
        <v>5</v>
      </c>
      <c r="DO30" s="49">
        <f>SUMIFS(DataRegularSeason20242025!$AA$3:$AA$1315,DataRegularSeason20242025!$B$3:$B$1315, "&lt;=" &amp; DO$1, DataRegularSeason20242025!$D$3:$D$1315, $A30)+SUMIFS(DataRegularSeason20242025!$AB$3:$AB$1315,DataRegularSeason20242025!$B$3:$B$1315, "&lt;=" &amp; DO$1, DataRegularSeason20242025!$E$3:$E$1315, $A30)</f>
        <v>5</v>
      </c>
      <c r="DP30" s="49">
        <f>SUMIFS(DataRegularSeason20242025!$AA$3:$AA$1315,DataRegularSeason20242025!$B$3:$B$1315, "&lt;=" &amp; DP$1, DataRegularSeason20242025!$D$3:$D$1315, $A30)+SUMIFS(DataRegularSeason20242025!$AB$3:$AB$1315,DataRegularSeason20242025!$B$3:$B$1315, "&lt;=" &amp; DP$1, DataRegularSeason20242025!$E$3:$E$1315, $A30)</f>
        <v>5</v>
      </c>
      <c r="DQ30" s="49">
        <f>SUMIFS(DataRegularSeason20242025!$AA$3:$AA$1315,DataRegularSeason20242025!$B$3:$B$1315, "&lt;=" &amp; DQ$1, DataRegularSeason20242025!$D$3:$D$1315, $A30)+SUMIFS(DataRegularSeason20242025!$AB$3:$AB$1315,DataRegularSeason20242025!$B$3:$B$1315, "&lt;=" &amp; DQ$1, DataRegularSeason20242025!$E$3:$E$1315, $A30)</f>
        <v>5</v>
      </c>
      <c r="DR30" s="49">
        <f>SUMIFS(DataRegularSeason20242025!$AA$3:$AA$1315,DataRegularSeason20242025!$B$3:$B$1315, "&lt;=" &amp; DR$1, DataRegularSeason20242025!$D$3:$D$1315, $A30)+SUMIFS(DataRegularSeason20242025!$AB$3:$AB$1315,DataRegularSeason20242025!$B$3:$B$1315, "&lt;=" &amp; DR$1, DataRegularSeason20242025!$E$3:$E$1315, $A30)</f>
        <v>5</v>
      </c>
      <c r="DS30" s="49">
        <f>SUMIFS(DataRegularSeason20242025!$AA$3:$AA$1315,DataRegularSeason20242025!$B$3:$B$1315, "&lt;=" &amp; DS$1, DataRegularSeason20242025!$D$3:$D$1315, $A30)+SUMIFS(DataRegularSeason20242025!$AB$3:$AB$1315,DataRegularSeason20242025!$B$3:$B$1315, "&lt;=" &amp; DS$1, DataRegularSeason20242025!$E$3:$E$1315, $A30)</f>
        <v>5</v>
      </c>
      <c r="DT30" s="49">
        <f>SUMIFS(DataRegularSeason20242025!$AA$3:$AA$1315,DataRegularSeason20242025!$B$3:$B$1315, "&lt;=" &amp; DT$1, DataRegularSeason20242025!$D$3:$D$1315, $A30)+SUMIFS(DataRegularSeason20242025!$AB$3:$AB$1315,DataRegularSeason20242025!$B$3:$B$1315, "&lt;=" &amp; DT$1, DataRegularSeason20242025!$E$3:$E$1315, $A30)</f>
        <v>5</v>
      </c>
      <c r="DU30" s="49">
        <f>SUMIFS(DataRegularSeason20242025!$AA$3:$AA$1315,DataRegularSeason20242025!$B$3:$B$1315, "&lt;=" &amp; DU$1, DataRegularSeason20242025!$D$3:$D$1315, $A30)+SUMIFS(DataRegularSeason20242025!$AB$3:$AB$1315,DataRegularSeason20242025!$B$3:$B$1315, "&lt;=" &amp; DU$1, DataRegularSeason20242025!$E$3:$E$1315, $A30)</f>
        <v>5</v>
      </c>
      <c r="DV30" s="49">
        <f>SUMIFS(DataRegularSeason20242025!$AA$3:$AA$1315,DataRegularSeason20242025!$B$3:$B$1315, "&lt;=" &amp; DV$1, DataRegularSeason20242025!$D$3:$D$1315, $A30)+SUMIFS(DataRegularSeason20242025!$AB$3:$AB$1315,DataRegularSeason20242025!$B$3:$B$1315, "&lt;=" &amp; DV$1, DataRegularSeason20242025!$E$3:$E$1315, $A30)</f>
        <v>5</v>
      </c>
      <c r="DW30" s="49">
        <f>SUMIFS(DataRegularSeason20242025!$AA$3:$AA$1315,DataRegularSeason20242025!$B$3:$B$1315, "&lt;=" &amp; DW$1, DataRegularSeason20242025!$D$3:$D$1315, $A30)+SUMIFS(DataRegularSeason20242025!$AB$3:$AB$1315,DataRegularSeason20242025!$B$3:$B$1315, "&lt;=" &amp; DW$1, DataRegularSeason20242025!$E$3:$E$1315, $A30)</f>
        <v>5</v>
      </c>
      <c r="DX30" s="49">
        <f>SUMIFS(DataRegularSeason20242025!$AA$3:$AA$1315,DataRegularSeason20242025!$B$3:$B$1315, "&lt;=" &amp; DX$1, DataRegularSeason20242025!$D$3:$D$1315, $A30)+SUMIFS(DataRegularSeason20242025!$AB$3:$AB$1315,DataRegularSeason20242025!$B$3:$B$1315, "&lt;=" &amp; DX$1, DataRegularSeason20242025!$E$3:$E$1315, $A30)</f>
        <v>5</v>
      </c>
      <c r="DY30" s="49">
        <f>SUMIFS(DataRegularSeason20242025!$AA$3:$AA$1315,DataRegularSeason20242025!$B$3:$B$1315, "&lt;=" &amp; DY$1, DataRegularSeason20242025!$D$3:$D$1315, $A30)+SUMIFS(DataRegularSeason20242025!$AB$3:$AB$1315,DataRegularSeason20242025!$B$3:$B$1315, "&lt;=" &amp; DY$1, DataRegularSeason20242025!$E$3:$E$1315, $A30)</f>
        <v>5</v>
      </c>
      <c r="DZ30" s="49">
        <f>SUMIFS(DataRegularSeason20242025!$AA$3:$AA$1315,DataRegularSeason20242025!$B$3:$B$1315, "&lt;=" &amp; DZ$1, DataRegularSeason20242025!$D$3:$D$1315, $A30)+SUMIFS(DataRegularSeason20242025!$AB$3:$AB$1315,DataRegularSeason20242025!$B$3:$B$1315, "&lt;=" &amp; DZ$1, DataRegularSeason20242025!$E$3:$E$1315, $A30)</f>
        <v>5</v>
      </c>
      <c r="EA30" s="49">
        <f>SUMIFS(DataRegularSeason20242025!$AA$3:$AA$1315,DataRegularSeason20242025!$B$3:$B$1315, "&lt;=" &amp; EA$1, DataRegularSeason20242025!$D$3:$D$1315, $A30)+SUMIFS(DataRegularSeason20242025!$AB$3:$AB$1315,DataRegularSeason20242025!$B$3:$B$1315, "&lt;=" &amp; EA$1, DataRegularSeason20242025!$E$3:$E$1315, $A30)</f>
        <v>5</v>
      </c>
      <c r="EB30" s="49">
        <f>SUMIFS(DataRegularSeason20242025!$AA$3:$AA$1315,DataRegularSeason20242025!$B$3:$B$1315, "&lt;=" &amp; EB$1, DataRegularSeason20242025!$D$3:$D$1315, $A30)+SUMIFS(DataRegularSeason20242025!$AB$3:$AB$1315,DataRegularSeason20242025!$B$3:$B$1315, "&lt;=" &amp; EB$1, DataRegularSeason20242025!$E$3:$E$1315, $A30)</f>
        <v>5</v>
      </c>
      <c r="EC30" s="49">
        <f>SUMIFS(DataRegularSeason20242025!$AA$3:$AA$1315,DataRegularSeason20242025!$B$3:$B$1315, "&lt;=" &amp; EC$1, DataRegularSeason20242025!$D$3:$D$1315, $A30)+SUMIFS(DataRegularSeason20242025!$AB$3:$AB$1315,DataRegularSeason20242025!$B$3:$B$1315, "&lt;=" &amp; EC$1, DataRegularSeason20242025!$E$3:$E$1315, $A30)</f>
        <v>5</v>
      </c>
      <c r="ED30" s="49">
        <f>SUMIFS(DataRegularSeason20242025!$AA$3:$AA$1315,DataRegularSeason20242025!$B$3:$B$1315, "&lt;=" &amp; ED$1, DataRegularSeason20242025!$D$3:$D$1315, $A30)+SUMIFS(DataRegularSeason20242025!$AB$3:$AB$1315,DataRegularSeason20242025!$B$3:$B$1315, "&lt;=" &amp; ED$1, DataRegularSeason20242025!$E$3:$E$1315, $A30)</f>
        <v>5</v>
      </c>
      <c r="EE30" s="49">
        <f>SUMIFS(DataRegularSeason20242025!$AA$3:$AA$1315,DataRegularSeason20242025!$B$3:$B$1315, "&lt;=" &amp; EE$1, DataRegularSeason20242025!$D$3:$D$1315, $A30)+SUMIFS(DataRegularSeason20242025!$AB$3:$AB$1315,DataRegularSeason20242025!$B$3:$B$1315, "&lt;=" &amp; EE$1, DataRegularSeason20242025!$E$3:$E$1315, $A30)</f>
        <v>5</v>
      </c>
      <c r="EF30" s="49">
        <f>SUMIFS(DataRegularSeason20242025!$AA$3:$AA$1315,DataRegularSeason20242025!$B$3:$B$1315, "&lt;=" &amp; EF$1, DataRegularSeason20242025!$D$3:$D$1315, $A30)+SUMIFS(DataRegularSeason20242025!$AB$3:$AB$1315,DataRegularSeason20242025!$B$3:$B$1315, "&lt;=" &amp; EF$1, DataRegularSeason20242025!$E$3:$E$1315, $A30)</f>
        <v>5</v>
      </c>
      <c r="EG30" s="49">
        <f>SUMIFS(DataRegularSeason20242025!$AA$3:$AA$1315,DataRegularSeason20242025!$B$3:$B$1315, "&lt;=" &amp; EG$1, DataRegularSeason20242025!$D$3:$D$1315, $A30)+SUMIFS(DataRegularSeason20242025!$AB$3:$AB$1315,DataRegularSeason20242025!$B$3:$B$1315, "&lt;=" &amp; EG$1, DataRegularSeason20242025!$E$3:$E$1315, $A30)</f>
        <v>5</v>
      </c>
      <c r="EH30" s="49">
        <f>SUMIFS(DataRegularSeason20242025!$AA$3:$AA$1315,DataRegularSeason20242025!$B$3:$B$1315, "&lt;=" &amp; EH$1, DataRegularSeason20242025!$D$3:$D$1315, $A30)+SUMIFS(DataRegularSeason20242025!$AB$3:$AB$1315,DataRegularSeason20242025!$B$3:$B$1315, "&lt;=" &amp; EH$1, DataRegularSeason20242025!$E$3:$E$1315, $A30)</f>
        <v>5</v>
      </c>
      <c r="EI30" s="49">
        <f>SUMIFS(DataRegularSeason20242025!$AA$3:$AA$1315,DataRegularSeason20242025!$B$3:$B$1315, "&lt;=" &amp; EI$1, DataRegularSeason20242025!$D$3:$D$1315, $A30)+SUMIFS(DataRegularSeason20242025!$AB$3:$AB$1315,DataRegularSeason20242025!$B$3:$B$1315, "&lt;=" &amp; EI$1, DataRegularSeason20242025!$E$3:$E$1315, $A30)</f>
        <v>5</v>
      </c>
      <c r="EJ30" s="49">
        <f>SUMIFS(DataRegularSeason20242025!$AA$3:$AA$1315,DataRegularSeason20242025!$B$3:$B$1315, "&lt;=" &amp; EJ$1, DataRegularSeason20242025!$D$3:$D$1315, $A30)+SUMIFS(DataRegularSeason20242025!$AB$3:$AB$1315,DataRegularSeason20242025!$B$3:$B$1315, "&lt;=" &amp; EJ$1, DataRegularSeason20242025!$E$3:$E$1315, $A30)</f>
        <v>5</v>
      </c>
      <c r="EK30" s="49">
        <f>SUMIFS(DataRegularSeason20242025!$AA$3:$AA$1315,DataRegularSeason20242025!$B$3:$B$1315, "&lt;=" &amp; EK$1, DataRegularSeason20242025!$D$3:$D$1315, $A30)+SUMIFS(DataRegularSeason20242025!$AB$3:$AB$1315,DataRegularSeason20242025!$B$3:$B$1315, "&lt;=" &amp; EK$1, DataRegularSeason20242025!$E$3:$E$1315, $A30)</f>
        <v>5</v>
      </c>
      <c r="EL30" s="49">
        <f>SUMIFS(DataRegularSeason20242025!$AA$3:$AA$1315,DataRegularSeason20242025!$B$3:$B$1315, "&lt;=" &amp; EL$1, DataRegularSeason20242025!$D$3:$D$1315, $A30)+SUMIFS(DataRegularSeason20242025!$AB$3:$AB$1315,DataRegularSeason20242025!$B$3:$B$1315, "&lt;=" &amp; EL$1, DataRegularSeason20242025!$E$3:$E$1315, $A30)</f>
        <v>5</v>
      </c>
      <c r="EM30" s="49">
        <f>SUMIFS(DataRegularSeason20242025!$AA$3:$AA$1315,DataRegularSeason20242025!$B$3:$B$1315, "&lt;=" &amp; EM$1, DataRegularSeason20242025!$D$3:$D$1315, $A30)+SUMIFS(DataRegularSeason20242025!$AB$3:$AB$1315,DataRegularSeason20242025!$B$3:$B$1315, "&lt;=" &amp; EM$1, DataRegularSeason20242025!$E$3:$E$1315, $A30)</f>
        <v>5</v>
      </c>
      <c r="EN30" s="49">
        <f>SUMIFS(DataRegularSeason20242025!$AA$3:$AA$1315,DataRegularSeason20242025!$B$3:$B$1315, "&lt;=" &amp; EN$1, DataRegularSeason20242025!$D$3:$D$1315, $A30)+SUMIFS(DataRegularSeason20242025!$AB$3:$AB$1315,DataRegularSeason20242025!$B$3:$B$1315, "&lt;=" &amp; EN$1, DataRegularSeason20242025!$E$3:$E$1315, $A30)</f>
        <v>5</v>
      </c>
      <c r="EO30" s="49">
        <f>SUMIFS(DataRegularSeason20242025!$AA$3:$AA$1315,DataRegularSeason20242025!$B$3:$B$1315, "&lt;=" &amp; EO$1, DataRegularSeason20242025!$D$3:$D$1315, $A30)+SUMIFS(DataRegularSeason20242025!$AB$3:$AB$1315,DataRegularSeason20242025!$B$3:$B$1315, "&lt;=" &amp; EO$1, DataRegularSeason20242025!$E$3:$E$1315, $A30)</f>
        <v>5</v>
      </c>
      <c r="EP30" s="49">
        <f>SUMIFS(DataRegularSeason20242025!$AA$3:$AA$1315,DataRegularSeason20242025!$B$3:$B$1315, "&lt;=" &amp; EP$1, DataRegularSeason20242025!$D$3:$D$1315, $A30)+SUMIFS(DataRegularSeason20242025!$AB$3:$AB$1315,DataRegularSeason20242025!$B$3:$B$1315, "&lt;=" &amp; EP$1, DataRegularSeason20242025!$E$3:$E$1315, $A30)</f>
        <v>5</v>
      </c>
      <c r="EQ30" s="49">
        <f>SUMIFS(DataRegularSeason20242025!$AA$3:$AA$1315,DataRegularSeason20242025!$B$3:$B$1315, "&lt;=" &amp; EQ$1, DataRegularSeason20242025!$D$3:$D$1315, $A30)+SUMIFS(DataRegularSeason20242025!$AB$3:$AB$1315,DataRegularSeason20242025!$B$3:$B$1315, "&lt;=" &amp; EQ$1, DataRegularSeason20242025!$E$3:$E$1315, $A30)</f>
        <v>5</v>
      </c>
      <c r="ER30" s="49">
        <f>SUMIFS(DataRegularSeason20242025!$AA$3:$AA$1315,DataRegularSeason20242025!$B$3:$B$1315, "&lt;=" &amp; ER$1, DataRegularSeason20242025!$D$3:$D$1315, $A30)+SUMIFS(DataRegularSeason20242025!$AB$3:$AB$1315,DataRegularSeason20242025!$B$3:$B$1315, "&lt;=" &amp; ER$1, DataRegularSeason20242025!$E$3:$E$1315, $A30)</f>
        <v>5</v>
      </c>
      <c r="ES30" s="49">
        <f>SUMIFS(DataRegularSeason20242025!$AA$3:$AA$1315,DataRegularSeason20242025!$B$3:$B$1315, "&lt;=" &amp; ES$1, DataRegularSeason20242025!$D$3:$D$1315, $A30)+SUMIFS(DataRegularSeason20242025!$AB$3:$AB$1315,DataRegularSeason20242025!$B$3:$B$1315, "&lt;=" &amp; ES$1, DataRegularSeason20242025!$E$3:$E$1315, $A30)</f>
        <v>5</v>
      </c>
      <c r="ET30" s="49">
        <f>SUMIFS(DataRegularSeason20242025!$AA$3:$AA$1315,DataRegularSeason20242025!$B$3:$B$1315, "&lt;=" &amp; ET$1, DataRegularSeason20242025!$D$3:$D$1315, $A30)+SUMIFS(DataRegularSeason20242025!$AB$3:$AB$1315,DataRegularSeason20242025!$B$3:$B$1315, "&lt;=" &amp; ET$1, DataRegularSeason20242025!$E$3:$E$1315, $A30)</f>
        <v>5</v>
      </c>
      <c r="EU30" s="49">
        <f>SUMIFS(DataRegularSeason20242025!$AA$3:$AA$1315,DataRegularSeason20242025!$B$3:$B$1315, "&lt;=" &amp; EU$1, DataRegularSeason20242025!$D$3:$D$1315, $A30)+SUMIFS(DataRegularSeason20242025!$AB$3:$AB$1315,DataRegularSeason20242025!$B$3:$B$1315, "&lt;=" &amp; EU$1, DataRegularSeason20242025!$E$3:$E$1315, $A30)</f>
        <v>5</v>
      </c>
      <c r="EV30" s="49">
        <f>SUMIFS(DataRegularSeason20242025!$AA$3:$AA$1315,DataRegularSeason20242025!$B$3:$B$1315, "&lt;=" &amp; EV$1, DataRegularSeason20242025!$D$3:$D$1315, $A30)+SUMIFS(DataRegularSeason20242025!$AB$3:$AB$1315,DataRegularSeason20242025!$B$3:$B$1315, "&lt;=" &amp; EV$1, DataRegularSeason20242025!$E$3:$E$1315, $A30)</f>
        <v>5</v>
      </c>
      <c r="EW30" s="49">
        <f>SUMIFS(DataRegularSeason20242025!$AA$3:$AA$1315,DataRegularSeason20242025!$B$3:$B$1315, "&lt;=" &amp; EW$1, DataRegularSeason20242025!$D$3:$D$1315, $A30)+SUMIFS(DataRegularSeason20242025!$AB$3:$AB$1315,DataRegularSeason20242025!$B$3:$B$1315, "&lt;=" &amp; EW$1, DataRegularSeason20242025!$E$3:$E$1315, $A30)</f>
        <v>5</v>
      </c>
      <c r="EX30" s="49">
        <f>SUMIFS(DataRegularSeason20242025!$AA$3:$AA$1315,DataRegularSeason20242025!$B$3:$B$1315, "&lt;=" &amp; EX$1, DataRegularSeason20242025!$D$3:$D$1315, $A30)+SUMIFS(DataRegularSeason20242025!$AB$3:$AB$1315,DataRegularSeason20242025!$B$3:$B$1315, "&lt;=" &amp; EX$1, DataRegularSeason20242025!$E$3:$E$1315, $A30)</f>
        <v>5</v>
      </c>
      <c r="EY30" s="49">
        <f>SUMIFS(DataRegularSeason20242025!$AA$3:$AA$1315,DataRegularSeason20242025!$B$3:$B$1315, "&lt;=" &amp; EY$1, DataRegularSeason20242025!$D$3:$D$1315, $A30)+SUMIFS(DataRegularSeason20242025!$AB$3:$AB$1315,DataRegularSeason20242025!$B$3:$B$1315, "&lt;=" &amp; EY$1, DataRegularSeason20242025!$E$3:$E$1315, $A30)</f>
        <v>5</v>
      </c>
      <c r="EZ30" s="49">
        <f>SUMIFS(DataRegularSeason20242025!$AA$3:$AA$1315,DataRegularSeason20242025!$B$3:$B$1315, "&lt;=" &amp; EZ$1, DataRegularSeason20242025!$D$3:$D$1315, $A30)+SUMIFS(DataRegularSeason20242025!$AB$3:$AB$1315,DataRegularSeason20242025!$B$3:$B$1315, "&lt;=" &amp; EZ$1, DataRegularSeason20242025!$E$3:$E$1315, $A30)</f>
        <v>5</v>
      </c>
      <c r="FA30" s="49">
        <f>SUMIFS(DataRegularSeason20242025!$AA$3:$AA$1315,DataRegularSeason20242025!$B$3:$B$1315, "&lt;=" &amp; FA$1, DataRegularSeason20242025!$D$3:$D$1315, $A30)+SUMIFS(DataRegularSeason20242025!$AB$3:$AB$1315,DataRegularSeason20242025!$B$3:$B$1315, "&lt;=" &amp; FA$1, DataRegularSeason20242025!$E$3:$E$1315, $A30)</f>
        <v>5</v>
      </c>
      <c r="FB30" s="49">
        <f>SUMIFS(DataRegularSeason20242025!$AA$3:$AA$1315,DataRegularSeason20242025!$B$3:$B$1315, "&lt;=" &amp; FB$1, DataRegularSeason20242025!$D$3:$D$1315, $A30)+SUMIFS(DataRegularSeason20242025!$AB$3:$AB$1315,DataRegularSeason20242025!$B$3:$B$1315, "&lt;=" &amp; FB$1, DataRegularSeason20242025!$E$3:$E$1315, $A30)</f>
        <v>5</v>
      </c>
      <c r="FC30" s="49">
        <f>SUMIFS(DataRegularSeason20242025!$AA$3:$AA$1315,DataRegularSeason20242025!$B$3:$B$1315, "&lt;=" &amp; FC$1, DataRegularSeason20242025!$D$3:$D$1315, $A30)+SUMIFS(DataRegularSeason20242025!$AB$3:$AB$1315,DataRegularSeason20242025!$B$3:$B$1315, "&lt;=" &amp; FC$1, DataRegularSeason20242025!$E$3:$E$1315, $A30)</f>
        <v>5</v>
      </c>
      <c r="FD30" s="49">
        <f>SUMIFS(DataRegularSeason20242025!$AA$3:$AA$1315,DataRegularSeason20242025!$B$3:$B$1315, "&lt;=" &amp; FD$1, DataRegularSeason20242025!$D$3:$D$1315, $A30)+SUMIFS(DataRegularSeason20242025!$AB$3:$AB$1315,DataRegularSeason20242025!$B$3:$B$1315, "&lt;=" &amp; FD$1, DataRegularSeason20242025!$E$3:$E$1315, $A30)</f>
        <v>5</v>
      </c>
      <c r="FE30" s="49">
        <f>SUMIFS(DataRegularSeason20242025!$AA$3:$AA$1315,DataRegularSeason20242025!$B$3:$B$1315, "&lt;=" &amp; FE$1, DataRegularSeason20242025!$D$3:$D$1315, $A30)+SUMIFS(DataRegularSeason20242025!$AB$3:$AB$1315,DataRegularSeason20242025!$B$3:$B$1315, "&lt;=" &amp; FE$1, DataRegularSeason20242025!$E$3:$E$1315, $A30)</f>
        <v>5</v>
      </c>
      <c r="FF30" s="49">
        <f>SUMIFS(DataRegularSeason20242025!$AA$3:$AA$1315,DataRegularSeason20242025!$B$3:$B$1315, "&lt;=" &amp; FF$1, DataRegularSeason20242025!$D$3:$D$1315, $A30)+SUMIFS(DataRegularSeason20242025!$AB$3:$AB$1315,DataRegularSeason20242025!$B$3:$B$1315, "&lt;=" &amp; FF$1, DataRegularSeason20242025!$E$3:$E$1315, $A30)</f>
        <v>5</v>
      </c>
      <c r="FG30" s="49">
        <f>SUMIFS(DataRegularSeason20242025!$AA$3:$AA$1315,DataRegularSeason20242025!$B$3:$B$1315, "&lt;=" &amp; FG$1, DataRegularSeason20242025!$D$3:$D$1315, $A30)+SUMIFS(DataRegularSeason20242025!$AB$3:$AB$1315,DataRegularSeason20242025!$B$3:$B$1315, "&lt;=" &amp; FG$1, DataRegularSeason20242025!$E$3:$E$1315, $A30)</f>
        <v>5</v>
      </c>
      <c r="FH30" s="49">
        <f>SUMIFS(DataRegularSeason20242025!$AA$3:$AA$1315,DataRegularSeason20242025!$B$3:$B$1315, "&lt;=" &amp; FH$1, DataRegularSeason20242025!$D$3:$D$1315, $A30)+SUMIFS(DataRegularSeason20242025!$AB$3:$AB$1315,DataRegularSeason20242025!$B$3:$B$1315, "&lt;=" &amp; FH$1, DataRegularSeason20242025!$E$3:$E$1315, $A30)</f>
        <v>5</v>
      </c>
      <c r="FI30" s="49">
        <f>SUMIFS(DataRegularSeason20242025!$AA$3:$AA$1315,DataRegularSeason20242025!$B$3:$B$1315, "&lt;=" &amp; FI$1, DataRegularSeason20242025!$D$3:$D$1315, $A30)+SUMIFS(DataRegularSeason20242025!$AB$3:$AB$1315,DataRegularSeason20242025!$B$3:$B$1315, "&lt;=" &amp; FI$1, DataRegularSeason20242025!$E$3:$E$1315, $A30)</f>
        <v>5</v>
      </c>
      <c r="FJ30" s="49">
        <f>SUMIFS(DataRegularSeason20242025!$AA$3:$AA$1315,DataRegularSeason20242025!$B$3:$B$1315, "&lt;=" &amp; FJ$1, DataRegularSeason20242025!$D$3:$D$1315, $A30)+SUMIFS(DataRegularSeason20242025!$AB$3:$AB$1315,DataRegularSeason20242025!$B$3:$B$1315, "&lt;=" &amp; FJ$1, DataRegularSeason20242025!$E$3:$E$1315, $A30)</f>
        <v>5</v>
      </c>
      <c r="FK30" s="49">
        <f>SUMIFS(DataRegularSeason20242025!$AA$3:$AA$1315,DataRegularSeason20242025!$B$3:$B$1315, "&lt;=" &amp; FK$1, DataRegularSeason20242025!$D$3:$D$1315, $A30)+SUMIFS(DataRegularSeason20242025!$AB$3:$AB$1315,DataRegularSeason20242025!$B$3:$B$1315, "&lt;=" &amp; FK$1, DataRegularSeason20242025!$E$3:$E$1315, $A30)</f>
        <v>5</v>
      </c>
      <c r="FL30" s="49">
        <f>SUMIFS(DataRegularSeason20242025!$AA$3:$AA$1315,DataRegularSeason20242025!$B$3:$B$1315, "&lt;=" &amp; FL$1, DataRegularSeason20242025!$D$3:$D$1315, $A30)+SUMIFS(DataRegularSeason20242025!$AB$3:$AB$1315,DataRegularSeason20242025!$B$3:$B$1315, "&lt;=" &amp; FL$1, DataRegularSeason20242025!$E$3:$E$1315, $A30)</f>
        <v>5</v>
      </c>
      <c r="FM30" s="49">
        <f>SUMIFS(DataRegularSeason20242025!$AA$3:$AA$1315,DataRegularSeason20242025!$B$3:$B$1315, "&lt;=" &amp; FM$1, DataRegularSeason20242025!$D$3:$D$1315, $A30)+SUMIFS(DataRegularSeason20242025!$AB$3:$AB$1315,DataRegularSeason20242025!$B$3:$B$1315, "&lt;=" &amp; FM$1, DataRegularSeason20242025!$E$3:$E$1315, $A30)</f>
        <v>5</v>
      </c>
      <c r="FN30" s="49">
        <f>SUMIFS(DataRegularSeason20242025!$AA$3:$AA$1315,DataRegularSeason20242025!$B$3:$B$1315, "&lt;=" &amp; FN$1, DataRegularSeason20242025!$D$3:$D$1315, $A30)+SUMIFS(DataRegularSeason20242025!$AB$3:$AB$1315,DataRegularSeason20242025!$B$3:$B$1315, "&lt;=" &amp; FN$1, DataRegularSeason20242025!$E$3:$E$1315, $A30)</f>
        <v>5</v>
      </c>
      <c r="FO30" s="49">
        <f>SUMIFS(DataRegularSeason20242025!$AA$3:$AA$1315,DataRegularSeason20242025!$B$3:$B$1315, "&lt;=" &amp; FO$1, DataRegularSeason20242025!$D$3:$D$1315, $A30)+SUMIFS(DataRegularSeason20242025!$AB$3:$AB$1315,DataRegularSeason20242025!$B$3:$B$1315, "&lt;=" &amp; FO$1, DataRegularSeason20242025!$E$3:$E$1315, $A30)</f>
        <v>5</v>
      </c>
      <c r="FP30" s="49">
        <f>SUMIFS(DataRegularSeason20242025!$AA$3:$AA$1315,DataRegularSeason20242025!$B$3:$B$1315, "&lt;=" &amp; FP$1, DataRegularSeason20242025!$D$3:$D$1315, $A30)+SUMIFS(DataRegularSeason20242025!$AB$3:$AB$1315,DataRegularSeason20242025!$B$3:$B$1315, "&lt;=" &amp; FP$1, DataRegularSeason20242025!$E$3:$E$1315, $A30)</f>
        <v>5</v>
      </c>
      <c r="FQ30" s="49">
        <f>SUMIFS(DataRegularSeason20242025!$AA$3:$AA$1315,DataRegularSeason20242025!$B$3:$B$1315, "&lt;=" &amp; FQ$1, DataRegularSeason20242025!$D$3:$D$1315, $A30)+SUMIFS(DataRegularSeason20242025!$AB$3:$AB$1315,DataRegularSeason20242025!$B$3:$B$1315, "&lt;=" &amp; FQ$1, DataRegularSeason20242025!$E$3:$E$1315, $A30)</f>
        <v>5</v>
      </c>
      <c r="FR30" s="49">
        <f>SUMIFS(DataRegularSeason20242025!$AA$3:$AA$1315,DataRegularSeason20242025!$B$3:$B$1315, "&lt;=" &amp; FR$1, DataRegularSeason20242025!$D$3:$D$1315, $A30)+SUMIFS(DataRegularSeason20242025!$AB$3:$AB$1315,DataRegularSeason20242025!$B$3:$B$1315, "&lt;=" &amp; FR$1, DataRegularSeason20242025!$E$3:$E$1315, $A30)</f>
        <v>5</v>
      </c>
      <c r="FS30" s="49">
        <f>SUMIFS(DataRegularSeason20242025!$AA$3:$AA$1315,DataRegularSeason20242025!$B$3:$B$1315, "&lt;=" &amp; FS$1, DataRegularSeason20242025!$D$3:$D$1315, $A30)+SUMIFS(DataRegularSeason20242025!$AB$3:$AB$1315,DataRegularSeason20242025!$B$3:$B$1315, "&lt;=" &amp; FS$1, DataRegularSeason20242025!$E$3:$E$1315, $A30)</f>
        <v>5</v>
      </c>
      <c r="FT30" s="49">
        <f>SUMIFS(DataRegularSeason20242025!$AA$3:$AA$1315,DataRegularSeason20242025!$B$3:$B$1315, "&lt;=" &amp; FT$1, DataRegularSeason20242025!$D$3:$D$1315, $A30)+SUMIFS(DataRegularSeason20242025!$AB$3:$AB$1315,DataRegularSeason20242025!$B$3:$B$1315, "&lt;=" &amp; FT$1, DataRegularSeason20242025!$E$3:$E$1315, $A30)</f>
        <v>5</v>
      </c>
      <c r="FU30" s="49">
        <f>SUMIFS(DataRegularSeason20242025!$AA$3:$AA$1315,DataRegularSeason20242025!$B$3:$B$1315, "&lt;=" &amp; FU$1, DataRegularSeason20242025!$D$3:$D$1315, $A30)+SUMIFS(DataRegularSeason20242025!$AB$3:$AB$1315,DataRegularSeason20242025!$B$3:$B$1315, "&lt;=" &amp; FU$1, DataRegularSeason20242025!$E$3:$E$1315, $A30)</f>
        <v>5</v>
      </c>
      <c r="FV30" s="49">
        <f>SUMIFS(DataRegularSeason20242025!$AA$3:$AA$1315,DataRegularSeason20242025!$B$3:$B$1315, "&lt;=" &amp; FV$1, DataRegularSeason20242025!$D$3:$D$1315, $A30)+SUMIFS(DataRegularSeason20242025!$AB$3:$AB$1315,DataRegularSeason20242025!$B$3:$B$1315, "&lt;=" &amp; FV$1, DataRegularSeason20242025!$E$3:$E$1315, $A30)</f>
        <v>5</v>
      </c>
      <c r="FW30" s="49">
        <f>SUMIFS(DataRegularSeason20242025!$AA$3:$AA$1315,DataRegularSeason20242025!$B$3:$B$1315, "&lt;=" &amp; FW$1, DataRegularSeason20242025!$D$3:$D$1315, $A30)+SUMIFS(DataRegularSeason20242025!$AB$3:$AB$1315,DataRegularSeason20242025!$B$3:$B$1315, "&lt;=" &amp; FW$1, DataRegularSeason20242025!$E$3:$E$1315, $A30)</f>
        <v>5</v>
      </c>
      <c r="FX30" s="49">
        <f>SUMIFS(DataRegularSeason20242025!$AA$3:$AA$1315,DataRegularSeason20242025!$B$3:$B$1315, "&lt;=" &amp; FX$1, DataRegularSeason20242025!$D$3:$D$1315, $A30)+SUMIFS(DataRegularSeason20242025!$AB$3:$AB$1315,DataRegularSeason20242025!$B$3:$B$1315, "&lt;=" &amp; FX$1, DataRegularSeason20242025!$E$3:$E$1315, $A30)</f>
        <v>5</v>
      </c>
      <c r="FY30" s="49">
        <f>SUMIFS(DataRegularSeason20242025!$AA$3:$AA$1315,DataRegularSeason20242025!$B$3:$B$1315, "&lt;=" &amp; FY$1, DataRegularSeason20242025!$D$3:$D$1315, $A30)+SUMIFS(DataRegularSeason20242025!$AB$3:$AB$1315,DataRegularSeason20242025!$B$3:$B$1315, "&lt;=" &amp; FY$1, DataRegularSeason20242025!$E$3:$E$1315, $A30)</f>
        <v>5</v>
      </c>
      <c r="FZ30" s="49">
        <f>SUMIFS(DataRegularSeason20242025!$AA$3:$AA$1315,DataRegularSeason20242025!$B$3:$B$1315, "&lt;=" &amp; FZ$1, DataRegularSeason20242025!$D$3:$D$1315, $A30)+SUMIFS(DataRegularSeason20242025!$AB$3:$AB$1315,DataRegularSeason20242025!$B$3:$B$1315, "&lt;=" &amp; FZ$1, DataRegularSeason20242025!$E$3:$E$1315, $A30)</f>
        <v>5</v>
      </c>
      <c r="GA30" s="49">
        <f>SUMIFS(DataRegularSeason20242025!$AA$3:$AA$1315,DataRegularSeason20242025!$B$3:$B$1315, "&lt;=" &amp; GA$1, DataRegularSeason20242025!$D$3:$D$1315, $A30)+SUMIFS(DataRegularSeason20242025!$AB$3:$AB$1315,DataRegularSeason20242025!$B$3:$B$1315, "&lt;=" &amp; GA$1, DataRegularSeason20242025!$E$3:$E$1315, $A30)</f>
        <v>5</v>
      </c>
      <c r="GB30" s="49">
        <f>SUMIFS(DataRegularSeason20242025!$AA$3:$AA$1315,DataRegularSeason20242025!$B$3:$B$1315, "&lt;=" &amp; GB$1, DataRegularSeason20242025!$D$3:$D$1315, $A30)+SUMIFS(DataRegularSeason20242025!$AB$3:$AB$1315,DataRegularSeason20242025!$B$3:$B$1315, "&lt;=" &amp; GB$1, DataRegularSeason20242025!$E$3:$E$1315, $A30)</f>
        <v>5</v>
      </c>
      <c r="GC30" s="49">
        <f>SUMIFS(DataRegularSeason20242025!$AA$3:$AA$1315,DataRegularSeason20242025!$B$3:$B$1315, "&lt;=" &amp; GC$1, DataRegularSeason20242025!$D$3:$D$1315, $A30)+SUMIFS(DataRegularSeason20242025!$AB$3:$AB$1315,DataRegularSeason20242025!$B$3:$B$1315, "&lt;=" &amp; GC$1, DataRegularSeason20242025!$E$3:$E$1315, $A30)</f>
        <v>5</v>
      </c>
      <c r="GD30" s="49">
        <f>SUMIFS(DataRegularSeason20242025!$AA$3:$AA$1315,DataRegularSeason20242025!$B$3:$B$1315, "&lt;=" &amp; GD$1, DataRegularSeason20242025!$D$3:$D$1315, $A30)+SUMIFS(DataRegularSeason20242025!$AB$3:$AB$1315,DataRegularSeason20242025!$B$3:$B$1315, "&lt;=" &amp; GD$1, DataRegularSeason20242025!$E$3:$E$1315, $A30)</f>
        <v>5</v>
      </c>
      <c r="GE30" s="49">
        <f>SUMIFS(DataRegularSeason20242025!$AA$3:$AA$1315,DataRegularSeason20242025!$B$3:$B$1315, "&lt;=" &amp; GE$1, DataRegularSeason20242025!$D$3:$D$1315, $A30)+SUMIFS(DataRegularSeason20242025!$AB$3:$AB$1315,DataRegularSeason20242025!$B$3:$B$1315, "&lt;=" &amp; GE$1, DataRegularSeason20242025!$E$3:$E$1315, $A30)</f>
        <v>5</v>
      </c>
      <c r="GF30" s="49">
        <f>SUMIFS(DataRegularSeason20242025!$AA$3:$AA$1315,DataRegularSeason20242025!$B$3:$B$1315, "&lt;=" &amp; GF$1, DataRegularSeason20242025!$D$3:$D$1315, $A30)+SUMIFS(DataRegularSeason20242025!$AB$3:$AB$1315,DataRegularSeason20242025!$B$3:$B$1315, "&lt;=" &amp; GF$1, DataRegularSeason20242025!$E$3:$E$1315, $A30)</f>
        <v>5</v>
      </c>
      <c r="GG30" s="49">
        <f>SUMIFS(DataRegularSeason20242025!$AA$3:$AA$1315,DataRegularSeason20242025!$B$3:$B$1315, "&lt;=" &amp; GG$1, DataRegularSeason20242025!$D$3:$D$1315, $A30)+SUMIFS(DataRegularSeason20242025!$AB$3:$AB$1315,DataRegularSeason20242025!$B$3:$B$1315, "&lt;=" &amp; GG$1, DataRegularSeason20242025!$E$3:$E$1315, $A30)</f>
        <v>5</v>
      </c>
      <c r="GH30" s="49">
        <f>SUMIFS(DataRegularSeason20242025!$AA$3:$AA$1315,DataRegularSeason20242025!$B$3:$B$1315, "&lt;=" &amp; GH$1, DataRegularSeason20242025!$D$3:$D$1315, $A30)+SUMIFS(DataRegularSeason20242025!$AB$3:$AB$1315,DataRegularSeason20242025!$B$3:$B$1315, "&lt;=" &amp; GH$1, DataRegularSeason20242025!$E$3:$E$1315, $A30)</f>
        <v>5</v>
      </c>
      <c r="GI30" s="49">
        <f>SUMIFS(DataRegularSeason20242025!$AA$3:$AA$1315,DataRegularSeason20242025!$B$3:$B$1315, "&lt;=" &amp; GI$1, DataRegularSeason20242025!$D$3:$D$1315, $A30)+SUMIFS(DataRegularSeason20242025!$AB$3:$AB$1315,DataRegularSeason20242025!$B$3:$B$1315, "&lt;=" &amp; GI$1, DataRegularSeason20242025!$E$3:$E$1315, $A30)</f>
        <v>5</v>
      </c>
      <c r="GJ30" s="49">
        <f>SUMIFS(DataRegularSeason20242025!$AA$3:$AA$1315,DataRegularSeason20242025!$B$3:$B$1315, "&lt;=" &amp; GJ$1, DataRegularSeason20242025!$D$3:$D$1315, $A30)+SUMIFS(DataRegularSeason20242025!$AB$3:$AB$1315,DataRegularSeason20242025!$B$3:$B$1315, "&lt;=" &amp; GJ$1, DataRegularSeason20242025!$E$3:$E$1315, $A30)</f>
        <v>5</v>
      </c>
      <c r="GK30" s="49">
        <f>SUMIFS(DataRegularSeason20242025!$AA$3:$AA$1315,DataRegularSeason20242025!$B$3:$B$1315, "&lt;=" &amp; GK$1, DataRegularSeason20242025!$D$3:$D$1315, $A30)+SUMIFS(DataRegularSeason20242025!$AB$3:$AB$1315,DataRegularSeason20242025!$B$3:$B$1315, "&lt;=" &amp; GK$1, DataRegularSeason20242025!$E$3:$E$1315, $A30)</f>
        <v>5</v>
      </c>
      <c r="GL30" s="49">
        <f>SUMIFS(DataRegularSeason20242025!$AA$3:$AA$1315,DataRegularSeason20242025!$B$3:$B$1315, "&lt;=" &amp; GL$1, DataRegularSeason20242025!$D$3:$D$1315, $A30)+SUMIFS(DataRegularSeason20242025!$AB$3:$AB$1315,DataRegularSeason20242025!$B$3:$B$1315, "&lt;=" &amp; GL$1, DataRegularSeason20242025!$E$3:$E$1315, $A30)</f>
        <v>5</v>
      </c>
      <c r="GM30" s="49">
        <f>SUMIFS(DataRegularSeason20242025!$AA$3:$AA$1315,DataRegularSeason20242025!$B$3:$B$1315, "&lt;=" &amp; GM$1, DataRegularSeason20242025!$D$3:$D$1315, $A30)+SUMIFS(DataRegularSeason20242025!$AB$3:$AB$1315,DataRegularSeason20242025!$B$3:$B$1315, "&lt;=" &amp; GM$1, DataRegularSeason20242025!$E$3:$E$1315, $A30)</f>
        <v>5</v>
      </c>
      <c r="GN30" s="49">
        <f>SUMIFS(DataRegularSeason20242025!$AA$3:$AA$1315,DataRegularSeason20242025!$B$3:$B$1315, "&lt;=" &amp; GN$1, DataRegularSeason20242025!$D$3:$D$1315, $A30)+SUMIFS(DataRegularSeason20242025!$AB$3:$AB$1315,DataRegularSeason20242025!$B$3:$B$1315, "&lt;=" &amp; GN$1, DataRegularSeason20242025!$E$3:$E$1315, $A30)</f>
        <v>5</v>
      </c>
      <c r="GO30" s="49">
        <f>SUMIFS(DataRegularSeason20242025!$AA$3:$AA$1315,DataRegularSeason20242025!$B$3:$B$1315, "&lt;=" &amp; GO$1, DataRegularSeason20242025!$D$3:$D$1315, $A30)+SUMIFS(DataRegularSeason20242025!$AB$3:$AB$1315,DataRegularSeason20242025!$B$3:$B$1315, "&lt;=" &amp; GO$1, DataRegularSeason20242025!$E$3:$E$1315, $A30)</f>
        <v>5</v>
      </c>
      <c r="GP30" s="49">
        <f>SUMIFS(DataRegularSeason20242025!$AA$3:$AA$1315,DataRegularSeason20242025!$B$3:$B$1315, "&lt;=" &amp; GP$1, DataRegularSeason20242025!$D$3:$D$1315, $A30)+SUMIFS(DataRegularSeason20242025!$AB$3:$AB$1315,DataRegularSeason20242025!$B$3:$B$1315, "&lt;=" &amp; GP$1, DataRegularSeason20242025!$E$3:$E$1315, $A30)</f>
        <v>5</v>
      </c>
      <c r="GQ30" s="49">
        <f>SUMIFS(DataRegularSeason20242025!$AA$3:$AA$1315,DataRegularSeason20242025!$B$3:$B$1315, "&lt;=" &amp; GQ$1, DataRegularSeason20242025!$D$3:$D$1315, $A30)+SUMIFS(DataRegularSeason20242025!$AB$3:$AB$1315,DataRegularSeason20242025!$B$3:$B$1315, "&lt;=" &amp; GQ$1, DataRegularSeason20242025!$E$3:$E$1315, $A30)</f>
        <v>5</v>
      </c>
      <c r="GR30" s="49">
        <f>SUMIFS(DataRegularSeason20242025!$AA$3:$AA$1315,DataRegularSeason20242025!$B$3:$B$1315, "&lt;=" &amp; GR$1, DataRegularSeason20242025!$D$3:$D$1315, $A30)+SUMIFS(DataRegularSeason20242025!$AB$3:$AB$1315,DataRegularSeason20242025!$B$3:$B$1315, "&lt;=" &amp; GR$1, DataRegularSeason20242025!$E$3:$E$1315, $A30)</f>
        <v>5</v>
      </c>
      <c r="GS30" s="49">
        <f>SUMIFS(DataRegularSeason20242025!$AA$3:$AA$1315,DataRegularSeason20242025!$B$3:$B$1315, "&lt;=" &amp; GS$1, DataRegularSeason20242025!$D$3:$D$1315, $A30)+SUMIFS(DataRegularSeason20242025!$AB$3:$AB$1315,DataRegularSeason20242025!$B$3:$B$1315, "&lt;=" &amp; GS$1, DataRegularSeason20242025!$E$3:$E$1315, $A30)</f>
        <v>5</v>
      </c>
      <c r="GT30" s="49">
        <f>SUMIFS(DataRegularSeason20242025!$AA$3:$AA$1315,DataRegularSeason20242025!$B$3:$B$1315, "&lt;=" &amp; GT$1, DataRegularSeason20242025!$D$3:$D$1315, $A30)+SUMIFS(DataRegularSeason20242025!$AB$3:$AB$1315,DataRegularSeason20242025!$B$3:$B$1315, "&lt;=" &amp; GT$1, DataRegularSeason20242025!$E$3:$E$1315, $A30)</f>
        <v>5</v>
      </c>
      <c r="GU30" s="49">
        <f>SUMIFS(DataRegularSeason20242025!$AA$3:$AA$1315,DataRegularSeason20242025!$B$3:$B$1315, "&lt;=" &amp; GU$1, DataRegularSeason20242025!$D$3:$D$1315, $A30)+SUMIFS(DataRegularSeason20242025!$AB$3:$AB$1315,DataRegularSeason20242025!$B$3:$B$1315, "&lt;=" &amp; GU$1, DataRegularSeason20242025!$E$3:$E$1315, $A30)</f>
        <v>5</v>
      </c>
      <c r="GV30" s="49"/>
      <c r="GW30" s="49"/>
      <c r="GX30" s="49"/>
      <c r="GY30" s="49"/>
      <c r="GZ30" s="49"/>
      <c r="HA30" s="49"/>
      <c r="HB30" s="49"/>
      <c r="HC30" s="49"/>
      <c r="HD30" s="49"/>
      <c r="HE30" s="49"/>
      <c r="HF30" s="49"/>
      <c r="HG30" s="49"/>
      <c r="HH30" s="49"/>
      <c r="HI30" s="49"/>
      <c r="HJ30" s="49"/>
      <c r="HK30" s="49"/>
      <c r="HL30" s="49"/>
      <c r="HM30" s="49"/>
      <c r="HN30" s="49"/>
      <c r="HO30" s="49"/>
      <c r="HP30" s="49"/>
      <c r="HQ30" s="49"/>
      <c r="HR30" s="49"/>
      <c r="HS30" s="49"/>
      <c r="HT30" s="49"/>
      <c r="HU30" s="49"/>
      <c r="HV30" s="49"/>
      <c r="HW30" s="49"/>
      <c r="HX30" s="49"/>
      <c r="HY30" s="49"/>
      <c r="HZ30" s="49"/>
      <c r="IA30" s="49"/>
      <c r="IB30" s="49"/>
      <c r="IC30" s="49"/>
      <c r="ID30" s="49"/>
      <c r="IE30" s="49"/>
      <c r="IF30" s="49"/>
      <c r="IG30" s="49"/>
      <c r="IH30" s="49"/>
      <c r="II30" s="49"/>
      <c r="IJ30" s="49"/>
      <c r="IK30" s="49"/>
      <c r="IL30" s="49"/>
      <c r="IM30" s="49"/>
      <c r="IN30" s="49"/>
      <c r="IO30" s="49"/>
      <c r="IP30" s="49"/>
      <c r="IQ30" s="49"/>
      <c r="IR30" s="49"/>
      <c r="IS30" s="49"/>
      <c r="IT30" s="49"/>
      <c r="IU30" s="49"/>
      <c r="IV30" s="49"/>
      <c r="IW30" s="49"/>
      <c r="IX30" s="49"/>
      <c r="IY30" s="49"/>
      <c r="IZ30" s="49"/>
      <c r="JA30" s="49"/>
      <c r="JB30" s="49"/>
      <c r="JC30" s="49"/>
      <c r="JD30" s="49"/>
      <c r="JE30" s="49"/>
      <c r="JF30" s="49"/>
      <c r="JG30" s="49"/>
      <c r="JH30" s="49"/>
      <c r="JI30" s="49"/>
      <c r="JJ30" s="49"/>
      <c r="JK30" s="49"/>
      <c r="JL30" s="49"/>
      <c r="JM30" s="49"/>
      <c r="JN30" s="49"/>
      <c r="JO30" s="49"/>
    </row>
    <row r="31" spans="1:275" x14ac:dyDescent="0.25">
      <c r="A31" s="48" t="s">
        <v>38</v>
      </c>
      <c r="B31" t="s">
        <v>97</v>
      </c>
      <c r="C31" t="s">
        <v>100</v>
      </c>
      <c r="D31" s="49">
        <f>SUMIFS(DataRegularSeason20242025!$AA$3:$AA$1315,DataRegularSeason20242025!$B$3:$B$1315, "&lt;=" &amp; D$1, DataRegularSeason20242025!$D$3:$D$1315, $A31)+SUMIFS(DataRegularSeason20242025!$AB$3:$AB$1315,DataRegularSeason20242025!$B$3:$B$1315, "&lt;=" &amp; D$1, DataRegularSeason20242025!$E$3:$E$1315, $A31)</f>
        <v>0</v>
      </c>
      <c r="E31" s="49">
        <f>SUMIFS(DataRegularSeason20242025!$AA$3:$AA$1315,DataRegularSeason20242025!$B$3:$B$1315, "&lt;=" &amp; E$1, DataRegularSeason20242025!$D$3:$D$1315, $A31)+SUMIFS(DataRegularSeason20242025!$AB$3:$AB$1315,DataRegularSeason20242025!$B$3:$B$1315, "&lt;=" &amp; E$1, DataRegularSeason20242025!$E$3:$E$1315, $A31)</f>
        <v>0</v>
      </c>
      <c r="F31" s="49">
        <f>SUMIFS(DataRegularSeason20242025!$AA$3:$AA$1315,DataRegularSeason20242025!$B$3:$B$1315, "&lt;=" &amp; F$1, DataRegularSeason20242025!$D$3:$D$1315, $A31)+SUMIFS(DataRegularSeason20242025!$AB$3:$AB$1315,DataRegularSeason20242025!$B$3:$B$1315, "&lt;=" &amp; F$1, DataRegularSeason20242025!$E$3:$E$1315, $A31)</f>
        <v>0</v>
      </c>
      <c r="G31" s="49">
        <f>SUMIFS(DataRegularSeason20242025!$AA$3:$AA$1315,DataRegularSeason20242025!$B$3:$B$1315, "&lt;=" &amp; G$1, DataRegularSeason20242025!$D$3:$D$1315, $A31)+SUMIFS(DataRegularSeason20242025!$AB$3:$AB$1315,DataRegularSeason20242025!$B$3:$B$1315, "&lt;=" &amp; G$1, DataRegularSeason20242025!$E$3:$E$1315, $A31)</f>
        <v>0</v>
      </c>
      <c r="H31" s="49">
        <f>SUMIFS(DataRegularSeason20242025!$AA$3:$AA$1315,DataRegularSeason20242025!$B$3:$B$1315, "&lt;=" &amp; H$1, DataRegularSeason20242025!$D$3:$D$1315, $A31)+SUMIFS(DataRegularSeason20242025!$AB$3:$AB$1315,DataRegularSeason20242025!$B$3:$B$1315, "&lt;=" &amp; H$1, DataRegularSeason20242025!$E$3:$E$1315, $A31)</f>
        <v>0</v>
      </c>
      <c r="I31" s="49">
        <f>SUMIFS(DataRegularSeason20242025!$AA$3:$AA$1315,DataRegularSeason20242025!$B$3:$B$1315, "&lt;=" &amp; I$1, DataRegularSeason20242025!$D$3:$D$1315, $A31)+SUMIFS(DataRegularSeason20242025!$AB$3:$AB$1315,DataRegularSeason20242025!$B$3:$B$1315, "&lt;=" &amp; I$1, DataRegularSeason20242025!$E$3:$E$1315, $A31)</f>
        <v>0</v>
      </c>
      <c r="J31" s="49">
        <f>SUMIFS(DataRegularSeason20242025!$AA$3:$AA$1315,DataRegularSeason20242025!$B$3:$B$1315, "&lt;=" &amp; J$1, DataRegularSeason20242025!$D$3:$D$1315, $A31)+SUMIFS(DataRegularSeason20242025!$AB$3:$AB$1315,DataRegularSeason20242025!$B$3:$B$1315, "&lt;=" &amp; J$1, DataRegularSeason20242025!$E$3:$E$1315, $A31)</f>
        <v>0</v>
      </c>
      <c r="K31" s="49">
        <f>SUMIFS(DataRegularSeason20242025!$AA$3:$AA$1315,DataRegularSeason20242025!$B$3:$B$1315, "&lt;=" &amp; K$1, DataRegularSeason20242025!$D$3:$D$1315, $A31)+SUMIFS(DataRegularSeason20242025!$AB$3:$AB$1315,DataRegularSeason20242025!$B$3:$B$1315, "&lt;=" &amp; K$1, DataRegularSeason20242025!$E$3:$E$1315, $A31)</f>
        <v>1</v>
      </c>
      <c r="L31" s="49">
        <f>SUMIFS(DataRegularSeason20242025!$AA$3:$AA$1315,DataRegularSeason20242025!$B$3:$B$1315, "&lt;=" &amp; L$1, DataRegularSeason20242025!$D$3:$D$1315, $A31)+SUMIFS(DataRegularSeason20242025!$AB$3:$AB$1315,DataRegularSeason20242025!$B$3:$B$1315, "&lt;=" &amp; L$1, DataRegularSeason20242025!$E$3:$E$1315, $A31)</f>
        <v>1</v>
      </c>
      <c r="M31" s="49">
        <f>SUMIFS(DataRegularSeason20242025!$AA$3:$AA$1315,DataRegularSeason20242025!$B$3:$B$1315, "&lt;=" &amp; M$1, DataRegularSeason20242025!$D$3:$D$1315, $A31)+SUMIFS(DataRegularSeason20242025!$AB$3:$AB$1315,DataRegularSeason20242025!$B$3:$B$1315, "&lt;=" &amp; M$1, DataRegularSeason20242025!$E$3:$E$1315, $A31)</f>
        <v>1</v>
      </c>
      <c r="N31" s="49">
        <f>SUMIFS(DataRegularSeason20242025!$AA$3:$AA$1315,DataRegularSeason20242025!$B$3:$B$1315, "&lt;=" &amp; N$1, DataRegularSeason20242025!$D$3:$D$1315, $A31)+SUMIFS(DataRegularSeason20242025!$AB$3:$AB$1315,DataRegularSeason20242025!$B$3:$B$1315, "&lt;=" &amp; N$1, DataRegularSeason20242025!$E$3:$E$1315, $A31)</f>
        <v>1</v>
      </c>
      <c r="O31" s="49">
        <f>SUMIFS(DataRegularSeason20242025!$AA$3:$AA$1315,DataRegularSeason20242025!$B$3:$B$1315, "&lt;=" &amp; O$1, DataRegularSeason20242025!$D$3:$D$1315, $A31)+SUMIFS(DataRegularSeason20242025!$AB$3:$AB$1315,DataRegularSeason20242025!$B$3:$B$1315, "&lt;=" &amp; O$1, DataRegularSeason20242025!$E$3:$E$1315, $A31)</f>
        <v>1</v>
      </c>
      <c r="P31" s="49">
        <f>SUMIFS(DataRegularSeason20242025!$AA$3:$AA$1315,DataRegularSeason20242025!$B$3:$B$1315, "&lt;=" &amp; P$1, DataRegularSeason20242025!$D$3:$D$1315, $A31)+SUMIFS(DataRegularSeason20242025!$AB$3:$AB$1315,DataRegularSeason20242025!$B$3:$B$1315, "&lt;=" &amp; P$1, DataRegularSeason20242025!$E$3:$E$1315, $A31)</f>
        <v>2</v>
      </c>
      <c r="Q31" s="49">
        <f>SUMIFS(DataRegularSeason20242025!$AA$3:$AA$1315,DataRegularSeason20242025!$B$3:$B$1315, "&lt;=" &amp; Q$1, DataRegularSeason20242025!$D$3:$D$1315, $A31)+SUMIFS(DataRegularSeason20242025!$AB$3:$AB$1315,DataRegularSeason20242025!$B$3:$B$1315, "&lt;=" &amp; Q$1, DataRegularSeason20242025!$E$3:$E$1315, $A31)</f>
        <v>2</v>
      </c>
      <c r="R31" s="49">
        <f>SUMIFS(DataRegularSeason20242025!$AA$3:$AA$1315,DataRegularSeason20242025!$B$3:$B$1315, "&lt;=" &amp; R$1, DataRegularSeason20242025!$D$3:$D$1315, $A31)+SUMIFS(DataRegularSeason20242025!$AB$3:$AB$1315,DataRegularSeason20242025!$B$3:$B$1315, "&lt;=" &amp; R$1, DataRegularSeason20242025!$E$3:$E$1315, $A31)</f>
        <v>2</v>
      </c>
      <c r="S31" s="49">
        <f>SUMIFS(DataRegularSeason20242025!$AA$3:$AA$1315,DataRegularSeason20242025!$B$3:$B$1315, "&lt;=" &amp; S$1, DataRegularSeason20242025!$D$3:$D$1315, $A31)+SUMIFS(DataRegularSeason20242025!$AB$3:$AB$1315,DataRegularSeason20242025!$B$3:$B$1315, "&lt;=" &amp; S$1, DataRegularSeason20242025!$E$3:$E$1315, $A31)</f>
        <v>2</v>
      </c>
      <c r="T31" s="49">
        <f>SUMIFS(DataRegularSeason20242025!$AA$3:$AA$1315,DataRegularSeason20242025!$B$3:$B$1315, "&lt;=" &amp; T$1, DataRegularSeason20242025!$D$3:$D$1315, $A31)+SUMIFS(DataRegularSeason20242025!$AB$3:$AB$1315,DataRegularSeason20242025!$B$3:$B$1315, "&lt;=" &amp; T$1, DataRegularSeason20242025!$E$3:$E$1315, $A31)</f>
        <v>2</v>
      </c>
      <c r="U31" s="49">
        <f>SUMIFS(DataRegularSeason20242025!$AA$3:$AA$1315,DataRegularSeason20242025!$B$3:$B$1315, "&lt;=" &amp; U$1, DataRegularSeason20242025!$D$3:$D$1315, $A31)+SUMIFS(DataRegularSeason20242025!$AB$3:$AB$1315,DataRegularSeason20242025!$B$3:$B$1315, "&lt;=" &amp; U$1, DataRegularSeason20242025!$E$3:$E$1315, $A31)</f>
        <v>2</v>
      </c>
      <c r="V31" s="49">
        <f>SUMIFS(DataRegularSeason20242025!$AA$3:$AA$1315,DataRegularSeason20242025!$B$3:$B$1315, "&lt;=" &amp; V$1, DataRegularSeason20242025!$D$3:$D$1315, $A31)+SUMIFS(DataRegularSeason20242025!$AB$3:$AB$1315,DataRegularSeason20242025!$B$3:$B$1315, "&lt;=" &amp; V$1, DataRegularSeason20242025!$E$3:$E$1315, $A31)</f>
        <v>2</v>
      </c>
      <c r="W31" s="49">
        <f>SUMIFS(DataRegularSeason20242025!$AA$3:$AA$1315,DataRegularSeason20242025!$B$3:$B$1315, "&lt;=" &amp; W$1, DataRegularSeason20242025!$D$3:$D$1315, $A31)+SUMIFS(DataRegularSeason20242025!$AB$3:$AB$1315,DataRegularSeason20242025!$B$3:$B$1315, "&lt;=" &amp; W$1, DataRegularSeason20242025!$E$3:$E$1315, $A31)</f>
        <v>2</v>
      </c>
      <c r="X31" s="49">
        <f>SUMIFS(DataRegularSeason20242025!$AA$3:$AA$1315,DataRegularSeason20242025!$B$3:$B$1315, "&lt;=" &amp; X$1, DataRegularSeason20242025!$D$3:$D$1315, $A31)+SUMIFS(DataRegularSeason20242025!$AB$3:$AB$1315,DataRegularSeason20242025!$B$3:$B$1315, "&lt;=" &amp; X$1, DataRegularSeason20242025!$E$3:$E$1315, $A31)</f>
        <v>2</v>
      </c>
      <c r="Y31" s="49">
        <f>SUMIFS(DataRegularSeason20242025!$AA$3:$AA$1315,DataRegularSeason20242025!$B$3:$B$1315, "&lt;=" &amp; Y$1, DataRegularSeason20242025!$D$3:$D$1315, $A31)+SUMIFS(DataRegularSeason20242025!$AB$3:$AB$1315,DataRegularSeason20242025!$B$3:$B$1315, "&lt;=" &amp; Y$1, DataRegularSeason20242025!$E$3:$E$1315, $A31)</f>
        <v>2</v>
      </c>
      <c r="Z31" s="49">
        <f>SUMIFS(DataRegularSeason20242025!$AA$3:$AA$1315,DataRegularSeason20242025!$B$3:$B$1315, "&lt;=" &amp; Z$1, DataRegularSeason20242025!$D$3:$D$1315, $A31)+SUMIFS(DataRegularSeason20242025!$AB$3:$AB$1315,DataRegularSeason20242025!$B$3:$B$1315, "&lt;=" &amp; Z$1, DataRegularSeason20242025!$E$3:$E$1315, $A31)</f>
        <v>2</v>
      </c>
      <c r="AA31" s="49">
        <f>SUMIFS(DataRegularSeason20242025!$AA$3:$AA$1315,DataRegularSeason20242025!$B$3:$B$1315, "&lt;=" &amp; AA$1, DataRegularSeason20242025!$D$3:$D$1315, $A31)+SUMIFS(DataRegularSeason20242025!$AB$3:$AB$1315,DataRegularSeason20242025!$B$3:$B$1315, "&lt;=" &amp; AA$1, DataRegularSeason20242025!$E$3:$E$1315, $A31)</f>
        <v>2</v>
      </c>
      <c r="AB31" s="49">
        <f>SUMIFS(DataRegularSeason20242025!$AA$3:$AA$1315,DataRegularSeason20242025!$B$3:$B$1315, "&lt;=" &amp; AB$1, DataRegularSeason20242025!$D$3:$D$1315, $A31)+SUMIFS(DataRegularSeason20242025!$AB$3:$AB$1315,DataRegularSeason20242025!$B$3:$B$1315, "&lt;=" &amp; AB$1, DataRegularSeason20242025!$E$3:$E$1315, $A31)</f>
        <v>2</v>
      </c>
      <c r="AC31" s="49">
        <f>SUMIFS(DataRegularSeason20242025!$AA$3:$AA$1315,DataRegularSeason20242025!$B$3:$B$1315, "&lt;=" &amp; AC$1, DataRegularSeason20242025!$D$3:$D$1315, $A31)+SUMIFS(DataRegularSeason20242025!$AB$3:$AB$1315,DataRegularSeason20242025!$B$3:$B$1315, "&lt;=" &amp; AC$1, DataRegularSeason20242025!$E$3:$E$1315, $A31)</f>
        <v>2</v>
      </c>
      <c r="AD31" s="49">
        <f>SUMIFS(DataRegularSeason20242025!$AA$3:$AA$1315,DataRegularSeason20242025!$B$3:$B$1315, "&lt;=" &amp; AD$1, DataRegularSeason20242025!$D$3:$D$1315, $A31)+SUMIFS(DataRegularSeason20242025!$AB$3:$AB$1315,DataRegularSeason20242025!$B$3:$B$1315, "&lt;=" &amp; AD$1, DataRegularSeason20242025!$E$3:$E$1315, $A31)</f>
        <v>2</v>
      </c>
      <c r="AE31" s="49">
        <f>SUMIFS(DataRegularSeason20242025!$AA$3:$AA$1315,DataRegularSeason20242025!$B$3:$B$1315, "&lt;=" &amp; AE$1, DataRegularSeason20242025!$D$3:$D$1315, $A31)+SUMIFS(DataRegularSeason20242025!$AB$3:$AB$1315,DataRegularSeason20242025!$B$3:$B$1315, "&lt;=" &amp; AE$1, DataRegularSeason20242025!$E$3:$E$1315, $A31)</f>
        <v>2</v>
      </c>
      <c r="AF31" s="49">
        <f>SUMIFS(DataRegularSeason20242025!$AA$3:$AA$1315,DataRegularSeason20242025!$B$3:$B$1315, "&lt;=" &amp; AF$1, DataRegularSeason20242025!$D$3:$D$1315, $A31)+SUMIFS(DataRegularSeason20242025!$AB$3:$AB$1315,DataRegularSeason20242025!$B$3:$B$1315, "&lt;=" &amp; AF$1, DataRegularSeason20242025!$E$3:$E$1315, $A31)</f>
        <v>2</v>
      </c>
      <c r="AG31" s="49">
        <f>SUMIFS(DataRegularSeason20242025!$AA$3:$AA$1315,DataRegularSeason20242025!$B$3:$B$1315, "&lt;=" &amp; AG$1, DataRegularSeason20242025!$D$3:$D$1315, $A31)+SUMIFS(DataRegularSeason20242025!$AB$3:$AB$1315,DataRegularSeason20242025!$B$3:$B$1315, "&lt;=" &amp; AG$1, DataRegularSeason20242025!$E$3:$E$1315, $A31)</f>
        <v>2</v>
      </c>
      <c r="AH31" s="49">
        <f>SUMIFS(DataRegularSeason20242025!$AA$3:$AA$1315,DataRegularSeason20242025!$B$3:$B$1315, "&lt;=" &amp; AH$1, DataRegularSeason20242025!$D$3:$D$1315, $A31)+SUMIFS(DataRegularSeason20242025!$AB$3:$AB$1315,DataRegularSeason20242025!$B$3:$B$1315, "&lt;=" &amp; AH$1, DataRegularSeason20242025!$E$3:$E$1315, $A31)</f>
        <v>2</v>
      </c>
      <c r="AI31" s="49">
        <f>SUMIFS(DataRegularSeason20242025!$AA$3:$AA$1315,DataRegularSeason20242025!$B$3:$B$1315, "&lt;=" &amp; AI$1, DataRegularSeason20242025!$D$3:$D$1315, $A31)+SUMIFS(DataRegularSeason20242025!$AB$3:$AB$1315,DataRegularSeason20242025!$B$3:$B$1315, "&lt;=" &amp; AI$1, DataRegularSeason20242025!$E$3:$E$1315, $A31)</f>
        <v>2</v>
      </c>
      <c r="AJ31" s="49">
        <f>SUMIFS(DataRegularSeason20242025!$AA$3:$AA$1315,DataRegularSeason20242025!$B$3:$B$1315, "&lt;=" &amp; AJ$1, DataRegularSeason20242025!$D$3:$D$1315, $A31)+SUMIFS(DataRegularSeason20242025!$AB$3:$AB$1315,DataRegularSeason20242025!$B$3:$B$1315, "&lt;=" &amp; AJ$1, DataRegularSeason20242025!$E$3:$E$1315, $A31)</f>
        <v>2</v>
      </c>
      <c r="AK31" s="49">
        <f>SUMIFS(DataRegularSeason20242025!$AA$3:$AA$1315,DataRegularSeason20242025!$B$3:$B$1315, "&lt;=" &amp; AK$1, DataRegularSeason20242025!$D$3:$D$1315, $A31)+SUMIFS(DataRegularSeason20242025!$AB$3:$AB$1315,DataRegularSeason20242025!$B$3:$B$1315, "&lt;=" &amp; AK$1, DataRegularSeason20242025!$E$3:$E$1315, $A31)</f>
        <v>2</v>
      </c>
      <c r="AL31" s="49">
        <f>SUMIFS(DataRegularSeason20242025!$AA$3:$AA$1315,DataRegularSeason20242025!$B$3:$B$1315, "&lt;=" &amp; AL$1, DataRegularSeason20242025!$D$3:$D$1315, $A31)+SUMIFS(DataRegularSeason20242025!$AB$3:$AB$1315,DataRegularSeason20242025!$B$3:$B$1315, "&lt;=" &amp; AL$1, DataRegularSeason20242025!$E$3:$E$1315, $A31)</f>
        <v>2</v>
      </c>
      <c r="AM31" s="49">
        <f>SUMIFS(DataRegularSeason20242025!$AA$3:$AA$1315,DataRegularSeason20242025!$B$3:$B$1315, "&lt;=" &amp; AM$1, DataRegularSeason20242025!$D$3:$D$1315, $A31)+SUMIFS(DataRegularSeason20242025!$AB$3:$AB$1315,DataRegularSeason20242025!$B$3:$B$1315, "&lt;=" &amp; AM$1, DataRegularSeason20242025!$E$3:$E$1315, $A31)</f>
        <v>2</v>
      </c>
      <c r="AN31" s="49">
        <f>SUMIFS(DataRegularSeason20242025!$AA$3:$AA$1315,DataRegularSeason20242025!$B$3:$B$1315, "&lt;=" &amp; AN$1, DataRegularSeason20242025!$D$3:$D$1315, $A31)+SUMIFS(DataRegularSeason20242025!$AB$3:$AB$1315,DataRegularSeason20242025!$B$3:$B$1315, "&lt;=" &amp; AN$1, DataRegularSeason20242025!$E$3:$E$1315, $A31)</f>
        <v>2</v>
      </c>
      <c r="AO31" s="49">
        <f>SUMIFS(DataRegularSeason20242025!$AA$3:$AA$1315,DataRegularSeason20242025!$B$3:$B$1315, "&lt;=" &amp; AO$1, DataRegularSeason20242025!$D$3:$D$1315, $A31)+SUMIFS(DataRegularSeason20242025!$AB$3:$AB$1315,DataRegularSeason20242025!$B$3:$B$1315, "&lt;=" &amp; AO$1, DataRegularSeason20242025!$E$3:$E$1315, $A31)</f>
        <v>2</v>
      </c>
      <c r="AP31" s="49">
        <f>SUMIFS(DataRegularSeason20242025!$AA$3:$AA$1315,DataRegularSeason20242025!$B$3:$B$1315, "&lt;=" &amp; AP$1, DataRegularSeason20242025!$D$3:$D$1315, $A31)+SUMIFS(DataRegularSeason20242025!$AB$3:$AB$1315,DataRegularSeason20242025!$B$3:$B$1315, "&lt;=" &amp; AP$1, DataRegularSeason20242025!$E$3:$E$1315, $A31)</f>
        <v>2</v>
      </c>
      <c r="AQ31" s="49">
        <f>SUMIFS(DataRegularSeason20242025!$AA$3:$AA$1315,DataRegularSeason20242025!$B$3:$B$1315, "&lt;=" &amp; AQ$1, DataRegularSeason20242025!$D$3:$D$1315, $A31)+SUMIFS(DataRegularSeason20242025!$AB$3:$AB$1315,DataRegularSeason20242025!$B$3:$B$1315, "&lt;=" &amp; AQ$1, DataRegularSeason20242025!$E$3:$E$1315, $A31)</f>
        <v>2</v>
      </c>
      <c r="AR31" s="49">
        <f>SUMIFS(DataRegularSeason20242025!$AA$3:$AA$1315,DataRegularSeason20242025!$B$3:$B$1315, "&lt;=" &amp; AR$1, DataRegularSeason20242025!$D$3:$D$1315, $A31)+SUMIFS(DataRegularSeason20242025!$AB$3:$AB$1315,DataRegularSeason20242025!$B$3:$B$1315, "&lt;=" &amp; AR$1, DataRegularSeason20242025!$E$3:$E$1315, $A31)</f>
        <v>2</v>
      </c>
      <c r="AS31" s="49">
        <f>SUMIFS(DataRegularSeason20242025!$AA$3:$AA$1315,DataRegularSeason20242025!$B$3:$B$1315, "&lt;=" &amp; AS$1, DataRegularSeason20242025!$D$3:$D$1315, $A31)+SUMIFS(DataRegularSeason20242025!$AB$3:$AB$1315,DataRegularSeason20242025!$B$3:$B$1315, "&lt;=" &amp; AS$1, DataRegularSeason20242025!$E$3:$E$1315, $A31)</f>
        <v>2</v>
      </c>
      <c r="AT31" s="49">
        <f>SUMIFS(DataRegularSeason20242025!$AA$3:$AA$1315,DataRegularSeason20242025!$B$3:$B$1315, "&lt;=" &amp; AT$1, DataRegularSeason20242025!$D$3:$D$1315, $A31)+SUMIFS(DataRegularSeason20242025!$AB$3:$AB$1315,DataRegularSeason20242025!$B$3:$B$1315, "&lt;=" &amp; AT$1, DataRegularSeason20242025!$E$3:$E$1315, $A31)</f>
        <v>2</v>
      </c>
      <c r="AU31" s="49">
        <f>SUMIFS(DataRegularSeason20242025!$AA$3:$AA$1315,DataRegularSeason20242025!$B$3:$B$1315, "&lt;=" &amp; AU$1, DataRegularSeason20242025!$D$3:$D$1315, $A31)+SUMIFS(DataRegularSeason20242025!$AB$3:$AB$1315,DataRegularSeason20242025!$B$3:$B$1315, "&lt;=" &amp; AU$1, DataRegularSeason20242025!$E$3:$E$1315, $A31)</f>
        <v>2</v>
      </c>
      <c r="AV31" s="49">
        <f>SUMIFS(DataRegularSeason20242025!$AA$3:$AA$1315,DataRegularSeason20242025!$B$3:$B$1315, "&lt;=" &amp; AV$1, DataRegularSeason20242025!$D$3:$D$1315, $A31)+SUMIFS(DataRegularSeason20242025!$AB$3:$AB$1315,DataRegularSeason20242025!$B$3:$B$1315, "&lt;=" &amp; AV$1, DataRegularSeason20242025!$E$3:$E$1315, $A31)</f>
        <v>2</v>
      </c>
      <c r="AW31" s="49">
        <f>SUMIFS(DataRegularSeason20242025!$AA$3:$AA$1315,DataRegularSeason20242025!$B$3:$B$1315, "&lt;=" &amp; AW$1, DataRegularSeason20242025!$D$3:$D$1315, $A31)+SUMIFS(DataRegularSeason20242025!$AB$3:$AB$1315,DataRegularSeason20242025!$B$3:$B$1315, "&lt;=" &amp; AW$1, DataRegularSeason20242025!$E$3:$E$1315, $A31)</f>
        <v>2</v>
      </c>
      <c r="AX31" s="49">
        <f>SUMIFS(DataRegularSeason20242025!$AA$3:$AA$1315,DataRegularSeason20242025!$B$3:$B$1315, "&lt;=" &amp; AX$1, DataRegularSeason20242025!$D$3:$D$1315, $A31)+SUMIFS(DataRegularSeason20242025!$AB$3:$AB$1315,DataRegularSeason20242025!$B$3:$B$1315, "&lt;=" &amp; AX$1, DataRegularSeason20242025!$E$3:$E$1315, $A31)</f>
        <v>2</v>
      </c>
      <c r="AY31" s="49">
        <f>SUMIFS(DataRegularSeason20242025!$AA$3:$AA$1315,DataRegularSeason20242025!$B$3:$B$1315, "&lt;=" &amp; AY$1, DataRegularSeason20242025!$D$3:$D$1315, $A31)+SUMIFS(DataRegularSeason20242025!$AB$3:$AB$1315,DataRegularSeason20242025!$B$3:$B$1315, "&lt;=" &amp; AY$1, DataRegularSeason20242025!$E$3:$E$1315, $A31)</f>
        <v>2</v>
      </c>
      <c r="AZ31" s="49">
        <f>SUMIFS(DataRegularSeason20242025!$AA$3:$AA$1315,DataRegularSeason20242025!$B$3:$B$1315, "&lt;=" &amp; AZ$1, DataRegularSeason20242025!$D$3:$D$1315, $A31)+SUMIFS(DataRegularSeason20242025!$AB$3:$AB$1315,DataRegularSeason20242025!$B$3:$B$1315, "&lt;=" &amp; AZ$1, DataRegularSeason20242025!$E$3:$E$1315, $A31)</f>
        <v>2</v>
      </c>
      <c r="BA31" s="49">
        <f>SUMIFS(DataRegularSeason20242025!$AA$3:$AA$1315,DataRegularSeason20242025!$B$3:$B$1315, "&lt;=" &amp; BA$1, DataRegularSeason20242025!$D$3:$D$1315, $A31)+SUMIFS(DataRegularSeason20242025!$AB$3:$AB$1315,DataRegularSeason20242025!$B$3:$B$1315, "&lt;=" &amp; BA$1, DataRegularSeason20242025!$E$3:$E$1315, $A31)</f>
        <v>2</v>
      </c>
      <c r="BB31" s="49">
        <f>SUMIFS(DataRegularSeason20242025!$AA$3:$AA$1315,DataRegularSeason20242025!$B$3:$B$1315, "&lt;=" &amp; BB$1, DataRegularSeason20242025!$D$3:$D$1315, $A31)+SUMIFS(DataRegularSeason20242025!$AB$3:$AB$1315,DataRegularSeason20242025!$B$3:$B$1315, "&lt;=" &amp; BB$1, DataRegularSeason20242025!$E$3:$E$1315, $A31)</f>
        <v>2</v>
      </c>
      <c r="BC31" s="49">
        <f>SUMIFS(DataRegularSeason20242025!$AA$3:$AA$1315,DataRegularSeason20242025!$B$3:$B$1315, "&lt;=" &amp; BC$1, DataRegularSeason20242025!$D$3:$D$1315, $A31)+SUMIFS(DataRegularSeason20242025!$AB$3:$AB$1315,DataRegularSeason20242025!$B$3:$B$1315, "&lt;=" &amp; BC$1, DataRegularSeason20242025!$E$3:$E$1315, $A31)</f>
        <v>2</v>
      </c>
      <c r="BD31" s="49">
        <f>SUMIFS(DataRegularSeason20242025!$AA$3:$AA$1315,DataRegularSeason20242025!$B$3:$B$1315, "&lt;=" &amp; BD$1, DataRegularSeason20242025!$D$3:$D$1315, $A31)+SUMIFS(DataRegularSeason20242025!$AB$3:$AB$1315,DataRegularSeason20242025!$B$3:$B$1315, "&lt;=" &amp; BD$1, DataRegularSeason20242025!$E$3:$E$1315, $A31)</f>
        <v>2</v>
      </c>
      <c r="BE31" s="49">
        <f>SUMIFS(DataRegularSeason20242025!$AA$3:$AA$1315,DataRegularSeason20242025!$B$3:$B$1315, "&lt;=" &amp; BE$1, DataRegularSeason20242025!$D$3:$D$1315, $A31)+SUMIFS(DataRegularSeason20242025!$AB$3:$AB$1315,DataRegularSeason20242025!$B$3:$B$1315, "&lt;=" &amp; BE$1, DataRegularSeason20242025!$E$3:$E$1315, $A31)</f>
        <v>2</v>
      </c>
      <c r="BF31" s="49">
        <f>SUMIFS(DataRegularSeason20242025!$AA$3:$AA$1315,DataRegularSeason20242025!$B$3:$B$1315, "&lt;=" &amp; BF$1, DataRegularSeason20242025!$D$3:$D$1315, $A31)+SUMIFS(DataRegularSeason20242025!$AB$3:$AB$1315,DataRegularSeason20242025!$B$3:$B$1315, "&lt;=" &amp; BF$1, DataRegularSeason20242025!$E$3:$E$1315, $A31)</f>
        <v>2</v>
      </c>
      <c r="BG31" s="49">
        <f>SUMIFS(DataRegularSeason20242025!$AA$3:$AA$1315,DataRegularSeason20242025!$B$3:$B$1315, "&lt;=" &amp; BG$1, DataRegularSeason20242025!$D$3:$D$1315, $A31)+SUMIFS(DataRegularSeason20242025!$AB$3:$AB$1315,DataRegularSeason20242025!$B$3:$B$1315, "&lt;=" &amp; BG$1, DataRegularSeason20242025!$E$3:$E$1315, $A31)</f>
        <v>2</v>
      </c>
      <c r="BH31" s="49">
        <f>SUMIFS(DataRegularSeason20242025!$AA$3:$AA$1315,DataRegularSeason20242025!$B$3:$B$1315, "&lt;=" &amp; BH$1, DataRegularSeason20242025!$D$3:$D$1315, $A31)+SUMIFS(DataRegularSeason20242025!$AB$3:$AB$1315,DataRegularSeason20242025!$B$3:$B$1315, "&lt;=" &amp; BH$1, DataRegularSeason20242025!$E$3:$E$1315, $A31)</f>
        <v>2</v>
      </c>
      <c r="BI31" s="49">
        <f>SUMIFS(DataRegularSeason20242025!$AA$3:$AA$1315,DataRegularSeason20242025!$B$3:$B$1315, "&lt;=" &amp; BI$1, DataRegularSeason20242025!$D$3:$D$1315, $A31)+SUMIFS(DataRegularSeason20242025!$AB$3:$AB$1315,DataRegularSeason20242025!$B$3:$B$1315, "&lt;=" &amp; BI$1, DataRegularSeason20242025!$E$3:$E$1315, $A31)</f>
        <v>2</v>
      </c>
      <c r="BJ31" s="49">
        <f>SUMIFS(DataRegularSeason20242025!$AA$3:$AA$1315,DataRegularSeason20242025!$B$3:$B$1315, "&lt;=" &amp; BJ$1, DataRegularSeason20242025!$D$3:$D$1315, $A31)+SUMIFS(DataRegularSeason20242025!$AB$3:$AB$1315,DataRegularSeason20242025!$B$3:$B$1315, "&lt;=" &amp; BJ$1, DataRegularSeason20242025!$E$3:$E$1315, $A31)</f>
        <v>2</v>
      </c>
      <c r="BK31" s="49">
        <f>SUMIFS(DataRegularSeason20242025!$AA$3:$AA$1315,DataRegularSeason20242025!$B$3:$B$1315, "&lt;=" &amp; BK$1, DataRegularSeason20242025!$D$3:$D$1315, $A31)+SUMIFS(DataRegularSeason20242025!$AB$3:$AB$1315,DataRegularSeason20242025!$B$3:$B$1315, "&lt;=" &amp; BK$1, DataRegularSeason20242025!$E$3:$E$1315, $A31)</f>
        <v>2</v>
      </c>
      <c r="BL31" s="49">
        <f>SUMIFS(DataRegularSeason20242025!$AA$3:$AA$1315,DataRegularSeason20242025!$B$3:$B$1315, "&lt;=" &amp; BL$1, DataRegularSeason20242025!$D$3:$D$1315, $A31)+SUMIFS(DataRegularSeason20242025!$AB$3:$AB$1315,DataRegularSeason20242025!$B$3:$B$1315, "&lt;=" &amp; BL$1, DataRegularSeason20242025!$E$3:$E$1315, $A31)</f>
        <v>2</v>
      </c>
      <c r="BM31" s="49">
        <f>SUMIFS(DataRegularSeason20242025!$AA$3:$AA$1315,DataRegularSeason20242025!$B$3:$B$1315, "&lt;=" &amp; BM$1, DataRegularSeason20242025!$D$3:$D$1315, $A31)+SUMIFS(DataRegularSeason20242025!$AB$3:$AB$1315,DataRegularSeason20242025!$B$3:$B$1315, "&lt;=" &amp; BM$1, DataRegularSeason20242025!$E$3:$E$1315, $A31)</f>
        <v>2</v>
      </c>
      <c r="BN31" s="49">
        <f>SUMIFS(DataRegularSeason20242025!$AA$3:$AA$1315,DataRegularSeason20242025!$B$3:$B$1315, "&lt;=" &amp; BN$1, DataRegularSeason20242025!$D$3:$D$1315, $A31)+SUMIFS(DataRegularSeason20242025!$AB$3:$AB$1315,DataRegularSeason20242025!$B$3:$B$1315, "&lt;=" &amp; BN$1, DataRegularSeason20242025!$E$3:$E$1315, $A31)</f>
        <v>2</v>
      </c>
      <c r="BO31" s="49">
        <f>SUMIFS(DataRegularSeason20242025!$AA$3:$AA$1315,DataRegularSeason20242025!$B$3:$B$1315, "&lt;=" &amp; BO$1, DataRegularSeason20242025!$D$3:$D$1315, $A31)+SUMIFS(DataRegularSeason20242025!$AB$3:$AB$1315,DataRegularSeason20242025!$B$3:$B$1315, "&lt;=" &amp; BO$1, DataRegularSeason20242025!$E$3:$E$1315, $A31)</f>
        <v>2</v>
      </c>
      <c r="BP31" s="49">
        <f>SUMIFS(DataRegularSeason20242025!$AA$3:$AA$1315,DataRegularSeason20242025!$B$3:$B$1315, "&lt;=" &amp; BP$1, DataRegularSeason20242025!$D$3:$D$1315, $A31)+SUMIFS(DataRegularSeason20242025!$AB$3:$AB$1315,DataRegularSeason20242025!$B$3:$B$1315, "&lt;=" &amp; BP$1, DataRegularSeason20242025!$E$3:$E$1315, $A31)</f>
        <v>2</v>
      </c>
      <c r="BQ31" s="49">
        <f>SUMIFS(DataRegularSeason20242025!$AA$3:$AA$1315,DataRegularSeason20242025!$B$3:$B$1315, "&lt;=" &amp; BQ$1, DataRegularSeason20242025!$D$3:$D$1315, $A31)+SUMIFS(DataRegularSeason20242025!$AB$3:$AB$1315,DataRegularSeason20242025!$B$3:$B$1315, "&lt;=" &amp; BQ$1, DataRegularSeason20242025!$E$3:$E$1315, $A31)</f>
        <v>2</v>
      </c>
      <c r="BR31" s="49">
        <f>SUMIFS(DataRegularSeason20242025!$AA$3:$AA$1315,DataRegularSeason20242025!$B$3:$B$1315, "&lt;=" &amp; BR$1, DataRegularSeason20242025!$D$3:$D$1315, $A31)+SUMIFS(DataRegularSeason20242025!$AB$3:$AB$1315,DataRegularSeason20242025!$B$3:$B$1315, "&lt;=" &amp; BR$1, DataRegularSeason20242025!$E$3:$E$1315, $A31)</f>
        <v>2</v>
      </c>
      <c r="BS31" s="49">
        <f>SUMIFS(DataRegularSeason20242025!$AA$3:$AA$1315,DataRegularSeason20242025!$B$3:$B$1315, "&lt;=" &amp; BS$1, DataRegularSeason20242025!$D$3:$D$1315, $A31)+SUMIFS(DataRegularSeason20242025!$AB$3:$AB$1315,DataRegularSeason20242025!$B$3:$B$1315, "&lt;=" &amp; BS$1, DataRegularSeason20242025!$E$3:$E$1315, $A31)</f>
        <v>2</v>
      </c>
      <c r="BT31" s="49">
        <f>SUMIFS(DataRegularSeason20242025!$AA$3:$AA$1315,DataRegularSeason20242025!$B$3:$B$1315, "&lt;=" &amp; BT$1, DataRegularSeason20242025!$D$3:$D$1315, $A31)+SUMIFS(DataRegularSeason20242025!$AB$3:$AB$1315,DataRegularSeason20242025!$B$3:$B$1315, "&lt;=" &amp; BT$1, DataRegularSeason20242025!$E$3:$E$1315, $A31)</f>
        <v>2</v>
      </c>
      <c r="BU31" s="49">
        <f>SUMIFS(DataRegularSeason20242025!$AA$3:$AA$1315,DataRegularSeason20242025!$B$3:$B$1315, "&lt;=" &amp; BU$1, DataRegularSeason20242025!$D$3:$D$1315, $A31)+SUMIFS(DataRegularSeason20242025!$AB$3:$AB$1315,DataRegularSeason20242025!$B$3:$B$1315, "&lt;=" &amp; BU$1, DataRegularSeason20242025!$E$3:$E$1315, $A31)</f>
        <v>2</v>
      </c>
      <c r="BV31" s="49">
        <f>SUMIFS(DataRegularSeason20242025!$AA$3:$AA$1315,DataRegularSeason20242025!$B$3:$B$1315, "&lt;=" &amp; BV$1, DataRegularSeason20242025!$D$3:$D$1315, $A31)+SUMIFS(DataRegularSeason20242025!$AB$3:$AB$1315,DataRegularSeason20242025!$B$3:$B$1315, "&lt;=" &amp; BV$1, DataRegularSeason20242025!$E$3:$E$1315, $A31)</f>
        <v>2</v>
      </c>
      <c r="BW31" s="49">
        <f>SUMIFS(DataRegularSeason20242025!$AA$3:$AA$1315,DataRegularSeason20242025!$B$3:$B$1315, "&lt;=" &amp; BW$1, DataRegularSeason20242025!$D$3:$D$1315, $A31)+SUMIFS(DataRegularSeason20242025!$AB$3:$AB$1315,DataRegularSeason20242025!$B$3:$B$1315, "&lt;=" &amp; BW$1, DataRegularSeason20242025!$E$3:$E$1315, $A31)</f>
        <v>2</v>
      </c>
      <c r="BX31" s="49">
        <f>SUMIFS(DataRegularSeason20242025!$AA$3:$AA$1315,DataRegularSeason20242025!$B$3:$B$1315, "&lt;=" &amp; BX$1, DataRegularSeason20242025!$D$3:$D$1315, $A31)+SUMIFS(DataRegularSeason20242025!$AB$3:$AB$1315,DataRegularSeason20242025!$B$3:$B$1315, "&lt;=" &amp; BX$1, DataRegularSeason20242025!$E$3:$E$1315, $A31)</f>
        <v>2</v>
      </c>
      <c r="BY31" s="49">
        <f>SUMIFS(DataRegularSeason20242025!$AA$3:$AA$1315,DataRegularSeason20242025!$B$3:$B$1315, "&lt;=" &amp; BY$1, DataRegularSeason20242025!$D$3:$D$1315, $A31)+SUMIFS(DataRegularSeason20242025!$AB$3:$AB$1315,DataRegularSeason20242025!$B$3:$B$1315, "&lt;=" &amp; BY$1, DataRegularSeason20242025!$E$3:$E$1315, $A31)</f>
        <v>2</v>
      </c>
      <c r="BZ31" s="49">
        <f>SUMIFS(DataRegularSeason20242025!$AA$3:$AA$1315,DataRegularSeason20242025!$B$3:$B$1315, "&lt;=" &amp; BZ$1, DataRegularSeason20242025!$D$3:$D$1315, $A31)+SUMIFS(DataRegularSeason20242025!$AB$3:$AB$1315,DataRegularSeason20242025!$B$3:$B$1315, "&lt;=" &amp; BZ$1, DataRegularSeason20242025!$E$3:$E$1315, $A31)</f>
        <v>2</v>
      </c>
      <c r="CA31" s="49">
        <f>SUMIFS(DataRegularSeason20242025!$AA$3:$AA$1315,DataRegularSeason20242025!$B$3:$B$1315, "&lt;=" &amp; CA$1, DataRegularSeason20242025!$D$3:$D$1315, $A31)+SUMIFS(DataRegularSeason20242025!$AB$3:$AB$1315,DataRegularSeason20242025!$B$3:$B$1315, "&lt;=" &amp; CA$1, DataRegularSeason20242025!$E$3:$E$1315, $A31)</f>
        <v>2</v>
      </c>
      <c r="CB31" s="49">
        <f>SUMIFS(DataRegularSeason20242025!$AA$3:$AA$1315,DataRegularSeason20242025!$B$3:$B$1315, "&lt;=" &amp; CB$1, DataRegularSeason20242025!$D$3:$D$1315, $A31)+SUMIFS(DataRegularSeason20242025!$AB$3:$AB$1315,DataRegularSeason20242025!$B$3:$B$1315, "&lt;=" &amp; CB$1, DataRegularSeason20242025!$E$3:$E$1315, $A31)</f>
        <v>2</v>
      </c>
      <c r="CC31" s="49">
        <f>SUMIFS(DataRegularSeason20242025!$AA$3:$AA$1315,DataRegularSeason20242025!$B$3:$B$1315, "&lt;=" &amp; CC$1, DataRegularSeason20242025!$D$3:$D$1315, $A31)+SUMIFS(DataRegularSeason20242025!$AB$3:$AB$1315,DataRegularSeason20242025!$B$3:$B$1315, "&lt;=" &amp; CC$1, DataRegularSeason20242025!$E$3:$E$1315, $A31)</f>
        <v>2</v>
      </c>
      <c r="CD31" s="49">
        <f>SUMIFS(DataRegularSeason20242025!$AA$3:$AA$1315,DataRegularSeason20242025!$B$3:$B$1315, "&lt;=" &amp; CD$1, DataRegularSeason20242025!$D$3:$D$1315, $A31)+SUMIFS(DataRegularSeason20242025!$AB$3:$AB$1315,DataRegularSeason20242025!$B$3:$B$1315, "&lt;=" &amp; CD$1, DataRegularSeason20242025!$E$3:$E$1315, $A31)</f>
        <v>2</v>
      </c>
      <c r="CE31" s="49">
        <f>SUMIFS(DataRegularSeason20242025!$AA$3:$AA$1315,DataRegularSeason20242025!$B$3:$B$1315, "&lt;=" &amp; CE$1, DataRegularSeason20242025!$D$3:$D$1315, $A31)+SUMIFS(DataRegularSeason20242025!$AB$3:$AB$1315,DataRegularSeason20242025!$B$3:$B$1315, "&lt;=" &amp; CE$1, DataRegularSeason20242025!$E$3:$E$1315, $A31)</f>
        <v>2</v>
      </c>
      <c r="CF31" s="49">
        <f>SUMIFS(DataRegularSeason20242025!$AA$3:$AA$1315,DataRegularSeason20242025!$B$3:$B$1315, "&lt;=" &amp; CF$1, DataRegularSeason20242025!$D$3:$D$1315, $A31)+SUMIFS(DataRegularSeason20242025!$AB$3:$AB$1315,DataRegularSeason20242025!$B$3:$B$1315, "&lt;=" &amp; CF$1, DataRegularSeason20242025!$E$3:$E$1315, $A31)</f>
        <v>2</v>
      </c>
      <c r="CG31" s="49">
        <f>SUMIFS(DataRegularSeason20242025!$AA$3:$AA$1315,DataRegularSeason20242025!$B$3:$B$1315, "&lt;=" &amp; CG$1, DataRegularSeason20242025!$D$3:$D$1315, $A31)+SUMIFS(DataRegularSeason20242025!$AB$3:$AB$1315,DataRegularSeason20242025!$B$3:$B$1315, "&lt;=" &amp; CG$1, DataRegularSeason20242025!$E$3:$E$1315, $A31)</f>
        <v>2</v>
      </c>
      <c r="CH31" s="49">
        <f>SUMIFS(DataRegularSeason20242025!$AA$3:$AA$1315,DataRegularSeason20242025!$B$3:$B$1315, "&lt;=" &amp; CH$1, DataRegularSeason20242025!$D$3:$D$1315, $A31)+SUMIFS(DataRegularSeason20242025!$AB$3:$AB$1315,DataRegularSeason20242025!$B$3:$B$1315, "&lt;=" &amp; CH$1, DataRegularSeason20242025!$E$3:$E$1315, $A31)</f>
        <v>2</v>
      </c>
      <c r="CI31" s="49">
        <f>SUMIFS(DataRegularSeason20242025!$AA$3:$AA$1315,DataRegularSeason20242025!$B$3:$B$1315, "&lt;=" &amp; CI$1, DataRegularSeason20242025!$D$3:$D$1315, $A31)+SUMIFS(DataRegularSeason20242025!$AB$3:$AB$1315,DataRegularSeason20242025!$B$3:$B$1315, "&lt;=" &amp; CI$1, DataRegularSeason20242025!$E$3:$E$1315, $A31)</f>
        <v>2</v>
      </c>
      <c r="CJ31" s="49">
        <f>SUMIFS(DataRegularSeason20242025!$AA$3:$AA$1315,DataRegularSeason20242025!$B$3:$B$1315, "&lt;=" &amp; CJ$1, DataRegularSeason20242025!$D$3:$D$1315, $A31)+SUMIFS(DataRegularSeason20242025!$AB$3:$AB$1315,DataRegularSeason20242025!$B$3:$B$1315, "&lt;=" &amp; CJ$1, DataRegularSeason20242025!$E$3:$E$1315, $A31)</f>
        <v>2</v>
      </c>
      <c r="CK31" s="49">
        <f>SUMIFS(DataRegularSeason20242025!$AA$3:$AA$1315,DataRegularSeason20242025!$B$3:$B$1315, "&lt;=" &amp; CK$1, DataRegularSeason20242025!$D$3:$D$1315, $A31)+SUMIFS(DataRegularSeason20242025!$AB$3:$AB$1315,DataRegularSeason20242025!$B$3:$B$1315, "&lt;=" &amp; CK$1, DataRegularSeason20242025!$E$3:$E$1315, $A31)</f>
        <v>2</v>
      </c>
      <c r="CL31" s="49">
        <f>SUMIFS(DataRegularSeason20242025!$AA$3:$AA$1315,DataRegularSeason20242025!$B$3:$B$1315, "&lt;=" &amp; CL$1, DataRegularSeason20242025!$D$3:$D$1315, $A31)+SUMIFS(DataRegularSeason20242025!$AB$3:$AB$1315,DataRegularSeason20242025!$B$3:$B$1315, "&lt;=" &amp; CL$1, DataRegularSeason20242025!$E$3:$E$1315, $A31)</f>
        <v>2</v>
      </c>
      <c r="CM31" s="49">
        <f>SUMIFS(DataRegularSeason20242025!$AA$3:$AA$1315,DataRegularSeason20242025!$B$3:$B$1315, "&lt;=" &amp; CM$1, DataRegularSeason20242025!$D$3:$D$1315, $A31)+SUMIFS(DataRegularSeason20242025!$AB$3:$AB$1315,DataRegularSeason20242025!$B$3:$B$1315, "&lt;=" &amp; CM$1, DataRegularSeason20242025!$E$3:$E$1315, $A31)</f>
        <v>2</v>
      </c>
      <c r="CN31" s="49">
        <f>SUMIFS(DataRegularSeason20242025!$AA$3:$AA$1315,DataRegularSeason20242025!$B$3:$B$1315, "&lt;=" &amp; CN$1, DataRegularSeason20242025!$D$3:$D$1315, $A31)+SUMIFS(DataRegularSeason20242025!$AB$3:$AB$1315,DataRegularSeason20242025!$B$3:$B$1315, "&lt;=" &amp; CN$1, DataRegularSeason20242025!$E$3:$E$1315, $A31)</f>
        <v>2</v>
      </c>
      <c r="CO31" s="49">
        <f>SUMIFS(DataRegularSeason20242025!$AA$3:$AA$1315,DataRegularSeason20242025!$B$3:$B$1315, "&lt;=" &amp; CO$1, DataRegularSeason20242025!$D$3:$D$1315, $A31)+SUMIFS(DataRegularSeason20242025!$AB$3:$AB$1315,DataRegularSeason20242025!$B$3:$B$1315, "&lt;=" &amp; CO$1, DataRegularSeason20242025!$E$3:$E$1315, $A31)</f>
        <v>2</v>
      </c>
      <c r="CP31" s="49">
        <f>SUMIFS(DataRegularSeason20242025!$AA$3:$AA$1315,DataRegularSeason20242025!$B$3:$B$1315, "&lt;=" &amp; CP$1, DataRegularSeason20242025!$D$3:$D$1315, $A31)+SUMIFS(DataRegularSeason20242025!$AB$3:$AB$1315,DataRegularSeason20242025!$B$3:$B$1315, "&lt;=" &amp; CP$1, DataRegularSeason20242025!$E$3:$E$1315, $A31)</f>
        <v>2</v>
      </c>
      <c r="CQ31" s="49">
        <f>SUMIFS(DataRegularSeason20242025!$AA$3:$AA$1315,DataRegularSeason20242025!$B$3:$B$1315, "&lt;=" &amp; CQ$1, DataRegularSeason20242025!$D$3:$D$1315, $A31)+SUMIFS(DataRegularSeason20242025!$AB$3:$AB$1315,DataRegularSeason20242025!$B$3:$B$1315, "&lt;=" &amp; CQ$1, DataRegularSeason20242025!$E$3:$E$1315, $A31)</f>
        <v>2</v>
      </c>
      <c r="CR31" s="49">
        <f>SUMIFS(DataRegularSeason20242025!$AA$3:$AA$1315,DataRegularSeason20242025!$B$3:$B$1315, "&lt;=" &amp; CR$1, DataRegularSeason20242025!$D$3:$D$1315, $A31)+SUMIFS(DataRegularSeason20242025!$AB$3:$AB$1315,DataRegularSeason20242025!$B$3:$B$1315, "&lt;=" &amp; CR$1, DataRegularSeason20242025!$E$3:$E$1315, $A31)</f>
        <v>2</v>
      </c>
      <c r="CS31" s="49">
        <f>SUMIFS(DataRegularSeason20242025!$AA$3:$AA$1315,DataRegularSeason20242025!$B$3:$B$1315, "&lt;=" &amp; CS$1, DataRegularSeason20242025!$D$3:$D$1315, $A31)+SUMIFS(DataRegularSeason20242025!$AB$3:$AB$1315,DataRegularSeason20242025!$B$3:$B$1315, "&lt;=" &amp; CS$1, DataRegularSeason20242025!$E$3:$E$1315, $A31)</f>
        <v>2</v>
      </c>
      <c r="CT31" s="49">
        <f>SUMIFS(DataRegularSeason20242025!$AA$3:$AA$1315,DataRegularSeason20242025!$B$3:$B$1315, "&lt;=" &amp; CT$1, DataRegularSeason20242025!$D$3:$D$1315, $A31)+SUMIFS(DataRegularSeason20242025!$AB$3:$AB$1315,DataRegularSeason20242025!$B$3:$B$1315, "&lt;=" &amp; CT$1, DataRegularSeason20242025!$E$3:$E$1315, $A31)</f>
        <v>2</v>
      </c>
      <c r="CU31" s="49">
        <f>SUMIFS(DataRegularSeason20242025!$AA$3:$AA$1315,DataRegularSeason20242025!$B$3:$B$1315, "&lt;=" &amp; CU$1, DataRegularSeason20242025!$D$3:$D$1315, $A31)+SUMIFS(DataRegularSeason20242025!$AB$3:$AB$1315,DataRegularSeason20242025!$B$3:$B$1315, "&lt;=" &amp; CU$1, DataRegularSeason20242025!$E$3:$E$1315, $A31)</f>
        <v>2</v>
      </c>
      <c r="CV31" s="49">
        <f>SUMIFS(DataRegularSeason20242025!$AA$3:$AA$1315,DataRegularSeason20242025!$B$3:$B$1315, "&lt;=" &amp; CV$1, DataRegularSeason20242025!$D$3:$D$1315, $A31)+SUMIFS(DataRegularSeason20242025!$AB$3:$AB$1315,DataRegularSeason20242025!$B$3:$B$1315, "&lt;=" &amp; CV$1, DataRegularSeason20242025!$E$3:$E$1315, $A31)</f>
        <v>2</v>
      </c>
      <c r="CW31" s="49">
        <f>SUMIFS(DataRegularSeason20242025!$AA$3:$AA$1315,DataRegularSeason20242025!$B$3:$B$1315, "&lt;=" &amp; CW$1, DataRegularSeason20242025!$D$3:$D$1315, $A31)+SUMIFS(DataRegularSeason20242025!$AB$3:$AB$1315,DataRegularSeason20242025!$B$3:$B$1315, "&lt;=" &amp; CW$1, DataRegularSeason20242025!$E$3:$E$1315, $A31)</f>
        <v>2</v>
      </c>
      <c r="CX31" s="49">
        <f>SUMIFS(DataRegularSeason20242025!$AA$3:$AA$1315,DataRegularSeason20242025!$B$3:$B$1315, "&lt;=" &amp; CX$1, DataRegularSeason20242025!$D$3:$D$1315, $A31)+SUMIFS(DataRegularSeason20242025!$AB$3:$AB$1315,DataRegularSeason20242025!$B$3:$B$1315, "&lt;=" &amp; CX$1, DataRegularSeason20242025!$E$3:$E$1315, $A31)</f>
        <v>2</v>
      </c>
      <c r="CY31" s="49">
        <f>SUMIFS(DataRegularSeason20242025!$AA$3:$AA$1315,DataRegularSeason20242025!$B$3:$B$1315, "&lt;=" &amp; CY$1, DataRegularSeason20242025!$D$3:$D$1315, $A31)+SUMIFS(DataRegularSeason20242025!$AB$3:$AB$1315,DataRegularSeason20242025!$B$3:$B$1315, "&lt;=" &amp; CY$1, DataRegularSeason20242025!$E$3:$E$1315, $A31)</f>
        <v>2</v>
      </c>
      <c r="CZ31" s="49">
        <f>SUMIFS(DataRegularSeason20242025!$AA$3:$AA$1315,DataRegularSeason20242025!$B$3:$B$1315, "&lt;=" &amp; CZ$1, DataRegularSeason20242025!$D$3:$D$1315, $A31)+SUMIFS(DataRegularSeason20242025!$AB$3:$AB$1315,DataRegularSeason20242025!$B$3:$B$1315, "&lt;=" &amp; CZ$1, DataRegularSeason20242025!$E$3:$E$1315, $A31)</f>
        <v>2</v>
      </c>
      <c r="DA31" s="49">
        <f>SUMIFS(DataRegularSeason20242025!$AA$3:$AA$1315,DataRegularSeason20242025!$B$3:$B$1315, "&lt;=" &amp; DA$1, DataRegularSeason20242025!$D$3:$D$1315, $A31)+SUMIFS(DataRegularSeason20242025!$AB$3:$AB$1315,DataRegularSeason20242025!$B$3:$B$1315, "&lt;=" &amp; DA$1, DataRegularSeason20242025!$E$3:$E$1315, $A31)</f>
        <v>2</v>
      </c>
      <c r="DB31" s="49">
        <f>SUMIFS(DataRegularSeason20242025!$AA$3:$AA$1315,DataRegularSeason20242025!$B$3:$B$1315, "&lt;=" &amp; DB$1, DataRegularSeason20242025!$D$3:$D$1315, $A31)+SUMIFS(DataRegularSeason20242025!$AB$3:$AB$1315,DataRegularSeason20242025!$B$3:$B$1315, "&lt;=" &amp; DB$1, DataRegularSeason20242025!$E$3:$E$1315, $A31)</f>
        <v>2</v>
      </c>
      <c r="DC31" s="49">
        <f>SUMIFS(DataRegularSeason20242025!$AA$3:$AA$1315,DataRegularSeason20242025!$B$3:$B$1315, "&lt;=" &amp; DC$1, DataRegularSeason20242025!$D$3:$D$1315, $A31)+SUMIFS(DataRegularSeason20242025!$AB$3:$AB$1315,DataRegularSeason20242025!$B$3:$B$1315, "&lt;=" &amp; DC$1, DataRegularSeason20242025!$E$3:$E$1315, $A31)</f>
        <v>2</v>
      </c>
      <c r="DD31" s="49">
        <f>SUMIFS(DataRegularSeason20242025!$AA$3:$AA$1315,DataRegularSeason20242025!$B$3:$B$1315, "&lt;=" &amp; DD$1, DataRegularSeason20242025!$D$3:$D$1315, $A31)+SUMIFS(DataRegularSeason20242025!$AB$3:$AB$1315,DataRegularSeason20242025!$B$3:$B$1315, "&lt;=" &amp; DD$1, DataRegularSeason20242025!$E$3:$E$1315, $A31)</f>
        <v>2</v>
      </c>
      <c r="DE31" s="49">
        <f>SUMIFS(DataRegularSeason20242025!$AA$3:$AA$1315,DataRegularSeason20242025!$B$3:$B$1315, "&lt;=" &amp; DE$1, DataRegularSeason20242025!$D$3:$D$1315, $A31)+SUMIFS(DataRegularSeason20242025!$AB$3:$AB$1315,DataRegularSeason20242025!$B$3:$B$1315, "&lt;=" &amp; DE$1, DataRegularSeason20242025!$E$3:$E$1315, $A31)</f>
        <v>2</v>
      </c>
      <c r="DF31" s="49">
        <f>SUMIFS(DataRegularSeason20242025!$AA$3:$AA$1315,DataRegularSeason20242025!$B$3:$B$1315, "&lt;=" &amp; DF$1, DataRegularSeason20242025!$D$3:$D$1315, $A31)+SUMIFS(DataRegularSeason20242025!$AB$3:$AB$1315,DataRegularSeason20242025!$B$3:$B$1315, "&lt;=" &amp; DF$1, DataRegularSeason20242025!$E$3:$E$1315, $A31)</f>
        <v>2</v>
      </c>
      <c r="DG31" s="49">
        <f>SUMIFS(DataRegularSeason20242025!$AA$3:$AA$1315,DataRegularSeason20242025!$B$3:$B$1315, "&lt;=" &amp; DG$1, DataRegularSeason20242025!$D$3:$D$1315, $A31)+SUMIFS(DataRegularSeason20242025!$AB$3:$AB$1315,DataRegularSeason20242025!$B$3:$B$1315, "&lt;=" &amp; DG$1, DataRegularSeason20242025!$E$3:$E$1315, $A31)</f>
        <v>2</v>
      </c>
      <c r="DH31" s="49">
        <f>SUMIFS(DataRegularSeason20242025!$AA$3:$AA$1315,DataRegularSeason20242025!$B$3:$B$1315, "&lt;=" &amp; DH$1, DataRegularSeason20242025!$D$3:$D$1315, $A31)+SUMIFS(DataRegularSeason20242025!$AB$3:$AB$1315,DataRegularSeason20242025!$B$3:$B$1315, "&lt;=" &amp; DH$1, DataRegularSeason20242025!$E$3:$E$1315, $A31)</f>
        <v>2</v>
      </c>
      <c r="DI31" s="49">
        <f>SUMIFS(DataRegularSeason20242025!$AA$3:$AA$1315,DataRegularSeason20242025!$B$3:$B$1315, "&lt;=" &amp; DI$1, DataRegularSeason20242025!$D$3:$D$1315, $A31)+SUMIFS(DataRegularSeason20242025!$AB$3:$AB$1315,DataRegularSeason20242025!$B$3:$B$1315, "&lt;=" &amp; DI$1, DataRegularSeason20242025!$E$3:$E$1315, $A31)</f>
        <v>2</v>
      </c>
      <c r="DJ31" s="49">
        <f>SUMIFS(DataRegularSeason20242025!$AA$3:$AA$1315,DataRegularSeason20242025!$B$3:$B$1315, "&lt;=" &amp; DJ$1, DataRegularSeason20242025!$D$3:$D$1315, $A31)+SUMIFS(DataRegularSeason20242025!$AB$3:$AB$1315,DataRegularSeason20242025!$B$3:$B$1315, "&lt;=" &amp; DJ$1, DataRegularSeason20242025!$E$3:$E$1315, $A31)</f>
        <v>2</v>
      </c>
      <c r="DK31" s="49">
        <f>SUMIFS(DataRegularSeason20242025!$AA$3:$AA$1315,DataRegularSeason20242025!$B$3:$B$1315, "&lt;=" &amp; DK$1, DataRegularSeason20242025!$D$3:$D$1315, $A31)+SUMIFS(DataRegularSeason20242025!$AB$3:$AB$1315,DataRegularSeason20242025!$B$3:$B$1315, "&lt;=" &amp; DK$1, DataRegularSeason20242025!$E$3:$E$1315, $A31)</f>
        <v>2</v>
      </c>
      <c r="DL31" s="49">
        <f>SUMIFS(DataRegularSeason20242025!$AA$3:$AA$1315,DataRegularSeason20242025!$B$3:$B$1315, "&lt;=" &amp; DL$1, DataRegularSeason20242025!$D$3:$D$1315, $A31)+SUMIFS(DataRegularSeason20242025!$AB$3:$AB$1315,DataRegularSeason20242025!$B$3:$B$1315, "&lt;=" &amp; DL$1, DataRegularSeason20242025!$E$3:$E$1315, $A31)</f>
        <v>2</v>
      </c>
      <c r="DM31" s="49">
        <f>SUMIFS(DataRegularSeason20242025!$AA$3:$AA$1315,DataRegularSeason20242025!$B$3:$B$1315, "&lt;=" &amp; DM$1, DataRegularSeason20242025!$D$3:$D$1315, $A31)+SUMIFS(DataRegularSeason20242025!$AB$3:$AB$1315,DataRegularSeason20242025!$B$3:$B$1315, "&lt;=" &amp; DM$1, DataRegularSeason20242025!$E$3:$E$1315, $A31)</f>
        <v>2</v>
      </c>
      <c r="DN31" s="49">
        <f>SUMIFS(DataRegularSeason20242025!$AA$3:$AA$1315,DataRegularSeason20242025!$B$3:$B$1315, "&lt;=" &amp; DN$1, DataRegularSeason20242025!$D$3:$D$1315, $A31)+SUMIFS(DataRegularSeason20242025!$AB$3:$AB$1315,DataRegularSeason20242025!$B$3:$B$1315, "&lt;=" &amp; DN$1, DataRegularSeason20242025!$E$3:$E$1315, $A31)</f>
        <v>2</v>
      </c>
      <c r="DO31" s="49">
        <f>SUMIFS(DataRegularSeason20242025!$AA$3:$AA$1315,DataRegularSeason20242025!$B$3:$B$1315, "&lt;=" &amp; DO$1, DataRegularSeason20242025!$D$3:$D$1315, $A31)+SUMIFS(DataRegularSeason20242025!$AB$3:$AB$1315,DataRegularSeason20242025!$B$3:$B$1315, "&lt;=" &amp; DO$1, DataRegularSeason20242025!$E$3:$E$1315, $A31)</f>
        <v>2</v>
      </c>
      <c r="DP31" s="49">
        <f>SUMIFS(DataRegularSeason20242025!$AA$3:$AA$1315,DataRegularSeason20242025!$B$3:$B$1315, "&lt;=" &amp; DP$1, DataRegularSeason20242025!$D$3:$D$1315, $A31)+SUMIFS(DataRegularSeason20242025!$AB$3:$AB$1315,DataRegularSeason20242025!$B$3:$B$1315, "&lt;=" &amp; DP$1, DataRegularSeason20242025!$E$3:$E$1315, $A31)</f>
        <v>2</v>
      </c>
      <c r="DQ31" s="49">
        <f>SUMIFS(DataRegularSeason20242025!$AA$3:$AA$1315,DataRegularSeason20242025!$B$3:$B$1315, "&lt;=" &amp; DQ$1, DataRegularSeason20242025!$D$3:$D$1315, $A31)+SUMIFS(DataRegularSeason20242025!$AB$3:$AB$1315,DataRegularSeason20242025!$B$3:$B$1315, "&lt;=" &amp; DQ$1, DataRegularSeason20242025!$E$3:$E$1315, $A31)</f>
        <v>2</v>
      </c>
      <c r="DR31" s="49">
        <f>SUMIFS(DataRegularSeason20242025!$AA$3:$AA$1315,DataRegularSeason20242025!$B$3:$B$1315, "&lt;=" &amp; DR$1, DataRegularSeason20242025!$D$3:$D$1315, $A31)+SUMIFS(DataRegularSeason20242025!$AB$3:$AB$1315,DataRegularSeason20242025!$B$3:$B$1315, "&lt;=" &amp; DR$1, DataRegularSeason20242025!$E$3:$E$1315, $A31)</f>
        <v>2</v>
      </c>
      <c r="DS31" s="49">
        <f>SUMIFS(DataRegularSeason20242025!$AA$3:$AA$1315,DataRegularSeason20242025!$B$3:$B$1315, "&lt;=" &amp; DS$1, DataRegularSeason20242025!$D$3:$D$1315, $A31)+SUMIFS(DataRegularSeason20242025!$AB$3:$AB$1315,DataRegularSeason20242025!$B$3:$B$1315, "&lt;=" &amp; DS$1, DataRegularSeason20242025!$E$3:$E$1315, $A31)</f>
        <v>2</v>
      </c>
      <c r="DT31" s="49">
        <f>SUMIFS(DataRegularSeason20242025!$AA$3:$AA$1315,DataRegularSeason20242025!$B$3:$B$1315, "&lt;=" &amp; DT$1, DataRegularSeason20242025!$D$3:$D$1315, $A31)+SUMIFS(DataRegularSeason20242025!$AB$3:$AB$1315,DataRegularSeason20242025!$B$3:$B$1315, "&lt;=" &amp; DT$1, DataRegularSeason20242025!$E$3:$E$1315, $A31)</f>
        <v>2</v>
      </c>
      <c r="DU31" s="49">
        <f>SUMIFS(DataRegularSeason20242025!$AA$3:$AA$1315,DataRegularSeason20242025!$B$3:$B$1315, "&lt;=" &amp; DU$1, DataRegularSeason20242025!$D$3:$D$1315, $A31)+SUMIFS(DataRegularSeason20242025!$AB$3:$AB$1315,DataRegularSeason20242025!$B$3:$B$1315, "&lt;=" &amp; DU$1, DataRegularSeason20242025!$E$3:$E$1315, $A31)</f>
        <v>2</v>
      </c>
      <c r="DV31" s="49">
        <f>SUMIFS(DataRegularSeason20242025!$AA$3:$AA$1315,DataRegularSeason20242025!$B$3:$B$1315, "&lt;=" &amp; DV$1, DataRegularSeason20242025!$D$3:$D$1315, $A31)+SUMIFS(DataRegularSeason20242025!$AB$3:$AB$1315,DataRegularSeason20242025!$B$3:$B$1315, "&lt;=" &amp; DV$1, DataRegularSeason20242025!$E$3:$E$1315, $A31)</f>
        <v>2</v>
      </c>
      <c r="DW31" s="49">
        <f>SUMIFS(DataRegularSeason20242025!$AA$3:$AA$1315,DataRegularSeason20242025!$B$3:$B$1315, "&lt;=" &amp; DW$1, DataRegularSeason20242025!$D$3:$D$1315, $A31)+SUMIFS(DataRegularSeason20242025!$AB$3:$AB$1315,DataRegularSeason20242025!$B$3:$B$1315, "&lt;=" &amp; DW$1, DataRegularSeason20242025!$E$3:$E$1315, $A31)</f>
        <v>2</v>
      </c>
      <c r="DX31" s="49">
        <f>SUMIFS(DataRegularSeason20242025!$AA$3:$AA$1315,DataRegularSeason20242025!$B$3:$B$1315, "&lt;=" &amp; DX$1, DataRegularSeason20242025!$D$3:$D$1315, $A31)+SUMIFS(DataRegularSeason20242025!$AB$3:$AB$1315,DataRegularSeason20242025!$B$3:$B$1315, "&lt;=" &amp; DX$1, DataRegularSeason20242025!$E$3:$E$1315, $A31)</f>
        <v>2</v>
      </c>
      <c r="DY31" s="49">
        <f>SUMIFS(DataRegularSeason20242025!$AA$3:$AA$1315,DataRegularSeason20242025!$B$3:$B$1315, "&lt;=" &amp; DY$1, DataRegularSeason20242025!$D$3:$D$1315, $A31)+SUMIFS(DataRegularSeason20242025!$AB$3:$AB$1315,DataRegularSeason20242025!$B$3:$B$1315, "&lt;=" &amp; DY$1, DataRegularSeason20242025!$E$3:$E$1315, $A31)</f>
        <v>2</v>
      </c>
      <c r="DZ31" s="49">
        <f>SUMIFS(DataRegularSeason20242025!$AA$3:$AA$1315,DataRegularSeason20242025!$B$3:$B$1315, "&lt;=" &amp; DZ$1, DataRegularSeason20242025!$D$3:$D$1315, $A31)+SUMIFS(DataRegularSeason20242025!$AB$3:$AB$1315,DataRegularSeason20242025!$B$3:$B$1315, "&lt;=" &amp; DZ$1, DataRegularSeason20242025!$E$3:$E$1315, $A31)</f>
        <v>2</v>
      </c>
      <c r="EA31" s="49">
        <f>SUMIFS(DataRegularSeason20242025!$AA$3:$AA$1315,DataRegularSeason20242025!$B$3:$B$1315, "&lt;=" &amp; EA$1, DataRegularSeason20242025!$D$3:$D$1315, $A31)+SUMIFS(DataRegularSeason20242025!$AB$3:$AB$1315,DataRegularSeason20242025!$B$3:$B$1315, "&lt;=" &amp; EA$1, DataRegularSeason20242025!$E$3:$E$1315, $A31)</f>
        <v>2</v>
      </c>
      <c r="EB31" s="49">
        <f>SUMIFS(DataRegularSeason20242025!$AA$3:$AA$1315,DataRegularSeason20242025!$B$3:$B$1315, "&lt;=" &amp; EB$1, DataRegularSeason20242025!$D$3:$D$1315, $A31)+SUMIFS(DataRegularSeason20242025!$AB$3:$AB$1315,DataRegularSeason20242025!$B$3:$B$1315, "&lt;=" &amp; EB$1, DataRegularSeason20242025!$E$3:$E$1315, $A31)</f>
        <v>2</v>
      </c>
      <c r="EC31" s="49">
        <f>SUMIFS(DataRegularSeason20242025!$AA$3:$AA$1315,DataRegularSeason20242025!$B$3:$B$1315, "&lt;=" &amp; EC$1, DataRegularSeason20242025!$D$3:$D$1315, $A31)+SUMIFS(DataRegularSeason20242025!$AB$3:$AB$1315,DataRegularSeason20242025!$B$3:$B$1315, "&lt;=" &amp; EC$1, DataRegularSeason20242025!$E$3:$E$1315, $A31)</f>
        <v>2</v>
      </c>
      <c r="ED31" s="49">
        <f>SUMIFS(DataRegularSeason20242025!$AA$3:$AA$1315,DataRegularSeason20242025!$B$3:$B$1315, "&lt;=" &amp; ED$1, DataRegularSeason20242025!$D$3:$D$1315, $A31)+SUMIFS(DataRegularSeason20242025!$AB$3:$AB$1315,DataRegularSeason20242025!$B$3:$B$1315, "&lt;=" &amp; ED$1, DataRegularSeason20242025!$E$3:$E$1315, $A31)</f>
        <v>2</v>
      </c>
      <c r="EE31" s="49">
        <f>SUMIFS(DataRegularSeason20242025!$AA$3:$AA$1315,DataRegularSeason20242025!$B$3:$B$1315, "&lt;=" &amp; EE$1, DataRegularSeason20242025!$D$3:$D$1315, $A31)+SUMIFS(DataRegularSeason20242025!$AB$3:$AB$1315,DataRegularSeason20242025!$B$3:$B$1315, "&lt;=" &amp; EE$1, DataRegularSeason20242025!$E$3:$E$1315, $A31)</f>
        <v>2</v>
      </c>
      <c r="EF31" s="49">
        <f>SUMIFS(DataRegularSeason20242025!$AA$3:$AA$1315,DataRegularSeason20242025!$B$3:$B$1315, "&lt;=" &amp; EF$1, DataRegularSeason20242025!$D$3:$D$1315, $A31)+SUMIFS(DataRegularSeason20242025!$AB$3:$AB$1315,DataRegularSeason20242025!$B$3:$B$1315, "&lt;=" &amp; EF$1, DataRegularSeason20242025!$E$3:$E$1315, $A31)</f>
        <v>2</v>
      </c>
      <c r="EG31" s="49">
        <f>SUMIFS(DataRegularSeason20242025!$AA$3:$AA$1315,DataRegularSeason20242025!$B$3:$B$1315, "&lt;=" &amp; EG$1, DataRegularSeason20242025!$D$3:$D$1315, $A31)+SUMIFS(DataRegularSeason20242025!$AB$3:$AB$1315,DataRegularSeason20242025!$B$3:$B$1315, "&lt;=" &amp; EG$1, DataRegularSeason20242025!$E$3:$E$1315, $A31)</f>
        <v>2</v>
      </c>
      <c r="EH31" s="49">
        <f>SUMIFS(DataRegularSeason20242025!$AA$3:$AA$1315,DataRegularSeason20242025!$B$3:$B$1315, "&lt;=" &amp; EH$1, DataRegularSeason20242025!$D$3:$D$1315, $A31)+SUMIFS(DataRegularSeason20242025!$AB$3:$AB$1315,DataRegularSeason20242025!$B$3:$B$1315, "&lt;=" &amp; EH$1, DataRegularSeason20242025!$E$3:$E$1315, $A31)</f>
        <v>2</v>
      </c>
      <c r="EI31" s="49">
        <f>SUMIFS(DataRegularSeason20242025!$AA$3:$AA$1315,DataRegularSeason20242025!$B$3:$B$1315, "&lt;=" &amp; EI$1, DataRegularSeason20242025!$D$3:$D$1315, $A31)+SUMIFS(DataRegularSeason20242025!$AB$3:$AB$1315,DataRegularSeason20242025!$B$3:$B$1315, "&lt;=" &amp; EI$1, DataRegularSeason20242025!$E$3:$E$1315, $A31)</f>
        <v>2</v>
      </c>
      <c r="EJ31" s="49">
        <f>SUMIFS(DataRegularSeason20242025!$AA$3:$AA$1315,DataRegularSeason20242025!$B$3:$B$1315, "&lt;=" &amp; EJ$1, DataRegularSeason20242025!$D$3:$D$1315, $A31)+SUMIFS(DataRegularSeason20242025!$AB$3:$AB$1315,DataRegularSeason20242025!$B$3:$B$1315, "&lt;=" &amp; EJ$1, DataRegularSeason20242025!$E$3:$E$1315, $A31)</f>
        <v>2</v>
      </c>
      <c r="EK31" s="49">
        <f>SUMIFS(DataRegularSeason20242025!$AA$3:$AA$1315,DataRegularSeason20242025!$B$3:$B$1315, "&lt;=" &amp; EK$1, DataRegularSeason20242025!$D$3:$D$1315, $A31)+SUMIFS(DataRegularSeason20242025!$AB$3:$AB$1315,DataRegularSeason20242025!$B$3:$B$1315, "&lt;=" &amp; EK$1, DataRegularSeason20242025!$E$3:$E$1315, $A31)</f>
        <v>2</v>
      </c>
      <c r="EL31" s="49">
        <f>SUMIFS(DataRegularSeason20242025!$AA$3:$AA$1315,DataRegularSeason20242025!$B$3:$B$1315, "&lt;=" &amp; EL$1, DataRegularSeason20242025!$D$3:$D$1315, $A31)+SUMIFS(DataRegularSeason20242025!$AB$3:$AB$1315,DataRegularSeason20242025!$B$3:$B$1315, "&lt;=" &amp; EL$1, DataRegularSeason20242025!$E$3:$E$1315, $A31)</f>
        <v>2</v>
      </c>
      <c r="EM31" s="49">
        <f>SUMIFS(DataRegularSeason20242025!$AA$3:$AA$1315,DataRegularSeason20242025!$B$3:$B$1315, "&lt;=" &amp; EM$1, DataRegularSeason20242025!$D$3:$D$1315, $A31)+SUMIFS(DataRegularSeason20242025!$AB$3:$AB$1315,DataRegularSeason20242025!$B$3:$B$1315, "&lt;=" &amp; EM$1, DataRegularSeason20242025!$E$3:$E$1315, $A31)</f>
        <v>2</v>
      </c>
      <c r="EN31" s="49">
        <f>SUMIFS(DataRegularSeason20242025!$AA$3:$AA$1315,DataRegularSeason20242025!$B$3:$B$1315, "&lt;=" &amp; EN$1, DataRegularSeason20242025!$D$3:$D$1315, $A31)+SUMIFS(DataRegularSeason20242025!$AB$3:$AB$1315,DataRegularSeason20242025!$B$3:$B$1315, "&lt;=" &amp; EN$1, DataRegularSeason20242025!$E$3:$E$1315, $A31)</f>
        <v>2</v>
      </c>
      <c r="EO31" s="49">
        <f>SUMIFS(DataRegularSeason20242025!$AA$3:$AA$1315,DataRegularSeason20242025!$B$3:$B$1315, "&lt;=" &amp; EO$1, DataRegularSeason20242025!$D$3:$D$1315, $A31)+SUMIFS(DataRegularSeason20242025!$AB$3:$AB$1315,DataRegularSeason20242025!$B$3:$B$1315, "&lt;=" &amp; EO$1, DataRegularSeason20242025!$E$3:$E$1315, $A31)</f>
        <v>2</v>
      </c>
      <c r="EP31" s="49">
        <f>SUMIFS(DataRegularSeason20242025!$AA$3:$AA$1315,DataRegularSeason20242025!$B$3:$B$1315, "&lt;=" &amp; EP$1, DataRegularSeason20242025!$D$3:$D$1315, $A31)+SUMIFS(DataRegularSeason20242025!$AB$3:$AB$1315,DataRegularSeason20242025!$B$3:$B$1315, "&lt;=" &amp; EP$1, DataRegularSeason20242025!$E$3:$E$1315, $A31)</f>
        <v>2</v>
      </c>
      <c r="EQ31" s="49">
        <f>SUMIFS(DataRegularSeason20242025!$AA$3:$AA$1315,DataRegularSeason20242025!$B$3:$B$1315, "&lt;=" &amp; EQ$1, DataRegularSeason20242025!$D$3:$D$1315, $A31)+SUMIFS(DataRegularSeason20242025!$AB$3:$AB$1315,DataRegularSeason20242025!$B$3:$B$1315, "&lt;=" &amp; EQ$1, DataRegularSeason20242025!$E$3:$E$1315, $A31)</f>
        <v>2</v>
      </c>
      <c r="ER31" s="49">
        <f>SUMIFS(DataRegularSeason20242025!$AA$3:$AA$1315,DataRegularSeason20242025!$B$3:$B$1315, "&lt;=" &amp; ER$1, DataRegularSeason20242025!$D$3:$D$1315, $A31)+SUMIFS(DataRegularSeason20242025!$AB$3:$AB$1315,DataRegularSeason20242025!$B$3:$B$1315, "&lt;=" &amp; ER$1, DataRegularSeason20242025!$E$3:$E$1315, $A31)</f>
        <v>2</v>
      </c>
      <c r="ES31" s="49">
        <f>SUMIFS(DataRegularSeason20242025!$AA$3:$AA$1315,DataRegularSeason20242025!$B$3:$B$1315, "&lt;=" &amp; ES$1, DataRegularSeason20242025!$D$3:$D$1315, $A31)+SUMIFS(DataRegularSeason20242025!$AB$3:$AB$1315,DataRegularSeason20242025!$B$3:$B$1315, "&lt;=" &amp; ES$1, DataRegularSeason20242025!$E$3:$E$1315, $A31)</f>
        <v>2</v>
      </c>
      <c r="ET31" s="49">
        <f>SUMIFS(DataRegularSeason20242025!$AA$3:$AA$1315,DataRegularSeason20242025!$B$3:$B$1315, "&lt;=" &amp; ET$1, DataRegularSeason20242025!$D$3:$D$1315, $A31)+SUMIFS(DataRegularSeason20242025!$AB$3:$AB$1315,DataRegularSeason20242025!$B$3:$B$1315, "&lt;=" &amp; ET$1, DataRegularSeason20242025!$E$3:$E$1315, $A31)</f>
        <v>2</v>
      </c>
      <c r="EU31" s="49">
        <f>SUMIFS(DataRegularSeason20242025!$AA$3:$AA$1315,DataRegularSeason20242025!$B$3:$B$1315, "&lt;=" &amp; EU$1, DataRegularSeason20242025!$D$3:$D$1315, $A31)+SUMIFS(DataRegularSeason20242025!$AB$3:$AB$1315,DataRegularSeason20242025!$B$3:$B$1315, "&lt;=" &amp; EU$1, DataRegularSeason20242025!$E$3:$E$1315, $A31)</f>
        <v>2</v>
      </c>
      <c r="EV31" s="49">
        <f>SUMIFS(DataRegularSeason20242025!$AA$3:$AA$1315,DataRegularSeason20242025!$B$3:$B$1315, "&lt;=" &amp; EV$1, DataRegularSeason20242025!$D$3:$D$1315, $A31)+SUMIFS(DataRegularSeason20242025!$AB$3:$AB$1315,DataRegularSeason20242025!$B$3:$B$1315, "&lt;=" &amp; EV$1, DataRegularSeason20242025!$E$3:$E$1315, $A31)</f>
        <v>2</v>
      </c>
      <c r="EW31" s="49">
        <f>SUMIFS(DataRegularSeason20242025!$AA$3:$AA$1315,DataRegularSeason20242025!$B$3:$B$1315, "&lt;=" &amp; EW$1, DataRegularSeason20242025!$D$3:$D$1315, $A31)+SUMIFS(DataRegularSeason20242025!$AB$3:$AB$1315,DataRegularSeason20242025!$B$3:$B$1315, "&lt;=" &amp; EW$1, DataRegularSeason20242025!$E$3:$E$1315, $A31)</f>
        <v>2</v>
      </c>
      <c r="EX31" s="49">
        <f>SUMIFS(DataRegularSeason20242025!$AA$3:$AA$1315,DataRegularSeason20242025!$B$3:$B$1315, "&lt;=" &amp; EX$1, DataRegularSeason20242025!$D$3:$D$1315, $A31)+SUMIFS(DataRegularSeason20242025!$AB$3:$AB$1315,DataRegularSeason20242025!$B$3:$B$1315, "&lt;=" &amp; EX$1, DataRegularSeason20242025!$E$3:$E$1315, $A31)</f>
        <v>2</v>
      </c>
      <c r="EY31" s="49">
        <f>SUMIFS(DataRegularSeason20242025!$AA$3:$AA$1315,DataRegularSeason20242025!$B$3:$B$1315, "&lt;=" &amp; EY$1, DataRegularSeason20242025!$D$3:$D$1315, $A31)+SUMIFS(DataRegularSeason20242025!$AB$3:$AB$1315,DataRegularSeason20242025!$B$3:$B$1315, "&lt;=" &amp; EY$1, DataRegularSeason20242025!$E$3:$E$1315, $A31)</f>
        <v>2</v>
      </c>
      <c r="EZ31" s="49">
        <f>SUMIFS(DataRegularSeason20242025!$AA$3:$AA$1315,DataRegularSeason20242025!$B$3:$B$1315, "&lt;=" &amp; EZ$1, DataRegularSeason20242025!$D$3:$D$1315, $A31)+SUMIFS(DataRegularSeason20242025!$AB$3:$AB$1315,DataRegularSeason20242025!$B$3:$B$1315, "&lt;=" &amp; EZ$1, DataRegularSeason20242025!$E$3:$E$1315, $A31)</f>
        <v>2</v>
      </c>
      <c r="FA31" s="49">
        <f>SUMIFS(DataRegularSeason20242025!$AA$3:$AA$1315,DataRegularSeason20242025!$B$3:$B$1315, "&lt;=" &amp; FA$1, DataRegularSeason20242025!$D$3:$D$1315, $A31)+SUMIFS(DataRegularSeason20242025!$AB$3:$AB$1315,DataRegularSeason20242025!$B$3:$B$1315, "&lt;=" &amp; FA$1, DataRegularSeason20242025!$E$3:$E$1315, $A31)</f>
        <v>2</v>
      </c>
      <c r="FB31" s="49">
        <f>SUMIFS(DataRegularSeason20242025!$AA$3:$AA$1315,DataRegularSeason20242025!$B$3:$B$1315, "&lt;=" &amp; FB$1, DataRegularSeason20242025!$D$3:$D$1315, $A31)+SUMIFS(DataRegularSeason20242025!$AB$3:$AB$1315,DataRegularSeason20242025!$B$3:$B$1315, "&lt;=" &amp; FB$1, DataRegularSeason20242025!$E$3:$E$1315, $A31)</f>
        <v>2</v>
      </c>
      <c r="FC31" s="49">
        <f>SUMIFS(DataRegularSeason20242025!$AA$3:$AA$1315,DataRegularSeason20242025!$B$3:$B$1315, "&lt;=" &amp; FC$1, DataRegularSeason20242025!$D$3:$D$1315, $A31)+SUMIFS(DataRegularSeason20242025!$AB$3:$AB$1315,DataRegularSeason20242025!$B$3:$B$1315, "&lt;=" &amp; FC$1, DataRegularSeason20242025!$E$3:$E$1315, $A31)</f>
        <v>2</v>
      </c>
      <c r="FD31" s="49">
        <f>SUMIFS(DataRegularSeason20242025!$AA$3:$AA$1315,DataRegularSeason20242025!$B$3:$B$1315, "&lt;=" &amp; FD$1, DataRegularSeason20242025!$D$3:$D$1315, $A31)+SUMIFS(DataRegularSeason20242025!$AB$3:$AB$1315,DataRegularSeason20242025!$B$3:$B$1315, "&lt;=" &amp; FD$1, DataRegularSeason20242025!$E$3:$E$1315, $A31)</f>
        <v>2</v>
      </c>
      <c r="FE31" s="49">
        <f>SUMIFS(DataRegularSeason20242025!$AA$3:$AA$1315,DataRegularSeason20242025!$B$3:$B$1315, "&lt;=" &amp; FE$1, DataRegularSeason20242025!$D$3:$D$1315, $A31)+SUMIFS(DataRegularSeason20242025!$AB$3:$AB$1315,DataRegularSeason20242025!$B$3:$B$1315, "&lt;=" &amp; FE$1, DataRegularSeason20242025!$E$3:$E$1315, $A31)</f>
        <v>2</v>
      </c>
      <c r="FF31" s="49">
        <f>SUMIFS(DataRegularSeason20242025!$AA$3:$AA$1315,DataRegularSeason20242025!$B$3:$B$1315, "&lt;=" &amp; FF$1, DataRegularSeason20242025!$D$3:$D$1315, $A31)+SUMIFS(DataRegularSeason20242025!$AB$3:$AB$1315,DataRegularSeason20242025!$B$3:$B$1315, "&lt;=" &amp; FF$1, DataRegularSeason20242025!$E$3:$E$1315, $A31)</f>
        <v>2</v>
      </c>
      <c r="FG31" s="49">
        <f>SUMIFS(DataRegularSeason20242025!$AA$3:$AA$1315,DataRegularSeason20242025!$B$3:$B$1315, "&lt;=" &amp; FG$1, DataRegularSeason20242025!$D$3:$D$1315, $A31)+SUMIFS(DataRegularSeason20242025!$AB$3:$AB$1315,DataRegularSeason20242025!$B$3:$B$1315, "&lt;=" &amp; FG$1, DataRegularSeason20242025!$E$3:$E$1315, $A31)</f>
        <v>2</v>
      </c>
      <c r="FH31" s="49">
        <f>SUMIFS(DataRegularSeason20242025!$AA$3:$AA$1315,DataRegularSeason20242025!$B$3:$B$1315, "&lt;=" &amp; FH$1, DataRegularSeason20242025!$D$3:$D$1315, $A31)+SUMIFS(DataRegularSeason20242025!$AB$3:$AB$1315,DataRegularSeason20242025!$B$3:$B$1315, "&lt;=" &amp; FH$1, DataRegularSeason20242025!$E$3:$E$1315, $A31)</f>
        <v>2</v>
      </c>
      <c r="FI31" s="49">
        <f>SUMIFS(DataRegularSeason20242025!$AA$3:$AA$1315,DataRegularSeason20242025!$B$3:$B$1315, "&lt;=" &amp; FI$1, DataRegularSeason20242025!$D$3:$D$1315, $A31)+SUMIFS(DataRegularSeason20242025!$AB$3:$AB$1315,DataRegularSeason20242025!$B$3:$B$1315, "&lt;=" &amp; FI$1, DataRegularSeason20242025!$E$3:$E$1315, $A31)</f>
        <v>2</v>
      </c>
      <c r="FJ31" s="49">
        <f>SUMIFS(DataRegularSeason20242025!$AA$3:$AA$1315,DataRegularSeason20242025!$B$3:$B$1315, "&lt;=" &amp; FJ$1, DataRegularSeason20242025!$D$3:$D$1315, $A31)+SUMIFS(DataRegularSeason20242025!$AB$3:$AB$1315,DataRegularSeason20242025!$B$3:$B$1315, "&lt;=" &amp; FJ$1, DataRegularSeason20242025!$E$3:$E$1315, $A31)</f>
        <v>2</v>
      </c>
      <c r="FK31" s="49">
        <f>SUMIFS(DataRegularSeason20242025!$AA$3:$AA$1315,DataRegularSeason20242025!$B$3:$B$1315, "&lt;=" &amp; FK$1, DataRegularSeason20242025!$D$3:$D$1315, $A31)+SUMIFS(DataRegularSeason20242025!$AB$3:$AB$1315,DataRegularSeason20242025!$B$3:$B$1315, "&lt;=" &amp; FK$1, DataRegularSeason20242025!$E$3:$E$1315, $A31)</f>
        <v>2</v>
      </c>
      <c r="FL31" s="49">
        <f>SUMIFS(DataRegularSeason20242025!$AA$3:$AA$1315,DataRegularSeason20242025!$B$3:$B$1315, "&lt;=" &amp; FL$1, DataRegularSeason20242025!$D$3:$D$1315, $A31)+SUMIFS(DataRegularSeason20242025!$AB$3:$AB$1315,DataRegularSeason20242025!$B$3:$B$1315, "&lt;=" &amp; FL$1, DataRegularSeason20242025!$E$3:$E$1315, $A31)</f>
        <v>2</v>
      </c>
      <c r="FM31" s="49">
        <f>SUMIFS(DataRegularSeason20242025!$AA$3:$AA$1315,DataRegularSeason20242025!$B$3:$B$1315, "&lt;=" &amp; FM$1, DataRegularSeason20242025!$D$3:$D$1315, $A31)+SUMIFS(DataRegularSeason20242025!$AB$3:$AB$1315,DataRegularSeason20242025!$B$3:$B$1315, "&lt;=" &amp; FM$1, DataRegularSeason20242025!$E$3:$E$1315, $A31)</f>
        <v>2</v>
      </c>
      <c r="FN31" s="49">
        <f>SUMIFS(DataRegularSeason20242025!$AA$3:$AA$1315,DataRegularSeason20242025!$B$3:$B$1315, "&lt;=" &amp; FN$1, DataRegularSeason20242025!$D$3:$D$1315, $A31)+SUMIFS(DataRegularSeason20242025!$AB$3:$AB$1315,DataRegularSeason20242025!$B$3:$B$1315, "&lt;=" &amp; FN$1, DataRegularSeason20242025!$E$3:$E$1315, $A31)</f>
        <v>2</v>
      </c>
      <c r="FO31" s="49">
        <f>SUMIFS(DataRegularSeason20242025!$AA$3:$AA$1315,DataRegularSeason20242025!$B$3:$B$1315, "&lt;=" &amp; FO$1, DataRegularSeason20242025!$D$3:$D$1315, $A31)+SUMIFS(DataRegularSeason20242025!$AB$3:$AB$1315,DataRegularSeason20242025!$B$3:$B$1315, "&lt;=" &amp; FO$1, DataRegularSeason20242025!$E$3:$E$1315, $A31)</f>
        <v>2</v>
      </c>
      <c r="FP31" s="49">
        <f>SUMIFS(DataRegularSeason20242025!$AA$3:$AA$1315,DataRegularSeason20242025!$B$3:$B$1315, "&lt;=" &amp; FP$1, DataRegularSeason20242025!$D$3:$D$1315, $A31)+SUMIFS(DataRegularSeason20242025!$AB$3:$AB$1315,DataRegularSeason20242025!$B$3:$B$1315, "&lt;=" &amp; FP$1, DataRegularSeason20242025!$E$3:$E$1315, $A31)</f>
        <v>2</v>
      </c>
      <c r="FQ31" s="49">
        <f>SUMIFS(DataRegularSeason20242025!$AA$3:$AA$1315,DataRegularSeason20242025!$B$3:$B$1315, "&lt;=" &amp; FQ$1, DataRegularSeason20242025!$D$3:$D$1315, $A31)+SUMIFS(DataRegularSeason20242025!$AB$3:$AB$1315,DataRegularSeason20242025!$B$3:$B$1315, "&lt;=" &amp; FQ$1, DataRegularSeason20242025!$E$3:$E$1315, $A31)</f>
        <v>2</v>
      </c>
      <c r="FR31" s="49">
        <f>SUMIFS(DataRegularSeason20242025!$AA$3:$AA$1315,DataRegularSeason20242025!$B$3:$B$1315, "&lt;=" &amp; FR$1, DataRegularSeason20242025!$D$3:$D$1315, $A31)+SUMIFS(DataRegularSeason20242025!$AB$3:$AB$1315,DataRegularSeason20242025!$B$3:$B$1315, "&lt;=" &amp; FR$1, DataRegularSeason20242025!$E$3:$E$1315, $A31)</f>
        <v>2</v>
      </c>
      <c r="FS31" s="49">
        <f>SUMIFS(DataRegularSeason20242025!$AA$3:$AA$1315,DataRegularSeason20242025!$B$3:$B$1315, "&lt;=" &amp; FS$1, DataRegularSeason20242025!$D$3:$D$1315, $A31)+SUMIFS(DataRegularSeason20242025!$AB$3:$AB$1315,DataRegularSeason20242025!$B$3:$B$1315, "&lt;=" &amp; FS$1, DataRegularSeason20242025!$E$3:$E$1315, $A31)</f>
        <v>2</v>
      </c>
      <c r="FT31" s="49">
        <f>SUMIFS(DataRegularSeason20242025!$AA$3:$AA$1315,DataRegularSeason20242025!$B$3:$B$1315, "&lt;=" &amp; FT$1, DataRegularSeason20242025!$D$3:$D$1315, $A31)+SUMIFS(DataRegularSeason20242025!$AB$3:$AB$1315,DataRegularSeason20242025!$B$3:$B$1315, "&lt;=" &amp; FT$1, DataRegularSeason20242025!$E$3:$E$1315, $A31)</f>
        <v>2</v>
      </c>
      <c r="FU31" s="49">
        <f>SUMIFS(DataRegularSeason20242025!$AA$3:$AA$1315,DataRegularSeason20242025!$B$3:$B$1315, "&lt;=" &amp; FU$1, DataRegularSeason20242025!$D$3:$D$1315, $A31)+SUMIFS(DataRegularSeason20242025!$AB$3:$AB$1315,DataRegularSeason20242025!$B$3:$B$1315, "&lt;=" &amp; FU$1, DataRegularSeason20242025!$E$3:$E$1315, $A31)</f>
        <v>2</v>
      </c>
      <c r="FV31" s="49">
        <f>SUMIFS(DataRegularSeason20242025!$AA$3:$AA$1315,DataRegularSeason20242025!$B$3:$B$1315, "&lt;=" &amp; FV$1, DataRegularSeason20242025!$D$3:$D$1315, $A31)+SUMIFS(DataRegularSeason20242025!$AB$3:$AB$1315,DataRegularSeason20242025!$B$3:$B$1315, "&lt;=" &amp; FV$1, DataRegularSeason20242025!$E$3:$E$1315, $A31)</f>
        <v>2</v>
      </c>
      <c r="FW31" s="49">
        <f>SUMIFS(DataRegularSeason20242025!$AA$3:$AA$1315,DataRegularSeason20242025!$B$3:$B$1315, "&lt;=" &amp; FW$1, DataRegularSeason20242025!$D$3:$D$1315, $A31)+SUMIFS(DataRegularSeason20242025!$AB$3:$AB$1315,DataRegularSeason20242025!$B$3:$B$1315, "&lt;=" &amp; FW$1, DataRegularSeason20242025!$E$3:$E$1315, $A31)</f>
        <v>2</v>
      </c>
      <c r="FX31" s="49">
        <f>SUMIFS(DataRegularSeason20242025!$AA$3:$AA$1315,DataRegularSeason20242025!$B$3:$B$1315, "&lt;=" &amp; FX$1, DataRegularSeason20242025!$D$3:$D$1315, $A31)+SUMIFS(DataRegularSeason20242025!$AB$3:$AB$1315,DataRegularSeason20242025!$B$3:$B$1315, "&lt;=" &amp; FX$1, DataRegularSeason20242025!$E$3:$E$1315, $A31)</f>
        <v>2</v>
      </c>
      <c r="FY31" s="49">
        <f>SUMIFS(DataRegularSeason20242025!$AA$3:$AA$1315,DataRegularSeason20242025!$B$3:$B$1315, "&lt;=" &amp; FY$1, DataRegularSeason20242025!$D$3:$D$1315, $A31)+SUMIFS(DataRegularSeason20242025!$AB$3:$AB$1315,DataRegularSeason20242025!$B$3:$B$1315, "&lt;=" &amp; FY$1, DataRegularSeason20242025!$E$3:$E$1315, $A31)</f>
        <v>2</v>
      </c>
      <c r="FZ31" s="49">
        <f>SUMIFS(DataRegularSeason20242025!$AA$3:$AA$1315,DataRegularSeason20242025!$B$3:$B$1315, "&lt;=" &amp; FZ$1, DataRegularSeason20242025!$D$3:$D$1315, $A31)+SUMIFS(DataRegularSeason20242025!$AB$3:$AB$1315,DataRegularSeason20242025!$B$3:$B$1315, "&lt;=" &amp; FZ$1, DataRegularSeason20242025!$E$3:$E$1315, $A31)</f>
        <v>2</v>
      </c>
      <c r="GA31" s="49">
        <f>SUMIFS(DataRegularSeason20242025!$AA$3:$AA$1315,DataRegularSeason20242025!$B$3:$B$1315, "&lt;=" &amp; GA$1, DataRegularSeason20242025!$D$3:$D$1315, $A31)+SUMIFS(DataRegularSeason20242025!$AB$3:$AB$1315,DataRegularSeason20242025!$B$3:$B$1315, "&lt;=" &amp; GA$1, DataRegularSeason20242025!$E$3:$E$1315, $A31)</f>
        <v>2</v>
      </c>
      <c r="GB31" s="49">
        <f>SUMIFS(DataRegularSeason20242025!$AA$3:$AA$1315,DataRegularSeason20242025!$B$3:$B$1315, "&lt;=" &amp; GB$1, DataRegularSeason20242025!$D$3:$D$1315, $A31)+SUMIFS(DataRegularSeason20242025!$AB$3:$AB$1315,DataRegularSeason20242025!$B$3:$B$1315, "&lt;=" &amp; GB$1, DataRegularSeason20242025!$E$3:$E$1315, $A31)</f>
        <v>2</v>
      </c>
      <c r="GC31" s="49">
        <f>SUMIFS(DataRegularSeason20242025!$AA$3:$AA$1315,DataRegularSeason20242025!$B$3:$B$1315, "&lt;=" &amp; GC$1, DataRegularSeason20242025!$D$3:$D$1315, $A31)+SUMIFS(DataRegularSeason20242025!$AB$3:$AB$1315,DataRegularSeason20242025!$B$3:$B$1315, "&lt;=" &amp; GC$1, DataRegularSeason20242025!$E$3:$E$1315, $A31)</f>
        <v>2</v>
      </c>
      <c r="GD31" s="49">
        <f>SUMIFS(DataRegularSeason20242025!$AA$3:$AA$1315,DataRegularSeason20242025!$B$3:$B$1315, "&lt;=" &amp; GD$1, DataRegularSeason20242025!$D$3:$D$1315, $A31)+SUMIFS(DataRegularSeason20242025!$AB$3:$AB$1315,DataRegularSeason20242025!$B$3:$B$1315, "&lt;=" &amp; GD$1, DataRegularSeason20242025!$E$3:$E$1315, $A31)</f>
        <v>2</v>
      </c>
      <c r="GE31" s="49">
        <f>SUMIFS(DataRegularSeason20242025!$AA$3:$AA$1315,DataRegularSeason20242025!$B$3:$B$1315, "&lt;=" &amp; GE$1, DataRegularSeason20242025!$D$3:$D$1315, $A31)+SUMIFS(DataRegularSeason20242025!$AB$3:$AB$1315,DataRegularSeason20242025!$B$3:$B$1315, "&lt;=" &amp; GE$1, DataRegularSeason20242025!$E$3:$E$1315, $A31)</f>
        <v>2</v>
      </c>
      <c r="GF31" s="49">
        <f>SUMIFS(DataRegularSeason20242025!$AA$3:$AA$1315,DataRegularSeason20242025!$B$3:$B$1315, "&lt;=" &amp; GF$1, DataRegularSeason20242025!$D$3:$D$1315, $A31)+SUMIFS(DataRegularSeason20242025!$AB$3:$AB$1315,DataRegularSeason20242025!$B$3:$B$1315, "&lt;=" &amp; GF$1, DataRegularSeason20242025!$E$3:$E$1315, $A31)</f>
        <v>2</v>
      </c>
      <c r="GG31" s="49">
        <f>SUMIFS(DataRegularSeason20242025!$AA$3:$AA$1315,DataRegularSeason20242025!$B$3:$B$1315, "&lt;=" &amp; GG$1, DataRegularSeason20242025!$D$3:$D$1315, $A31)+SUMIFS(DataRegularSeason20242025!$AB$3:$AB$1315,DataRegularSeason20242025!$B$3:$B$1315, "&lt;=" &amp; GG$1, DataRegularSeason20242025!$E$3:$E$1315, $A31)</f>
        <v>2</v>
      </c>
      <c r="GH31" s="49">
        <f>SUMIFS(DataRegularSeason20242025!$AA$3:$AA$1315,DataRegularSeason20242025!$B$3:$B$1315, "&lt;=" &amp; GH$1, DataRegularSeason20242025!$D$3:$D$1315, $A31)+SUMIFS(DataRegularSeason20242025!$AB$3:$AB$1315,DataRegularSeason20242025!$B$3:$B$1315, "&lt;=" &amp; GH$1, DataRegularSeason20242025!$E$3:$E$1315, $A31)</f>
        <v>2</v>
      </c>
      <c r="GI31" s="49">
        <f>SUMIFS(DataRegularSeason20242025!$AA$3:$AA$1315,DataRegularSeason20242025!$B$3:$B$1315, "&lt;=" &amp; GI$1, DataRegularSeason20242025!$D$3:$D$1315, $A31)+SUMIFS(DataRegularSeason20242025!$AB$3:$AB$1315,DataRegularSeason20242025!$B$3:$B$1315, "&lt;=" &amp; GI$1, DataRegularSeason20242025!$E$3:$E$1315, $A31)</f>
        <v>2</v>
      </c>
      <c r="GJ31" s="49">
        <f>SUMIFS(DataRegularSeason20242025!$AA$3:$AA$1315,DataRegularSeason20242025!$B$3:$B$1315, "&lt;=" &amp; GJ$1, DataRegularSeason20242025!$D$3:$D$1315, $A31)+SUMIFS(DataRegularSeason20242025!$AB$3:$AB$1315,DataRegularSeason20242025!$B$3:$B$1315, "&lt;=" &amp; GJ$1, DataRegularSeason20242025!$E$3:$E$1315, $A31)</f>
        <v>2</v>
      </c>
      <c r="GK31" s="49">
        <f>SUMIFS(DataRegularSeason20242025!$AA$3:$AA$1315,DataRegularSeason20242025!$B$3:$B$1315, "&lt;=" &amp; GK$1, DataRegularSeason20242025!$D$3:$D$1315, $A31)+SUMIFS(DataRegularSeason20242025!$AB$3:$AB$1315,DataRegularSeason20242025!$B$3:$B$1315, "&lt;=" &amp; GK$1, DataRegularSeason20242025!$E$3:$E$1315, $A31)</f>
        <v>2</v>
      </c>
      <c r="GL31" s="49">
        <f>SUMIFS(DataRegularSeason20242025!$AA$3:$AA$1315,DataRegularSeason20242025!$B$3:$B$1315, "&lt;=" &amp; GL$1, DataRegularSeason20242025!$D$3:$D$1315, $A31)+SUMIFS(DataRegularSeason20242025!$AB$3:$AB$1315,DataRegularSeason20242025!$B$3:$B$1315, "&lt;=" &amp; GL$1, DataRegularSeason20242025!$E$3:$E$1315, $A31)</f>
        <v>2</v>
      </c>
      <c r="GM31" s="49">
        <f>SUMIFS(DataRegularSeason20242025!$AA$3:$AA$1315,DataRegularSeason20242025!$B$3:$B$1315, "&lt;=" &amp; GM$1, DataRegularSeason20242025!$D$3:$D$1315, $A31)+SUMIFS(DataRegularSeason20242025!$AB$3:$AB$1315,DataRegularSeason20242025!$B$3:$B$1315, "&lt;=" &amp; GM$1, DataRegularSeason20242025!$E$3:$E$1315, $A31)</f>
        <v>2</v>
      </c>
      <c r="GN31" s="49">
        <f>SUMIFS(DataRegularSeason20242025!$AA$3:$AA$1315,DataRegularSeason20242025!$B$3:$B$1315, "&lt;=" &amp; GN$1, DataRegularSeason20242025!$D$3:$D$1315, $A31)+SUMIFS(DataRegularSeason20242025!$AB$3:$AB$1315,DataRegularSeason20242025!$B$3:$B$1315, "&lt;=" &amp; GN$1, DataRegularSeason20242025!$E$3:$E$1315, $A31)</f>
        <v>2</v>
      </c>
      <c r="GO31" s="49">
        <f>SUMIFS(DataRegularSeason20242025!$AA$3:$AA$1315,DataRegularSeason20242025!$B$3:$B$1315, "&lt;=" &amp; GO$1, DataRegularSeason20242025!$D$3:$D$1315, $A31)+SUMIFS(DataRegularSeason20242025!$AB$3:$AB$1315,DataRegularSeason20242025!$B$3:$B$1315, "&lt;=" &amp; GO$1, DataRegularSeason20242025!$E$3:$E$1315, $A31)</f>
        <v>2</v>
      </c>
      <c r="GP31" s="49">
        <f>SUMIFS(DataRegularSeason20242025!$AA$3:$AA$1315,DataRegularSeason20242025!$B$3:$B$1315, "&lt;=" &amp; GP$1, DataRegularSeason20242025!$D$3:$D$1315, $A31)+SUMIFS(DataRegularSeason20242025!$AB$3:$AB$1315,DataRegularSeason20242025!$B$3:$B$1315, "&lt;=" &amp; GP$1, DataRegularSeason20242025!$E$3:$E$1315, $A31)</f>
        <v>2</v>
      </c>
      <c r="GQ31" s="49">
        <f>SUMIFS(DataRegularSeason20242025!$AA$3:$AA$1315,DataRegularSeason20242025!$B$3:$B$1315, "&lt;=" &amp; GQ$1, DataRegularSeason20242025!$D$3:$D$1315, $A31)+SUMIFS(DataRegularSeason20242025!$AB$3:$AB$1315,DataRegularSeason20242025!$B$3:$B$1315, "&lt;=" &amp; GQ$1, DataRegularSeason20242025!$E$3:$E$1315, $A31)</f>
        <v>2</v>
      </c>
      <c r="GR31" s="49">
        <f>SUMIFS(DataRegularSeason20242025!$AA$3:$AA$1315,DataRegularSeason20242025!$B$3:$B$1315, "&lt;=" &amp; GR$1, DataRegularSeason20242025!$D$3:$D$1315, $A31)+SUMIFS(DataRegularSeason20242025!$AB$3:$AB$1315,DataRegularSeason20242025!$B$3:$B$1315, "&lt;=" &amp; GR$1, DataRegularSeason20242025!$E$3:$E$1315, $A31)</f>
        <v>2</v>
      </c>
      <c r="GS31" s="49">
        <f>SUMIFS(DataRegularSeason20242025!$AA$3:$AA$1315,DataRegularSeason20242025!$B$3:$B$1315, "&lt;=" &amp; GS$1, DataRegularSeason20242025!$D$3:$D$1315, $A31)+SUMIFS(DataRegularSeason20242025!$AB$3:$AB$1315,DataRegularSeason20242025!$B$3:$B$1315, "&lt;=" &amp; GS$1, DataRegularSeason20242025!$E$3:$E$1315, $A31)</f>
        <v>2</v>
      </c>
      <c r="GT31" s="49">
        <f>SUMIFS(DataRegularSeason20242025!$AA$3:$AA$1315,DataRegularSeason20242025!$B$3:$B$1315, "&lt;=" &amp; GT$1, DataRegularSeason20242025!$D$3:$D$1315, $A31)+SUMIFS(DataRegularSeason20242025!$AB$3:$AB$1315,DataRegularSeason20242025!$B$3:$B$1315, "&lt;=" &amp; GT$1, DataRegularSeason20242025!$E$3:$E$1315, $A31)</f>
        <v>2</v>
      </c>
      <c r="GU31" s="49">
        <f>SUMIFS(DataRegularSeason20242025!$AA$3:$AA$1315,DataRegularSeason20242025!$B$3:$B$1315, "&lt;=" &amp; GU$1, DataRegularSeason20242025!$D$3:$D$1315, $A31)+SUMIFS(DataRegularSeason20242025!$AB$3:$AB$1315,DataRegularSeason20242025!$B$3:$B$1315, "&lt;=" &amp; GU$1, DataRegularSeason20242025!$E$3:$E$1315, $A31)</f>
        <v>2</v>
      </c>
      <c r="GV31" s="49"/>
      <c r="GW31" s="49"/>
      <c r="GX31" s="49"/>
      <c r="GY31" s="49"/>
      <c r="GZ31" s="49"/>
      <c r="HA31" s="49"/>
      <c r="HB31" s="49"/>
      <c r="HC31" s="49"/>
      <c r="HD31" s="49"/>
      <c r="HE31" s="49"/>
      <c r="HF31" s="49"/>
      <c r="HG31" s="49"/>
      <c r="HH31" s="49"/>
      <c r="HI31" s="49"/>
      <c r="HJ31" s="49"/>
      <c r="HK31" s="49"/>
      <c r="HL31" s="49"/>
      <c r="HM31" s="49"/>
      <c r="HN31" s="49"/>
      <c r="HO31" s="49"/>
      <c r="HP31" s="49"/>
      <c r="HQ31" s="49"/>
      <c r="HR31" s="49"/>
      <c r="HS31" s="49"/>
      <c r="HT31" s="49"/>
      <c r="HU31" s="49"/>
      <c r="HV31" s="49"/>
      <c r="HW31" s="49"/>
      <c r="HX31" s="49"/>
      <c r="HY31" s="49"/>
      <c r="HZ31" s="49"/>
      <c r="IA31" s="49"/>
      <c r="IB31" s="49"/>
      <c r="IC31" s="49"/>
      <c r="ID31" s="49"/>
      <c r="IE31" s="49"/>
      <c r="IF31" s="49"/>
      <c r="IG31" s="49"/>
      <c r="IH31" s="49"/>
      <c r="II31" s="49"/>
      <c r="IJ31" s="49"/>
      <c r="IK31" s="49"/>
      <c r="IL31" s="49"/>
      <c r="IM31" s="49"/>
      <c r="IN31" s="49"/>
      <c r="IO31" s="49"/>
      <c r="IP31" s="49"/>
      <c r="IQ31" s="49"/>
      <c r="IR31" s="49"/>
      <c r="IS31" s="49"/>
      <c r="IT31" s="49"/>
      <c r="IU31" s="49"/>
      <c r="IV31" s="49"/>
      <c r="IW31" s="49"/>
      <c r="IX31" s="49"/>
      <c r="IY31" s="49"/>
      <c r="IZ31" s="49"/>
      <c r="JA31" s="49"/>
      <c r="JB31" s="49"/>
      <c r="JC31" s="49"/>
      <c r="JD31" s="49"/>
      <c r="JE31" s="49"/>
      <c r="JF31" s="49"/>
      <c r="JG31" s="49"/>
      <c r="JH31" s="49"/>
      <c r="JI31" s="49"/>
      <c r="JJ31" s="49"/>
      <c r="JK31" s="49"/>
      <c r="JL31" s="49"/>
      <c r="JM31" s="49"/>
      <c r="JN31" s="49"/>
      <c r="JO31" s="49"/>
    </row>
    <row r="32" spans="1:275" hidden="1" x14ac:dyDescent="0.25">
      <c r="A32" s="48" t="s">
        <v>22</v>
      </c>
      <c r="B32" t="s">
        <v>97</v>
      </c>
      <c r="C32" t="s">
        <v>95</v>
      </c>
      <c r="D32" s="49">
        <f>SUMIFS(DataRegularSeason20242025!$AA$3:$AA$1315,DataRegularSeason20242025!$B$3:$B$1315, "&lt;=" &amp; D$1, DataRegularSeason20242025!$D$3:$D$1315, $A32)+SUMIFS(DataRegularSeason20242025!$AB$3:$AB$1315,DataRegularSeason20242025!$B$3:$B$1315, "&lt;=" &amp; D$1, DataRegularSeason20242025!$E$3:$E$1315, $A32)</f>
        <v>0</v>
      </c>
      <c r="E32" s="49">
        <f>SUMIFS(DataRegularSeason20242025!$AA$3:$AA$1315,DataRegularSeason20242025!$B$3:$B$1315, "&lt;=" &amp; E$1, DataRegularSeason20242025!$D$3:$D$1315, $A32)+SUMIFS(DataRegularSeason20242025!$AB$3:$AB$1315,DataRegularSeason20242025!$B$3:$B$1315, "&lt;=" &amp; E$1, DataRegularSeason20242025!$E$3:$E$1315, $A32)</f>
        <v>0</v>
      </c>
      <c r="F32" s="49">
        <f>SUMIFS(DataRegularSeason20242025!$AA$3:$AA$1315,DataRegularSeason20242025!$B$3:$B$1315, "&lt;=" &amp; F$1, DataRegularSeason20242025!$D$3:$D$1315, $A32)+SUMIFS(DataRegularSeason20242025!$AB$3:$AB$1315,DataRegularSeason20242025!$B$3:$B$1315, "&lt;=" &amp; F$1, DataRegularSeason20242025!$E$3:$E$1315, $A32)</f>
        <v>0</v>
      </c>
      <c r="G32" s="49">
        <f>SUMIFS(DataRegularSeason20242025!$AA$3:$AA$1315,DataRegularSeason20242025!$B$3:$B$1315, "&lt;=" &amp; G$1, DataRegularSeason20242025!$D$3:$D$1315, $A32)+SUMIFS(DataRegularSeason20242025!$AB$3:$AB$1315,DataRegularSeason20242025!$B$3:$B$1315, "&lt;=" &amp; G$1, DataRegularSeason20242025!$E$3:$E$1315, $A32)</f>
        <v>0</v>
      </c>
      <c r="H32" s="49">
        <f>SUMIFS(DataRegularSeason20242025!$AA$3:$AA$1315,DataRegularSeason20242025!$B$3:$B$1315, "&lt;=" &amp; H$1, DataRegularSeason20242025!$D$3:$D$1315, $A32)+SUMIFS(DataRegularSeason20242025!$AB$3:$AB$1315,DataRegularSeason20242025!$B$3:$B$1315, "&lt;=" &amp; H$1, DataRegularSeason20242025!$E$3:$E$1315, $A32)</f>
        <v>0</v>
      </c>
      <c r="I32" s="49">
        <f>SUMIFS(DataRegularSeason20242025!$AA$3:$AA$1315,DataRegularSeason20242025!$B$3:$B$1315, "&lt;=" &amp; I$1, DataRegularSeason20242025!$D$3:$D$1315, $A32)+SUMIFS(DataRegularSeason20242025!$AB$3:$AB$1315,DataRegularSeason20242025!$B$3:$B$1315, "&lt;=" &amp; I$1, DataRegularSeason20242025!$E$3:$E$1315, $A32)</f>
        <v>0</v>
      </c>
      <c r="J32" s="49">
        <f>SUMIFS(DataRegularSeason20242025!$AA$3:$AA$1315,DataRegularSeason20242025!$B$3:$B$1315, "&lt;=" &amp; J$1, DataRegularSeason20242025!$D$3:$D$1315, $A32)+SUMIFS(DataRegularSeason20242025!$AB$3:$AB$1315,DataRegularSeason20242025!$B$3:$B$1315, "&lt;=" &amp; J$1, DataRegularSeason20242025!$E$3:$E$1315, $A32)</f>
        <v>2</v>
      </c>
      <c r="K32" s="49">
        <f>SUMIFS(DataRegularSeason20242025!$AA$3:$AA$1315,DataRegularSeason20242025!$B$3:$B$1315, "&lt;=" &amp; K$1, DataRegularSeason20242025!$D$3:$D$1315, $A32)+SUMIFS(DataRegularSeason20242025!$AB$3:$AB$1315,DataRegularSeason20242025!$B$3:$B$1315, "&lt;=" &amp; K$1, DataRegularSeason20242025!$E$3:$E$1315, $A32)</f>
        <v>2</v>
      </c>
      <c r="L32" s="49">
        <f>SUMIFS(DataRegularSeason20242025!$AA$3:$AA$1315,DataRegularSeason20242025!$B$3:$B$1315, "&lt;=" &amp; L$1, DataRegularSeason20242025!$D$3:$D$1315, $A32)+SUMIFS(DataRegularSeason20242025!$AB$3:$AB$1315,DataRegularSeason20242025!$B$3:$B$1315, "&lt;=" &amp; L$1, DataRegularSeason20242025!$E$3:$E$1315, $A32)</f>
        <v>4</v>
      </c>
      <c r="M32" s="49">
        <f>SUMIFS(DataRegularSeason20242025!$AA$3:$AA$1315,DataRegularSeason20242025!$B$3:$B$1315, "&lt;=" &amp; M$1, DataRegularSeason20242025!$D$3:$D$1315, $A32)+SUMIFS(DataRegularSeason20242025!$AB$3:$AB$1315,DataRegularSeason20242025!$B$3:$B$1315, "&lt;=" &amp; M$1, DataRegularSeason20242025!$E$3:$E$1315, $A32)</f>
        <v>4</v>
      </c>
      <c r="N32" s="49">
        <f>SUMIFS(DataRegularSeason20242025!$AA$3:$AA$1315,DataRegularSeason20242025!$B$3:$B$1315, "&lt;=" &amp; N$1, DataRegularSeason20242025!$D$3:$D$1315, $A32)+SUMIFS(DataRegularSeason20242025!$AB$3:$AB$1315,DataRegularSeason20242025!$B$3:$B$1315, "&lt;=" &amp; N$1, DataRegularSeason20242025!$E$3:$E$1315, $A32)</f>
        <v>6</v>
      </c>
      <c r="O32" s="49">
        <f>SUMIFS(DataRegularSeason20242025!$AA$3:$AA$1315,DataRegularSeason20242025!$B$3:$B$1315, "&lt;=" &amp; O$1, DataRegularSeason20242025!$D$3:$D$1315, $A32)+SUMIFS(DataRegularSeason20242025!$AB$3:$AB$1315,DataRegularSeason20242025!$B$3:$B$1315, "&lt;=" &amp; O$1, DataRegularSeason20242025!$E$3:$E$1315, $A32)</f>
        <v>6</v>
      </c>
      <c r="P32" s="49">
        <f>SUMIFS(DataRegularSeason20242025!$AA$3:$AA$1315,DataRegularSeason20242025!$B$3:$B$1315, "&lt;=" &amp; P$1, DataRegularSeason20242025!$D$3:$D$1315, $A32)+SUMIFS(DataRegularSeason20242025!$AB$3:$AB$1315,DataRegularSeason20242025!$B$3:$B$1315, "&lt;=" &amp; P$1, DataRegularSeason20242025!$E$3:$E$1315, $A32)</f>
        <v>6</v>
      </c>
      <c r="Q32" s="49">
        <f>SUMIFS(DataRegularSeason20242025!$AA$3:$AA$1315,DataRegularSeason20242025!$B$3:$B$1315, "&lt;=" &amp; Q$1, DataRegularSeason20242025!$D$3:$D$1315, $A32)+SUMIFS(DataRegularSeason20242025!$AB$3:$AB$1315,DataRegularSeason20242025!$B$3:$B$1315, "&lt;=" &amp; Q$1, DataRegularSeason20242025!$E$3:$E$1315, $A32)</f>
        <v>6</v>
      </c>
      <c r="R32" s="49">
        <f>SUMIFS(DataRegularSeason20242025!$AA$3:$AA$1315,DataRegularSeason20242025!$B$3:$B$1315, "&lt;=" &amp; R$1, DataRegularSeason20242025!$D$3:$D$1315, $A32)+SUMIFS(DataRegularSeason20242025!$AB$3:$AB$1315,DataRegularSeason20242025!$B$3:$B$1315, "&lt;=" &amp; R$1, DataRegularSeason20242025!$E$3:$E$1315, $A32)</f>
        <v>6</v>
      </c>
      <c r="S32" s="49">
        <f>SUMIFS(DataRegularSeason20242025!$AA$3:$AA$1315,DataRegularSeason20242025!$B$3:$B$1315, "&lt;=" &amp; S$1, DataRegularSeason20242025!$D$3:$D$1315, $A32)+SUMIFS(DataRegularSeason20242025!$AB$3:$AB$1315,DataRegularSeason20242025!$B$3:$B$1315, "&lt;=" &amp; S$1, DataRegularSeason20242025!$E$3:$E$1315, $A32)</f>
        <v>8</v>
      </c>
      <c r="T32" s="49">
        <f>SUMIFS(DataRegularSeason20242025!$AA$3:$AA$1315,DataRegularSeason20242025!$B$3:$B$1315, "&lt;=" &amp; T$1, DataRegularSeason20242025!$D$3:$D$1315, $A32)+SUMIFS(DataRegularSeason20242025!$AB$3:$AB$1315,DataRegularSeason20242025!$B$3:$B$1315, "&lt;=" &amp; T$1, DataRegularSeason20242025!$E$3:$E$1315, $A32)</f>
        <v>8</v>
      </c>
      <c r="U32" s="49">
        <f>SUMIFS(DataRegularSeason20242025!$AA$3:$AA$1315,DataRegularSeason20242025!$B$3:$B$1315, "&lt;=" &amp; U$1, DataRegularSeason20242025!$D$3:$D$1315, $A32)+SUMIFS(DataRegularSeason20242025!$AB$3:$AB$1315,DataRegularSeason20242025!$B$3:$B$1315, "&lt;=" &amp; U$1, DataRegularSeason20242025!$E$3:$E$1315, $A32)</f>
        <v>10</v>
      </c>
      <c r="V32" s="49">
        <f>SUMIFS(DataRegularSeason20242025!$AA$3:$AA$1315,DataRegularSeason20242025!$B$3:$B$1315, "&lt;=" &amp; V$1, DataRegularSeason20242025!$D$3:$D$1315, $A32)+SUMIFS(DataRegularSeason20242025!$AB$3:$AB$1315,DataRegularSeason20242025!$B$3:$B$1315, "&lt;=" &amp; V$1, DataRegularSeason20242025!$E$3:$E$1315, $A32)</f>
        <v>10</v>
      </c>
      <c r="W32" s="49">
        <f>SUMIFS(DataRegularSeason20242025!$AA$3:$AA$1315,DataRegularSeason20242025!$B$3:$B$1315, "&lt;=" &amp; W$1, DataRegularSeason20242025!$D$3:$D$1315, $A32)+SUMIFS(DataRegularSeason20242025!$AB$3:$AB$1315,DataRegularSeason20242025!$B$3:$B$1315, "&lt;=" &amp; W$1, DataRegularSeason20242025!$E$3:$E$1315, $A32)</f>
        <v>12</v>
      </c>
      <c r="X32" s="49">
        <f>SUMIFS(DataRegularSeason20242025!$AA$3:$AA$1315,DataRegularSeason20242025!$B$3:$B$1315, "&lt;=" &amp; X$1, DataRegularSeason20242025!$D$3:$D$1315, $A32)+SUMIFS(DataRegularSeason20242025!$AB$3:$AB$1315,DataRegularSeason20242025!$B$3:$B$1315, "&lt;=" &amp; X$1, DataRegularSeason20242025!$E$3:$E$1315, $A32)</f>
        <v>12</v>
      </c>
      <c r="Y32" s="49">
        <f>SUMIFS(DataRegularSeason20242025!$AA$3:$AA$1315,DataRegularSeason20242025!$B$3:$B$1315, "&lt;=" &amp; Y$1, DataRegularSeason20242025!$D$3:$D$1315, $A32)+SUMIFS(DataRegularSeason20242025!$AB$3:$AB$1315,DataRegularSeason20242025!$B$3:$B$1315, "&lt;=" &amp; Y$1, DataRegularSeason20242025!$E$3:$E$1315, $A32)</f>
        <v>14</v>
      </c>
      <c r="Z32" s="49">
        <f>SUMIFS(DataRegularSeason20242025!$AA$3:$AA$1315,DataRegularSeason20242025!$B$3:$B$1315, "&lt;=" &amp; Z$1, DataRegularSeason20242025!$D$3:$D$1315, $A32)+SUMIFS(DataRegularSeason20242025!$AB$3:$AB$1315,DataRegularSeason20242025!$B$3:$B$1315, "&lt;=" &amp; Z$1, DataRegularSeason20242025!$E$3:$E$1315, $A32)</f>
        <v>14</v>
      </c>
      <c r="AA32" s="49">
        <f>SUMIFS(DataRegularSeason20242025!$AA$3:$AA$1315,DataRegularSeason20242025!$B$3:$B$1315, "&lt;=" &amp; AA$1, DataRegularSeason20242025!$D$3:$D$1315, $A32)+SUMIFS(DataRegularSeason20242025!$AB$3:$AB$1315,DataRegularSeason20242025!$B$3:$B$1315, "&lt;=" &amp; AA$1, DataRegularSeason20242025!$E$3:$E$1315, $A32)</f>
        <v>14</v>
      </c>
      <c r="AB32" s="49">
        <f>SUMIFS(DataRegularSeason20242025!$AA$3:$AA$1315,DataRegularSeason20242025!$B$3:$B$1315, "&lt;=" &amp; AB$1, DataRegularSeason20242025!$D$3:$D$1315, $A32)+SUMIFS(DataRegularSeason20242025!$AB$3:$AB$1315,DataRegularSeason20242025!$B$3:$B$1315, "&lt;=" &amp; AB$1, DataRegularSeason20242025!$E$3:$E$1315, $A32)</f>
        <v>14</v>
      </c>
      <c r="AC32" s="49">
        <f>SUMIFS(DataRegularSeason20242025!$AA$3:$AA$1315,DataRegularSeason20242025!$B$3:$B$1315, "&lt;=" &amp; AC$1, DataRegularSeason20242025!$D$3:$D$1315, $A32)+SUMIFS(DataRegularSeason20242025!$AB$3:$AB$1315,DataRegularSeason20242025!$B$3:$B$1315, "&lt;=" &amp; AC$1, DataRegularSeason20242025!$E$3:$E$1315, $A32)</f>
        <v>14</v>
      </c>
      <c r="AD32" s="49">
        <f>SUMIFS(DataRegularSeason20242025!$AA$3:$AA$1315,DataRegularSeason20242025!$B$3:$B$1315, "&lt;=" &amp; AD$1, DataRegularSeason20242025!$D$3:$D$1315, $A32)+SUMIFS(DataRegularSeason20242025!$AB$3:$AB$1315,DataRegularSeason20242025!$B$3:$B$1315, "&lt;=" &amp; AD$1, DataRegularSeason20242025!$E$3:$E$1315, $A32)</f>
        <v>14</v>
      </c>
      <c r="AE32" s="49">
        <f>SUMIFS(DataRegularSeason20242025!$AA$3:$AA$1315,DataRegularSeason20242025!$B$3:$B$1315, "&lt;=" &amp; AE$1, DataRegularSeason20242025!$D$3:$D$1315, $A32)+SUMIFS(DataRegularSeason20242025!$AB$3:$AB$1315,DataRegularSeason20242025!$B$3:$B$1315, "&lt;=" &amp; AE$1, DataRegularSeason20242025!$E$3:$E$1315, $A32)</f>
        <v>14</v>
      </c>
      <c r="AF32" s="49">
        <f>SUMIFS(DataRegularSeason20242025!$AA$3:$AA$1315,DataRegularSeason20242025!$B$3:$B$1315, "&lt;=" &amp; AF$1, DataRegularSeason20242025!$D$3:$D$1315, $A32)+SUMIFS(DataRegularSeason20242025!$AB$3:$AB$1315,DataRegularSeason20242025!$B$3:$B$1315, "&lt;=" &amp; AF$1, DataRegularSeason20242025!$E$3:$E$1315, $A32)</f>
        <v>14</v>
      </c>
      <c r="AG32" s="49">
        <f>SUMIFS(DataRegularSeason20242025!$AA$3:$AA$1315,DataRegularSeason20242025!$B$3:$B$1315, "&lt;=" &amp; AG$1, DataRegularSeason20242025!$D$3:$D$1315, $A32)+SUMIFS(DataRegularSeason20242025!$AB$3:$AB$1315,DataRegularSeason20242025!$B$3:$B$1315, "&lt;=" &amp; AG$1, DataRegularSeason20242025!$E$3:$E$1315, $A32)</f>
        <v>14</v>
      </c>
      <c r="AH32" s="49">
        <f>SUMIFS(DataRegularSeason20242025!$AA$3:$AA$1315,DataRegularSeason20242025!$B$3:$B$1315, "&lt;=" &amp; AH$1, DataRegularSeason20242025!$D$3:$D$1315, $A32)+SUMIFS(DataRegularSeason20242025!$AB$3:$AB$1315,DataRegularSeason20242025!$B$3:$B$1315, "&lt;=" &amp; AH$1, DataRegularSeason20242025!$E$3:$E$1315, $A32)</f>
        <v>14</v>
      </c>
      <c r="AI32" s="49">
        <f>SUMIFS(DataRegularSeason20242025!$AA$3:$AA$1315,DataRegularSeason20242025!$B$3:$B$1315, "&lt;=" &amp; AI$1, DataRegularSeason20242025!$D$3:$D$1315, $A32)+SUMIFS(DataRegularSeason20242025!$AB$3:$AB$1315,DataRegularSeason20242025!$B$3:$B$1315, "&lt;=" &amp; AI$1, DataRegularSeason20242025!$E$3:$E$1315, $A32)</f>
        <v>14</v>
      </c>
      <c r="AJ32" s="49">
        <f>SUMIFS(DataRegularSeason20242025!$AA$3:$AA$1315,DataRegularSeason20242025!$B$3:$B$1315, "&lt;=" &amp; AJ$1, DataRegularSeason20242025!$D$3:$D$1315, $A32)+SUMIFS(DataRegularSeason20242025!$AB$3:$AB$1315,DataRegularSeason20242025!$B$3:$B$1315, "&lt;=" &amp; AJ$1, DataRegularSeason20242025!$E$3:$E$1315, $A32)</f>
        <v>14</v>
      </c>
      <c r="AK32" s="49">
        <f>SUMIFS(DataRegularSeason20242025!$AA$3:$AA$1315,DataRegularSeason20242025!$B$3:$B$1315, "&lt;=" &amp; AK$1, DataRegularSeason20242025!$D$3:$D$1315, $A32)+SUMIFS(DataRegularSeason20242025!$AB$3:$AB$1315,DataRegularSeason20242025!$B$3:$B$1315, "&lt;=" &amp; AK$1, DataRegularSeason20242025!$E$3:$E$1315, $A32)</f>
        <v>14</v>
      </c>
      <c r="AL32" s="49">
        <f>SUMIFS(DataRegularSeason20242025!$AA$3:$AA$1315,DataRegularSeason20242025!$B$3:$B$1315, "&lt;=" &amp; AL$1, DataRegularSeason20242025!$D$3:$D$1315, $A32)+SUMIFS(DataRegularSeason20242025!$AB$3:$AB$1315,DataRegularSeason20242025!$B$3:$B$1315, "&lt;=" &amp; AL$1, DataRegularSeason20242025!$E$3:$E$1315, $A32)</f>
        <v>14</v>
      </c>
      <c r="AM32" s="49">
        <f>SUMIFS(DataRegularSeason20242025!$AA$3:$AA$1315,DataRegularSeason20242025!$B$3:$B$1315, "&lt;=" &amp; AM$1, DataRegularSeason20242025!$D$3:$D$1315, $A32)+SUMIFS(DataRegularSeason20242025!$AB$3:$AB$1315,DataRegularSeason20242025!$B$3:$B$1315, "&lt;=" &amp; AM$1, DataRegularSeason20242025!$E$3:$E$1315, $A32)</f>
        <v>14</v>
      </c>
      <c r="AN32" s="49">
        <f>SUMIFS(DataRegularSeason20242025!$AA$3:$AA$1315,DataRegularSeason20242025!$B$3:$B$1315, "&lt;=" &amp; AN$1, DataRegularSeason20242025!$D$3:$D$1315, $A32)+SUMIFS(DataRegularSeason20242025!$AB$3:$AB$1315,DataRegularSeason20242025!$B$3:$B$1315, "&lt;=" &amp; AN$1, DataRegularSeason20242025!$E$3:$E$1315, $A32)</f>
        <v>14</v>
      </c>
      <c r="AO32" s="49">
        <f>SUMIFS(DataRegularSeason20242025!$AA$3:$AA$1315,DataRegularSeason20242025!$B$3:$B$1315, "&lt;=" &amp; AO$1, DataRegularSeason20242025!$D$3:$D$1315, $A32)+SUMIFS(DataRegularSeason20242025!$AB$3:$AB$1315,DataRegularSeason20242025!$B$3:$B$1315, "&lt;=" &amp; AO$1, DataRegularSeason20242025!$E$3:$E$1315, $A32)</f>
        <v>14</v>
      </c>
      <c r="AP32" s="49">
        <f>SUMIFS(DataRegularSeason20242025!$AA$3:$AA$1315,DataRegularSeason20242025!$B$3:$B$1315, "&lt;=" &amp; AP$1, DataRegularSeason20242025!$D$3:$D$1315, $A32)+SUMIFS(DataRegularSeason20242025!$AB$3:$AB$1315,DataRegularSeason20242025!$B$3:$B$1315, "&lt;=" &amp; AP$1, DataRegularSeason20242025!$E$3:$E$1315, $A32)</f>
        <v>14</v>
      </c>
      <c r="AQ32" s="49">
        <f>SUMIFS(DataRegularSeason20242025!$AA$3:$AA$1315,DataRegularSeason20242025!$B$3:$B$1315, "&lt;=" &amp; AQ$1, DataRegularSeason20242025!$D$3:$D$1315, $A32)+SUMIFS(DataRegularSeason20242025!$AB$3:$AB$1315,DataRegularSeason20242025!$B$3:$B$1315, "&lt;=" &amp; AQ$1, DataRegularSeason20242025!$E$3:$E$1315, $A32)</f>
        <v>14</v>
      </c>
      <c r="AR32" s="49">
        <f>SUMIFS(DataRegularSeason20242025!$AA$3:$AA$1315,DataRegularSeason20242025!$B$3:$B$1315, "&lt;=" &amp; AR$1, DataRegularSeason20242025!$D$3:$D$1315, $A32)+SUMIFS(DataRegularSeason20242025!$AB$3:$AB$1315,DataRegularSeason20242025!$B$3:$B$1315, "&lt;=" &amp; AR$1, DataRegularSeason20242025!$E$3:$E$1315, $A32)</f>
        <v>14</v>
      </c>
      <c r="AS32" s="49">
        <f>SUMIFS(DataRegularSeason20242025!$AA$3:$AA$1315,DataRegularSeason20242025!$B$3:$B$1315, "&lt;=" &amp; AS$1, DataRegularSeason20242025!$D$3:$D$1315, $A32)+SUMIFS(DataRegularSeason20242025!$AB$3:$AB$1315,DataRegularSeason20242025!$B$3:$B$1315, "&lt;=" &amp; AS$1, DataRegularSeason20242025!$E$3:$E$1315, $A32)</f>
        <v>14</v>
      </c>
      <c r="AT32" s="49">
        <f>SUMIFS(DataRegularSeason20242025!$AA$3:$AA$1315,DataRegularSeason20242025!$B$3:$B$1315, "&lt;=" &amp; AT$1, DataRegularSeason20242025!$D$3:$D$1315, $A32)+SUMIFS(DataRegularSeason20242025!$AB$3:$AB$1315,DataRegularSeason20242025!$B$3:$B$1315, "&lt;=" &amp; AT$1, DataRegularSeason20242025!$E$3:$E$1315, $A32)</f>
        <v>14</v>
      </c>
      <c r="AU32" s="49">
        <f>SUMIFS(DataRegularSeason20242025!$AA$3:$AA$1315,DataRegularSeason20242025!$B$3:$B$1315, "&lt;=" &amp; AU$1, DataRegularSeason20242025!$D$3:$D$1315, $A32)+SUMIFS(DataRegularSeason20242025!$AB$3:$AB$1315,DataRegularSeason20242025!$B$3:$B$1315, "&lt;=" &amp; AU$1, DataRegularSeason20242025!$E$3:$E$1315, $A32)</f>
        <v>14</v>
      </c>
      <c r="AV32" s="49">
        <f>SUMIFS(DataRegularSeason20242025!$AA$3:$AA$1315,DataRegularSeason20242025!$B$3:$B$1315, "&lt;=" &amp; AV$1, DataRegularSeason20242025!$D$3:$D$1315, $A32)+SUMIFS(DataRegularSeason20242025!$AB$3:$AB$1315,DataRegularSeason20242025!$B$3:$B$1315, "&lt;=" &amp; AV$1, DataRegularSeason20242025!$E$3:$E$1315, $A32)</f>
        <v>14</v>
      </c>
      <c r="AW32" s="49">
        <f>SUMIFS(DataRegularSeason20242025!$AA$3:$AA$1315,DataRegularSeason20242025!$B$3:$B$1315, "&lt;=" &amp; AW$1, DataRegularSeason20242025!$D$3:$D$1315, $A32)+SUMIFS(DataRegularSeason20242025!$AB$3:$AB$1315,DataRegularSeason20242025!$B$3:$B$1315, "&lt;=" &amp; AW$1, DataRegularSeason20242025!$E$3:$E$1315, $A32)</f>
        <v>14</v>
      </c>
      <c r="AX32" s="49">
        <f>SUMIFS(DataRegularSeason20242025!$AA$3:$AA$1315,DataRegularSeason20242025!$B$3:$B$1315, "&lt;=" &amp; AX$1, DataRegularSeason20242025!$D$3:$D$1315, $A32)+SUMIFS(DataRegularSeason20242025!$AB$3:$AB$1315,DataRegularSeason20242025!$B$3:$B$1315, "&lt;=" &amp; AX$1, DataRegularSeason20242025!$E$3:$E$1315, $A32)</f>
        <v>14</v>
      </c>
      <c r="AY32" s="49">
        <f>SUMIFS(DataRegularSeason20242025!$AA$3:$AA$1315,DataRegularSeason20242025!$B$3:$B$1315, "&lt;=" &amp; AY$1, DataRegularSeason20242025!$D$3:$D$1315, $A32)+SUMIFS(DataRegularSeason20242025!$AB$3:$AB$1315,DataRegularSeason20242025!$B$3:$B$1315, "&lt;=" &amp; AY$1, DataRegularSeason20242025!$E$3:$E$1315, $A32)</f>
        <v>14</v>
      </c>
      <c r="AZ32" s="49">
        <f>SUMIFS(DataRegularSeason20242025!$AA$3:$AA$1315,DataRegularSeason20242025!$B$3:$B$1315, "&lt;=" &amp; AZ$1, DataRegularSeason20242025!$D$3:$D$1315, $A32)+SUMIFS(DataRegularSeason20242025!$AB$3:$AB$1315,DataRegularSeason20242025!$B$3:$B$1315, "&lt;=" &amp; AZ$1, DataRegularSeason20242025!$E$3:$E$1315, $A32)</f>
        <v>14</v>
      </c>
      <c r="BA32" s="49">
        <f>SUMIFS(DataRegularSeason20242025!$AA$3:$AA$1315,DataRegularSeason20242025!$B$3:$B$1315, "&lt;=" &amp; BA$1, DataRegularSeason20242025!$D$3:$D$1315, $A32)+SUMIFS(DataRegularSeason20242025!$AB$3:$AB$1315,DataRegularSeason20242025!$B$3:$B$1315, "&lt;=" &amp; BA$1, DataRegularSeason20242025!$E$3:$E$1315, $A32)</f>
        <v>14</v>
      </c>
      <c r="BB32" s="49">
        <f>SUMIFS(DataRegularSeason20242025!$AA$3:$AA$1315,DataRegularSeason20242025!$B$3:$B$1315, "&lt;=" &amp; BB$1, DataRegularSeason20242025!$D$3:$D$1315, $A32)+SUMIFS(DataRegularSeason20242025!$AB$3:$AB$1315,DataRegularSeason20242025!$B$3:$B$1315, "&lt;=" &amp; BB$1, DataRegularSeason20242025!$E$3:$E$1315, $A32)</f>
        <v>14</v>
      </c>
      <c r="BC32" s="49">
        <f>SUMIFS(DataRegularSeason20242025!$AA$3:$AA$1315,DataRegularSeason20242025!$B$3:$B$1315, "&lt;=" &amp; BC$1, DataRegularSeason20242025!$D$3:$D$1315, $A32)+SUMIFS(DataRegularSeason20242025!$AB$3:$AB$1315,DataRegularSeason20242025!$B$3:$B$1315, "&lt;=" &amp; BC$1, DataRegularSeason20242025!$E$3:$E$1315, $A32)</f>
        <v>14</v>
      </c>
      <c r="BD32" s="49">
        <f>SUMIFS(DataRegularSeason20242025!$AA$3:$AA$1315,DataRegularSeason20242025!$B$3:$B$1315, "&lt;=" &amp; BD$1, DataRegularSeason20242025!$D$3:$D$1315, $A32)+SUMIFS(DataRegularSeason20242025!$AB$3:$AB$1315,DataRegularSeason20242025!$B$3:$B$1315, "&lt;=" &amp; BD$1, DataRegularSeason20242025!$E$3:$E$1315, $A32)</f>
        <v>14</v>
      </c>
      <c r="BE32" s="49">
        <f>SUMIFS(DataRegularSeason20242025!$AA$3:$AA$1315,DataRegularSeason20242025!$B$3:$B$1315, "&lt;=" &amp; BE$1, DataRegularSeason20242025!$D$3:$D$1315, $A32)+SUMIFS(DataRegularSeason20242025!$AB$3:$AB$1315,DataRegularSeason20242025!$B$3:$B$1315, "&lt;=" &amp; BE$1, DataRegularSeason20242025!$E$3:$E$1315, $A32)</f>
        <v>14</v>
      </c>
      <c r="BF32" s="49">
        <f>SUMIFS(DataRegularSeason20242025!$AA$3:$AA$1315,DataRegularSeason20242025!$B$3:$B$1315, "&lt;=" &amp; BF$1, DataRegularSeason20242025!$D$3:$D$1315, $A32)+SUMIFS(DataRegularSeason20242025!$AB$3:$AB$1315,DataRegularSeason20242025!$B$3:$B$1315, "&lt;=" &amp; BF$1, DataRegularSeason20242025!$E$3:$E$1315, $A32)</f>
        <v>14</v>
      </c>
      <c r="BG32" s="49">
        <f>SUMIFS(DataRegularSeason20242025!$AA$3:$AA$1315,DataRegularSeason20242025!$B$3:$B$1315, "&lt;=" &amp; BG$1, DataRegularSeason20242025!$D$3:$D$1315, $A32)+SUMIFS(DataRegularSeason20242025!$AB$3:$AB$1315,DataRegularSeason20242025!$B$3:$B$1315, "&lt;=" &amp; BG$1, DataRegularSeason20242025!$E$3:$E$1315, $A32)</f>
        <v>14</v>
      </c>
      <c r="BH32" s="49">
        <f>SUMIFS(DataRegularSeason20242025!$AA$3:$AA$1315,DataRegularSeason20242025!$B$3:$B$1315, "&lt;=" &amp; BH$1, DataRegularSeason20242025!$D$3:$D$1315, $A32)+SUMIFS(DataRegularSeason20242025!$AB$3:$AB$1315,DataRegularSeason20242025!$B$3:$B$1315, "&lt;=" &amp; BH$1, DataRegularSeason20242025!$E$3:$E$1315, $A32)</f>
        <v>14</v>
      </c>
      <c r="BI32" s="49">
        <f>SUMIFS(DataRegularSeason20242025!$AA$3:$AA$1315,DataRegularSeason20242025!$B$3:$B$1315, "&lt;=" &amp; BI$1, DataRegularSeason20242025!$D$3:$D$1315, $A32)+SUMIFS(DataRegularSeason20242025!$AB$3:$AB$1315,DataRegularSeason20242025!$B$3:$B$1315, "&lt;=" &amp; BI$1, DataRegularSeason20242025!$E$3:$E$1315, $A32)</f>
        <v>14</v>
      </c>
      <c r="BJ32" s="49">
        <f>SUMIFS(DataRegularSeason20242025!$AA$3:$AA$1315,DataRegularSeason20242025!$B$3:$B$1315, "&lt;=" &amp; BJ$1, DataRegularSeason20242025!$D$3:$D$1315, $A32)+SUMIFS(DataRegularSeason20242025!$AB$3:$AB$1315,DataRegularSeason20242025!$B$3:$B$1315, "&lt;=" &amp; BJ$1, DataRegularSeason20242025!$E$3:$E$1315, $A32)</f>
        <v>14</v>
      </c>
      <c r="BK32" s="49">
        <f>SUMIFS(DataRegularSeason20242025!$AA$3:$AA$1315,DataRegularSeason20242025!$B$3:$B$1315, "&lt;=" &amp; BK$1, DataRegularSeason20242025!$D$3:$D$1315, $A32)+SUMIFS(DataRegularSeason20242025!$AB$3:$AB$1315,DataRegularSeason20242025!$B$3:$B$1315, "&lt;=" &amp; BK$1, DataRegularSeason20242025!$E$3:$E$1315, $A32)</f>
        <v>14</v>
      </c>
      <c r="BL32" s="49">
        <f>SUMIFS(DataRegularSeason20242025!$AA$3:$AA$1315,DataRegularSeason20242025!$B$3:$B$1315, "&lt;=" &amp; BL$1, DataRegularSeason20242025!$D$3:$D$1315, $A32)+SUMIFS(DataRegularSeason20242025!$AB$3:$AB$1315,DataRegularSeason20242025!$B$3:$B$1315, "&lt;=" &amp; BL$1, DataRegularSeason20242025!$E$3:$E$1315, $A32)</f>
        <v>14</v>
      </c>
      <c r="BM32" s="49">
        <f>SUMIFS(DataRegularSeason20242025!$AA$3:$AA$1315,DataRegularSeason20242025!$B$3:$B$1315, "&lt;=" &amp; BM$1, DataRegularSeason20242025!$D$3:$D$1315, $A32)+SUMIFS(DataRegularSeason20242025!$AB$3:$AB$1315,DataRegularSeason20242025!$B$3:$B$1315, "&lt;=" &amp; BM$1, DataRegularSeason20242025!$E$3:$E$1315, $A32)</f>
        <v>14</v>
      </c>
      <c r="BN32" s="49">
        <f>SUMIFS(DataRegularSeason20242025!$AA$3:$AA$1315,DataRegularSeason20242025!$B$3:$B$1315, "&lt;=" &amp; BN$1, DataRegularSeason20242025!$D$3:$D$1315, $A32)+SUMIFS(DataRegularSeason20242025!$AB$3:$AB$1315,DataRegularSeason20242025!$B$3:$B$1315, "&lt;=" &amp; BN$1, DataRegularSeason20242025!$E$3:$E$1315, $A32)</f>
        <v>14</v>
      </c>
      <c r="BO32" s="49">
        <f>SUMIFS(DataRegularSeason20242025!$AA$3:$AA$1315,DataRegularSeason20242025!$B$3:$B$1315, "&lt;=" &amp; BO$1, DataRegularSeason20242025!$D$3:$D$1315, $A32)+SUMIFS(DataRegularSeason20242025!$AB$3:$AB$1315,DataRegularSeason20242025!$B$3:$B$1315, "&lt;=" &amp; BO$1, DataRegularSeason20242025!$E$3:$E$1315, $A32)</f>
        <v>14</v>
      </c>
      <c r="BP32" s="49">
        <f>SUMIFS(DataRegularSeason20242025!$AA$3:$AA$1315,DataRegularSeason20242025!$B$3:$B$1315, "&lt;=" &amp; BP$1, DataRegularSeason20242025!$D$3:$D$1315, $A32)+SUMIFS(DataRegularSeason20242025!$AB$3:$AB$1315,DataRegularSeason20242025!$B$3:$B$1315, "&lt;=" &amp; BP$1, DataRegularSeason20242025!$E$3:$E$1315, $A32)</f>
        <v>14</v>
      </c>
      <c r="BQ32" s="49">
        <f>SUMIFS(DataRegularSeason20242025!$AA$3:$AA$1315,DataRegularSeason20242025!$B$3:$B$1315, "&lt;=" &amp; BQ$1, DataRegularSeason20242025!$D$3:$D$1315, $A32)+SUMIFS(DataRegularSeason20242025!$AB$3:$AB$1315,DataRegularSeason20242025!$B$3:$B$1315, "&lt;=" &amp; BQ$1, DataRegularSeason20242025!$E$3:$E$1315, $A32)</f>
        <v>14</v>
      </c>
      <c r="BR32" s="49">
        <f>SUMIFS(DataRegularSeason20242025!$AA$3:$AA$1315,DataRegularSeason20242025!$B$3:$B$1315, "&lt;=" &amp; BR$1, DataRegularSeason20242025!$D$3:$D$1315, $A32)+SUMIFS(DataRegularSeason20242025!$AB$3:$AB$1315,DataRegularSeason20242025!$B$3:$B$1315, "&lt;=" &amp; BR$1, DataRegularSeason20242025!$E$3:$E$1315, $A32)</f>
        <v>14</v>
      </c>
      <c r="BS32" s="49">
        <f>SUMIFS(DataRegularSeason20242025!$AA$3:$AA$1315,DataRegularSeason20242025!$B$3:$B$1315, "&lt;=" &amp; BS$1, DataRegularSeason20242025!$D$3:$D$1315, $A32)+SUMIFS(DataRegularSeason20242025!$AB$3:$AB$1315,DataRegularSeason20242025!$B$3:$B$1315, "&lt;=" &amp; BS$1, DataRegularSeason20242025!$E$3:$E$1315, $A32)</f>
        <v>14</v>
      </c>
      <c r="BT32" s="49">
        <f>SUMIFS(DataRegularSeason20242025!$AA$3:$AA$1315,DataRegularSeason20242025!$B$3:$B$1315, "&lt;=" &amp; BT$1, DataRegularSeason20242025!$D$3:$D$1315, $A32)+SUMIFS(DataRegularSeason20242025!$AB$3:$AB$1315,DataRegularSeason20242025!$B$3:$B$1315, "&lt;=" &amp; BT$1, DataRegularSeason20242025!$E$3:$E$1315, $A32)</f>
        <v>14</v>
      </c>
      <c r="BU32" s="49">
        <f>SUMIFS(DataRegularSeason20242025!$AA$3:$AA$1315,DataRegularSeason20242025!$B$3:$B$1315, "&lt;=" &amp; BU$1, DataRegularSeason20242025!$D$3:$D$1315, $A32)+SUMIFS(DataRegularSeason20242025!$AB$3:$AB$1315,DataRegularSeason20242025!$B$3:$B$1315, "&lt;=" &amp; BU$1, DataRegularSeason20242025!$E$3:$E$1315, $A32)</f>
        <v>14</v>
      </c>
      <c r="BV32" s="49">
        <f>SUMIFS(DataRegularSeason20242025!$AA$3:$AA$1315,DataRegularSeason20242025!$B$3:$B$1315, "&lt;=" &amp; BV$1, DataRegularSeason20242025!$D$3:$D$1315, $A32)+SUMIFS(DataRegularSeason20242025!$AB$3:$AB$1315,DataRegularSeason20242025!$B$3:$B$1315, "&lt;=" &amp; BV$1, DataRegularSeason20242025!$E$3:$E$1315, $A32)</f>
        <v>14</v>
      </c>
      <c r="BW32" s="49">
        <f>SUMIFS(DataRegularSeason20242025!$AA$3:$AA$1315,DataRegularSeason20242025!$B$3:$B$1315, "&lt;=" &amp; BW$1, DataRegularSeason20242025!$D$3:$D$1315, $A32)+SUMIFS(DataRegularSeason20242025!$AB$3:$AB$1315,DataRegularSeason20242025!$B$3:$B$1315, "&lt;=" &amp; BW$1, DataRegularSeason20242025!$E$3:$E$1315, $A32)</f>
        <v>14</v>
      </c>
      <c r="BX32" s="49">
        <f>SUMIFS(DataRegularSeason20242025!$AA$3:$AA$1315,DataRegularSeason20242025!$B$3:$B$1315, "&lt;=" &amp; BX$1, DataRegularSeason20242025!$D$3:$D$1315, $A32)+SUMIFS(DataRegularSeason20242025!$AB$3:$AB$1315,DataRegularSeason20242025!$B$3:$B$1315, "&lt;=" &amp; BX$1, DataRegularSeason20242025!$E$3:$E$1315, $A32)</f>
        <v>14</v>
      </c>
      <c r="BY32" s="49">
        <f>SUMIFS(DataRegularSeason20242025!$AA$3:$AA$1315,DataRegularSeason20242025!$B$3:$B$1315, "&lt;=" &amp; BY$1, DataRegularSeason20242025!$D$3:$D$1315, $A32)+SUMIFS(DataRegularSeason20242025!$AB$3:$AB$1315,DataRegularSeason20242025!$B$3:$B$1315, "&lt;=" &amp; BY$1, DataRegularSeason20242025!$E$3:$E$1315, $A32)</f>
        <v>14</v>
      </c>
      <c r="BZ32" s="49">
        <f>SUMIFS(DataRegularSeason20242025!$AA$3:$AA$1315,DataRegularSeason20242025!$B$3:$B$1315, "&lt;=" &amp; BZ$1, DataRegularSeason20242025!$D$3:$D$1315, $A32)+SUMIFS(DataRegularSeason20242025!$AB$3:$AB$1315,DataRegularSeason20242025!$B$3:$B$1315, "&lt;=" &amp; BZ$1, DataRegularSeason20242025!$E$3:$E$1315, $A32)</f>
        <v>14</v>
      </c>
      <c r="CA32" s="49">
        <f>SUMIFS(DataRegularSeason20242025!$AA$3:$AA$1315,DataRegularSeason20242025!$B$3:$B$1315, "&lt;=" &amp; CA$1, DataRegularSeason20242025!$D$3:$D$1315, $A32)+SUMIFS(DataRegularSeason20242025!$AB$3:$AB$1315,DataRegularSeason20242025!$B$3:$B$1315, "&lt;=" &amp; CA$1, DataRegularSeason20242025!$E$3:$E$1315, $A32)</f>
        <v>14</v>
      </c>
      <c r="CB32" s="49">
        <f>SUMIFS(DataRegularSeason20242025!$AA$3:$AA$1315,DataRegularSeason20242025!$B$3:$B$1315, "&lt;=" &amp; CB$1, DataRegularSeason20242025!$D$3:$D$1315, $A32)+SUMIFS(DataRegularSeason20242025!$AB$3:$AB$1315,DataRegularSeason20242025!$B$3:$B$1315, "&lt;=" &amp; CB$1, DataRegularSeason20242025!$E$3:$E$1315, $A32)</f>
        <v>14</v>
      </c>
      <c r="CC32" s="49">
        <f>SUMIFS(DataRegularSeason20242025!$AA$3:$AA$1315,DataRegularSeason20242025!$B$3:$B$1315, "&lt;=" &amp; CC$1, DataRegularSeason20242025!$D$3:$D$1315, $A32)+SUMIFS(DataRegularSeason20242025!$AB$3:$AB$1315,DataRegularSeason20242025!$B$3:$B$1315, "&lt;=" &amp; CC$1, DataRegularSeason20242025!$E$3:$E$1315, $A32)</f>
        <v>14</v>
      </c>
      <c r="CD32" s="49">
        <f>SUMIFS(DataRegularSeason20242025!$AA$3:$AA$1315,DataRegularSeason20242025!$B$3:$B$1315, "&lt;=" &amp; CD$1, DataRegularSeason20242025!$D$3:$D$1315, $A32)+SUMIFS(DataRegularSeason20242025!$AB$3:$AB$1315,DataRegularSeason20242025!$B$3:$B$1315, "&lt;=" &amp; CD$1, DataRegularSeason20242025!$E$3:$E$1315, $A32)</f>
        <v>14</v>
      </c>
      <c r="CE32" s="49">
        <f>SUMIFS(DataRegularSeason20242025!$AA$3:$AA$1315,DataRegularSeason20242025!$B$3:$B$1315, "&lt;=" &amp; CE$1, DataRegularSeason20242025!$D$3:$D$1315, $A32)+SUMIFS(DataRegularSeason20242025!$AB$3:$AB$1315,DataRegularSeason20242025!$B$3:$B$1315, "&lt;=" &amp; CE$1, DataRegularSeason20242025!$E$3:$E$1315, $A32)</f>
        <v>14</v>
      </c>
      <c r="CF32" s="49">
        <f>SUMIFS(DataRegularSeason20242025!$AA$3:$AA$1315,DataRegularSeason20242025!$B$3:$B$1315, "&lt;=" &amp; CF$1, DataRegularSeason20242025!$D$3:$D$1315, $A32)+SUMIFS(DataRegularSeason20242025!$AB$3:$AB$1315,DataRegularSeason20242025!$B$3:$B$1315, "&lt;=" &amp; CF$1, DataRegularSeason20242025!$E$3:$E$1315, $A32)</f>
        <v>14</v>
      </c>
      <c r="CG32" s="49">
        <f>SUMIFS(DataRegularSeason20242025!$AA$3:$AA$1315,DataRegularSeason20242025!$B$3:$B$1315, "&lt;=" &amp; CG$1, DataRegularSeason20242025!$D$3:$D$1315, $A32)+SUMIFS(DataRegularSeason20242025!$AB$3:$AB$1315,DataRegularSeason20242025!$B$3:$B$1315, "&lt;=" &amp; CG$1, DataRegularSeason20242025!$E$3:$E$1315, $A32)</f>
        <v>14</v>
      </c>
      <c r="CH32" s="49">
        <f>SUMIFS(DataRegularSeason20242025!$AA$3:$AA$1315,DataRegularSeason20242025!$B$3:$B$1315, "&lt;=" &amp; CH$1, DataRegularSeason20242025!$D$3:$D$1315, $A32)+SUMIFS(DataRegularSeason20242025!$AB$3:$AB$1315,DataRegularSeason20242025!$B$3:$B$1315, "&lt;=" &amp; CH$1, DataRegularSeason20242025!$E$3:$E$1315, $A32)</f>
        <v>14</v>
      </c>
      <c r="CI32" s="49">
        <f>SUMIFS(DataRegularSeason20242025!$AA$3:$AA$1315,DataRegularSeason20242025!$B$3:$B$1315, "&lt;=" &amp; CI$1, DataRegularSeason20242025!$D$3:$D$1315, $A32)+SUMIFS(DataRegularSeason20242025!$AB$3:$AB$1315,DataRegularSeason20242025!$B$3:$B$1315, "&lt;=" &amp; CI$1, DataRegularSeason20242025!$E$3:$E$1315, $A32)</f>
        <v>14</v>
      </c>
      <c r="CJ32" s="49">
        <f>SUMIFS(DataRegularSeason20242025!$AA$3:$AA$1315,DataRegularSeason20242025!$B$3:$B$1315, "&lt;=" &amp; CJ$1, DataRegularSeason20242025!$D$3:$D$1315, $A32)+SUMIFS(DataRegularSeason20242025!$AB$3:$AB$1315,DataRegularSeason20242025!$B$3:$B$1315, "&lt;=" &amp; CJ$1, DataRegularSeason20242025!$E$3:$E$1315, $A32)</f>
        <v>14</v>
      </c>
      <c r="CK32" s="49">
        <f>SUMIFS(DataRegularSeason20242025!$AA$3:$AA$1315,DataRegularSeason20242025!$B$3:$B$1315, "&lt;=" &amp; CK$1, DataRegularSeason20242025!$D$3:$D$1315, $A32)+SUMIFS(DataRegularSeason20242025!$AB$3:$AB$1315,DataRegularSeason20242025!$B$3:$B$1315, "&lt;=" &amp; CK$1, DataRegularSeason20242025!$E$3:$E$1315, $A32)</f>
        <v>14</v>
      </c>
      <c r="CL32" s="49">
        <f>SUMIFS(DataRegularSeason20242025!$AA$3:$AA$1315,DataRegularSeason20242025!$B$3:$B$1315, "&lt;=" &amp; CL$1, DataRegularSeason20242025!$D$3:$D$1315, $A32)+SUMIFS(DataRegularSeason20242025!$AB$3:$AB$1315,DataRegularSeason20242025!$B$3:$B$1315, "&lt;=" &amp; CL$1, DataRegularSeason20242025!$E$3:$E$1315, $A32)</f>
        <v>14</v>
      </c>
      <c r="CM32" s="49">
        <f>SUMIFS(DataRegularSeason20242025!$AA$3:$AA$1315,DataRegularSeason20242025!$B$3:$B$1315, "&lt;=" &amp; CM$1, DataRegularSeason20242025!$D$3:$D$1315, $A32)+SUMIFS(DataRegularSeason20242025!$AB$3:$AB$1315,DataRegularSeason20242025!$B$3:$B$1315, "&lt;=" &amp; CM$1, DataRegularSeason20242025!$E$3:$E$1315, $A32)</f>
        <v>14</v>
      </c>
      <c r="CN32" s="49">
        <f>SUMIFS(DataRegularSeason20242025!$AA$3:$AA$1315,DataRegularSeason20242025!$B$3:$B$1315, "&lt;=" &amp; CN$1, DataRegularSeason20242025!$D$3:$D$1315, $A32)+SUMIFS(DataRegularSeason20242025!$AB$3:$AB$1315,DataRegularSeason20242025!$B$3:$B$1315, "&lt;=" &amp; CN$1, DataRegularSeason20242025!$E$3:$E$1315, $A32)</f>
        <v>14</v>
      </c>
      <c r="CO32" s="49">
        <f>SUMIFS(DataRegularSeason20242025!$AA$3:$AA$1315,DataRegularSeason20242025!$B$3:$B$1315, "&lt;=" &amp; CO$1, DataRegularSeason20242025!$D$3:$D$1315, $A32)+SUMIFS(DataRegularSeason20242025!$AB$3:$AB$1315,DataRegularSeason20242025!$B$3:$B$1315, "&lt;=" &amp; CO$1, DataRegularSeason20242025!$E$3:$E$1315, $A32)</f>
        <v>14</v>
      </c>
      <c r="CP32" s="49">
        <f>SUMIFS(DataRegularSeason20242025!$AA$3:$AA$1315,DataRegularSeason20242025!$B$3:$B$1315, "&lt;=" &amp; CP$1, DataRegularSeason20242025!$D$3:$D$1315, $A32)+SUMIFS(DataRegularSeason20242025!$AB$3:$AB$1315,DataRegularSeason20242025!$B$3:$B$1315, "&lt;=" &amp; CP$1, DataRegularSeason20242025!$E$3:$E$1315, $A32)</f>
        <v>14</v>
      </c>
      <c r="CQ32" s="49">
        <f>SUMIFS(DataRegularSeason20242025!$AA$3:$AA$1315,DataRegularSeason20242025!$B$3:$B$1315, "&lt;=" &amp; CQ$1, DataRegularSeason20242025!$D$3:$D$1315, $A32)+SUMIFS(DataRegularSeason20242025!$AB$3:$AB$1315,DataRegularSeason20242025!$B$3:$B$1315, "&lt;=" &amp; CQ$1, DataRegularSeason20242025!$E$3:$E$1315, $A32)</f>
        <v>14</v>
      </c>
      <c r="CR32" s="49">
        <f>SUMIFS(DataRegularSeason20242025!$AA$3:$AA$1315,DataRegularSeason20242025!$B$3:$B$1315, "&lt;=" &amp; CR$1, DataRegularSeason20242025!$D$3:$D$1315, $A32)+SUMIFS(DataRegularSeason20242025!$AB$3:$AB$1315,DataRegularSeason20242025!$B$3:$B$1315, "&lt;=" &amp; CR$1, DataRegularSeason20242025!$E$3:$E$1315, $A32)</f>
        <v>14</v>
      </c>
      <c r="CS32" s="49">
        <f>SUMIFS(DataRegularSeason20242025!$AA$3:$AA$1315,DataRegularSeason20242025!$B$3:$B$1315, "&lt;=" &amp; CS$1, DataRegularSeason20242025!$D$3:$D$1315, $A32)+SUMIFS(DataRegularSeason20242025!$AB$3:$AB$1315,DataRegularSeason20242025!$B$3:$B$1315, "&lt;=" &amp; CS$1, DataRegularSeason20242025!$E$3:$E$1315, $A32)</f>
        <v>14</v>
      </c>
      <c r="CT32" s="49">
        <f>SUMIFS(DataRegularSeason20242025!$AA$3:$AA$1315,DataRegularSeason20242025!$B$3:$B$1315, "&lt;=" &amp; CT$1, DataRegularSeason20242025!$D$3:$D$1315, $A32)+SUMIFS(DataRegularSeason20242025!$AB$3:$AB$1315,DataRegularSeason20242025!$B$3:$B$1315, "&lt;=" &amp; CT$1, DataRegularSeason20242025!$E$3:$E$1315, $A32)</f>
        <v>14</v>
      </c>
      <c r="CU32" s="49">
        <f>SUMIFS(DataRegularSeason20242025!$AA$3:$AA$1315,DataRegularSeason20242025!$B$3:$B$1315, "&lt;=" &amp; CU$1, DataRegularSeason20242025!$D$3:$D$1315, $A32)+SUMIFS(DataRegularSeason20242025!$AB$3:$AB$1315,DataRegularSeason20242025!$B$3:$B$1315, "&lt;=" &amp; CU$1, DataRegularSeason20242025!$E$3:$E$1315, $A32)</f>
        <v>14</v>
      </c>
      <c r="CV32" s="49">
        <f>SUMIFS(DataRegularSeason20242025!$AA$3:$AA$1315,DataRegularSeason20242025!$B$3:$B$1315, "&lt;=" &amp; CV$1, DataRegularSeason20242025!$D$3:$D$1315, $A32)+SUMIFS(DataRegularSeason20242025!$AB$3:$AB$1315,DataRegularSeason20242025!$B$3:$B$1315, "&lt;=" &amp; CV$1, DataRegularSeason20242025!$E$3:$E$1315, $A32)</f>
        <v>14</v>
      </c>
      <c r="CW32" s="49">
        <f>SUMIFS(DataRegularSeason20242025!$AA$3:$AA$1315,DataRegularSeason20242025!$B$3:$B$1315, "&lt;=" &amp; CW$1, DataRegularSeason20242025!$D$3:$D$1315, $A32)+SUMIFS(DataRegularSeason20242025!$AB$3:$AB$1315,DataRegularSeason20242025!$B$3:$B$1315, "&lt;=" &amp; CW$1, DataRegularSeason20242025!$E$3:$E$1315, $A32)</f>
        <v>14</v>
      </c>
      <c r="CX32" s="49">
        <f>SUMIFS(DataRegularSeason20242025!$AA$3:$AA$1315,DataRegularSeason20242025!$B$3:$B$1315, "&lt;=" &amp; CX$1, DataRegularSeason20242025!$D$3:$D$1315, $A32)+SUMIFS(DataRegularSeason20242025!$AB$3:$AB$1315,DataRegularSeason20242025!$B$3:$B$1315, "&lt;=" &amp; CX$1, DataRegularSeason20242025!$E$3:$E$1315, $A32)</f>
        <v>14</v>
      </c>
      <c r="CY32" s="49">
        <f>SUMIFS(DataRegularSeason20242025!$AA$3:$AA$1315,DataRegularSeason20242025!$B$3:$B$1315, "&lt;=" &amp; CY$1, DataRegularSeason20242025!$D$3:$D$1315, $A32)+SUMIFS(DataRegularSeason20242025!$AB$3:$AB$1315,DataRegularSeason20242025!$B$3:$B$1315, "&lt;=" &amp; CY$1, DataRegularSeason20242025!$E$3:$E$1315, $A32)</f>
        <v>14</v>
      </c>
      <c r="CZ32" s="49">
        <f>SUMIFS(DataRegularSeason20242025!$AA$3:$AA$1315,DataRegularSeason20242025!$B$3:$B$1315, "&lt;=" &amp; CZ$1, DataRegularSeason20242025!$D$3:$D$1315, $A32)+SUMIFS(DataRegularSeason20242025!$AB$3:$AB$1315,DataRegularSeason20242025!$B$3:$B$1315, "&lt;=" &amp; CZ$1, DataRegularSeason20242025!$E$3:$E$1315, $A32)</f>
        <v>14</v>
      </c>
      <c r="DA32" s="49">
        <f>SUMIFS(DataRegularSeason20242025!$AA$3:$AA$1315,DataRegularSeason20242025!$B$3:$B$1315, "&lt;=" &amp; DA$1, DataRegularSeason20242025!$D$3:$D$1315, $A32)+SUMIFS(DataRegularSeason20242025!$AB$3:$AB$1315,DataRegularSeason20242025!$B$3:$B$1315, "&lt;=" &amp; DA$1, DataRegularSeason20242025!$E$3:$E$1315, $A32)</f>
        <v>14</v>
      </c>
      <c r="DB32" s="49">
        <f>SUMIFS(DataRegularSeason20242025!$AA$3:$AA$1315,DataRegularSeason20242025!$B$3:$B$1315, "&lt;=" &amp; DB$1, DataRegularSeason20242025!$D$3:$D$1315, $A32)+SUMIFS(DataRegularSeason20242025!$AB$3:$AB$1315,DataRegularSeason20242025!$B$3:$B$1315, "&lt;=" &amp; DB$1, DataRegularSeason20242025!$E$3:$E$1315, $A32)</f>
        <v>14</v>
      </c>
      <c r="DC32" s="49">
        <f>SUMIFS(DataRegularSeason20242025!$AA$3:$AA$1315,DataRegularSeason20242025!$B$3:$B$1315, "&lt;=" &amp; DC$1, DataRegularSeason20242025!$D$3:$D$1315, $A32)+SUMIFS(DataRegularSeason20242025!$AB$3:$AB$1315,DataRegularSeason20242025!$B$3:$B$1315, "&lt;=" &amp; DC$1, DataRegularSeason20242025!$E$3:$E$1315, $A32)</f>
        <v>14</v>
      </c>
      <c r="DD32" s="49">
        <f>SUMIFS(DataRegularSeason20242025!$AA$3:$AA$1315,DataRegularSeason20242025!$B$3:$B$1315, "&lt;=" &amp; DD$1, DataRegularSeason20242025!$D$3:$D$1315, $A32)+SUMIFS(DataRegularSeason20242025!$AB$3:$AB$1315,DataRegularSeason20242025!$B$3:$B$1315, "&lt;=" &amp; DD$1, DataRegularSeason20242025!$E$3:$E$1315, $A32)</f>
        <v>14</v>
      </c>
      <c r="DE32" s="49">
        <f>SUMIFS(DataRegularSeason20242025!$AA$3:$AA$1315,DataRegularSeason20242025!$B$3:$B$1315, "&lt;=" &amp; DE$1, DataRegularSeason20242025!$D$3:$D$1315, $A32)+SUMIFS(DataRegularSeason20242025!$AB$3:$AB$1315,DataRegularSeason20242025!$B$3:$B$1315, "&lt;=" &amp; DE$1, DataRegularSeason20242025!$E$3:$E$1315, $A32)</f>
        <v>14</v>
      </c>
      <c r="DF32" s="49">
        <f>SUMIFS(DataRegularSeason20242025!$AA$3:$AA$1315,DataRegularSeason20242025!$B$3:$B$1315, "&lt;=" &amp; DF$1, DataRegularSeason20242025!$D$3:$D$1315, $A32)+SUMIFS(DataRegularSeason20242025!$AB$3:$AB$1315,DataRegularSeason20242025!$B$3:$B$1315, "&lt;=" &amp; DF$1, DataRegularSeason20242025!$E$3:$E$1315, $A32)</f>
        <v>14</v>
      </c>
      <c r="DG32" s="49">
        <f>SUMIFS(DataRegularSeason20242025!$AA$3:$AA$1315,DataRegularSeason20242025!$B$3:$B$1315, "&lt;=" &amp; DG$1, DataRegularSeason20242025!$D$3:$D$1315, $A32)+SUMIFS(DataRegularSeason20242025!$AB$3:$AB$1315,DataRegularSeason20242025!$B$3:$B$1315, "&lt;=" &amp; DG$1, DataRegularSeason20242025!$E$3:$E$1315, $A32)</f>
        <v>14</v>
      </c>
      <c r="DH32" s="49">
        <f>SUMIFS(DataRegularSeason20242025!$AA$3:$AA$1315,DataRegularSeason20242025!$B$3:$B$1315, "&lt;=" &amp; DH$1, DataRegularSeason20242025!$D$3:$D$1315, $A32)+SUMIFS(DataRegularSeason20242025!$AB$3:$AB$1315,DataRegularSeason20242025!$B$3:$B$1315, "&lt;=" &amp; DH$1, DataRegularSeason20242025!$E$3:$E$1315, $A32)</f>
        <v>14</v>
      </c>
      <c r="DI32" s="49">
        <f>SUMIFS(DataRegularSeason20242025!$AA$3:$AA$1315,DataRegularSeason20242025!$B$3:$B$1315, "&lt;=" &amp; DI$1, DataRegularSeason20242025!$D$3:$D$1315, $A32)+SUMIFS(DataRegularSeason20242025!$AB$3:$AB$1315,DataRegularSeason20242025!$B$3:$B$1315, "&lt;=" &amp; DI$1, DataRegularSeason20242025!$E$3:$E$1315, $A32)</f>
        <v>14</v>
      </c>
      <c r="DJ32" s="49">
        <f>SUMIFS(DataRegularSeason20242025!$AA$3:$AA$1315,DataRegularSeason20242025!$B$3:$B$1315, "&lt;=" &amp; DJ$1, DataRegularSeason20242025!$D$3:$D$1315, $A32)+SUMIFS(DataRegularSeason20242025!$AB$3:$AB$1315,DataRegularSeason20242025!$B$3:$B$1315, "&lt;=" &amp; DJ$1, DataRegularSeason20242025!$E$3:$E$1315, $A32)</f>
        <v>14</v>
      </c>
      <c r="DK32" s="49">
        <f>SUMIFS(DataRegularSeason20242025!$AA$3:$AA$1315,DataRegularSeason20242025!$B$3:$B$1315, "&lt;=" &amp; DK$1, DataRegularSeason20242025!$D$3:$D$1315, $A32)+SUMIFS(DataRegularSeason20242025!$AB$3:$AB$1315,DataRegularSeason20242025!$B$3:$B$1315, "&lt;=" &amp; DK$1, DataRegularSeason20242025!$E$3:$E$1315, $A32)</f>
        <v>14</v>
      </c>
      <c r="DL32" s="49">
        <f>SUMIFS(DataRegularSeason20242025!$AA$3:$AA$1315,DataRegularSeason20242025!$B$3:$B$1315, "&lt;=" &amp; DL$1, DataRegularSeason20242025!$D$3:$D$1315, $A32)+SUMIFS(DataRegularSeason20242025!$AB$3:$AB$1315,DataRegularSeason20242025!$B$3:$B$1315, "&lt;=" &amp; DL$1, DataRegularSeason20242025!$E$3:$E$1315, $A32)</f>
        <v>14</v>
      </c>
      <c r="DM32" s="49">
        <f>SUMIFS(DataRegularSeason20242025!$AA$3:$AA$1315,DataRegularSeason20242025!$B$3:$B$1315, "&lt;=" &amp; DM$1, DataRegularSeason20242025!$D$3:$D$1315, $A32)+SUMIFS(DataRegularSeason20242025!$AB$3:$AB$1315,DataRegularSeason20242025!$B$3:$B$1315, "&lt;=" &amp; DM$1, DataRegularSeason20242025!$E$3:$E$1315, $A32)</f>
        <v>14</v>
      </c>
      <c r="DN32" s="49">
        <f>SUMIFS(DataRegularSeason20242025!$AA$3:$AA$1315,DataRegularSeason20242025!$B$3:$B$1315, "&lt;=" &amp; DN$1, DataRegularSeason20242025!$D$3:$D$1315, $A32)+SUMIFS(DataRegularSeason20242025!$AB$3:$AB$1315,DataRegularSeason20242025!$B$3:$B$1315, "&lt;=" &amp; DN$1, DataRegularSeason20242025!$E$3:$E$1315, $A32)</f>
        <v>14</v>
      </c>
      <c r="DO32" s="49">
        <f>SUMIFS(DataRegularSeason20242025!$AA$3:$AA$1315,DataRegularSeason20242025!$B$3:$B$1315, "&lt;=" &amp; DO$1, DataRegularSeason20242025!$D$3:$D$1315, $A32)+SUMIFS(DataRegularSeason20242025!$AB$3:$AB$1315,DataRegularSeason20242025!$B$3:$B$1315, "&lt;=" &amp; DO$1, DataRegularSeason20242025!$E$3:$E$1315, $A32)</f>
        <v>14</v>
      </c>
      <c r="DP32" s="49">
        <f>SUMIFS(DataRegularSeason20242025!$AA$3:$AA$1315,DataRegularSeason20242025!$B$3:$B$1315, "&lt;=" &amp; DP$1, DataRegularSeason20242025!$D$3:$D$1315, $A32)+SUMIFS(DataRegularSeason20242025!$AB$3:$AB$1315,DataRegularSeason20242025!$B$3:$B$1315, "&lt;=" &amp; DP$1, DataRegularSeason20242025!$E$3:$E$1315, $A32)</f>
        <v>14</v>
      </c>
      <c r="DQ32" s="49">
        <f>SUMIFS(DataRegularSeason20242025!$AA$3:$AA$1315,DataRegularSeason20242025!$B$3:$B$1315, "&lt;=" &amp; DQ$1, DataRegularSeason20242025!$D$3:$D$1315, $A32)+SUMIFS(DataRegularSeason20242025!$AB$3:$AB$1315,DataRegularSeason20242025!$B$3:$B$1315, "&lt;=" &amp; DQ$1, DataRegularSeason20242025!$E$3:$E$1315, $A32)</f>
        <v>14</v>
      </c>
      <c r="DR32" s="49">
        <f>SUMIFS(DataRegularSeason20242025!$AA$3:$AA$1315,DataRegularSeason20242025!$B$3:$B$1315, "&lt;=" &amp; DR$1, DataRegularSeason20242025!$D$3:$D$1315, $A32)+SUMIFS(DataRegularSeason20242025!$AB$3:$AB$1315,DataRegularSeason20242025!$B$3:$B$1315, "&lt;=" &amp; DR$1, DataRegularSeason20242025!$E$3:$E$1315, $A32)</f>
        <v>14</v>
      </c>
      <c r="DS32" s="49">
        <f>SUMIFS(DataRegularSeason20242025!$AA$3:$AA$1315,DataRegularSeason20242025!$B$3:$B$1315, "&lt;=" &amp; DS$1, DataRegularSeason20242025!$D$3:$D$1315, $A32)+SUMIFS(DataRegularSeason20242025!$AB$3:$AB$1315,DataRegularSeason20242025!$B$3:$B$1315, "&lt;=" &amp; DS$1, DataRegularSeason20242025!$E$3:$E$1315, $A32)</f>
        <v>14</v>
      </c>
      <c r="DT32" s="49">
        <f>SUMIFS(DataRegularSeason20242025!$AA$3:$AA$1315,DataRegularSeason20242025!$B$3:$B$1315, "&lt;=" &amp; DT$1, DataRegularSeason20242025!$D$3:$D$1315, $A32)+SUMIFS(DataRegularSeason20242025!$AB$3:$AB$1315,DataRegularSeason20242025!$B$3:$B$1315, "&lt;=" &amp; DT$1, DataRegularSeason20242025!$E$3:$E$1315, $A32)</f>
        <v>14</v>
      </c>
      <c r="DU32" s="49">
        <f>SUMIFS(DataRegularSeason20242025!$AA$3:$AA$1315,DataRegularSeason20242025!$B$3:$B$1315, "&lt;=" &amp; DU$1, DataRegularSeason20242025!$D$3:$D$1315, $A32)+SUMIFS(DataRegularSeason20242025!$AB$3:$AB$1315,DataRegularSeason20242025!$B$3:$B$1315, "&lt;=" &amp; DU$1, DataRegularSeason20242025!$E$3:$E$1315, $A32)</f>
        <v>14</v>
      </c>
      <c r="DV32" s="49">
        <f>SUMIFS(DataRegularSeason20242025!$AA$3:$AA$1315,DataRegularSeason20242025!$B$3:$B$1315, "&lt;=" &amp; DV$1, DataRegularSeason20242025!$D$3:$D$1315, $A32)+SUMIFS(DataRegularSeason20242025!$AB$3:$AB$1315,DataRegularSeason20242025!$B$3:$B$1315, "&lt;=" &amp; DV$1, DataRegularSeason20242025!$E$3:$E$1315, $A32)</f>
        <v>14</v>
      </c>
      <c r="DW32" s="49">
        <f>SUMIFS(DataRegularSeason20242025!$AA$3:$AA$1315,DataRegularSeason20242025!$B$3:$B$1315, "&lt;=" &amp; DW$1, DataRegularSeason20242025!$D$3:$D$1315, $A32)+SUMIFS(DataRegularSeason20242025!$AB$3:$AB$1315,DataRegularSeason20242025!$B$3:$B$1315, "&lt;=" &amp; DW$1, DataRegularSeason20242025!$E$3:$E$1315, $A32)</f>
        <v>14</v>
      </c>
      <c r="DX32" s="49">
        <f>SUMIFS(DataRegularSeason20242025!$AA$3:$AA$1315,DataRegularSeason20242025!$B$3:$B$1315, "&lt;=" &amp; DX$1, DataRegularSeason20242025!$D$3:$D$1315, $A32)+SUMIFS(DataRegularSeason20242025!$AB$3:$AB$1315,DataRegularSeason20242025!$B$3:$B$1315, "&lt;=" &amp; DX$1, DataRegularSeason20242025!$E$3:$E$1315, $A32)</f>
        <v>14</v>
      </c>
      <c r="DY32" s="49">
        <f>SUMIFS(DataRegularSeason20242025!$AA$3:$AA$1315,DataRegularSeason20242025!$B$3:$B$1315, "&lt;=" &amp; DY$1, DataRegularSeason20242025!$D$3:$D$1315, $A32)+SUMIFS(DataRegularSeason20242025!$AB$3:$AB$1315,DataRegularSeason20242025!$B$3:$B$1315, "&lt;=" &amp; DY$1, DataRegularSeason20242025!$E$3:$E$1315, $A32)</f>
        <v>14</v>
      </c>
      <c r="DZ32" s="49">
        <f>SUMIFS(DataRegularSeason20242025!$AA$3:$AA$1315,DataRegularSeason20242025!$B$3:$B$1315, "&lt;=" &amp; DZ$1, DataRegularSeason20242025!$D$3:$D$1315, $A32)+SUMIFS(DataRegularSeason20242025!$AB$3:$AB$1315,DataRegularSeason20242025!$B$3:$B$1315, "&lt;=" &amp; DZ$1, DataRegularSeason20242025!$E$3:$E$1315, $A32)</f>
        <v>14</v>
      </c>
      <c r="EA32" s="49">
        <f>SUMIFS(DataRegularSeason20242025!$AA$3:$AA$1315,DataRegularSeason20242025!$B$3:$B$1315, "&lt;=" &amp; EA$1, DataRegularSeason20242025!$D$3:$D$1315, $A32)+SUMIFS(DataRegularSeason20242025!$AB$3:$AB$1315,DataRegularSeason20242025!$B$3:$B$1315, "&lt;=" &amp; EA$1, DataRegularSeason20242025!$E$3:$E$1315, $A32)</f>
        <v>14</v>
      </c>
      <c r="EB32" s="49">
        <f>SUMIFS(DataRegularSeason20242025!$AA$3:$AA$1315,DataRegularSeason20242025!$B$3:$B$1315, "&lt;=" &amp; EB$1, DataRegularSeason20242025!$D$3:$D$1315, $A32)+SUMIFS(DataRegularSeason20242025!$AB$3:$AB$1315,DataRegularSeason20242025!$B$3:$B$1315, "&lt;=" &amp; EB$1, DataRegularSeason20242025!$E$3:$E$1315, $A32)</f>
        <v>14</v>
      </c>
      <c r="EC32" s="49">
        <f>SUMIFS(DataRegularSeason20242025!$AA$3:$AA$1315,DataRegularSeason20242025!$B$3:$B$1315, "&lt;=" &amp; EC$1, DataRegularSeason20242025!$D$3:$D$1315, $A32)+SUMIFS(DataRegularSeason20242025!$AB$3:$AB$1315,DataRegularSeason20242025!$B$3:$B$1315, "&lt;=" &amp; EC$1, DataRegularSeason20242025!$E$3:$E$1315, $A32)</f>
        <v>14</v>
      </c>
      <c r="ED32" s="49">
        <f>SUMIFS(DataRegularSeason20242025!$AA$3:$AA$1315,DataRegularSeason20242025!$B$3:$B$1315, "&lt;=" &amp; ED$1, DataRegularSeason20242025!$D$3:$D$1315, $A32)+SUMIFS(DataRegularSeason20242025!$AB$3:$AB$1315,DataRegularSeason20242025!$B$3:$B$1315, "&lt;=" &amp; ED$1, DataRegularSeason20242025!$E$3:$E$1315, $A32)</f>
        <v>14</v>
      </c>
      <c r="EE32" s="49">
        <f>SUMIFS(DataRegularSeason20242025!$AA$3:$AA$1315,DataRegularSeason20242025!$B$3:$B$1315, "&lt;=" &amp; EE$1, DataRegularSeason20242025!$D$3:$D$1315, $A32)+SUMIFS(DataRegularSeason20242025!$AB$3:$AB$1315,DataRegularSeason20242025!$B$3:$B$1315, "&lt;=" &amp; EE$1, DataRegularSeason20242025!$E$3:$E$1315, $A32)</f>
        <v>14</v>
      </c>
      <c r="EF32" s="49">
        <f>SUMIFS(DataRegularSeason20242025!$AA$3:$AA$1315,DataRegularSeason20242025!$B$3:$B$1315, "&lt;=" &amp; EF$1, DataRegularSeason20242025!$D$3:$D$1315, $A32)+SUMIFS(DataRegularSeason20242025!$AB$3:$AB$1315,DataRegularSeason20242025!$B$3:$B$1315, "&lt;=" &amp; EF$1, DataRegularSeason20242025!$E$3:$E$1315, $A32)</f>
        <v>14</v>
      </c>
      <c r="EG32" s="49">
        <f>SUMIFS(DataRegularSeason20242025!$AA$3:$AA$1315,DataRegularSeason20242025!$B$3:$B$1315, "&lt;=" &amp; EG$1, DataRegularSeason20242025!$D$3:$D$1315, $A32)+SUMIFS(DataRegularSeason20242025!$AB$3:$AB$1315,DataRegularSeason20242025!$B$3:$B$1315, "&lt;=" &amp; EG$1, DataRegularSeason20242025!$E$3:$E$1315, $A32)</f>
        <v>14</v>
      </c>
      <c r="EH32" s="49">
        <f>SUMIFS(DataRegularSeason20242025!$AA$3:$AA$1315,DataRegularSeason20242025!$B$3:$B$1315, "&lt;=" &amp; EH$1, DataRegularSeason20242025!$D$3:$D$1315, $A32)+SUMIFS(DataRegularSeason20242025!$AB$3:$AB$1315,DataRegularSeason20242025!$B$3:$B$1315, "&lt;=" &amp; EH$1, DataRegularSeason20242025!$E$3:$E$1315, $A32)</f>
        <v>14</v>
      </c>
      <c r="EI32" s="49">
        <f>SUMIFS(DataRegularSeason20242025!$AA$3:$AA$1315,DataRegularSeason20242025!$B$3:$B$1315, "&lt;=" &amp; EI$1, DataRegularSeason20242025!$D$3:$D$1315, $A32)+SUMIFS(DataRegularSeason20242025!$AB$3:$AB$1315,DataRegularSeason20242025!$B$3:$B$1315, "&lt;=" &amp; EI$1, DataRegularSeason20242025!$E$3:$E$1315, $A32)</f>
        <v>14</v>
      </c>
      <c r="EJ32" s="49">
        <f>SUMIFS(DataRegularSeason20242025!$AA$3:$AA$1315,DataRegularSeason20242025!$B$3:$B$1315, "&lt;=" &amp; EJ$1, DataRegularSeason20242025!$D$3:$D$1315, $A32)+SUMIFS(DataRegularSeason20242025!$AB$3:$AB$1315,DataRegularSeason20242025!$B$3:$B$1315, "&lt;=" &amp; EJ$1, DataRegularSeason20242025!$E$3:$E$1315, $A32)</f>
        <v>14</v>
      </c>
      <c r="EK32" s="49">
        <f>SUMIFS(DataRegularSeason20242025!$AA$3:$AA$1315,DataRegularSeason20242025!$B$3:$B$1315, "&lt;=" &amp; EK$1, DataRegularSeason20242025!$D$3:$D$1315, $A32)+SUMIFS(DataRegularSeason20242025!$AB$3:$AB$1315,DataRegularSeason20242025!$B$3:$B$1315, "&lt;=" &amp; EK$1, DataRegularSeason20242025!$E$3:$E$1315, $A32)</f>
        <v>14</v>
      </c>
      <c r="EL32" s="49">
        <f>SUMIFS(DataRegularSeason20242025!$AA$3:$AA$1315,DataRegularSeason20242025!$B$3:$B$1315, "&lt;=" &amp; EL$1, DataRegularSeason20242025!$D$3:$D$1315, $A32)+SUMIFS(DataRegularSeason20242025!$AB$3:$AB$1315,DataRegularSeason20242025!$B$3:$B$1315, "&lt;=" &amp; EL$1, DataRegularSeason20242025!$E$3:$E$1315, $A32)</f>
        <v>14</v>
      </c>
      <c r="EM32" s="49">
        <f>SUMIFS(DataRegularSeason20242025!$AA$3:$AA$1315,DataRegularSeason20242025!$B$3:$B$1315, "&lt;=" &amp; EM$1, DataRegularSeason20242025!$D$3:$D$1315, $A32)+SUMIFS(DataRegularSeason20242025!$AB$3:$AB$1315,DataRegularSeason20242025!$B$3:$B$1315, "&lt;=" &amp; EM$1, DataRegularSeason20242025!$E$3:$E$1315, $A32)</f>
        <v>14</v>
      </c>
      <c r="EN32" s="49">
        <f>SUMIFS(DataRegularSeason20242025!$AA$3:$AA$1315,DataRegularSeason20242025!$B$3:$B$1315, "&lt;=" &amp; EN$1, DataRegularSeason20242025!$D$3:$D$1315, $A32)+SUMIFS(DataRegularSeason20242025!$AB$3:$AB$1315,DataRegularSeason20242025!$B$3:$B$1315, "&lt;=" &amp; EN$1, DataRegularSeason20242025!$E$3:$E$1315, $A32)</f>
        <v>14</v>
      </c>
      <c r="EO32" s="49">
        <f>SUMIFS(DataRegularSeason20242025!$AA$3:$AA$1315,DataRegularSeason20242025!$B$3:$B$1315, "&lt;=" &amp; EO$1, DataRegularSeason20242025!$D$3:$D$1315, $A32)+SUMIFS(DataRegularSeason20242025!$AB$3:$AB$1315,DataRegularSeason20242025!$B$3:$B$1315, "&lt;=" &amp; EO$1, DataRegularSeason20242025!$E$3:$E$1315, $A32)</f>
        <v>14</v>
      </c>
      <c r="EP32" s="49">
        <f>SUMIFS(DataRegularSeason20242025!$AA$3:$AA$1315,DataRegularSeason20242025!$B$3:$B$1315, "&lt;=" &amp; EP$1, DataRegularSeason20242025!$D$3:$D$1315, $A32)+SUMIFS(DataRegularSeason20242025!$AB$3:$AB$1315,DataRegularSeason20242025!$B$3:$B$1315, "&lt;=" &amp; EP$1, DataRegularSeason20242025!$E$3:$E$1315, $A32)</f>
        <v>14</v>
      </c>
      <c r="EQ32" s="49">
        <f>SUMIFS(DataRegularSeason20242025!$AA$3:$AA$1315,DataRegularSeason20242025!$B$3:$B$1315, "&lt;=" &amp; EQ$1, DataRegularSeason20242025!$D$3:$D$1315, $A32)+SUMIFS(DataRegularSeason20242025!$AB$3:$AB$1315,DataRegularSeason20242025!$B$3:$B$1315, "&lt;=" &amp; EQ$1, DataRegularSeason20242025!$E$3:$E$1315, $A32)</f>
        <v>14</v>
      </c>
      <c r="ER32" s="49">
        <f>SUMIFS(DataRegularSeason20242025!$AA$3:$AA$1315,DataRegularSeason20242025!$B$3:$B$1315, "&lt;=" &amp; ER$1, DataRegularSeason20242025!$D$3:$D$1315, $A32)+SUMIFS(DataRegularSeason20242025!$AB$3:$AB$1315,DataRegularSeason20242025!$B$3:$B$1315, "&lt;=" &amp; ER$1, DataRegularSeason20242025!$E$3:$E$1315, $A32)</f>
        <v>14</v>
      </c>
      <c r="ES32" s="49">
        <f>SUMIFS(DataRegularSeason20242025!$AA$3:$AA$1315,DataRegularSeason20242025!$B$3:$B$1315, "&lt;=" &amp; ES$1, DataRegularSeason20242025!$D$3:$D$1315, $A32)+SUMIFS(DataRegularSeason20242025!$AB$3:$AB$1315,DataRegularSeason20242025!$B$3:$B$1315, "&lt;=" &amp; ES$1, DataRegularSeason20242025!$E$3:$E$1315, $A32)</f>
        <v>14</v>
      </c>
      <c r="ET32" s="49">
        <f>SUMIFS(DataRegularSeason20242025!$AA$3:$AA$1315,DataRegularSeason20242025!$B$3:$B$1315, "&lt;=" &amp; ET$1, DataRegularSeason20242025!$D$3:$D$1315, $A32)+SUMIFS(DataRegularSeason20242025!$AB$3:$AB$1315,DataRegularSeason20242025!$B$3:$B$1315, "&lt;=" &amp; ET$1, DataRegularSeason20242025!$E$3:$E$1315, $A32)</f>
        <v>14</v>
      </c>
      <c r="EU32" s="49">
        <f>SUMIFS(DataRegularSeason20242025!$AA$3:$AA$1315,DataRegularSeason20242025!$B$3:$B$1315, "&lt;=" &amp; EU$1, DataRegularSeason20242025!$D$3:$D$1315, $A32)+SUMIFS(DataRegularSeason20242025!$AB$3:$AB$1315,DataRegularSeason20242025!$B$3:$B$1315, "&lt;=" &amp; EU$1, DataRegularSeason20242025!$E$3:$E$1315, $A32)</f>
        <v>14</v>
      </c>
      <c r="EV32" s="49">
        <f>SUMIFS(DataRegularSeason20242025!$AA$3:$AA$1315,DataRegularSeason20242025!$B$3:$B$1315, "&lt;=" &amp; EV$1, DataRegularSeason20242025!$D$3:$D$1315, $A32)+SUMIFS(DataRegularSeason20242025!$AB$3:$AB$1315,DataRegularSeason20242025!$B$3:$B$1315, "&lt;=" &amp; EV$1, DataRegularSeason20242025!$E$3:$E$1315, $A32)</f>
        <v>14</v>
      </c>
      <c r="EW32" s="49">
        <f>SUMIFS(DataRegularSeason20242025!$AA$3:$AA$1315,DataRegularSeason20242025!$B$3:$B$1315, "&lt;=" &amp; EW$1, DataRegularSeason20242025!$D$3:$D$1315, $A32)+SUMIFS(DataRegularSeason20242025!$AB$3:$AB$1315,DataRegularSeason20242025!$B$3:$B$1315, "&lt;=" &amp; EW$1, DataRegularSeason20242025!$E$3:$E$1315, $A32)</f>
        <v>14</v>
      </c>
      <c r="EX32" s="49">
        <f>SUMIFS(DataRegularSeason20242025!$AA$3:$AA$1315,DataRegularSeason20242025!$B$3:$B$1315, "&lt;=" &amp; EX$1, DataRegularSeason20242025!$D$3:$D$1315, $A32)+SUMIFS(DataRegularSeason20242025!$AB$3:$AB$1315,DataRegularSeason20242025!$B$3:$B$1315, "&lt;=" &amp; EX$1, DataRegularSeason20242025!$E$3:$E$1315, $A32)</f>
        <v>14</v>
      </c>
      <c r="EY32" s="49">
        <f>SUMIFS(DataRegularSeason20242025!$AA$3:$AA$1315,DataRegularSeason20242025!$B$3:$B$1315, "&lt;=" &amp; EY$1, DataRegularSeason20242025!$D$3:$D$1315, $A32)+SUMIFS(DataRegularSeason20242025!$AB$3:$AB$1315,DataRegularSeason20242025!$B$3:$B$1315, "&lt;=" &amp; EY$1, DataRegularSeason20242025!$E$3:$E$1315, $A32)</f>
        <v>14</v>
      </c>
      <c r="EZ32" s="49">
        <f>SUMIFS(DataRegularSeason20242025!$AA$3:$AA$1315,DataRegularSeason20242025!$B$3:$B$1315, "&lt;=" &amp; EZ$1, DataRegularSeason20242025!$D$3:$D$1315, $A32)+SUMIFS(DataRegularSeason20242025!$AB$3:$AB$1315,DataRegularSeason20242025!$B$3:$B$1315, "&lt;=" &amp; EZ$1, DataRegularSeason20242025!$E$3:$E$1315, $A32)</f>
        <v>14</v>
      </c>
      <c r="FA32" s="49">
        <f>SUMIFS(DataRegularSeason20242025!$AA$3:$AA$1315,DataRegularSeason20242025!$B$3:$B$1315, "&lt;=" &amp; FA$1, DataRegularSeason20242025!$D$3:$D$1315, $A32)+SUMIFS(DataRegularSeason20242025!$AB$3:$AB$1315,DataRegularSeason20242025!$B$3:$B$1315, "&lt;=" &amp; FA$1, DataRegularSeason20242025!$E$3:$E$1315, $A32)</f>
        <v>14</v>
      </c>
      <c r="FB32" s="49">
        <f>SUMIFS(DataRegularSeason20242025!$AA$3:$AA$1315,DataRegularSeason20242025!$B$3:$B$1315, "&lt;=" &amp; FB$1, DataRegularSeason20242025!$D$3:$D$1315, $A32)+SUMIFS(DataRegularSeason20242025!$AB$3:$AB$1315,DataRegularSeason20242025!$B$3:$B$1315, "&lt;=" &amp; FB$1, DataRegularSeason20242025!$E$3:$E$1315, $A32)</f>
        <v>14</v>
      </c>
      <c r="FC32" s="49">
        <f>SUMIFS(DataRegularSeason20242025!$AA$3:$AA$1315,DataRegularSeason20242025!$B$3:$B$1315, "&lt;=" &amp; FC$1, DataRegularSeason20242025!$D$3:$D$1315, $A32)+SUMIFS(DataRegularSeason20242025!$AB$3:$AB$1315,DataRegularSeason20242025!$B$3:$B$1315, "&lt;=" &amp; FC$1, DataRegularSeason20242025!$E$3:$E$1315, $A32)</f>
        <v>14</v>
      </c>
      <c r="FD32" s="49">
        <f>SUMIFS(DataRegularSeason20242025!$AA$3:$AA$1315,DataRegularSeason20242025!$B$3:$B$1315, "&lt;=" &amp; FD$1, DataRegularSeason20242025!$D$3:$D$1315, $A32)+SUMIFS(DataRegularSeason20242025!$AB$3:$AB$1315,DataRegularSeason20242025!$B$3:$B$1315, "&lt;=" &amp; FD$1, DataRegularSeason20242025!$E$3:$E$1315, $A32)</f>
        <v>14</v>
      </c>
      <c r="FE32" s="49">
        <f>SUMIFS(DataRegularSeason20242025!$AA$3:$AA$1315,DataRegularSeason20242025!$B$3:$B$1315, "&lt;=" &amp; FE$1, DataRegularSeason20242025!$D$3:$D$1315, $A32)+SUMIFS(DataRegularSeason20242025!$AB$3:$AB$1315,DataRegularSeason20242025!$B$3:$B$1315, "&lt;=" &amp; FE$1, DataRegularSeason20242025!$E$3:$E$1315, $A32)</f>
        <v>14</v>
      </c>
      <c r="FF32" s="49">
        <f>SUMIFS(DataRegularSeason20242025!$AA$3:$AA$1315,DataRegularSeason20242025!$B$3:$B$1315, "&lt;=" &amp; FF$1, DataRegularSeason20242025!$D$3:$D$1315, $A32)+SUMIFS(DataRegularSeason20242025!$AB$3:$AB$1315,DataRegularSeason20242025!$B$3:$B$1315, "&lt;=" &amp; FF$1, DataRegularSeason20242025!$E$3:$E$1315, $A32)</f>
        <v>14</v>
      </c>
      <c r="FG32" s="49">
        <f>SUMIFS(DataRegularSeason20242025!$AA$3:$AA$1315,DataRegularSeason20242025!$B$3:$B$1315, "&lt;=" &amp; FG$1, DataRegularSeason20242025!$D$3:$D$1315, $A32)+SUMIFS(DataRegularSeason20242025!$AB$3:$AB$1315,DataRegularSeason20242025!$B$3:$B$1315, "&lt;=" &amp; FG$1, DataRegularSeason20242025!$E$3:$E$1315, $A32)</f>
        <v>14</v>
      </c>
      <c r="FH32" s="49">
        <f>SUMIFS(DataRegularSeason20242025!$AA$3:$AA$1315,DataRegularSeason20242025!$B$3:$B$1315, "&lt;=" &amp; FH$1, DataRegularSeason20242025!$D$3:$D$1315, $A32)+SUMIFS(DataRegularSeason20242025!$AB$3:$AB$1315,DataRegularSeason20242025!$B$3:$B$1315, "&lt;=" &amp; FH$1, DataRegularSeason20242025!$E$3:$E$1315, $A32)</f>
        <v>14</v>
      </c>
      <c r="FI32" s="49">
        <f>SUMIFS(DataRegularSeason20242025!$AA$3:$AA$1315,DataRegularSeason20242025!$B$3:$B$1315, "&lt;=" &amp; FI$1, DataRegularSeason20242025!$D$3:$D$1315, $A32)+SUMIFS(DataRegularSeason20242025!$AB$3:$AB$1315,DataRegularSeason20242025!$B$3:$B$1315, "&lt;=" &amp; FI$1, DataRegularSeason20242025!$E$3:$E$1315, $A32)</f>
        <v>14</v>
      </c>
      <c r="FJ32" s="49">
        <f>SUMIFS(DataRegularSeason20242025!$AA$3:$AA$1315,DataRegularSeason20242025!$B$3:$B$1315, "&lt;=" &amp; FJ$1, DataRegularSeason20242025!$D$3:$D$1315, $A32)+SUMIFS(DataRegularSeason20242025!$AB$3:$AB$1315,DataRegularSeason20242025!$B$3:$B$1315, "&lt;=" &amp; FJ$1, DataRegularSeason20242025!$E$3:$E$1315, $A32)</f>
        <v>14</v>
      </c>
      <c r="FK32" s="49">
        <f>SUMIFS(DataRegularSeason20242025!$AA$3:$AA$1315,DataRegularSeason20242025!$B$3:$B$1315, "&lt;=" &amp; FK$1, DataRegularSeason20242025!$D$3:$D$1315, $A32)+SUMIFS(DataRegularSeason20242025!$AB$3:$AB$1315,DataRegularSeason20242025!$B$3:$B$1315, "&lt;=" &amp; FK$1, DataRegularSeason20242025!$E$3:$E$1315, $A32)</f>
        <v>14</v>
      </c>
      <c r="FL32" s="49">
        <f>SUMIFS(DataRegularSeason20242025!$AA$3:$AA$1315,DataRegularSeason20242025!$B$3:$B$1315, "&lt;=" &amp; FL$1, DataRegularSeason20242025!$D$3:$D$1315, $A32)+SUMIFS(DataRegularSeason20242025!$AB$3:$AB$1315,DataRegularSeason20242025!$B$3:$B$1315, "&lt;=" &amp; FL$1, DataRegularSeason20242025!$E$3:$E$1315, $A32)</f>
        <v>14</v>
      </c>
      <c r="FM32" s="49">
        <f>SUMIFS(DataRegularSeason20242025!$AA$3:$AA$1315,DataRegularSeason20242025!$B$3:$B$1315, "&lt;=" &amp; FM$1, DataRegularSeason20242025!$D$3:$D$1315, $A32)+SUMIFS(DataRegularSeason20242025!$AB$3:$AB$1315,DataRegularSeason20242025!$B$3:$B$1315, "&lt;=" &amp; FM$1, DataRegularSeason20242025!$E$3:$E$1315, $A32)</f>
        <v>14</v>
      </c>
      <c r="FN32" s="49">
        <f>SUMIFS(DataRegularSeason20242025!$AA$3:$AA$1315,DataRegularSeason20242025!$B$3:$B$1315, "&lt;=" &amp; FN$1, DataRegularSeason20242025!$D$3:$D$1315, $A32)+SUMIFS(DataRegularSeason20242025!$AB$3:$AB$1315,DataRegularSeason20242025!$B$3:$B$1315, "&lt;=" &amp; FN$1, DataRegularSeason20242025!$E$3:$E$1315, $A32)</f>
        <v>14</v>
      </c>
      <c r="FO32" s="49">
        <f>SUMIFS(DataRegularSeason20242025!$AA$3:$AA$1315,DataRegularSeason20242025!$B$3:$B$1315, "&lt;=" &amp; FO$1, DataRegularSeason20242025!$D$3:$D$1315, $A32)+SUMIFS(DataRegularSeason20242025!$AB$3:$AB$1315,DataRegularSeason20242025!$B$3:$B$1315, "&lt;=" &amp; FO$1, DataRegularSeason20242025!$E$3:$E$1315, $A32)</f>
        <v>14</v>
      </c>
      <c r="FP32" s="49">
        <f>SUMIFS(DataRegularSeason20242025!$AA$3:$AA$1315,DataRegularSeason20242025!$B$3:$B$1315, "&lt;=" &amp; FP$1, DataRegularSeason20242025!$D$3:$D$1315, $A32)+SUMIFS(DataRegularSeason20242025!$AB$3:$AB$1315,DataRegularSeason20242025!$B$3:$B$1315, "&lt;=" &amp; FP$1, DataRegularSeason20242025!$E$3:$E$1315, $A32)</f>
        <v>14</v>
      </c>
      <c r="FQ32" s="49">
        <f>SUMIFS(DataRegularSeason20242025!$AA$3:$AA$1315,DataRegularSeason20242025!$B$3:$B$1315, "&lt;=" &amp; FQ$1, DataRegularSeason20242025!$D$3:$D$1315, $A32)+SUMIFS(DataRegularSeason20242025!$AB$3:$AB$1315,DataRegularSeason20242025!$B$3:$B$1315, "&lt;=" &amp; FQ$1, DataRegularSeason20242025!$E$3:$E$1315, $A32)</f>
        <v>14</v>
      </c>
      <c r="FR32" s="49">
        <f>SUMIFS(DataRegularSeason20242025!$AA$3:$AA$1315,DataRegularSeason20242025!$B$3:$B$1315, "&lt;=" &amp; FR$1, DataRegularSeason20242025!$D$3:$D$1315, $A32)+SUMIFS(DataRegularSeason20242025!$AB$3:$AB$1315,DataRegularSeason20242025!$B$3:$B$1315, "&lt;=" &amp; FR$1, DataRegularSeason20242025!$E$3:$E$1315, $A32)</f>
        <v>14</v>
      </c>
      <c r="FS32" s="49">
        <f>SUMIFS(DataRegularSeason20242025!$AA$3:$AA$1315,DataRegularSeason20242025!$B$3:$B$1315, "&lt;=" &amp; FS$1, DataRegularSeason20242025!$D$3:$D$1315, $A32)+SUMIFS(DataRegularSeason20242025!$AB$3:$AB$1315,DataRegularSeason20242025!$B$3:$B$1315, "&lt;=" &amp; FS$1, DataRegularSeason20242025!$E$3:$E$1315, $A32)</f>
        <v>14</v>
      </c>
      <c r="FT32" s="49">
        <f>SUMIFS(DataRegularSeason20242025!$AA$3:$AA$1315,DataRegularSeason20242025!$B$3:$B$1315, "&lt;=" &amp; FT$1, DataRegularSeason20242025!$D$3:$D$1315, $A32)+SUMIFS(DataRegularSeason20242025!$AB$3:$AB$1315,DataRegularSeason20242025!$B$3:$B$1315, "&lt;=" &amp; FT$1, DataRegularSeason20242025!$E$3:$E$1315, $A32)</f>
        <v>14</v>
      </c>
      <c r="FU32" s="49">
        <f>SUMIFS(DataRegularSeason20242025!$AA$3:$AA$1315,DataRegularSeason20242025!$B$3:$B$1315, "&lt;=" &amp; FU$1, DataRegularSeason20242025!$D$3:$D$1315, $A32)+SUMIFS(DataRegularSeason20242025!$AB$3:$AB$1315,DataRegularSeason20242025!$B$3:$B$1315, "&lt;=" &amp; FU$1, DataRegularSeason20242025!$E$3:$E$1315, $A32)</f>
        <v>14</v>
      </c>
      <c r="FV32" s="49">
        <f>SUMIFS(DataRegularSeason20242025!$AA$3:$AA$1315,DataRegularSeason20242025!$B$3:$B$1315, "&lt;=" &amp; FV$1, DataRegularSeason20242025!$D$3:$D$1315, $A32)+SUMIFS(DataRegularSeason20242025!$AB$3:$AB$1315,DataRegularSeason20242025!$B$3:$B$1315, "&lt;=" &amp; FV$1, DataRegularSeason20242025!$E$3:$E$1315, $A32)</f>
        <v>14</v>
      </c>
      <c r="FW32" s="49">
        <f>SUMIFS(DataRegularSeason20242025!$AA$3:$AA$1315,DataRegularSeason20242025!$B$3:$B$1315, "&lt;=" &amp; FW$1, DataRegularSeason20242025!$D$3:$D$1315, $A32)+SUMIFS(DataRegularSeason20242025!$AB$3:$AB$1315,DataRegularSeason20242025!$B$3:$B$1315, "&lt;=" &amp; FW$1, DataRegularSeason20242025!$E$3:$E$1315, $A32)</f>
        <v>14</v>
      </c>
      <c r="FX32" s="49">
        <f>SUMIFS(DataRegularSeason20242025!$AA$3:$AA$1315,DataRegularSeason20242025!$B$3:$B$1315, "&lt;=" &amp; FX$1, DataRegularSeason20242025!$D$3:$D$1315, $A32)+SUMIFS(DataRegularSeason20242025!$AB$3:$AB$1315,DataRegularSeason20242025!$B$3:$B$1315, "&lt;=" &amp; FX$1, DataRegularSeason20242025!$E$3:$E$1315, $A32)</f>
        <v>14</v>
      </c>
      <c r="FY32" s="49">
        <f>SUMIFS(DataRegularSeason20242025!$AA$3:$AA$1315,DataRegularSeason20242025!$B$3:$B$1315, "&lt;=" &amp; FY$1, DataRegularSeason20242025!$D$3:$D$1315, $A32)+SUMIFS(DataRegularSeason20242025!$AB$3:$AB$1315,DataRegularSeason20242025!$B$3:$B$1315, "&lt;=" &amp; FY$1, DataRegularSeason20242025!$E$3:$E$1315, $A32)</f>
        <v>14</v>
      </c>
      <c r="FZ32" s="49">
        <f>SUMIFS(DataRegularSeason20242025!$AA$3:$AA$1315,DataRegularSeason20242025!$B$3:$B$1315, "&lt;=" &amp; FZ$1, DataRegularSeason20242025!$D$3:$D$1315, $A32)+SUMIFS(DataRegularSeason20242025!$AB$3:$AB$1315,DataRegularSeason20242025!$B$3:$B$1315, "&lt;=" &amp; FZ$1, DataRegularSeason20242025!$E$3:$E$1315, $A32)</f>
        <v>14</v>
      </c>
      <c r="GA32" s="49">
        <f>SUMIFS(DataRegularSeason20242025!$AA$3:$AA$1315,DataRegularSeason20242025!$B$3:$B$1315, "&lt;=" &amp; GA$1, DataRegularSeason20242025!$D$3:$D$1315, $A32)+SUMIFS(DataRegularSeason20242025!$AB$3:$AB$1315,DataRegularSeason20242025!$B$3:$B$1315, "&lt;=" &amp; GA$1, DataRegularSeason20242025!$E$3:$E$1315, $A32)</f>
        <v>14</v>
      </c>
      <c r="GB32" s="49">
        <f>SUMIFS(DataRegularSeason20242025!$AA$3:$AA$1315,DataRegularSeason20242025!$B$3:$B$1315, "&lt;=" &amp; GB$1, DataRegularSeason20242025!$D$3:$D$1315, $A32)+SUMIFS(DataRegularSeason20242025!$AB$3:$AB$1315,DataRegularSeason20242025!$B$3:$B$1315, "&lt;=" &amp; GB$1, DataRegularSeason20242025!$E$3:$E$1315, $A32)</f>
        <v>14</v>
      </c>
      <c r="GC32" s="49">
        <f>SUMIFS(DataRegularSeason20242025!$AA$3:$AA$1315,DataRegularSeason20242025!$B$3:$B$1315, "&lt;=" &amp; GC$1, DataRegularSeason20242025!$D$3:$D$1315, $A32)+SUMIFS(DataRegularSeason20242025!$AB$3:$AB$1315,DataRegularSeason20242025!$B$3:$B$1315, "&lt;=" &amp; GC$1, DataRegularSeason20242025!$E$3:$E$1315, $A32)</f>
        <v>14</v>
      </c>
      <c r="GD32" s="49">
        <f>SUMIFS(DataRegularSeason20242025!$AA$3:$AA$1315,DataRegularSeason20242025!$B$3:$B$1315, "&lt;=" &amp; GD$1, DataRegularSeason20242025!$D$3:$D$1315, $A32)+SUMIFS(DataRegularSeason20242025!$AB$3:$AB$1315,DataRegularSeason20242025!$B$3:$B$1315, "&lt;=" &amp; GD$1, DataRegularSeason20242025!$E$3:$E$1315, $A32)</f>
        <v>14</v>
      </c>
      <c r="GE32" s="49">
        <f>SUMIFS(DataRegularSeason20242025!$AA$3:$AA$1315,DataRegularSeason20242025!$B$3:$B$1315, "&lt;=" &amp; GE$1, DataRegularSeason20242025!$D$3:$D$1315, $A32)+SUMIFS(DataRegularSeason20242025!$AB$3:$AB$1315,DataRegularSeason20242025!$B$3:$B$1315, "&lt;=" &amp; GE$1, DataRegularSeason20242025!$E$3:$E$1315, $A32)</f>
        <v>14</v>
      </c>
      <c r="GF32" s="49">
        <f>SUMIFS(DataRegularSeason20242025!$AA$3:$AA$1315,DataRegularSeason20242025!$B$3:$B$1315, "&lt;=" &amp; GF$1, DataRegularSeason20242025!$D$3:$D$1315, $A32)+SUMIFS(DataRegularSeason20242025!$AB$3:$AB$1315,DataRegularSeason20242025!$B$3:$B$1315, "&lt;=" &amp; GF$1, DataRegularSeason20242025!$E$3:$E$1315, $A32)</f>
        <v>14</v>
      </c>
      <c r="GG32" s="49">
        <f>SUMIFS(DataRegularSeason20242025!$AA$3:$AA$1315,DataRegularSeason20242025!$B$3:$B$1315, "&lt;=" &amp; GG$1, DataRegularSeason20242025!$D$3:$D$1315, $A32)+SUMIFS(DataRegularSeason20242025!$AB$3:$AB$1315,DataRegularSeason20242025!$B$3:$B$1315, "&lt;=" &amp; GG$1, DataRegularSeason20242025!$E$3:$E$1315, $A32)</f>
        <v>14</v>
      </c>
      <c r="GH32" s="49">
        <f>SUMIFS(DataRegularSeason20242025!$AA$3:$AA$1315,DataRegularSeason20242025!$B$3:$B$1315, "&lt;=" &amp; GH$1, DataRegularSeason20242025!$D$3:$D$1315, $A32)+SUMIFS(DataRegularSeason20242025!$AB$3:$AB$1315,DataRegularSeason20242025!$B$3:$B$1315, "&lt;=" &amp; GH$1, DataRegularSeason20242025!$E$3:$E$1315, $A32)</f>
        <v>14</v>
      </c>
      <c r="GI32" s="49">
        <f>SUMIFS(DataRegularSeason20242025!$AA$3:$AA$1315,DataRegularSeason20242025!$B$3:$B$1315, "&lt;=" &amp; GI$1, DataRegularSeason20242025!$D$3:$D$1315, $A32)+SUMIFS(DataRegularSeason20242025!$AB$3:$AB$1315,DataRegularSeason20242025!$B$3:$B$1315, "&lt;=" &amp; GI$1, DataRegularSeason20242025!$E$3:$E$1315, $A32)</f>
        <v>14</v>
      </c>
      <c r="GJ32" s="49">
        <f>SUMIFS(DataRegularSeason20242025!$AA$3:$AA$1315,DataRegularSeason20242025!$B$3:$B$1315, "&lt;=" &amp; GJ$1, DataRegularSeason20242025!$D$3:$D$1315, $A32)+SUMIFS(DataRegularSeason20242025!$AB$3:$AB$1315,DataRegularSeason20242025!$B$3:$B$1315, "&lt;=" &amp; GJ$1, DataRegularSeason20242025!$E$3:$E$1315, $A32)</f>
        <v>14</v>
      </c>
      <c r="GK32" s="49">
        <f>SUMIFS(DataRegularSeason20242025!$AA$3:$AA$1315,DataRegularSeason20242025!$B$3:$B$1315, "&lt;=" &amp; GK$1, DataRegularSeason20242025!$D$3:$D$1315, $A32)+SUMIFS(DataRegularSeason20242025!$AB$3:$AB$1315,DataRegularSeason20242025!$B$3:$B$1315, "&lt;=" &amp; GK$1, DataRegularSeason20242025!$E$3:$E$1315, $A32)</f>
        <v>14</v>
      </c>
      <c r="GL32" s="49">
        <f>SUMIFS(DataRegularSeason20242025!$AA$3:$AA$1315,DataRegularSeason20242025!$B$3:$B$1315, "&lt;=" &amp; GL$1, DataRegularSeason20242025!$D$3:$D$1315, $A32)+SUMIFS(DataRegularSeason20242025!$AB$3:$AB$1315,DataRegularSeason20242025!$B$3:$B$1315, "&lt;=" &amp; GL$1, DataRegularSeason20242025!$E$3:$E$1315, $A32)</f>
        <v>14</v>
      </c>
      <c r="GM32" s="49">
        <f>SUMIFS(DataRegularSeason20242025!$AA$3:$AA$1315,DataRegularSeason20242025!$B$3:$B$1315, "&lt;=" &amp; GM$1, DataRegularSeason20242025!$D$3:$D$1315, $A32)+SUMIFS(DataRegularSeason20242025!$AB$3:$AB$1315,DataRegularSeason20242025!$B$3:$B$1315, "&lt;=" &amp; GM$1, DataRegularSeason20242025!$E$3:$E$1315, $A32)</f>
        <v>14</v>
      </c>
      <c r="GN32" s="49">
        <f>SUMIFS(DataRegularSeason20242025!$AA$3:$AA$1315,DataRegularSeason20242025!$B$3:$B$1315, "&lt;=" &amp; GN$1, DataRegularSeason20242025!$D$3:$D$1315, $A32)+SUMIFS(DataRegularSeason20242025!$AB$3:$AB$1315,DataRegularSeason20242025!$B$3:$B$1315, "&lt;=" &amp; GN$1, DataRegularSeason20242025!$E$3:$E$1315, $A32)</f>
        <v>14</v>
      </c>
      <c r="GO32" s="49">
        <f>SUMIFS(DataRegularSeason20242025!$AA$3:$AA$1315,DataRegularSeason20242025!$B$3:$B$1315, "&lt;=" &amp; GO$1, DataRegularSeason20242025!$D$3:$D$1315, $A32)+SUMIFS(DataRegularSeason20242025!$AB$3:$AB$1315,DataRegularSeason20242025!$B$3:$B$1315, "&lt;=" &amp; GO$1, DataRegularSeason20242025!$E$3:$E$1315, $A32)</f>
        <v>14</v>
      </c>
      <c r="GP32" s="49">
        <f>SUMIFS(DataRegularSeason20242025!$AA$3:$AA$1315,DataRegularSeason20242025!$B$3:$B$1315, "&lt;=" &amp; GP$1, DataRegularSeason20242025!$D$3:$D$1315, $A32)+SUMIFS(DataRegularSeason20242025!$AB$3:$AB$1315,DataRegularSeason20242025!$B$3:$B$1315, "&lt;=" &amp; GP$1, DataRegularSeason20242025!$E$3:$E$1315, $A32)</f>
        <v>14</v>
      </c>
      <c r="GQ32" s="49">
        <f>SUMIFS(DataRegularSeason20242025!$AA$3:$AA$1315,DataRegularSeason20242025!$B$3:$B$1315, "&lt;=" &amp; GQ$1, DataRegularSeason20242025!$D$3:$D$1315, $A32)+SUMIFS(DataRegularSeason20242025!$AB$3:$AB$1315,DataRegularSeason20242025!$B$3:$B$1315, "&lt;=" &amp; GQ$1, DataRegularSeason20242025!$E$3:$E$1315, $A32)</f>
        <v>14</v>
      </c>
      <c r="GR32" s="49">
        <f>SUMIFS(DataRegularSeason20242025!$AA$3:$AA$1315,DataRegularSeason20242025!$B$3:$B$1315, "&lt;=" &amp; GR$1, DataRegularSeason20242025!$D$3:$D$1315, $A32)+SUMIFS(DataRegularSeason20242025!$AB$3:$AB$1315,DataRegularSeason20242025!$B$3:$B$1315, "&lt;=" &amp; GR$1, DataRegularSeason20242025!$E$3:$E$1315, $A32)</f>
        <v>14</v>
      </c>
      <c r="GS32" s="49">
        <f>SUMIFS(DataRegularSeason20242025!$AA$3:$AA$1315,DataRegularSeason20242025!$B$3:$B$1315, "&lt;=" &amp; GS$1, DataRegularSeason20242025!$D$3:$D$1315, $A32)+SUMIFS(DataRegularSeason20242025!$AB$3:$AB$1315,DataRegularSeason20242025!$B$3:$B$1315, "&lt;=" &amp; GS$1, DataRegularSeason20242025!$E$3:$E$1315, $A32)</f>
        <v>14</v>
      </c>
      <c r="GT32" s="49">
        <f>SUMIFS(DataRegularSeason20242025!$AA$3:$AA$1315,DataRegularSeason20242025!$B$3:$B$1315, "&lt;=" &amp; GT$1, DataRegularSeason20242025!$D$3:$D$1315, $A32)+SUMIFS(DataRegularSeason20242025!$AB$3:$AB$1315,DataRegularSeason20242025!$B$3:$B$1315, "&lt;=" &amp; GT$1, DataRegularSeason20242025!$E$3:$E$1315, $A32)</f>
        <v>14</v>
      </c>
      <c r="GU32" s="49">
        <f>SUMIFS(DataRegularSeason20242025!$AA$3:$AA$1315,DataRegularSeason20242025!$B$3:$B$1315, "&lt;=" &amp; GU$1, DataRegularSeason20242025!$D$3:$D$1315, $A32)+SUMIFS(DataRegularSeason20242025!$AB$3:$AB$1315,DataRegularSeason20242025!$B$3:$B$1315, "&lt;=" &amp; GU$1, DataRegularSeason20242025!$E$3:$E$1315, $A32)</f>
        <v>14</v>
      </c>
      <c r="GV32" s="49"/>
      <c r="GW32" s="49"/>
      <c r="GX32" s="49"/>
      <c r="GY32" s="49"/>
      <c r="GZ32" s="49"/>
      <c r="HA32" s="49"/>
      <c r="HB32" s="49"/>
      <c r="HC32" s="49"/>
      <c r="HD32" s="49"/>
      <c r="HE32" s="49"/>
      <c r="HF32" s="49"/>
      <c r="HG32" s="49"/>
      <c r="HH32" s="49"/>
      <c r="HI32" s="49"/>
      <c r="HJ32" s="49"/>
      <c r="HK32" s="49"/>
      <c r="HL32" s="49"/>
      <c r="HM32" s="49"/>
      <c r="HN32" s="49"/>
      <c r="HO32" s="49"/>
      <c r="HP32" s="49"/>
      <c r="HQ32" s="49"/>
      <c r="HR32" s="49"/>
      <c r="HS32" s="49"/>
      <c r="HT32" s="49"/>
      <c r="HU32" s="49"/>
      <c r="HV32" s="49"/>
      <c r="HW32" s="49"/>
      <c r="HX32" s="49"/>
      <c r="HY32" s="49"/>
      <c r="HZ32" s="49"/>
      <c r="IA32" s="49"/>
      <c r="IB32" s="49"/>
      <c r="IC32" s="49"/>
      <c r="ID32" s="49"/>
      <c r="IE32" s="49"/>
      <c r="IF32" s="49"/>
      <c r="IG32" s="49"/>
      <c r="IH32" s="49"/>
      <c r="II32" s="49"/>
      <c r="IJ32" s="49"/>
      <c r="IK32" s="49"/>
      <c r="IL32" s="49"/>
      <c r="IM32" s="49"/>
      <c r="IN32" s="49"/>
      <c r="IO32" s="49"/>
      <c r="IP32" s="49"/>
      <c r="IQ32" s="49"/>
      <c r="IR32" s="49"/>
      <c r="IS32" s="49"/>
      <c r="IT32" s="49"/>
      <c r="IU32" s="49"/>
      <c r="IV32" s="49"/>
      <c r="IW32" s="49"/>
      <c r="IX32" s="49"/>
      <c r="IY32" s="49"/>
      <c r="IZ32" s="49"/>
      <c r="JA32" s="49"/>
      <c r="JB32" s="49"/>
      <c r="JC32" s="49"/>
      <c r="JD32" s="49"/>
      <c r="JE32" s="49"/>
      <c r="JF32" s="49"/>
      <c r="JG32" s="49"/>
      <c r="JH32" s="49"/>
      <c r="JI32" s="49"/>
      <c r="JJ32" s="49"/>
      <c r="JK32" s="49"/>
      <c r="JL32" s="49"/>
      <c r="JM32" s="49"/>
      <c r="JN32" s="49"/>
      <c r="JO32" s="49"/>
    </row>
    <row r="33" spans="1:275" hidden="1" x14ac:dyDescent="0.25">
      <c r="A33" s="48" t="s">
        <v>46</v>
      </c>
      <c r="B33" t="s">
        <v>98</v>
      </c>
      <c r="C33" t="s">
        <v>99</v>
      </c>
      <c r="D33" s="49">
        <f>SUMIFS(DataRegularSeason20242025!$AA$3:$AA$1315,DataRegularSeason20242025!$B$3:$B$1315, "&lt;=" &amp; D$1, DataRegularSeason20242025!$D$3:$D$1315, $A33)+SUMIFS(DataRegularSeason20242025!$AB$3:$AB$1315,DataRegularSeason20242025!$B$3:$B$1315, "&lt;=" &amp; D$1, DataRegularSeason20242025!$E$3:$E$1315, $A33)</f>
        <v>0</v>
      </c>
      <c r="E33" s="49">
        <f>SUMIFS(DataRegularSeason20242025!$AA$3:$AA$1315,DataRegularSeason20242025!$B$3:$B$1315, "&lt;=" &amp; E$1, DataRegularSeason20242025!$D$3:$D$1315, $A33)+SUMIFS(DataRegularSeason20242025!$AB$3:$AB$1315,DataRegularSeason20242025!$B$3:$B$1315, "&lt;=" &amp; E$1, DataRegularSeason20242025!$E$3:$E$1315, $A33)</f>
        <v>0</v>
      </c>
      <c r="F33" s="49">
        <f>SUMIFS(DataRegularSeason20242025!$AA$3:$AA$1315,DataRegularSeason20242025!$B$3:$B$1315, "&lt;=" &amp; F$1, DataRegularSeason20242025!$D$3:$D$1315, $A33)+SUMIFS(DataRegularSeason20242025!$AB$3:$AB$1315,DataRegularSeason20242025!$B$3:$B$1315, "&lt;=" &amp; F$1, DataRegularSeason20242025!$E$3:$E$1315, $A33)</f>
        <v>0</v>
      </c>
      <c r="G33" s="49">
        <f>SUMIFS(DataRegularSeason20242025!$AA$3:$AA$1315,DataRegularSeason20242025!$B$3:$B$1315, "&lt;=" &amp; G$1, DataRegularSeason20242025!$D$3:$D$1315, $A33)+SUMIFS(DataRegularSeason20242025!$AB$3:$AB$1315,DataRegularSeason20242025!$B$3:$B$1315, "&lt;=" &amp; G$1, DataRegularSeason20242025!$E$3:$E$1315, $A33)</f>
        <v>0</v>
      </c>
      <c r="H33" s="49">
        <f>SUMIFS(DataRegularSeason20242025!$AA$3:$AA$1315,DataRegularSeason20242025!$B$3:$B$1315, "&lt;=" &amp; H$1, DataRegularSeason20242025!$D$3:$D$1315, $A33)+SUMIFS(DataRegularSeason20242025!$AB$3:$AB$1315,DataRegularSeason20242025!$B$3:$B$1315, "&lt;=" &amp; H$1, DataRegularSeason20242025!$E$3:$E$1315, $A33)</f>
        <v>0</v>
      </c>
      <c r="I33" s="49">
        <f>SUMIFS(DataRegularSeason20242025!$AA$3:$AA$1315,DataRegularSeason20242025!$B$3:$B$1315, "&lt;=" &amp; I$1, DataRegularSeason20242025!$D$3:$D$1315, $A33)+SUMIFS(DataRegularSeason20242025!$AB$3:$AB$1315,DataRegularSeason20242025!$B$3:$B$1315, "&lt;=" &amp; I$1, DataRegularSeason20242025!$E$3:$E$1315, $A33)</f>
        <v>0</v>
      </c>
      <c r="J33" s="49">
        <f>SUMIFS(DataRegularSeason20242025!$AA$3:$AA$1315,DataRegularSeason20242025!$B$3:$B$1315, "&lt;=" &amp; J$1, DataRegularSeason20242025!$D$3:$D$1315, $A33)+SUMIFS(DataRegularSeason20242025!$AB$3:$AB$1315,DataRegularSeason20242025!$B$3:$B$1315, "&lt;=" &amp; J$1, DataRegularSeason20242025!$E$3:$E$1315, $A33)</f>
        <v>0</v>
      </c>
      <c r="K33" s="49">
        <f>SUMIFS(DataRegularSeason20242025!$AA$3:$AA$1315,DataRegularSeason20242025!$B$3:$B$1315, "&lt;=" &amp; K$1, DataRegularSeason20242025!$D$3:$D$1315, $A33)+SUMIFS(DataRegularSeason20242025!$AB$3:$AB$1315,DataRegularSeason20242025!$B$3:$B$1315, "&lt;=" &amp; K$1, DataRegularSeason20242025!$E$3:$E$1315, $A33)</f>
        <v>0</v>
      </c>
      <c r="L33" s="49">
        <f>SUMIFS(DataRegularSeason20242025!$AA$3:$AA$1315,DataRegularSeason20242025!$B$3:$B$1315, "&lt;=" &amp; L$1, DataRegularSeason20242025!$D$3:$D$1315, $A33)+SUMIFS(DataRegularSeason20242025!$AB$3:$AB$1315,DataRegularSeason20242025!$B$3:$B$1315, "&lt;=" &amp; L$1, DataRegularSeason20242025!$E$3:$E$1315, $A33)</f>
        <v>0</v>
      </c>
      <c r="M33" s="49">
        <f>SUMIFS(DataRegularSeason20242025!$AA$3:$AA$1315,DataRegularSeason20242025!$B$3:$B$1315, "&lt;=" &amp; M$1, DataRegularSeason20242025!$D$3:$D$1315, $A33)+SUMIFS(DataRegularSeason20242025!$AB$3:$AB$1315,DataRegularSeason20242025!$B$3:$B$1315, "&lt;=" &amp; M$1, DataRegularSeason20242025!$E$3:$E$1315, $A33)</f>
        <v>0</v>
      </c>
      <c r="N33" s="49">
        <f>SUMIFS(DataRegularSeason20242025!$AA$3:$AA$1315,DataRegularSeason20242025!$B$3:$B$1315, "&lt;=" &amp; N$1, DataRegularSeason20242025!$D$3:$D$1315, $A33)+SUMIFS(DataRegularSeason20242025!$AB$3:$AB$1315,DataRegularSeason20242025!$B$3:$B$1315, "&lt;=" &amp; N$1, DataRegularSeason20242025!$E$3:$E$1315, $A33)</f>
        <v>0</v>
      </c>
      <c r="O33" s="49">
        <f>SUMIFS(DataRegularSeason20242025!$AA$3:$AA$1315,DataRegularSeason20242025!$B$3:$B$1315, "&lt;=" &amp; O$1, DataRegularSeason20242025!$D$3:$D$1315, $A33)+SUMIFS(DataRegularSeason20242025!$AB$3:$AB$1315,DataRegularSeason20242025!$B$3:$B$1315, "&lt;=" &amp; O$1, DataRegularSeason20242025!$E$3:$E$1315, $A33)</f>
        <v>0</v>
      </c>
      <c r="P33" s="49">
        <f>SUMIFS(DataRegularSeason20242025!$AA$3:$AA$1315,DataRegularSeason20242025!$B$3:$B$1315, "&lt;=" &amp; P$1, DataRegularSeason20242025!$D$3:$D$1315, $A33)+SUMIFS(DataRegularSeason20242025!$AB$3:$AB$1315,DataRegularSeason20242025!$B$3:$B$1315, "&lt;=" &amp; P$1, DataRegularSeason20242025!$E$3:$E$1315, $A33)</f>
        <v>2</v>
      </c>
      <c r="Q33" s="49">
        <f>SUMIFS(DataRegularSeason20242025!$AA$3:$AA$1315,DataRegularSeason20242025!$B$3:$B$1315, "&lt;=" &amp; Q$1, DataRegularSeason20242025!$D$3:$D$1315, $A33)+SUMIFS(DataRegularSeason20242025!$AB$3:$AB$1315,DataRegularSeason20242025!$B$3:$B$1315, "&lt;=" &amp; Q$1, DataRegularSeason20242025!$E$3:$E$1315, $A33)</f>
        <v>2</v>
      </c>
      <c r="R33" s="49">
        <f>SUMIFS(DataRegularSeason20242025!$AA$3:$AA$1315,DataRegularSeason20242025!$B$3:$B$1315, "&lt;=" &amp; R$1, DataRegularSeason20242025!$D$3:$D$1315, $A33)+SUMIFS(DataRegularSeason20242025!$AB$3:$AB$1315,DataRegularSeason20242025!$B$3:$B$1315, "&lt;=" &amp; R$1, DataRegularSeason20242025!$E$3:$E$1315, $A33)</f>
        <v>4</v>
      </c>
      <c r="S33" s="49">
        <f>SUMIFS(DataRegularSeason20242025!$AA$3:$AA$1315,DataRegularSeason20242025!$B$3:$B$1315, "&lt;=" &amp; S$1, DataRegularSeason20242025!$D$3:$D$1315, $A33)+SUMIFS(DataRegularSeason20242025!$AB$3:$AB$1315,DataRegularSeason20242025!$B$3:$B$1315, "&lt;=" &amp; S$1, DataRegularSeason20242025!$E$3:$E$1315, $A33)</f>
        <v>4</v>
      </c>
      <c r="T33" s="49">
        <f>SUMIFS(DataRegularSeason20242025!$AA$3:$AA$1315,DataRegularSeason20242025!$B$3:$B$1315, "&lt;=" &amp; T$1, DataRegularSeason20242025!$D$3:$D$1315, $A33)+SUMIFS(DataRegularSeason20242025!$AB$3:$AB$1315,DataRegularSeason20242025!$B$3:$B$1315, "&lt;=" &amp; T$1, DataRegularSeason20242025!$E$3:$E$1315, $A33)</f>
        <v>6</v>
      </c>
      <c r="U33" s="49">
        <f>SUMIFS(DataRegularSeason20242025!$AA$3:$AA$1315,DataRegularSeason20242025!$B$3:$B$1315, "&lt;=" &amp; U$1, DataRegularSeason20242025!$D$3:$D$1315, $A33)+SUMIFS(DataRegularSeason20242025!$AB$3:$AB$1315,DataRegularSeason20242025!$B$3:$B$1315, "&lt;=" &amp; U$1, DataRegularSeason20242025!$E$3:$E$1315, $A33)</f>
        <v>6</v>
      </c>
      <c r="V33" s="49">
        <f>SUMIFS(DataRegularSeason20242025!$AA$3:$AA$1315,DataRegularSeason20242025!$B$3:$B$1315, "&lt;=" &amp; V$1, DataRegularSeason20242025!$D$3:$D$1315, $A33)+SUMIFS(DataRegularSeason20242025!$AB$3:$AB$1315,DataRegularSeason20242025!$B$3:$B$1315, "&lt;=" &amp; V$1, DataRegularSeason20242025!$E$3:$E$1315, $A33)</f>
        <v>6</v>
      </c>
      <c r="W33" s="49">
        <f>SUMIFS(DataRegularSeason20242025!$AA$3:$AA$1315,DataRegularSeason20242025!$B$3:$B$1315, "&lt;=" &amp; W$1, DataRegularSeason20242025!$D$3:$D$1315, $A33)+SUMIFS(DataRegularSeason20242025!$AB$3:$AB$1315,DataRegularSeason20242025!$B$3:$B$1315, "&lt;=" &amp; W$1, DataRegularSeason20242025!$E$3:$E$1315, $A33)</f>
        <v>8</v>
      </c>
      <c r="X33" s="49">
        <f>SUMIFS(DataRegularSeason20242025!$AA$3:$AA$1315,DataRegularSeason20242025!$B$3:$B$1315, "&lt;=" &amp; X$1, DataRegularSeason20242025!$D$3:$D$1315, $A33)+SUMIFS(DataRegularSeason20242025!$AB$3:$AB$1315,DataRegularSeason20242025!$B$3:$B$1315, "&lt;=" &amp; X$1, DataRegularSeason20242025!$E$3:$E$1315, $A33)</f>
        <v>10</v>
      </c>
      <c r="Y33" s="49">
        <f>SUMIFS(DataRegularSeason20242025!$AA$3:$AA$1315,DataRegularSeason20242025!$B$3:$B$1315, "&lt;=" &amp; Y$1, DataRegularSeason20242025!$D$3:$D$1315, $A33)+SUMIFS(DataRegularSeason20242025!$AB$3:$AB$1315,DataRegularSeason20242025!$B$3:$B$1315, "&lt;=" &amp; Y$1, DataRegularSeason20242025!$E$3:$E$1315, $A33)</f>
        <v>10</v>
      </c>
      <c r="Z33" s="49">
        <f>SUMIFS(DataRegularSeason20242025!$AA$3:$AA$1315,DataRegularSeason20242025!$B$3:$B$1315, "&lt;=" &amp; Z$1, DataRegularSeason20242025!$D$3:$D$1315, $A33)+SUMIFS(DataRegularSeason20242025!$AB$3:$AB$1315,DataRegularSeason20242025!$B$3:$B$1315, "&lt;=" &amp; Z$1, DataRegularSeason20242025!$E$3:$E$1315, $A33)</f>
        <v>10</v>
      </c>
      <c r="AA33" s="49">
        <f>SUMIFS(DataRegularSeason20242025!$AA$3:$AA$1315,DataRegularSeason20242025!$B$3:$B$1315, "&lt;=" &amp; AA$1, DataRegularSeason20242025!$D$3:$D$1315, $A33)+SUMIFS(DataRegularSeason20242025!$AB$3:$AB$1315,DataRegularSeason20242025!$B$3:$B$1315, "&lt;=" &amp; AA$1, DataRegularSeason20242025!$E$3:$E$1315, $A33)</f>
        <v>10</v>
      </c>
      <c r="AB33" s="49">
        <f>SUMIFS(DataRegularSeason20242025!$AA$3:$AA$1315,DataRegularSeason20242025!$B$3:$B$1315, "&lt;=" &amp; AB$1, DataRegularSeason20242025!$D$3:$D$1315, $A33)+SUMIFS(DataRegularSeason20242025!$AB$3:$AB$1315,DataRegularSeason20242025!$B$3:$B$1315, "&lt;=" &amp; AB$1, DataRegularSeason20242025!$E$3:$E$1315, $A33)</f>
        <v>10</v>
      </c>
      <c r="AC33" s="49">
        <f>SUMIFS(DataRegularSeason20242025!$AA$3:$AA$1315,DataRegularSeason20242025!$B$3:$B$1315, "&lt;=" &amp; AC$1, DataRegularSeason20242025!$D$3:$D$1315, $A33)+SUMIFS(DataRegularSeason20242025!$AB$3:$AB$1315,DataRegularSeason20242025!$B$3:$B$1315, "&lt;=" &amp; AC$1, DataRegularSeason20242025!$E$3:$E$1315, $A33)</f>
        <v>10</v>
      </c>
      <c r="AD33" s="49">
        <f>SUMIFS(DataRegularSeason20242025!$AA$3:$AA$1315,DataRegularSeason20242025!$B$3:$B$1315, "&lt;=" &amp; AD$1, DataRegularSeason20242025!$D$3:$D$1315, $A33)+SUMIFS(DataRegularSeason20242025!$AB$3:$AB$1315,DataRegularSeason20242025!$B$3:$B$1315, "&lt;=" &amp; AD$1, DataRegularSeason20242025!$E$3:$E$1315, $A33)</f>
        <v>10</v>
      </c>
      <c r="AE33" s="49">
        <f>SUMIFS(DataRegularSeason20242025!$AA$3:$AA$1315,DataRegularSeason20242025!$B$3:$B$1315, "&lt;=" &amp; AE$1, DataRegularSeason20242025!$D$3:$D$1315, $A33)+SUMIFS(DataRegularSeason20242025!$AB$3:$AB$1315,DataRegularSeason20242025!$B$3:$B$1315, "&lt;=" &amp; AE$1, DataRegularSeason20242025!$E$3:$E$1315, $A33)</f>
        <v>10</v>
      </c>
      <c r="AF33" s="49">
        <f>SUMIFS(DataRegularSeason20242025!$AA$3:$AA$1315,DataRegularSeason20242025!$B$3:$B$1315, "&lt;=" &amp; AF$1, DataRegularSeason20242025!$D$3:$D$1315, $A33)+SUMIFS(DataRegularSeason20242025!$AB$3:$AB$1315,DataRegularSeason20242025!$B$3:$B$1315, "&lt;=" &amp; AF$1, DataRegularSeason20242025!$E$3:$E$1315, $A33)</f>
        <v>10</v>
      </c>
      <c r="AG33" s="49">
        <f>SUMIFS(DataRegularSeason20242025!$AA$3:$AA$1315,DataRegularSeason20242025!$B$3:$B$1315, "&lt;=" &amp; AG$1, DataRegularSeason20242025!$D$3:$D$1315, $A33)+SUMIFS(DataRegularSeason20242025!$AB$3:$AB$1315,DataRegularSeason20242025!$B$3:$B$1315, "&lt;=" &amp; AG$1, DataRegularSeason20242025!$E$3:$E$1315, $A33)</f>
        <v>10</v>
      </c>
      <c r="AH33" s="49">
        <f>SUMIFS(DataRegularSeason20242025!$AA$3:$AA$1315,DataRegularSeason20242025!$B$3:$B$1315, "&lt;=" &amp; AH$1, DataRegularSeason20242025!$D$3:$D$1315, $A33)+SUMIFS(DataRegularSeason20242025!$AB$3:$AB$1315,DataRegularSeason20242025!$B$3:$B$1315, "&lt;=" &amp; AH$1, DataRegularSeason20242025!$E$3:$E$1315, $A33)</f>
        <v>10</v>
      </c>
      <c r="AI33" s="49">
        <f>SUMIFS(DataRegularSeason20242025!$AA$3:$AA$1315,DataRegularSeason20242025!$B$3:$B$1315, "&lt;=" &amp; AI$1, DataRegularSeason20242025!$D$3:$D$1315, $A33)+SUMIFS(DataRegularSeason20242025!$AB$3:$AB$1315,DataRegularSeason20242025!$B$3:$B$1315, "&lt;=" &amp; AI$1, DataRegularSeason20242025!$E$3:$E$1315, $A33)</f>
        <v>10</v>
      </c>
      <c r="AJ33" s="49">
        <f>SUMIFS(DataRegularSeason20242025!$AA$3:$AA$1315,DataRegularSeason20242025!$B$3:$B$1315, "&lt;=" &amp; AJ$1, DataRegularSeason20242025!$D$3:$D$1315, $A33)+SUMIFS(DataRegularSeason20242025!$AB$3:$AB$1315,DataRegularSeason20242025!$B$3:$B$1315, "&lt;=" &amp; AJ$1, DataRegularSeason20242025!$E$3:$E$1315, $A33)</f>
        <v>10</v>
      </c>
      <c r="AK33" s="49">
        <f>SUMIFS(DataRegularSeason20242025!$AA$3:$AA$1315,DataRegularSeason20242025!$B$3:$B$1315, "&lt;=" &amp; AK$1, DataRegularSeason20242025!$D$3:$D$1315, $A33)+SUMIFS(DataRegularSeason20242025!$AB$3:$AB$1315,DataRegularSeason20242025!$B$3:$B$1315, "&lt;=" &amp; AK$1, DataRegularSeason20242025!$E$3:$E$1315, $A33)</f>
        <v>10</v>
      </c>
      <c r="AL33" s="49">
        <f>SUMIFS(DataRegularSeason20242025!$AA$3:$AA$1315,DataRegularSeason20242025!$B$3:$B$1315, "&lt;=" &amp; AL$1, DataRegularSeason20242025!$D$3:$D$1315, $A33)+SUMIFS(DataRegularSeason20242025!$AB$3:$AB$1315,DataRegularSeason20242025!$B$3:$B$1315, "&lt;=" &amp; AL$1, DataRegularSeason20242025!$E$3:$E$1315, $A33)</f>
        <v>10</v>
      </c>
      <c r="AM33" s="49">
        <f>SUMIFS(DataRegularSeason20242025!$AA$3:$AA$1315,DataRegularSeason20242025!$B$3:$B$1315, "&lt;=" &amp; AM$1, DataRegularSeason20242025!$D$3:$D$1315, $A33)+SUMIFS(DataRegularSeason20242025!$AB$3:$AB$1315,DataRegularSeason20242025!$B$3:$B$1315, "&lt;=" &amp; AM$1, DataRegularSeason20242025!$E$3:$E$1315, $A33)</f>
        <v>10</v>
      </c>
      <c r="AN33" s="49">
        <f>SUMIFS(DataRegularSeason20242025!$AA$3:$AA$1315,DataRegularSeason20242025!$B$3:$B$1315, "&lt;=" &amp; AN$1, DataRegularSeason20242025!$D$3:$D$1315, $A33)+SUMIFS(DataRegularSeason20242025!$AB$3:$AB$1315,DataRegularSeason20242025!$B$3:$B$1315, "&lt;=" &amp; AN$1, DataRegularSeason20242025!$E$3:$E$1315, $A33)</f>
        <v>10</v>
      </c>
      <c r="AO33" s="49">
        <f>SUMIFS(DataRegularSeason20242025!$AA$3:$AA$1315,DataRegularSeason20242025!$B$3:$B$1315, "&lt;=" &amp; AO$1, DataRegularSeason20242025!$D$3:$D$1315, $A33)+SUMIFS(DataRegularSeason20242025!$AB$3:$AB$1315,DataRegularSeason20242025!$B$3:$B$1315, "&lt;=" &amp; AO$1, DataRegularSeason20242025!$E$3:$E$1315, $A33)</f>
        <v>10</v>
      </c>
      <c r="AP33" s="49">
        <f>SUMIFS(DataRegularSeason20242025!$AA$3:$AA$1315,DataRegularSeason20242025!$B$3:$B$1315, "&lt;=" &amp; AP$1, DataRegularSeason20242025!$D$3:$D$1315, $A33)+SUMIFS(DataRegularSeason20242025!$AB$3:$AB$1315,DataRegularSeason20242025!$B$3:$B$1315, "&lt;=" &amp; AP$1, DataRegularSeason20242025!$E$3:$E$1315, $A33)</f>
        <v>10</v>
      </c>
      <c r="AQ33" s="49">
        <f>SUMIFS(DataRegularSeason20242025!$AA$3:$AA$1315,DataRegularSeason20242025!$B$3:$B$1315, "&lt;=" &amp; AQ$1, DataRegularSeason20242025!$D$3:$D$1315, $A33)+SUMIFS(DataRegularSeason20242025!$AB$3:$AB$1315,DataRegularSeason20242025!$B$3:$B$1315, "&lt;=" &amp; AQ$1, DataRegularSeason20242025!$E$3:$E$1315, $A33)</f>
        <v>10</v>
      </c>
      <c r="AR33" s="49">
        <f>SUMIFS(DataRegularSeason20242025!$AA$3:$AA$1315,DataRegularSeason20242025!$B$3:$B$1315, "&lt;=" &amp; AR$1, DataRegularSeason20242025!$D$3:$D$1315, $A33)+SUMIFS(DataRegularSeason20242025!$AB$3:$AB$1315,DataRegularSeason20242025!$B$3:$B$1315, "&lt;=" &amp; AR$1, DataRegularSeason20242025!$E$3:$E$1315, $A33)</f>
        <v>10</v>
      </c>
      <c r="AS33" s="49">
        <f>SUMIFS(DataRegularSeason20242025!$AA$3:$AA$1315,DataRegularSeason20242025!$B$3:$B$1315, "&lt;=" &amp; AS$1, DataRegularSeason20242025!$D$3:$D$1315, $A33)+SUMIFS(DataRegularSeason20242025!$AB$3:$AB$1315,DataRegularSeason20242025!$B$3:$B$1315, "&lt;=" &amp; AS$1, DataRegularSeason20242025!$E$3:$E$1315, $A33)</f>
        <v>10</v>
      </c>
      <c r="AT33" s="49">
        <f>SUMIFS(DataRegularSeason20242025!$AA$3:$AA$1315,DataRegularSeason20242025!$B$3:$B$1315, "&lt;=" &amp; AT$1, DataRegularSeason20242025!$D$3:$D$1315, $A33)+SUMIFS(DataRegularSeason20242025!$AB$3:$AB$1315,DataRegularSeason20242025!$B$3:$B$1315, "&lt;=" &amp; AT$1, DataRegularSeason20242025!$E$3:$E$1315, $A33)</f>
        <v>10</v>
      </c>
      <c r="AU33" s="49">
        <f>SUMIFS(DataRegularSeason20242025!$AA$3:$AA$1315,DataRegularSeason20242025!$B$3:$B$1315, "&lt;=" &amp; AU$1, DataRegularSeason20242025!$D$3:$D$1315, $A33)+SUMIFS(DataRegularSeason20242025!$AB$3:$AB$1315,DataRegularSeason20242025!$B$3:$B$1315, "&lt;=" &amp; AU$1, DataRegularSeason20242025!$E$3:$E$1315, $A33)</f>
        <v>10</v>
      </c>
      <c r="AV33" s="49">
        <f>SUMIFS(DataRegularSeason20242025!$AA$3:$AA$1315,DataRegularSeason20242025!$B$3:$B$1315, "&lt;=" &amp; AV$1, DataRegularSeason20242025!$D$3:$D$1315, $A33)+SUMIFS(DataRegularSeason20242025!$AB$3:$AB$1315,DataRegularSeason20242025!$B$3:$B$1315, "&lt;=" &amp; AV$1, DataRegularSeason20242025!$E$3:$E$1315, $A33)</f>
        <v>10</v>
      </c>
      <c r="AW33" s="49">
        <f>SUMIFS(DataRegularSeason20242025!$AA$3:$AA$1315,DataRegularSeason20242025!$B$3:$B$1315, "&lt;=" &amp; AW$1, DataRegularSeason20242025!$D$3:$D$1315, $A33)+SUMIFS(DataRegularSeason20242025!$AB$3:$AB$1315,DataRegularSeason20242025!$B$3:$B$1315, "&lt;=" &amp; AW$1, DataRegularSeason20242025!$E$3:$E$1315, $A33)</f>
        <v>10</v>
      </c>
      <c r="AX33" s="49">
        <f>SUMIFS(DataRegularSeason20242025!$AA$3:$AA$1315,DataRegularSeason20242025!$B$3:$B$1315, "&lt;=" &amp; AX$1, DataRegularSeason20242025!$D$3:$D$1315, $A33)+SUMIFS(DataRegularSeason20242025!$AB$3:$AB$1315,DataRegularSeason20242025!$B$3:$B$1315, "&lt;=" &amp; AX$1, DataRegularSeason20242025!$E$3:$E$1315, $A33)</f>
        <v>10</v>
      </c>
      <c r="AY33" s="49">
        <f>SUMIFS(DataRegularSeason20242025!$AA$3:$AA$1315,DataRegularSeason20242025!$B$3:$B$1315, "&lt;=" &amp; AY$1, DataRegularSeason20242025!$D$3:$D$1315, $A33)+SUMIFS(DataRegularSeason20242025!$AB$3:$AB$1315,DataRegularSeason20242025!$B$3:$B$1315, "&lt;=" &amp; AY$1, DataRegularSeason20242025!$E$3:$E$1315, $A33)</f>
        <v>10</v>
      </c>
      <c r="AZ33" s="49">
        <f>SUMIFS(DataRegularSeason20242025!$AA$3:$AA$1315,DataRegularSeason20242025!$B$3:$B$1315, "&lt;=" &amp; AZ$1, DataRegularSeason20242025!$D$3:$D$1315, $A33)+SUMIFS(DataRegularSeason20242025!$AB$3:$AB$1315,DataRegularSeason20242025!$B$3:$B$1315, "&lt;=" &amp; AZ$1, DataRegularSeason20242025!$E$3:$E$1315, $A33)</f>
        <v>10</v>
      </c>
      <c r="BA33" s="49">
        <f>SUMIFS(DataRegularSeason20242025!$AA$3:$AA$1315,DataRegularSeason20242025!$B$3:$B$1315, "&lt;=" &amp; BA$1, DataRegularSeason20242025!$D$3:$D$1315, $A33)+SUMIFS(DataRegularSeason20242025!$AB$3:$AB$1315,DataRegularSeason20242025!$B$3:$B$1315, "&lt;=" &amp; BA$1, DataRegularSeason20242025!$E$3:$E$1315, $A33)</f>
        <v>10</v>
      </c>
      <c r="BB33" s="49">
        <f>SUMIFS(DataRegularSeason20242025!$AA$3:$AA$1315,DataRegularSeason20242025!$B$3:$B$1315, "&lt;=" &amp; BB$1, DataRegularSeason20242025!$D$3:$D$1315, $A33)+SUMIFS(DataRegularSeason20242025!$AB$3:$AB$1315,DataRegularSeason20242025!$B$3:$B$1315, "&lt;=" &amp; BB$1, DataRegularSeason20242025!$E$3:$E$1315, $A33)</f>
        <v>10</v>
      </c>
      <c r="BC33" s="49">
        <f>SUMIFS(DataRegularSeason20242025!$AA$3:$AA$1315,DataRegularSeason20242025!$B$3:$B$1315, "&lt;=" &amp; BC$1, DataRegularSeason20242025!$D$3:$D$1315, $A33)+SUMIFS(DataRegularSeason20242025!$AB$3:$AB$1315,DataRegularSeason20242025!$B$3:$B$1315, "&lt;=" &amp; BC$1, DataRegularSeason20242025!$E$3:$E$1315, $A33)</f>
        <v>10</v>
      </c>
      <c r="BD33" s="49">
        <f>SUMIFS(DataRegularSeason20242025!$AA$3:$AA$1315,DataRegularSeason20242025!$B$3:$B$1315, "&lt;=" &amp; BD$1, DataRegularSeason20242025!$D$3:$D$1315, $A33)+SUMIFS(DataRegularSeason20242025!$AB$3:$AB$1315,DataRegularSeason20242025!$B$3:$B$1315, "&lt;=" &amp; BD$1, DataRegularSeason20242025!$E$3:$E$1315, $A33)</f>
        <v>10</v>
      </c>
      <c r="BE33" s="49">
        <f>SUMIFS(DataRegularSeason20242025!$AA$3:$AA$1315,DataRegularSeason20242025!$B$3:$B$1315, "&lt;=" &amp; BE$1, DataRegularSeason20242025!$D$3:$D$1315, $A33)+SUMIFS(DataRegularSeason20242025!$AB$3:$AB$1315,DataRegularSeason20242025!$B$3:$B$1315, "&lt;=" &amp; BE$1, DataRegularSeason20242025!$E$3:$E$1315, $A33)</f>
        <v>10</v>
      </c>
      <c r="BF33" s="49">
        <f>SUMIFS(DataRegularSeason20242025!$AA$3:$AA$1315,DataRegularSeason20242025!$B$3:$B$1315, "&lt;=" &amp; BF$1, DataRegularSeason20242025!$D$3:$D$1315, $A33)+SUMIFS(DataRegularSeason20242025!$AB$3:$AB$1315,DataRegularSeason20242025!$B$3:$B$1315, "&lt;=" &amp; BF$1, DataRegularSeason20242025!$E$3:$E$1315, $A33)</f>
        <v>10</v>
      </c>
      <c r="BG33" s="49">
        <f>SUMIFS(DataRegularSeason20242025!$AA$3:$AA$1315,DataRegularSeason20242025!$B$3:$B$1315, "&lt;=" &amp; BG$1, DataRegularSeason20242025!$D$3:$D$1315, $A33)+SUMIFS(DataRegularSeason20242025!$AB$3:$AB$1315,DataRegularSeason20242025!$B$3:$B$1315, "&lt;=" &amp; BG$1, DataRegularSeason20242025!$E$3:$E$1315, $A33)</f>
        <v>10</v>
      </c>
      <c r="BH33" s="49">
        <f>SUMIFS(DataRegularSeason20242025!$AA$3:$AA$1315,DataRegularSeason20242025!$B$3:$B$1315, "&lt;=" &amp; BH$1, DataRegularSeason20242025!$D$3:$D$1315, $A33)+SUMIFS(DataRegularSeason20242025!$AB$3:$AB$1315,DataRegularSeason20242025!$B$3:$B$1315, "&lt;=" &amp; BH$1, DataRegularSeason20242025!$E$3:$E$1315, $A33)</f>
        <v>10</v>
      </c>
      <c r="BI33" s="49">
        <f>SUMIFS(DataRegularSeason20242025!$AA$3:$AA$1315,DataRegularSeason20242025!$B$3:$B$1315, "&lt;=" &amp; BI$1, DataRegularSeason20242025!$D$3:$D$1315, $A33)+SUMIFS(DataRegularSeason20242025!$AB$3:$AB$1315,DataRegularSeason20242025!$B$3:$B$1315, "&lt;=" &amp; BI$1, DataRegularSeason20242025!$E$3:$E$1315, $A33)</f>
        <v>10</v>
      </c>
      <c r="BJ33" s="49">
        <f>SUMIFS(DataRegularSeason20242025!$AA$3:$AA$1315,DataRegularSeason20242025!$B$3:$B$1315, "&lt;=" &amp; BJ$1, DataRegularSeason20242025!$D$3:$D$1315, $A33)+SUMIFS(DataRegularSeason20242025!$AB$3:$AB$1315,DataRegularSeason20242025!$B$3:$B$1315, "&lt;=" &amp; BJ$1, DataRegularSeason20242025!$E$3:$E$1315, $A33)</f>
        <v>10</v>
      </c>
      <c r="BK33" s="49">
        <f>SUMIFS(DataRegularSeason20242025!$AA$3:$AA$1315,DataRegularSeason20242025!$B$3:$B$1315, "&lt;=" &amp; BK$1, DataRegularSeason20242025!$D$3:$D$1315, $A33)+SUMIFS(DataRegularSeason20242025!$AB$3:$AB$1315,DataRegularSeason20242025!$B$3:$B$1315, "&lt;=" &amp; BK$1, DataRegularSeason20242025!$E$3:$E$1315, $A33)</f>
        <v>10</v>
      </c>
      <c r="BL33" s="49">
        <f>SUMIFS(DataRegularSeason20242025!$AA$3:$AA$1315,DataRegularSeason20242025!$B$3:$B$1315, "&lt;=" &amp; BL$1, DataRegularSeason20242025!$D$3:$D$1315, $A33)+SUMIFS(DataRegularSeason20242025!$AB$3:$AB$1315,DataRegularSeason20242025!$B$3:$B$1315, "&lt;=" &amp; BL$1, DataRegularSeason20242025!$E$3:$E$1315, $A33)</f>
        <v>10</v>
      </c>
      <c r="BM33" s="49">
        <f>SUMIFS(DataRegularSeason20242025!$AA$3:$AA$1315,DataRegularSeason20242025!$B$3:$B$1315, "&lt;=" &amp; BM$1, DataRegularSeason20242025!$D$3:$D$1315, $A33)+SUMIFS(DataRegularSeason20242025!$AB$3:$AB$1315,DataRegularSeason20242025!$B$3:$B$1315, "&lt;=" &amp; BM$1, DataRegularSeason20242025!$E$3:$E$1315, $A33)</f>
        <v>10</v>
      </c>
      <c r="BN33" s="49">
        <f>SUMIFS(DataRegularSeason20242025!$AA$3:$AA$1315,DataRegularSeason20242025!$B$3:$B$1315, "&lt;=" &amp; BN$1, DataRegularSeason20242025!$D$3:$D$1315, $A33)+SUMIFS(DataRegularSeason20242025!$AB$3:$AB$1315,DataRegularSeason20242025!$B$3:$B$1315, "&lt;=" &amp; BN$1, DataRegularSeason20242025!$E$3:$E$1315, $A33)</f>
        <v>10</v>
      </c>
      <c r="BO33" s="49">
        <f>SUMIFS(DataRegularSeason20242025!$AA$3:$AA$1315,DataRegularSeason20242025!$B$3:$B$1315, "&lt;=" &amp; BO$1, DataRegularSeason20242025!$D$3:$D$1315, $A33)+SUMIFS(DataRegularSeason20242025!$AB$3:$AB$1315,DataRegularSeason20242025!$B$3:$B$1315, "&lt;=" &amp; BO$1, DataRegularSeason20242025!$E$3:$E$1315, $A33)</f>
        <v>10</v>
      </c>
      <c r="BP33" s="49">
        <f>SUMIFS(DataRegularSeason20242025!$AA$3:$AA$1315,DataRegularSeason20242025!$B$3:$B$1315, "&lt;=" &amp; BP$1, DataRegularSeason20242025!$D$3:$D$1315, $A33)+SUMIFS(DataRegularSeason20242025!$AB$3:$AB$1315,DataRegularSeason20242025!$B$3:$B$1315, "&lt;=" &amp; BP$1, DataRegularSeason20242025!$E$3:$E$1315, $A33)</f>
        <v>10</v>
      </c>
      <c r="BQ33" s="49">
        <f>SUMIFS(DataRegularSeason20242025!$AA$3:$AA$1315,DataRegularSeason20242025!$B$3:$B$1315, "&lt;=" &amp; BQ$1, DataRegularSeason20242025!$D$3:$D$1315, $A33)+SUMIFS(DataRegularSeason20242025!$AB$3:$AB$1315,DataRegularSeason20242025!$B$3:$B$1315, "&lt;=" &amp; BQ$1, DataRegularSeason20242025!$E$3:$E$1315, $A33)</f>
        <v>10</v>
      </c>
      <c r="BR33" s="49">
        <f>SUMIFS(DataRegularSeason20242025!$AA$3:$AA$1315,DataRegularSeason20242025!$B$3:$B$1315, "&lt;=" &amp; BR$1, DataRegularSeason20242025!$D$3:$D$1315, $A33)+SUMIFS(DataRegularSeason20242025!$AB$3:$AB$1315,DataRegularSeason20242025!$B$3:$B$1315, "&lt;=" &amp; BR$1, DataRegularSeason20242025!$E$3:$E$1315, $A33)</f>
        <v>10</v>
      </c>
      <c r="BS33" s="49">
        <f>SUMIFS(DataRegularSeason20242025!$AA$3:$AA$1315,DataRegularSeason20242025!$B$3:$B$1315, "&lt;=" &amp; BS$1, DataRegularSeason20242025!$D$3:$D$1315, $A33)+SUMIFS(DataRegularSeason20242025!$AB$3:$AB$1315,DataRegularSeason20242025!$B$3:$B$1315, "&lt;=" &amp; BS$1, DataRegularSeason20242025!$E$3:$E$1315, $A33)</f>
        <v>10</v>
      </c>
      <c r="BT33" s="49">
        <f>SUMIFS(DataRegularSeason20242025!$AA$3:$AA$1315,DataRegularSeason20242025!$B$3:$B$1315, "&lt;=" &amp; BT$1, DataRegularSeason20242025!$D$3:$D$1315, $A33)+SUMIFS(DataRegularSeason20242025!$AB$3:$AB$1315,DataRegularSeason20242025!$B$3:$B$1315, "&lt;=" &amp; BT$1, DataRegularSeason20242025!$E$3:$E$1315, $A33)</f>
        <v>10</v>
      </c>
      <c r="BU33" s="49">
        <f>SUMIFS(DataRegularSeason20242025!$AA$3:$AA$1315,DataRegularSeason20242025!$B$3:$B$1315, "&lt;=" &amp; BU$1, DataRegularSeason20242025!$D$3:$D$1315, $A33)+SUMIFS(DataRegularSeason20242025!$AB$3:$AB$1315,DataRegularSeason20242025!$B$3:$B$1315, "&lt;=" &amp; BU$1, DataRegularSeason20242025!$E$3:$E$1315, $A33)</f>
        <v>10</v>
      </c>
      <c r="BV33" s="49">
        <f>SUMIFS(DataRegularSeason20242025!$AA$3:$AA$1315,DataRegularSeason20242025!$B$3:$B$1315, "&lt;=" &amp; BV$1, DataRegularSeason20242025!$D$3:$D$1315, $A33)+SUMIFS(DataRegularSeason20242025!$AB$3:$AB$1315,DataRegularSeason20242025!$B$3:$B$1315, "&lt;=" &amp; BV$1, DataRegularSeason20242025!$E$3:$E$1315, $A33)</f>
        <v>10</v>
      </c>
      <c r="BW33" s="49">
        <f>SUMIFS(DataRegularSeason20242025!$AA$3:$AA$1315,DataRegularSeason20242025!$B$3:$B$1315, "&lt;=" &amp; BW$1, DataRegularSeason20242025!$D$3:$D$1315, $A33)+SUMIFS(DataRegularSeason20242025!$AB$3:$AB$1315,DataRegularSeason20242025!$B$3:$B$1315, "&lt;=" &amp; BW$1, DataRegularSeason20242025!$E$3:$E$1315, $A33)</f>
        <v>10</v>
      </c>
      <c r="BX33" s="49">
        <f>SUMIFS(DataRegularSeason20242025!$AA$3:$AA$1315,DataRegularSeason20242025!$B$3:$B$1315, "&lt;=" &amp; BX$1, DataRegularSeason20242025!$D$3:$D$1315, $A33)+SUMIFS(DataRegularSeason20242025!$AB$3:$AB$1315,DataRegularSeason20242025!$B$3:$B$1315, "&lt;=" &amp; BX$1, DataRegularSeason20242025!$E$3:$E$1315, $A33)</f>
        <v>10</v>
      </c>
      <c r="BY33" s="49">
        <f>SUMIFS(DataRegularSeason20242025!$AA$3:$AA$1315,DataRegularSeason20242025!$B$3:$B$1315, "&lt;=" &amp; BY$1, DataRegularSeason20242025!$D$3:$D$1315, $A33)+SUMIFS(DataRegularSeason20242025!$AB$3:$AB$1315,DataRegularSeason20242025!$B$3:$B$1315, "&lt;=" &amp; BY$1, DataRegularSeason20242025!$E$3:$E$1315, $A33)</f>
        <v>10</v>
      </c>
      <c r="BZ33" s="49">
        <f>SUMIFS(DataRegularSeason20242025!$AA$3:$AA$1315,DataRegularSeason20242025!$B$3:$B$1315, "&lt;=" &amp; BZ$1, DataRegularSeason20242025!$D$3:$D$1315, $A33)+SUMIFS(DataRegularSeason20242025!$AB$3:$AB$1315,DataRegularSeason20242025!$B$3:$B$1315, "&lt;=" &amp; BZ$1, DataRegularSeason20242025!$E$3:$E$1315, $A33)</f>
        <v>10</v>
      </c>
      <c r="CA33" s="49">
        <f>SUMIFS(DataRegularSeason20242025!$AA$3:$AA$1315,DataRegularSeason20242025!$B$3:$B$1315, "&lt;=" &amp; CA$1, DataRegularSeason20242025!$D$3:$D$1315, $A33)+SUMIFS(DataRegularSeason20242025!$AB$3:$AB$1315,DataRegularSeason20242025!$B$3:$B$1315, "&lt;=" &amp; CA$1, DataRegularSeason20242025!$E$3:$E$1315, $A33)</f>
        <v>10</v>
      </c>
      <c r="CB33" s="49">
        <f>SUMIFS(DataRegularSeason20242025!$AA$3:$AA$1315,DataRegularSeason20242025!$B$3:$B$1315, "&lt;=" &amp; CB$1, DataRegularSeason20242025!$D$3:$D$1315, $A33)+SUMIFS(DataRegularSeason20242025!$AB$3:$AB$1315,DataRegularSeason20242025!$B$3:$B$1315, "&lt;=" &amp; CB$1, DataRegularSeason20242025!$E$3:$E$1315, $A33)</f>
        <v>10</v>
      </c>
      <c r="CC33" s="49">
        <f>SUMIFS(DataRegularSeason20242025!$AA$3:$AA$1315,DataRegularSeason20242025!$B$3:$B$1315, "&lt;=" &amp; CC$1, DataRegularSeason20242025!$D$3:$D$1315, $A33)+SUMIFS(DataRegularSeason20242025!$AB$3:$AB$1315,DataRegularSeason20242025!$B$3:$B$1315, "&lt;=" &amp; CC$1, DataRegularSeason20242025!$E$3:$E$1315, $A33)</f>
        <v>10</v>
      </c>
      <c r="CD33" s="49">
        <f>SUMIFS(DataRegularSeason20242025!$AA$3:$AA$1315,DataRegularSeason20242025!$B$3:$B$1315, "&lt;=" &amp; CD$1, DataRegularSeason20242025!$D$3:$D$1315, $A33)+SUMIFS(DataRegularSeason20242025!$AB$3:$AB$1315,DataRegularSeason20242025!$B$3:$B$1315, "&lt;=" &amp; CD$1, DataRegularSeason20242025!$E$3:$E$1315, $A33)</f>
        <v>10</v>
      </c>
      <c r="CE33" s="49">
        <f>SUMIFS(DataRegularSeason20242025!$AA$3:$AA$1315,DataRegularSeason20242025!$B$3:$B$1315, "&lt;=" &amp; CE$1, DataRegularSeason20242025!$D$3:$D$1315, $A33)+SUMIFS(DataRegularSeason20242025!$AB$3:$AB$1315,DataRegularSeason20242025!$B$3:$B$1315, "&lt;=" &amp; CE$1, DataRegularSeason20242025!$E$3:$E$1315, $A33)</f>
        <v>10</v>
      </c>
      <c r="CF33" s="49">
        <f>SUMIFS(DataRegularSeason20242025!$AA$3:$AA$1315,DataRegularSeason20242025!$B$3:$B$1315, "&lt;=" &amp; CF$1, DataRegularSeason20242025!$D$3:$D$1315, $A33)+SUMIFS(DataRegularSeason20242025!$AB$3:$AB$1315,DataRegularSeason20242025!$B$3:$B$1315, "&lt;=" &amp; CF$1, DataRegularSeason20242025!$E$3:$E$1315, $A33)</f>
        <v>10</v>
      </c>
      <c r="CG33" s="49">
        <f>SUMIFS(DataRegularSeason20242025!$AA$3:$AA$1315,DataRegularSeason20242025!$B$3:$B$1315, "&lt;=" &amp; CG$1, DataRegularSeason20242025!$D$3:$D$1315, $A33)+SUMIFS(DataRegularSeason20242025!$AB$3:$AB$1315,DataRegularSeason20242025!$B$3:$B$1315, "&lt;=" &amp; CG$1, DataRegularSeason20242025!$E$3:$E$1315, $A33)</f>
        <v>10</v>
      </c>
      <c r="CH33" s="49">
        <f>SUMIFS(DataRegularSeason20242025!$AA$3:$AA$1315,DataRegularSeason20242025!$B$3:$B$1315, "&lt;=" &amp; CH$1, DataRegularSeason20242025!$D$3:$D$1315, $A33)+SUMIFS(DataRegularSeason20242025!$AB$3:$AB$1315,DataRegularSeason20242025!$B$3:$B$1315, "&lt;=" &amp; CH$1, DataRegularSeason20242025!$E$3:$E$1315, $A33)</f>
        <v>10</v>
      </c>
      <c r="CI33" s="49">
        <f>SUMIFS(DataRegularSeason20242025!$AA$3:$AA$1315,DataRegularSeason20242025!$B$3:$B$1315, "&lt;=" &amp; CI$1, DataRegularSeason20242025!$D$3:$D$1315, $A33)+SUMIFS(DataRegularSeason20242025!$AB$3:$AB$1315,DataRegularSeason20242025!$B$3:$B$1315, "&lt;=" &amp; CI$1, DataRegularSeason20242025!$E$3:$E$1315, $A33)</f>
        <v>10</v>
      </c>
      <c r="CJ33" s="49">
        <f>SUMIFS(DataRegularSeason20242025!$AA$3:$AA$1315,DataRegularSeason20242025!$B$3:$B$1315, "&lt;=" &amp; CJ$1, DataRegularSeason20242025!$D$3:$D$1315, $A33)+SUMIFS(DataRegularSeason20242025!$AB$3:$AB$1315,DataRegularSeason20242025!$B$3:$B$1315, "&lt;=" &amp; CJ$1, DataRegularSeason20242025!$E$3:$E$1315, $A33)</f>
        <v>10</v>
      </c>
      <c r="CK33" s="49">
        <f>SUMIFS(DataRegularSeason20242025!$AA$3:$AA$1315,DataRegularSeason20242025!$B$3:$B$1315, "&lt;=" &amp; CK$1, DataRegularSeason20242025!$D$3:$D$1315, $A33)+SUMIFS(DataRegularSeason20242025!$AB$3:$AB$1315,DataRegularSeason20242025!$B$3:$B$1315, "&lt;=" &amp; CK$1, DataRegularSeason20242025!$E$3:$E$1315, $A33)</f>
        <v>10</v>
      </c>
      <c r="CL33" s="49">
        <f>SUMIFS(DataRegularSeason20242025!$AA$3:$AA$1315,DataRegularSeason20242025!$B$3:$B$1315, "&lt;=" &amp; CL$1, DataRegularSeason20242025!$D$3:$D$1315, $A33)+SUMIFS(DataRegularSeason20242025!$AB$3:$AB$1315,DataRegularSeason20242025!$B$3:$B$1315, "&lt;=" &amp; CL$1, DataRegularSeason20242025!$E$3:$E$1315, $A33)</f>
        <v>10</v>
      </c>
      <c r="CM33" s="49">
        <f>SUMIFS(DataRegularSeason20242025!$AA$3:$AA$1315,DataRegularSeason20242025!$B$3:$B$1315, "&lt;=" &amp; CM$1, DataRegularSeason20242025!$D$3:$D$1315, $A33)+SUMIFS(DataRegularSeason20242025!$AB$3:$AB$1315,DataRegularSeason20242025!$B$3:$B$1315, "&lt;=" &amp; CM$1, DataRegularSeason20242025!$E$3:$E$1315, $A33)</f>
        <v>10</v>
      </c>
      <c r="CN33" s="49">
        <f>SUMIFS(DataRegularSeason20242025!$AA$3:$AA$1315,DataRegularSeason20242025!$B$3:$B$1315, "&lt;=" &amp; CN$1, DataRegularSeason20242025!$D$3:$D$1315, $A33)+SUMIFS(DataRegularSeason20242025!$AB$3:$AB$1315,DataRegularSeason20242025!$B$3:$B$1315, "&lt;=" &amp; CN$1, DataRegularSeason20242025!$E$3:$E$1315, $A33)</f>
        <v>10</v>
      </c>
      <c r="CO33" s="49">
        <f>SUMIFS(DataRegularSeason20242025!$AA$3:$AA$1315,DataRegularSeason20242025!$B$3:$B$1315, "&lt;=" &amp; CO$1, DataRegularSeason20242025!$D$3:$D$1315, $A33)+SUMIFS(DataRegularSeason20242025!$AB$3:$AB$1315,DataRegularSeason20242025!$B$3:$B$1315, "&lt;=" &amp; CO$1, DataRegularSeason20242025!$E$3:$E$1315, $A33)</f>
        <v>10</v>
      </c>
      <c r="CP33" s="49">
        <f>SUMIFS(DataRegularSeason20242025!$AA$3:$AA$1315,DataRegularSeason20242025!$B$3:$B$1315, "&lt;=" &amp; CP$1, DataRegularSeason20242025!$D$3:$D$1315, $A33)+SUMIFS(DataRegularSeason20242025!$AB$3:$AB$1315,DataRegularSeason20242025!$B$3:$B$1315, "&lt;=" &amp; CP$1, DataRegularSeason20242025!$E$3:$E$1315, $A33)</f>
        <v>10</v>
      </c>
      <c r="CQ33" s="49">
        <f>SUMIFS(DataRegularSeason20242025!$AA$3:$AA$1315,DataRegularSeason20242025!$B$3:$B$1315, "&lt;=" &amp; CQ$1, DataRegularSeason20242025!$D$3:$D$1315, $A33)+SUMIFS(DataRegularSeason20242025!$AB$3:$AB$1315,DataRegularSeason20242025!$B$3:$B$1315, "&lt;=" &amp; CQ$1, DataRegularSeason20242025!$E$3:$E$1315, $A33)</f>
        <v>10</v>
      </c>
      <c r="CR33" s="49">
        <f>SUMIFS(DataRegularSeason20242025!$AA$3:$AA$1315,DataRegularSeason20242025!$B$3:$B$1315, "&lt;=" &amp; CR$1, DataRegularSeason20242025!$D$3:$D$1315, $A33)+SUMIFS(DataRegularSeason20242025!$AB$3:$AB$1315,DataRegularSeason20242025!$B$3:$B$1315, "&lt;=" &amp; CR$1, DataRegularSeason20242025!$E$3:$E$1315, $A33)</f>
        <v>10</v>
      </c>
      <c r="CS33" s="49">
        <f>SUMIFS(DataRegularSeason20242025!$AA$3:$AA$1315,DataRegularSeason20242025!$B$3:$B$1315, "&lt;=" &amp; CS$1, DataRegularSeason20242025!$D$3:$D$1315, $A33)+SUMIFS(DataRegularSeason20242025!$AB$3:$AB$1315,DataRegularSeason20242025!$B$3:$B$1315, "&lt;=" &amp; CS$1, DataRegularSeason20242025!$E$3:$E$1315, $A33)</f>
        <v>10</v>
      </c>
      <c r="CT33" s="49">
        <f>SUMIFS(DataRegularSeason20242025!$AA$3:$AA$1315,DataRegularSeason20242025!$B$3:$B$1315, "&lt;=" &amp; CT$1, DataRegularSeason20242025!$D$3:$D$1315, $A33)+SUMIFS(DataRegularSeason20242025!$AB$3:$AB$1315,DataRegularSeason20242025!$B$3:$B$1315, "&lt;=" &amp; CT$1, DataRegularSeason20242025!$E$3:$E$1315, $A33)</f>
        <v>10</v>
      </c>
      <c r="CU33" s="49">
        <f>SUMIFS(DataRegularSeason20242025!$AA$3:$AA$1315,DataRegularSeason20242025!$B$3:$B$1315, "&lt;=" &amp; CU$1, DataRegularSeason20242025!$D$3:$D$1315, $A33)+SUMIFS(DataRegularSeason20242025!$AB$3:$AB$1315,DataRegularSeason20242025!$B$3:$B$1315, "&lt;=" &amp; CU$1, DataRegularSeason20242025!$E$3:$E$1315, $A33)</f>
        <v>10</v>
      </c>
      <c r="CV33" s="49">
        <f>SUMIFS(DataRegularSeason20242025!$AA$3:$AA$1315,DataRegularSeason20242025!$B$3:$B$1315, "&lt;=" &amp; CV$1, DataRegularSeason20242025!$D$3:$D$1315, $A33)+SUMIFS(DataRegularSeason20242025!$AB$3:$AB$1315,DataRegularSeason20242025!$B$3:$B$1315, "&lt;=" &amp; CV$1, DataRegularSeason20242025!$E$3:$E$1315, $A33)</f>
        <v>10</v>
      </c>
      <c r="CW33" s="49">
        <f>SUMIFS(DataRegularSeason20242025!$AA$3:$AA$1315,DataRegularSeason20242025!$B$3:$B$1315, "&lt;=" &amp; CW$1, DataRegularSeason20242025!$D$3:$D$1315, $A33)+SUMIFS(DataRegularSeason20242025!$AB$3:$AB$1315,DataRegularSeason20242025!$B$3:$B$1315, "&lt;=" &amp; CW$1, DataRegularSeason20242025!$E$3:$E$1315, $A33)</f>
        <v>10</v>
      </c>
      <c r="CX33" s="49">
        <f>SUMIFS(DataRegularSeason20242025!$AA$3:$AA$1315,DataRegularSeason20242025!$B$3:$B$1315, "&lt;=" &amp; CX$1, DataRegularSeason20242025!$D$3:$D$1315, $A33)+SUMIFS(DataRegularSeason20242025!$AB$3:$AB$1315,DataRegularSeason20242025!$B$3:$B$1315, "&lt;=" &amp; CX$1, DataRegularSeason20242025!$E$3:$E$1315, $A33)</f>
        <v>10</v>
      </c>
      <c r="CY33" s="49">
        <f>SUMIFS(DataRegularSeason20242025!$AA$3:$AA$1315,DataRegularSeason20242025!$B$3:$B$1315, "&lt;=" &amp; CY$1, DataRegularSeason20242025!$D$3:$D$1315, $A33)+SUMIFS(DataRegularSeason20242025!$AB$3:$AB$1315,DataRegularSeason20242025!$B$3:$B$1315, "&lt;=" &amp; CY$1, DataRegularSeason20242025!$E$3:$E$1315, $A33)</f>
        <v>10</v>
      </c>
      <c r="CZ33" s="49">
        <f>SUMIFS(DataRegularSeason20242025!$AA$3:$AA$1315,DataRegularSeason20242025!$B$3:$B$1315, "&lt;=" &amp; CZ$1, DataRegularSeason20242025!$D$3:$D$1315, $A33)+SUMIFS(DataRegularSeason20242025!$AB$3:$AB$1315,DataRegularSeason20242025!$B$3:$B$1315, "&lt;=" &amp; CZ$1, DataRegularSeason20242025!$E$3:$E$1315, $A33)</f>
        <v>10</v>
      </c>
      <c r="DA33" s="49">
        <f>SUMIFS(DataRegularSeason20242025!$AA$3:$AA$1315,DataRegularSeason20242025!$B$3:$B$1315, "&lt;=" &amp; DA$1, DataRegularSeason20242025!$D$3:$D$1315, $A33)+SUMIFS(DataRegularSeason20242025!$AB$3:$AB$1315,DataRegularSeason20242025!$B$3:$B$1315, "&lt;=" &amp; DA$1, DataRegularSeason20242025!$E$3:$E$1315, $A33)</f>
        <v>10</v>
      </c>
      <c r="DB33" s="49">
        <f>SUMIFS(DataRegularSeason20242025!$AA$3:$AA$1315,DataRegularSeason20242025!$B$3:$B$1315, "&lt;=" &amp; DB$1, DataRegularSeason20242025!$D$3:$D$1315, $A33)+SUMIFS(DataRegularSeason20242025!$AB$3:$AB$1315,DataRegularSeason20242025!$B$3:$B$1315, "&lt;=" &amp; DB$1, DataRegularSeason20242025!$E$3:$E$1315, $A33)</f>
        <v>10</v>
      </c>
      <c r="DC33" s="49">
        <f>SUMIFS(DataRegularSeason20242025!$AA$3:$AA$1315,DataRegularSeason20242025!$B$3:$B$1315, "&lt;=" &amp; DC$1, DataRegularSeason20242025!$D$3:$D$1315, $A33)+SUMIFS(DataRegularSeason20242025!$AB$3:$AB$1315,DataRegularSeason20242025!$B$3:$B$1315, "&lt;=" &amp; DC$1, DataRegularSeason20242025!$E$3:$E$1315, $A33)</f>
        <v>10</v>
      </c>
      <c r="DD33" s="49">
        <f>SUMIFS(DataRegularSeason20242025!$AA$3:$AA$1315,DataRegularSeason20242025!$B$3:$B$1315, "&lt;=" &amp; DD$1, DataRegularSeason20242025!$D$3:$D$1315, $A33)+SUMIFS(DataRegularSeason20242025!$AB$3:$AB$1315,DataRegularSeason20242025!$B$3:$B$1315, "&lt;=" &amp; DD$1, DataRegularSeason20242025!$E$3:$E$1315, $A33)</f>
        <v>10</v>
      </c>
      <c r="DE33" s="49">
        <f>SUMIFS(DataRegularSeason20242025!$AA$3:$AA$1315,DataRegularSeason20242025!$B$3:$B$1315, "&lt;=" &amp; DE$1, DataRegularSeason20242025!$D$3:$D$1315, $A33)+SUMIFS(DataRegularSeason20242025!$AB$3:$AB$1315,DataRegularSeason20242025!$B$3:$B$1315, "&lt;=" &amp; DE$1, DataRegularSeason20242025!$E$3:$E$1315, $A33)</f>
        <v>10</v>
      </c>
      <c r="DF33" s="49">
        <f>SUMIFS(DataRegularSeason20242025!$AA$3:$AA$1315,DataRegularSeason20242025!$B$3:$B$1315, "&lt;=" &amp; DF$1, DataRegularSeason20242025!$D$3:$D$1315, $A33)+SUMIFS(DataRegularSeason20242025!$AB$3:$AB$1315,DataRegularSeason20242025!$B$3:$B$1315, "&lt;=" &amp; DF$1, DataRegularSeason20242025!$E$3:$E$1315, $A33)</f>
        <v>10</v>
      </c>
      <c r="DG33" s="49">
        <f>SUMIFS(DataRegularSeason20242025!$AA$3:$AA$1315,DataRegularSeason20242025!$B$3:$B$1315, "&lt;=" &amp; DG$1, DataRegularSeason20242025!$D$3:$D$1315, $A33)+SUMIFS(DataRegularSeason20242025!$AB$3:$AB$1315,DataRegularSeason20242025!$B$3:$B$1315, "&lt;=" &amp; DG$1, DataRegularSeason20242025!$E$3:$E$1315, $A33)</f>
        <v>10</v>
      </c>
      <c r="DH33" s="49">
        <f>SUMIFS(DataRegularSeason20242025!$AA$3:$AA$1315,DataRegularSeason20242025!$B$3:$B$1315, "&lt;=" &amp; DH$1, DataRegularSeason20242025!$D$3:$D$1315, $A33)+SUMIFS(DataRegularSeason20242025!$AB$3:$AB$1315,DataRegularSeason20242025!$B$3:$B$1315, "&lt;=" &amp; DH$1, DataRegularSeason20242025!$E$3:$E$1315, $A33)</f>
        <v>10</v>
      </c>
      <c r="DI33" s="49">
        <f>SUMIFS(DataRegularSeason20242025!$AA$3:$AA$1315,DataRegularSeason20242025!$B$3:$B$1315, "&lt;=" &amp; DI$1, DataRegularSeason20242025!$D$3:$D$1315, $A33)+SUMIFS(DataRegularSeason20242025!$AB$3:$AB$1315,DataRegularSeason20242025!$B$3:$B$1315, "&lt;=" &amp; DI$1, DataRegularSeason20242025!$E$3:$E$1315, $A33)</f>
        <v>10</v>
      </c>
      <c r="DJ33" s="49">
        <f>SUMIFS(DataRegularSeason20242025!$AA$3:$AA$1315,DataRegularSeason20242025!$B$3:$B$1315, "&lt;=" &amp; DJ$1, DataRegularSeason20242025!$D$3:$D$1315, $A33)+SUMIFS(DataRegularSeason20242025!$AB$3:$AB$1315,DataRegularSeason20242025!$B$3:$B$1315, "&lt;=" &amp; DJ$1, DataRegularSeason20242025!$E$3:$E$1315, $A33)</f>
        <v>10</v>
      </c>
      <c r="DK33" s="49">
        <f>SUMIFS(DataRegularSeason20242025!$AA$3:$AA$1315,DataRegularSeason20242025!$B$3:$B$1315, "&lt;=" &amp; DK$1, DataRegularSeason20242025!$D$3:$D$1315, $A33)+SUMIFS(DataRegularSeason20242025!$AB$3:$AB$1315,DataRegularSeason20242025!$B$3:$B$1315, "&lt;=" &amp; DK$1, DataRegularSeason20242025!$E$3:$E$1315, $A33)</f>
        <v>10</v>
      </c>
      <c r="DL33" s="49">
        <f>SUMIFS(DataRegularSeason20242025!$AA$3:$AA$1315,DataRegularSeason20242025!$B$3:$B$1315, "&lt;=" &amp; DL$1, DataRegularSeason20242025!$D$3:$D$1315, $A33)+SUMIFS(DataRegularSeason20242025!$AB$3:$AB$1315,DataRegularSeason20242025!$B$3:$B$1315, "&lt;=" &amp; DL$1, DataRegularSeason20242025!$E$3:$E$1315, $A33)</f>
        <v>10</v>
      </c>
      <c r="DM33" s="49">
        <f>SUMIFS(DataRegularSeason20242025!$AA$3:$AA$1315,DataRegularSeason20242025!$B$3:$B$1315, "&lt;=" &amp; DM$1, DataRegularSeason20242025!$D$3:$D$1315, $A33)+SUMIFS(DataRegularSeason20242025!$AB$3:$AB$1315,DataRegularSeason20242025!$B$3:$B$1315, "&lt;=" &amp; DM$1, DataRegularSeason20242025!$E$3:$E$1315, $A33)</f>
        <v>10</v>
      </c>
      <c r="DN33" s="49">
        <f>SUMIFS(DataRegularSeason20242025!$AA$3:$AA$1315,DataRegularSeason20242025!$B$3:$B$1315, "&lt;=" &amp; DN$1, DataRegularSeason20242025!$D$3:$D$1315, $A33)+SUMIFS(DataRegularSeason20242025!$AB$3:$AB$1315,DataRegularSeason20242025!$B$3:$B$1315, "&lt;=" &amp; DN$1, DataRegularSeason20242025!$E$3:$E$1315, $A33)</f>
        <v>10</v>
      </c>
      <c r="DO33" s="49">
        <f>SUMIFS(DataRegularSeason20242025!$AA$3:$AA$1315,DataRegularSeason20242025!$B$3:$B$1315, "&lt;=" &amp; DO$1, DataRegularSeason20242025!$D$3:$D$1315, $A33)+SUMIFS(DataRegularSeason20242025!$AB$3:$AB$1315,DataRegularSeason20242025!$B$3:$B$1315, "&lt;=" &amp; DO$1, DataRegularSeason20242025!$E$3:$E$1315, $A33)</f>
        <v>10</v>
      </c>
      <c r="DP33" s="49">
        <f>SUMIFS(DataRegularSeason20242025!$AA$3:$AA$1315,DataRegularSeason20242025!$B$3:$B$1315, "&lt;=" &amp; DP$1, DataRegularSeason20242025!$D$3:$D$1315, $A33)+SUMIFS(DataRegularSeason20242025!$AB$3:$AB$1315,DataRegularSeason20242025!$B$3:$B$1315, "&lt;=" &amp; DP$1, DataRegularSeason20242025!$E$3:$E$1315, $A33)</f>
        <v>10</v>
      </c>
      <c r="DQ33" s="49">
        <f>SUMIFS(DataRegularSeason20242025!$AA$3:$AA$1315,DataRegularSeason20242025!$B$3:$B$1315, "&lt;=" &amp; DQ$1, DataRegularSeason20242025!$D$3:$D$1315, $A33)+SUMIFS(DataRegularSeason20242025!$AB$3:$AB$1315,DataRegularSeason20242025!$B$3:$B$1315, "&lt;=" &amp; DQ$1, DataRegularSeason20242025!$E$3:$E$1315, $A33)</f>
        <v>10</v>
      </c>
      <c r="DR33" s="49">
        <f>SUMIFS(DataRegularSeason20242025!$AA$3:$AA$1315,DataRegularSeason20242025!$B$3:$B$1315, "&lt;=" &amp; DR$1, DataRegularSeason20242025!$D$3:$D$1315, $A33)+SUMIFS(DataRegularSeason20242025!$AB$3:$AB$1315,DataRegularSeason20242025!$B$3:$B$1315, "&lt;=" &amp; DR$1, DataRegularSeason20242025!$E$3:$E$1315, $A33)</f>
        <v>10</v>
      </c>
      <c r="DS33" s="49">
        <f>SUMIFS(DataRegularSeason20242025!$AA$3:$AA$1315,DataRegularSeason20242025!$B$3:$B$1315, "&lt;=" &amp; DS$1, DataRegularSeason20242025!$D$3:$D$1315, $A33)+SUMIFS(DataRegularSeason20242025!$AB$3:$AB$1315,DataRegularSeason20242025!$B$3:$B$1315, "&lt;=" &amp; DS$1, DataRegularSeason20242025!$E$3:$E$1315, $A33)</f>
        <v>10</v>
      </c>
      <c r="DT33" s="49">
        <f>SUMIFS(DataRegularSeason20242025!$AA$3:$AA$1315,DataRegularSeason20242025!$B$3:$B$1315, "&lt;=" &amp; DT$1, DataRegularSeason20242025!$D$3:$D$1315, $A33)+SUMIFS(DataRegularSeason20242025!$AB$3:$AB$1315,DataRegularSeason20242025!$B$3:$B$1315, "&lt;=" &amp; DT$1, DataRegularSeason20242025!$E$3:$E$1315, $A33)</f>
        <v>10</v>
      </c>
      <c r="DU33" s="49">
        <f>SUMIFS(DataRegularSeason20242025!$AA$3:$AA$1315,DataRegularSeason20242025!$B$3:$B$1315, "&lt;=" &amp; DU$1, DataRegularSeason20242025!$D$3:$D$1315, $A33)+SUMIFS(DataRegularSeason20242025!$AB$3:$AB$1315,DataRegularSeason20242025!$B$3:$B$1315, "&lt;=" &amp; DU$1, DataRegularSeason20242025!$E$3:$E$1315, $A33)</f>
        <v>10</v>
      </c>
      <c r="DV33" s="49">
        <f>SUMIFS(DataRegularSeason20242025!$AA$3:$AA$1315,DataRegularSeason20242025!$B$3:$B$1315, "&lt;=" &amp; DV$1, DataRegularSeason20242025!$D$3:$D$1315, $A33)+SUMIFS(DataRegularSeason20242025!$AB$3:$AB$1315,DataRegularSeason20242025!$B$3:$B$1315, "&lt;=" &amp; DV$1, DataRegularSeason20242025!$E$3:$E$1315, $A33)</f>
        <v>10</v>
      </c>
      <c r="DW33" s="49">
        <f>SUMIFS(DataRegularSeason20242025!$AA$3:$AA$1315,DataRegularSeason20242025!$B$3:$B$1315, "&lt;=" &amp; DW$1, DataRegularSeason20242025!$D$3:$D$1315, $A33)+SUMIFS(DataRegularSeason20242025!$AB$3:$AB$1315,DataRegularSeason20242025!$B$3:$B$1315, "&lt;=" &amp; DW$1, DataRegularSeason20242025!$E$3:$E$1315, $A33)</f>
        <v>10</v>
      </c>
      <c r="DX33" s="49">
        <f>SUMIFS(DataRegularSeason20242025!$AA$3:$AA$1315,DataRegularSeason20242025!$B$3:$B$1315, "&lt;=" &amp; DX$1, DataRegularSeason20242025!$D$3:$D$1315, $A33)+SUMIFS(DataRegularSeason20242025!$AB$3:$AB$1315,DataRegularSeason20242025!$B$3:$B$1315, "&lt;=" &amp; DX$1, DataRegularSeason20242025!$E$3:$E$1315, $A33)</f>
        <v>10</v>
      </c>
      <c r="DY33" s="49">
        <f>SUMIFS(DataRegularSeason20242025!$AA$3:$AA$1315,DataRegularSeason20242025!$B$3:$B$1315, "&lt;=" &amp; DY$1, DataRegularSeason20242025!$D$3:$D$1315, $A33)+SUMIFS(DataRegularSeason20242025!$AB$3:$AB$1315,DataRegularSeason20242025!$B$3:$B$1315, "&lt;=" &amp; DY$1, DataRegularSeason20242025!$E$3:$E$1315, $A33)</f>
        <v>10</v>
      </c>
      <c r="DZ33" s="49">
        <f>SUMIFS(DataRegularSeason20242025!$AA$3:$AA$1315,DataRegularSeason20242025!$B$3:$B$1315, "&lt;=" &amp; DZ$1, DataRegularSeason20242025!$D$3:$D$1315, $A33)+SUMIFS(DataRegularSeason20242025!$AB$3:$AB$1315,DataRegularSeason20242025!$B$3:$B$1315, "&lt;=" &amp; DZ$1, DataRegularSeason20242025!$E$3:$E$1315, $A33)</f>
        <v>10</v>
      </c>
      <c r="EA33" s="49">
        <f>SUMIFS(DataRegularSeason20242025!$AA$3:$AA$1315,DataRegularSeason20242025!$B$3:$B$1315, "&lt;=" &amp; EA$1, DataRegularSeason20242025!$D$3:$D$1315, $A33)+SUMIFS(DataRegularSeason20242025!$AB$3:$AB$1315,DataRegularSeason20242025!$B$3:$B$1315, "&lt;=" &amp; EA$1, DataRegularSeason20242025!$E$3:$E$1315, $A33)</f>
        <v>10</v>
      </c>
      <c r="EB33" s="49">
        <f>SUMIFS(DataRegularSeason20242025!$AA$3:$AA$1315,DataRegularSeason20242025!$B$3:$B$1315, "&lt;=" &amp; EB$1, DataRegularSeason20242025!$D$3:$D$1315, $A33)+SUMIFS(DataRegularSeason20242025!$AB$3:$AB$1315,DataRegularSeason20242025!$B$3:$B$1315, "&lt;=" &amp; EB$1, DataRegularSeason20242025!$E$3:$E$1315, $A33)</f>
        <v>10</v>
      </c>
      <c r="EC33" s="49">
        <f>SUMIFS(DataRegularSeason20242025!$AA$3:$AA$1315,DataRegularSeason20242025!$B$3:$B$1315, "&lt;=" &amp; EC$1, DataRegularSeason20242025!$D$3:$D$1315, $A33)+SUMIFS(DataRegularSeason20242025!$AB$3:$AB$1315,DataRegularSeason20242025!$B$3:$B$1315, "&lt;=" &amp; EC$1, DataRegularSeason20242025!$E$3:$E$1315, $A33)</f>
        <v>10</v>
      </c>
      <c r="ED33" s="49">
        <f>SUMIFS(DataRegularSeason20242025!$AA$3:$AA$1315,DataRegularSeason20242025!$B$3:$B$1315, "&lt;=" &amp; ED$1, DataRegularSeason20242025!$D$3:$D$1315, $A33)+SUMIFS(DataRegularSeason20242025!$AB$3:$AB$1315,DataRegularSeason20242025!$B$3:$B$1315, "&lt;=" &amp; ED$1, DataRegularSeason20242025!$E$3:$E$1315, $A33)</f>
        <v>10</v>
      </c>
      <c r="EE33" s="49">
        <f>SUMIFS(DataRegularSeason20242025!$AA$3:$AA$1315,DataRegularSeason20242025!$B$3:$B$1315, "&lt;=" &amp; EE$1, DataRegularSeason20242025!$D$3:$D$1315, $A33)+SUMIFS(DataRegularSeason20242025!$AB$3:$AB$1315,DataRegularSeason20242025!$B$3:$B$1315, "&lt;=" &amp; EE$1, DataRegularSeason20242025!$E$3:$E$1315, $A33)</f>
        <v>10</v>
      </c>
      <c r="EF33" s="49">
        <f>SUMIFS(DataRegularSeason20242025!$AA$3:$AA$1315,DataRegularSeason20242025!$B$3:$B$1315, "&lt;=" &amp; EF$1, DataRegularSeason20242025!$D$3:$D$1315, $A33)+SUMIFS(DataRegularSeason20242025!$AB$3:$AB$1315,DataRegularSeason20242025!$B$3:$B$1315, "&lt;=" &amp; EF$1, DataRegularSeason20242025!$E$3:$E$1315, $A33)</f>
        <v>10</v>
      </c>
      <c r="EG33" s="49">
        <f>SUMIFS(DataRegularSeason20242025!$AA$3:$AA$1315,DataRegularSeason20242025!$B$3:$B$1315, "&lt;=" &amp; EG$1, DataRegularSeason20242025!$D$3:$D$1315, $A33)+SUMIFS(DataRegularSeason20242025!$AB$3:$AB$1315,DataRegularSeason20242025!$B$3:$B$1315, "&lt;=" &amp; EG$1, DataRegularSeason20242025!$E$3:$E$1315, $A33)</f>
        <v>10</v>
      </c>
      <c r="EH33" s="49">
        <f>SUMIFS(DataRegularSeason20242025!$AA$3:$AA$1315,DataRegularSeason20242025!$B$3:$B$1315, "&lt;=" &amp; EH$1, DataRegularSeason20242025!$D$3:$D$1315, $A33)+SUMIFS(DataRegularSeason20242025!$AB$3:$AB$1315,DataRegularSeason20242025!$B$3:$B$1315, "&lt;=" &amp; EH$1, DataRegularSeason20242025!$E$3:$E$1315, $A33)</f>
        <v>10</v>
      </c>
      <c r="EI33" s="49">
        <f>SUMIFS(DataRegularSeason20242025!$AA$3:$AA$1315,DataRegularSeason20242025!$B$3:$B$1315, "&lt;=" &amp; EI$1, DataRegularSeason20242025!$D$3:$D$1315, $A33)+SUMIFS(DataRegularSeason20242025!$AB$3:$AB$1315,DataRegularSeason20242025!$B$3:$B$1315, "&lt;=" &amp; EI$1, DataRegularSeason20242025!$E$3:$E$1315, $A33)</f>
        <v>10</v>
      </c>
      <c r="EJ33" s="49">
        <f>SUMIFS(DataRegularSeason20242025!$AA$3:$AA$1315,DataRegularSeason20242025!$B$3:$B$1315, "&lt;=" &amp; EJ$1, DataRegularSeason20242025!$D$3:$D$1315, $A33)+SUMIFS(DataRegularSeason20242025!$AB$3:$AB$1315,DataRegularSeason20242025!$B$3:$B$1315, "&lt;=" &amp; EJ$1, DataRegularSeason20242025!$E$3:$E$1315, $A33)</f>
        <v>10</v>
      </c>
      <c r="EK33" s="49">
        <f>SUMIFS(DataRegularSeason20242025!$AA$3:$AA$1315,DataRegularSeason20242025!$B$3:$B$1315, "&lt;=" &amp; EK$1, DataRegularSeason20242025!$D$3:$D$1315, $A33)+SUMIFS(DataRegularSeason20242025!$AB$3:$AB$1315,DataRegularSeason20242025!$B$3:$B$1315, "&lt;=" &amp; EK$1, DataRegularSeason20242025!$E$3:$E$1315, $A33)</f>
        <v>10</v>
      </c>
      <c r="EL33" s="49">
        <f>SUMIFS(DataRegularSeason20242025!$AA$3:$AA$1315,DataRegularSeason20242025!$B$3:$B$1315, "&lt;=" &amp; EL$1, DataRegularSeason20242025!$D$3:$D$1315, $A33)+SUMIFS(DataRegularSeason20242025!$AB$3:$AB$1315,DataRegularSeason20242025!$B$3:$B$1315, "&lt;=" &amp; EL$1, DataRegularSeason20242025!$E$3:$E$1315, $A33)</f>
        <v>10</v>
      </c>
      <c r="EM33" s="49">
        <f>SUMIFS(DataRegularSeason20242025!$AA$3:$AA$1315,DataRegularSeason20242025!$B$3:$B$1315, "&lt;=" &amp; EM$1, DataRegularSeason20242025!$D$3:$D$1315, $A33)+SUMIFS(DataRegularSeason20242025!$AB$3:$AB$1315,DataRegularSeason20242025!$B$3:$B$1315, "&lt;=" &amp; EM$1, DataRegularSeason20242025!$E$3:$E$1315, $A33)</f>
        <v>10</v>
      </c>
      <c r="EN33" s="49">
        <f>SUMIFS(DataRegularSeason20242025!$AA$3:$AA$1315,DataRegularSeason20242025!$B$3:$B$1315, "&lt;=" &amp; EN$1, DataRegularSeason20242025!$D$3:$D$1315, $A33)+SUMIFS(DataRegularSeason20242025!$AB$3:$AB$1315,DataRegularSeason20242025!$B$3:$B$1315, "&lt;=" &amp; EN$1, DataRegularSeason20242025!$E$3:$E$1315, $A33)</f>
        <v>10</v>
      </c>
      <c r="EO33" s="49">
        <f>SUMIFS(DataRegularSeason20242025!$AA$3:$AA$1315,DataRegularSeason20242025!$B$3:$B$1315, "&lt;=" &amp; EO$1, DataRegularSeason20242025!$D$3:$D$1315, $A33)+SUMIFS(DataRegularSeason20242025!$AB$3:$AB$1315,DataRegularSeason20242025!$B$3:$B$1315, "&lt;=" &amp; EO$1, DataRegularSeason20242025!$E$3:$E$1315, $A33)</f>
        <v>10</v>
      </c>
      <c r="EP33" s="49">
        <f>SUMIFS(DataRegularSeason20242025!$AA$3:$AA$1315,DataRegularSeason20242025!$B$3:$B$1315, "&lt;=" &amp; EP$1, DataRegularSeason20242025!$D$3:$D$1315, $A33)+SUMIFS(DataRegularSeason20242025!$AB$3:$AB$1315,DataRegularSeason20242025!$B$3:$B$1315, "&lt;=" &amp; EP$1, DataRegularSeason20242025!$E$3:$E$1315, $A33)</f>
        <v>10</v>
      </c>
      <c r="EQ33" s="49">
        <f>SUMIFS(DataRegularSeason20242025!$AA$3:$AA$1315,DataRegularSeason20242025!$B$3:$B$1315, "&lt;=" &amp; EQ$1, DataRegularSeason20242025!$D$3:$D$1315, $A33)+SUMIFS(DataRegularSeason20242025!$AB$3:$AB$1315,DataRegularSeason20242025!$B$3:$B$1315, "&lt;=" &amp; EQ$1, DataRegularSeason20242025!$E$3:$E$1315, $A33)</f>
        <v>10</v>
      </c>
      <c r="ER33" s="49">
        <f>SUMIFS(DataRegularSeason20242025!$AA$3:$AA$1315,DataRegularSeason20242025!$B$3:$B$1315, "&lt;=" &amp; ER$1, DataRegularSeason20242025!$D$3:$D$1315, $A33)+SUMIFS(DataRegularSeason20242025!$AB$3:$AB$1315,DataRegularSeason20242025!$B$3:$B$1315, "&lt;=" &amp; ER$1, DataRegularSeason20242025!$E$3:$E$1315, $A33)</f>
        <v>10</v>
      </c>
      <c r="ES33" s="49">
        <f>SUMIFS(DataRegularSeason20242025!$AA$3:$AA$1315,DataRegularSeason20242025!$B$3:$B$1315, "&lt;=" &amp; ES$1, DataRegularSeason20242025!$D$3:$D$1315, $A33)+SUMIFS(DataRegularSeason20242025!$AB$3:$AB$1315,DataRegularSeason20242025!$B$3:$B$1315, "&lt;=" &amp; ES$1, DataRegularSeason20242025!$E$3:$E$1315, $A33)</f>
        <v>10</v>
      </c>
      <c r="ET33" s="49">
        <f>SUMIFS(DataRegularSeason20242025!$AA$3:$AA$1315,DataRegularSeason20242025!$B$3:$B$1315, "&lt;=" &amp; ET$1, DataRegularSeason20242025!$D$3:$D$1315, $A33)+SUMIFS(DataRegularSeason20242025!$AB$3:$AB$1315,DataRegularSeason20242025!$B$3:$B$1315, "&lt;=" &amp; ET$1, DataRegularSeason20242025!$E$3:$E$1315, $A33)</f>
        <v>10</v>
      </c>
      <c r="EU33" s="49">
        <f>SUMIFS(DataRegularSeason20242025!$AA$3:$AA$1315,DataRegularSeason20242025!$B$3:$B$1315, "&lt;=" &amp; EU$1, DataRegularSeason20242025!$D$3:$D$1315, $A33)+SUMIFS(DataRegularSeason20242025!$AB$3:$AB$1315,DataRegularSeason20242025!$B$3:$B$1315, "&lt;=" &amp; EU$1, DataRegularSeason20242025!$E$3:$E$1315, $A33)</f>
        <v>10</v>
      </c>
      <c r="EV33" s="49">
        <f>SUMIFS(DataRegularSeason20242025!$AA$3:$AA$1315,DataRegularSeason20242025!$B$3:$B$1315, "&lt;=" &amp; EV$1, DataRegularSeason20242025!$D$3:$D$1315, $A33)+SUMIFS(DataRegularSeason20242025!$AB$3:$AB$1315,DataRegularSeason20242025!$B$3:$B$1315, "&lt;=" &amp; EV$1, DataRegularSeason20242025!$E$3:$E$1315, $A33)</f>
        <v>10</v>
      </c>
      <c r="EW33" s="49">
        <f>SUMIFS(DataRegularSeason20242025!$AA$3:$AA$1315,DataRegularSeason20242025!$B$3:$B$1315, "&lt;=" &amp; EW$1, DataRegularSeason20242025!$D$3:$D$1315, $A33)+SUMIFS(DataRegularSeason20242025!$AB$3:$AB$1315,DataRegularSeason20242025!$B$3:$B$1315, "&lt;=" &amp; EW$1, DataRegularSeason20242025!$E$3:$E$1315, $A33)</f>
        <v>10</v>
      </c>
      <c r="EX33" s="49">
        <f>SUMIFS(DataRegularSeason20242025!$AA$3:$AA$1315,DataRegularSeason20242025!$B$3:$B$1315, "&lt;=" &amp; EX$1, DataRegularSeason20242025!$D$3:$D$1315, $A33)+SUMIFS(DataRegularSeason20242025!$AB$3:$AB$1315,DataRegularSeason20242025!$B$3:$B$1315, "&lt;=" &amp; EX$1, DataRegularSeason20242025!$E$3:$E$1315, $A33)</f>
        <v>10</v>
      </c>
      <c r="EY33" s="49">
        <f>SUMIFS(DataRegularSeason20242025!$AA$3:$AA$1315,DataRegularSeason20242025!$B$3:$B$1315, "&lt;=" &amp; EY$1, DataRegularSeason20242025!$D$3:$D$1315, $A33)+SUMIFS(DataRegularSeason20242025!$AB$3:$AB$1315,DataRegularSeason20242025!$B$3:$B$1315, "&lt;=" &amp; EY$1, DataRegularSeason20242025!$E$3:$E$1315, $A33)</f>
        <v>10</v>
      </c>
      <c r="EZ33" s="49">
        <f>SUMIFS(DataRegularSeason20242025!$AA$3:$AA$1315,DataRegularSeason20242025!$B$3:$B$1315, "&lt;=" &amp; EZ$1, DataRegularSeason20242025!$D$3:$D$1315, $A33)+SUMIFS(DataRegularSeason20242025!$AB$3:$AB$1315,DataRegularSeason20242025!$B$3:$B$1315, "&lt;=" &amp; EZ$1, DataRegularSeason20242025!$E$3:$E$1315, $A33)</f>
        <v>10</v>
      </c>
      <c r="FA33" s="49">
        <f>SUMIFS(DataRegularSeason20242025!$AA$3:$AA$1315,DataRegularSeason20242025!$B$3:$B$1315, "&lt;=" &amp; FA$1, DataRegularSeason20242025!$D$3:$D$1315, $A33)+SUMIFS(DataRegularSeason20242025!$AB$3:$AB$1315,DataRegularSeason20242025!$B$3:$B$1315, "&lt;=" &amp; FA$1, DataRegularSeason20242025!$E$3:$E$1315, $A33)</f>
        <v>10</v>
      </c>
      <c r="FB33" s="49">
        <f>SUMIFS(DataRegularSeason20242025!$AA$3:$AA$1315,DataRegularSeason20242025!$B$3:$B$1315, "&lt;=" &amp; FB$1, DataRegularSeason20242025!$D$3:$D$1315, $A33)+SUMIFS(DataRegularSeason20242025!$AB$3:$AB$1315,DataRegularSeason20242025!$B$3:$B$1315, "&lt;=" &amp; FB$1, DataRegularSeason20242025!$E$3:$E$1315, $A33)</f>
        <v>10</v>
      </c>
      <c r="FC33" s="49">
        <f>SUMIFS(DataRegularSeason20242025!$AA$3:$AA$1315,DataRegularSeason20242025!$B$3:$B$1315, "&lt;=" &amp; FC$1, DataRegularSeason20242025!$D$3:$D$1315, $A33)+SUMIFS(DataRegularSeason20242025!$AB$3:$AB$1315,DataRegularSeason20242025!$B$3:$B$1315, "&lt;=" &amp; FC$1, DataRegularSeason20242025!$E$3:$E$1315, $A33)</f>
        <v>10</v>
      </c>
      <c r="FD33" s="49">
        <f>SUMIFS(DataRegularSeason20242025!$AA$3:$AA$1315,DataRegularSeason20242025!$B$3:$B$1315, "&lt;=" &amp; FD$1, DataRegularSeason20242025!$D$3:$D$1315, $A33)+SUMIFS(DataRegularSeason20242025!$AB$3:$AB$1315,DataRegularSeason20242025!$B$3:$B$1315, "&lt;=" &amp; FD$1, DataRegularSeason20242025!$E$3:$E$1315, $A33)</f>
        <v>10</v>
      </c>
      <c r="FE33" s="49">
        <f>SUMIFS(DataRegularSeason20242025!$AA$3:$AA$1315,DataRegularSeason20242025!$B$3:$B$1315, "&lt;=" &amp; FE$1, DataRegularSeason20242025!$D$3:$D$1315, $A33)+SUMIFS(DataRegularSeason20242025!$AB$3:$AB$1315,DataRegularSeason20242025!$B$3:$B$1315, "&lt;=" &amp; FE$1, DataRegularSeason20242025!$E$3:$E$1315, $A33)</f>
        <v>10</v>
      </c>
      <c r="FF33" s="49">
        <f>SUMIFS(DataRegularSeason20242025!$AA$3:$AA$1315,DataRegularSeason20242025!$B$3:$B$1315, "&lt;=" &amp; FF$1, DataRegularSeason20242025!$D$3:$D$1315, $A33)+SUMIFS(DataRegularSeason20242025!$AB$3:$AB$1315,DataRegularSeason20242025!$B$3:$B$1315, "&lt;=" &amp; FF$1, DataRegularSeason20242025!$E$3:$E$1315, $A33)</f>
        <v>10</v>
      </c>
      <c r="FG33" s="49">
        <f>SUMIFS(DataRegularSeason20242025!$AA$3:$AA$1315,DataRegularSeason20242025!$B$3:$B$1315, "&lt;=" &amp; FG$1, DataRegularSeason20242025!$D$3:$D$1315, $A33)+SUMIFS(DataRegularSeason20242025!$AB$3:$AB$1315,DataRegularSeason20242025!$B$3:$B$1315, "&lt;=" &amp; FG$1, DataRegularSeason20242025!$E$3:$E$1315, $A33)</f>
        <v>10</v>
      </c>
      <c r="FH33" s="49">
        <f>SUMIFS(DataRegularSeason20242025!$AA$3:$AA$1315,DataRegularSeason20242025!$B$3:$B$1315, "&lt;=" &amp; FH$1, DataRegularSeason20242025!$D$3:$D$1315, $A33)+SUMIFS(DataRegularSeason20242025!$AB$3:$AB$1315,DataRegularSeason20242025!$B$3:$B$1315, "&lt;=" &amp; FH$1, DataRegularSeason20242025!$E$3:$E$1315, $A33)</f>
        <v>10</v>
      </c>
      <c r="FI33" s="49">
        <f>SUMIFS(DataRegularSeason20242025!$AA$3:$AA$1315,DataRegularSeason20242025!$B$3:$B$1315, "&lt;=" &amp; FI$1, DataRegularSeason20242025!$D$3:$D$1315, $A33)+SUMIFS(DataRegularSeason20242025!$AB$3:$AB$1315,DataRegularSeason20242025!$B$3:$B$1315, "&lt;=" &amp; FI$1, DataRegularSeason20242025!$E$3:$E$1315, $A33)</f>
        <v>10</v>
      </c>
      <c r="FJ33" s="49">
        <f>SUMIFS(DataRegularSeason20242025!$AA$3:$AA$1315,DataRegularSeason20242025!$B$3:$B$1315, "&lt;=" &amp; FJ$1, DataRegularSeason20242025!$D$3:$D$1315, $A33)+SUMIFS(DataRegularSeason20242025!$AB$3:$AB$1315,DataRegularSeason20242025!$B$3:$B$1315, "&lt;=" &amp; FJ$1, DataRegularSeason20242025!$E$3:$E$1315, $A33)</f>
        <v>10</v>
      </c>
      <c r="FK33" s="49">
        <f>SUMIFS(DataRegularSeason20242025!$AA$3:$AA$1315,DataRegularSeason20242025!$B$3:$B$1315, "&lt;=" &amp; FK$1, DataRegularSeason20242025!$D$3:$D$1315, $A33)+SUMIFS(DataRegularSeason20242025!$AB$3:$AB$1315,DataRegularSeason20242025!$B$3:$B$1315, "&lt;=" &amp; FK$1, DataRegularSeason20242025!$E$3:$E$1315, $A33)</f>
        <v>10</v>
      </c>
      <c r="FL33" s="49">
        <f>SUMIFS(DataRegularSeason20242025!$AA$3:$AA$1315,DataRegularSeason20242025!$B$3:$B$1315, "&lt;=" &amp; FL$1, DataRegularSeason20242025!$D$3:$D$1315, $A33)+SUMIFS(DataRegularSeason20242025!$AB$3:$AB$1315,DataRegularSeason20242025!$B$3:$B$1315, "&lt;=" &amp; FL$1, DataRegularSeason20242025!$E$3:$E$1315, $A33)</f>
        <v>10</v>
      </c>
      <c r="FM33" s="49">
        <f>SUMIFS(DataRegularSeason20242025!$AA$3:$AA$1315,DataRegularSeason20242025!$B$3:$B$1315, "&lt;=" &amp; FM$1, DataRegularSeason20242025!$D$3:$D$1315, $A33)+SUMIFS(DataRegularSeason20242025!$AB$3:$AB$1315,DataRegularSeason20242025!$B$3:$B$1315, "&lt;=" &amp; FM$1, DataRegularSeason20242025!$E$3:$E$1315, $A33)</f>
        <v>10</v>
      </c>
      <c r="FN33" s="49">
        <f>SUMIFS(DataRegularSeason20242025!$AA$3:$AA$1315,DataRegularSeason20242025!$B$3:$B$1315, "&lt;=" &amp; FN$1, DataRegularSeason20242025!$D$3:$D$1315, $A33)+SUMIFS(DataRegularSeason20242025!$AB$3:$AB$1315,DataRegularSeason20242025!$B$3:$B$1315, "&lt;=" &amp; FN$1, DataRegularSeason20242025!$E$3:$E$1315, $A33)</f>
        <v>10</v>
      </c>
      <c r="FO33" s="49">
        <f>SUMIFS(DataRegularSeason20242025!$AA$3:$AA$1315,DataRegularSeason20242025!$B$3:$B$1315, "&lt;=" &amp; FO$1, DataRegularSeason20242025!$D$3:$D$1315, $A33)+SUMIFS(DataRegularSeason20242025!$AB$3:$AB$1315,DataRegularSeason20242025!$B$3:$B$1315, "&lt;=" &amp; FO$1, DataRegularSeason20242025!$E$3:$E$1315, $A33)</f>
        <v>10</v>
      </c>
      <c r="FP33" s="49">
        <f>SUMIFS(DataRegularSeason20242025!$AA$3:$AA$1315,DataRegularSeason20242025!$B$3:$B$1315, "&lt;=" &amp; FP$1, DataRegularSeason20242025!$D$3:$D$1315, $A33)+SUMIFS(DataRegularSeason20242025!$AB$3:$AB$1315,DataRegularSeason20242025!$B$3:$B$1315, "&lt;=" &amp; FP$1, DataRegularSeason20242025!$E$3:$E$1315, $A33)</f>
        <v>10</v>
      </c>
      <c r="FQ33" s="49">
        <f>SUMIFS(DataRegularSeason20242025!$AA$3:$AA$1315,DataRegularSeason20242025!$B$3:$B$1315, "&lt;=" &amp; FQ$1, DataRegularSeason20242025!$D$3:$D$1315, $A33)+SUMIFS(DataRegularSeason20242025!$AB$3:$AB$1315,DataRegularSeason20242025!$B$3:$B$1315, "&lt;=" &amp; FQ$1, DataRegularSeason20242025!$E$3:$E$1315, $A33)</f>
        <v>10</v>
      </c>
      <c r="FR33" s="49">
        <f>SUMIFS(DataRegularSeason20242025!$AA$3:$AA$1315,DataRegularSeason20242025!$B$3:$B$1315, "&lt;=" &amp; FR$1, DataRegularSeason20242025!$D$3:$D$1315, $A33)+SUMIFS(DataRegularSeason20242025!$AB$3:$AB$1315,DataRegularSeason20242025!$B$3:$B$1315, "&lt;=" &amp; FR$1, DataRegularSeason20242025!$E$3:$E$1315, $A33)</f>
        <v>10</v>
      </c>
      <c r="FS33" s="49">
        <f>SUMIFS(DataRegularSeason20242025!$AA$3:$AA$1315,DataRegularSeason20242025!$B$3:$B$1315, "&lt;=" &amp; FS$1, DataRegularSeason20242025!$D$3:$D$1315, $A33)+SUMIFS(DataRegularSeason20242025!$AB$3:$AB$1315,DataRegularSeason20242025!$B$3:$B$1315, "&lt;=" &amp; FS$1, DataRegularSeason20242025!$E$3:$E$1315, $A33)</f>
        <v>10</v>
      </c>
      <c r="FT33" s="49">
        <f>SUMIFS(DataRegularSeason20242025!$AA$3:$AA$1315,DataRegularSeason20242025!$B$3:$B$1315, "&lt;=" &amp; FT$1, DataRegularSeason20242025!$D$3:$D$1315, $A33)+SUMIFS(DataRegularSeason20242025!$AB$3:$AB$1315,DataRegularSeason20242025!$B$3:$B$1315, "&lt;=" &amp; FT$1, DataRegularSeason20242025!$E$3:$E$1315, $A33)</f>
        <v>10</v>
      </c>
      <c r="FU33" s="49">
        <f>SUMIFS(DataRegularSeason20242025!$AA$3:$AA$1315,DataRegularSeason20242025!$B$3:$B$1315, "&lt;=" &amp; FU$1, DataRegularSeason20242025!$D$3:$D$1315, $A33)+SUMIFS(DataRegularSeason20242025!$AB$3:$AB$1315,DataRegularSeason20242025!$B$3:$B$1315, "&lt;=" &amp; FU$1, DataRegularSeason20242025!$E$3:$E$1315, $A33)</f>
        <v>10</v>
      </c>
      <c r="FV33" s="49">
        <f>SUMIFS(DataRegularSeason20242025!$AA$3:$AA$1315,DataRegularSeason20242025!$B$3:$B$1315, "&lt;=" &amp; FV$1, DataRegularSeason20242025!$D$3:$D$1315, $A33)+SUMIFS(DataRegularSeason20242025!$AB$3:$AB$1315,DataRegularSeason20242025!$B$3:$B$1315, "&lt;=" &amp; FV$1, DataRegularSeason20242025!$E$3:$E$1315, $A33)</f>
        <v>10</v>
      </c>
      <c r="FW33" s="49">
        <f>SUMIFS(DataRegularSeason20242025!$AA$3:$AA$1315,DataRegularSeason20242025!$B$3:$B$1315, "&lt;=" &amp; FW$1, DataRegularSeason20242025!$D$3:$D$1315, $A33)+SUMIFS(DataRegularSeason20242025!$AB$3:$AB$1315,DataRegularSeason20242025!$B$3:$B$1315, "&lt;=" &amp; FW$1, DataRegularSeason20242025!$E$3:$E$1315, $A33)</f>
        <v>10</v>
      </c>
      <c r="FX33" s="49">
        <f>SUMIFS(DataRegularSeason20242025!$AA$3:$AA$1315,DataRegularSeason20242025!$B$3:$B$1315, "&lt;=" &amp; FX$1, DataRegularSeason20242025!$D$3:$D$1315, $A33)+SUMIFS(DataRegularSeason20242025!$AB$3:$AB$1315,DataRegularSeason20242025!$B$3:$B$1315, "&lt;=" &amp; FX$1, DataRegularSeason20242025!$E$3:$E$1315, $A33)</f>
        <v>10</v>
      </c>
      <c r="FY33" s="49">
        <f>SUMIFS(DataRegularSeason20242025!$AA$3:$AA$1315,DataRegularSeason20242025!$B$3:$B$1315, "&lt;=" &amp; FY$1, DataRegularSeason20242025!$D$3:$D$1315, $A33)+SUMIFS(DataRegularSeason20242025!$AB$3:$AB$1315,DataRegularSeason20242025!$B$3:$B$1315, "&lt;=" &amp; FY$1, DataRegularSeason20242025!$E$3:$E$1315, $A33)</f>
        <v>10</v>
      </c>
      <c r="FZ33" s="49">
        <f>SUMIFS(DataRegularSeason20242025!$AA$3:$AA$1315,DataRegularSeason20242025!$B$3:$B$1315, "&lt;=" &amp; FZ$1, DataRegularSeason20242025!$D$3:$D$1315, $A33)+SUMIFS(DataRegularSeason20242025!$AB$3:$AB$1315,DataRegularSeason20242025!$B$3:$B$1315, "&lt;=" &amp; FZ$1, DataRegularSeason20242025!$E$3:$E$1315, $A33)</f>
        <v>10</v>
      </c>
      <c r="GA33" s="49">
        <f>SUMIFS(DataRegularSeason20242025!$AA$3:$AA$1315,DataRegularSeason20242025!$B$3:$B$1315, "&lt;=" &amp; GA$1, DataRegularSeason20242025!$D$3:$D$1315, $A33)+SUMIFS(DataRegularSeason20242025!$AB$3:$AB$1315,DataRegularSeason20242025!$B$3:$B$1315, "&lt;=" &amp; GA$1, DataRegularSeason20242025!$E$3:$E$1315, $A33)</f>
        <v>10</v>
      </c>
      <c r="GB33" s="49">
        <f>SUMIFS(DataRegularSeason20242025!$AA$3:$AA$1315,DataRegularSeason20242025!$B$3:$B$1315, "&lt;=" &amp; GB$1, DataRegularSeason20242025!$D$3:$D$1315, $A33)+SUMIFS(DataRegularSeason20242025!$AB$3:$AB$1315,DataRegularSeason20242025!$B$3:$B$1315, "&lt;=" &amp; GB$1, DataRegularSeason20242025!$E$3:$E$1315, $A33)</f>
        <v>10</v>
      </c>
      <c r="GC33" s="49">
        <f>SUMIFS(DataRegularSeason20242025!$AA$3:$AA$1315,DataRegularSeason20242025!$B$3:$B$1315, "&lt;=" &amp; GC$1, DataRegularSeason20242025!$D$3:$D$1315, $A33)+SUMIFS(DataRegularSeason20242025!$AB$3:$AB$1315,DataRegularSeason20242025!$B$3:$B$1315, "&lt;=" &amp; GC$1, DataRegularSeason20242025!$E$3:$E$1315, $A33)</f>
        <v>10</v>
      </c>
      <c r="GD33" s="49">
        <f>SUMIFS(DataRegularSeason20242025!$AA$3:$AA$1315,DataRegularSeason20242025!$B$3:$B$1315, "&lt;=" &amp; GD$1, DataRegularSeason20242025!$D$3:$D$1315, $A33)+SUMIFS(DataRegularSeason20242025!$AB$3:$AB$1315,DataRegularSeason20242025!$B$3:$B$1315, "&lt;=" &amp; GD$1, DataRegularSeason20242025!$E$3:$E$1315, $A33)</f>
        <v>10</v>
      </c>
      <c r="GE33" s="49">
        <f>SUMIFS(DataRegularSeason20242025!$AA$3:$AA$1315,DataRegularSeason20242025!$B$3:$B$1315, "&lt;=" &amp; GE$1, DataRegularSeason20242025!$D$3:$D$1315, $A33)+SUMIFS(DataRegularSeason20242025!$AB$3:$AB$1315,DataRegularSeason20242025!$B$3:$B$1315, "&lt;=" &amp; GE$1, DataRegularSeason20242025!$E$3:$E$1315, $A33)</f>
        <v>10</v>
      </c>
      <c r="GF33" s="49">
        <f>SUMIFS(DataRegularSeason20242025!$AA$3:$AA$1315,DataRegularSeason20242025!$B$3:$B$1315, "&lt;=" &amp; GF$1, DataRegularSeason20242025!$D$3:$D$1315, $A33)+SUMIFS(DataRegularSeason20242025!$AB$3:$AB$1315,DataRegularSeason20242025!$B$3:$B$1315, "&lt;=" &amp; GF$1, DataRegularSeason20242025!$E$3:$E$1315, $A33)</f>
        <v>10</v>
      </c>
      <c r="GG33" s="49">
        <f>SUMIFS(DataRegularSeason20242025!$AA$3:$AA$1315,DataRegularSeason20242025!$B$3:$B$1315, "&lt;=" &amp; GG$1, DataRegularSeason20242025!$D$3:$D$1315, $A33)+SUMIFS(DataRegularSeason20242025!$AB$3:$AB$1315,DataRegularSeason20242025!$B$3:$B$1315, "&lt;=" &amp; GG$1, DataRegularSeason20242025!$E$3:$E$1315, $A33)</f>
        <v>10</v>
      </c>
      <c r="GH33" s="49">
        <f>SUMIFS(DataRegularSeason20242025!$AA$3:$AA$1315,DataRegularSeason20242025!$B$3:$B$1315, "&lt;=" &amp; GH$1, DataRegularSeason20242025!$D$3:$D$1315, $A33)+SUMIFS(DataRegularSeason20242025!$AB$3:$AB$1315,DataRegularSeason20242025!$B$3:$B$1315, "&lt;=" &amp; GH$1, DataRegularSeason20242025!$E$3:$E$1315, $A33)</f>
        <v>10</v>
      </c>
      <c r="GI33" s="49">
        <f>SUMIFS(DataRegularSeason20242025!$AA$3:$AA$1315,DataRegularSeason20242025!$B$3:$B$1315, "&lt;=" &amp; GI$1, DataRegularSeason20242025!$D$3:$D$1315, $A33)+SUMIFS(DataRegularSeason20242025!$AB$3:$AB$1315,DataRegularSeason20242025!$B$3:$B$1315, "&lt;=" &amp; GI$1, DataRegularSeason20242025!$E$3:$E$1315, $A33)</f>
        <v>10</v>
      </c>
      <c r="GJ33" s="49">
        <f>SUMIFS(DataRegularSeason20242025!$AA$3:$AA$1315,DataRegularSeason20242025!$B$3:$B$1315, "&lt;=" &amp; GJ$1, DataRegularSeason20242025!$D$3:$D$1315, $A33)+SUMIFS(DataRegularSeason20242025!$AB$3:$AB$1315,DataRegularSeason20242025!$B$3:$B$1315, "&lt;=" &amp; GJ$1, DataRegularSeason20242025!$E$3:$E$1315, $A33)</f>
        <v>10</v>
      </c>
      <c r="GK33" s="49">
        <f>SUMIFS(DataRegularSeason20242025!$AA$3:$AA$1315,DataRegularSeason20242025!$B$3:$B$1315, "&lt;=" &amp; GK$1, DataRegularSeason20242025!$D$3:$D$1315, $A33)+SUMIFS(DataRegularSeason20242025!$AB$3:$AB$1315,DataRegularSeason20242025!$B$3:$B$1315, "&lt;=" &amp; GK$1, DataRegularSeason20242025!$E$3:$E$1315, $A33)</f>
        <v>10</v>
      </c>
      <c r="GL33" s="49">
        <f>SUMIFS(DataRegularSeason20242025!$AA$3:$AA$1315,DataRegularSeason20242025!$B$3:$B$1315, "&lt;=" &amp; GL$1, DataRegularSeason20242025!$D$3:$D$1315, $A33)+SUMIFS(DataRegularSeason20242025!$AB$3:$AB$1315,DataRegularSeason20242025!$B$3:$B$1315, "&lt;=" &amp; GL$1, DataRegularSeason20242025!$E$3:$E$1315, $A33)</f>
        <v>10</v>
      </c>
      <c r="GM33" s="49">
        <f>SUMIFS(DataRegularSeason20242025!$AA$3:$AA$1315,DataRegularSeason20242025!$B$3:$B$1315, "&lt;=" &amp; GM$1, DataRegularSeason20242025!$D$3:$D$1315, $A33)+SUMIFS(DataRegularSeason20242025!$AB$3:$AB$1315,DataRegularSeason20242025!$B$3:$B$1315, "&lt;=" &amp; GM$1, DataRegularSeason20242025!$E$3:$E$1315, $A33)</f>
        <v>10</v>
      </c>
      <c r="GN33" s="49">
        <f>SUMIFS(DataRegularSeason20242025!$AA$3:$AA$1315,DataRegularSeason20242025!$B$3:$B$1315, "&lt;=" &amp; GN$1, DataRegularSeason20242025!$D$3:$D$1315, $A33)+SUMIFS(DataRegularSeason20242025!$AB$3:$AB$1315,DataRegularSeason20242025!$B$3:$B$1315, "&lt;=" &amp; GN$1, DataRegularSeason20242025!$E$3:$E$1315, $A33)</f>
        <v>10</v>
      </c>
      <c r="GO33" s="49">
        <f>SUMIFS(DataRegularSeason20242025!$AA$3:$AA$1315,DataRegularSeason20242025!$B$3:$B$1315, "&lt;=" &amp; GO$1, DataRegularSeason20242025!$D$3:$D$1315, $A33)+SUMIFS(DataRegularSeason20242025!$AB$3:$AB$1315,DataRegularSeason20242025!$B$3:$B$1315, "&lt;=" &amp; GO$1, DataRegularSeason20242025!$E$3:$E$1315, $A33)</f>
        <v>10</v>
      </c>
      <c r="GP33" s="49">
        <f>SUMIFS(DataRegularSeason20242025!$AA$3:$AA$1315,DataRegularSeason20242025!$B$3:$B$1315, "&lt;=" &amp; GP$1, DataRegularSeason20242025!$D$3:$D$1315, $A33)+SUMIFS(DataRegularSeason20242025!$AB$3:$AB$1315,DataRegularSeason20242025!$B$3:$B$1315, "&lt;=" &amp; GP$1, DataRegularSeason20242025!$E$3:$E$1315, $A33)</f>
        <v>10</v>
      </c>
      <c r="GQ33" s="49">
        <f>SUMIFS(DataRegularSeason20242025!$AA$3:$AA$1315,DataRegularSeason20242025!$B$3:$B$1315, "&lt;=" &amp; GQ$1, DataRegularSeason20242025!$D$3:$D$1315, $A33)+SUMIFS(DataRegularSeason20242025!$AB$3:$AB$1315,DataRegularSeason20242025!$B$3:$B$1315, "&lt;=" &amp; GQ$1, DataRegularSeason20242025!$E$3:$E$1315, $A33)</f>
        <v>10</v>
      </c>
      <c r="GR33" s="49">
        <f>SUMIFS(DataRegularSeason20242025!$AA$3:$AA$1315,DataRegularSeason20242025!$B$3:$B$1315, "&lt;=" &amp; GR$1, DataRegularSeason20242025!$D$3:$D$1315, $A33)+SUMIFS(DataRegularSeason20242025!$AB$3:$AB$1315,DataRegularSeason20242025!$B$3:$B$1315, "&lt;=" &amp; GR$1, DataRegularSeason20242025!$E$3:$E$1315, $A33)</f>
        <v>10</v>
      </c>
      <c r="GS33" s="49">
        <f>SUMIFS(DataRegularSeason20242025!$AA$3:$AA$1315,DataRegularSeason20242025!$B$3:$B$1315, "&lt;=" &amp; GS$1, DataRegularSeason20242025!$D$3:$D$1315, $A33)+SUMIFS(DataRegularSeason20242025!$AB$3:$AB$1315,DataRegularSeason20242025!$B$3:$B$1315, "&lt;=" &amp; GS$1, DataRegularSeason20242025!$E$3:$E$1315, $A33)</f>
        <v>10</v>
      </c>
      <c r="GT33" s="49">
        <f>SUMIFS(DataRegularSeason20242025!$AA$3:$AA$1315,DataRegularSeason20242025!$B$3:$B$1315, "&lt;=" &amp; GT$1, DataRegularSeason20242025!$D$3:$D$1315, $A33)+SUMIFS(DataRegularSeason20242025!$AB$3:$AB$1315,DataRegularSeason20242025!$B$3:$B$1315, "&lt;=" &amp; GT$1, DataRegularSeason20242025!$E$3:$E$1315, $A33)</f>
        <v>10</v>
      </c>
      <c r="GU33" s="49">
        <f>SUMIFS(DataRegularSeason20242025!$AA$3:$AA$1315,DataRegularSeason20242025!$B$3:$B$1315, "&lt;=" &amp; GU$1, DataRegularSeason20242025!$D$3:$D$1315, $A33)+SUMIFS(DataRegularSeason20242025!$AB$3:$AB$1315,DataRegularSeason20242025!$B$3:$B$1315, "&lt;=" &amp; GU$1, DataRegularSeason20242025!$E$3:$E$1315, $A33)</f>
        <v>10</v>
      </c>
      <c r="GV33" s="49"/>
      <c r="GW33" s="49"/>
      <c r="GX33" s="49"/>
      <c r="GY33" s="49"/>
      <c r="GZ33" s="49"/>
      <c r="HA33" s="49"/>
      <c r="HB33" s="49"/>
      <c r="HC33" s="49"/>
      <c r="HD33" s="49"/>
      <c r="HE33" s="49"/>
      <c r="HF33" s="49"/>
      <c r="HG33" s="49"/>
      <c r="HH33" s="49"/>
      <c r="HI33" s="49"/>
      <c r="HJ33" s="49"/>
      <c r="HK33" s="49"/>
      <c r="HL33" s="49"/>
      <c r="HM33" s="49"/>
      <c r="HN33" s="49"/>
      <c r="HO33" s="49"/>
      <c r="HP33" s="49"/>
      <c r="HQ33" s="49"/>
      <c r="HR33" s="49"/>
      <c r="HS33" s="49"/>
      <c r="HT33" s="49"/>
      <c r="HU33" s="49"/>
      <c r="HV33" s="49"/>
      <c r="HW33" s="49"/>
      <c r="HX33" s="49"/>
      <c r="HY33" s="49"/>
      <c r="HZ33" s="49"/>
      <c r="IA33" s="49"/>
      <c r="IB33" s="49"/>
      <c r="IC33" s="49"/>
      <c r="ID33" s="49"/>
      <c r="IE33" s="49"/>
      <c r="IF33" s="49"/>
      <c r="IG33" s="49"/>
      <c r="IH33" s="49"/>
      <c r="II33" s="49"/>
      <c r="IJ33" s="49"/>
      <c r="IK33" s="49"/>
      <c r="IL33" s="49"/>
      <c r="IM33" s="49"/>
      <c r="IN33" s="49"/>
      <c r="IO33" s="49"/>
      <c r="IP33" s="49"/>
      <c r="IQ33" s="49"/>
      <c r="IR33" s="49"/>
      <c r="IS33" s="49"/>
      <c r="IT33" s="49"/>
      <c r="IU33" s="49"/>
      <c r="IV33" s="49"/>
      <c r="IW33" s="49"/>
      <c r="IX33" s="49"/>
      <c r="IY33" s="49"/>
      <c r="IZ33" s="49"/>
      <c r="JA33" s="49"/>
      <c r="JB33" s="49"/>
      <c r="JC33" s="49"/>
      <c r="JD33" s="49"/>
      <c r="JE33" s="49"/>
      <c r="JF33" s="49"/>
      <c r="JG33" s="49"/>
      <c r="JH33" s="49"/>
      <c r="JI33" s="49"/>
      <c r="JJ33" s="49"/>
      <c r="JK33" s="49"/>
      <c r="JL33" s="49"/>
      <c r="JM33" s="49"/>
      <c r="JN33" s="49"/>
      <c r="JO33" s="49"/>
    </row>
    <row r="34" spans="1:275" x14ac:dyDescent="0.25">
      <c r="A34" s="53" t="s">
        <v>1763</v>
      </c>
      <c r="B34" s="53"/>
      <c r="C34" s="53"/>
      <c r="D34" s="54">
        <f>SUBTOTAL(101,Table4[2024-10-03])</f>
        <v>0</v>
      </c>
      <c r="E34" s="54">
        <f>SUBTOTAL(101,Table4[2024-10-04])</f>
        <v>0</v>
      </c>
      <c r="F34" s="54">
        <f>SUBTOTAL(101,Table4[2024-10-05])</f>
        <v>0</v>
      </c>
      <c r="G34" s="54">
        <f>SUBTOTAL(101,Table4[2024-10-06])</f>
        <v>0</v>
      </c>
      <c r="H34" s="54">
        <f>SUBTOTAL(101,Table4[2024-10-07])</f>
        <v>0</v>
      </c>
      <c r="I34" s="54">
        <f>SUBTOTAL(101,Table4[2024-10-08])</f>
        <v>0</v>
      </c>
      <c r="J34" s="54">
        <f>SUBTOTAL(101,Table4[2024-10-09])</f>
        <v>0.625</v>
      </c>
      <c r="K34" s="54">
        <f>SUBTOTAL(101,Table4[2024-10-10])</f>
        <v>1</v>
      </c>
      <c r="L34" s="54">
        <f>SUBTOTAL(101,Table4[2024-10-11])</f>
        <v>1.375</v>
      </c>
      <c r="M34" s="54">
        <f>SUBTOTAL(101,Table4[2024-10-12])</f>
        <v>2.25</v>
      </c>
      <c r="N34" s="54">
        <f>SUBTOTAL(101,Table4[2024-10-13])</f>
        <v>2.75</v>
      </c>
      <c r="O34" s="54">
        <f>SUBTOTAL(101,Table4[2024-10-14])</f>
        <v>2.875</v>
      </c>
      <c r="P34" s="54">
        <f>SUBTOTAL(101,Table4[2024-10-15])</f>
        <v>3.75</v>
      </c>
      <c r="Q34" s="54">
        <f>SUBTOTAL(101,Table4[2024-10-16])</f>
        <v>4</v>
      </c>
      <c r="R34" s="54">
        <f>SUBTOTAL(101,Table4[2024-10-17])</f>
        <v>5</v>
      </c>
      <c r="S34" s="54">
        <f>SUBTOTAL(101,Table4[2024-10-18])</f>
        <v>5.125</v>
      </c>
      <c r="T34" s="54">
        <f>SUBTOTAL(101,Table4[2024-10-19])</f>
        <v>5.875</v>
      </c>
      <c r="U34" s="54">
        <f>SUBTOTAL(101,Table4[2024-10-20])</f>
        <v>6.125</v>
      </c>
      <c r="V34" s="54">
        <f>SUBTOTAL(101,Table4[2024-10-21])</f>
        <v>6.125</v>
      </c>
      <c r="W34" s="54">
        <f>SUBTOTAL(101,Table4[2024-10-22])</f>
        <v>7.25</v>
      </c>
      <c r="X34" s="54">
        <f>SUBTOTAL(101,Table4[2024-10-23])</f>
        <v>7.25</v>
      </c>
      <c r="Y34" s="54">
        <f>SUBTOTAL(101,Table4[2024-10-24])</f>
        <v>7.625</v>
      </c>
      <c r="Z34" s="54">
        <f>SUBTOTAL(101,Table4[2024-10-25])</f>
        <v>7.625</v>
      </c>
      <c r="AA34" s="54">
        <f>SUBTOTAL(101,Table4[2024-10-26])</f>
        <v>7.625</v>
      </c>
      <c r="AB34" s="54">
        <f>SUBTOTAL(101,Table4[2024-10-27])</f>
        <v>7.625</v>
      </c>
      <c r="AC34" s="54">
        <f>SUBTOTAL(101,Table4[2024-10-28])</f>
        <v>7.625</v>
      </c>
      <c r="AD34" s="54">
        <f>SUBTOTAL(101,Table4[2024-10-29])</f>
        <v>7.625</v>
      </c>
      <c r="AE34" s="54">
        <f>SUBTOTAL(101,Table4[2024-10-30])</f>
        <v>7.625</v>
      </c>
      <c r="AF34" s="54">
        <f>SUBTOTAL(101,Table4[2024-10-31])</f>
        <v>7.625</v>
      </c>
      <c r="AG34" s="54">
        <f>SUBTOTAL(101,Table4[2024-11-01])</f>
        <v>7.625</v>
      </c>
      <c r="AH34" s="54">
        <f>SUBTOTAL(101,Table4[2024-11-02])</f>
        <v>7.625</v>
      </c>
      <c r="AI34" s="54">
        <f>SUBTOTAL(101,Table4[2024-11-03])</f>
        <v>7.625</v>
      </c>
      <c r="AJ34" s="54">
        <f>SUBTOTAL(101,Table4[2024-11-04])</f>
        <v>7.625</v>
      </c>
      <c r="AK34" s="54">
        <f>SUBTOTAL(101,Table4[2024-11-05])</f>
        <v>7.625</v>
      </c>
      <c r="AL34" s="54">
        <f>SUBTOTAL(101,Table4[2024-11-06])</f>
        <v>7.625</v>
      </c>
      <c r="AM34" s="54">
        <f>SUBTOTAL(101,Table4[2024-11-07])</f>
        <v>7.625</v>
      </c>
      <c r="AN34" s="54">
        <f>SUBTOTAL(101,Table4[2024-11-08])</f>
        <v>7.625</v>
      </c>
      <c r="AO34" s="54">
        <f>SUBTOTAL(101,Table4[2024-11-09])</f>
        <v>7.625</v>
      </c>
      <c r="AP34" s="54">
        <f>SUBTOTAL(101,Table4[2024-11-10])</f>
        <v>7.625</v>
      </c>
      <c r="AQ34" s="54">
        <f>SUBTOTAL(101,Table4[2024-11-11])</f>
        <v>7.625</v>
      </c>
      <c r="AR34" s="54">
        <f>SUBTOTAL(101,Table4[2024-11-12])</f>
        <v>7.625</v>
      </c>
      <c r="AS34" s="54">
        <f>SUBTOTAL(101,Table4[2024-11-13])</f>
        <v>7.625</v>
      </c>
      <c r="AT34" s="54">
        <f>SUBTOTAL(101,Table4[2024-11-14])</f>
        <v>7.625</v>
      </c>
      <c r="AU34" s="54">
        <f>SUBTOTAL(101,Table4[2024-11-15])</f>
        <v>7.625</v>
      </c>
      <c r="AV34" s="54">
        <f>SUBTOTAL(101,Table4[2024-11-16])</f>
        <v>7.625</v>
      </c>
      <c r="AW34" s="54">
        <f>SUBTOTAL(101,Table4[2024-11-17])</f>
        <v>7.625</v>
      </c>
      <c r="AX34" s="54">
        <f>SUBTOTAL(101,Table4[2024-11-18])</f>
        <v>7.625</v>
      </c>
      <c r="AY34" s="54">
        <f>SUBTOTAL(101,Table4[2024-11-19])</f>
        <v>7.625</v>
      </c>
      <c r="AZ34" s="54">
        <f>SUBTOTAL(101,Table4[2024-11-20])</f>
        <v>7.625</v>
      </c>
      <c r="BA34" s="54">
        <f>SUBTOTAL(101,Table4[2024-11-21])</f>
        <v>7.625</v>
      </c>
      <c r="BB34" s="54">
        <f>SUBTOTAL(101,Table4[2024-11-22])</f>
        <v>7.625</v>
      </c>
      <c r="BC34" s="54">
        <f>SUBTOTAL(101,Table4[2024-11-23])</f>
        <v>7.625</v>
      </c>
      <c r="BD34" s="54">
        <f>SUBTOTAL(101,Table4[2024-11-24])</f>
        <v>7.625</v>
      </c>
      <c r="BE34" s="54">
        <f>SUBTOTAL(101,Table4[2024-11-25])</f>
        <v>7.625</v>
      </c>
      <c r="BF34" s="54">
        <f>SUBTOTAL(101,Table4[2024-11-26])</f>
        <v>7.625</v>
      </c>
      <c r="BG34" s="54">
        <f>SUBTOTAL(101,Table4[2024-11-27])</f>
        <v>7.625</v>
      </c>
      <c r="BH34" s="54">
        <f>SUBTOTAL(101,Table4[2024-11-28])</f>
        <v>7.625</v>
      </c>
      <c r="BI34" s="54">
        <f>SUBTOTAL(101,Table4[2024-11-29])</f>
        <v>7.625</v>
      </c>
      <c r="BJ34" s="54">
        <f>SUBTOTAL(101,Table4[2024-11-30])</f>
        <v>7.625</v>
      </c>
      <c r="BK34" s="54">
        <f>SUBTOTAL(101,Table4[2024-12-01])</f>
        <v>7.625</v>
      </c>
      <c r="BL34" s="54">
        <f>SUBTOTAL(101,Table4[2024-12-02])</f>
        <v>7.625</v>
      </c>
      <c r="BM34" s="54">
        <f>SUBTOTAL(101,Table4[2024-12-03])</f>
        <v>7.625</v>
      </c>
      <c r="BN34" s="54">
        <f>SUBTOTAL(101,Table4[2024-12-04])</f>
        <v>7.625</v>
      </c>
      <c r="BO34" s="54">
        <f>SUBTOTAL(101,Table4[2024-12-05])</f>
        <v>7.625</v>
      </c>
      <c r="BP34" s="54">
        <f>SUBTOTAL(101,Table4[2024-12-06])</f>
        <v>7.625</v>
      </c>
      <c r="BQ34" s="54">
        <f>SUBTOTAL(101,Table4[2024-12-07])</f>
        <v>7.625</v>
      </c>
      <c r="BR34" s="54">
        <f>SUBTOTAL(101,Table4[2024-12-08])</f>
        <v>7.625</v>
      </c>
      <c r="BS34" s="54">
        <f>SUBTOTAL(101,Table4[2024-12-09])</f>
        <v>7.625</v>
      </c>
      <c r="BT34" s="54">
        <f>SUBTOTAL(101,Table4[2024-12-10])</f>
        <v>7.625</v>
      </c>
      <c r="BU34" s="54">
        <f>SUBTOTAL(101,Table4[2024-12-11])</f>
        <v>7.625</v>
      </c>
      <c r="BV34" s="54">
        <f>SUBTOTAL(101,Table4[2024-12-12])</f>
        <v>7.625</v>
      </c>
      <c r="BW34" s="54">
        <f>SUBTOTAL(101,Table4[2024-12-13])</f>
        <v>7.625</v>
      </c>
      <c r="BX34" s="54">
        <f>SUBTOTAL(101,Table4[2024-12-14])</f>
        <v>7.625</v>
      </c>
      <c r="BY34" s="54">
        <f>SUBTOTAL(101,Table4[2024-12-15])</f>
        <v>7.625</v>
      </c>
      <c r="BZ34" s="54">
        <f>SUBTOTAL(101,Table4[2024-12-16])</f>
        <v>7.625</v>
      </c>
      <c r="CA34" s="54">
        <f>SUBTOTAL(101,Table4[2024-12-17])</f>
        <v>7.625</v>
      </c>
      <c r="CB34" s="54">
        <f>SUBTOTAL(101,Table4[2024-12-18])</f>
        <v>7.625</v>
      </c>
      <c r="CC34" s="54">
        <f>SUBTOTAL(101,Table4[2024-12-19])</f>
        <v>7.625</v>
      </c>
      <c r="CD34" s="54">
        <f>SUBTOTAL(101,Table4[2024-12-20])</f>
        <v>7.625</v>
      </c>
      <c r="CE34" s="54">
        <f>SUBTOTAL(101,Table4[2024-12-21])</f>
        <v>7.625</v>
      </c>
      <c r="CF34" s="54">
        <f>SUBTOTAL(101,Table4[2024-12-22])</f>
        <v>7.625</v>
      </c>
      <c r="CG34" s="54">
        <f>SUBTOTAL(101,Table4[2024-12-23])</f>
        <v>7.625</v>
      </c>
      <c r="CH34" s="54">
        <f>SUBTOTAL(101,Table4[2024-12-24])</f>
        <v>7.625</v>
      </c>
      <c r="CI34" s="54">
        <f>SUBTOTAL(101,Table4[2024-12-25])</f>
        <v>7.625</v>
      </c>
      <c r="CJ34" s="54">
        <f>SUBTOTAL(101,Table4[2024-12-26])</f>
        <v>7.625</v>
      </c>
      <c r="CK34" s="54">
        <f>SUBTOTAL(101,Table4[2024-12-27])</f>
        <v>7.625</v>
      </c>
      <c r="CL34" s="54">
        <f>SUBTOTAL(101,Table4[2024-12-28])</f>
        <v>7.625</v>
      </c>
      <c r="CM34" s="54">
        <f>SUBTOTAL(101,Table4[2024-12-29])</f>
        <v>7.625</v>
      </c>
      <c r="CN34" s="54">
        <f>SUBTOTAL(101,Table4[2024-12-30])</f>
        <v>7.625</v>
      </c>
      <c r="CO34" s="54">
        <f>SUBTOTAL(101,Table4[2024-12-31])</f>
        <v>7.625</v>
      </c>
      <c r="CP34" s="54">
        <f>SUBTOTAL(101,Table4[2025-01-01])</f>
        <v>7.625</v>
      </c>
      <c r="CQ34" s="54">
        <f>SUBTOTAL(101,Table4[2025-01-02])</f>
        <v>7.625</v>
      </c>
      <c r="CR34" s="54">
        <f>SUBTOTAL(101,Table4[2025-01-03])</f>
        <v>7.625</v>
      </c>
      <c r="CS34" s="54">
        <f>SUBTOTAL(101,Table4[2025-01-04])</f>
        <v>7.625</v>
      </c>
      <c r="CT34" s="54">
        <f>SUBTOTAL(101,Table4[2025-01-05])</f>
        <v>7.625</v>
      </c>
      <c r="CU34" s="54">
        <f>SUBTOTAL(101,Table4[2025-01-06])</f>
        <v>7.625</v>
      </c>
      <c r="CV34" s="54">
        <f>SUBTOTAL(101,Table4[2025-01-07])</f>
        <v>7.625</v>
      </c>
      <c r="CW34" s="54">
        <f>SUBTOTAL(101,Table4[2025-01-08])</f>
        <v>7.625</v>
      </c>
      <c r="CX34" s="54">
        <f>SUBTOTAL(101,Table4[2025-01-09])</f>
        <v>7.625</v>
      </c>
      <c r="CY34" s="54">
        <f>SUBTOTAL(101,Table4[2025-01-10])</f>
        <v>7.625</v>
      </c>
      <c r="CZ34" s="54">
        <f>SUBTOTAL(101,Table4[2025-01-11])</f>
        <v>7.625</v>
      </c>
      <c r="DA34" s="54">
        <f>SUBTOTAL(101,Table4[2025-01-12])</f>
        <v>7.625</v>
      </c>
      <c r="DB34" s="54">
        <f>SUBTOTAL(101,Table4[2025-01-13])</f>
        <v>7.625</v>
      </c>
      <c r="DC34" s="54">
        <f>SUBTOTAL(101,Table4[2025-01-14])</f>
        <v>7.625</v>
      </c>
      <c r="DD34" s="54">
        <f>SUBTOTAL(101,Table4[2025-01-15])</f>
        <v>7.625</v>
      </c>
      <c r="DE34" s="54">
        <f>SUBTOTAL(101,Table4[2025-01-16])</f>
        <v>7.625</v>
      </c>
      <c r="DF34" s="54">
        <f>SUBTOTAL(101,Table4[2025-01-17])</f>
        <v>7.625</v>
      </c>
      <c r="DG34" s="54">
        <f>SUBTOTAL(101,Table4[2025-01-18])</f>
        <v>7.625</v>
      </c>
      <c r="DH34" s="54">
        <f>SUBTOTAL(101,Table4[2025-01-19])</f>
        <v>7.625</v>
      </c>
      <c r="DI34" s="54">
        <f>SUBTOTAL(101,Table4[2025-01-20])</f>
        <v>7.625</v>
      </c>
      <c r="DJ34" s="54">
        <f>SUBTOTAL(101,Table4[2025-01-21])</f>
        <v>7.625</v>
      </c>
      <c r="DK34" s="54">
        <f>SUBTOTAL(101,Table4[2025-01-22])</f>
        <v>7.625</v>
      </c>
      <c r="DL34" s="54">
        <f>SUBTOTAL(101,Table4[2025-01-23])</f>
        <v>7.625</v>
      </c>
      <c r="DM34" s="54">
        <f>SUBTOTAL(101,Table4[2025-01-24])</f>
        <v>7.625</v>
      </c>
      <c r="DN34" s="54">
        <f>SUBTOTAL(101,Table4[2025-01-25])</f>
        <v>7.625</v>
      </c>
      <c r="DO34" s="54">
        <f>SUBTOTAL(101,Table4[2025-01-26])</f>
        <v>7.625</v>
      </c>
      <c r="DP34" s="54">
        <f>SUBTOTAL(101,Table4[2025-01-27])</f>
        <v>7.625</v>
      </c>
      <c r="DQ34" s="54">
        <f>SUBTOTAL(101,Table4[2025-01-28])</f>
        <v>7.625</v>
      </c>
      <c r="DR34" s="54">
        <f>SUBTOTAL(101,Table4[2025-01-29])</f>
        <v>7.625</v>
      </c>
      <c r="DS34" s="54">
        <f>SUBTOTAL(101,Table4[2025-01-30])</f>
        <v>7.625</v>
      </c>
      <c r="DT34" s="54">
        <f>SUBTOTAL(101,Table4[2025-01-31])</f>
        <v>7.625</v>
      </c>
      <c r="DU34" s="54">
        <f>SUBTOTAL(101,Table4[2025-02-01])</f>
        <v>7.625</v>
      </c>
      <c r="DV34" s="54">
        <f>SUBTOTAL(101,Table4[2025-02-02])</f>
        <v>7.625</v>
      </c>
      <c r="DW34" s="54">
        <f>SUBTOTAL(101,Table4[2025-02-03])</f>
        <v>7.625</v>
      </c>
      <c r="DX34" s="54">
        <f>SUBTOTAL(101,Table4[2025-02-04])</f>
        <v>7.625</v>
      </c>
      <c r="DY34" s="54">
        <f>SUBTOTAL(101,Table4[2025-02-05])</f>
        <v>7.625</v>
      </c>
      <c r="DZ34" s="54">
        <f>SUBTOTAL(101,Table4[2025-02-06])</f>
        <v>7.625</v>
      </c>
      <c r="EA34" s="54">
        <f>SUBTOTAL(101,Table4[2025-02-07])</f>
        <v>7.625</v>
      </c>
      <c r="EB34" s="54">
        <f>SUBTOTAL(101,Table4[2025-02-08])</f>
        <v>7.625</v>
      </c>
      <c r="EC34" s="54">
        <f>SUBTOTAL(101,Table4[2025-02-09])</f>
        <v>7.625</v>
      </c>
      <c r="ED34" s="54">
        <f>SUBTOTAL(101,Table4[2025-02-10])</f>
        <v>7.625</v>
      </c>
      <c r="EE34" s="54">
        <f>SUBTOTAL(101,Table4[2025-02-11])</f>
        <v>7.625</v>
      </c>
      <c r="EF34" s="54">
        <f>SUBTOTAL(101,Table4[2025-02-12])</f>
        <v>7.625</v>
      </c>
      <c r="EG34" s="54">
        <f>SUBTOTAL(101,Table4[2025-02-13])</f>
        <v>7.625</v>
      </c>
      <c r="EH34" s="54">
        <f>SUBTOTAL(101,Table4[2025-02-14])</f>
        <v>7.625</v>
      </c>
      <c r="EI34" s="54">
        <f>SUBTOTAL(101,Table4[2025-02-15])</f>
        <v>7.625</v>
      </c>
      <c r="EJ34" s="54">
        <f>SUBTOTAL(101,Table4[2025-02-16])</f>
        <v>7.625</v>
      </c>
      <c r="EK34" s="54">
        <f>SUBTOTAL(101,Table4[2025-02-17])</f>
        <v>7.625</v>
      </c>
      <c r="EL34" s="54">
        <f>SUBTOTAL(101,Table4[2025-02-18])</f>
        <v>7.625</v>
      </c>
      <c r="EM34" s="54">
        <f>SUBTOTAL(101,Table4[2025-02-19])</f>
        <v>7.625</v>
      </c>
      <c r="EN34" s="54">
        <f>SUBTOTAL(101,Table4[2025-02-20])</f>
        <v>7.625</v>
      </c>
      <c r="EO34" s="54">
        <f>SUBTOTAL(101,Table4[2025-02-21])</f>
        <v>7.625</v>
      </c>
      <c r="EP34" s="54">
        <f>SUBTOTAL(101,Table4[2025-02-22])</f>
        <v>7.625</v>
      </c>
      <c r="EQ34" s="54">
        <f>SUBTOTAL(101,Table4[2025-02-23])</f>
        <v>7.625</v>
      </c>
      <c r="ER34" s="54">
        <f>SUBTOTAL(101,Table4[2025-02-24])</f>
        <v>7.625</v>
      </c>
      <c r="ES34" s="54">
        <f>SUBTOTAL(101,Table4[2025-02-25])</f>
        <v>7.625</v>
      </c>
      <c r="ET34" s="54">
        <f>SUBTOTAL(101,Table4[2025-02-26])</f>
        <v>7.625</v>
      </c>
      <c r="EU34" s="54">
        <f>SUBTOTAL(101,Table4[2025-02-27])</f>
        <v>7.625</v>
      </c>
      <c r="EV34" s="54">
        <f>SUBTOTAL(101,Table4[2025-02-28])</f>
        <v>7.625</v>
      </c>
      <c r="EW34" s="54">
        <f>SUBTOTAL(101,Table4[2025-03-01])</f>
        <v>7.625</v>
      </c>
      <c r="EX34" s="54">
        <f>SUBTOTAL(101,Table4[2025-03-02])</f>
        <v>7.625</v>
      </c>
      <c r="EY34" s="54">
        <f>SUBTOTAL(101,Table4[2025-03-03])</f>
        <v>7.625</v>
      </c>
      <c r="EZ34" s="54">
        <f>SUBTOTAL(101,Table4[2025-03-04])</f>
        <v>7.625</v>
      </c>
      <c r="FA34" s="54">
        <f>SUBTOTAL(101,Table4[2025-03-05])</f>
        <v>7.625</v>
      </c>
      <c r="FB34" s="54">
        <f>SUBTOTAL(101,Table4[2025-03-06])</f>
        <v>7.625</v>
      </c>
      <c r="FC34" s="54">
        <f>SUBTOTAL(101,Table4[2025-03-07])</f>
        <v>7.625</v>
      </c>
      <c r="FD34" s="54">
        <f>SUBTOTAL(101,Table4[2025-03-08])</f>
        <v>7.625</v>
      </c>
      <c r="FE34" s="54">
        <f>SUBTOTAL(101,Table4[2025-03-09])</f>
        <v>7.625</v>
      </c>
      <c r="FF34" s="54">
        <f>SUBTOTAL(101,Table4[2025-03-10])</f>
        <v>7.625</v>
      </c>
      <c r="FG34" s="54">
        <f>SUBTOTAL(101,Table4[2025-03-11])</f>
        <v>7.625</v>
      </c>
      <c r="FH34" s="54">
        <f>SUBTOTAL(101,Table4[2025-03-12])</f>
        <v>7.625</v>
      </c>
      <c r="FI34" s="54">
        <f>SUBTOTAL(101,Table4[2025-03-13])</f>
        <v>7.625</v>
      </c>
      <c r="FJ34" s="54">
        <f>SUBTOTAL(101,Table4[2025-03-14])</f>
        <v>7.625</v>
      </c>
      <c r="FK34" s="54">
        <f>SUBTOTAL(101,Table4[2025-03-15])</f>
        <v>7.625</v>
      </c>
      <c r="FL34" s="54">
        <f>SUBTOTAL(101,Table4[2025-03-16])</f>
        <v>7.625</v>
      </c>
      <c r="FM34" s="54">
        <f>SUBTOTAL(101,Table4[2025-03-17])</f>
        <v>7.625</v>
      </c>
      <c r="FN34" s="54">
        <f>SUBTOTAL(101,Table4[2025-03-18])</f>
        <v>7.625</v>
      </c>
      <c r="FO34" s="54">
        <f>SUBTOTAL(101,Table4[2025-03-19])</f>
        <v>7.625</v>
      </c>
      <c r="FP34" s="54">
        <f>SUBTOTAL(101,Table4[2025-03-20])</f>
        <v>7.625</v>
      </c>
      <c r="FQ34" s="54">
        <f>SUBTOTAL(101,Table4[2025-03-21])</f>
        <v>7.625</v>
      </c>
      <c r="FR34" s="54">
        <f>SUBTOTAL(101,Table4[2025-03-22])</f>
        <v>7.625</v>
      </c>
      <c r="FS34" s="54">
        <f>SUBTOTAL(101,Table4[2025-03-23])</f>
        <v>7.625</v>
      </c>
      <c r="FT34" s="54">
        <f>SUBTOTAL(101,Table4[2025-03-24])</f>
        <v>7.625</v>
      </c>
      <c r="FU34" s="54">
        <f>SUBTOTAL(101,Table4[2025-03-25])</f>
        <v>7.625</v>
      </c>
      <c r="FV34" s="54">
        <f>SUBTOTAL(101,Table4[2025-03-26])</f>
        <v>7.625</v>
      </c>
      <c r="FW34" s="54">
        <f>SUBTOTAL(101,Table4[2025-03-27])</f>
        <v>7.625</v>
      </c>
      <c r="FX34" s="54">
        <f>SUBTOTAL(101,Table4[2025-03-28])</f>
        <v>7.625</v>
      </c>
      <c r="FY34" s="54">
        <f>SUBTOTAL(101,Table4[2025-03-29])</f>
        <v>7.625</v>
      </c>
      <c r="FZ34" s="54">
        <f>SUBTOTAL(101,Table4[2025-03-30])</f>
        <v>7.625</v>
      </c>
      <c r="GA34" s="54">
        <f>SUBTOTAL(101,Table4[2025-03-31])</f>
        <v>7.625</v>
      </c>
      <c r="GB34" s="54">
        <f>SUBTOTAL(101,Table4[2025-04-01])</f>
        <v>7.625</v>
      </c>
      <c r="GC34" s="54">
        <f>SUBTOTAL(101,Table4[2025-04-02])</f>
        <v>7.625</v>
      </c>
      <c r="GD34" s="54">
        <f>SUBTOTAL(101,Table4[2025-04-03])</f>
        <v>7.625</v>
      </c>
      <c r="GE34" s="54">
        <f>SUBTOTAL(101,Table4[2025-04-04])</f>
        <v>7.625</v>
      </c>
      <c r="GF34" s="54">
        <f>SUBTOTAL(101,Table4[2025-04-05])</f>
        <v>7.625</v>
      </c>
      <c r="GG34" s="54">
        <f>SUBTOTAL(101,Table4[2025-04-06])</f>
        <v>7.625</v>
      </c>
      <c r="GH34" s="54">
        <f>SUBTOTAL(101,Table4[2025-04-07])</f>
        <v>7.625</v>
      </c>
      <c r="GI34" s="54">
        <f>SUBTOTAL(101,Table4[2025-04-08])</f>
        <v>7.625</v>
      </c>
      <c r="GJ34" s="54">
        <f>SUBTOTAL(101,Table4[2025-04-09])</f>
        <v>7.625</v>
      </c>
      <c r="GK34" s="54">
        <f>SUBTOTAL(101,Table4[2025-04-10])</f>
        <v>7.625</v>
      </c>
      <c r="GL34" s="54">
        <f>SUBTOTAL(101,Table4[2025-04-11])</f>
        <v>7.625</v>
      </c>
      <c r="GM34" s="54">
        <f>SUBTOTAL(101,Table4[2025-04-12])</f>
        <v>7.625</v>
      </c>
      <c r="GN34" s="54">
        <f>SUBTOTAL(101,Table4[2025-04-13])</f>
        <v>7.625</v>
      </c>
      <c r="GO34" s="54">
        <f>SUBTOTAL(101,Table4[2025-04-14])</f>
        <v>7.625</v>
      </c>
      <c r="GP34" s="54">
        <f>SUBTOTAL(101,Table4[2025-04-15])</f>
        <v>7.625</v>
      </c>
      <c r="GQ34" s="54">
        <f>SUBTOTAL(101,Table4[2025-04-16])</f>
        <v>7.625</v>
      </c>
      <c r="GR34" s="54">
        <f>SUBTOTAL(101,Table4[2025-04-17])</f>
        <v>7.625</v>
      </c>
      <c r="GS34" s="54">
        <f>SUBTOTAL(101,Table4[2025-04-18])</f>
        <v>7.625</v>
      </c>
      <c r="GT34" s="54">
        <f>SUBTOTAL(101,Table4[2025-04-19])</f>
        <v>7.625</v>
      </c>
      <c r="GU34" s="54">
        <f>SUBTOTAL(101,Table4[2025-04-20])</f>
        <v>7.625</v>
      </c>
      <c r="GV34" s="54"/>
      <c r="GW34" s="54"/>
      <c r="GX34" s="54"/>
      <c r="GY34" s="54"/>
      <c r="GZ34" s="54"/>
      <c r="HA34" s="54"/>
      <c r="HB34" s="54"/>
      <c r="HC34" s="54"/>
      <c r="HD34" s="54"/>
      <c r="HE34" s="54"/>
      <c r="HF34" s="54"/>
      <c r="HG34" s="54"/>
      <c r="HH34" s="54"/>
      <c r="HI34" s="54"/>
      <c r="HJ34" s="54"/>
      <c r="HK34" s="54"/>
      <c r="HL34" s="54"/>
      <c r="HM34" s="54"/>
      <c r="HN34" s="54"/>
      <c r="HO34" s="54"/>
      <c r="HP34" s="54"/>
      <c r="HQ34" s="54"/>
      <c r="HR34" s="54"/>
      <c r="HS34" s="54"/>
      <c r="HT34" s="54"/>
      <c r="HU34" s="54"/>
      <c r="HV34" s="54"/>
      <c r="HW34" s="54"/>
      <c r="HX34" s="54"/>
      <c r="HY34" s="54"/>
      <c r="HZ34" s="54"/>
      <c r="IA34" s="54"/>
      <c r="IB34" s="54"/>
      <c r="IC34" s="54"/>
      <c r="ID34" s="54"/>
      <c r="IE34" s="54"/>
      <c r="IF34" s="54"/>
      <c r="IG34" s="54"/>
      <c r="IH34" s="54"/>
      <c r="II34" s="54"/>
      <c r="IJ34" s="54"/>
      <c r="IK34" s="54"/>
      <c r="IL34" s="54"/>
      <c r="IM34" s="54"/>
      <c r="IN34" s="54"/>
      <c r="IO34" s="54"/>
      <c r="IP34" s="54"/>
      <c r="IQ34" s="54"/>
      <c r="IR34" s="54"/>
      <c r="IS34" s="54"/>
      <c r="IT34" s="54"/>
      <c r="IU34" s="54"/>
      <c r="IV34" s="54"/>
      <c r="IW34" s="54"/>
      <c r="IX34" s="54"/>
      <c r="IY34" s="54"/>
      <c r="IZ34" s="54"/>
      <c r="JA34" s="54"/>
      <c r="JB34" s="54"/>
      <c r="JC34" s="54"/>
      <c r="JD34" s="54"/>
      <c r="JE34" s="54"/>
      <c r="JF34" s="54"/>
      <c r="JG34" s="54"/>
      <c r="JH34" s="54"/>
      <c r="JI34" s="54"/>
      <c r="JJ34" s="54"/>
      <c r="JK34" s="54"/>
      <c r="JL34" s="54"/>
      <c r="JM34" s="54"/>
      <c r="JN34" s="54"/>
      <c r="JO34" s="5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0" t="s">
        <v>47</v>
      </c>
      <c r="D1" s="41"/>
      <c r="E1" s="40" t="s">
        <v>16</v>
      </c>
      <c r="F1" s="41"/>
      <c r="G1" s="40" t="s">
        <v>29</v>
      </c>
      <c r="H1" s="41"/>
      <c r="I1" s="40" t="s">
        <v>44</v>
      </c>
      <c r="J1" s="41"/>
      <c r="K1" s="40" t="s">
        <v>36</v>
      </c>
      <c r="L1" s="41"/>
      <c r="M1" s="40" t="s">
        <v>24</v>
      </c>
      <c r="N1" s="41"/>
      <c r="O1" s="40" t="s">
        <v>17</v>
      </c>
      <c r="P1" s="41"/>
      <c r="Q1" s="40" t="s">
        <v>26</v>
      </c>
      <c r="R1" s="41"/>
      <c r="S1" s="40" t="s">
        <v>34</v>
      </c>
      <c r="T1" s="41"/>
      <c r="U1" s="40" t="s">
        <v>31</v>
      </c>
      <c r="V1" s="41"/>
      <c r="W1" s="40" t="s">
        <v>23</v>
      </c>
      <c r="X1" s="41"/>
      <c r="Y1" s="40" t="s">
        <v>14</v>
      </c>
      <c r="Z1" s="41"/>
      <c r="AA1" s="40" t="s">
        <v>28</v>
      </c>
      <c r="AB1" s="41"/>
      <c r="AC1" s="40" t="s">
        <v>37</v>
      </c>
      <c r="AD1" s="41"/>
      <c r="AE1" s="40" t="s">
        <v>19</v>
      </c>
      <c r="AF1" s="41"/>
      <c r="AG1" s="40" t="s">
        <v>32</v>
      </c>
      <c r="AH1" s="41"/>
      <c r="AI1" s="40" t="s">
        <v>35</v>
      </c>
      <c r="AJ1" s="41"/>
      <c r="AK1" s="40" t="s">
        <v>33</v>
      </c>
      <c r="AL1" s="41"/>
      <c r="AM1" s="40" t="s">
        <v>20</v>
      </c>
      <c r="AN1" s="41"/>
      <c r="AO1" s="40" t="s">
        <v>30</v>
      </c>
      <c r="AP1" s="41"/>
      <c r="AQ1" s="40" t="s">
        <v>45</v>
      </c>
      <c r="AR1" s="41"/>
      <c r="AS1" s="40" t="s">
        <v>21</v>
      </c>
      <c r="AT1" s="41"/>
      <c r="AU1" s="40" t="s">
        <v>12</v>
      </c>
      <c r="AV1" s="41"/>
      <c r="AW1" s="40" t="s">
        <v>38</v>
      </c>
      <c r="AX1" s="41"/>
      <c r="AY1" s="40" t="s">
        <v>13</v>
      </c>
      <c r="AZ1" s="41"/>
      <c r="BA1" s="40" t="s">
        <v>43</v>
      </c>
      <c r="BB1" s="41"/>
      <c r="BC1" s="40" t="s">
        <v>18</v>
      </c>
      <c r="BD1" s="41"/>
      <c r="BE1" s="40" t="s">
        <v>15</v>
      </c>
      <c r="BF1" s="40"/>
      <c r="BG1" s="44" t="s">
        <v>25</v>
      </c>
      <c r="BH1" s="45"/>
      <c r="BI1" s="40" t="s">
        <v>27</v>
      </c>
      <c r="BJ1" s="41"/>
      <c r="BK1" s="40" t="s">
        <v>22</v>
      </c>
      <c r="BL1" s="41"/>
      <c r="BM1" s="40" t="s">
        <v>46</v>
      </c>
      <c r="BN1" s="41"/>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2"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6">
        <f>BO3+BO4</f>
        <v>82</v>
      </c>
    </row>
    <row r="4" spans="1:68" x14ac:dyDescent="0.25">
      <c r="A4" s="43"/>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6"/>
    </row>
    <row r="5" spans="1:68" x14ac:dyDescent="0.25">
      <c r="A5" s="42"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6">
        <f t="shared" ref="BP5" si="1">BO5+BO6</f>
        <v>82</v>
      </c>
    </row>
    <row r="6" spans="1:68" x14ac:dyDescent="0.25">
      <c r="A6" s="43"/>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6"/>
    </row>
    <row r="7" spans="1:68" x14ac:dyDescent="0.25">
      <c r="A7" s="42"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6">
        <f t="shared" ref="BP7" si="2">BO7+BO8</f>
        <v>82</v>
      </c>
    </row>
    <row r="8" spans="1:68" x14ac:dyDescent="0.25">
      <c r="A8" s="43"/>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6"/>
    </row>
    <row r="9" spans="1:68" x14ac:dyDescent="0.25">
      <c r="A9" s="42"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6">
        <f t="shared" ref="BP9" si="3">BO9+BO10</f>
        <v>82</v>
      </c>
    </row>
    <row r="10" spans="1:68" x14ac:dyDescent="0.25">
      <c r="A10" s="43"/>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6"/>
    </row>
    <row r="11" spans="1:68" x14ac:dyDescent="0.25">
      <c r="A11" s="42"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6">
        <f t="shared" ref="BP11" si="4">BO11+BO12</f>
        <v>82</v>
      </c>
    </row>
    <row r="12" spans="1:68" x14ac:dyDescent="0.25">
      <c r="A12" s="43"/>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6"/>
    </row>
    <row r="13" spans="1:68" x14ac:dyDescent="0.25">
      <c r="A13" s="42"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6">
        <f t="shared" ref="BP13" si="5">BO13+BO14</f>
        <v>82</v>
      </c>
    </row>
    <row r="14" spans="1:68" x14ac:dyDescent="0.25">
      <c r="A14" s="43"/>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6"/>
    </row>
    <row r="15" spans="1:68" x14ac:dyDescent="0.25">
      <c r="A15" s="42"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6">
        <f t="shared" ref="BP15" si="6">BO15+BO16</f>
        <v>82</v>
      </c>
    </row>
    <row r="16" spans="1:68" x14ac:dyDescent="0.25">
      <c r="A16" s="43"/>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6"/>
    </row>
    <row r="17" spans="1:68" x14ac:dyDescent="0.25">
      <c r="A17" s="42"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6">
        <f t="shared" ref="BP17" si="7">BO17+BO18</f>
        <v>82</v>
      </c>
    </row>
    <row r="18" spans="1:68" x14ac:dyDescent="0.25">
      <c r="A18" s="43"/>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6"/>
    </row>
    <row r="19" spans="1:68" x14ac:dyDescent="0.25">
      <c r="A19" s="42"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6">
        <f t="shared" ref="BP19" si="8">BO19+BO20</f>
        <v>82</v>
      </c>
    </row>
    <row r="20" spans="1:68" x14ac:dyDescent="0.25">
      <c r="A20" s="43"/>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6"/>
    </row>
    <row r="21" spans="1:68" x14ac:dyDescent="0.25">
      <c r="A21" s="42"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6">
        <f t="shared" ref="BP21" si="9">BO21+BO22</f>
        <v>82</v>
      </c>
    </row>
    <row r="22" spans="1:68" x14ac:dyDescent="0.25">
      <c r="A22" s="43"/>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6"/>
    </row>
    <row r="23" spans="1:68" x14ac:dyDescent="0.25">
      <c r="A23" s="42"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6">
        <f t="shared" ref="BP23" si="10">BO23+BO24</f>
        <v>82</v>
      </c>
    </row>
    <row r="24" spans="1:68" x14ac:dyDescent="0.25">
      <c r="A24" s="43"/>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6"/>
    </row>
    <row r="25" spans="1:68" x14ac:dyDescent="0.25">
      <c r="A25" s="42"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6">
        <f t="shared" ref="BP25" si="11">BO25+BO26</f>
        <v>82</v>
      </c>
    </row>
    <row r="26" spans="1:68" x14ac:dyDescent="0.25">
      <c r="A26" s="43"/>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6"/>
    </row>
    <row r="27" spans="1:68" x14ac:dyDescent="0.25">
      <c r="A27" s="42"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6">
        <f t="shared" ref="BP27" si="12">BO27+BO28</f>
        <v>82</v>
      </c>
    </row>
    <row r="28" spans="1:68" x14ac:dyDescent="0.25">
      <c r="A28" s="43"/>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6"/>
    </row>
    <row r="29" spans="1:68" x14ac:dyDescent="0.25">
      <c r="A29" s="42"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6">
        <f t="shared" ref="BP29" si="13">BO29+BO30</f>
        <v>82</v>
      </c>
    </row>
    <row r="30" spans="1:68" x14ac:dyDescent="0.25">
      <c r="A30" s="43"/>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6"/>
    </row>
    <row r="31" spans="1:68" x14ac:dyDescent="0.25">
      <c r="A31" s="42"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6">
        <f t="shared" ref="BP31" si="14">BO31+BO32</f>
        <v>82</v>
      </c>
    </row>
    <row r="32" spans="1:68" x14ac:dyDescent="0.25">
      <c r="A32" s="43"/>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6"/>
    </row>
    <row r="33" spans="1:68" x14ac:dyDescent="0.25">
      <c r="A33" s="42"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6">
        <f t="shared" ref="BP33" si="15">BO33+BO34</f>
        <v>82</v>
      </c>
    </row>
    <row r="34" spans="1:68" x14ac:dyDescent="0.25">
      <c r="A34" s="43"/>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6"/>
    </row>
    <row r="35" spans="1:68" x14ac:dyDescent="0.25">
      <c r="A35" s="42"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6">
        <f t="shared" ref="BP35" si="16">BO35+BO36</f>
        <v>82</v>
      </c>
    </row>
    <row r="36" spans="1:68" x14ac:dyDescent="0.25">
      <c r="A36" s="43"/>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6"/>
    </row>
    <row r="37" spans="1:68" x14ac:dyDescent="0.25">
      <c r="A37" s="42"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6">
        <f t="shared" ref="BP37" si="17">BO37+BO38</f>
        <v>82</v>
      </c>
    </row>
    <row r="38" spans="1:68" x14ac:dyDescent="0.25">
      <c r="A38" s="43"/>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6"/>
    </row>
    <row r="39" spans="1:68" x14ac:dyDescent="0.25">
      <c r="A39" s="42"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6">
        <f t="shared" ref="BP39" si="18">BO39+BO40</f>
        <v>82</v>
      </c>
    </row>
    <row r="40" spans="1:68" x14ac:dyDescent="0.25">
      <c r="A40" s="43"/>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6"/>
    </row>
    <row r="41" spans="1:68" x14ac:dyDescent="0.25">
      <c r="A41" s="42"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6">
        <f t="shared" ref="BP41" si="19">BO41+BO42</f>
        <v>82</v>
      </c>
    </row>
    <row r="42" spans="1:68" x14ac:dyDescent="0.25">
      <c r="A42" s="43"/>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6"/>
    </row>
    <row r="43" spans="1:68" x14ac:dyDescent="0.25">
      <c r="A43" s="42"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6">
        <f t="shared" ref="BP43" si="20">BO43+BO44</f>
        <v>82</v>
      </c>
    </row>
    <row r="44" spans="1:68" x14ac:dyDescent="0.25">
      <c r="A44" s="43"/>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6"/>
    </row>
    <row r="45" spans="1:68" x14ac:dyDescent="0.25">
      <c r="A45" s="42"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6">
        <f t="shared" ref="BP45" si="21">BO45+BO46</f>
        <v>82</v>
      </c>
    </row>
    <row r="46" spans="1:68" x14ac:dyDescent="0.25">
      <c r="A46" s="43"/>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6"/>
    </row>
    <row r="47" spans="1:68" x14ac:dyDescent="0.25">
      <c r="A47" s="42"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6">
        <f t="shared" ref="BP47" si="22">BO47+BO48</f>
        <v>82</v>
      </c>
    </row>
    <row r="48" spans="1:68" x14ac:dyDescent="0.25">
      <c r="A48" s="43"/>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6"/>
    </row>
    <row r="49" spans="1:68" x14ac:dyDescent="0.25">
      <c r="A49" s="42"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6">
        <f t="shared" ref="BP49" si="23">BO49+BO50</f>
        <v>82</v>
      </c>
    </row>
    <row r="50" spans="1:68" x14ac:dyDescent="0.25">
      <c r="A50" s="43"/>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6"/>
    </row>
    <row r="51" spans="1:68" x14ac:dyDescent="0.25">
      <c r="A51" s="42"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6">
        <f t="shared" ref="BP51" si="24">BO51+BO52</f>
        <v>82</v>
      </c>
    </row>
    <row r="52" spans="1:68" x14ac:dyDescent="0.25">
      <c r="A52" s="43"/>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6"/>
    </row>
    <row r="53" spans="1:68" x14ac:dyDescent="0.25">
      <c r="A53" s="42"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6">
        <f t="shared" ref="BP53" si="25">BO53+BO54</f>
        <v>82</v>
      </c>
    </row>
    <row r="54" spans="1:68" x14ac:dyDescent="0.25">
      <c r="A54" s="43"/>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6"/>
    </row>
    <row r="55" spans="1:68" x14ac:dyDescent="0.25">
      <c r="A55" s="42"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6">
        <f t="shared" ref="BP55" si="26">BO55+BO56</f>
        <v>82</v>
      </c>
    </row>
    <row r="56" spans="1:68" x14ac:dyDescent="0.25">
      <c r="A56" s="43"/>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6"/>
    </row>
    <row r="57" spans="1:68" x14ac:dyDescent="0.25">
      <c r="A57" s="42"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6">
        <f t="shared" ref="BP57" si="27">BO57+BO58</f>
        <v>82</v>
      </c>
    </row>
    <row r="58" spans="1:68" x14ac:dyDescent="0.25">
      <c r="A58" s="43"/>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6"/>
    </row>
    <row r="59" spans="1:68" x14ac:dyDescent="0.25">
      <c r="A59" s="42"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6">
        <f t="shared" ref="BP59" si="28">BO59+BO60</f>
        <v>82</v>
      </c>
    </row>
    <row r="60" spans="1:68" x14ac:dyDescent="0.25">
      <c r="A60" s="43"/>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6"/>
    </row>
    <row r="61" spans="1:68" x14ac:dyDescent="0.25">
      <c r="A61" s="42"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6">
        <f t="shared" ref="BP61" si="29">BO61+BO62</f>
        <v>82</v>
      </c>
    </row>
    <row r="62" spans="1:68" x14ac:dyDescent="0.25">
      <c r="A62" s="43"/>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6"/>
    </row>
    <row r="63" spans="1:68" x14ac:dyDescent="0.25">
      <c r="A63" s="42"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6">
        <f t="shared" ref="BP63" si="30">BO63+BO64</f>
        <v>82</v>
      </c>
    </row>
    <row r="64" spans="1:68" x14ac:dyDescent="0.25">
      <c r="A64" s="43"/>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6"/>
    </row>
    <row r="65" spans="1:68" x14ac:dyDescent="0.25">
      <c r="A65" s="42"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6">
        <f t="shared" ref="BP65" si="31">BO65+BO66</f>
        <v>82</v>
      </c>
    </row>
    <row r="66" spans="1:68" x14ac:dyDescent="0.25">
      <c r="A66" s="43"/>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6"/>
    </row>
    <row r="67" spans="1:68" x14ac:dyDescent="0.25">
      <c r="B67" s="16"/>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0" t="s">
        <v>47</v>
      </c>
      <c r="D1" s="41"/>
      <c r="E1" s="40" t="s">
        <v>16</v>
      </c>
      <c r="F1" s="41"/>
      <c r="G1" s="40" t="s">
        <v>29</v>
      </c>
      <c r="H1" s="41"/>
      <c r="I1" s="40" t="s">
        <v>44</v>
      </c>
      <c r="J1" s="41"/>
      <c r="K1" s="40" t="s">
        <v>36</v>
      </c>
      <c r="L1" s="41"/>
      <c r="M1" s="40" t="s">
        <v>24</v>
      </c>
      <c r="N1" s="41"/>
      <c r="O1" s="40" t="s">
        <v>17</v>
      </c>
      <c r="P1" s="41"/>
      <c r="Q1" s="40" t="s">
        <v>26</v>
      </c>
      <c r="R1" s="41"/>
      <c r="S1" s="40" t="s">
        <v>34</v>
      </c>
      <c r="T1" s="41"/>
      <c r="U1" s="40" t="s">
        <v>31</v>
      </c>
      <c r="V1" s="41"/>
      <c r="W1" s="40" t="s">
        <v>23</v>
      </c>
      <c r="X1" s="41"/>
      <c r="Y1" s="40" t="s">
        <v>14</v>
      </c>
      <c r="Z1" s="41"/>
      <c r="AA1" s="40" t="s">
        <v>28</v>
      </c>
      <c r="AB1" s="41"/>
      <c r="AC1" s="40" t="s">
        <v>37</v>
      </c>
      <c r="AD1" s="41"/>
      <c r="AE1" s="40" t="s">
        <v>19</v>
      </c>
      <c r="AF1" s="41"/>
      <c r="AG1" s="40" t="s">
        <v>32</v>
      </c>
      <c r="AH1" s="41"/>
      <c r="AI1" s="40" t="s">
        <v>35</v>
      </c>
      <c r="AJ1" s="41"/>
      <c r="AK1" s="40" t="s">
        <v>33</v>
      </c>
      <c r="AL1" s="41"/>
      <c r="AM1" s="40" t="s">
        <v>20</v>
      </c>
      <c r="AN1" s="41"/>
      <c r="AO1" s="40" t="s">
        <v>30</v>
      </c>
      <c r="AP1" s="41"/>
      <c r="AQ1" s="40" t="s">
        <v>45</v>
      </c>
      <c r="AR1" s="41"/>
      <c r="AS1" s="40" t="s">
        <v>21</v>
      </c>
      <c r="AT1" s="41"/>
      <c r="AU1" s="40" t="s">
        <v>12</v>
      </c>
      <c r="AV1" s="41"/>
      <c r="AW1" s="40" t="s">
        <v>38</v>
      </c>
      <c r="AX1" s="41"/>
      <c r="AY1" s="40" t="s">
        <v>13</v>
      </c>
      <c r="AZ1" s="41"/>
      <c r="BA1" s="40" t="s">
        <v>43</v>
      </c>
      <c r="BB1" s="41"/>
      <c r="BC1" s="40" t="s">
        <v>18</v>
      </c>
      <c r="BD1" s="41"/>
      <c r="BE1" s="40" t="s">
        <v>15</v>
      </c>
      <c r="BF1" s="40"/>
      <c r="BG1" s="44" t="s">
        <v>25</v>
      </c>
      <c r="BH1" s="45"/>
      <c r="BI1" s="40" t="s">
        <v>27</v>
      </c>
      <c r="BJ1" s="41"/>
      <c r="BK1" s="40" t="s">
        <v>22</v>
      </c>
      <c r="BL1" s="41"/>
      <c r="BM1" s="40" t="s">
        <v>46</v>
      </c>
      <c r="BN1" s="41"/>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47"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0</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0</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3</v>
      </c>
      <c r="BP3" s="46">
        <f>BO3+BO4</f>
        <v>6</v>
      </c>
      <c r="BQ3" s="42">
        <f>82-BP3</f>
        <v>76</v>
      </c>
    </row>
    <row r="4" spans="1:69" x14ac:dyDescent="0.25">
      <c r="A4" s="43"/>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6"/>
      <c r="BQ4" s="42"/>
    </row>
    <row r="5" spans="1:69" x14ac:dyDescent="0.25">
      <c r="A5" s="47"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6">
        <f t="shared" ref="BP5" si="1">BO5+BO6</f>
        <v>8</v>
      </c>
      <c r="BQ5" s="42">
        <f t="shared" ref="BQ5" si="2">82-BP5</f>
        <v>74</v>
      </c>
    </row>
    <row r="6" spans="1:69" x14ac:dyDescent="0.25">
      <c r="A6" s="43"/>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0</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4</v>
      </c>
      <c r="BP6" s="46"/>
      <c r="BQ6" s="42"/>
    </row>
    <row r="7" spans="1:69" x14ac:dyDescent="0.25">
      <c r="A7" s="47"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6">
        <f t="shared" ref="BP7" si="3">BO7+BO8</f>
        <v>8</v>
      </c>
      <c r="BQ7" s="42">
        <f t="shared" ref="BQ7" si="4">82-BP7</f>
        <v>74</v>
      </c>
    </row>
    <row r="8" spans="1:69" x14ac:dyDescent="0.25">
      <c r="A8" s="43"/>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0</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1</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4</v>
      </c>
      <c r="BP8" s="46"/>
      <c r="BQ8" s="42"/>
    </row>
    <row r="9" spans="1:69" x14ac:dyDescent="0.25">
      <c r="A9" s="47"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0</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0</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4</v>
      </c>
      <c r="BP9" s="46">
        <f t="shared" ref="BP9" si="5">BO9+BO10</f>
        <v>6</v>
      </c>
      <c r="BQ9" s="42">
        <f t="shared" ref="BQ9" si="6">82-BP9</f>
        <v>76</v>
      </c>
    </row>
    <row r="10" spans="1:69" x14ac:dyDescent="0.25">
      <c r="A10" s="43"/>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6"/>
      <c r="BQ10" s="42"/>
    </row>
    <row r="11" spans="1:69" x14ac:dyDescent="0.25">
      <c r="A11" s="47"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0</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2</v>
      </c>
      <c r="BP11" s="46">
        <f t="shared" ref="BP11" si="7">BO11+BO12</f>
        <v>6</v>
      </c>
      <c r="BQ11" s="42">
        <f t="shared" ref="BQ11" si="8">82-BP11</f>
        <v>76</v>
      </c>
    </row>
    <row r="12" spans="1:69" x14ac:dyDescent="0.25">
      <c r="A12" s="43"/>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0</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4</v>
      </c>
      <c r="BP12" s="46"/>
      <c r="BQ12" s="42"/>
    </row>
    <row r="13" spans="1:69" x14ac:dyDescent="0.25">
      <c r="A13" s="47"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0</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3</v>
      </c>
      <c r="BP13" s="46">
        <f t="shared" ref="BP13" si="9">BO13+BO14</f>
        <v>7</v>
      </c>
      <c r="BQ13" s="42">
        <f t="shared" ref="BQ13" si="10">82-BP13</f>
        <v>75</v>
      </c>
    </row>
    <row r="14" spans="1:69" x14ac:dyDescent="0.25">
      <c r="A14" s="43"/>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0</v>
      </c>
      <c r="BL14" s="20"/>
      <c r="BM14" s="18">
        <f>COUNTIFS(DataRegularSeason20242025!$D$2:$D$1315,TotalTeamGames20242025!BM$1,DataRegularSeason20242025!$E$2:$E$1315,TotalTeamGames20242025!$A13,DataRegularSeason20242025!$N$2:$N$1315,1)</f>
        <v>0</v>
      </c>
      <c r="BN14" s="20"/>
      <c r="BO14" s="24">
        <f t="shared" si="0"/>
        <v>4</v>
      </c>
      <c r="BP14" s="46"/>
      <c r="BQ14" s="42"/>
    </row>
    <row r="15" spans="1:69" x14ac:dyDescent="0.25">
      <c r="A15" s="47"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0</v>
      </c>
      <c r="S15" s="15"/>
      <c r="T15" s="16">
        <f>COUNTIFS(DataRegularSeason20242025!$E$2:$E$1315,TotalTeamGames20242025!S$1,DataRegularSeason20242025!$D$2:$D$1315,TotalTeamGames20242025!$A15,DataRegularSeason20242025!$N$2:$N$1315,1)</f>
        <v>0</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4</v>
      </c>
      <c r="BP15" s="46">
        <f t="shared" ref="BP15" si="11">BO15+BO16</f>
        <v>7</v>
      </c>
      <c r="BQ15" s="42">
        <f t="shared" ref="BQ15" si="12">82-BP15</f>
        <v>75</v>
      </c>
    </row>
    <row r="16" spans="1:69" x14ac:dyDescent="0.25">
      <c r="A16" s="43"/>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0</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3</v>
      </c>
      <c r="BP16" s="46"/>
      <c r="BQ16" s="42"/>
    </row>
    <row r="17" spans="1:69" x14ac:dyDescent="0.25">
      <c r="A17" s="47"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6">
        <f t="shared" ref="BP17" si="13">BO17+BO18</f>
        <v>8</v>
      </c>
      <c r="BQ17" s="42">
        <f t="shared" ref="BQ17" si="14">82-BP17</f>
        <v>74</v>
      </c>
    </row>
    <row r="18" spans="1:69" x14ac:dyDescent="0.25">
      <c r="A18" s="43"/>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0</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0</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4</v>
      </c>
      <c r="BP18" s="46"/>
      <c r="BQ18" s="42"/>
    </row>
    <row r="19" spans="1:69" x14ac:dyDescent="0.25">
      <c r="A19" s="47"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6">
        <f t="shared" ref="BP19" si="15">BO19+BO20</f>
        <v>8</v>
      </c>
      <c r="BQ19" s="42">
        <f t="shared" ref="BQ19" si="16">82-BP19</f>
        <v>74</v>
      </c>
    </row>
    <row r="20" spans="1:69" x14ac:dyDescent="0.25">
      <c r="A20" s="43"/>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0</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4</v>
      </c>
      <c r="BP20" s="46"/>
      <c r="BQ20" s="42"/>
    </row>
    <row r="21" spans="1:69" x14ac:dyDescent="0.25">
      <c r="A21" s="47"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0</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3</v>
      </c>
      <c r="BP21" s="46">
        <f t="shared" ref="BP21" si="17">BO21+BO22</f>
        <v>7</v>
      </c>
      <c r="BQ21" s="42">
        <f t="shared" ref="BQ21" si="18">82-BP21</f>
        <v>75</v>
      </c>
    </row>
    <row r="22" spans="1:69" x14ac:dyDescent="0.25">
      <c r="A22" s="43"/>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0</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4</v>
      </c>
      <c r="BP22" s="46"/>
      <c r="BQ22" s="42"/>
    </row>
    <row r="23" spans="1:69" x14ac:dyDescent="0.25">
      <c r="A23" s="47"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0</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0</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2</v>
      </c>
      <c r="BP23" s="46">
        <f t="shared" ref="BP23" si="19">BO23+BO24</f>
        <v>7</v>
      </c>
      <c r="BQ23" s="42">
        <f t="shared" ref="BQ23" si="20">82-BP23</f>
        <v>75</v>
      </c>
    </row>
    <row r="24" spans="1:69" x14ac:dyDescent="0.25">
      <c r="A24" s="43"/>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0</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5</v>
      </c>
      <c r="BP24" s="46"/>
      <c r="BQ24" s="42"/>
    </row>
    <row r="25" spans="1:69" x14ac:dyDescent="0.25">
      <c r="A25" s="47"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1</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0</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5</v>
      </c>
      <c r="BP25" s="46">
        <f t="shared" ref="BP25" si="21">BO25+BO26</f>
        <v>9</v>
      </c>
      <c r="BQ25" s="42">
        <f t="shared" ref="BQ25" si="22">82-BP25</f>
        <v>73</v>
      </c>
    </row>
    <row r="26" spans="1:69" x14ac:dyDescent="0.25">
      <c r="A26" s="43"/>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6"/>
      <c r="BQ26" s="42"/>
    </row>
    <row r="27" spans="1:69" x14ac:dyDescent="0.25">
      <c r="A27" s="47"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46">
        <f t="shared" ref="BP27" si="23">BO27+BO28</f>
        <v>8</v>
      </c>
      <c r="BQ27" s="42">
        <f t="shared" ref="BQ27" si="24">82-BP27</f>
        <v>74</v>
      </c>
    </row>
    <row r="28" spans="1:69" x14ac:dyDescent="0.25">
      <c r="A28" s="43"/>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0</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1</v>
      </c>
      <c r="BP28" s="46"/>
      <c r="BQ28" s="42"/>
    </row>
    <row r="29" spans="1:69" x14ac:dyDescent="0.25">
      <c r="A29" s="47"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0</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5</v>
      </c>
      <c r="BP29" s="46">
        <f t="shared" ref="BP29" si="25">BO29+BO30</f>
        <v>7</v>
      </c>
      <c r="BQ29" s="42">
        <f t="shared" ref="BQ29" si="26">82-BP29</f>
        <v>75</v>
      </c>
    </row>
    <row r="30" spans="1:69" x14ac:dyDescent="0.25">
      <c r="A30" s="43"/>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6"/>
      <c r="BQ30" s="42"/>
    </row>
    <row r="31" spans="1:69" x14ac:dyDescent="0.25">
      <c r="A31" s="47"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0</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2</v>
      </c>
      <c r="BP31" s="46">
        <f t="shared" ref="BP31" si="27">BO31+BO32</f>
        <v>7</v>
      </c>
      <c r="BQ31" s="42">
        <f t="shared" ref="BQ31" si="28">82-BP31</f>
        <v>75</v>
      </c>
    </row>
    <row r="32" spans="1:69" x14ac:dyDescent="0.25">
      <c r="A32" s="43"/>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0</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5</v>
      </c>
      <c r="BP32" s="46"/>
      <c r="BQ32" s="42"/>
    </row>
    <row r="33" spans="1:69" x14ac:dyDescent="0.25">
      <c r="A33" s="47"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46">
        <f t="shared" ref="BP33" si="29">BO33+BO34</f>
        <v>10</v>
      </c>
      <c r="BQ33" s="42">
        <f t="shared" ref="BQ33" si="30">82-BP33</f>
        <v>72</v>
      </c>
    </row>
    <row r="34" spans="1:69" x14ac:dyDescent="0.25">
      <c r="A34" s="43"/>
      <c r="B34" s="17" t="s">
        <v>80</v>
      </c>
      <c r="C34" s="18">
        <f>COUNTIFS(DataRegularSeason20242025!$D$2:$D$1315,TotalTeamGames20242025!C$1,DataRegularSeason20242025!$E$2:$E$1315,TotalTeamGames20242025!$A33,DataRegularSeason20242025!$N$2:$N$1315,1)</f>
        <v>0</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0</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5</v>
      </c>
      <c r="BP34" s="46"/>
      <c r="BQ34" s="42"/>
    </row>
    <row r="35" spans="1:69" x14ac:dyDescent="0.25">
      <c r="A35" s="47"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0</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0</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1</v>
      </c>
      <c r="BP35" s="46">
        <f t="shared" ref="BP35" si="31">BO35+BO36</f>
        <v>6</v>
      </c>
      <c r="BQ35" s="42">
        <f t="shared" ref="BQ35" si="32">82-BP35</f>
        <v>76</v>
      </c>
    </row>
    <row r="36" spans="1:69" x14ac:dyDescent="0.25">
      <c r="A36" s="43"/>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0</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5</v>
      </c>
      <c r="BP36" s="46"/>
      <c r="BQ36" s="42"/>
    </row>
    <row r="37" spans="1:69" x14ac:dyDescent="0.25">
      <c r="A37" s="47"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0</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3</v>
      </c>
      <c r="BP37" s="46">
        <f t="shared" ref="BP37" si="33">BO37+BO38</f>
        <v>6</v>
      </c>
      <c r="BQ37" s="42">
        <f t="shared" ref="BQ37" si="34">82-BP37</f>
        <v>76</v>
      </c>
    </row>
    <row r="38" spans="1:69" x14ac:dyDescent="0.25">
      <c r="A38" s="43"/>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0</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3</v>
      </c>
      <c r="BP38" s="46"/>
      <c r="BQ38" s="42"/>
    </row>
    <row r="39" spans="1:69" x14ac:dyDescent="0.25">
      <c r="A39" s="47"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46">
        <f t="shared" ref="BP39" si="35">BO39+BO40</f>
        <v>7</v>
      </c>
      <c r="BQ39" s="42">
        <f t="shared" ref="BQ39" si="36">82-BP39</f>
        <v>75</v>
      </c>
    </row>
    <row r="40" spans="1:69" x14ac:dyDescent="0.25">
      <c r="A40" s="43"/>
      <c r="B40" s="17" t="s">
        <v>80</v>
      </c>
      <c r="C40" s="18">
        <f>COUNTIFS(DataRegularSeason20242025!$D$2:$D$1315,TotalTeamGames20242025!C$1,DataRegularSeason20242025!$E$2:$E$1315,TotalTeamGames20242025!$A39,DataRegularSeason20242025!$N$2:$N$1315,1)</f>
        <v>0</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3</v>
      </c>
      <c r="BP40" s="46"/>
      <c r="BQ40" s="42"/>
    </row>
    <row r="41" spans="1:69" x14ac:dyDescent="0.25">
      <c r="A41" s="47"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0</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0</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2</v>
      </c>
      <c r="BP41" s="46">
        <f t="shared" ref="BP41" si="37">BO41+BO42</f>
        <v>6</v>
      </c>
      <c r="BQ41" s="42">
        <f t="shared" ref="BQ41" si="38">82-BP41</f>
        <v>76</v>
      </c>
    </row>
    <row r="42" spans="1:69" x14ac:dyDescent="0.25">
      <c r="A42" s="43"/>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46"/>
      <c r="BQ42" s="42"/>
    </row>
    <row r="43" spans="1:69" x14ac:dyDescent="0.25">
      <c r="A43" s="47"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46">
        <f t="shared" ref="BP43" si="39">BO43+BO44</f>
        <v>7</v>
      </c>
      <c r="BQ43" s="42">
        <f t="shared" ref="BQ43" si="40">82-BP43</f>
        <v>75</v>
      </c>
    </row>
    <row r="44" spans="1:69" x14ac:dyDescent="0.25">
      <c r="A44" s="43"/>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0</v>
      </c>
      <c r="AD44" s="20"/>
      <c r="AE44" s="18">
        <f>COUNTIFS(DataRegularSeason20242025!$D$2:$D$1315,TotalTeamGames20242025!AE$1,DataRegularSeason20242025!$E$2:$E$1315,TotalTeamGames20242025!$A43,DataRegularSeason20242025!$N$2:$N$1315,1)</f>
        <v>0</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2</v>
      </c>
      <c r="BP44" s="46"/>
      <c r="BQ44" s="42"/>
    </row>
    <row r="45" spans="1:69" x14ac:dyDescent="0.25">
      <c r="A45" s="47"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0</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0</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5</v>
      </c>
      <c r="BP45" s="46">
        <f t="shared" ref="BP45" si="41">BO45+BO46</f>
        <v>8</v>
      </c>
      <c r="BQ45" s="42">
        <f t="shared" ref="BQ45" si="42">82-BP45</f>
        <v>74</v>
      </c>
    </row>
    <row r="46" spans="1:69" x14ac:dyDescent="0.25">
      <c r="A46" s="43"/>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46"/>
      <c r="BQ46" s="42"/>
    </row>
    <row r="47" spans="1:69" x14ac:dyDescent="0.25">
      <c r="A47" s="47"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46">
        <f t="shared" ref="BP47" si="43">BO47+BO48</f>
        <v>8</v>
      </c>
      <c r="BQ47" s="42">
        <f t="shared" ref="BQ47" si="44">82-BP47</f>
        <v>74</v>
      </c>
    </row>
    <row r="48" spans="1:69" x14ac:dyDescent="0.25">
      <c r="A48" s="43"/>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0</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5</v>
      </c>
      <c r="BP48" s="46"/>
      <c r="BQ48" s="42"/>
    </row>
    <row r="49" spans="1:69" x14ac:dyDescent="0.25">
      <c r="A49" s="47"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0</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0</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5</v>
      </c>
      <c r="BP49" s="46">
        <f t="shared" ref="BP49" si="45">BO49+BO50</f>
        <v>8</v>
      </c>
      <c r="BQ49" s="42">
        <f t="shared" ref="BQ49" si="46">82-BP49</f>
        <v>74</v>
      </c>
    </row>
    <row r="50" spans="1:69" x14ac:dyDescent="0.25">
      <c r="A50" s="43"/>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46"/>
      <c r="BQ50" s="42"/>
    </row>
    <row r="51" spans="1:69" x14ac:dyDescent="0.25">
      <c r="A51" s="47"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0</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4</v>
      </c>
      <c r="BP51" s="46">
        <f t="shared" ref="BP51" si="47">BO51+BO52</f>
        <v>8</v>
      </c>
      <c r="BQ51" s="42">
        <f t="shared" ref="BQ51" si="48">82-BP51</f>
        <v>74</v>
      </c>
    </row>
    <row r="52" spans="1:69" x14ac:dyDescent="0.25">
      <c r="A52" s="43"/>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6"/>
      <c r="BQ52" s="42"/>
    </row>
    <row r="53" spans="1:69" x14ac:dyDescent="0.25">
      <c r="A53" s="47"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46">
        <f t="shared" ref="BP53" si="49">BO53+BO54</f>
        <v>7</v>
      </c>
      <c r="BQ53" s="42">
        <f t="shared" ref="BQ53" si="50">82-BP53</f>
        <v>75</v>
      </c>
    </row>
    <row r="54" spans="1:69" x14ac:dyDescent="0.25">
      <c r="A54" s="43"/>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0</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0</v>
      </c>
      <c r="BN54" s="20"/>
      <c r="BO54" s="24">
        <f t="shared" si="0"/>
        <v>3</v>
      </c>
      <c r="BP54" s="46"/>
      <c r="BQ54" s="42"/>
    </row>
    <row r="55" spans="1:69" x14ac:dyDescent="0.25">
      <c r="A55" s="47"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0</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0</v>
      </c>
      <c r="BM55" s="15"/>
      <c r="BN55" s="16">
        <f>COUNTIFS(DataRegularSeason20242025!$E$2:$E$1315,TotalTeamGames20242025!BM$1,DataRegularSeason20242025!$D$2:$D$1315,TotalTeamGames20242025!$A55,DataRegularSeason20242025!$N$2:$N$1315,1)</f>
        <v>0</v>
      </c>
      <c r="BO55" s="23">
        <f t="shared" si="0"/>
        <v>3</v>
      </c>
      <c r="BP55" s="46">
        <f t="shared" ref="BP55" si="51">BO55+BO56</f>
        <v>8</v>
      </c>
      <c r="BQ55" s="42">
        <f t="shared" ref="BQ55" si="52">82-BP55</f>
        <v>74</v>
      </c>
    </row>
    <row r="56" spans="1:69" x14ac:dyDescent="0.25">
      <c r="A56" s="43"/>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6"/>
      <c r="BQ56" s="42"/>
    </row>
    <row r="57" spans="1:69" x14ac:dyDescent="0.25">
      <c r="A57" s="47"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0</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4</v>
      </c>
      <c r="BP57" s="46">
        <f t="shared" ref="BP57" si="53">BO57+BO58</f>
        <v>8</v>
      </c>
      <c r="BQ57" s="42">
        <f t="shared" ref="BQ57" si="54">82-BP57</f>
        <v>74</v>
      </c>
    </row>
    <row r="58" spans="1:69" x14ac:dyDescent="0.25">
      <c r="A58" s="43"/>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0</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4</v>
      </c>
      <c r="BP58" s="46"/>
      <c r="BQ58" s="42"/>
    </row>
    <row r="59" spans="1:69" x14ac:dyDescent="0.25">
      <c r="A59" s="47"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6">
        <f t="shared" ref="BP59" si="55">BO59+BO60</f>
        <v>6</v>
      </c>
      <c r="BQ59" s="42">
        <f t="shared" ref="BQ59" si="56">82-BP59</f>
        <v>76</v>
      </c>
    </row>
    <row r="60" spans="1:69" x14ac:dyDescent="0.25">
      <c r="A60" s="43"/>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0</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0</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2</v>
      </c>
      <c r="BP60" s="46"/>
      <c r="BQ60" s="42"/>
    </row>
    <row r="61" spans="1:69" x14ac:dyDescent="0.25">
      <c r="A61" s="47"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46">
        <f t="shared" ref="BP61" si="57">BO61+BO62</f>
        <v>7</v>
      </c>
      <c r="BQ61" s="42">
        <f t="shared" ref="BQ61" si="58">82-BP61</f>
        <v>75</v>
      </c>
    </row>
    <row r="62" spans="1:69" x14ac:dyDescent="0.25">
      <c r="A62" s="43"/>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0</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0</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0</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4</v>
      </c>
      <c r="BP62" s="46"/>
      <c r="BQ62" s="42"/>
    </row>
    <row r="63" spans="1:69" x14ac:dyDescent="0.25">
      <c r="A63" s="47"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0</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3</v>
      </c>
      <c r="BP63" s="46">
        <f t="shared" ref="BP63" si="59">BO63+BO64</f>
        <v>7</v>
      </c>
      <c r="BQ63" s="42">
        <f t="shared" ref="BQ63" si="60">82-BP63</f>
        <v>75</v>
      </c>
    </row>
    <row r="64" spans="1:69" x14ac:dyDescent="0.25">
      <c r="A64" s="43"/>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0</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4</v>
      </c>
      <c r="BP64" s="46"/>
      <c r="BQ64" s="42"/>
    </row>
    <row r="65" spans="1:69" x14ac:dyDescent="0.25">
      <c r="A65" s="47"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0</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2</v>
      </c>
      <c r="BP65" s="46">
        <f t="shared" ref="BP65" si="61">BO65+BO66</f>
        <v>6</v>
      </c>
      <c r="BQ65" s="42">
        <f t="shared" ref="BQ65" si="62">82-BP65</f>
        <v>76</v>
      </c>
    </row>
    <row r="66" spans="1:69" x14ac:dyDescent="0.25">
      <c r="A66" s="43"/>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46"/>
      <c r="BQ66" s="42"/>
    </row>
    <row r="67" spans="1:69" x14ac:dyDescent="0.25">
      <c r="BP67">
        <f>SUM(BP3:BP66)/2</f>
        <v>116</v>
      </c>
      <c r="BQ67">
        <f>SUM(BQ3:BQ66)/2</f>
        <v>1196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Y6" sqref="Y5:Z6"/>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0" t="s">
        <v>47</v>
      </c>
      <c r="D1" s="41"/>
      <c r="E1" s="40" t="s">
        <v>16</v>
      </c>
      <c r="F1" s="41"/>
      <c r="G1" s="40" t="s">
        <v>29</v>
      </c>
      <c r="H1" s="41"/>
      <c r="I1" s="40" t="s">
        <v>44</v>
      </c>
      <c r="J1" s="41"/>
      <c r="K1" s="40" t="s">
        <v>36</v>
      </c>
      <c r="L1" s="41"/>
      <c r="M1" s="40" t="s">
        <v>24</v>
      </c>
      <c r="N1" s="41"/>
      <c r="O1" s="40" t="s">
        <v>17</v>
      </c>
      <c r="P1" s="41"/>
      <c r="Q1" s="40" t="s">
        <v>26</v>
      </c>
      <c r="R1" s="41"/>
      <c r="S1" s="40" t="s">
        <v>34</v>
      </c>
      <c r="T1" s="41"/>
      <c r="U1" s="40" t="s">
        <v>31</v>
      </c>
      <c r="V1" s="41"/>
      <c r="W1" s="40" t="s">
        <v>23</v>
      </c>
      <c r="X1" s="41"/>
      <c r="Y1" s="40" t="s">
        <v>14</v>
      </c>
      <c r="Z1" s="41"/>
      <c r="AA1" s="40" t="s">
        <v>28</v>
      </c>
      <c r="AB1" s="41"/>
      <c r="AC1" s="40" t="s">
        <v>37</v>
      </c>
      <c r="AD1" s="41"/>
      <c r="AE1" s="40" t="s">
        <v>19</v>
      </c>
      <c r="AF1" s="41"/>
      <c r="AG1" s="40" t="s">
        <v>32</v>
      </c>
      <c r="AH1" s="41"/>
      <c r="AI1" s="40" t="s">
        <v>35</v>
      </c>
      <c r="AJ1" s="41"/>
      <c r="AK1" s="40" t="s">
        <v>33</v>
      </c>
      <c r="AL1" s="41"/>
      <c r="AM1" s="40" t="s">
        <v>20</v>
      </c>
      <c r="AN1" s="41"/>
      <c r="AO1" s="40" t="s">
        <v>30</v>
      </c>
      <c r="AP1" s="41"/>
      <c r="AQ1" s="40" t="s">
        <v>45</v>
      </c>
      <c r="AR1" s="41"/>
      <c r="AS1" s="40" t="s">
        <v>21</v>
      </c>
      <c r="AT1" s="41"/>
      <c r="AU1" s="40" t="s">
        <v>12</v>
      </c>
      <c r="AV1" s="41"/>
      <c r="AW1" s="40" t="s">
        <v>38</v>
      </c>
      <c r="AX1" s="41"/>
      <c r="AY1" s="40" t="s">
        <v>13</v>
      </c>
      <c r="AZ1" s="41"/>
      <c r="BA1" s="40" t="s">
        <v>43</v>
      </c>
      <c r="BB1" s="41"/>
      <c r="BC1" s="40" t="s">
        <v>18</v>
      </c>
      <c r="BD1" s="41"/>
      <c r="BE1" s="40" t="s">
        <v>15</v>
      </c>
      <c r="BF1" s="40"/>
      <c r="BG1" s="44" t="s">
        <v>25</v>
      </c>
      <c r="BH1" s="45"/>
      <c r="BI1" s="40" t="s">
        <v>27</v>
      </c>
      <c r="BJ1" s="41"/>
      <c r="BK1" s="40" t="s">
        <v>22</v>
      </c>
      <c r="BL1" s="41"/>
      <c r="BM1" s="40" t="s">
        <v>46</v>
      </c>
      <c r="BN1" s="41"/>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47"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0</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2</v>
      </c>
      <c r="BP3" s="46">
        <f>BO3+BO4</f>
        <v>2</v>
      </c>
      <c r="BQ3" s="42">
        <f>82-BP3</f>
        <v>80</v>
      </c>
      <c r="BT3" s="1">
        <f>DataRegularSeason20242025!$A$3:$A$8</f>
        <v>45569</v>
      </c>
    </row>
    <row r="4" spans="1:72" x14ac:dyDescent="0.25">
      <c r="A4" s="43"/>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6"/>
      <c r="BQ4" s="42"/>
      <c r="BT4" t="e">
        <f>D</f>
        <v>#NAME?</v>
      </c>
    </row>
    <row r="5" spans="1:72" x14ac:dyDescent="0.25">
      <c r="A5" s="47"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6">
        <f t="shared" ref="BP5" si="1">BO5+BO6</f>
        <v>5</v>
      </c>
      <c r="BQ5" s="42">
        <f t="shared" ref="BQ5" si="2">82-BP5</f>
        <v>77</v>
      </c>
    </row>
    <row r="6" spans="1:72" x14ac:dyDescent="0.25">
      <c r="A6" s="43"/>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0</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2</v>
      </c>
      <c r="BP6" s="46"/>
      <c r="BQ6" s="42"/>
    </row>
    <row r="7" spans="1:72" x14ac:dyDescent="0.25">
      <c r="A7" s="47"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6">
        <f t="shared" ref="BP7" si="3">BO7+BO8</f>
        <v>3</v>
      </c>
      <c r="BQ7" s="42">
        <f t="shared" ref="BQ7" si="4">82-BP7</f>
        <v>79</v>
      </c>
    </row>
    <row r="8" spans="1:72" x14ac:dyDescent="0.25">
      <c r="A8" s="43"/>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1</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2</v>
      </c>
      <c r="BP8" s="46"/>
      <c r="BQ8" s="42"/>
    </row>
    <row r="9" spans="1:72" x14ac:dyDescent="0.25">
      <c r="A9" s="47"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6">
        <f t="shared" ref="BP9" si="5">BO9+BO10</f>
        <v>4</v>
      </c>
      <c r="BQ9" s="42">
        <f t="shared" ref="BQ9" si="6">82-BP9</f>
        <v>78</v>
      </c>
    </row>
    <row r="10" spans="1:72" x14ac:dyDescent="0.25">
      <c r="A10" s="43"/>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6"/>
      <c r="BQ10" s="42"/>
    </row>
    <row r="11" spans="1:72" x14ac:dyDescent="0.25">
      <c r="A11" s="47"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0</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0</v>
      </c>
      <c r="BP11" s="46">
        <f t="shared" ref="BP11" si="7">BO11+BO12</f>
        <v>1</v>
      </c>
      <c r="BQ11" s="42">
        <f t="shared" ref="BQ11" si="8">82-BP11</f>
        <v>81</v>
      </c>
    </row>
    <row r="12" spans="1:72" x14ac:dyDescent="0.25">
      <c r="A12" s="43"/>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0</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1</v>
      </c>
      <c r="BP12" s="46"/>
      <c r="BQ12" s="42"/>
    </row>
    <row r="13" spans="1:72" x14ac:dyDescent="0.25">
      <c r="A13" s="47"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0</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3</v>
      </c>
      <c r="BP13" s="46">
        <f t="shared" ref="BP13" si="9">BO13+BO14</f>
        <v>7</v>
      </c>
      <c r="BQ13" s="42">
        <f t="shared" ref="BQ13" si="10">82-BP13</f>
        <v>75</v>
      </c>
    </row>
    <row r="14" spans="1:72" x14ac:dyDescent="0.25">
      <c r="A14" s="43"/>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0</v>
      </c>
      <c r="BL14" s="20"/>
      <c r="BM14" s="18">
        <f>COUNTIFS(DataRegularSeason20242025!$E$2:$E$1315,WatchedGames20242025!$A13,DataRegularSeason20242025!$D$2:$D$1315,WatchedGames20242025!BM$1,DataRegularSeason20242025!$N$2:$N$1315,1, DataRegularSeason20242025!$R$2:$R$1315,1)</f>
        <v>0</v>
      </c>
      <c r="BN14" s="20"/>
      <c r="BO14" s="24">
        <f t="shared" si="0"/>
        <v>4</v>
      </c>
      <c r="BP14" s="46"/>
      <c r="BQ14" s="42"/>
    </row>
    <row r="15" spans="1:72" x14ac:dyDescent="0.25">
      <c r="A15" s="47"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6">
        <f t="shared" ref="BP15" si="11">BO15+BO16</f>
        <v>4</v>
      </c>
      <c r="BQ15" s="42">
        <f t="shared" ref="BQ15" si="12">82-BP15</f>
        <v>78</v>
      </c>
    </row>
    <row r="16" spans="1:72" x14ac:dyDescent="0.25">
      <c r="A16" s="43"/>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0</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0</v>
      </c>
      <c r="BP16" s="46"/>
      <c r="BQ16" s="42"/>
    </row>
    <row r="17" spans="1:69" x14ac:dyDescent="0.25">
      <c r="A17" s="47"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6">
        <f t="shared" ref="BP17" si="13">BO17+BO18</f>
        <v>4</v>
      </c>
      <c r="BQ17" s="42">
        <f t="shared" ref="BQ17" si="14">82-BP17</f>
        <v>78</v>
      </c>
    </row>
    <row r="18" spans="1:69" x14ac:dyDescent="0.25">
      <c r="A18" s="43"/>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46"/>
      <c r="BQ18" s="42"/>
    </row>
    <row r="19" spans="1:69" x14ac:dyDescent="0.25">
      <c r="A19" s="47"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6">
        <f t="shared" ref="BP19" si="15">BO19+BO20</f>
        <v>1</v>
      </c>
      <c r="BQ19" s="42">
        <f t="shared" ref="BQ19" si="16">82-BP19</f>
        <v>81</v>
      </c>
    </row>
    <row r="20" spans="1:69" x14ac:dyDescent="0.25">
      <c r="A20" s="43"/>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6"/>
      <c r="BQ20" s="42"/>
    </row>
    <row r="21" spans="1:69" x14ac:dyDescent="0.25">
      <c r="A21" s="47"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6">
        <f t="shared" ref="BP21" si="17">BO21+BO22</f>
        <v>3</v>
      </c>
      <c r="BQ21" s="42">
        <f t="shared" ref="BQ21" si="18">82-BP21</f>
        <v>79</v>
      </c>
    </row>
    <row r="22" spans="1:69" x14ac:dyDescent="0.25">
      <c r="A22" s="43"/>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0</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1</v>
      </c>
      <c r="BP22" s="46"/>
      <c r="BQ22" s="42"/>
    </row>
    <row r="23" spans="1:69" x14ac:dyDescent="0.25">
      <c r="A23" s="47"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0</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0</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2</v>
      </c>
      <c r="BP23" s="46">
        <f t="shared" ref="BP23" si="19">BO23+BO24</f>
        <v>6</v>
      </c>
      <c r="BQ23" s="42">
        <f t="shared" ref="BQ23" si="20">82-BP23</f>
        <v>76</v>
      </c>
    </row>
    <row r="24" spans="1:69" x14ac:dyDescent="0.25">
      <c r="A24" s="43"/>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0</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4</v>
      </c>
      <c r="BP24" s="46"/>
      <c r="BQ24" s="42"/>
    </row>
    <row r="25" spans="1:69" x14ac:dyDescent="0.25">
      <c r="A25" s="47"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1</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0</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4</v>
      </c>
      <c r="BP25" s="46">
        <f t="shared" ref="BP25" si="21">BO25+BO26</f>
        <v>8</v>
      </c>
      <c r="BQ25" s="42">
        <f t="shared" ref="BQ25" si="22">82-BP25</f>
        <v>74</v>
      </c>
    </row>
    <row r="26" spans="1:69" x14ac:dyDescent="0.25">
      <c r="A26" s="43"/>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6"/>
      <c r="BQ26" s="42"/>
    </row>
    <row r="27" spans="1:69" x14ac:dyDescent="0.25">
      <c r="A27" s="47"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46">
        <f t="shared" ref="BP27" si="23">BO27+BO28</f>
        <v>2</v>
      </c>
      <c r="BQ27" s="42">
        <f t="shared" ref="BQ27" si="24">82-BP27</f>
        <v>80</v>
      </c>
    </row>
    <row r="28" spans="1:69" x14ac:dyDescent="0.25">
      <c r="A28" s="43"/>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0</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0</v>
      </c>
      <c r="BP28" s="46"/>
      <c r="BQ28" s="42"/>
    </row>
    <row r="29" spans="1:69" x14ac:dyDescent="0.25">
      <c r="A29" s="47"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0</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0</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2</v>
      </c>
      <c r="BP29" s="46">
        <f t="shared" ref="BP29" si="25">BO29+BO30</f>
        <v>2</v>
      </c>
      <c r="BQ29" s="42">
        <f t="shared" ref="BQ29" si="26">82-BP29</f>
        <v>80</v>
      </c>
    </row>
    <row r="30" spans="1:69" x14ac:dyDescent="0.25">
      <c r="A30" s="43"/>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6"/>
      <c r="BQ30" s="42"/>
    </row>
    <row r="31" spans="1:69" x14ac:dyDescent="0.25">
      <c r="A31" s="47"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6">
        <f t="shared" ref="BP31" si="27">BO31+BO32</f>
        <v>2</v>
      </c>
      <c r="BQ31" s="42">
        <f t="shared" ref="BQ31" si="28">82-BP31</f>
        <v>80</v>
      </c>
    </row>
    <row r="32" spans="1:69" x14ac:dyDescent="0.25">
      <c r="A32" s="43"/>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6"/>
      <c r="BQ32" s="42"/>
    </row>
    <row r="33" spans="1:69" x14ac:dyDescent="0.25">
      <c r="A33" s="47"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46">
        <f t="shared" ref="BP33" si="29">BO33+BO34</f>
        <v>4</v>
      </c>
      <c r="BQ33" s="42">
        <f t="shared" ref="BQ33" si="30">82-BP33</f>
        <v>78</v>
      </c>
    </row>
    <row r="34" spans="1:69" x14ac:dyDescent="0.25">
      <c r="A34" s="43"/>
      <c r="B34" s="17" t="s">
        <v>80</v>
      </c>
      <c r="C34" s="18">
        <f>COUNTIFS(DataRegularSeason20242025!$E$2:$E$1315,WatchedGames20242025!$A33,DataRegularSeason20242025!$D$2:$D$1315,WatchedGames20242025!C$1,DataRegularSeason20242025!$N$2:$N$1315,1, DataRegularSeason20242025!$R$2:$R$1315,1)</f>
        <v>0</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0</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4</v>
      </c>
      <c r="BP34" s="46"/>
      <c r="BQ34" s="42"/>
    </row>
    <row r="35" spans="1:69" x14ac:dyDescent="0.25">
      <c r="A35" s="47"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0</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0</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0</v>
      </c>
      <c r="BP35" s="46">
        <f t="shared" ref="BP35" si="31">BO35+BO36</f>
        <v>2</v>
      </c>
      <c r="BQ35" s="42">
        <f t="shared" ref="BQ35" si="32">82-BP35</f>
        <v>80</v>
      </c>
    </row>
    <row r="36" spans="1:69" x14ac:dyDescent="0.25">
      <c r="A36" s="43"/>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0</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2</v>
      </c>
      <c r="BP36" s="46"/>
      <c r="BQ36" s="42"/>
    </row>
    <row r="37" spans="1:69" x14ac:dyDescent="0.25">
      <c r="A37" s="47"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0</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1</v>
      </c>
      <c r="BP37" s="46">
        <f t="shared" ref="BP37" si="33">BO37+BO38</f>
        <v>3</v>
      </c>
      <c r="BQ37" s="42">
        <f t="shared" ref="BQ37" si="34">82-BP37</f>
        <v>79</v>
      </c>
    </row>
    <row r="38" spans="1:69" x14ac:dyDescent="0.25">
      <c r="A38" s="43"/>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0</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2</v>
      </c>
      <c r="BP38" s="46"/>
      <c r="BQ38" s="42"/>
    </row>
    <row r="39" spans="1:69" x14ac:dyDescent="0.25">
      <c r="A39" s="47"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46">
        <f t="shared" ref="BP39" si="35">BO39+BO40</f>
        <v>4</v>
      </c>
      <c r="BQ39" s="42">
        <f t="shared" ref="BQ39" si="36">82-BP39</f>
        <v>78</v>
      </c>
    </row>
    <row r="40" spans="1:69" x14ac:dyDescent="0.25">
      <c r="A40" s="43"/>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6"/>
      <c r="BQ40" s="42"/>
    </row>
    <row r="41" spans="1:69" x14ac:dyDescent="0.25">
      <c r="A41" s="47"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6">
        <f t="shared" ref="BP41" si="37">BO41+BO42</f>
        <v>1</v>
      </c>
      <c r="BQ41" s="42">
        <f t="shared" ref="BQ41" si="38">82-BP41</f>
        <v>81</v>
      </c>
    </row>
    <row r="42" spans="1:69" x14ac:dyDescent="0.25">
      <c r="A42" s="43"/>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6"/>
      <c r="BQ42" s="42"/>
    </row>
    <row r="43" spans="1:69" x14ac:dyDescent="0.25">
      <c r="A43" s="47"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46">
        <f t="shared" ref="BP43" si="39">BO43+BO44</f>
        <v>3</v>
      </c>
      <c r="BQ43" s="42">
        <f t="shared" ref="BQ43" si="40">82-BP43</f>
        <v>79</v>
      </c>
    </row>
    <row r="44" spans="1:69" x14ac:dyDescent="0.25">
      <c r="A44" s="43"/>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0</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0</v>
      </c>
      <c r="BP44" s="46"/>
      <c r="BQ44" s="42"/>
    </row>
    <row r="45" spans="1:69" x14ac:dyDescent="0.25">
      <c r="A45" s="47"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0</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0</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3</v>
      </c>
      <c r="BP45" s="46">
        <f t="shared" ref="BP45" si="41">BO45+BO46</f>
        <v>5</v>
      </c>
      <c r="BQ45" s="42">
        <f t="shared" ref="BQ45" si="42">82-BP45</f>
        <v>77</v>
      </c>
    </row>
    <row r="46" spans="1:69" x14ac:dyDescent="0.25">
      <c r="A46" s="43"/>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46"/>
      <c r="BQ46" s="42"/>
    </row>
    <row r="47" spans="1:69" x14ac:dyDescent="0.25">
      <c r="A47" s="47"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6">
        <f t="shared" ref="BP47" si="43">BO47+BO48</f>
        <v>3</v>
      </c>
      <c r="BQ47" s="42">
        <f t="shared" ref="BQ47" si="44">82-BP47</f>
        <v>79</v>
      </c>
    </row>
    <row r="48" spans="1:69" x14ac:dyDescent="0.25">
      <c r="A48" s="43"/>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6"/>
      <c r="BQ48" s="42"/>
    </row>
    <row r="49" spans="1:69" x14ac:dyDescent="0.25">
      <c r="A49" s="47"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0</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1</v>
      </c>
      <c r="BP49" s="46">
        <f t="shared" ref="BP49" si="45">BO49+BO50</f>
        <v>2</v>
      </c>
      <c r="BQ49" s="42">
        <f t="shared" ref="BQ49" si="46">82-BP49</f>
        <v>80</v>
      </c>
    </row>
    <row r="50" spans="1:69" x14ac:dyDescent="0.25">
      <c r="A50" s="43"/>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46"/>
      <c r="BQ50" s="42"/>
    </row>
    <row r="51" spans="1:69" x14ac:dyDescent="0.25">
      <c r="A51" s="47"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6">
        <f t="shared" ref="BP51" si="47">BO51+BO52</f>
        <v>3</v>
      </c>
      <c r="BQ51" s="42">
        <f t="shared" ref="BQ51" si="48">82-BP51</f>
        <v>79</v>
      </c>
    </row>
    <row r="52" spans="1:69" x14ac:dyDescent="0.25">
      <c r="A52" s="43"/>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6"/>
      <c r="BQ52" s="42"/>
    </row>
    <row r="53" spans="1:69" x14ac:dyDescent="0.25">
      <c r="A53" s="47"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46">
        <f t="shared" ref="BP53" si="49">BO53+BO54</f>
        <v>4</v>
      </c>
      <c r="BQ53" s="42">
        <f t="shared" ref="BQ53" si="50">82-BP53</f>
        <v>78</v>
      </c>
    </row>
    <row r="54" spans="1:69" x14ac:dyDescent="0.25">
      <c r="A54" s="43"/>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0</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0</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1</v>
      </c>
      <c r="BP54" s="46"/>
      <c r="BQ54" s="42"/>
    </row>
    <row r="55" spans="1:69" x14ac:dyDescent="0.25">
      <c r="A55" s="47"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0</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0</v>
      </c>
      <c r="BM55" s="15"/>
      <c r="BN55" s="16">
        <f>COUNTIFS(DataRegularSeason20242025!$E$2:$E$1315,WatchedGames20242025!BM$1,DataRegularSeason20242025!$D$2:$D$1315,WatchedGames20242025!$A55,DataRegularSeason20242025!$N$2:$N$1315,1, DataRegularSeason20242025!$R$2:$R$1315,1)</f>
        <v>0</v>
      </c>
      <c r="BO55" s="23">
        <f t="shared" si="0"/>
        <v>1</v>
      </c>
      <c r="BP55" s="46">
        <f t="shared" ref="BP55" si="51">BO55+BO56</f>
        <v>2</v>
      </c>
      <c r="BQ55" s="42">
        <f t="shared" ref="BQ55" si="52">82-BP55</f>
        <v>80</v>
      </c>
    </row>
    <row r="56" spans="1:69" x14ac:dyDescent="0.25">
      <c r="A56" s="43"/>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6"/>
      <c r="BQ56" s="42"/>
    </row>
    <row r="57" spans="1:69" x14ac:dyDescent="0.25">
      <c r="A57" s="47"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0</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3</v>
      </c>
      <c r="BP57" s="46">
        <f t="shared" ref="BP57" si="53">BO57+BO58</f>
        <v>5</v>
      </c>
      <c r="BQ57" s="42">
        <f t="shared" ref="BQ57" si="54">82-BP57</f>
        <v>77</v>
      </c>
    </row>
    <row r="58" spans="1:69" x14ac:dyDescent="0.25">
      <c r="A58" s="43"/>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46"/>
      <c r="BQ58" s="42"/>
    </row>
    <row r="59" spans="1:69" x14ac:dyDescent="0.25">
      <c r="A59" s="47"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6">
        <f t="shared" ref="BP59" si="55">BO59+BO60</f>
        <v>3</v>
      </c>
      <c r="BQ59" s="42">
        <f t="shared" ref="BQ59" si="56">82-BP59</f>
        <v>79</v>
      </c>
    </row>
    <row r="60" spans="1:69" x14ac:dyDescent="0.25">
      <c r="A60" s="43"/>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0</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1</v>
      </c>
      <c r="BP60" s="46"/>
      <c r="BQ60" s="42"/>
    </row>
    <row r="61" spans="1:69" x14ac:dyDescent="0.25">
      <c r="A61" s="47"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6">
        <f t="shared" ref="BP61" si="57">BO61+BO62</f>
        <v>2</v>
      </c>
      <c r="BQ61" s="42">
        <f t="shared" ref="BQ61" si="58">82-BP61</f>
        <v>80</v>
      </c>
    </row>
    <row r="62" spans="1:69" x14ac:dyDescent="0.25">
      <c r="A62" s="43"/>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0</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0</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1</v>
      </c>
      <c r="BP62" s="46"/>
      <c r="BQ62" s="42"/>
    </row>
    <row r="63" spans="1:69" x14ac:dyDescent="0.25">
      <c r="A63" s="47"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0</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2</v>
      </c>
      <c r="BP63" s="46">
        <f t="shared" ref="BP63" si="59">BO63+BO64</f>
        <v>6</v>
      </c>
      <c r="BQ63" s="42">
        <f t="shared" ref="BQ63" si="60">82-BP63</f>
        <v>76</v>
      </c>
    </row>
    <row r="64" spans="1:69" x14ac:dyDescent="0.25">
      <c r="A64" s="43"/>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0</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4</v>
      </c>
      <c r="BP64" s="46"/>
      <c r="BQ64" s="42"/>
    </row>
    <row r="65" spans="1:69" x14ac:dyDescent="0.25">
      <c r="A65" s="47"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6">
        <f t="shared" ref="BP65" si="61">BO65+BO66</f>
        <v>2</v>
      </c>
      <c r="BQ65" s="42">
        <f t="shared" ref="BQ65" si="62">82-BP65</f>
        <v>80</v>
      </c>
    </row>
    <row r="66" spans="1:69" x14ac:dyDescent="0.25">
      <c r="A66" s="43"/>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46"/>
      <c r="BQ66" s="42"/>
    </row>
    <row r="67" spans="1:69" x14ac:dyDescent="0.25">
      <c r="BP67">
        <f>SUM(BP3:BP66)/2</f>
        <v>54</v>
      </c>
      <c r="BQ67">
        <f>SUM(BQ3:BQ66)/2</f>
        <v>1258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topLeftCell="A6" workbookViewId="0">
      <pane xSplit="1" topLeftCell="B1" activePane="topRight" state="frozen"/>
      <selection pane="topRight" activeCell="B1" sqref="B1:C3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8" width="8.7109375" style="26"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27" customFormat="1" ht="64.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7" t="s">
        <v>1429</v>
      </c>
      <c r="AN1" s="27" t="s">
        <v>1430</v>
      </c>
      <c r="AO1" s="27" t="s">
        <v>1440</v>
      </c>
      <c r="AP1" s="27" t="s">
        <v>1469</v>
      </c>
      <c r="AQ1" s="27" t="s">
        <v>68</v>
      </c>
      <c r="AR1" s="27" t="s">
        <v>69</v>
      </c>
      <c r="AS1" s="27" t="s">
        <v>70</v>
      </c>
      <c r="AT1" s="27" t="s">
        <v>1468</v>
      </c>
      <c r="AU1" s="27" t="s">
        <v>71</v>
      </c>
      <c r="AV1" s="27" t="s">
        <v>76</v>
      </c>
      <c r="AW1" s="27" t="s">
        <v>72</v>
      </c>
      <c r="AX1" s="27" t="s">
        <v>73</v>
      </c>
      <c r="AY1" s="27" t="s">
        <v>74</v>
      </c>
      <c r="AZ1" s="27" t="s">
        <v>75</v>
      </c>
      <c r="BA1" s="27" t="s">
        <v>101</v>
      </c>
      <c r="BB1" s="27" t="s">
        <v>102</v>
      </c>
      <c r="BC1" s="27" t="s">
        <v>103</v>
      </c>
      <c r="BD1" s="27" t="s">
        <v>54</v>
      </c>
      <c r="BE1" s="27" t="s">
        <v>55</v>
      </c>
      <c r="BF1" s="27" t="s">
        <v>48</v>
      </c>
      <c r="BG1" s="27" t="s">
        <v>49</v>
      </c>
      <c r="BH1" s="27" t="s">
        <v>50</v>
      </c>
      <c r="BI1" s="27" t="s">
        <v>51</v>
      </c>
      <c r="BJ1" s="27" t="s">
        <v>52</v>
      </c>
      <c r="BK1" s="27" t="s">
        <v>53</v>
      </c>
      <c r="BU1" s="27" t="s">
        <v>1475</v>
      </c>
      <c r="BV1" s="27" t="s">
        <v>1476</v>
      </c>
    </row>
    <row r="2" spans="1:75" x14ac:dyDescent="0.25">
      <c r="A2" t="s">
        <v>47</v>
      </c>
      <c r="B2" t="s">
        <v>97</v>
      </c>
      <c r="C2" t="s">
        <v>100</v>
      </c>
      <c r="D2">
        <f>COUNTIFS(DataRegularSeason20242025!$D$3:$D$1315,$A2,DataRegularSeason20242025!$R$3:$R$1315,1,DataRegularSeason20242025!$N$3:$N$1315,1) + COUNTIFS(DataRegularSeason20242025!$E$3:$E$1315,$A2,DataRegularSeason20242025!$R$3:$R$1315,1,DataRegularSeason20242025!$N$3:$N$1315,1)</f>
        <v>2</v>
      </c>
      <c r="E2" s="26">
        <f>Table3[[#This Row],[Watched]]/Table3[[#This Row],[GP]]</f>
        <v>0.33333333333333331</v>
      </c>
      <c r="F2">
        <f>COUNTIFS(DataRegularSeason20242025!$N$3:$N$1315,1,DataRegularSeason20242025!$D$3:$D$1315,$A2)</f>
        <v>3</v>
      </c>
      <c r="G2">
        <f>41-Table3[[#This Row],[GP_A]]</f>
        <v>38</v>
      </c>
      <c r="H2">
        <f>COUNTIFS(DataRegularSeason20242025!$E$3:$E$1315,$A2,DataRegularSeason20242025!$N$3:$N$1315,1)</f>
        <v>3</v>
      </c>
      <c r="I2">
        <f>41-Table3[[#This Row],[GP_H]]</f>
        <v>38</v>
      </c>
      <c r="J2">
        <f>F2+H2</f>
        <v>6</v>
      </c>
      <c r="K2">
        <f>82-Table3[[#This Row],[GP]]</f>
        <v>76</v>
      </c>
      <c r="L2">
        <f>COUNTIFS(DataRegularSeason20242025!$D$3:$D$1315,$A2, DataRegularSeason20242025!$L$3:$L$1315, $A2,DataRegularSeason20242025!$N$3:$N$1315,1)</f>
        <v>1</v>
      </c>
      <c r="M2">
        <f>COUNTIFS(DataRegularSeason20242025!$D$3:$D$1315,$A2, DataRegularSeason20242025!$L$3:$L$1315, $A2,DataRegularSeason20242025!$N$3:$N$1315,1,DataRegularSeason20242025!$M$3:$M$1315,"REG")</f>
        <v>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1</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2</v>
      </c>
      <c r="U2">
        <f>COUNTIFS(DataRegularSeason20242025!$E$3:$E$1315,$A2, DataRegularSeason20242025!$L$3:$L$1315, $A2,DataRegularSeason20242025!$N$3:$N$1315,1,DataRegularSeason20242025!$M$3:$M$1315,"REG")</f>
        <v>1</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3</v>
      </c>
      <c r="AC2">
        <f>Table3[[#This Row],[L_A]]+Table3[[#This Row],[L_H]]</f>
        <v>3</v>
      </c>
      <c r="AD2">
        <f>Table3[[#This Row],[RW_A]]+Table3[[#This Row],[RW_H]]</f>
        <v>2</v>
      </c>
      <c r="AE2">
        <f>Table3[[#This Row],[RL_A]]+Table3[[#This Row],[RL_H]]</f>
        <v>2</v>
      </c>
      <c r="AF2">
        <f>Table3[[#This Row],[OTW_A]]+Table3[[#This Row],[OTW_H]]</f>
        <v>1</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7</v>
      </c>
      <c r="AK2">
        <f>(3*(Table3[[#This Row],[RW_A]]+Table3[[#This Row],[RW_H]]))+(2*(Table3[[#This Row],[OTW_A]]+Table3[[#This Row],[SOW_A]]+Table3[[#This Row],[OTW_H]]+Table3[[#This Row],[SOW_H]]))+Table3[[#This Row],[OTL_A]]+Table3[[#This Row],[SOL_A]]+Table3[[#This Row],[OTL_H]]+Table3[[#This Row],[SOL_H]]</f>
        <v>9</v>
      </c>
      <c r="AL2" s="26">
        <f>Table3[[#This Row],[PTS]]/(2*Table3[[#This Row],[GP]])</f>
        <v>0.58333333333333337</v>
      </c>
      <c r="AM2">
        <f>(2*Table3[[#This Row],[GR]])+Table3[[#This Row],[PTS]]</f>
        <v>159</v>
      </c>
      <c r="AN2">
        <f>(3*Table3[[#This Row],[GR]])+Table3[[#This Row],[PTS2]]</f>
        <v>237</v>
      </c>
      <c r="AO2" s="31" t="str">
        <f>_xlfn.CONCAT(TEXT(Table3[[#This Row],[W]], "0"), "-", TEXT(Table3[[#This Row],[RL]],"0"), "-", TEXT(Table3[[#This Row],[OTL]]+Table3[[#This Row],[SOL]], "0"))</f>
        <v>3-2-1</v>
      </c>
      <c r="AP2">
        <f>COUNTIFS(DataRegularSeason20242025!$D$3:$D$1315,Table3[[#This Row],[Teams]],DataRegularSeason20242025!$K$3:$K$1315,0)</f>
        <v>1</v>
      </c>
      <c r="AQ2">
        <f>SUMIF(DataRegularSeason20242025!$D$3:$D$1315,$A2, DataRegularSeason20242025!$J$3:$J$1315)</f>
        <v>6</v>
      </c>
      <c r="AR2">
        <f>SUMIF(DataRegularSeason20242025!$D$3:$D$1315,$A2, DataRegularSeason20242025!$K$3:$K$1315)</f>
        <v>7</v>
      </c>
      <c r="AS2">
        <f>AQ2-AR2</f>
        <v>-1</v>
      </c>
      <c r="AT2">
        <f>COUNTIFS(DataRegularSeason20242025!$E$3:$E$1315,Table3[[#This Row],[Teams]],DataRegularSeason20242025!$J$3:$J$1315,0)</f>
        <v>0</v>
      </c>
      <c r="AU2">
        <f>SUMIF(DataRegularSeason20242025!$E$3:$E$1315,$A2,DataRegularSeason20242025!$K$3:$K$1315)</f>
        <v>9</v>
      </c>
      <c r="AV2">
        <f>SUMIF(DataRegularSeason20242025!$E$3:$E$1315,$A2,DataRegularSeason20242025!$J$3:$J$1315)</f>
        <v>9</v>
      </c>
      <c r="AW2">
        <f>AU2-AV2</f>
        <v>0</v>
      </c>
      <c r="AX2">
        <f>AQ2+AU2</f>
        <v>15</v>
      </c>
      <c r="AY2">
        <f>AR2+AV2</f>
        <v>16</v>
      </c>
      <c r="AZ2">
        <f>AX2-AY2</f>
        <v>-1</v>
      </c>
      <c r="BA2" s="28">
        <f>Table3[[#This Row],[GF]]/Table3[[#This Row],[GP]]</f>
        <v>2.5</v>
      </c>
      <c r="BB2" s="28">
        <f>Table3[[#This Row],[GA]]/Table3[[#This Row],[GP]]</f>
        <v>2.6666666666666665</v>
      </c>
      <c r="BC2" s="28">
        <f>(Table3[[#This Row],[GF]]-Table3[[#This Row],[GA]])/Table3[[#This Row],[GP]]</f>
        <v>-0.16666666666666666</v>
      </c>
      <c r="BD2">
        <f>COUNTIFS(DataRegularSeason20242025!$D$3:$D$1315,$A2,DataRegularSeason20242025!$H$3:$H$1315, $A2)</f>
        <v>1</v>
      </c>
      <c r="BE2">
        <f>COUNTIFS(DataRegularSeason20242025!$E$3:$E$1315,$A2,DataRegularSeason20242025!$H$3:$H$1315, $A2)</f>
        <v>1</v>
      </c>
      <c r="BF2">
        <f>BD2+BE2</f>
        <v>2</v>
      </c>
      <c r="BG2">
        <f>F2-BD2</f>
        <v>2</v>
      </c>
      <c r="BH2">
        <f>H2-BE2</f>
        <v>2</v>
      </c>
      <c r="BI2">
        <f>BG2+BH2</f>
        <v>4</v>
      </c>
      <c r="BJ2" s="7">
        <f>(BG2+BD2)</f>
        <v>3</v>
      </c>
      <c r="BK2" s="7"/>
      <c r="BN2" t="s">
        <v>1463</v>
      </c>
      <c r="BO2">
        <f>SUM($J$2:$J$33)/2</f>
        <v>116</v>
      </c>
      <c r="BS2" t="s">
        <v>63</v>
      </c>
      <c r="BT2" s="30" t="s">
        <v>1474</v>
      </c>
      <c r="BU2">
        <f>INDEX($J$2:$J$33,MATCH("CGY",$A$2:$A$33,0),1)</f>
        <v>7</v>
      </c>
    </row>
    <row r="3" spans="1:75" x14ac:dyDescent="0.25">
      <c r="A3" t="s">
        <v>16</v>
      </c>
      <c r="B3" t="s">
        <v>98</v>
      </c>
      <c r="C3" t="s">
        <v>81</v>
      </c>
      <c r="D3">
        <f>COUNTIFS(DataRegularSeason20242025!$D$3:$D$1315,$A3,DataRegularSeason20242025!$R$3:$R$1315,1,DataRegularSeason20242025!$N$3:$N$1315,1) + COUNTIFS(DataRegularSeason20242025!$E$3:$E$1315,$A3,DataRegularSeason20242025!$R$3:$R$1315,1,DataRegularSeason20242025!$N$3:$N$1315,1)</f>
        <v>5</v>
      </c>
      <c r="E3" s="26">
        <f>Table3[[#This Row],[Watched]]/Table3[[#This Row],[GP]]</f>
        <v>0.625</v>
      </c>
      <c r="F3">
        <f>COUNTIFS(DataRegularSeason20242025!$N$3:$N$1315,1,DataRegularSeason20242025!$D$3:$D$1315,$A3)</f>
        <v>4</v>
      </c>
      <c r="G3">
        <f>41-Table3[[#This Row],[GP_A]]</f>
        <v>37</v>
      </c>
      <c r="H3">
        <f>COUNTIFS(DataRegularSeason20242025!$E$3:$E$1315,$A3,DataRegularSeason20242025!$N$3:$N$1315,1)</f>
        <v>4</v>
      </c>
      <c r="I3">
        <f>41-Table3[[#This Row],[GP_H]]</f>
        <v>37</v>
      </c>
      <c r="J3">
        <f>F3+H3</f>
        <v>8</v>
      </c>
      <c r="K3">
        <f>82-Table3[[#This Row],[GP]]</f>
        <v>74</v>
      </c>
      <c r="L3">
        <f>COUNTIFS(DataRegularSeason20242025!$D$3:$D$1315,$A3, DataRegularSeason20242025!$L$3:$L$1315, $A3,DataRegularSeason20242025!$N$3:$N$1315,1)</f>
        <v>1</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2</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2</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2</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3</v>
      </c>
      <c r="AC3">
        <f>Table3[[#This Row],[L_A]]+Table3[[#This Row],[L_H]]</f>
        <v>5</v>
      </c>
      <c r="AD3">
        <f>Table3[[#This Row],[RW_A]]+Table3[[#This Row],[RW_H]]</f>
        <v>2</v>
      </c>
      <c r="AE3">
        <f>Table3[[#This Row],[RL_A]]+Table3[[#This Row],[RL_H]]</f>
        <v>4</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7</v>
      </c>
      <c r="AK3">
        <f>(3*(Table3[[#This Row],[RW_A]]+Table3[[#This Row],[RW_H]]))+(2*(Table3[[#This Row],[OTW_A]]+Table3[[#This Row],[SOW_A]]+Table3[[#This Row],[OTW_H]]+Table3[[#This Row],[SOW_H]]))+Table3[[#This Row],[OTL_A]]+Table3[[#This Row],[SOL_A]]+Table3[[#This Row],[OTL_H]]+Table3[[#This Row],[SOL_H]]</f>
        <v>9</v>
      </c>
      <c r="AL3" s="26">
        <f>Table3[[#This Row],[PTS]]/(2*Table3[[#This Row],[GP]])</f>
        <v>0.4375</v>
      </c>
      <c r="AM3">
        <f>(2*Table3[[#This Row],[GR]])+Table3[[#This Row],[PTS]]</f>
        <v>155</v>
      </c>
      <c r="AN3">
        <f>(3*Table3[[#This Row],[GR]])+Table3[[#This Row],[PTS2]]</f>
        <v>231</v>
      </c>
      <c r="AO3" s="31" t="str">
        <f>_xlfn.CONCAT(TEXT(Table3[[#This Row],[W]], "0"), "-", TEXT(Table3[[#This Row],[RL]],"0"), "-", TEXT(Table3[[#This Row],[OTL]]+Table3[[#This Row],[SOL]], "0"))</f>
        <v>3-4-1</v>
      </c>
      <c r="AP3">
        <f>COUNTIFS(DataRegularSeason20242025!$D$3:$D$1315,Table3[[#This Row],[Teams]],DataRegularSeason20242025!$K$3:$K$1315,0)</f>
        <v>0</v>
      </c>
      <c r="AQ3">
        <f>SUMIF(DataRegularSeason20242025!$D$3:$D$1315,$A3, DataRegularSeason20242025!$J$3:$J$1315)</f>
        <v>10</v>
      </c>
      <c r="AR3">
        <f>SUMIF(DataRegularSeason20242025!$D$3:$D$1315,$A3, DataRegularSeason20242025!$K$3:$K$1315)</f>
        <v>15</v>
      </c>
      <c r="AS3">
        <f>AQ3-AR3</f>
        <v>-5</v>
      </c>
      <c r="AT3">
        <f>COUNTIFS(DataRegularSeason20242025!$E$3:$E$1315,Table3[[#This Row],[Teams]],DataRegularSeason20242025!$J$3:$J$1315,0)</f>
        <v>0</v>
      </c>
      <c r="AU3">
        <f>SUMIF(DataRegularSeason20242025!$E$3:$E$1315,$A3,DataRegularSeason20242025!$K$3:$K$1315)</f>
        <v>13</v>
      </c>
      <c r="AV3">
        <f>SUMIF(DataRegularSeason20242025!$E$3:$E$1315,$A3,DataRegularSeason20242025!$J$3:$J$1315)</f>
        <v>14</v>
      </c>
      <c r="AW3">
        <f>AU3-AV3</f>
        <v>-1</v>
      </c>
      <c r="AX3">
        <f>AQ3+AU3</f>
        <v>23</v>
      </c>
      <c r="AY3">
        <f>AR3+AV3</f>
        <v>29</v>
      </c>
      <c r="AZ3">
        <f>AX3-AY3</f>
        <v>-6</v>
      </c>
      <c r="BA3" s="28">
        <f>Table3[[#This Row],[GF]]/Table3[[#This Row],[GP]]</f>
        <v>2.875</v>
      </c>
      <c r="BB3" s="28">
        <f>Table3[[#This Row],[GA]]/Table3[[#This Row],[GP]]</f>
        <v>3.625</v>
      </c>
      <c r="BC3" s="28">
        <f>(Table3[[#This Row],[GF]]-Table3[[#This Row],[GA]])/Table3[[#This Row],[GP]]</f>
        <v>-0.75</v>
      </c>
      <c r="BD3">
        <f>COUNTIFS(DataRegularSeason20242025!$D$3:$D$1315,$A3,DataRegularSeason20242025!$H$3:$H$1315, $A3)</f>
        <v>2</v>
      </c>
      <c r="BE3">
        <f>COUNTIFS(DataRegularSeason20242025!$E$3:$E$1315,$A3,DataRegularSeason20242025!$H$3:$H$1315, $A3)</f>
        <v>3</v>
      </c>
      <c r="BF3">
        <f>BD3+BE3</f>
        <v>5</v>
      </c>
      <c r="BG3">
        <f>F3-BD3</f>
        <v>2</v>
      </c>
      <c r="BH3">
        <f>H3-BE3</f>
        <v>1</v>
      </c>
      <c r="BI3">
        <f>BG3+BH3</f>
        <v>3</v>
      </c>
      <c r="BN3" t="s">
        <v>1461</v>
      </c>
      <c r="BO3">
        <f>SUM($D$2:$D$33)/2</f>
        <v>54</v>
      </c>
      <c r="BS3" t="s">
        <v>97</v>
      </c>
      <c r="BT3" s="32">
        <v>2.5</v>
      </c>
      <c r="BU3">
        <f>INDEX($AB$2:$AB$33,MATCH("CGY",$A$2:$A$33,0),1)</f>
        <v>5</v>
      </c>
      <c r="BW3" s="32">
        <f>BT3*BU3</f>
        <v>12.5</v>
      </c>
    </row>
    <row r="4" spans="1:75" x14ac:dyDescent="0.25">
      <c r="A4" t="s">
        <v>29</v>
      </c>
      <c r="B4" t="s">
        <v>98</v>
      </c>
      <c r="C4" t="s">
        <v>81</v>
      </c>
      <c r="D4">
        <f>COUNTIFS(DataRegularSeason20242025!$D$3:$D$1315,$A4,DataRegularSeason20242025!$R$3:$R$1315,1,DataRegularSeason20242025!$N$3:$N$1315,1) + COUNTIFS(DataRegularSeason20242025!$E$3:$E$1315,$A4,DataRegularSeason20242025!$R$3:$R$1315,1,DataRegularSeason20242025!$N$3:$N$1315,1)</f>
        <v>3</v>
      </c>
      <c r="E4" s="26">
        <f>Table3[[#This Row],[Watched]]/Table3[[#This Row],[GP]]</f>
        <v>0.375</v>
      </c>
      <c r="F4">
        <f>COUNTIFS(DataRegularSeason20242025!$N$3:$N$1315,1,DataRegularSeason20242025!$D$3:$D$1315,$A4)</f>
        <v>4</v>
      </c>
      <c r="G4">
        <f>41-Table3[[#This Row],[GP_A]]</f>
        <v>37</v>
      </c>
      <c r="H4">
        <f>COUNTIFS(DataRegularSeason20242025!$E$3:$E$1315,$A4,DataRegularSeason20242025!$N$3:$N$1315,1)</f>
        <v>4</v>
      </c>
      <c r="I4">
        <f>41-Table3[[#This Row],[GP_H]]</f>
        <v>37</v>
      </c>
      <c r="J4">
        <f>F4+H4</f>
        <v>8</v>
      </c>
      <c r="K4">
        <f>82-Table3[[#This Row],[GP]]</f>
        <v>74</v>
      </c>
      <c r="L4">
        <f>COUNTIFS(DataRegularSeason20242025!$D$3:$D$1315,$A4, DataRegularSeason20242025!$L$3:$L$1315, $A4,DataRegularSeason20242025!$N$3:$N$1315,1)</f>
        <v>1</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2</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2</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3</v>
      </c>
      <c r="AC4">
        <f>Table3[[#This Row],[L_A]]+Table3[[#This Row],[L_H]]</f>
        <v>5</v>
      </c>
      <c r="AD4">
        <f>Table3[[#This Row],[RW_A]]+Table3[[#This Row],[RW_H]]</f>
        <v>3</v>
      </c>
      <c r="AE4">
        <f>Table3[[#This Row],[RL_A]]+Table3[[#This Row],[RL_H]]</f>
        <v>4</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7</v>
      </c>
      <c r="AK4">
        <f>(3*(Table3[[#This Row],[RW_A]]+Table3[[#This Row],[RW_H]]))+(2*(Table3[[#This Row],[OTW_A]]+Table3[[#This Row],[SOW_A]]+Table3[[#This Row],[OTW_H]]+Table3[[#This Row],[SOW_H]]))+Table3[[#This Row],[OTL_A]]+Table3[[#This Row],[SOL_A]]+Table3[[#This Row],[OTL_H]]+Table3[[#This Row],[SOL_H]]</f>
        <v>10</v>
      </c>
      <c r="AL4" s="26">
        <f>Table3[[#This Row],[PTS]]/(2*Table3[[#This Row],[GP]])</f>
        <v>0.4375</v>
      </c>
      <c r="AM4">
        <f>(2*Table3[[#This Row],[GR]])+Table3[[#This Row],[PTS]]</f>
        <v>155</v>
      </c>
      <c r="AN4">
        <f>(3*Table3[[#This Row],[GR]])+Table3[[#This Row],[PTS2]]</f>
        <v>232</v>
      </c>
      <c r="AO4" s="31" t="str">
        <f>_xlfn.CONCAT(TEXT(Table3[[#This Row],[W]], "0"), "-", TEXT(Table3[[#This Row],[RL]],"0"), "-", TEXT(Table3[[#This Row],[OTL]]+Table3[[#This Row],[SOL]], "0"))</f>
        <v>3-4-1</v>
      </c>
      <c r="AP4">
        <f>COUNTIFS(DataRegularSeason20242025!$D$3:$D$1315,Table3[[#This Row],[Teams]],DataRegularSeason20242025!$K$3:$K$1315,0)</f>
        <v>0</v>
      </c>
      <c r="AQ4">
        <f>SUMIF(DataRegularSeason20242025!$D$3:$D$1315,$A4, DataRegularSeason20242025!$J$3:$J$1315)</f>
        <v>14</v>
      </c>
      <c r="AR4">
        <f>SUMIF(DataRegularSeason20242025!$D$3:$D$1315,$A4, DataRegularSeason20242025!$K$3:$K$1315)</f>
        <v>17</v>
      </c>
      <c r="AS4">
        <f>AQ4-AR4</f>
        <v>-3</v>
      </c>
      <c r="AT4">
        <f>COUNTIFS(DataRegularSeason20242025!$E$3:$E$1315,Table3[[#This Row],[Teams]],DataRegularSeason20242025!$J$3:$J$1315,0)</f>
        <v>0</v>
      </c>
      <c r="AU4">
        <f>SUMIF(DataRegularSeason20242025!$E$3:$E$1315,$A4,DataRegularSeason20242025!$K$3:$K$1315)</f>
        <v>11</v>
      </c>
      <c r="AV4">
        <f>SUMIF(DataRegularSeason20242025!$E$3:$E$1315,$A4,DataRegularSeason20242025!$J$3:$J$1315)</f>
        <v>11</v>
      </c>
      <c r="AW4">
        <f>AU4-AV4</f>
        <v>0</v>
      </c>
      <c r="AX4">
        <f>AQ4+AU4</f>
        <v>25</v>
      </c>
      <c r="AY4">
        <f>AR4+AV4</f>
        <v>28</v>
      </c>
      <c r="AZ4">
        <f>AX4-AY4</f>
        <v>-3</v>
      </c>
      <c r="BA4" s="28">
        <f>Table3[[#This Row],[GF]]/Table3[[#This Row],[GP]]</f>
        <v>3.125</v>
      </c>
      <c r="BB4" s="28">
        <f>Table3[[#This Row],[GA]]/Table3[[#This Row],[GP]]</f>
        <v>3.5</v>
      </c>
      <c r="BC4" s="28">
        <f>(Table3[[#This Row],[GF]]-Table3[[#This Row],[GA]])/Table3[[#This Row],[GP]]</f>
        <v>-0.375</v>
      </c>
      <c r="BD4">
        <f>COUNTIFS(DataRegularSeason20242025!$D$3:$D$1315,$A4,DataRegularSeason20242025!$H$3:$H$1315, $A4)</f>
        <v>1</v>
      </c>
      <c r="BE4">
        <f>COUNTIFS(DataRegularSeason20242025!$E$3:$E$1315,$A4,DataRegularSeason20242025!$H$3:$H$1315, $A4)</f>
        <v>3</v>
      </c>
      <c r="BF4">
        <f>BD4+BE4</f>
        <v>4</v>
      </c>
      <c r="BG4">
        <f>F4-BD4</f>
        <v>3</v>
      </c>
      <c r="BH4">
        <f>H4-BE4</f>
        <v>1</v>
      </c>
      <c r="BI4">
        <f>BG4+BH4</f>
        <v>4</v>
      </c>
      <c r="BN4" t="s">
        <v>1462</v>
      </c>
      <c r="BO4">
        <f>$BO$2-$BO$3</f>
        <v>62</v>
      </c>
      <c r="BS4" t="s">
        <v>1434</v>
      </c>
      <c r="BT4" s="32">
        <v>1</v>
      </c>
      <c r="BU4">
        <f>INDEX($AC$2:$AC$33,MATCH("CGY",$A$2:$A$33,0),1)</f>
        <v>2</v>
      </c>
      <c r="BW4" s="32">
        <f>BT4*BU4</f>
        <v>2</v>
      </c>
    </row>
    <row r="5" spans="1:75"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0.66666666666666663</v>
      </c>
      <c r="F5">
        <f>COUNTIFS(DataRegularSeason20242025!$N$3:$N$1315,1,DataRegularSeason20242025!$D$3:$D$1315,$A5)</f>
        <v>4</v>
      </c>
      <c r="G5">
        <f>41-Table3[[#This Row],[GP_A]]</f>
        <v>37</v>
      </c>
      <c r="H5">
        <f>COUNTIFS(DataRegularSeason20242025!$E$3:$E$1315,$A5,DataRegularSeason20242025!$N$3:$N$1315,1)</f>
        <v>2</v>
      </c>
      <c r="I5">
        <f>41-Table3[[#This Row],[GP_H]]</f>
        <v>39</v>
      </c>
      <c r="J5">
        <f>F5+H5</f>
        <v>6</v>
      </c>
      <c r="K5">
        <f>82-Table3[[#This Row],[GP]]</f>
        <v>76</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2</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4</v>
      </c>
      <c r="AC5">
        <f>Table3[[#This Row],[L_A]]+Table3[[#This Row],[L_H]]</f>
        <v>2</v>
      </c>
      <c r="AD5">
        <f>Table3[[#This Row],[RW_A]]+Table3[[#This Row],[RW_H]]</f>
        <v>3</v>
      </c>
      <c r="AE5">
        <f>Table3[[#This Row],[RL_A]]+Table3[[#This Row],[RL_H]]</f>
        <v>2</v>
      </c>
      <c r="AF5">
        <f>Table3[[#This Row],[OTW_A]]+Table3[[#This Row],[OTW_H]]</f>
        <v>1</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8</v>
      </c>
      <c r="AK5">
        <f>(3*(Table3[[#This Row],[RW_A]]+Table3[[#This Row],[RW_H]]))+(2*(Table3[[#This Row],[OTW_A]]+Table3[[#This Row],[SOW_A]]+Table3[[#This Row],[OTW_H]]+Table3[[#This Row],[SOW_H]]))+Table3[[#This Row],[OTL_A]]+Table3[[#This Row],[SOL_A]]+Table3[[#This Row],[OTL_H]]+Table3[[#This Row],[SOL_H]]</f>
        <v>11</v>
      </c>
      <c r="AL5" s="26">
        <f>Table3[[#This Row],[PTS]]/(2*Table3[[#This Row],[GP]])</f>
        <v>0.66666666666666663</v>
      </c>
      <c r="AM5">
        <f>(2*Table3[[#This Row],[GR]])+Table3[[#This Row],[PTS]]</f>
        <v>160</v>
      </c>
      <c r="AN5">
        <f>(3*Table3[[#This Row],[GR]])+Table3[[#This Row],[PTS2]]</f>
        <v>239</v>
      </c>
      <c r="AO5" s="31" t="str">
        <f>_xlfn.CONCAT(TEXT(Table3[[#This Row],[W]], "0"), "-", TEXT(Table3[[#This Row],[RL]],"0"), "-", TEXT(Table3[[#This Row],[OTL]]+Table3[[#This Row],[SOL]], "0"))</f>
        <v>4-2-0</v>
      </c>
      <c r="AP5">
        <f>COUNTIFS(DataRegularSeason20242025!$D$3:$D$1315,Table3[[#This Row],[Teams]],DataRegularSeason20242025!$K$3:$K$1315,0)</f>
        <v>0</v>
      </c>
      <c r="AQ5">
        <f>SUMIF(DataRegularSeason20242025!$D$3:$D$1315,$A5, DataRegularSeason20242025!$J$3:$J$1315)</f>
        <v>14</v>
      </c>
      <c r="AR5">
        <f>SUMIF(DataRegularSeason20242025!$D$3:$D$1315,$A5, DataRegularSeason20242025!$K$3:$K$1315)</f>
        <v>9</v>
      </c>
      <c r="AS5">
        <f>AQ5-AR5</f>
        <v>5</v>
      </c>
      <c r="AT5">
        <f>COUNTIFS(DataRegularSeason20242025!$E$3:$E$1315,Table3[[#This Row],[Teams]],DataRegularSeason20242025!$J$3:$J$1315,0)</f>
        <v>0</v>
      </c>
      <c r="AU5">
        <f>SUMIF(DataRegularSeason20242025!$E$3:$E$1315,$A5,DataRegularSeason20242025!$K$3:$K$1315)</f>
        <v>5</v>
      </c>
      <c r="AV5">
        <f>SUMIF(DataRegularSeason20242025!$E$3:$E$1315,$A5,DataRegularSeason20242025!$J$3:$J$1315)</f>
        <v>6</v>
      </c>
      <c r="AW5">
        <f>AU5-AV5</f>
        <v>-1</v>
      </c>
      <c r="AX5">
        <f>AQ5+AU5</f>
        <v>19</v>
      </c>
      <c r="AY5">
        <f>AR5+AV5</f>
        <v>15</v>
      </c>
      <c r="AZ5">
        <f>AX5-AY5</f>
        <v>4</v>
      </c>
      <c r="BA5" s="28">
        <f>Table3[[#This Row],[GF]]/Table3[[#This Row],[GP]]</f>
        <v>3.1666666666666665</v>
      </c>
      <c r="BB5" s="28">
        <f>Table3[[#This Row],[GA]]/Table3[[#This Row],[GP]]</f>
        <v>2.5</v>
      </c>
      <c r="BC5" s="28">
        <f>(Table3[[#This Row],[GF]]-Table3[[#This Row],[GA]])/Table3[[#This Row],[GP]]</f>
        <v>0.66666666666666663</v>
      </c>
      <c r="BD5">
        <f>COUNTIFS(DataRegularSeason20242025!$D$3:$D$1315,$A5,DataRegularSeason20242025!$H$3:$H$1315, $A5)</f>
        <v>3</v>
      </c>
      <c r="BE5">
        <f>COUNTIFS(DataRegularSeason20242025!$E$3:$E$1315,$A5,DataRegularSeason20242025!$H$3:$H$1315, $A5)</f>
        <v>1</v>
      </c>
      <c r="BF5">
        <f>BD5+BE5</f>
        <v>4</v>
      </c>
      <c r="BG5">
        <f>F5-BD5</f>
        <v>1</v>
      </c>
      <c r="BH5">
        <f>H5-BE5</f>
        <v>1</v>
      </c>
      <c r="BI5">
        <f>BG5+BH5</f>
        <v>2</v>
      </c>
      <c r="BN5" t="s">
        <v>1464</v>
      </c>
      <c r="BO5">
        <f>SUM($AX$2:$AX$33)</f>
        <v>749</v>
      </c>
      <c r="BS5" t="s">
        <v>73</v>
      </c>
      <c r="BT5" s="32">
        <v>0.25</v>
      </c>
      <c r="BU5">
        <f>INDEX($AX$2:$AX$33,MATCH("CGY",$A$2:$A$33,0),1)</f>
        <v>26</v>
      </c>
      <c r="BV5">
        <f>BU5/BU2</f>
        <v>3.7142857142857144</v>
      </c>
      <c r="BW5" s="32">
        <f>BT5*BU5</f>
        <v>6.5</v>
      </c>
    </row>
    <row r="6" spans="1:75" ht="15.75" thickBot="1" x14ac:dyDescent="0.3">
      <c r="A6" t="s">
        <v>36</v>
      </c>
      <c r="B6" t="s">
        <v>98</v>
      </c>
      <c r="C6" t="s">
        <v>99</v>
      </c>
      <c r="D6">
        <f>COUNTIFS(DataRegularSeason20242025!$D$3:$D$1315,$A6,DataRegularSeason20242025!$R$3:$R$1315,1,DataRegularSeason20242025!$N$3:$N$1315,1) + COUNTIFS(DataRegularSeason20242025!$E$3:$E$1315,$A6,DataRegularSeason20242025!$R$3:$R$1315,1,DataRegularSeason20242025!$N$3:$N$1315,1)</f>
        <v>1</v>
      </c>
      <c r="E6" s="26">
        <f>Table3[[#This Row],[Watched]]/Table3[[#This Row],[GP]]</f>
        <v>0.16666666666666666</v>
      </c>
      <c r="F6">
        <f>COUNTIFS(DataRegularSeason20242025!$N$3:$N$1315,1,DataRegularSeason20242025!$D$3:$D$1315,$A6)</f>
        <v>2</v>
      </c>
      <c r="G6">
        <f>41-Table3[[#This Row],[GP_A]]</f>
        <v>39</v>
      </c>
      <c r="H6">
        <f>COUNTIFS(DataRegularSeason20242025!$E$3:$E$1315,$A6,DataRegularSeason20242025!$N$3:$N$1315,1)</f>
        <v>4</v>
      </c>
      <c r="I6">
        <f>41-Table3[[#This Row],[GP_H]]</f>
        <v>37</v>
      </c>
      <c r="J6">
        <f>F6+H6</f>
        <v>6</v>
      </c>
      <c r="K6">
        <f>82-Table3[[#This Row],[GP]]</f>
        <v>76</v>
      </c>
      <c r="L6">
        <f>COUNTIFS(DataRegularSeason20242025!$D$3:$D$1315,$A6, DataRegularSeason20242025!$L$3:$L$1315, $A6,DataRegularSeason20242025!$N$3:$N$1315,1)</f>
        <v>1</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2</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3</v>
      </c>
      <c r="AC6">
        <f>Table3[[#This Row],[L_A]]+Table3[[#This Row],[L_H]]</f>
        <v>3</v>
      </c>
      <c r="AD6">
        <f>Table3[[#This Row],[RW_A]]+Table3[[#This Row],[RW_H]]</f>
        <v>3</v>
      </c>
      <c r="AE6">
        <f>Table3[[#This Row],[RL_A]]+Table3[[#This Row],[RL_H]]</f>
        <v>3</v>
      </c>
      <c r="AF6">
        <f>Table3[[#This Row],[OTW_A]]+Table3[[#This Row],[OTW_H]]</f>
        <v>0</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6</v>
      </c>
      <c r="AK6">
        <f>(3*(Table3[[#This Row],[RW_A]]+Table3[[#This Row],[RW_H]]))+(2*(Table3[[#This Row],[OTW_A]]+Table3[[#This Row],[SOW_A]]+Table3[[#This Row],[OTW_H]]+Table3[[#This Row],[SOW_H]]))+Table3[[#This Row],[OTL_A]]+Table3[[#This Row],[SOL_A]]+Table3[[#This Row],[OTL_H]]+Table3[[#This Row],[SOL_H]]</f>
        <v>9</v>
      </c>
      <c r="AL6" s="26">
        <f>Table3[[#This Row],[PTS]]/(2*Table3[[#This Row],[GP]])</f>
        <v>0.5</v>
      </c>
      <c r="AM6">
        <f>(2*Table3[[#This Row],[GR]])+Table3[[#This Row],[PTS]]</f>
        <v>158</v>
      </c>
      <c r="AN6">
        <f>(3*Table3[[#This Row],[GR]])+Table3[[#This Row],[PTS2]]</f>
        <v>237</v>
      </c>
      <c r="AO6" s="31" t="str">
        <f>_xlfn.CONCAT(TEXT(Table3[[#This Row],[W]], "0"), "-", TEXT(Table3[[#This Row],[RL]],"0"), "-", TEXT(Table3[[#This Row],[OTL]]+Table3[[#This Row],[SOL]], "0"))</f>
        <v>3-3-0</v>
      </c>
      <c r="AP6">
        <f>COUNTIFS(DataRegularSeason20242025!$D$3:$D$1315,Table3[[#This Row],[Teams]],DataRegularSeason20242025!$K$3:$K$1315,0)</f>
        <v>0</v>
      </c>
      <c r="AQ6">
        <f>SUMIF(DataRegularSeason20242025!$D$3:$D$1315,$A6, DataRegularSeason20242025!$J$3:$J$1315)</f>
        <v>8</v>
      </c>
      <c r="AR6">
        <f>SUMIF(DataRegularSeason20242025!$D$3:$D$1315,$A6, DataRegularSeason20242025!$K$3:$K$1315)</f>
        <v>7</v>
      </c>
      <c r="AS6">
        <f>AQ6-AR6</f>
        <v>1</v>
      </c>
      <c r="AT6">
        <f>COUNTIFS(DataRegularSeason20242025!$E$3:$E$1315,Table3[[#This Row],[Teams]],DataRegularSeason20242025!$J$3:$J$1315,0)</f>
        <v>0</v>
      </c>
      <c r="AU6">
        <f>SUMIF(DataRegularSeason20242025!$E$3:$E$1315,$A6,DataRegularSeason20242025!$K$3:$K$1315)</f>
        <v>16</v>
      </c>
      <c r="AV6">
        <f>SUMIF(DataRegularSeason20242025!$E$3:$E$1315,$A6,DataRegularSeason20242025!$J$3:$J$1315)</f>
        <v>13</v>
      </c>
      <c r="AW6">
        <f>AU6-AV6</f>
        <v>3</v>
      </c>
      <c r="AX6">
        <f>AQ6+AU6</f>
        <v>24</v>
      </c>
      <c r="AY6">
        <f>AR6+AV6</f>
        <v>20</v>
      </c>
      <c r="AZ6">
        <f>AX6-AY6</f>
        <v>4</v>
      </c>
      <c r="BA6" s="28">
        <f>Table3[[#This Row],[GF]]/Table3[[#This Row],[GP]]</f>
        <v>4</v>
      </c>
      <c r="BB6" s="28">
        <f>Table3[[#This Row],[GA]]/Table3[[#This Row],[GP]]</f>
        <v>3.3333333333333335</v>
      </c>
      <c r="BC6" s="28">
        <f>(Table3[[#This Row],[GF]]-Table3[[#This Row],[GA]])/Table3[[#This Row],[GP]]</f>
        <v>0.66666666666666663</v>
      </c>
      <c r="BD6">
        <f>COUNTIFS(DataRegularSeason20242025!$D$3:$D$1315,$A6,DataRegularSeason20242025!$H$3:$H$1315, $A6)</f>
        <v>1</v>
      </c>
      <c r="BE6">
        <f>COUNTIFS(DataRegularSeason20242025!$E$3:$E$1315,$A6,DataRegularSeason20242025!$H$3:$H$1315, $A6)</f>
        <v>1</v>
      </c>
      <c r="BF6">
        <f>BD6+BE6</f>
        <v>2</v>
      </c>
      <c r="BG6">
        <f>F6-BD6</f>
        <v>1</v>
      </c>
      <c r="BH6">
        <f>H6-BE6</f>
        <v>3</v>
      </c>
      <c r="BI6">
        <f>BG6+BH6</f>
        <v>4</v>
      </c>
      <c r="BN6" t="s">
        <v>1465</v>
      </c>
      <c r="BO6">
        <f>SUM($AP$2:$AP$33)+SUM($AT$2:$AT$33)</f>
        <v>13</v>
      </c>
      <c r="BS6" t="s">
        <v>74</v>
      </c>
      <c r="BT6" s="32">
        <v>0.1</v>
      </c>
      <c r="BU6">
        <f>INDEX($AY$2:$AY$33,MATCH("CGY",$A$2:$A$33,0),1)</f>
        <v>19</v>
      </c>
      <c r="BV6">
        <f>BU6/BU2</f>
        <v>2.7142857142857144</v>
      </c>
      <c r="BW6" s="32">
        <f>BT6*BU6</f>
        <v>1.9000000000000001</v>
      </c>
    </row>
    <row r="7" spans="1:75" ht="15.75" thickBot="1" x14ac:dyDescent="0.3">
      <c r="A7" t="s">
        <v>24</v>
      </c>
      <c r="B7" t="s">
        <v>97</v>
      </c>
      <c r="C7" t="s">
        <v>100</v>
      </c>
      <c r="D7">
        <f>COUNTIFS(DataRegularSeason20242025!$D$3:$D$1315,$A7,DataRegularSeason20242025!$R$3:$R$1315,1,DataRegularSeason20242025!$N$3:$N$1315,1) + COUNTIFS(DataRegularSeason20242025!$E$3:$E$1315,$A7,DataRegularSeason20242025!$R$3:$R$1315,1,DataRegularSeason20242025!$N$3:$N$1315,1)</f>
        <v>7</v>
      </c>
      <c r="E7" s="26">
        <f>Table3[[#This Row],[Watched]]/Table3[[#This Row],[GP]]</f>
        <v>1</v>
      </c>
      <c r="F7">
        <f>COUNTIFS(DataRegularSeason20242025!$N$3:$N$1315,1,DataRegularSeason20242025!$D$3:$D$1315,$A7)</f>
        <v>3</v>
      </c>
      <c r="G7">
        <f>41-Table3[[#This Row],[GP_A]]</f>
        <v>38</v>
      </c>
      <c r="H7">
        <f>COUNTIFS(DataRegularSeason20242025!$E$3:$E$1315,$A7,DataRegularSeason20242025!$N$3:$N$1315,1)</f>
        <v>4</v>
      </c>
      <c r="I7">
        <f>41-Table3[[#This Row],[GP_H]]</f>
        <v>37</v>
      </c>
      <c r="J7">
        <f>F7+H7</f>
        <v>7</v>
      </c>
      <c r="K7">
        <f>82-Table3[[#This Row],[GP]]</f>
        <v>75</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0</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3</v>
      </c>
      <c r="AE7">
        <f>Table3[[#This Row],[RL_A]]+Table3[[#This Row],[RL_H]]</f>
        <v>1</v>
      </c>
      <c r="AF7">
        <f>Table3[[#This Row],[OTW_A]]+Table3[[#This Row],[OTW_H]]</f>
        <v>1</v>
      </c>
      <c r="AG7">
        <f>Table3[[#This Row],[OTL_A]]+Table3[[#This Row],[OTL_H]]</f>
        <v>1</v>
      </c>
      <c r="AH7">
        <f>Table3[[#This Row],[SOW_A]]+Table3[[#This Row],[SOW_H]]</f>
        <v>1</v>
      </c>
      <c r="AI7">
        <f>Table3[[#This Row],[SOL_A]]+Table3[[#This Row],[SOL_H]]</f>
        <v>0</v>
      </c>
      <c r="AJ7">
        <f>(2*(Table3[[#This Row],[W_A]]+Table3[[#This Row],[W_H]]))+Table3[[#This Row],[OTL_A]]+Table3[[#This Row],[SOL_A]]+Table3[[#This Row],[OTL_H]]+Table3[[#This Row],[SOL_H]]</f>
        <v>11</v>
      </c>
      <c r="AK7">
        <f>(3*(Table3[[#This Row],[RW_A]]+Table3[[#This Row],[RW_H]]))+(2*(Table3[[#This Row],[OTW_A]]+Table3[[#This Row],[SOW_A]]+Table3[[#This Row],[OTW_H]]+Table3[[#This Row],[SOW_H]]))+Table3[[#This Row],[OTL_A]]+Table3[[#This Row],[SOL_A]]+Table3[[#This Row],[OTL_H]]+Table3[[#This Row],[SOL_H]]</f>
        <v>14</v>
      </c>
      <c r="AL7" s="26">
        <f>Table3[[#This Row],[PTS]]/(2*Table3[[#This Row],[GP]])</f>
        <v>0.7857142857142857</v>
      </c>
      <c r="AM7">
        <f>(2*Table3[[#This Row],[GR]])+Table3[[#This Row],[PTS]]</f>
        <v>161</v>
      </c>
      <c r="AN7">
        <f>(3*Table3[[#This Row],[GR]])+Table3[[#This Row],[PTS2]]</f>
        <v>239</v>
      </c>
      <c r="AO7" s="31" t="str">
        <f>_xlfn.CONCAT(TEXT(Table3[[#This Row],[W]], "0"), "-", TEXT(Table3[[#This Row],[RL]],"0"), "-", TEXT(Table3[[#This Row],[OTL]]+Table3[[#This Row],[SOL]], "0"))</f>
        <v>5-1-1</v>
      </c>
      <c r="AP7">
        <f>COUNTIFS(DataRegularSeason20242025!$D$3:$D$1315,Table3[[#This Row],[Teams]],DataRegularSeason20242025!$K$3:$K$1315,0)</f>
        <v>0</v>
      </c>
      <c r="AQ7">
        <f>SUMIF(DataRegularSeason20242025!$D$3:$D$1315,$A7, DataRegularSeason20242025!$J$3:$J$1315)</f>
        <v>11</v>
      </c>
      <c r="AR7">
        <f>SUMIF(DataRegularSeason20242025!$D$3:$D$1315,$A7, DataRegularSeason20242025!$K$3:$K$1315)</f>
        <v>8</v>
      </c>
      <c r="AS7">
        <f>AQ7-AR7</f>
        <v>3</v>
      </c>
      <c r="AT7">
        <f>COUNTIFS(DataRegularSeason20242025!$E$3:$E$1315,Table3[[#This Row],[Teams]],DataRegularSeason20242025!$J$3:$J$1315,0)</f>
        <v>0</v>
      </c>
      <c r="AU7">
        <f>SUMIF(DataRegularSeason20242025!$E$3:$E$1315,$A7,DataRegularSeason20242025!$K$3:$K$1315)</f>
        <v>15</v>
      </c>
      <c r="AV7">
        <f>SUMIF(DataRegularSeason20242025!$E$3:$E$1315,$A7,DataRegularSeason20242025!$J$3:$J$1315)</f>
        <v>11</v>
      </c>
      <c r="AW7">
        <f>AU7-AV7</f>
        <v>4</v>
      </c>
      <c r="AX7">
        <f>AQ7+AU7</f>
        <v>26</v>
      </c>
      <c r="AY7">
        <f>AR7+AV7</f>
        <v>19</v>
      </c>
      <c r="AZ7">
        <f>AX7-AY7</f>
        <v>7</v>
      </c>
      <c r="BA7" s="28">
        <f>Table3[[#This Row],[GF]]/Table3[[#This Row],[GP]]</f>
        <v>3.7142857142857144</v>
      </c>
      <c r="BB7" s="28">
        <f>Table3[[#This Row],[GA]]/Table3[[#This Row],[GP]]</f>
        <v>2.7142857142857144</v>
      </c>
      <c r="BC7" s="28">
        <f>(Table3[[#This Row],[GF]]-Table3[[#This Row],[GA]])/Table3[[#This Row],[GP]]</f>
        <v>1</v>
      </c>
      <c r="BD7">
        <f>COUNTIFS(DataRegularSeason20242025!$D$3:$D$1315,$A7,DataRegularSeason20242025!$H$3:$H$1315, $A7)</f>
        <v>2</v>
      </c>
      <c r="BE7">
        <f>COUNTIFS(DataRegularSeason20242025!$E$3:$E$1315,$A7,DataRegularSeason20242025!$H$3:$H$1315, $A7)</f>
        <v>5</v>
      </c>
      <c r="BF7">
        <f>BD7+BE7</f>
        <v>7</v>
      </c>
      <c r="BG7">
        <f>F7-BD7</f>
        <v>1</v>
      </c>
      <c r="BH7">
        <f>H7-BE7</f>
        <v>-1</v>
      </c>
      <c r="BI7">
        <f>BG7+BH7</f>
        <v>0</v>
      </c>
      <c r="BN7" t="s">
        <v>1466</v>
      </c>
      <c r="BO7">
        <f>SUM($AF$2:$AF$33)</f>
        <v>20</v>
      </c>
      <c r="BV7" s="34">
        <f>MAX(BT4,BT3*INDEX($AL$2:$AL$33,MATCH("CGY",$A$2:$A$33,0),1))+(BT5*BV5)+(BT6*BV6)</f>
        <v>3.1642857142857141</v>
      </c>
      <c r="BW7" s="33">
        <f>SUM(BW3:BW6)</f>
        <v>22.9</v>
      </c>
    </row>
    <row r="8" spans="1:75" x14ac:dyDescent="0.25">
      <c r="A8" t="s">
        <v>17</v>
      </c>
      <c r="B8" t="s">
        <v>97</v>
      </c>
      <c r="C8" t="s">
        <v>95</v>
      </c>
      <c r="D8">
        <f>COUNTIFS(DataRegularSeason20242025!$D$3:$D$1315,$A8,DataRegularSeason20242025!$R$3:$R$1315,1,DataRegularSeason20242025!$N$3:$N$1315,1) + COUNTIFS(DataRegularSeason20242025!$E$3:$E$1315,$A8,DataRegularSeason20242025!$R$3:$R$1315,1,DataRegularSeason20242025!$N$3:$N$1315,1)</f>
        <v>4</v>
      </c>
      <c r="E8" s="26">
        <f>Table3[[#This Row],[Watched]]/Table3[[#This Row],[GP]]</f>
        <v>0.5714285714285714</v>
      </c>
      <c r="F8">
        <f>COUNTIFS(DataRegularSeason20242025!$N$3:$N$1315,1,DataRegularSeason20242025!$D$3:$D$1315,$A8)</f>
        <v>4</v>
      </c>
      <c r="G8">
        <f>41-Table3[[#This Row],[GP_A]]</f>
        <v>37</v>
      </c>
      <c r="H8">
        <f>COUNTIFS(DataRegularSeason20242025!$E$3:$E$1315,$A8,DataRegularSeason20242025!$N$3:$N$1315,1)</f>
        <v>3</v>
      </c>
      <c r="I8">
        <f>41-Table3[[#This Row],[GP_H]]</f>
        <v>38</v>
      </c>
      <c r="J8">
        <f>F8+H8</f>
        <v>7</v>
      </c>
      <c r="K8">
        <f>82-Table3[[#This Row],[GP]]</f>
        <v>75</v>
      </c>
      <c r="L8">
        <f>COUNTIFS(DataRegularSeason20242025!$D$3:$D$1315,$A8, DataRegularSeason20242025!$L$3:$L$1315, $A8,DataRegularSeason20242025!$N$3:$N$1315,1)</f>
        <v>1</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2</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1</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v>
      </c>
      <c r="AC8">
        <f>Table3[[#This Row],[L_A]]+Table3[[#This Row],[L_H]]</f>
        <v>5</v>
      </c>
      <c r="AD8">
        <f>Table3[[#This Row],[RW_A]]+Table3[[#This Row],[RW_H]]</f>
        <v>2</v>
      </c>
      <c r="AE8">
        <f>Table3[[#This Row],[RL_A]]+Table3[[#This Row],[RL_H]]</f>
        <v>4</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5</v>
      </c>
      <c r="AK8">
        <f>(3*(Table3[[#This Row],[RW_A]]+Table3[[#This Row],[RW_H]]))+(2*(Table3[[#This Row],[OTW_A]]+Table3[[#This Row],[SOW_A]]+Table3[[#This Row],[OTW_H]]+Table3[[#This Row],[SOW_H]]))+Table3[[#This Row],[OTL_A]]+Table3[[#This Row],[SOL_A]]+Table3[[#This Row],[OTL_H]]+Table3[[#This Row],[SOL_H]]</f>
        <v>7</v>
      </c>
      <c r="AL8" s="26">
        <f>Table3[[#This Row],[PTS]]/(2*Table3[[#This Row],[GP]])</f>
        <v>0.35714285714285715</v>
      </c>
      <c r="AM8">
        <f>(2*Table3[[#This Row],[GR]])+Table3[[#This Row],[PTS]]</f>
        <v>155</v>
      </c>
      <c r="AN8">
        <f>(3*Table3[[#This Row],[GR]])+Table3[[#This Row],[PTS2]]</f>
        <v>232</v>
      </c>
      <c r="AO8" s="31" t="str">
        <f>_xlfn.CONCAT(TEXT(Table3[[#This Row],[W]], "0"), "-", TEXT(Table3[[#This Row],[RL]],"0"), "-", TEXT(Table3[[#This Row],[OTL]]+Table3[[#This Row],[SOL]], "0"))</f>
        <v>2-4-1</v>
      </c>
      <c r="AP8">
        <f>COUNTIFS(DataRegularSeason20242025!$D$3:$D$1315,Table3[[#This Row],[Teams]],DataRegularSeason20242025!$K$3:$K$1315,0)</f>
        <v>0</v>
      </c>
      <c r="AQ8">
        <f>SUMIF(DataRegularSeason20242025!$D$3:$D$1315,$A8, DataRegularSeason20242025!$J$3:$J$1315)</f>
        <v>9</v>
      </c>
      <c r="AR8">
        <f>SUMIF(DataRegularSeason20242025!$D$3:$D$1315,$A8, DataRegularSeason20242025!$K$3:$K$1315)</f>
        <v>12</v>
      </c>
      <c r="AS8">
        <f>AQ8-AR8</f>
        <v>-3</v>
      </c>
      <c r="AT8">
        <f>COUNTIFS(DataRegularSeason20242025!$E$3:$E$1315,Table3[[#This Row],[Teams]],DataRegularSeason20242025!$J$3:$J$1315,0)</f>
        <v>0</v>
      </c>
      <c r="AU8">
        <f>SUMIF(DataRegularSeason20242025!$E$3:$E$1315,$A8,DataRegularSeason20242025!$K$3:$K$1315)</f>
        <v>9</v>
      </c>
      <c r="AV8">
        <f>SUMIF(DataRegularSeason20242025!$E$3:$E$1315,$A8,DataRegularSeason20242025!$J$3:$J$1315)</f>
        <v>12</v>
      </c>
      <c r="AW8">
        <f>AU8-AV8</f>
        <v>-3</v>
      </c>
      <c r="AX8">
        <f>AQ8+AU8</f>
        <v>18</v>
      </c>
      <c r="AY8">
        <f>AR8+AV8</f>
        <v>24</v>
      </c>
      <c r="AZ8">
        <f>AX8-AY8</f>
        <v>-6</v>
      </c>
      <c r="BA8" s="28">
        <f>Table3[[#This Row],[GF]]/Table3[[#This Row],[GP]]</f>
        <v>2.5714285714285716</v>
      </c>
      <c r="BB8" s="28">
        <f>Table3[[#This Row],[GA]]/Table3[[#This Row],[GP]]</f>
        <v>3.4285714285714284</v>
      </c>
      <c r="BC8" s="28">
        <f>(Table3[[#This Row],[GF]]-Table3[[#This Row],[GA]])/Table3[[#This Row],[GP]]</f>
        <v>-0.8571428571428571</v>
      </c>
      <c r="BD8">
        <f>COUNTIFS(DataRegularSeason20242025!$D$3:$D$1315,$A8,DataRegularSeason20242025!$H$3:$H$1315, $A8)</f>
        <v>0</v>
      </c>
      <c r="BE8">
        <f>COUNTIFS(DataRegularSeason20242025!$E$3:$E$1315,$A8,DataRegularSeason20242025!$H$3:$H$1315, $A8)</f>
        <v>2</v>
      </c>
      <c r="BF8">
        <f>BD8+BE8</f>
        <v>2</v>
      </c>
      <c r="BG8">
        <f>F8-BD8</f>
        <v>4</v>
      </c>
      <c r="BH8">
        <f>H8-BE8</f>
        <v>1</v>
      </c>
      <c r="BI8">
        <f>BG8+BH8</f>
        <v>5</v>
      </c>
      <c r="BN8" t="s">
        <v>1467</v>
      </c>
      <c r="BO8">
        <f>SUM($AH$2:$AH$33)</f>
        <v>5</v>
      </c>
      <c r="BU8" t="s">
        <v>1477</v>
      </c>
      <c r="BV8" s="34">
        <f>BV7*82</f>
        <v>259.47142857142853</v>
      </c>
      <c r="BW8" s="32">
        <f>BW7+((82-BU2)*BV7)</f>
        <v>260.22142857142853</v>
      </c>
    </row>
    <row r="9" spans="1:75" x14ac:dyDescent="0.25">
      <c r="A9" t="s">
        <v>26</v>
      </c>
      <c r="B9" t="s">
        <v>97</v>
      </c>
      <c r="C9" t="s">
        <v>95</v>
      </c>
      <c r="D9">
        <f>COUNTIFS(DataRegularSeason20242025!$D$3:$D$1315,$A9,DataRegularSeason20242025!$R$3:$R$1315,1,DataRegularSeason20242025!$N$3:$N$1315,1) + COUNTIFS(DataRegularSeason20242025!$E$3:$E$1315,$A9,DataRegularSeason20242025!$R$3:$R$1315,1,DataRegularSeason20242025!$N$3:$N$1315,1)</f>
        <v>4</v>
      </c>
      <c r="E9" s="26">
        <f>Table3[[#This Row],[Watched]]/Table3[[#This Row],[GP]]</f>
        <v>0.5</v>
      </c>
      <c r="F9">
        <f>COUNTIFS(DataRegularSeason20242025!$N$3:$N$1315,1,DataRegularSeason20242025!$D$3:$D$1315,$A9)</f>
        <v>4</v>
      </c>
      <c r="G9">
        <f>41-Table3[[#This Row],[GP_A]]</f>
        <v>37</v>
      </c>
      <c r="H9">
        <f>COUNTIFS(DataRegularSeason20242025!$E$3:$E$1315,$A9,DataRegularSeason20242025!$N$3:$N$1315,1)</f>
        <v>4</v>
      </c>
      <c r="I9">
        <f>41-Table3[[#This Row],[GP_H]]</f>
        <v>37</v>
      </c>
      <c r="J9">
        <f>F9+H9</f>
        <v>8</v>
      </c>
      <c r="K9">
        <f>82-Table3[[#This Row],[GP]]</f>
        <v>74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0</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4</v>
      </c>
      <c r="AC9">
        <f>Table3[[#This Row],[L_A]]+Table3[[#This Row],[L_H]]</f>
        <v>4</v>
      </c>
      <c r="AD9">
        <f>Table3[[#This Row],[RW_A]]+Table3[[#This Row],[RW_H]]</f>
        <v>3</v>
      </c>
      <c r="AE9">
        <f>Table3[[#This Row],[RL_A]]+Table3[[#This Row],[RL_H]]</f>
        <v>4</v>
      </c>
      <c r="AF9">
        <f>Table3[[#This Row],[OTW_A]]+Table3[[#This Row],[OTW_H]]</f>
        <v>1</v>
      </c>
      <c r="AG9">
        <f>Table3[[#This Row],[OTL_A]]+Table3[[#This Row],[OTL_H]]</f>
        <v>0</v>
      </c>
      <c r="AH9">
        <f>Table3[[#This Row],[SOW_A]]+Table3[[#This Row],[SOW_H]]</f>
        <v>0</v>
      </c>
      <c r="AI9">
        <f>Table3[[#This Row],[SOL_A]]+Table3[[#This Row],[SOL_H]]</f>
        <v>0</v>
      </c>
      <c r="AJ9">
        <f>(2*(Table3[[#This Row],[W_A]]+Table3[[#This Row],[W_H]]))+Table3[[#This Row],[OTL_A]]+Table3[[#This Row],[SOL_A]]+Table3[[#This Row],[OTL_H]]+Table3[[#This Row],[SOL_H]]</f>
        <v>8</v>
      </c>
      <c r="AK9">
        <f>(3*(Table3[[#This Row],[RW_A]]+Table3[[#This Row],[RW_H]]))+(2*(Table3[[#This Row],[OTW_A]]+Table3[[#This Row],[SOW_A]]+Table3[[#This Row],[OTW_H]]+Table3[[#This Row],[SOW_H]]))+Table3[[#This Row],[OTL_A]]+Table3[[#This Row],[SOL_A]]+Table3[[#This Row],[OTL_H]]+Table3[[#This Row],[SOL_H]]</f>
        <v>11</v>
      </c>
      <c r="AL9" s="26">
        <f>Table3[[#This Row],[PTS]]/(2*Table3[[#This Row],[GP]])</f>
        <v>0.5</v>
      </c>
      <c r="AM9">
        <f>(2*Table3[[#This Row],[GR]])+Table3[[#This Row],[PTS]]</f>
        <v>156</v>
      </c>
      <c r="AN9">
        <f>(3*Table3[[#This Row],[GR]])+Table3[[#This Row],[PTS2]]</f>
        <v>233</v>
      </c>
      <c r="AO9" s="31" t="str">
        <f>_xlfn.CONCAT(TEXT(Table3[[#This Row],[W]], "0"), "-", TEXT(Table3[[#This Row],[RL]],"0"), "-", TEXT(Table3[[#This Row],[OTL]]+Table3[[#This Row],[SOL]], "0"))</f>
        <v>4-4-0</v>
      </c>
      <c r="AP9">
        <f>COUNTIFS(DataRegularSeason20242025!$D$3:$D$1315,Table3[[#This Row],[Teams]],DataRegularSeason20242025!$K$3:$K$1315,0)</f>
        <v>0</v>
      </c>
      <c r="AQ9">
        <f>SUMIF(DataRegularSeason20242025!$D$3:$D$1315,$A9, DataRegularSeason20242025!$J$3:$J$1315)</f>
        <v>16</v>
      </c>
      <c r="AR9">
        <f>SUMIF(DataRegularSeason20242025!$D$3:$D$1315,$A9, DataRegularSeason20242025!$K$3:$K$1315)</f>
        <v>12</v>
      </c>
      <c r="AS9">
        <f>AQ9-AR9</f>
        <v>4</v>
      </c>
      <c r="AT9">
        <f>COUNTIFS(DataRegularSeason20242025!$E$3:$E$1315,Table3[[#This Row],[Teams]],DataRegularSeason20242025!$J$3:$J$1315,0)</f>
        <v>0</v>
      </c>
      <c r="AU9">
        <f>SUMIF(DataRegularSeason20242025!$E$3:$E$1315,$A9,DataRegularSeason20242025!$K$3:$K$1315)</f>
        <v>13</v>
      </c>
      <c r="AV9">
        <f>SUMIF(DataRegularSeason20242025!$E$3:$E$1315,$A9,DataRegularSeason20242025!$J$3:$J$1315)</f>
        <v>20</v>
      </c>
      <c r="AW9">
        <f>AU9-AV9</f>
        <v>-7</v>
      </c>
      <c r="AX9">
        <f>AQ9+AU9</f>
        <v>29</v>
      </c>
      <c r="AY9">
        <f>AR9+AV9</f>
        <v>32</v>
      </c>
      <c r="AZ9">
        <f>AX9-AY9</f>
        <v>-3</v>
      </c>
      <c r="BA9" s="28">
        <f>Table3[[#This Row],[GF]]/Table3[[#This Row],[GP]]</f>
        <v>3.625</v>
      </c>
      <c r="BB9" s="28">
        <f>Table3[[#This Row],[GA]]/Table3[[#This Row],[GP]]</f>
        <v>4</v>
      </c>
      <c r="BC9" s="28">
        <f>(Table3[[#This Row],[GF]]-Table3[[#This Row],[GA]])/Table3[[#This Row],[GP]]</f>
        <v>-0.375</v>
      </c>
      <c r="BD9">
        <f>COUNTIFS(DataRegularSeason20242025!$D$3:$D$1315,$A9,DataRegularSeason20242025!$H$3:$H$1315, $A9)</f>
        <v>2</v>
      </c>
      <c r="BE9">
        <f>COUNTIFS(DataRegularSeason20242025!$E$3:$E$1315,$A9,DataRegularSeason20242025!$H$3:$H$1315, $A9)</f>
        <v>4</v>
      </c>
      <c r="BF9">
        <f>BD9+BE9</f>
        <v>6</v>
      </c>
      <c r="BG9">
        <f>F9-BD9</f>
        <v>2</v>
      </c>
      <c r="BH9">
        <f>H9-BE9</f>
        <v>0</v>
      </c>
      <c r="BI9">
        <f>BG9+BH9</f>
        <v>2</v>
      </c>
      <c r="BN9" t="s">
        <v>1470</v>
      </c>
      <c r="BO9" s="1">
        <f>_xlfn.MINIFS(DataRegularSeason20242025!$B$3:$B$1315,DataRegularSeason20242025!$N$3:$N$1315,1)</f>
        <v>45569</v>
      </c>
    </row>
    <row r="10" spans="1:75"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1</v>
      </c>
      <c r="E10" s="26">
        <f>Table3[[#This Row],[Watched]]/Table3[[#This Row],[GP]]</f>
        <v>0.125</v>
      </c>
      <c r="F10">
        <f>COUNTIFS(DataRegularSeason20242025!$N$3:$N$1315,1,DataRegularSeason20242025!$D$3:$D$1315,$A10)</f>
        <v>4</v>
      </c>
      <c r="G10">
        <f>41-Table3[[#This Row],[GP_A]]</f>
        <v>37</v>
      </c>
      <c r="H10">
        <f>COUNTIFS(DataRegularSeason20242025!$E$3:$E$1315,$A10,DataRegularSeason20242025!$N$3:$N$1315,1)</f>
        <v>4</v>
      </c>
      <c r="I10">
        <f>41-Table3[[#This Row],[GP_H]]</f>
        <v>37</v>
      </c>
      <c r="J10">
        <f>F10+H10</f>
        <v>8</v>
      </c>
      <c r="K10">
        <f>82-Table3[[#This Row],[GP]]</f>
        <v>74</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0</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6</v>
      </c>
      <c r="AC10">
        <f>Table3[[#This Row],[L_A]]+Table3[[#This Row],[L_H]]</f>
        <v>2</v>
      </c>
      <c r="AD10">
        <f>Table3[[#This Row],[RW_A]]+Table3[[#This Row],[RW_H]]</f>
        <v>5</v>
      </c>
      <c r="AE10">
        <f>Table3[[#This Row],[RL_A]]+Table3[[#This Row],[RL_H]]</f>
        <v>2</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12</v>
      </c>
      <c r="AK10">
        <f>(3*(Table3[[#This Row],[RW_A]]+Table3[[#This Row],[RW_H]]))+(2*(Table3[[#This Row],[OTW_A]]+Table3[[#This Row],[SOW_A]]+Table3[[#This Row],[OTW_H]]+Table3[[#This Row],[SOW_H]]))+Table3[[#This Row],[OTL_A]]+Table3[[#This Row],[SOL_A]]+Table3[[#This Row],[OTL_H]]+Table3[[#This Row],[SOL_H]]</f>
        <v>17</v>
      </c>
      <c r="AL10" s="26">
        <f>Table3[[#This Row],[PTS]]/(2*Table3[[#This Row],[GP]])</f>
        <v>0.75</v>
      </c>
      <c r="AM10">
        <f>(2*Table3[[#This Row],[GR]])+Table3[[#This Row],[PTS]]</f>
        <v>160</v>
      </c>
      <c r="AN10">
        <f>(3*Table3[[#This Row],[GR]])+Table3[[#This Row],[PTS2]]</f>
        <v>239</v>
      </c>
      <c r="AO10" s="31" t="str">
        <f>_xlfn.CONCAT(TEXT(Table3[[#This Row],[W]], "0"), "-", TEXT(Table3[[#This Row],[RL]],"0"), "-", TEXT(Table3[[#This Row],[OTL]]+Table3[[#This Row],[SOL]], "0"))</f>
        <v>6-2-0</v>
      </c>
      <c r="AP10">
        <f>COUNTIFS(DataRegularSeason20242025!$D$3:$D$1315,Table3[[#This Row],[Teams]],DataRegularSeason20242025!$K$3:$K$1315,0)</f>
        <v>0</v>
      </c>
      <c r="AQ10">
        <f>SUMIF(DataRegularSeason20242025!$D$3:$D$1315,$A10, DataRegularSeason20242025!$J$3:$J$1315)</f>
        <v>13</v>
      </c>
      <c r="AR10">
        <f>SUMIF(DataRegularSeason20242025!$D$3:$D$1315,$A10, DataRegularSeason20242025!$K$3:$K$1315)</f>
        <v>12</v>
      </c>
      <c r="AS10">
        <f>AQ10-AR10</f>
        <v>1</v>
      </c>
      <c r="AT10">
        <f>COUNTIFS(DataRegularSeason20242025!$E$3:$E$1315,Table3[[#This Row],[Teams]],DataRegularSeason20242025!$J$3:$J$1315,0)</f>
        <v>2</v>
      </c>
      <c r="AU10">
        <f>SUMIF(DataRegularSeason20242025!$E$3:$E$1315,$A10,DataRegularSeason20242025!$K$3:$K$1315)</f>
        <v>12</v>
      </c>
      <c r="AV10">
        <f>SUMIF(DataRegularSeason20242025!$E$3:$E$1315,$A10,DataRegularSeason20242025!$J$3:$J$1315)</f>
        <v>3</v>
      </c>
      <c r="AW10">
        <f>AU10-AV10</f>
        <v>9</v>
      </c>
      <c r="AX10">
        <f>AQ10+AU10</f>
        <v>25</v>
      </c>
      <c r="AY10">
        <f>AR10+AV10</f>
        <v>15</v>
      </c>
      <c r="AZ10">
        <f>AX10-AY10</f>
        <v>10</v>
      </c>
      <c r="BA10" s="28">
        <f>Table3[[#This Row],[GF]]/Table3[[#This Row],[GP]]</f>
        <v>3.125</v>
      </c>
      <c r="BB10" s="28">
        <f>Table3[[#This Row],[GA]]/Table3[[#This Row],[GP]]</f>
        <v>1.875</v>
      </c>
      <c r="BC10" s="28">
        <f>(Table3[[#This Row],[GF]]-Table3[[#This Row],[GA]])/Table3[[#This Row],[GP]]</f>
        <v>1.25</v>
      </c>
      <c r="BD10">
        <f>COUNTIFS(DataRegularSeason20242025!$D$3:$D$1315,$A10,DataRegularSeason20242025!$H$3:$H$1315, $A10)</f>
        <v>1</v>
      </c>
      <c r="BE10">
        <f>COUNTIFS(DataRegularSeason20242025!$E$3:$E$1315,$A10,DataRegularSeason20242025!$H$3:$H$1315, $A10)</f>
        <v>4</v>
      </c>
      <c r="BF10">
        <f>BD10+BE10</f>
        <v>5</v>
      </c>
      <c r="BG10">
        <f>F10-BD10</f>
        <v>3</v>
      </c>
      <c r="BH10">
        <f>H10-BE10</f>
        <v>0</v>
      </c>
      <c r="BI10">
        <f>BG10+BH10</f>
        <v>3</v>
      </c>
      <c r="BN10" t="s">
        <v>1471</v>
      </c>
      <c r="BO10" s="1">
        <f>_xlfn.MAXIFS(DataRegularSeason20242025!$B$3:$B$1315,DataRegularSeason20242025!$N$3:$N$1315,1)</f>
        <v>45589</v>
      </c>
    </row>
    <row r="11" spans="1:75" x14ac:dyDescent="0.25">
      <c r="A11" t="s">
        <v>31</v>
      </c>
      <c r="B11" t="s">
        <v>98</v>
      </c>
      <c r="C11" t="s">
        <v>81</v>
      </c>
      <c r="D11">
        <f>COUNTIFS(DataRegularSeason20242025!$D$3:$D$1315,$A11,DataRegularSeason20242025!$R$3:$R$1315,1,DataRegularSeason20242025!$N$3:$N$1315,1) + COUNTIFS(DataRegularSeason20242025!$E$3:$E$1315,$A11,DataRegularSeason20242025!$R$3:$R$1315,1,DataRegularSeason20242025!$N$3:$N$1315,1)</f>
        <v>3</v>
      </c>
      <c r="E11" s="26">
        <f>Table3[[#This Row],[Watched]]/Table3[[#This Row],[GP]]</f>
        <v>0.42857142857142855</v>
      </c>
      <c r="F11">
        <f>COUNTIFS(DataRegularSeason20242025!$N$3:$N$1315,1,DataRegularSeason20242025!$D$3:$D$1315,$A11)</f>
        <v>3</v>
      </c>
      <c r="G11">
        <f>41-Table3[[#This Row],[GP_A]]</f>
        <v>38</v>
      </c>
      <c r="H11">
        <f>COUNTIFS(DataRegularSeason20242025!$E$3:$E$1315,$A11,DataRegularSeason20242025!$N$3:$N$1315,1)</f>
        <v>4</v>
      </c>
      <c r="I11">
        <f>41-Table3[[#This Row],[GP_H]]</f>
        <v>37</v>
      </c>
      <c r="J11">
        <f>F11+H11</f>
        <v>7</v>
      </c>
      <c r="K11">
        <f>82-Table3[[#This Row],[GP]]</f>
        <v>75</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2</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4</v>
      </c>
      <c r="AC11">
        <f>Table3[[#This Row],[L_A]]+Table3[[#This Row],[L_H]]</f>
        <v>3</v>
      </c>
      <c r="AD11">
        <f>Table3[[#This Row],[RW_A]]+Table3[[#This Row],[RW_H]]</f>
        <v>4</v>
      </c>
      <c r="AE11">
        <f>Table3[[#This Row],[RL_A]]+Table3[[#This Row],[RL_H]]</f>
        <v>3</v>
      </c>
      <c r="AF11">
        <f>Table3[[#This Row],[OTW_A]]+Table3[[#This Row],[OTW_H]]</f>
        <v>0</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8</v>
      </c>
      <c r="AK11">
        <f>(3*(Table3[[#This Row],[RW_A]]+Table3[[#This Row],[RW_H]]))+(2*(Table3[[#This Row],[OTW_A]]+Table3[[#This Row],[SOW_A]]+Table3[[#This Row],[OTW_H]]+Table3[[#This Row],[SOW_H]]))+Table3[[#This Row],[OTL_A]]+Table3[[#This Row],[SOL_A]]+Table3[[#This Row],[OTL_H]]+Table3[[#This Row],[SOL_H]]</f>
        <v>12</v>
      </c>
      <c r="AL11" s="26">
        <f>Table3[[#This Row],[PTS]]/(2*Table3[[#This Row],[GP]])</f>
        <v>0.5714285714285714</v>
      </c>
      <c r="AM11">
        <f>(2*Table3[[#This Row],[GR]])+Table3[[#This Row],[PTS]]</f>
        <v>158</v>
      </c>
      <c r="AN11">
        <f>(3*Table3[[#This Row],[GR]])+Table3[[#This Row],[PTS2]]</f>
        <v>237</v>
      </c>
      <c r="AO11" s="31" t="str">
        <f>_xlfn.CONCAT(TEXT(Table3[[#This Row],[W]], "0"), "-", TEXT(Table3[[#This Row],[RL]],"0"), "-", TEXT(Table3[[#This Row],[OTL]]+Table3[[#This Row],[SOL]], "0"))</f>
        <v>4-3-0</v>
      </c>
      <c r="AP11">
        <f>COUNTIFS(DataRegularSeason20242025!$D$3:$D$1315,Table3[[#This Row],[Teams]],DataRegularSeason20242025!$K$3:$K$1315,0)</f>
        <v>1</v>
      </c>
      <c r="AQ11">
        <f>SUMIF(DataRegularSeason20242025!$D$3:$D$1315,$A11, DataRegularSeason20242025!$J$3:$J$1315)</f>
        <v>7</v>
      </c>
      <c r="AR11">
        <f>SUMIF(DataRegularSeason20242025!$D$3:$D$1315,$A11, DataRegularSeason20242025!$K$3:$K$1315)</f>
        <v>6</v>
      </c>
      <c r="AS11">
        <f>AQ11-AR11</f>
        <v>1</v>
      </c>
      <c r="AT11">
        <f>COUNTIFS(DataRegularSeason20242025!$E$3:$E$1315,Table3[[#This Row],[Teams]],DataRegularSeason20242025!$J$3:$J$1315,0)</f>
        <v>1</v>
      </c>
      <c r="AU11">
        <f>SUMIF(DataRegularSeason20242025!$E$3:$E$1315,$A11,DataRegularSeason20242025!$K$3:$K$1315)</f>
        <v>13</v>
      </c>
      <c r="AV11">
        <f>SUMIF(DataRegularSeason20242025!$E$3:$E$1315,$A11,DataRegularSeason20242025!$J$3:$J$1315)</f>
        <v>14</v>
      </c>
      <c r="AW11">
        <f>AU11-AV11</f>
        <v>-1</v>
      </c>
      <c r="AX11">
        <f>AQ11+AU11</f>
        <v>20</v>
      </c>
      <c r="AY11">
        <f>AR11+AV11</f>
        <v>20</v>
      </c>
      <c r="AZ11">
        <f>AX11-AY11</f>
        <v>0</v>
      </c>
      <c r="BA11" s="28">
        <f>Table3[[#This Row],[GF]]/Table3[[#This Row],[GP]]</f>
        <v>2.8571428571428572</v>
      </c>
      <c r="BB11" s="28">
        <f>Table3[[#This Row],[GA]]/Table3[[#This Row],[GP]]</f>
        <v>2.8571428571428572</v>
      </c>
      <c r="BC11" s="28">
        <f>(Table3[[#This Row],[GF]]-Table3[[#This Row],[GA]])/Table3[[#This Row],[GP]]</f>
        <v>0</v>
      </c>
      <c r="BD11">
        <f>COUNTIFS(DataRegularSeason20242025!$D$3:$D$1315,$A11,DataRegularSeason20242025!$H$3:$H$1315, $A11)</f>
        <v>0</v>
      </c>
      <c r="BE11">
        <f>COUNTIFS(DataRegularSeason20242025!$E$3:$E$1315,$A11,DataRegularSeason20242025!$H$3:$H$1315, $A11)</f>
        <v>1</v>
      </c>
      <c r="BF11">
        <f>BD11+BE11</f>
        <v>1</v>
      </c>
      <c r="BG11">
        <f>F11-BD11</f>
        <v>3</v>
      </c>
      <c r="BH11">
        <f>H11-BE11</f>
        <v>3</v>
      </c>
      <c r="BI11">
        <f>BG11+BH11</f>
        <v>6</v>
      </c>
      <c r="BN11" t="s">
        <v>1472</v>
      </c>
      <c r="BO11">
        <f>$BO$2/($BO$10-$BO$9)</f>
        <v>5.8</v>
      </c>
    </row>
    <row r="12" spans="1:75" x14ac:dyDescent="0.25">
      <c r="A12" t="s">
        <v>23</v>
      </c>
      <c r="B12" t="s">
        <v>97</v>
      </c>
      <c r="C12" t="s">
        <v>100</v>
      </c>
      <c r="D12">
        <f>COUNTIFS(DataRegularSeason20242025!$D$3:$D$1315,$A12,DataRegularSeason20242025!$R$3:$R$1315,1,DataRegularSeason20242025!$N$3:$N$1315,1) + COUNTIFS(DataRegularSeason20242025!$E$3:$E$1315,$A12,DataRegularSeason20242025!$R$3:$R$1315,1,DataRegularSeason20242025!$N$3:$N$1315,1)</f>
        <v>6</v>
      </c>
      <c r="E12" s="26">
        <f>Table3[[#This Row],[Watched]]/Table3[[#This Row],[GP]]</f>
        <v>0.8571428571428571</v>
      </c>
      <c r="F12">
        <f>COUNTIFS(DataRegularSeason20242025!$N$3:$N$1315,1,DataRegularSeason20242025!$D$3:$D$1315,$A12)</f>
        <v>2</v>
      </c>
      <c r="G12">
        <f>41-Table3[[#This Row],[GP_A]]</f>
        <v>39</v>
      </c>
      <c r="H12">
        <f>COUNTIFS(DataRegularSeason20242025!$E$3:$E$1315,$A12,DataRegularSeason20242025!$N$3:$N$1315,1)</f>
        <v>5</v>
      </c>
      <c r="I12">
        <f>41-Table3[[#This Row],[GP_H]]</f>
        <v>36</v>
      </c>
      <c r="J12">
        <f>F12+H12</f>
        <v>7</v>
      </c>
      <c r="K12">
        <f>82-Table3[[#This Row],[GP]]</f>
        <v>75</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0</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4</v>
      </c>
      <c r="Y12">
        <f>COUNTIFS(DataRegularSeason20242025!$E$3:$E$1315,$A12, DataRegularSeason20242025!$S$3:$S$1315, $A12,DataRegularSeason20242025!$M$3:$M$1315,"REG")</f>
        <v>3</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v>
      </c>
      <c r="AC12">
        <f>Table3[[#This Row],[L_A]]+Table3[[#This Row],[L_H]]</f>
        <v>5</v>
      </c>
      <c r="AD12">
        <f>Table3[[#This Row],[RW_A]]+Table3[[#This Row],[RW_H]]</f>
        <v>1</v>
      </c>
      <c r="AE12">
        <f>Table3[[#This Row],[RL_A]]+Table3[[#This Row],[RL_H]]</f>
        <v>4</v>
      </c>
      <c r="AF12">
        <f>Table3[[#This Row],[OTW_A]]+Table3[[#This Row],[OTW_H]]</f>
        <v>1</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5</v>
      </c>
      <c r="AK12">
        <f>(3*(Table3[[#This Row],[RW_A]]+Table3[[#This Row],[RW_H]]))+(2*(Table3[[#This Row],[OTW_A]]+Table3[[#This Row],[SOW_A]]+Table3[[#This Row],[OTW_H]]+Table3[[#This Row],[SOW_H]]))+Table3[[#This Row],[OTL_A]]+Table3[[#This Row],[SOL_A]]+Table3[[#This Row],[OTL_H]]+Table3[[#This Row],[SOL_H]]</f>
        <v>6</v>
      </c>
      <c r="AL12" s="26">
        <f>Table3[[#This Row],[PTS]]/(2*Table3[[#This Row],[GP]])</f>
        <v>0.35714285714285715</v>
      </c>
      <c r="AM12">
        <f>(2*Table3[[#This Row],[GR]])+Table3[[#This Row],[PTS]]</f>
        <v>155</v>
      </c>
      <c r="AN12">
        <f>(3*Table3[[#This Row],[GR]])+Table3[[#This Row],[PTS2]]</f>
        <v>231</v>
      </c>
      <c r="AO12" s="31" t="str">
        <f>_xlfn.CONCAT(TEXT(Table3[[#This Row],[W]], "0"), "-", TEXT(Table3[[#This Row],[RL]],"0"), "-", TEXT(Table3[[#This Row],[OTL]]+Table3[[#This Row],[SOL]], "0"))</f>
        <v>2-4-1</v>
      </c>
      <c r="AP12">
        <f>COUNTIFS(DataRegularSeason20242025!$D$3:$D$1315,Table3[[#This Row],[Teams]],DataRegularSeason20242025!$K$3:$K$1315,0)</f>
        <v>0</v>
      </c>
      <c r="AQ12">
        <f>SUMIF(DataRegularSeason20242025!$D$3:$D$1315,$A12, DataRegularSeason20242025!$J$3:$J$1315)</f>
        <v>5</v>
      </c>
      <c r="AR12">
        <f>SUMIF(DataRegularSeason20242025!$D$3:$D$1315,$A12, DataRegularSeason20242025!$K$3:$K$1315)</f>
        <v>6</v>
      </c>
      <c r="AS12">
        <f>AQ12-AR12</f>
        <v>-1</v>
      </c>
      <c r="AT12">
        <f>COUNTIFS(DataRegularSeason20242025!$E$3:$E$1315,Table3[[#This Row],[Teams]],DataRegularSeason20242025!$J$3:$J$1315,0)</f>
        <v>0</v>
      </c>
      <c r="AU12">
        <f>SUMIF(DataRegularSeason20242025!$E$3:$E$1315,$A12,DataRegularSeason20242025!$K$3:$K$1315)</f>
        <v>9</v>
      </c>
      <c r="AV12">
        <f>SUMIF(DataRegularSeason20242025!$E$3:$E$1315,$A12,DataRegularSeason20242025!$J$3:$J$1315)</f>
        <v>21</v>
      </c>
      <c r="AW12">
        <f>AU12-AV12</f>
        <v>-12</v>
      </c>
      <c r="AX12">
        <f>AQ12+AU12</f>
        <v>14</v>
      </c>
      <c r="AY12">
        <f>AR12+AV12</f>
        <v>27</v>
      </c>
      <c r="AZ12">
        <f>AX12-AY12</f>
        <v>-13</v>
      </c>
      <c r="BA12" s="28">
        <f>Table3[[#This Row],[GF]]/Table3[[#This Row],[GP]]</f>
        <v>2</v>
      </c>
      <c r="BB12" s="28">
        <f>Table3[[#This Row],[GA]]/Table3[[#This Row],[GP]]</f>
        <v>3.8571428571428572</v>
      </c>
      <c r="BC12" s="28">
        <f>(Table3[[#This Row],[GF]]-Table3[[#This Row],[GA]])/Table3[[#This Row],[GP]]</f>
        <v>-1.8571428571428572</v>
      </c>
      <c r="BD12">
        <f>COUNTIFS(DataRegularSeason20242025!$D$3:$D$1315,$A12,DataRegularSeason20242025!$H$3:$H$1315, $A12)</f>
        <v>2</v>
      </c>
      <c r="BE12">
        <f>COUNTIFS(DataRegularSeason20242025!$E$3:$E$1315,$A12,DataRegularSeason20242025!$H$3:$H$1315, $A12)</f>
        <v>3</v>
      </c>
      <c r="BF12">
        <f>BD12+BE12</f>
        <v>5</v>
      </c>
      <c r="BG12">
        <f>F12-BD12</f>
        <v>0</v>
      </c>
      <c r="BH12">
        <f>H12-BE12</f>
        <v>2</v>
      </c>
      <c r="BI12">
        <f>BG12+BH12</f>
        <v>2</v>
      </c>
      <c r="BN12" t="s">
        <v>1473</v>
      </c>
      <c r="BO12">
        <f>$BO$3/($BO$10-$BO$9)</f>
        <v>2.7</v>
      </c>
    </row>
    <row r="13" spans="1:75"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8</v>
      </c>
      <c r="E13" s="26">
        <f>Table3[[#This Row],[Watched]]/Table3[[#This Row],[GP]]</f>
        <v>0.88888888888888884</v>
      </c>
      <c r="F13">
        <f>COUNTIFS(DataRegularSeason20242025!$N$3:$N$1315,1,DataRegularSeason20242025!$D$3:$D$1315,$A13)</f>
        <v>5</v>
      </c>
      <c r="G13">
        <f>41-Table3[[#This Row],[GP_A]]</f>
        <v>36</v>
      </c>
      <c r="H13">
        <f>COUNTIFS(DataRegularSeason20242025!$E$3:$E$1315,$A13,DataRegularSeason20242025!$N$3:$N$1315,1)</f>
        <v>4</v>
      </c>
      <c r="I13">
        <f>41-Table3[[#This Row],[GP_H]]</f>
        <v>37</v>
      </c>
      <c r="J13">
        <f>F13+H13</f>
        <v>9</v>
      </c>
      <c r="K13">
        <f>82-Table3[[#This Row],[GP]]</f>
        <v>73</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5</v>
      </c>
      <c r="AC13">
        <f>Table3[[#This Row],[L_A]]+Table3[[#This Row],[L_H]]</f>
        <v>4</v>
      </c>
      <c r="AD13">
        <f>Table3[[#This Row],[RW_A]]+Table3[[#This Row],[RW_H]]</f>
        <v>4</v>
      </c>
      <c r="AE13">
        <f>Table3[[#This Row],[RL_A]]+Table3[[#This Row],[RL_H]]</f>
        <v>3</v>
      </c>
      <c r="AF13">
        <f>Table3[[#This Row],[OTW_A]]+Table3[[#This Row],[OTW_H]]</f>
        <v>1</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11</v>
      </c>
      <c r="AK13">
        <f>(3*(Table3[[#This Row],[RW_A]]+Table3[[#This Row],[RW_H]]))+(2*(Table3[[#This Row],[OTW_A]]+Table3[[#This Row],[SOW_A]]+Table3[[#This Row],[OTW_H]]+Table3[[#This Row],[SOW_H]]))+Table3[[#This Row],[OTL_A]]+Table3[[#This Row],[SOL_A]]+Table3[[#This Row],[OTL_H]]+Table3[[#This Row],[SOL_H]]</f>
        <v>15</v>
      </c>
      <c r="AL13" s="26">
        <f>Table3[[#This Row],[PTS]]/(2*Table3[[#This Row],[GP]])</f>
        <v>0.61111111111111116</v>
      </c>
      <c r="AM13">
        <f>(2*Table3[[#This Row],[GR]])+Table3[[#This Row],[PTS]]</f>
        <v>157</v>
      </c>
      <c r="AN13">
        <f>(3*Table3[[#This Row],[GR]])+Table3[[#This Row],[PTS2]]</f>
        <v>234</v>
      </c>
      <c r="AO13" s="31" t="str">
        <f>_xlfn.CONCAT(TEXT(Table3[[#This Row],[W]], "0"), "-", TEXT(Table3[[#This Row],[RL]],"0"), "-", TEXT(Table3[[#This Row],[OTL]]+Table3[[#This Row],[SOL]], "0"))</f>
        <v>5-3-1</v>
      </c>
      <c r="AP13">
        <f>COUNTIFS(DataRegularSeason20242025!$D$3:$D$1315,Table3[[#This Row],[Teams]],DataRegularSeason20242025!$K$3:$K$1315,0)</f>
        <v>0</v>
      </c>
      <c r="AQ13">
        <f>SUMIF(DataRegularSeason20242025!$D$3:$D$1315,$A13, DataRegularSeason20242025!$J$3:$J$1315)</f>
        <v>14</v>
      </c>
      <c r="AR13">
        <f>SUMIF(DataRegularSeason20242025!$D$3:$D$1315,$A13, DataRegularSeason20242025!$K$3:$K$1315)</f>
        <v>16</v>
      </c>
      <c r="AS13">
        <f>AQ13-AR13</f>
        <v>-2</v>
      </c>
      <c r="AT13">
        <f>COUNTIFS(DataRegularSeason20242025!$E$3:$E$1315,Table3[[#This Row],[Teams]],DataRegularSeason20242025!$J$3:$J$1315,0)</f>
        <v>0</v>
      </c>
      <c r="AU13">
        <f>SUMIF(DataRegularSeason20242025!$E$3:$E$1315,$A13,DataRegularSeason20242025!$K$3:$K$1315)</f>
        <v>13</v>
      </c>
      <c r="AV13">
        <f>SUMIF(DataRegularSeason20242025!$E$3:$E$1315,$A13,DataRegularSeason20242025!$J$3:$J$1315)</f>
        <v>15</v>
      </c>
      <c r="AW13">
        <f>AU13-AV13</f>
        <v>-2</v>
      </c>
      <c r="AX13">
        <f>AQ13+AU13</f>
        <v>27</v>
      </c>
      <c r="AY13">
        <f>AR13+AV13</f>
        <v>31</v>
      </c>
      <c r="AZ13">
        <f>AX13-AY13</f>
        <v>-4</v>
      </c>
      <c r="BA13" s="28">
        <f>Table3[[#This Row],[GF]]/Table3[[#This Row],[GP]]</f>
        <v>3</v>
      </c>
      <c r="BB13" s="28">
        <f>Table3[[#This Row],[GA]]/Table3[[#This Row],[GP]]</f>
        <v>3.4444444444444446</v>
      </c>
      <c r="BC13" s="28">
        <f>(Table3[[#This Row],[GF]]-Table3[[#This Row],[GA]])/Table3[[#This Row],[GP]]</f>
        <v>-0.44444444444444442</v>
      </c>
      <c r="BD13">
        <f>COUNTIFS(DataRegularSeason20242025!$D$3:$D$1315,$A13,DataRegularSeason20242025!$H$3:$H$1315, $A13)</f>
        <v>4</v>
      </c>
      <c r="BE13">
        <f>COUNTIFS(DataRegularSeason20242025!$E$3:$E$1315,$A13,DataRegularSeason20242025!$H$3:$H$1315, $A13)</f>
        <v>1</v>
      </c>
      <c r="BF13">
        <f>BD13+BE13</f>
        <v>5</v>
      </c>
      <c r="BG13">
        <f>F13-BD13</f>
        <v>1</v>
      </c>
      <c r="BH13">
        <f>H13-BE13</f>
        <v>3</v>
      </c>
      <c r="BI13">
        <f>BG13+BH13</f>
        <v>4</v>
      </c>
      <c r="BN13" t="s">
        <v>1481</v>
      </c>
      <c r="BO13">
        <f>(BO5/BO2)/2</f>
        <v>3.228448275862069</v>
      </c>
    </row>
    <row r="14" spans="1:75"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26">
        <f>Table3[[#This Row],[Watched]]/Table3[[#This Row],[GP]]</f>
        <v>0.25</v>
      </c>
      <c r="F14">
        <f>COUNTIFS(DataRegularSeason20242025!$N$3:$N$1315,1,DataRegularSeason20242025!$D$3:$D$1315,$A14)</f>
        <v>7</v>
      </c>
      <c r="G14">
        <f>41-Table3[[#This Row],[GP_A]]</f>
        <v>34</v>
      </c>
      <c r="H14">
        <f>COUNTIFS(DataRegularSeason20242025!$E$3:$E$1315,$A14,DataRegularSeason20242025!$N$3:$N$1315,1)</f>
        <v>1</v>
      </c>
      <c r="I14">
        <f>41-Table3[[#This Row],[GP_H]]</f>
        <v>40</v>
      </c>
      <c r="J14">
        <f>F14+H14</f>
        <v>8</v>
      </c>
      <c r="K14">
        <f>82-Table3[[#This Row],[GP]]</f>
        <v>74</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2</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0</v>
      </c>
      <c r="Y14">
        <f>COUNTIFS(DataRegularSeason20242025!$E$3:$E$1315,$A14, DataRegularSeason20242025!$S$3:$S$1315, $A14,DataRegularSeason20242025!$M$3:$M$1315,"REG")</f>
        <v>0</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4</v>
      </c>
      <c r="AC14">
        <f>Table3[[#This Row],[L_A]]+Table3[[#This Row],[L_H]]</f>
        <v>4</v>
      </c>
      <c r="AD14">
        <f>Table3[[#This Row],[RW_A]]+Table3[[#This Row],[RW_H]]</f>
        <v>4</v>
      </c>
      <c r="AE14">
        <f>Table3[[#This Row],[RL_A]]+Table3[[#This Row],[RL_H]]</f>
        <v>2</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10</v>
      </c>
      <c r="AK14">
        <f>(3*(Table3[[#This Row],[RW_A]]+Table3[[#This Row],[RW_H]]))+(2*(Table3[[#This Row],[OTW_A]]+Table3[[#This Row],[SOW_A]]+Table3[[#This Row],[OTW_H]]+Table3[[#This Row],[SOW_H]]))+Table3[[#This Row],[OTL_A]]+Table3[[#This Row],[SOL_A]]+Table3[[#This Row],[OTL_H]]+Table3[[#This Row],[SOL_H]]</f>
        <v>14</v>
      </c>
      <c r="AL14" s="26">
        <f>Table3[[#This Row],[PTS]]/(2*Table3[[#This Row],[GP]])</f>
        <v>0.625</v>
      </c>
      <c r="AM14">
        <f>(2*Table3[[#This Row],[GR]])+Table3[[#This Row],[PTS]]</f>
        <v>158</v>
      </c>
      <c r="AN14">
        <f>(3*Table3[[#This Row],[GR]])+Table3[[#This Row],[PTS2]]</f>
        <v>236</v>
      </c>
      <c r="AO14" s="31" t="str">
        <f>_xlfn.CONCAT(TEXT(Table3[[#This Row],[W]], "0"), "-", TEXT(Table3[[#This Row],[RL]],"0"), "-", TEXT(Table3[[#This Row],[OTL]]+Table3[[#This Row],[SOL]], "0"))</f>
        <v>4-2-2</v>
      </c>
      <c r="AP14">
        <f>COUNTIFS(DataRegularSeason20242025!$D$3:$D$1315,Table3[[#This Row],[Teams]],DataRegularSeason20242025!$K$3:$K$1315,0)</f>
        <v>0</v>
      </c>
      <c r="AQ14">
        <f>SUMIF(DataRegularSeason20242025!$D$3:$D$1315,$A14, DataRegularSeason20242025!$J$3:$J$1315)</f>
        <v>22</v>
      </c>
      <c r="AR14">
        <f>SUMIF(DataRegularSeason20242025!$D$3:$D$1315,$A14, DataRegularSeason20242025!$K$3:$K$1315)</f>
        <v>25</v>
      </c>
      <c r="AS14">
        <f>AQ14-AR14</f>
        <v>-3</v>
      </c>
      <c r="AT14">
        <f>COUNTIFS(DataRegularSeason20242025!$E$3:$E$1315,Table3[[#This Row],[Teams]],DataRegularSeason20242025!$J$3:$J$1315,0)</f>
        <v>0</v>
      </c>
      <c r="AU14">
        <f>SUMIF(DataRegularSeason20242025!$E$3:$E$1315,$A14,DataRegularSeason20242025!$K$3:$K$1315)</f>
        <v>3</v>
      </c>
      <c r="AV14">
        <f>SUMIF(DataRegularSeason20242025!$E$3:$E$1315,$A14,DataRegularSeason20242025!$J$3:$J$1315)</f>
        <v>2</v>
      </c>
      <c r="AW14">
        <f>AU14-AV14</f>
        <v>1</v>
      </c>
      <c r="AX14">
        <f>AQ14+AU14</f>
        <v>25</v>
      </c>
      <c r="AY14">
        <f>AR14+AV14</f>
        <v>27</v>
      </c>
      <c r="AZ14">
        <f>AX14-AY14</f>
        <v>-2</v>
      </c>
      <c r="BA14" s="28">
        <f>Table3[[#This Row],[GF]]/Table3[[#This Row],[GP]]</f>
        <v>3.125</v>
      </c>
      <c r="BB14" s="28">
        <f>Table3[[#This Row],[GA]]/Table3[[#This Row],[GP]]</f>
        <v>3.375</v>
      </c>
      <c r="BC14" s="28">
        <f>(Table3[[#This Row],[GF]]-Table3[[#This Row],[GA]])/Table3[[#This Row],[GP]]</f>
        <v>-0.25</v>
      </c>
      <c r="BD14">
        <f>COUNTIFS(DataRegularSeason20242025!$D$3:$D$1315,$A14,DataRegularSeason20242025!$H$3:$H$1315, $A14)</f>
        <v>3</v>
      </c>
      <c r="BE14">
        <f>COUNTIFS(DataRegularSeason20242025!$E$3:$E$1315,$A14,DataRegularSeason20242025!$H$3:$H$1315, $A14)</f>
        <v>1</v>
      </c>
      <c r="BF14">
        <f>BD14+BE14</f>
        <v>4</v>
      </c>
      <c r="BG14">
        <f>F14-BD14</f>
        <v>4</v>
      </c>
      <c r="BH14">
        <f>H14-BE14</f>
        <v>0</v>
      </c>
      <c r="BI14">
        <f>BG14+BH14</f>
        <v>4</v>
      </c>
    </row>
    <row r="15" spans="1:75" x14ac:dyDescent="0.25">
      <c r="A15" t="s">
        <v>37</v>
      </c>
      <c r="B15" t="s">
        <v>97</v>
      </c>
      <c r="C15" t="s">
        <v>95</v>
      </c>
      <c r="D15">
        <f>COUNTIFS(DataRegularSeason20242025!$D$3:$D$1315,$A15,DataRegularSeason20242025!$R$3:$R$1315,1,DataRegularSeason20242025!$N$3:$N$1315,1) + COUNTIFS(DataRegularSeason20242025!$E$3:$E$1315,$A15,DataRegularSeason20242025!$R$3:$R$1315,1,DataRegularSeason20242025!$N$3:$N$1315,1)</f>
        <v>2</v>
      </c>
      <c r="E15" s="26">
        <f>Table3[[#This Row],[Watched]]/Table3[[#This Row],[GP]]</f>
        <v>0.2857142857142857</v>
      </c>
      <c r="F15">
        <f>COUNTIFS(DataRegularSeason20242025!$N$3:$N$1315,1,DataRegularSeason20242025!$D$3:$D$1315,$A15)</f>
        <v>5</v>
      </c>
      <c r="G15">
        <f>41-Table3[[#This Row],[GP_A]]</f>
        <v>36</v>
      </c>
      <c r="H15">
        <f>COUNTIFS(DataRegularSeason20242025!$E$3:$E$1315,$A15,DataRegularSeason20242025!$N$3:$N$1315,1)</f>
        <v>2</v>
      </c>
      <c r="I15">
        <f>41-Table3[[#This Row],[GP_H]]</f>
        <v>39</v>
      </c>
      <c r="J15">
        <f>F15+H15</f>
        <v>7</v>
      </c>
      <c r="K15">
        <f>82-Table3[[#This Row],[GP]]</f>
        <v>75</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1</v>
      </c>
      <c r="Q15">
        <f>COUNTIFS(DataRegularSeason20242025!$D$3:$D$1315,$A15, DataRegularSeason20242025!$S$3:$S$1315, $A15,DataRegularSeason20242025!$M$3:$M$1315,"REG")</f>
        <v>0</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1</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1</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5</v>
      </c>
      <c r="AC15">
        <f>Table3[[#This Row],[L_A]]+Table3[[#This Row],[L_H]]</f>
        <v>2</v>
      </c>
      <c r="AD15">
        <f>Table3[[#This Row],[RW_A]]+Table3[[#This Row],[RW_H]]</f>
        <v>5</v>
      </c>
      <c r="AE15">
        <f>Table3[[#This Row],[RL_A]]+Table3[[#This Row],[RL_H]]</f>
        <v>0</v>
      </c>
      <c r="AF15">
        <f>Table3[[#This Row],[OTW_A]]+Table3[[#This Row],[OTW_H]]</f>
        <v>0</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12</v>
      </c>
      <c r="AK15">
        <f>(3*(Table3[[#This Row],[RW_A]]+Table3[[#This Row],[RW_H]]))+(2*(Table3[[#This Row],[OTW_A]]+Table3[[#This Row],[SOW_A]]+Table3[[#This Row],[OTW_H]]+Table3[[#This Row],[SOW_H]]))+Table3[[#This Row],[OTL_A]]+Table3[[#This Row],[SOL_A]]+Table3[[#This Row],[OTL_H]]+Table3[[#This Row],[SOL_H]]</f>
        <v>17</v>
      </c>
      <c r="AL15" s="26">
        <f>Table3[[#This Row],[PTS]]/(2*Table3[[#This Row],[GP]])</f>
        <v>0.8571428571428571</v>
      </c>
      <c r="AM15">
        <f>(2*Table3[[#This Row],[GR]])+Table3[[#This Row],[PTS]]</f>
        <v>162</v>
      </c>
      <c r="AN15">
        <f>(3*Table3[[#This Row],[GR]])+Table3[[#This Row],[PTS2]]</f>
        <v>242</v>
      </c>
      <c r="AO15" s="31" t="str">
        <f>_xlfn.CONCAT(TEXT(Table3[[#This Row],[W]], "0"), "-", TEXT(Table3[[#This Row],[RL]],"0"), "-", TEXT(Table3[[#This Row],[OTL]]+Table3[[#This Row],[SOL]], "0"))</f>
        <v>5-0-2</v>
      </c>
      <c r="AP15">
        <f>COUNTIFS(DataRegularSeason20242025!$D$3:$D$1315,Table3[[#This Row],[Teams]],DataRegularSeason20242025!$K$3:$K$1315,0)</f>
        <v>0</v>
      </c>
      <c r="AQ15">
        <f>SUMIF(DataRegularSeason20242025!$D$3:$D$1315,$A15, DataRegularSeason20242025!$J$3:$J$1315)</f>
        <v>17</v>
      </c>
      <c r="AR15">
        <f>SUMIF(DataRegularSeason20242025!$D$3:$D$1315,$A15, DataRegularSeason20242025!$K$3:$K$1315)</f>
        <v>7</v>
      </c>
      <c r="AS15">
        <f>AQ15-AR15</f>
        <v>10</v>
      </c>
      <c r="AT15">
        <f>COUNTIFS(DataRegularSeason20242025!$E$3:$E$1315,Table3[[#This Row],[Teams]],DataRegularSeason20242025!$J$3:$J$1315,0)</f>
        <v>0</v>
      </c>
      <c r="AU15">
        <f>SUMIF(DataRegularSeason20242025!$E$3:$E$1315,$A15,DataRegularSeason20242025!$K$3:$K$1315)</f>
        <v>7</v>
      </c>
      <c r="AV15">
        <f>SUMIF(DataRegularSeason20242025!$E$3:$E$1315,$A15,DataRegularSeason20242025!$J$3:$J$1315)</f>
        <v>7</v>
      </c>
      <c r="AW15">
        <f>AU15-AV15</f>
        <v>0</v>
      </c>
      <c r="AX15">
        <f>AQ15+AU15</f>
        <v>24</v>
      </c>
      <c r="AY15">
        <f>AR15+AV15</f>
        <v>14</v>
      </c>
      <c r="AZ15">
        <f>AX15-AY15</f>
        <v>10</v>
      </c>
      <c r="BA15" s="28">
        <f>Table3[[#This Row],[GF]]/Table3[[#This Row],[GP]]</f>
        <v>3.4285714285714284</v>
      </c>
      <c r="BB15" s="28">
        <f>Table3[[#This Row],[GA]]/Table3[[#This Row],[GP]]</f>
        <v>2</v>
      </c>
      <c r="BC15" s="28">
        <f>(Table3[[#This Row],[GF]]-Table3[[#This Row],[GA]])/Table3[[#This Row],[GP]]</f>
        <v>1.4285714285714286</v>
      </c>
      <c r="BD15">
        <f>COUNTIFS(DataRegularSeason20242025!$D$3:$D$1315,$A15,DataRegularSeason20242025!$H$3:$H$1315, $A15)</f>
        <v>3</v>
      </c>
      <c r="BE15">
        <f>COUNTIFS(DataRegularSeason20242025!$E$3:$E$1315,$A15,DataRegularSeason20242025!$H$3:$H$1315, $A15)</f>
        <v>2</v>
      </c>
      <c r="BF15">
        <f>BD15+BE15</f>
        <v>5</v>
      </c>
      <c r="BG15">
        <f>F15-BD15</f>
        <v>2</v>
      </c>
      <c r="BH15">
        <f>H15-BE15</f>
        <v>0</v>
      </c>
      <c r="BI15">
        <f>BG15+BH15</f>
        <v>2</v>
      </c>
      <c r="BN15">
        <f>LARGE($AJ$2:$AJ$33,1)</f>
        <v>14</v>
      </c>
    </row>
    <row r="16" spans="1:75" x14ac:dyDescent="0.25">
      <c r="A16" t="s">
        <v>19</v>
      </c>
      <c r="B16" t="s">
        <v>98</v>
      </c>
      <c r="C16" t="s">
        <v>81</v>
      </c>
      <c r="D16">
        <f>COUNTIFS(DataRegularSeason20242025!$D$3:$D$1315,$A16,DataRegularSeason20242025!$R$3:$R$1315,1,DataRegularSeason20242025!$N$3:$N$1315,1) + COUNTIFS(DataRegularSeason20242025!$E$3:$E$1315,$A16,DataRegularSeason20242025!$R$3:$R$1315,1,DataRegularSeason20242025!$N$3:$N$1315,1)</f>
        <v>2</v>
      </c>
      <c r="E16" s="26">
        <f>Table3[[#This Row],[Watched]]/Table3[[#This Row],[GP]]</f>
        <v>0.2857142857142857</v>
      </c>
      <c r="F16">
        <f>COUNTIFS(DataRegularSeason20242025!$N$3:$N$1315,1,DataRegularSeason20242025!$D$3:$D$1315,$A16)</f>
        <v>2</v>
      </c>
      <c r="G16">
        <f>41-Table3[[#This Row],[GP_A]]</f>
        <v>39</v>
      </c>
      <c r="H16">
        <f>COUNTIFS(DataRegularSeason20242025!$E$3:$E$1315,$A16,DataRegularSeason20242025!$N$3:$N$1315,1)</f>
        <v>5</v>
      </c>
      <c r="I16">
        <f>41-Table3[[#This Row],[GP_H]]</f>
        <v>36</v>
      </c>
      <c r="J16">
        <f>F16+H16</f>
        <v>7</v>
      </c>
      <c r="K16">
        <f>82-Table3[[#This Row],[GP]]</f>
        <v>75</v>
      </c>
      <c r="L16">
        <f>COUNTIFS(DataRegularSeason20242025!$D$3:$D$1315,$A16, DataRegularSeason20242025!$L$3:$L$1315, $A16,DataRegularSeason20242025!$N$3:$N$1315,1)</f>
        <v>0</v>
      </c>
      <c r="M16">
        <f>COUNTIFS(DataRegularSeason20242025!$D$3:$D$1315,$A16, DataRegularSeason20242025!$L$3:$L$1315, $A16,DataRegularSeason20242025!$N$3:$N$1315,1,DataRegularSeason20242025!$M$3:$M$1315,"REG")</f>
        <v>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1</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2</v>
      </c>
      <c r="AC16">
        <f>Table3[[#This Row],[L_A]]+Table3[[#This Row],[L_H]]</f>
        <v>5</v>
      </c>
      <c r="AD16">
        <f>Table3[[#This Row],[RW_A]]+Table3[[#This Row],[RW_H]]</f>
        <v>2</v>
      </c>
      <c r="AE16">
        <f>Table3[[#This Row],[RL_A]]+Table3[[#This Row],[RL_H]]</f>
        <v>4</v>
      </c>
      <c r="AF16">
        <f>Table3[[#This Row],[OTW_A]]+Table3[[#This Row],[OTW_H]]</f>
        <v>0</v>
      </c>
      <c r="AG16">
        <f>Table3[[#This Row],[OTL_A]]+Table3[[#This Row],[OTL_H]]</f>
        <v>0</v>
      </c>
      <c r="AH16">
        <f>Table3[[#This Row],[SOW_A]]+Table3[[#This Row],[SOW_H]]</f>
        <v>0</v>
      </c>
      <c r="AI16">
        <f>Table3[[#This Row],[SOL_A]]+Table3[[#This Row],[SOL_H]]</f>
        <v>1</v>
      </c>
      <c r="AJ16">
        <f>(2*(Table3[[#This Row],[W_A]]+Table3[[#This Row],[W_H]]))+Table3[[#This Row],[OTL_A]]+Table3[[#This Row],[SOL_A]]+Table3[[#This Row],[OTL_H]]+Table3[[#This Row],[SOL_H]]</f>
        <v>5</v>
      </c>
      <c r="AK16">
        <f>(3*(Table3[[#This Row],[RW_A]]+Table3[[#This Row],[RW_H]]))+(2*(Table3[[#This Row],[OTW_A]]+Table3[[#This Row],[SOW_A]]+Table3[[#This Row],[OTW_H]]+Table3[[#This Row],[SOW_H]]))+Table3[[#This Row],[OTL_A]]+Table3[[#This Row],[SOL_A]]+Table3[[#This Row],[OTL_H]]+Table3[[#This Row],[SOL_H]]</f>
        <v>7</v>
      </c>
      <c r="AL16" s="26">
        <f>Table3[[#This Row],[PTS]]/(2*Table3[[#This Row],[GP]])</f>
        <v>0.35714285714285715</v>
      </c>
      <c r="AM16">
        <f>(2*Table3[[#This Row],[GR]])+Table3[[#This Row],[PTS]]</f>
        <v>155</v>
      </c>
      <c r="AN16">
        <f>(3*Table3[[#This Row],[GR]])+Table3[[#This Row],[PTS2]]</f>
        <v>232</v>
      </c>
      <c r="AO16" s="31" t="str">
        <f>_xlfn.CONCAT(TEXT(Table3[[#This Row],[W]], "0"), "-", TEXT(Table3[[#This Row],[RL]],"0"), "-", TEXT(Table3[[#This Row],[OTL]]+Table3[[#This Row],[SOL]], "0"))</f>
        <v>2-4-1</v>
      </c>
      <c r="AP16">
        <f>COUNTIFS(DataRegularSeason20242025!$D$3:$D$1315,Table3[[#This Row],[Teams]],DataRegularSeason20242025!$K$3:$K$1315,0)</f>
        <v>0</v>
      </c>
      <c r="AQ16">
        <f>SUMIF(DataRegularSeason20242025!$D$3:$D$1315,$A16, DataRegularSeason20242025!$J$3:$J$1315)</f>
        <v>7</v>
      </c>
      <c r="AR16">
        <f>SUMIF(DataRegularSeason20242025!$D$3:$D$1315,$A16, DataRegularSeason20242025!$K$3:$K$1315)</f>
        <v>10</v>
      </c>
      <c r="AS16">
        <f>AQ16-AR16</f>
        <v>-3</v>
      </c>
      <c r="AT16">
        <f>COUNTIFS(DataRegularSeason20242025!$E$3:$E$1315,Table3[[#This Row],[Teams]],DataRegularSeason20242025!$J$3:$J$1315,0)</f>
        <v>1</v>
      </c>
      <c r="AU16">
        <f>SUMIF(DataRegularSeason20242025!$E$3:$E$1315,$A16,DataRegularSeason20242025!$K$3:$K$1315)</f>
        <v>11</v>
      </c>
      <c r="AV16">
        <f>SUMIF(DataRegularSeason20242025!$E$3:$E$1315,$A16,DataRegularSeason20242025!$J$3:$J$1315)</f>
        <v>18</v>
      </c>
      <c r="AW16">
        <f>AU16-AV16</f>
        <v>-7</v>
      </c>
      <c r="AX16">
        <f>AQ16+AU16</f>
        <v>18</v>
      </c>
      <c r="AY16">
        <f>AR16+AV16</f>
        <v>28</v>
      </c>
      <c r="AZ16">
        <f>AX16-AY16</f>
        <v>-10</v>
      </c>
      <c r="BA16" s="28">
        <f>Table3[[#This Row],[GF]]/Table3[[#This Row],[GP]]</f>
        <v>2.5714285714285716</v>
      </c>
      <c r="BB16" s="28">
        <f>Table3[[#This Row],[GA]]/Table3[[#This Row],[GP]]</f>
        <v>4</v>
      </c>
      <c r="BC16" s="28">
        <f>(Table3[[#This Row],[GF]]-Table3[[#This Row],[GA]])/Table3[[#This Row],[GP]]</f>
        <v>-1.4285714285714286</v>
      </c>
      <c r="BD16">
        <f>COUNTIFS(DataRegularSeason20242025!$D$3:$D$1315,$A16,DataRegularSeason20242025!$H$3:$H$1315, $A16)</f>
        <v>1</v>
      </c>
      <c r="BE16">
        <f>COUNTIFS(DataRegularSeason20242025!$E$3:$E$1315,$A16,DataRegularSeason20242025!$H$3:$H$1315, $A16)</f>
        <v>1</v>
      </c>
      <c r="BF16">
        <f>BD16+BE16</f>
        <v>2</v>
      </c>
      <c r="BG16">
        <f>F16-BD16</f>
        <v>1</v>
      </c>
      <c r="BH16">
        <f>H16-BE16</f>
        <v>4</v>
      </c>
      <c r="BI16">
        <f>BG16+BH16</f>
        <v>5</v>
      </c>
    </row>
    <row r="17" spans="1:61" x14ac:dyDescent="0.25">
      <c r="A17" t="s">
        <v>32</v>
      </c>
      <c r="B17" t="s">
        <v>98</v>
      </c>
      <c r="C17" t="s">
        <v>99</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v>
      </c>
      <c r="F17">
        <f>COUNTIFS(DataRegularSeason20242025!$N$3:$N$1315,1,DataRegularSeason20242025!$D$3:$D$1315,$A17)</f>
        <v>5</v>
      </c>
      <c r="G17">
        <f>41-Table3[[#This Row],[GP_A]]</f>
        <v>36</v>
      </c>
      <c r="H17">
        <f>COUNTIFS(DataRegularSeason20242025!$E$3:$E$1315,$A17,DataRegularSeason20242025!$N$3:$N$1315,1)</f>
        <v>5</v>
      </c>
      <c r="I17">
        <f>41-Table3[[#This Row],[GP_H]]</f>
        <v>36</v>
      </c>
      <c r="J17">
        <f>F17+H17</f>
        <v>10</v>
      </c>
      <c r="K17">
        <f>82-Table3[[#This Row],[GP]]</f>
        <v>72</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2</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5</v>
      </c>
      <c r="AD17">
        <f>Table3[[#This Row],[RW_A]]+Table3[[#This Row],[RW_H]]</f>
        <v>5</v>
      </c>
      <c r="AE17">
        <f>Table3[[#This Row],[RL_A]]+Table3[[#This Row],[RL_H]]</f>
        <v>4</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26">
        <f>Table3[[#This Row],[PTS]]/(2*Table3[[#This Row],[GP]])</f>
        <v>0.55000000000000004</v>
      </c>
      <c r="AM17">
        <f>(2*Table3[[#This Row],[GR]])+Table3[[#This Row],[PTS]]</f>
        <v>155</v>
      </c>
      <c r="AN17">
        <f>(3*Table3[[#This Row],[GR]])+Table3[[#This Row],[PTS2]]</f>
        <v>232</v>
      </c>
      <c r="AO17" s="31" t="str">
        <f>_xlfn.CONCAT(TEXT(Table3[[#This Row],[W]], "0"), "-", TEXT(Table3[[#This Row],[RL]],"0"), "-", TEXT(Table3[[#This Row],[OTL]]+Table3[[#This Row],[SOL]], "0"))</f>
        <v>5-4-1</v>
      </c>
      <c r="AP17">
        <f>COUNTIFS(DataRegularSeason20242025!$D$3:$D$1315,Table3[[#This Row],[Teams]],DataRegularSeason20242025!$K$3:$K$1315,0)</f>
        <v>0</v>
      </c>
      <c r="AQ17">
        <f>SUMIF(DataRegularSeason20242025!$D$3:$D$1315,$A17, DataRegularSeason20242025!$J$3:$J$1315)</f>
        <v>17</v>
      </c>
      <c r="AR17">
        <f>SUMIF(DataRegularSeason20242025!$D$3:$D$1315,$A17, DataRegularSeason20242025!$K$3:$K$1315)</f>
        <v>14</v>
      </c>
      <c r="AS17">
        <f>AQ17-AR17</f>
        <v>3</v>
      </c>
      <c r="AT17">
        <f>COUNTIFS(DataRegularSeason20242025!$E$3:$E$1315,Table3[[#This Row],[Teams]],DataRegularSeason20242025!$J$3:$J$1315,0)</f>
        <v>1</v>
      </c>
      <c r="AU17">
        <f>SUMIF(DataRegularSeason20242025!$E$3:$E$1315,$A17,DataRegularSeason20242025!$K$3:$K$1315)</f>
        <v>19</v>
      </c>
      <c r="AV17">
        <f>SUMIF(DataRegularSeason20242025!$E$3:$E$1315,$A17,DataRegularSeason20242025!$J$3:$J$1315)</f>
        <v>21</v>
      </c>
      <c r="AW17">
        <f>AU17-AV17</f>
        <v>-2</v>
      </c>
      <c r="AX17">
        <f>AQ17+AU17</f>
        <v>36</v>
      </c>
      <c r="AY17">
        <f>AR17+AV17</f>
        <v>35</v>
      </c>
      <c r="AZ17">
        <f>AX17-AY17</f>
        <v>1</v>
      </c>
      <c r="BA17" s="28">
        <f>Table3[[#This Row],[GF]]/Table3[[#This Row],[GP]]</f>
        <v>3.6</v>
      </c>
      <c r="BB17" s="28">
        <f>Table3[[#This Row],[GA]]/Table3[[#This Row],[GP]]</f>
        <v>3.5</v>
      </c>
      <c r="BC17" s="28">
        <f>(Table3[[#This Row],[GF]]-Table3[[#This Row],[GA]])/Table3[[#This Row],[GP]]</f>
        <v>0.1</v>
      </c>
      <c r="BD17">
        <f>COUNTIFS(DataRegularSeason20242025!$D$3:$D$1315,$A17,DataRegularSeason20242025!$H$3:$H$1315, $A17)</f>
        <v>4</v>
      </c>
      <c r="BE17">
        <f>COUNTIFS(DataRegularSeason20242025!$E$3:$E$1315,$A17,DataRegularSeason20242025!$H$3:$H$1315, $A17)</f>
        <v>4</v>
      </c>
      <c r="BF17">
        <f>BD17+BE17</f>
        <v>8</v>
      </c>
      <c r="BG17">
        <f>F17-BD17</f>
        <v>1</v>
      </c>
      <c r="BH17">
        <f>H17-BE17</f>
        <v>1</v>
      </c>
      <c r="BI17">
        <f>BG17+BH17</f>
        <v>2</v>
      </c>
    </row>
    <row r="18" spans="1:61" x14ac:dyDescent="0.25">
      <c r="A18" t="s">
        <v>35</v>
      </c>
      <c r="B18" t="s">
        <v>97</v>
      </c>
      <c r="C18" t="s">
        <v>95</v>
      </c>
      <c r="D18">
        <f>COUNTIFS(DataRegularSeason20242025!$D$3:$D$1315,$A18,DataRegularSeason20242025!$R$3:$R$1315,1,DataRegularSeason20242025!$N$3:$N$1315,1) + COUNTIFS(DataRegularSeason20242025!$E$3:$E$1315,$A18,DataRegularSeason20242025!$R$3:$R$1315,1,DataRegularSeason20242025!$N$3:$N$1315,1)</f>
        <v>2</v>
      </c>
      <c r="E18" s="26">
        <f>Table3[[#This Row],[Watched]]/Table3[[#This Row],[GP]]</f>
        <v>0.33333333333333331</v>
      </c>
      <c r="F18">
        <f>COUNTIFS(DataRegularSeason20242025!$N$3:$N$1315,1,DataRegularSeason20242025!$D$3:$D$1315,$A18)</f>
        <v>1</v>
      </c>
      <c r="G18">
        <f>41-Table3[[#This Row],[GP_A]]</f>
        <v>40</v>
      </c>
      <c r="H18">
        <f>COUNTIFS(DataRegularSeason20242025!$E$3:$E$1315,$A18,DataRegularSeason20242025!$N$3:$N$1315,1)</f>
        <v>5</v>
      </c>
      <c r="I18">
        <f>41-Table3[[#This Row],[GP_H]]</f>
        <v>36</v>
      </c>
      <c r="J18">
        <f>F18+H18</f>
        <v>6</v>
      </c>
      <c r="K18">
        <f>82-Table3[[#This Row],[GP]]</f>
        <v>76</v>
      </c>
      <c r="L18">
        <f>COUNTIFS(DataRegularSeason20242025!$D$3:$D$1315,$A18, DataRegularSeason20242025!$L$3:$L$1315, $A18,DataRegularSeason20242025!$N$3:$N$1315,1)</f>
        <v>0</v>
      </c>
      <c r="M18">
        <f>COUNTIFS(DataRegularSeason20242025!$D$3:$D$1315,$A18, DataRegularSeason20242025!$L$3:$L$1315, $A18,DataRegularSeason20242025!$N$3:$N$1315,1,DataRegularSeason20242025!$M$3:$M$1315,"REG")</f>
        <v>0</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1</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4</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v>
      </c>
      <c r="AC18">
        <f>Table3[[#This Row],[L_A]]+Table3[[#This Row],[L_H]]</f>
        <v>5</v>
      </c>
      <c r="AD18">
        <f>Table3[[#This Row],[RW_A]]+Table3[[#This Row],[RW_H]]</f>
        <v>1</v>
      </c>
      <c r="AE18">
        <f>Table3[[#This Row],[RL_A]]+Table3[[#This Row],[RL_H]]</f>
        <v>5</v>
      </c>
      <c r="AF18">
        <f>Table3[[#This Row],[OTW_A]]+Table3[[#This Row],[OTW_H]]</f>
        <v>0</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2</v>
      </c>
      <c r="AK18">
        <f>(3*(Table3[[#This Row],[RW_A]]+Table3[[#This Row],[RW_H]]))+(2*(Table3[[#This Row],[OTW_A]]+Table3[[#This Row],[SOW_A]]+Table3[[#This Row],[OTW_H]]+Table3[[#This Row],[SOW_H]]))+Table3[[#This Row],[OTL_A]]+Table3[[#This Row],[SOL_A]]+Table3[[#This Row],[OTL_H]]+Table3[[#This Row],[SOL_H]]</f>
        <v>3</v>
      </c>
      <c r="AL18" s="26">
        <f>Table3[[#This Row],[PTS]]/(2*Table3[[#This Row],[GP]])</f>
        <v>0.16666666666666666</v>
      </c>
      <c r="AM18">
        <f>(2*Table3[[#This Row],[GR]])+Table3[[#This Row],[PTS]]</f>
        <v>154</v>
      </c>
      <c r="AN18">
        <f>(3*Table3[[#This Row],[GR]])+Table3[[#This Row],[PTS2]]</f>
        <v>231</v>
      </c>
      <c r="AO18" s="31" t="str">
        <f>_xlfn.CONCAT(TEXT(Table3[[#This Row],[W]], "0"), "-", TEXT(Table3[[#This Row],[RL]],"0"), "-", TEXT(Table3[[#This Row],[OTL]]+Table3[[#This Row],[SOL]], "0"))</f>
        <v>1-5-0</v>
      </c>
      <c r="AP18">
        <f>COUNTIFS(DataRegularSeason20242025!$D$3:$D$1315,Table3[[#This Row],[Teams]],DataRegularSeason20242025!$K$3:$K$1315,0)</f>
        <v>0</v>
      </c>
      <c r="AQ18">
        <f>SUMIF(DataRegularSeason20242025!$D$3:$D$1315,$A18, DataRegularSeason20242025!$J$3:$J$1315)</f>
        <v>0</v>
      </c>
      <c r="AR18">
        <f>SUMIF(DataRegularSeason20242025!$D$3:$D$1315,$A18, DataRegularSeason20242025!$K$3:$K$1315)</f>
        <v>3</v>
      </c>
      <c r="AS18">
        <f>AQ18-AR18</f>
        <v>-3</v>
      </c>
      <c r="AT18">
        <f>COUNTIFS(DataRegularSeason20242025!$E$3:$E$1315,Table3[[#This Row],[Teams]],DataRegularSeason20242025!$J$3:$J$1315,0)</f>
        <v>1</v>
      </c>
      <c r="AU18">
        <f>SUMIF(DataRegularSeason20242025!$E$3:$E$1315,$A18,DataRegularSeason20242025!$K$3:$K$1315)</f>
        <v>14</v>
      </c>
      <c r="AV18">
        <f>SUMIF(DataRegularSeason20242025!$E$3:$E$1315,$A18,DataRegularSeason20242025!$J$3:$J$1315)</f>
        <v>20</v>
      </c>
      <c r="AW18">
        <f>AU18-AV18</f>
        <v>-6</v>
      </c>
      <c r="AX18">
        <f>AQ18+AU18</f>
        <v>14</v>
      </c>
      <c r="AY18">
        <f>AR18+AV18</f>
        <v>23</v>
      </c>
      <c r="AZ18">
        <f>AX18-AY18</f>
        <v>-9</v>
      </c>
      <c r="BA18" s="28">
        <f>Table3[[#This Row],[GF]]/Table3[[#This Row],[GP]]</f>
        <v>2.3333333333333335</v>
      </c>
      <c r="BB18" s="28">
        <f>Table3[[#This Row],[GA]]/Table3[[#This Row],[GP]]</f>
        <v>3.8333333333333335</v>
      </c>
      <c r="BC18" s="28">
        <f>(Table3[[#This Row],[GF]]-Table3[[#This Row],[GA]])/Table3[[#This Row],[GP]]</f>
        <v>-1.5</v>
      </c>
      <c r="BD18">
        <f>COUNTIFS(DataRegularSeason20242025!$D$3:$D$1315,$A18,DataRegularSeason20242025!$H$3:$H$1315, $A18)</f>
        <v>2</v>
      </c>
      <c r="BE18">
        <f>COUNTIFS(DataRegularSeason20242025!$E$3:$E$1315,$A18,DataRegularSeason20242025!$H$3:$H$1315, $A18)</f>
        <v>3</v>
      </c>
      <c r="BF18">
        <f>BD18+BE18</f>
        <v>5</v>
      </c>
      <c r="BG18">
        <f>F18-BD18</f>
        <v>-1</v>
      </c>
      <c r="BH18">
        <f>H18-BE18</f>
        <v>2</v>
      </c>
      <c r="BI18">
        <f>BG18+BH18</f>
        <v>1</v>
      </c>
    </row>
    <row r="19" spans="1:61"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3</v>
      </c>
      <c r="E19" s="26">
        <f>Table3[[#This Row],[Watched]]/Table3[[#This Row],[GP]]</f>
        <v>0.5</v>
      </c>
      <c r="F19">
        <f>COUNTIFS(DataRegularSeason20242025!$N$3:$N$1315,1,DataRegularSeason20242025!$D$3:$D$1315,$A19)</f>
        <v>3</v>
      </c>
      <c r="G19">
        <f>41-Table3[[#This Row],[GP_A]]</f>
        <v>38</v>
      </c>
      <c r="H19">
        <f>COUNTIFS(DataRegularSeason20242025!$E$3:$E$1315,$A19,DataRegularSeason20242025!$N$3:$N$1315,1)</f>
        <v>3</v>
      </c>
      <c r="I19">
        <f>41-Table3[[#This Row],[GP_H]]</f>
        <v>38</v>
      </c>
      <c r="J19">
        <f>F19+H19</f>
        <v>6</v>
      </c>
      <c r="K19">
        <f>82-Table3[[#This Row],[GP]]</f>
        <v>76</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2</v>
      </c>
      <c r="Q19">
        <f>COUNTIFS(DataRegularSeason20242025!$D$3:$D$1315,$A19, DataRegularSeason20242025!$S$3:$S$1315, $A19,DataRegularSeason20242025!$M$3:$M$1315,"REG")</f>
        <v>1</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1</v>
      </c>
      <c r="X19">
        <f>H19-T19</f>
        <v>2</v>
      </c>
      <c r="Y19">
        <f>COUNTIFS(DataRegularSeason20242025!$E$3:$E$1315,$A19, DataRegularSeason20242025!$S$3:$S$1315, $A19,DataRegularSeason20242025!$M$3:$M$1315,"REG")</f>
        <v>1</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2</v>
      </c>
      <c r="AC19">
        <f>Table3[[#This Row],[L_A]]+Table3[[#This Row],[L_H]]</f>
        <v>4</v>
      </c>
      <c r="AD19">
        <f>Table3[[#This Row],[RW_A]]+Table3[[#This Row],[RW_H]]</f>
        <v>1</v>
      </c>
      <c r="AE19">
        <f>Table3[[#This Row],[RL_A]]+Table3[[#This Row],[RL_H]]</f>
        <v>2</v>
      </c>
      <c r="AF19">
        <f>Table3[[#This Row],[OTW_A]]+Table3[[#This Row],[OTW_H]]</f>
        <v>0</v>
      </c>
      <c r="AG19">
        <f>Table3[[#This Row],[OTL_A]]+Table3[[#This Row],[OTL_H]]</f>
        <v>2</v>
      </c>
      <c r="AH19">
        <f>Table3[[#This Row],[SOW_A]]+Table3[[#This Row],[SOW_H]]</f>
        <v>1</v>
      </c>
      <c r="AI19">
        <f>Table3[[#This Row],[SOL_A]]+Table3[[#This Row],[SOL_H]]</f>
        <v>0</v>
      </c>
      <c r="AJ19">
        <f>(2*(Table3[[#This Row],[W_A]]+Table3[[#This Row],[W_H]]))+Table3[[#This Row],[OTL_A]]+Table3[[#This Row],[SOL_A]]+Table3[[#This Row],[OTL_H]]+Table3[[#This Row],[SOL_H]]</f>
        <v>6</v>
      </c>
      <c r="AK19">
        <f>(3*(Table3[[#This Row],[RW_A]]+Table3[[#This Row],[RW_H]]))+(2*(Table3[[#This Row],[OTW_A]]+Table3[[#This Row],[SOW_A]]+Table3[[#This Row],[OTW_H]]+Table3[[#This Row],[SOW_H]]))+Table3[[#This Row],[OTL_A]]+Table3[[#This Row],[SOL_A]]+Table3[[#This Row],[OTL_H]]+Table3[[#This Row],[SOL_H]]</f>
        <v>7</v>
      </c>
      <c r="AL19" s="26">
        <f>Table3[[#This Row],[PTS]]/(2*Table3[[#This Row],[GP]])</f>
        <v>0.5</v>
      </c>
      <c r="AM19">
        <f>(2*Table3[[#This Row],[GR]])+Table3[[#This Row],[PTS]]</f>
        <v>158</v>
      </c>
      <c r="AN19">
        <f>(3*Table3[[#This Row],[GR]])+Table3[[#This Row],[PTS2]]</f>
        <v>235</v>
      </c>
      <c r="AO19" s="31" t="str">
        <f>_xlfn.CONCAT(TEXT(Table3[[#This Row],[W]], "0"), "-", TEXT(Table3[[#This Row],[RL]],"0"), "-", TEXT(Table3[[#This Row],[OTL]]+Table3[[#This Row],[SOL]], "0"))</f>
        <v>2-2-2</v>
      </c>
      <c r="AP19">
        <f>COUNTIFS(DataRegularSeason20242025!$D$3:$D$1315,Table3[[#This Row],[Teams]],DataRegularSeason20242025!$K$3:$K$1315,0)</f>
        <v>0</v>
      </c>
      <c r="AQ19">
        <f>SUMIF(DataRegularSeason20242025!$D$3:$D$1315,$A19, DataRegularSeason20242025!$J$3:$J$1315)</f>
        <v>8</v>
      </c>
      <c r="AR19">
        <f>SUMIF(DataRegularSeason20242025!$D$3:$D$1315,$A19, DataRegularSeason20242025!$K$3:$K$1315)</f>
        <v>7</v>
      </c>
      <c r="AS19">
        <f>AQ19-AR19</f>
        <v>1</v>
      </c>
      <c r="AT19">
        <f>COUNTIFS(DataRegularSeason20242025!$E$3:$E$1315,Table3[[#This Row],[Teams]],DataRegularSeason20242025!$J$3:$J$1315,0)</f>
        <v>0</v>
      </c>
      <c r="AU19">
        <f>SUMIF(DataRegularSeason20242025!$E$3:$E$1315,$A19,DataRegularSeason20242025!$K$3:$K$1315)</f>
        <v>8</v>
      </c>
      <c r="AV19">
        <f>SUMIF(DataRegularSeason20242025!$E$3:$E$1315,$A19,DataRegularSeason20242025!$J$3:$J$1315)</f>
        <v>9</v>
      </c>
      <c r="AW19">
        <f>AU19-AV19</f>
        <v>-1</v>
      </c>
      <c r="AX19">
        <f>AQ19+AU19</f>
        <v>16</v>
      </c>
      <c r="AY19">
        <f>AR19+AV19</f>
        <v>16</v>
      </c>
      <c r="AZ19">
        <f>AX19-AY19</f>
        <v>0</v>
      </c>
      <c r="BA19" s="28">
        <f>Table3[[#This Row],[GF]]/Table3[[#This Row],[GP]]</f>
        <v>2.6666666666666665</v>
      </c>
      <c r="BB19" s="28">
        <f>Table3[[#This Row],[GA]]/Table3[[#This Row],[GP]]</f>
        <v>2.6666666666666665</v>
      </c>
      <c r="BC19" s="28">
        <f>(Table3[[#This Row],[GF]]-Table3[[#This Row],[GA]])/Table3[[#This Row],[GP]]</f>
        <v>0</v>
      </c>
      <c r="BD19">
        <f>COUNTIFS(DataRegularSeason20242025!$D$3:$D$1315,$A19,DataRegularSeason20242025!$H$3:$H$1315, $A19)</f>
        <v>2</v>
      </c>
      <c r="BE19">
        <f>COUNTIFS(DataRegularSeason20242025!$E$3:$E$1315,$A19,DataRegularSeason20242025!$H$3:$H$1315, $A19)</f>
        <v>3</v>
      </c>
      <c r="BF19">
        <f>BD19+BE19</f>
        <v>5</v>
      </c>
      <c r="BG19">
        <f>F19-BD19</f>
        <v>1</v>
      </c>
      <c r="BH19">
        <f>H19-BE19</f>
        <v>0</v>
      </c>
      <c r="BI19">
        <f>BG19+BH19</f>
        <v>1</v>
      </c>
    </row>
    <row r="20" spans="1:61"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4</v>
      </c>
      <c r="E20" s="26">
        <f>Table3[[#This Row],[Watched]]/Table3[[#This Row],[GP]]</f>
        <v>0.5714285714285714</v>
      </c>
      <c r="F20">
        <f>COUNTIFS(DataRegularSeason20242025!$N$3:$N$1315,1,DataRegularSeason20242025!$D$3:$D$1315,$A20)</f>
        <v>4</v>
      </c>
      <c r="G20">
        <f>41-Table3[[#This Row],[GP_A]]</f>
        <v>37</v>
      </c>
      <c r="H20">
        <f>COUNTIFS(DataRegularSeason20242025!$E$3:$E$1315,$A20,DataRegularSeason20242025!$N$3:$N$1315,1)</f>
        <v>3</v>
      </c>
      <c r="I20">
        <f>41-Table3[[#This Row],[GP_H]]</f>
        <v>38</v>
      </c>
      <c r="J20">
        <f>F20+H20</f>
        <v>7</v>
      </c>
      <c r="K20">
        <f>82-Table3[[#This Row],[GP]]</f>
        <v>75</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0</v>
      </c>
      <c r="Q20">
        <f>COUNTIFS(DataRegularSeason20242025!$D$3:$D$1315,$A20, DataRegularSeason20242025!$S$3:$S$1315, $A20,DataRegularSeason20242025!$M$3:$M$1315,"REG")</f>
        <v>0</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2</v>
      </c>
      <c r="Y20">
        <f>COUNTIFS(DataRegularSeason20242025!$E$3:$E$1315,$A20, DataRegularSeason20242025!$S$3:$S$1315, $A20,DataRegularSeason20242025!$M$3:$M$1315,"REG")</f>
        <v>1</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5</v>
      </c>
      <c r="AC20">
        <f>Table3[[#This Row],[L_A]]+Table3[[#This Row],[L_H]]</f>
        <v>2</v>
      </c>
      <c r="AD20">
        <f>Table3[[#This Row],[RW_A]]+Table3[[#This Row],[RW_H]]</f>
        <v>5</v>
      </c>
      <c r="AE20">
        <f>Table3[[#This Row],[RL_A]]+Table3[[#This Row],[RL_H]]</f>
        <v>1</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16</v>
      </c>
      <c r="AL20" s="26">
        <f>Table3[[#This Row],[PTS]]/(2*Table3[[#This Row],[GP]])</f>
        <v>0.7857142857142857</v>
      </c>
      <c r="AM20">
        <f>(2*Table3[[#This Row],[GR]])+Table3[[#This Row],[PTS]]</f>
        <v>161</v>
      </c>
      <c r="AN20">
        <f>(3*Table3[[#This Row],[GR]])+Table3[[#This Row],[PTS2]]</f>
        <v>241</v>
      </c>
      <c r="AO20" s="31" t="str">
        <f>_xlfn.CONCAT(TEXT(Table3[[#This Row],[W]], "0"), "-", TEXT(Table3[[#This Row],[RL]],"0"), "-", TEXT(Table3[[#This Row],[OTL]]+Table3[[#This Row],[SOL]], "0"))</f>
        <v>5-1-1</v>
      </c>
      <c r="AP20">
        <f>COUNTIFS(DataRegularSeason20242025!$D$3:$D$1315,Table3[[#This Row],[Teams]],DataRegularSeason20242025!$K$3:$K$1315,0)</f>
        <v>1</v>
      </c>
      <c r="AQ20">
        <f>SUMIF(DataRegularSeason20242025!$D$3:$D$1315,$A20, DataRegularSeason20242025!$J$3:$J$1315)</f>
        <v>22</v>
      </c>
      <c r="AR20">
        <f>SUMIF(DataRegularSeason20242025!$D$3:$D$1315,$A20, DataRegularSeason20242025!$K$3:$K$1315)</f>
        <v>5</v>
      </c>
      <c r="AS20">
        <f>AQ20-AR20</f>
        <v>17</v>
      </c>
      <c r="AT20">
        <f>COUNTIFS(DataRegularSeason20242025!$E$3:$E$1315,Table3[[#This Row],[Teams]],DataRegularSeason20242025!$J$3:$J$1315,0)</f>
        <v>0</v>
      </c>
      <c r="AU20">
        <f>SUMIF(DataRegularSeason20242025!$E$3:$E$1315,$A20,DataRegularSeason20242025!$K$3:$K$1315)</f>
        <v>11</v>
      </c>
      <c r="AV20">
        <f>SUMIF(DataRegularSeason20242025!$E$3:$E$1315,$A20,DataRegularSeason20242025!$J$3:$J$1315)</f>
        <v>10</v>
      </c>
      <c r="AW20">
        <f>AU20-AV20</f>
        <v>1</v>
      </c>
      <c r="AX20">
        <f>AQ20+AU20</f>
        <v>33</v>
      </c>
      <c r="AY20">
        <f>AR20+AV20</f>
        <v>15</v>
      </c>
      <c r="AZ20">
        <f>AX20-AY20</f>
        <v>18</v>
      </c>
      <c r="BA20" s="28">
        <f>Table3[[#This Row],[GF]]/Table3[[#This Row],[GP]]</f>
        <v>4.7142857142857144</v>
      </c>
      <c r="BB20" s="28">
        <f>Table3[[#This Row],[GA]]/Table3[[#This Row],[GP]]</f>
        <v>2.1428571428571428</v>
      </c>
      <c r="BC20" s="28">
        <f>(Table3[[#This Row],[GF]]-Table3[[#This Row],[GA]])/Table3[[#This Row],[GP]]</f>
        <v>2.5714285714285716</v>
      </c>
      <c r="BD20">
        <f>COUNTIFS(DataRegularSeason20242025!$D$3:$D$1315,$A20,DataRegularSeason20242025!$H$3:$H$1315, $A20)</f>
        <v>3</v>
      </c>
      <c r="BE20">
        <f>COUNTIFS(DataRegularSeason20242025!$E$3:$E$1315,$A20,DataRegularSeason20242025!$H$3:$H$1315, $A20)</f>
        <v>4</v>
      </c>
      <c r="BF20">
        <f>BD20+BE20</f>
        <v>7</v>
      </c>
      <c r="BG20">
        <f>F20-BD20</f>
        <v>1</v>
      </c>
      <c r="BH20">
        <f>H20-BE20</f>
        <v>-1</v>
      </c>
      <c r="BI20">
        <f>BG20+BH20</f>
        <v>0</v>
      </c>
    </row>
    <row r="21" spans="1:61" x14ac:dyDescent="0.25">
      <c r="A21" t="s">
        <v>30</v>
      </c>
      <c r="B21" t="s">
        <v>98</v>
      </c>
      <c r="C21" t="s">
        <v>81</v>
      </c>
      <c r="D21">
        <f>COUNTIFS(DataRegularSeason20242025!$D$3:$D$1315,$A21,DataRegularSeason20242025!$R$3:$R$1315,1,DataRegularSeason20242025!$N$3:$N$1315,1) + COUNTIFS(DataRegularSeason20242025!$E$3:$E$1315,$A21,DataRegularSeason20242025!$R$3:$R$1315,1,DataRegularSeason20242025!$N$3:$N$1315,1)</f>
        <v>1</v>
      </c>
      <c r="E21" s="26">
        <f>Table3[[#This Row],[Watched]]/Table3[[#This Row],[GP]]</f>
        <v>0.16666666666666666</v>
      </c>
      <c r="F21">
        <f>COUNTIFS(DataRegularSeason20242025!$N$3:$N$1315,1,DataRegularSeason20242025!$D$3:$D$1315,$A21)</f>
        <v>2</v>
      </c>
      <c r="G21">
        <f>41-Table3[[#This Row],[GP_A]]</f>
        <v>39</v>
      </c>
      <c r="H21">
        <f>COUNTIFS(DataRegularSeason20242025!$E$3:$E$1315,$A21,DataRegularSeason20242025!$N$3:$N$1315,1)</f>
        <v>4</v>
      </c>
      <c r="I21">
        <f>41-Table3[[#This Row],[GP_H]]</f>
        <v>37</v>
      </c>
      <c r="J21">
        <f>F21+H21</f>
        <v>6</v>
      </c>
      <c r="K21">
        <f>82-Table3[[#This Row],[GP]]</f>
        <v>76</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1</v>
      </c>
      <c r="Y21">
        <f>COUNTIFS(DataRegularSeason20242025!$E$3:$E$1315,$A21, DataRegularSeason20242025!$S$3:$S$1315, $A21,DataRegularSeason20242025!$M$3:$M$1315,"REG")</f>
        <v>1</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4</v>
      </c>
      <c r="AC21">
        <f>Table3[[#This Row],[L_A]]+Table3[[#This Row],[L_H]]</f>
        <v>2</v>
      </c>
      <c r="AD21">
        <f>Table3[[#This Row],[RW_A]]+Table3[[#This Row],[RW_H]]</f>
        <v>3</v>
      </c>
      <c r="AE21">
        <f>Table3[[#This Row],[RL_A]]+Table3[[#This Row],[RL_H]]</f>
        <v>2</v>
      </c>
      <c r="AF21">
        <f>Table3[[#This Row],[OTW_A]]+Table3[[#This Row],[OTW_H]]</f>
        <v>1</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8</v>
      </c>
      <c r="AK21">
        <f>(3*(Table3[[#This Row],[RW_A]]+Table3[[#This Row],[RW_H]]))+(2*(Table3[[#This Row],[OTW_A]]+Table3[[#This Row],[SOW_A]]+Table3[[#This Row],[OTW_H]]+Table3[[#This Row],[SOW_H]]))+Table3[[#This Row],[OTL_A]]+Table3[[#This Row],[SOL_A]]+Table3[[#This Row],[OTL_H]]+Table3[[#This Row],[SOL_H]]</f>
        <v>11</v>
      </c>
      <c r="AL21" s="26">
        <f>Table3[[#This Row],[PTS]]/(2*Table3[[#This Row],[GP]])</f>
        <v>0.66666666666666663</v>
      </c>
      <c r="AM21">
        <f>(2*Table3[[#This Row],[GR]])+Table3[[#This Row],[PTS]]</f>
        <v>160</v>
      </c>
      <c r="AN21">
        <f>(3*Table3[[#This Row],[GR]])+Table3[[#This Row],[PTS2]]</f>
        <v>239</v>
      </c>
      <c r="AO21" s="31" t="str">
        <f>_xlfn.CONCAT(TEXT(Table3[[#This Row],[W]], "0"), "-", TEXT(Table3[[#This Row],[RL]],"0"), "-", TEXT(Table3[[#This Row],[OTL]]+Table3[[#This Row],[SOL]], "0"))</f>
        <v>4-2-0</v>
      </c>
      <c r="AP21">
        <f>COUNTIFS(DataRegularSeason20242025!$D$3:$D$1315,Table3[[#This Row],[Teams]],DataRegularSeason20242025!$K$3:$K$1315,0)</f>
        <v>1</v>
      </c>
      <c r="AQ21">
        <f>SUMIF(DataRegularSeason20242025!$D$3:$D$1315,$A21, DataRegularSeason20242025!$J$3:$J$1315)</f>
        <v>8</v>
      </c>
      <c r="AR21">
        <f>SUMIF(DataRegularSeason20242025!$D$3:$D$1315,$A21, DataRegularSeason20242025!$K$3:$K$1315)</f>
        <v>7</v>
      </c>
      <c r="AS21">
        <f>AQ21-AR21</f>
        <v>1</v>
      </c>
      <c r="AT21">
        <f>COUNTIFS(DataRegularSeason20242025!$E$3:$E$1315,Table3[[#This Row],[Teams]],DataRegularSeason20242025!$J$3:$J$1315,0)</f>
        <v>0</v>
      </c>
      <c r="AU21">
        <f>SUMIF(DataRegularSeason20242025!$E$3:$E$1315,$A21,DataRegularSeason20242025!$K$3:$K$1315)</f>
        <v>17</v>
      </c>
      <c r="AV21">
        <f>SUMIF(DataRegularSeason20242025!$E$3:$E$1315,$A21,DataRegularSeason20242025!$J$3:$J$1315)</f>
        <v>15</v>
      </c>
      <c r="AW21">
        <f>AU21-AV21</f>
        <v>2</v>
      </c>
      <c r="AX21">
        <f>AQ21+AU21</f>
        <v>25</v>
      </c>
      <c r="AY21">
        <f>AR21+AV21</f>
        <v>22</v>
      </c>
      <c r="AZ21">
        <f>AX21-AY21</f>
        <v>3</v>
      </c>
      <c r="BA21" s="28">
        <f>Table3[[#This Row],[GF]]/Table3[[#This Row],[GP]]</f>
        <v>4.166666666666667</v>
      </c>
      <c r="BB21" s="28">
        <f>Table3[[#This Row],[GA]]/Table3[[#This Row],[GP]]</f>
        <v>3.6666666666666665</v>
      </c>
      <c r="BC21" s="28">
        <f>(Table3[[#This Row],[GF]]-Table3[[#This Row],[GA]])/Table3[[#This Row],[GP]]</f>
        <v>0.5</v>
      </c>
      <c r="BD21">
        <f>COUNTIFS(DataRegularSeason20242025!$D$3:$D$1315,$A21,DataRegularSeason20242025!$H$3:$H$1315, $A21)</f>
        <v>1</v>
      </c>
      <c r="BE21">
        <f>COUNTIFS(DataRegularSeason20242025!$E$3:$E$1315,$A21,DataRegularSeason20242025!$H$3:$H$1315, $A21)</f>
        <v>1</v>
      </c>
      <c r="BF21">
        <f>BD21+BE21</f>
        <v>2</v>
      </c>
      <c r="BG21">
        <f>F21-BD21</f>
        <v>1</v>
      </c>
      <c r="BH21">
        <f>H21-BE21</f>
        <v>3</v>
      </c>
      <c r="BI21">
        <f>BG21+BH21</f>
        <v>4</v>
      </c>
    </row>
    <row r="22" spans="1:61"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3</v>
      </c>
      <c r="E22" s="26">
        <f>Table3[[#This Row],[Watched]]/Table3[[#This Row],[GP]]</f>
        <v>0.42857142857142855</v>
      </c>
      <c r="F22">
        <f>COUNTIFS(DataRegularSeason20242025!$N$3:$N$1315,1,DataRegularSeason20242025!$D$3:$D$1315,$A22)</f>
        <v>5</v>
      </c>
      <c r="G22">
        <f>41-Table3[[#This Row],[GP_A]]</f>
        <v>36</v>
      </c>
      <c r="H22">
        <f>COUNTIFS(DataRegularSeason20242025!$E$3:$E$1315,$A22,DataRegularSeason20242025!$N$3:$N$1315,1)</f>
        <v>2</v>
      </c>
      <c r="I22">
        <f>41-Table3[[#This Row],[GP_H]]</f>
        <v>39</v>
      </c>
      <c r="J22">
        <f>F22+H22</f>
        <v>7</v>
      </c>
      <c r="K22">
        <f>82-Table3[[#This Row],[GP]]</f>
        <v>75</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0</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4</v>
      </c>
      <c r="Q22">
        <f>COUNTIFS(DataRegularSeason20242025!$D$3:$D$1315,$A22, DataRegularSeason20242025!$S$3:$S$1315, $A22,DataRegularSeason20242025!$M$3:$M$1315,"REG")</f>
        <v>3</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0</v>
      </c>
      <c r="U22">
        <f>COUNTIFS(DataRegularSeason20242025!$E$3:$E$1315,$A22, DataRegularSeason20242025!$L$3:$L$1315, $A22,DataRegularSeason20242025!$N$3:$N$1315,1,DataRegularSeason20242025!$M$3:$M$1315,"REG")</f>
        <v>0</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1</v>
      </c>
      <c r="AC22">
        <f>Table3[[#This Row],[L_A]]+Table3[[#This Row],[L_H]]</f>
        <v>6</v>
      </c>
      <c r="AD22">
        <f>Table3[[#This Row],[RW_A]]+Table3[[#This Row],[RW_H]]</f>
        <v>0</v>
      </c>
      <c r="AE22">
        <f>Table3[[#This Row],[RL_A]]+Table3[[#This Row],[RL_H]]</f>
        <v>5</v>
      </c>
      <c r="AF22">
        <f>Table3[[#This Row],[OTW_A]]+Table3[[#This Row],[OTW_H]]</f>
        <v>0</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3</v>
      </c>
      <c r="AK22">
        <f>(3*(Table3[[#This Row],[RW_A]]+Table3[[#This Row],[RW_H]]))+(2*(Table3[[#This Row],[OTW_A]]+Table3[[#This Row],[SOW_A]]+Table3[[#This Row],[OTW_H]]+Table3[[#This Row],[SOW_H]]))+Table3[[#This Row],[OTL_A]]+Table3[[#This Row],[SOL_A]]+Table3[[#This Row],[OTL_H]]+Table3[[#This Row],[SOL_H]]</f>
        <v>3</v>
      </c>
      <c r="AL22" s="26">
        <f>Table3[[#This Row],[PTS]]/(2*Table3[[#This Row],[GP]])</f>
        <v>0.21428571428571427</v>
      </c>
      <c r="AM22">
        <f>(2*Table3[[#This Row],[GR]])+Table3[[#This Row],[PTS]]</f>
        <v>153</v>
      </c>
      <c r="AN22">
        <f>(3*Table3[[#This Row],[GR]])+Table3[[#This Row],[PTS2]]</f>
        <v>228</v>
      </c>
      <c r="AO22" s="31" t="str">
        <f>_xlfn.CONCAT(TEXT(Table3[[#This Row],[W]], "0"), "-", TEXT(Table3[[#This Row],[RL]],"0"), "-", TEXT(Table3[[#This Row],[OTL]]+Table3[[#This Row],[SOL]], "0"))</f>
        <v>1-5-1</v>
      </c>
      <c r="AP22">
        <f>COUNTIFS(DataRegularSeason20242025!$D$3:$D$1315,Table3[[#This Row],[Teams]],DataRegularSeason20242025!$K$3:$K$1315,0)</f>
        <v>0</v>
      </c>
      <c r="AQ22">
        <f>SUMIF(DataRegularSeason20242025!$D$3:$D$1315,$A22, DataRegularSeason20242025!$J$3:$J$1315)</f>
        <v>16</v>
      </c>
      <c r="AR22">
        <f>SUMIF(DataRegularSeason20242025!$D$3:$D$1315,$A22, DataRegularSeason20242025!$K$3:$K$1315)</f>
        <v>24</v>
      </c>
      <c r="AS22">
        <f>AQ22-AR22</f>
        <v>-8</v>
      </c>
      <c r="AT22">
        <f>COUNTIFS(DataRegularSeason20242025!$E$3:$E$1315,Table3[[#This Row],[Teams]],DataRegularSeason20242025!$J$3:$J$1315,0)</f>
        <v>0</v>
      </c>
      <c r="AU22">
        <f>SUMIF(DataRegularSeason20242025!$E$3:$E$1315,$A22,DataRegularSeason20242025!$K$3:$K$1315)</f>
        <v>1</v>
      </c>
      <c r="AV22">
        <f>SUMIF(DataRegularSeason20242025!$E$3:$E$1315,$A22,DataRegularSeason20242025!$J$3:$J$1315)</f>
        <v>7</v>
      </c>
      <c r="AW22">
        <f>AU22-AV22</f>
        <v>-6</v>
      </c>
      <c r="AX22">
        <f>AQ22+AU22</f>
        <v>17</v>
      </c>
      <c r="AY22">
        <f>AR22+AV22</f>
        <v>31</v>
      </c>
      <c r="AZ22">
        <f>AX22-AY22</f>
        <v>-14</v>
      </c>
      <c r="BA22" s="28">
        <f>Table3[[#This Row],[GF]]/Table3[[#This Row],[GP]]</f>
        <v>2.4285714285714284</v>
      </c>
      <c r="BB22" s="28">
        <f>Table3[[#This Row],[GA]]/Table3[[#This Row],[GP]]</f>
        <v>4.4285714285714288</v>
      </c>
      <c r="BC22" s="28">
        <f>(Table3[[#This Row],[GF]]-Table3[[#This Row],[GA]])/Table3[[#This Row],[GP]]</f>
        <v>-2</v>
      </c>
      <c r="BD22">
        <f>COUNTIFS(DataRegularSeason20242025!$D$3:$D$1315,$A22,DataRegularSeason20242025!$H$3:$H$1315, $A22)</f>
        <v>3</v>
      </c>
      <c r="BE22">
        <f>COUNTIFS(DataRegularSeason20242025!$E$3:$E$1315,$A22,DataRegularSeason20242025!$H$3:$H$1315, $A22)</f>
        <v>0</v>
      </c>
      <c r="BF22">
        <f>BD22+BE22</f>
        <v>3</v>
      </c>
      <c r="BG22">
        <f>F22-BD22</f>
        <v>2</v>
      </c>
      <c r="BH22">
        <f>H22-BE22</f>
        <v>2</v>
      </c>
      <c r="BI22">
        <f>BG22+BH22</f>
        <v>4</v>
      </c>
    </row>
    <row r="23" spans="1:6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5</v>
      </c>
      <c r="E23" s="26">
        <f>Table3[[#This Row],[Watched]]/Table3[[#This Row],[GP]]</f>
        <v>0.625</v>
      </c>
      <c r="F23">
        <f>COUNTIFS(DataRegularSeason20242025!$N$3:$N$1315,1,DataRegularSeason20242025!$D$3:$D$1315,$A23)</f>
        <v>5</v>
      </c>
      <c r="G23">
        <f>41-Table3[[#This Row],[GP_A]]</f>
        <v>36</v>
      </c>
      <c r="H23">
        <f>COUNTIFS(DataRegularSeason20242025!$E$3:$E$1315,$A23,DataRegularSeason20242025!$N$3:$N$1315,1)</f>
        <v>3</v>
      </c>
      <c r="I23">
        <f>41-Table3[[#This Row],[GP_H]]</f>
        <v>38</v>
      </c>
      <c r="J23">
        <f>F23+H23</f>
        <v>8</v>
      </c>
      <c r="K23">
        <f>82-Table3[[#This Row],[GP]]</f>
        <v>74</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3</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1</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0</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2</v>
      </c>
      <c r="Y23">
        <f>COUNTIFS(DataRegularSeason20242025!$E$3:$E$1315,$A23, DataRegularSeason20242025!$S$3:$S$1315, $A23,DataRegularSeason20242025!$M$3:$M$1315,"REG")</f>
        <v>2</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5</v>
      </c>
      <c r="AD23">
        <f>Table3[[#This Row],[RW_A]]+Table3[[#This Row],[RW_H]]</f>
        <v>2</v>
      </c>
      <c r="AE23">
        <f>Table3[[#This Row],[RL_A]]+Table3[[#This Row],[RL_H]]</f>
        <v>4</v>
      </c>
      <c r="AF23">
        <f>Table3[[#This Row],[OTW_A]]+Table3[[#This Row],[OTW_H]]</f>
        <v>1</v>
      </c>
      <c r="AG23">
        <f>Table3[[#This Row],[OTL_A]]+Table3[[#This Row],[OTL_H]]</f>
        <v>0</v>
      </c>
      <c r="AH23">
        <f>Table3[[#This Row],[SOW_A]]+Table3[[#This Row],[SOW_H]]</f>
        <v>0</v>
      </c>
      <c r="AI23">
        <f>Table3[[#This Row],[SOL_A]]+Table3[[#This Row],[SOL_H]]</f>
        <v>1</v>
      </c>
      <c r="AJ23">
        <f>(2*(Table3[[#This Row],[W_A]]+Table3[[#This Row],[W_H]]))+Table3[[#This Row],[OTL_A]]+Table3[[#This Row],[SOL_A]]+Table3[[#This Row],[OTL_H]]+Table3[[#This Row],[SOL_H]]</f>
        <v>7</v>
      </c>
      <c r="AK23">
        <f>(3*(Table3[[#This Row],[RW_A]]+Table3[[#This Row],[RW_H]]))+(2*(Table3[[#This Row],[OTW_A]]+Table3[[#This Row],[SOW_A]]+Table3[[#This Row],[OTW_H]]+Table3[[#This Row],[SOW_H]]))+Table3[[#This Row],[OTL_A]]+Table3[[#This Row],[SOL_A]]+Table3[[#This Row],[OTL_H]]+Table3[[#This Row],[SOL_H]]</f>
        <v>9</v>
      </c>
      <c r="AL23" s="26">
        <f>Table3[[#This Row],[PTS]]/(2*Table3[[#This Row],[GP]])</f>
        <v>0.4375</v>
      </c>
      <c r="AM23">
        <f>(2*Table3[[#This Row],[GR]])+Table3[[#This Row],[PTS]]</f>
        <v>155</v>
      </c>
      <c r="AN23">
        <f>(3*Table3[[#This Row],[GR]])+Table3[[#This Row],[PTS2]]</f>
        <v>231</v>
      </c>
      <c r="AO23" s="31" t="str">
        <f>_xlfn.CONCAT(TEXT(Table3[[#This Row],[W]], "0"), "-", TEXT(Table3[[#This Row],[RL]],"0"), "-", TEXT(Table3[[#This Row],[OTL]]+Table3[[#This Row],[SOL]], "0"))</f>
        <v>3-4-1</v>
      </c>
      <c r="AP23">
        <f>COUNTIFS(DataRegularSeason20242025!$D$3:$D$1315,Table3[[#This Row],[Teams]],DataRegularSeason20242025!$K$3:$K$1315,0)</f>
        <v>0</v>
      </c>
      <c r="AQ23">
        <f>SUMIF(DataRegularSeason20242025!$D$3:$D$1315,$A23, DataRegularSeason20242025!$J$3:$J$1315)</f>
        <v>20</v>
      </c>
      <c r="AR23">
        <f>SUMIF(DataRegularSeason20242025!$D$3:$D$1315,$A23, DataRegularSeason20242025!$K$3:$K$1315)</f>
        <v>20</v>
      </c>
      <c r="AS23">
        <f>AQ23-AR23</f>
        <v>0</v>
      </c>
      <c r="AT23">
        <f>COUNTIFS(DataRegularSeason20242025!$E$3:$E$1315,Table3[[#This Row],[Teams]],DataRegularSeason20242025!$J$3:$J$1315,0)</f>
        <v>0</v>
      </c>
      <c r="AU23">
        <f>SUMIF(DataRegularSeason20242025!$E$3:$E$1315,$A23,DataRegularSeason20242025!$K$3:$K$1315)</f>
        <v>7</v>
      </c>
      <c r="AV23">
        <f>SUMIF(DataRegularSeason20242025!$E$3:$E$1315,$A23,DataRegularSeason20242025!$J$3:$J$1315)</f>
        <v>15</v>
      </c>
      <c r="AW23">
        <f>AU23-AV23</f>
        <v>-8</v>
      </c>
      <c r="AX23">
        <f>AQ23+AU23</f>
        <v>27</v>
      </c>
      <c r="AY23">
        <f>AR23+AV23</f>
        <v>35</v>
      </c>
      <c r="AZ23">
        <f>AX23-AY23</f>
        <v>-8</v>
      </c>
      <c r="BA23" s="28">
        <f>Table3[[#This Row],[GF]]/Table3[[#This Row],[GP]]</f>
        <v>3.375</v>
      </c>
      <c r="BB23" s="28">
        <f>Table3[[#This Row],[GA]]/Table3[[#This Row],[GP]]</f>
        <v>4.375</v>
      </c>
      <c r="BC23" s="28">
        <f>(Table3[[#This Row],[GF]]-Table3[[#This Row],[GA]])/Table3[[#This Row],[GP]]</f>
        <v>-1</v>
      </c>
      <c r="BD23">
        <f>COUNTIFS(DataRegularSeason20242025!$D$3:$D$1315,$A23,DataRegularSeason20242025!$H$3:$H$1315, $A23)</f>
        <v>2</v>
      </c>
      <c r="BE23">
        <f>COUNTIFS(DataRegularSeason20242025!$E$3:$E$1315,$A23,DataRegularSeason20242025!$H$3:$H$1315, $A23)</f>
        <v>1</v>
      </c>
      <c r="BF23">
        <f>BD23+BE23</f>
        <v>3</v>
      </c>
      <c r="BG23">
        <f>F23-BD23</f>
        <v>3</v>
      </c>
      <c r="BH23">
        <f>H23-BE23</f>
        <v>2</v>
      </c>
      <c r="BI23">
        <f>BG23+BH23</f>
        <v>5</v>
      </c>
    </row>
    <row r="24" spans="1:61"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3</v>
      </c>
      <c r="E24" s="26">
        <f>Table3[[#This Row],[Watched]]/Table3[[#This Row],[GP]]</f>
        <v>0.375</v>
      </c>
      <c r="F24">
        <f>COUNTIFS(DataRegularSeason20242025!$N$3:$N$1315,1,DataRegularSeason20242025!$D$3:$D$1315,$A24)</f>
        <v>3</v>
      </c>
      <c r="G24">
        <f>41-Table3[[#This Row],[GP_A]]</f>
        <v>38</v>
      </c>
      <c r="H24">
        <f>COUNTIFS(DataRegularSeason20242025!$E$3:$E$1315,$A24,DataRegularSeason20242025!$N$3:$N$1315,1)</f>
        <v>5</v>
      </c>
      <c r="I24">
        <f>41-Table3[[#This Row],[GP_H]]</f>
        <v>36</v>
      </c>
      <c r="J24">
        <f>F24+H24</f>
        <v>8</v>
      </c>
      <c r="K24">
        <f>82-Table3[[#This Row],[GP]]</f>
        <v>74</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1</v>
      </c>
      <c r="Q24">
        <f>COUNTIFS(DataRegularSeason20242025!$D$3:$D$1315,$A24, DataRegularSeason20242025!$S$3:$S$1315, $A24,DataRegularSeason20242025!$M$3:$M$1315,"REG")</f>
        <v>1</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2</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4</v>
      </c>
      <c r="AC24">
        <f>Table3[[#This Row],[L_A]]+Table3[[#This Row],[L_H]]</f>
        <v>4</v>
      </c>
      <c r="AD24">
        <f>Table3[[#This Row],[RW_A]]+Table3[[#This Row],[RW_H]]</f>
        <v>2</v>
      </c>
      <c r="AE24">
        <f>Table3[[#This Row],[RL_A]]+Table3[[#This Row],[RL_H]]</f>
        <v>3</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11</v>
      </c>
      <c r="AL24" s="26">
        <f>Table3[[#This Row],[PTS]]/(2*Table3[[#This Row],[GP]])</f>
        <v>0.5625</v>
      </c>
      <c r="AM24">
        <f>(2*Table3[[#This Row],[GR]])+Table3[[#This Row],[PTS]]</f>
        <v>157</v>
      </c>
      <c r="AN24">
        <f>(3*Table3[[#This Row],[GR]])+Table3[[#This Row],[PTS2]]</f>
        <v>233</v>
      </c>
      <c r="AO24" s="31" t="str">
        <f>_xlfn.CONCAT(TEXT(Table3[[#This Row],[W]], "0"), "-", TEXT(Table3[[#This Row],[RL]],"0"), "-", TEXT(Table3[[#This Row],[OTL]]+Table3[[#This Row],[SOL]], "0"))</f>
        <v>4-3-1</v>
      </c>
      <c r="AP24">
        <f>COUNTIFS(DataRegularSeason20242025!$D$3:$D$1315,Table3[[#This Row],[Teams]],DataRegularSeason20242025!$K$3:$K$1315,0)</f>
        <v>0</v>
      </c>
      <c r="AQ24">
        <f>SUMIF(DataRegularSeason20242025!$D$3:$D$1315,$A24, DataRegularSeason20242025!$J$3:$J$1315)</f>
        <v>12</v>
      </c>
      <c r="AR24">
        <f>SUMIF(DataRegularSeason20242025!$D$3:$D$1315,$A24, DataRegularSeason20242025!$K$3:$K$1315)</f>
        <v>9</v>
      </c>
      <c r="AS24">
        <f>AQ24-AR24</f>
        <v>3</v>
      </c>
      <c r="AT24">
        <f>COUNTIFS(DataRegularSeason20242025!$E$3:$E$1315,Table3[[#This Row],[Teams]],DataRegularSeason20242025!$J$3:$J$1315,0)</f>
        <v>0</v>
      </c>
      <c r="AU24">
        <f>SUMIF(DataRegularSeason20242025!$E$3:$E$1315,$A24,DataRegularSeason20242025!$K$3:$K$1315)</f>
        <v>15</v>
      </c>
      <c r="AV24">
        <f>SUMIF(DataRegularSeason20242025!$E$3:$E$1315,$A24,DataRegularSeason20242025!$J$3:$J$1315)</f>
        <v>15</v>
      </c>
      <c r="AW24">
        <f>AU24-AV24</f>
        <v>0</v>
      </c>
      <c r="AX24">
        <f>AQ24+AU24</f>
        <v>27</v>
      </c>
      <c r="AY24">
        <f>AR24+AV24</f>
        <v>24</v>
      </c>
      <c r="AZ24">
        <f>AX24-AY24</f>
        <v>3</v>
      </c>
      <c r="BA24" s="28">
        <f>Table3[[#This Row],[GF]]/Table3[[#This Row],[GP]]</f>
        <v>3.375</v>
      </c>
      <c r="BB24" s="28">
        <f>Table3[[#This Row],[GA]]/Table3[[#This Row],[GP]]</f>
        <v>3</v>
      </c>
      <c r="BC24" s="28">
        <f>(Table3[[#This Row],[GF]]-Table3[[#This Row],[GA]])/Table3[[#This Row],[GP]]</f>
        <v>0.375</v>
      </c>
      <c r="BD24">
        <f>COUNTIFS(DataRegularSeason20242025!$D$3:$D$1315,$A24,DataRegularSeason20242025!$H$3:$H$1315, $A24)</f>
        <v>0</v>
      </c>
      <c r="BE24">
        <f>COUNTIFS(DataRegularSeason20242025!$E$3:$E$1315,$A24,DataRegularSeason20242025!$H$3:$H$1315, $A24)</f>
        <v>1</v>
      </c>
      <c r="BF24">
        <f>BD24+BE24</f>
        <v>1</v>
      </c>
      <c r="BG24">
        <f>F24-BD24</f>
        <v>3</v>
      </c>
      <c r="BH24">
        <f>H24-BE24</f>
        <v>4</v>
      </c>
      <c r="BI24">
        <f>BG24+BH24</f>
        <v>7</v>
      </c>
    </row>
    <row r="25" spans="1:61" x14ac:dyDescent="0.25">
      <c r="A25" t="s">
        <v>38</v>
      </c>
      <c r="B25" t="s">
        <v>97</v>
      </c>
      <c r="C25" t="s">
        <v>100</v>
      </c>
      <c r="D25">
        <f>COUNTIFS(DataRegularSeason20242025!$D$3:$D$1315,$A25,DataRegularSeason20242025!$R$3:$R$1315,1,DataRegularSeason20242025!$N$3:$N$1315,1) + COUNTIFS(DataRegularSeason20242025!$E$3:$E$1315,$A25,DataRegularSeason20242025!$R$3:$R$1315,1,DataRegularSeason20242025!$N$3:$N$1315,1)</f>
        <v>2</v>
      </c>
      <c r="E25" s="26">
        <f>Table3[[#This Row],[Watched]]/Table3[[#This Row],[GP]]</f>
        <v>0.25</v>
      </c>
      <c r="F25">
        <f>COUNTIFS(DataRegularSeason20242025!$N$3:$N$1315,1,DataRegularSeason20242025!$D$3:$D$1315,$A25)</f>
        <v>5</v>
      </c>
      <c r="G25">
        <f>41-Table3[[#This Row],[GP_A]]</f>
        <v>36</v>
      </c>
      <c r="H25">
        <f>COUNTIFS(DataRegularSeason20242025!$E$3:$E$1315,$A25,DataRegularSeason20242025!$N$3:$N$1315,1)</f>
        <v>3</v>
      </c>
      <c r="I25">
        <f>41-Table3[[#This Row],[GP_H]]</f>
        <v>38</v>
      </c>
      <c r="J25">
        <f>F25+H25</f>
        <v>8</v>
      </c>
      <c r="K25">
        <f>82-Table3[[#This Row],[GP]]</f>
        <v>74</v>
      </c>
      <c r="L25">
        <f>COUNTIFS(DataRegularSeason20242025!$D$3:$D$1315,$A25, DataRegularSeason20242025!$L$3:$L$1315, $A25,DataRegularSeason20242025!$N$3:$N$1315,1)</f>
        <v>0</v>
      </c>
      <c r="M25">
        <f>COUNTIFS(DataRegularSeason20242025!$D$3:$D$1315,$A25, DataRegularSeason20242025!$L$3:$L$1315, $A25,DataRegularSeason20242025!$N$3:$N$1315,1,DataRegularSeason20242025!$M$3:$M$1315,"REG")</f>
        <v>0</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5</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0</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3</v>
      </c>
      <c r="Y25">
        <f>COUNTIFS(DataRegularSeason20242025!$E$3:$E$1315,$A25, DataRegularSeason20242025!$S$3:$S$1315, $A25,DataRegularSeason20242025!$M$3:$M$1315,"REG")</f>
        <v>2</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0</v>
      </c>
      <c r="AC25">
        <f>Table3[[#This Row],[L_A]]+Table3[[#This Row],[L_H]]</f>
        <v>8</v>
      </c>
      <c r="AD25">
        <f>Table3[[#This Row],[RW_A]]+Table3[[#This Row],[RW_H]]</f>
        <v>0</v>
      </c>
      <c r="AE25">
        <f>Table3[[#This Row],[RL_A]]+Table3[[#This Row],[RL_H]]</f>
        <v>6</v>
      </c>
      <c r="AF25">
        <f>Table3[[#This Row],[OTW_A]]+Table3[[#This Row],[OTW_H]]</f>
        <v>0</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2</v>
      </c>
      <c r="AK25">
        <f>(3*(Table3[[#This Row],[RW_A]]+Table3[[#This Row],[RW_H]]))+(2*(Table3[[#This Row],[OTW_A]]+Table3[[#This Row],[SOW_A]]+Table3[[#This Row],[OTW_H]]+Table3[[#This Row],[SOW_H]]))+Table3[[#This Row],[OTL_A]]+Table3[[#This Row],[SOL_A]]+Table3[[#This Row],[OTL_H]]+Table3[[#This Row],[SOL_H]]</f>
        <v>2</v>
      </c>
      <c r="AL25" s="26">
        <f>Table3[[#This Row],[PTS]]/(2*Table3[[#This Row],[GP]])</f>
        <v>0.125</v>
      </c>
      <c r="AM25">
        <f>(2*Table3[[#This Row],[GR]])+Table3[[#This Row],[PTS]]</f>
        <v>150</v>
      </c>
      <c r="AN25">
        <f>(3*Table3[[#This Row],[GR]])+Table3[[#This Row],[PTS2]]</f>
        <v>224</v>
      </c>
      <c r="AO25" s="31" t="str">
        <f>_xlfn.CONCAT(TEXT(Table3[[#This Row],[W]], "0"), "-", TEXT(Table3[[#This Row],[RL]],"0"), "-", TEXT(Table3[[#This Row],[OTL]]+Table3[[#This Row],[SOL]], "0"))</f>
        <v>0-6-2</v>
      </c>
      <c r="AP25">
        <f>COUNTIFS(DataRegularSeason20242025!$D$3:$D$1315,Table3[[#This Row],[Teams]],DataRegularSeason20242025!$K$3:$K$1315,0)</f>
        <v>0</v>
      </c>
      <c r="AQ25">
        <f>SUMIF(DataRegularSeason20242025!$D$3:$D$1315,$A25, DataRegularSeason20242025!$J$3:$J$1315)</f>
        <v>10</v>
      </c>
      <c r="AR25">
        <f>SUMIF(DataRegularSeason20242025!$D$3:$D$1315,$A25, DataRegularSeason20242025!$K$3:$K$1315)</f>
        <v>21</v>
      </c>
      <c r="AS25">
        <f>AQ25-AR25</f>
        <v>-11</v>
      </c>
      <c r="AT25">
        <f>COUNTIFS(DataRegularSeason20242025!$E$3:$E$1315,Table3[[#This Row],[Teams]],DataRegularSeason20242025!$J$3:$J$1315,0)</f>
        <v>0</v>
      </c>
      <c r="AU25">
        <f>SUMIF(DataRegularSeason20242025!$E$3:$E$1315,$A25,DataRegularSeason20242025!$K$3:$K$1315)</f>
        <v>5</v>
      </c>
      <c r="AV25">
        <f>SUMIF(DataRegularSeason20242025!$E$3:$E$1315,$A25,DataRegularSeason20242025!$J$3:$J$1315)</f>
        <v>11</v>
      </c>
      <c r="AW25">
        <f>AU25-AV25</f>
        <v>-6</v>
      </c>
      <c r="AX25">
        <f>AQ25+AU25</f>
        <v>15</v>
      </c>
      <c r="AY25">
        <f>AR25+AV25</f>
        <v>32</v>
      </c>
      <c r="AZ25">
        <f>AX25-AY25</f>
        <v>-17</v>
      </c>
      <c r="BA25" s="28">
        <f>Table3[[#This Row],[GF]]/Table3[[#This Row],[GP]]</f>
        <v>1.875</v>
      </c>
      <c r="BB25" s="28">
        <f>Table3[[#This Row],[GA]]/Table3[[#This Row],[GP]]</f>
        <v>4</v>
      </c>
      <c r="BC25" s="28">
        <f>(Table3[[#This Row],[GF]]-Table3[[#This Row],[GA]])/Table3[[#This Row],[GP]]</f>
        <v>-2.125</v>
      </c>
      <c r="BD25">
        <f>COUNTIFS(DataRegularSeason20242025!$D$3:$D$1315,$A25,DataRegularSeason20242025!$H$3:$H$1315, $A25)</f>
        <v>0</v>
      </c>
      <c r="BE25">
        <f>COUNTIFS(DataRegularSeason20242025!$E$3:$E$1315,$A25,DataRegularSeason20242025!$H$3:$H$1315, $A25)</f>
        <v>0</v>
      </c>
      <c r="BF25">
        <f>BD25+BE25</f>
        <v>0</v>
      </c>
      <c r="BG25">
        <f>F25-BD25</f>
        <v>5</v>
      </c>
      <c r="BH25">
        <f>H25-BE25</f>
        <v>3</v>
      </c>
      <c r="BI25">
        <f>BG25+BH25</f>
        <v>8</v>
      </c>
    </row>
    <row r="26" spans="1:61"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3</v>
      </c>
      <c r="E26" s="26">
        <f>Table3[[#This Row],[Watched]]/Table3[[#This Row],[GP]]</f>
        <v>0.375</v>
      </c>
      <c r="F26">
        <f>COUNTIFS(DataRegularSeason20242025!$N$3:$N$1315,1,DataRegularSeason20242025!$D$3:$D$1315,$A26)</f>
        <v>4</v>
      </c>
      <c r="G26">
        <f>41-Table3[[#This Row],[GP_A]]</f>
        <v>37</v>
      </c>
      <c r="H26">
        <f>COUNTIFS(DataRegularSeason20242025!$E$3:$E$1315,$A26,DataRegularSeason20242025!$N$3:$N$1315,1)</f>
        <v>4</v>
      </c>
      <c r="I26">
        <f>41-Table3[[#This Row],[GP_H]]</f>
        <v>37</v>
      </c>
      <c r="J26">
        <f>F26+H26</f>
        <v>8</v>
      </c>
      <c r="K26">
        <f>82-Table3[[#This Row],[GP]]</f>
        <v>74</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3</v>
      </c>
      <c r="AD26">
        <f>Table3[[#This Row],[RW_A]]+Table3[[#This Row],[RW_H]]</f>
        <v>3</v>
      </c>
      <c r="AE26">
        <f>Table3[[#This Row],[RL_A]]+Table3[[#This Row],[RL_H]]</f>
        <v>3</v>
      </c>
      <c r="AF26">
        <f>Table3[[#This Row],[OTW_A]]+Table3[[#This Row],[OTW_H]]</f>
        <v>2</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13</v>
      </c>
      <c r="AL26" s="26">
        <f>Table3[[#This Row],[PTS]]/(2*Table3[[#This Row],[GP]])</f>
        <v>0.625</v>
      </c>
      <c r="AM26">
        <f>(2*Table3[[#This Row],[GR]])+Table3[[#This Row],[PTS]]</f>
        <v>158</v>
      </c>
      <c r="AN26">
        <f>(3*Table3[[#This Row],[GR]])+Table3[[#This Row],[PTS2]]</f>
        <v>235</v>
      </c>
      <c r="AO26" s="31" t="str">
        <f>_xlfn.CONCAT(TEXT(Table3[[#This Row],[W]], "0"), "-", TEXT(Table3[[#This Row],[RL]],"0"), "-", TEXT(Table3[[#This Row],[OTL]]+Table3[[#This Row],[SOL]], "0"))</f>
        <v>5-3-0</v>
      </c>
      <c r="AP26">
        <f>COUNTIFS(DataRegularSeason20242025!$D$3:$D$1315,Table3[[#This Row],[Teams]],DataRegularSeason20242025!$K$3:$K$1315,0)</f>
        <v>0</v>
      </c>
      <c r="AQ26">
        <f>SUMIF(DataRegularSeason20242025!$D$3:$D$1315,$A26, DataRegularSeason20242025!$J$3:$J$1315)</f>
        <v>16</v>
      </c>
      <c r="AR26">
        <f>SUMIF(DataRegularSeason20242025!$D$3:$D$1315,$A26, DataRegularSeason20242025!$K$3:$K$1315)</f>
        <v>11</v>
      </c>
      <c r="AS26">
        <f>AQ26-AR26</f>
        <v>5</v>
      </c>
      <c r="AT26">
        <f>COUNTIFS(DataRegularSeason20242025!$E$3:$E$1315,Table3[[#This Row],[Teams]],DataRegularSeason20242025!$J$3:$J$1315,0)</f>
        <v>1</v>
      </c>
      <c r="AU26">
        <f>SUMIF(DataRegularSeason20242025!$E$3:$E$1315,$A26,DataRegularSeason20242025!$K$3:$K$1315)</f>
        <v>8</v>
      </c>
      <c r="AV26">
        <f>SUMIF(DataRegularSeason20242025!$E$3:$E$1315,$A26,DataRegularSeason20242025!$J$3:$J$1315)</f>
        <v>10</v>
      </c>
      <c r="AW26">
        <f>AU26-AV26</f>
        <v>-2</v>
      </c>
      <c r="AX26">
        <f>AQ26+AU26</f>
        <v>24</v>
      </c>
      <c r="AY26">
        <f>AR26+AV26</f>
        <v>21</v>
      </c>
      <c r="AZ26">
        <f>AX26-AY26</f>
        <v>3</v>
      </c>
      <c r="BA26" s="28">
        <f>Table3[[#This Row],[GF]]/Table3[[#This Row],[GP]]</f>
        <v>3</v>
      </c>
      <c r="BB26" s="28">
        <f>Table3[[#This Row],[GA]]/Table3[[#This Row],[GP]]</f>
        <v>2.625</v>
      </c>
      <c r="BC26" s="28">
        <f>(Table3[[#This Row],[GF]]-Table3[[#This Row],[GA]])/Table3[[#This Row],[GP]]</f>
        <v>0.375</v>
      </c>
      <c r="BD26">
        <f>COUNTIFS(DataRegularSeason20242025!$D$3:$D$1315,$A26,DataRegularSeason20242025!$H$3:$H$1315, $A26)</f>
        <v>5</v>
      </c>
      <c r="BE26">
        <f>COUNTIFS(DataRegularSeason20242025!$E$3:$E$1315,$A26,DataRegularSeason20242025!$H$3:$H$1315, $A26)</f>
        <v>3</v>
      </c>
      <c r="BF26">
        <f>BD26+BE26</f>
        <v>8</v>
      </c>
      <c r="BG26">
        <f>F26-BD26</f>
        <v>-1</v>
      </c>
      <c r="BH26">
        <f>H26-BE26</f>
        <v>1</v>
      </c>
      <c r="BI26">
        <f>BG26+BH26</f>
        <v>0</v>
      </c>
    </row>
    <row r="27" spans="1:61" x14ac:dyDescent="0.25">
      <c r="A27" t="s">
        <v>43</v>
      </c>
      <c r="B27" t="s">
        <v>98</v>
      </c>
      <c r="C27" t="s">
        <v>81</v>
      </c>
      <c r="D27">
        <f>COUNTIFS(DataRegularSeason20242025!$D$3:$D$1315,$A27,DataRegularSeason20242025!$R$3:$R$1315,1,DataRegularSeason20242025!$N$3:$N$1315,1) + COUNTIFS(DataRegularSeason20242025!$E$3:$E$1315,$A27,DataRegularSeason20242025!$R$3:$R$1315,1,DataRegularSeason20242025!$N$3:$N$1315,1)</f>
        <v>4</v>
      </c>
      <c r="E27" s="26">
        <f>Table3[[#This Row],[Watched]]/Table3[[#This Row],[GP]]</f>
        <v>0.5714285714285714</v>
      </c>
      <c r="F27">
        <f>COUNTIFS(DataRegularSeason20242025!$N$3:$N$1315,1,DataRegularSeason20242025!$D$3:$D$1315,$A27)</f>
        <v>4</v>
      </c>
      <c r="G27">
        <f>41-Table3[[#This Row],[GP_A]]</f>
        <v>37</v>
      </c>
      <c r="H27">
        <f>COUNTIFS(DataRegularSeason20242025!$E$3:$E$1315,$A27,DataRegularSeason20242025!$N$3:$N$1315,1)</f>
        <v>3</v>
      </c>
      <c r="I27">
        <f>41-Table3[[#This Row],[GP_H]]</f>
        <v>38</v>
      </c>
      <c r="J27">
        <f>F27+H27</f>
        <v>7</v>
      </c>
      <c r="K27">
        <f>82-Table3[[#This Row],[GP]]</f>
        <v>75</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2</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1</v>
      </c>
      <c r="Y27">
        <f>COUNTIFS(DataRegularSeason20242025!$E$3:$E$1315,$A27, DataRegularSeason20242025!$S$3:$S$1315, $A27,DataRegularSeason20242025!$M$3:$M$1315,"REG")</f>
        <v>1</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4</v>
      </c>
      <c r="AC27">
        <f>Table3[[#This Row],[L_A]]+Table3[[#This Row],[L_H]]</f>
        <v>3</v>
      </c>
      <c r="AD27">
        <f>Table3[[#This Row],[RW_A]]+Table3[[#This Row],[RW_H]]</f>
        <v>4</v>
      </c>
      <c r="AE27">
        <f>Table3[[#This Row],[RL_A]]+Table3[[#This Row],[RL_H]]</f>
        <v>3</v>
      </c>
      <c r="AF27">
        <f>Table3[[#This Row],[OTW_A]]+Table3[[#This Row],[OTW_H]]</f>
        <v>0</v>
      </c>
      <c r="AG27">
        <f>Table3[[#This Row],[OTL_A]]+Table3[[#This Row],[OTL_H]]</f>
        <v>0</v>
      </c>
      <c r="AH27">
        <f>Table3[[#This Row],[SOW_A]]+Table3[[#This Row],[SOW_H]]</f>
        <v>0</v>
      </c>
      <c r="AI27">
        <f>Table3[[#This Row],[SOL_A]]+Table3[[#This Row],[SOL_H]]</f>
        <v>0</v>
      </c>
      <c r="AJ27">
        <f>(2*(Table3[[#This Row],[W_A]]+Table3[[#This Row],[W_H]]))+Table3[[#This Row],[OTL_A]]+Table3[[#This Row],[SOL_A]]+Table3[[#This Row],[OTL_H]]+Table3[[#This Row],[SOL_H]]</f>
        <v>8</v>
      </c>
      <c r="AK27">
        <f>(3*(Table3[[#This Row],[RW_A]]+Table3[[#This Row],[RW_H]]))+(2*(Table3[[#This Row],[OTW_A]]+Table3[[#This Row],[SOW_A]]+Table3[[#This Row],[OTW_H]]+Table3[[#This Row],[SOW_H]]))+Table3[[#This Row],[OTL_A]]+Table3[[#This Row],[SOL_A]]+Table3[[#This Row],[OTL_H]]+Table3[[#This Row],[SOL_H]]</f>
        <v>12</v>
      </c>
      <c r="AL27" s="26">
        <f>Table3[[#This Row],[PTS]]/(2*Table3[[#This Row],[GP]])</f>
        <v>0.5714285714285714</v>
      </c>
      <c r="AM27">
        <f>(2*Table3[[#This Row],[GR]])+Table3[[#This Row],[PTS]]</f>
        <v>158</v>
      </c>
      <c r="AN27">
        <f>(3*Table3[[#This Row],[GR]])+Table3[[#This Row],[PTS2]]</f>
        <v>237</v>
      </c>
      <c r="AO27" s="31" t="str">
        <f>_xlfn.CONCAT(TEXT(Table3[[#This Row],[W]], "0"), "-", TEXT(Table3[[#This Row],[RL]],"0"), "-", TEXT(Table3[[#This Row],[OTL]]+Table3[[#This Row],[SOL]], "0"))</f>
        <v>4-3-0</v>
      </c>
      <c r="AP27">
        <f>COUNTIFS(DataRegularSeason20242025!$D$3:$D$1315,Table3[[#This Row],[Teams]],DataRegularSeason20242025!$K$3:$K$1315,0)</f>
        <v>0</v>
      </c>
      <c r="AQ27">
        <f>SUMIF(DataRegularSeason20242025!$D$3:$D$1315,$A27, DataRegularSeason20242025!$J$3:$J$1315)</f>
        <v>18</v>
      </c>
      <c r="AR27">
        <f>SUMIF(DataRegularSeason20242025!$D$3:$D$1315,$A27, DataRegularSeason20242025!$K$3:$K$1315)</f>
        <v>16</v>
      </c>
      <c r="AS27">
        <f>AQ27-AR27</f>
        <v>2</v>
      </c>
      <c r="AT27">
        <f>COUNTIFS(DataRegularSeason20242025!$E$3:$E$1315,Table3[[#This Row],[Teams]],DataRegularSeason20242025!$J$3:$J$1315,0)</f>
        <v>0</v>
      </c>
      <c r="AU27">
        <f>SUMIF(DataRegularSeason20242025!$E$3:$E$1315,$A27,DataRegularSeason20242025!$K$3:$K$1315)</f>
        <v>10</v>
      </c>
      <c r="AV27">
        <f>SUMIF(DataRegularSeason20242025!$E$3:$E$1315,$A27,DataRegularSeason20242025!$J$3:$J$1315)</f>
        <v>8</v>
      </c>
      <c r="AW27">
        <f>AU27-AV27</f>
        <v>2</v>
      </c>
      <c r="AX27">
        <f>AQ27+AU27</f>
        <v>28</v>
      </c>
      <c r="AY27">
        <f>AR27+AV27</f>
        <v>24</v>
      </c>
      <c r="AZ27">
        <f>AX27-AY27</f>
        <v>4</v>
      </c>
      <c r="BA27" s="28">
        <f>Table3[[#This Row],[GF]]/Table3[[#This Row],[GP]]</f>
        <v>4</v>
      </c>
      <c r="BB27" s="28">
        <f>Table3[[#This Row],[GA]]/Table3[[#This Row],[GP]]</f>
        <v>3.4285714285714284</v>
      </c>
      <c r="BC27" s="28">
        <f>(Table3[[#This Row],[GF]]-Table3[[#This Row],[GA]])/Table3[[#This Row],[GP]]</f>
        <v>0.5714285714285714</v>
      </c>
      <c r="BD27">
        <f>COUNTIFS(DataRegularSeason20242025!$D$3:$D$1315,$A27,DataRegularSeason20242025!$H$3:$H$1315, $A27)</f>
        <v>2</v>
      </c>
      <c r="BE27">
        <f>COUNTIFS(DataRegularSeason20242025!$E$3:$E$1315,$A27,DataRegularSeason20242025!$H$3:$H$1315, $A27)</f>
        <v>4</v>
      </c>
      <c r="BF27">
        <f>BD27+BE27</f>
        <v>6</v>
      </c>
      <c r="BG27">
        <f>F27-BD27</f>
        <v>2</v>
      </c>
      <c r="BH27">
        <f>H27-BE27</f>
        <v>-1</v>
      </c>
      <c r="BI27">
        <f>BG27+BH27</f>
        <v>1</v>
      </c>
    </row>
    <row r="28" spans="1:61" x14ac:dyDescent="0.25">
      <c r="A28" t="s">
        <v>18</v>
      </c>
      <c r="B28" t="s">
        <v>98</v>
      </c>
      <c r="C28" t="s">
        <v>81</v>
      </c>
      <c r="D28">
        <f>COUNTIFS(DataRegularSeason20242025!$D$3:$D$1315,$A28,DataRegularSeason20242025!$R$3:$R$1315,1,DataRegularSeason20242025!$N$3:$N$1315,1) + COUNTIFS(DataRegularSeason20242025!$E$3:$E$1315,$A28,DataRegularSeason20242025!$R$3:$R$1315,1,DataRegularSeason20242025!$N$3:$N$1315,1)</f>
        <v>2</v>
      </c>
      <c r="E28" s="26">
        <f>Table3[[#This Row],[Watched]]/Table3[[#This Row],[GP]]</f>
        <v>0.25</v>
      </c>
      <c r="F28">
        <f>COUNTIFS(DataRegularSeason20242025!$N$3:$N$1315,1,DataRegularSeason20242025!$D$3:$D$1315,$A28)</f>
        <v>3</v>
      </c>
      <c r="G28">
        <f>41-Table3[[#This Row],[GP_A]]</f>
        <v>38</v>
      </c>
      <c r="H28">
        <f>COUNTIFS(DataRegularSeason20242025!$E$3:$E$1315,$A28,DataRegularSeason20242025!$N$3:$N$1315,1)</f>
        <v>5</v>
      </c>
      <c r="I28">
        <f>41-Table3[[#This Row],[GP_H]]</f>
        <v>36</v>
      </c>
      <c r="J28">
        <f>F28+H28</f>
        <v>8</v>
      </c>
      <c r="K28">
        <f>82-Table3[[#This Row],[GP]]</f>
        <v>74</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2</v>
      </c>
      <c r="Q28">
        <f>COUNTIFS(DataRegularSeason20242025!$D$3:$D$1315,$A28, DataRegularSeason20242025!$S$3:$S$1315, $A28,DataRegularSeason20242025!$M$3:$M$1315,"REG")</f>
        <v>2</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4</v>
      </c>
      <c r="AD28">
        <f>Table3[[#This Row],[RW_A]]+Table3[[#This Row],[RW_H]]</f>
        <v>4</v>
      </c>
      <c r="AE28">
        <f>Table3[[#This Row],[RL_A]]+Table3[[#This Row],[RL_H]]</f>
        <v>4</v>
      </c>
      <c r="AF28">
        <f>Table3[[#This Row],[OTW_A]]+Table3[[#This Row],[OTW_H]]</f>
        <v>0</v>
      </c>
      <c r="AG28">
        <f>Table3[[#This Row],[OTL_A]]+Table3[[#This Row],[OTL_H]]</f>
        <v>0</v>
      </c>
      <c r="AH28">
        <f>Table3[[#This Row],[SOW_A]]+Table3[[#This Row],[SOW_H]]</f>
        <v>0</v>
      </c>
      <c r="AI28">
        <f>Table3[[#This Row],[SOL_A]]+Table3[[#This Row],[SOL_H]]</f>
        <v>0</v>
      </c>
      <c r="AJ28">
        <f>(2*(Table3[[#This Row],[W_A]]+Table3[[#This Row],[W_H]]))+Table3[[#This Row],[OTL_A]]+Table3[[#This Row],[SOL_A]]+Table3[[#This Row],[OTL_H]]+Table3[[#This Row],[SOL_H]]</f>
        <v>8</v>
      </c>
      <c r="AK28">
        <f>(3*(Table3[[#This Row],[RW_A]]+Table3[[#This Row],[RW_H]]))+(2*(Table3[[#This Row],[OTW_A]]+Table3[[#This Row],[SOW_A]]+Table3[[#This Row],[OTW_H]]+Table3[[#This Row],[SOW_H]]))+Table3[[#This Row],[OTL_A]]+Table3[[#This Row],[SOL_A]]+Table3[[#This Row],[OTL_H]]+Table3[[#This Row],[SOL_H]]</f>
        <v>12</v>
      </c>
      <c r="AL28" s="26">
        <f>Table3[[#This Row],[PTS]]/(2*Table3[[#This Row],[GP]])</f>
        <v>0.5</v>
      </c>
      <c r="AM28">
        <f>(2*Table3[[#This Row],[GR]])+Table3[[#This Row],[PTS]]</f>
        <v>156</v>
      </c>
      <c r="AN28">
        <f>(3*Table3[[#This Row],[GR]])+Table3[[#This Row],[PTS2]]</f>
        <v>234</v>
      </c>
      <c r="AO28" s="31" t="str">
        <f>_xlfn.CONCAT(TEXT(Table3[[#This Row],[W]], "0"), "-", TEXT(Table3[[#This Row],[RL]],"0"), "-", TEXT(Table3[[#This Row],[OTL]]+Table3[[#This Row],[SOL]], "0"))</f>
        <v>4-4-0</v>
      </c>
      <c r="AP28">
        <f>COUNTIFS(DataRegularSeason20242025!$D$3:$D$1315,Table3[[#This Row],[Teams]],DataRegularSeason20242025!$K$3:$K$1315,0)</f>
        <v>0</v>
      </c>
      <c r="AQ28">
        <f>SUMIF(DataRegularSeason20242025!$D$3:$D$1315,$A28, DataRegularSeason20242025!$J$3:$J$1315)</f>
        <v>6</v>
      </c>
      <c r="AR28">
        <f>SUMIF(DataRegularSeason20242025!$D$3:$D$1315,$A28, DataRegularSeason20242025!$K$3:$K$1315)</f>
        <v>9</v>
      </c>
      <c r="AS28">
        <f>AQ28-AR28</f>
        <v>-3</v>
      </c>
      <c r="AT28">
        <f>COUNTIFS(DataRegularSeason20242025!$E$3:$E$1315,Table3[[#This Row],[Teams]],DataRegularSeason20242025!$J$3:$J$1315,0)</f>
        <v>0</v>
      </c>
      <c r="AU28">
        <f>SUMIF(DataRegularSeason20242025!$E$3:$E$1315,$A28,DataRegularSeason20242025!$K$3:$K$1315)</f>
        <v>17</v>
      </c>
      <c r="AV28">
        <f>SUMIF(DataRegularSeason20242025!$E$3:$E$1315,$A28,DataRegularSeason20242025!$J$3:$J$1315)</f>
        <v>15</v>
      </c>
      <c r="AW28">
        <f>AU28-AV28</f>
        <v>2</v>
      </c>
      <c r="AX28">
        <f>AQ28+AU28</f>
        <v>23</v>
      </c>
      <c r="AY28">
        <f>AR28+AV28</f>
        <v>24</v>
      </c>
      <c r="AZ28">
        <f>AX28-AY28</f>
        <v>-1</v>
      </c>
      <c r="BA28" s="28">
        <f>Table3[[#This Row],[GF]]/Table3[[#This Row],[GP]]</f>
        <v>2.875</v>
      </c>
      <c r="BB28" s="28">
        <f>Table3[[#This Row],[GA]]/Table3[[#This Row],[GP]]</f>
        <v>3</v>
      </c>
      <c r="BC28" s="28">
        <f>(Table3[[#This Row],[GF]]-Table3[[#This Row],[GA]])/Table3[[#This Row],[GP]]</f>
        <v>-0.125</v>
      </c>
      <c r="BD28">
        <f>COUNTIFS(DataRegularSeason20242025!$D$3:$D$1315,$A28,DataRegularSeason20242025!$H$3:$H$1315, $A28)</f>
        <v>4</v>
      </c>
      <c r="BE28">
        <f>COUNTIFS(DataRegularSeason20242025!$E$3:$E$1315,$A28,DataRegularSeason20242025!$H$3:$H$1315, $A28)</f>
        <v>3</v>
      </c>
      <c r="BF28">
        <f>BD28+BE28</f>
        <v>7</v>
      </c>
      <c r="BG28">
        <f>F28-BD28</f>
        <v>-1</v>
      </c>
      <c r="BH28">
        <f>H28-BE28</f>
        <v>2</v>
      </c>
      <c r="BI28">
        <f>BG28+BH28</f>
        <v>1</v>
      </c>
    </row>
    <row r="29" spans="1:61" x14ac:dyDescent="0.25">
      <c r="A29" t="s">
        <v>15</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0.625</v>
      </c>
      <c r="F29">
        <f>COUNTIFS(DataRegularSeason20242025!$N$3:$N$1315,1,DataRegularSeason20242025!$D$3:$D$1315,$A29)</f>
        <v>4</v>
      </c>
      <c r="G29">
        <f>41-Table3[[#This Row],[GP_A]]</f>
        <v>37</v>
      </c>
      <c r="H29">
        <f>COUNTIFS(DataRegularSeason20242025!$E$3:$E$1315,$A29,DataRegularSeason20242025!$N$3:$N$1315,1)</f>
        <v>4</v>
      </c>
      <c r="I29">
        <f>41-Table3[[#This Row],[GP_H]]</f>
        <v>37</v>
      </c>
      <c r="J29">
        <f>F29+H29</f>
        <v>8</v>
      </c>
      <c r="K29">
        <f>82-Table3[[#This Row],[GP]]</f>
        <v>74</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0</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2</v>
      </c>
      <c r="Q29">
        <f>COUNTIFS(DataRegularSeason20242025!$D$3:$D$1315,$A29, DataRegularSeason20242025!$S$3:$S$1315, $A29,DataRegularSeason20242025!$M$3:$M$1315,"REG")</f>
        <v>1</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4</v>
      </c>
      <c r="AC29">
        <f>Table3[[#This Row],[L_A]]+Table3[[#This Row],[L_H]]</f>
        <v>4</v>
      </c>
      <c r="AD29">
        <f>Table3[[#This Row],[RW_A]]+Table3[[#This Row],[RW_H]]</f>
        <v>1</v>
      </c>
      <c r="AE29">
        <f>Table3[[#This Row],[RL_A]]+Table3[[#This Row],[RL_H]]</f>
        <v>3</v>
      </c>
      <c r="AF29">
        <f>Table3[[#This Row],[OTW_A]]+Table3[[#This Row],[OTW_H]]</f>
        <v>3</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9</v>
      </c>
      <c r="AK29">
        <f>(3*(Table3[[#This Row],[RW_A]]+Table3[[#This Row],[RW_H]]))+(2*(Table3[[#This Row],[OTW_A]]+Table3[[#This Row],[SOW_A]]+Table3[[#This Row],[OTW_H]]+Table3[[#This Row],[SOW_H]]))+Table3[[#This Row],[OTL_A]]+Table3[[#This Row],[SOL_A]]+Table3[[#This Row],[OTL_H]]+Table3[[#This Row],[SOL_H]]</f>
        <v>10</v>
      </c>
      <c r="AL29" s="26">
        <f>Table3[[#This Row],[PTS]]/(2*Table3[[#This Row],[GP]])</f>
        <v>0.5625</v>
      </c>
      <c r="AM29">
        <f>(2*Table3[[#This Row],[GR]])+Table3[[#This Row],[PTS]]</f>
        <v>157</v>
      </c>
      <c r="AN29">
        <f>(3*Table3[[#This Row],[GR]])+Table3[[#This Row],[PTS2]]</f>
        <v>232</v>
      </c>
      <c r="AO29" s="31" t="str">
        <f>_xlfn.CONCAT(TEXT(Table3[[#This Row],[W]], "0"), "-", TEXT(Table3[[#This Row],[RL]],"0"), "-", TEXT(Table3[[#This Row],[OTL]]+Table3[[#This Row],[SOL]], "0"))</f>
        <v>4-3-1</v>
      </c>
      <c r="AP29">
        <f>COUNTIFS(DataRegularSeason20242025!$D$3:$D$1315,Table3[[#This Row],[Teams]],DataRegularSeason20242025!$K$3:$K$1315,0)</f>
        <v>0</v>
      </c>
      <c r="AQ29">
        <f>SUMIF(DataRegularSeason20242025!$D$3:$D$1315,$A29, DataRegularSeason20242025!$J$3:$J$1315)</f>
        <v>15</v>
      </c>
      <c r="AR29">
        <f>SUMIF(DataRegularSeason20242025!$D$3:$D$1315,$A29, DataRegularSeason20242025!$K$3:$K$1315)</f>
        <v>17</v>
      </c>
      <c r="AS29">
        <f>AQ29-AR29</f>
        <v>-2</v>
      </c>
      <c r="AT29">
        <f>COUNTIFS(DataRegularSeason20242025!$E$3:$E$1315,Table3[[#This Row],[Teams]],DataRegularSeason20242025!$J$3:$J$1315,0)</f>
        <v>0</v>
      </c>
      <c r="AU29">
        <f>SUMIF(DataRegularSeason20242025!$E$3:$E$1315,$A29,DataRegularSeason20242025!$K$3:$K$1315)</f>
        <v>8</v>
      </c>
      <c r="AV29">
        <f>SUMIF(DataRegularSeason20242025!$E$3:$E$1315,$A29,DataRegularSeason20242025!$J$3:$J$1315)</f>
        <v>12</v>
      </c>
      <c r="AW29">
        <f>AU29-AV29</f>
        <v>-4</v>
      </c>
      <c r="AX29">
        <f>AQ29+AU29</f>
        <v>23</v>
      </c>
      <c r="AY29">
        <f>AR29+AV29</f>
        <v>29</v>
      </c>
      <c r="AZ29">
        <f>AX29-AY29</f>
        <v>-6</v>
      </c>
      <c r="BA29" s="28">
        <f>Table3[[#This Row],[GF]]/Table3[[#This Row],[GP]]</f>
        <v>2.875</v>
      </c>
      <c r="BB29" s="28">
        <f>Table3[[#This Row],[GA]]/Table3[[#This Row],[GP]]</f>
        <v>3.625</v>
      </c>
      <c r="BC29" s="28">
        <f>(Table3[[#This Row],[GF]]-Table3[[#This Row],[GA]])/Table3[[#This Row],[GP]]</f>
        <v>-0.75</v>
      </c>
      <c r="BD29">
        <f>COUNTIFS(DataRegularSeason20242025!$D$3:$D$1315,$A29,DataRegularSeason20242025!$H$3:$H$1315, $A29)</f>
        <v>2</v>
      </c>
      <c r="BE29">
        <f>COUNTIFS(DataRegularSeason20242025!$E$3:$E$1315,$A29,DataRegularSeason20242025!$H$3:$H$1315, $A29)</f>
        <v>3</v>
      </c>
      <c r="BF29">
        <f>BD29+BE29</f>
        <v>5</v>
      </c>
      <c r="BG29">
        <f>F29-BD29</f>
        <v>2</v>
      </c>
      <c r="BH29">
        <f>H29-BE29</f>
        <v>1</v>
      </c>
      <c r="BI29">
        <f>BG29+BH29</f>
        <v>3</v>
      </c>
    </row>
    <row r="30" spans="1:61" x14ac:dyDescent="0.25">
      <c r="A30" t="s">
        <v>25</v>
      </c>
      <c r="B30" t="s">
        <v>97</v>
      </c>
      <c r="C30" t="s">
        <v>100</v>
      </c>
      <c r="D30">
        <f>COUNTIFS(DataRegularSeason20242025!$D$3:$D$1315,$A30,DataRegularSeason20242025!$R$3:$R$1315,1,DataRegularSeason20242025!$N$3:$N$1315,1) + COUNTIFS(DataRegularSeason20242025!$E$3:$E$1315,$A30,DataRegularSeason20242025!$R$3:$R$1315,1,DataRegularSeason20242025!$N$3:$N$1315,1)</f>
        <v>3</v>
      </c>
      <c r="E30" s="26">
        <f>Table3[[#This Row],[Watched]]/Table3[[#This Row],[GP]]</f>
        <v>0.5</v>
      </c>
      <c r="F30">
        <f>COUNTIFS(DataRegularSeason20242025!$N$3:$N$1315,1,DataRegularSeason20242025!$D$3:$D$1315,$A30)</f>
        <v>4</v>
      </c>
      <c r="G30">
        <f>41-Table3[[#This Row],[GP_A]]</f>
        <v>37</v>
      </c>
      <c r="H30">
        <f>COUNTIFS(DataRegularSeason20242025!$E$3:$E$1315,$A30,DataRegularSeason20242025!$N$3:$N$1315,1)</f>
        <v>2</v>
      </c>
      <c r="I30">
        <f>41-Table3[[#This Row],[GP_H]]</f>
        <v>39</v>
      </c>
      <c r="J30">
        <f>F30+H30</f>
        <v>6</v>
      </c>
      <c r="K30">
        <f>82-Table3[[#This Row],[GP]]</f>
        <v>76</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0</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2</v>
      </c>
      <c r="Y30">
        <f>COUNTIFS(DataRegularSeason20242025!$E$3:$E$1315,$A30, DataRegularSeason20242025!$S$3:$S$1315, $A30,DataRegularSeason20242025!$M$3:$M$1315,"REG")</f>
        <v>0</v>
      </c>
      <c r="Z30">
        <f>COUNTIFS(DataRegularSeason20242025!$E$3:$E$1315,$A30, DataRegularSeason20242025!$S$3:$S$1315, $A30,DataRegularSeason20242025!$M$3:$M$1315,"OT")</f>
        <v>1</v>
      </c>
      <c r="AA30">
        <f>COUNTIFS(DataRegularSeason20242025!$E$3:$E$1315,$A30, DataRegularSeason20242025!$S$3:$S$1315, $A30,DataRegularSeason20242025!$M$3:$M$1315,"SO")</f>
        <v>1</v>
      </c>
      <c r="AB30">
        <f>Table3[[#This Row],[W_A]]+Table3[[#This Row],[W_H]]</f>
        <v>3</v>
      </c>
      <c r="AC30">
        <f>Table3[[#This Row],[L_A]]+Table3[[#This Row],[L_H]]</f>
        <v>3</v>
      </c>
      <c r="AD30">
        <f>Table3[[#This Row],[RW_A]]+Table3[[#This Row],[RW_H]]</f>
        <v>2</v>
      </c>
      <c r="AE30">
        <f>Table3[[#This Row],[RL_A]]+Table3[[#This Row],[RL_H]]</f>
        <v>1</v>
      </c>
      <c r="AF30">
        <f>Table3[[#This Row],[OTW_A]]+Table3[[#This Row],[OTW_H]]</f>
        <v>1</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8</v>
      </c>
      <c r="AK30">
        <f>(3*(Table3[[#This Row],[RW_A]]+Table3[[#This Row],[RW_H]]))+(2*(Table3[[#This Row],[OTW_A]]+Table3[[#This Row],[SOW_A]]+Table3[[#This Row],[OTW_H]]+Table3[[#This Row],[SOW_H]]))+Table3[[#This Row],[OTL_A]]+Table3[[#This Row],[SOL_A]]+Table3[[#This Row],[OTL_H]]+Table3[[#This Row],[SOL_H]]</f>
        <v>10</v>
      </c>
      <c r="AL30" s="26">
        <f>Table3[[#This Row],[PTS]]/(2*Table3[[#This Row],[GP]])</f>
        <v>0.66666666666666663</v>
      </c>
      <c r="AM30">
        <f>(2*Table3[[#This Row],[GR]])+Table3[[#This Row],[PTS]]</f>
        <v>160</v>
      </c>
      <c r="AN30">
        <f>(3*Table3[[#This Row],[GR]])+Table3[[#This Row],[PTS2]]</f>
        <v>238</v>
      </c>
      <c r="AO30" s="31" t="str">
        <f>_xlfn.CONCAT(TEXT(Table3[[#This Row],[W]], "0"), "-", TEXT(Table3[[#This Row],[RL]],"0"), "-", TEXT(Table3[[#This Row],[OTL]]+Table3[[#This Row],[SOL]], "0"))</f>
        <v>3-1-2</v>
      </c>
      <c r="AP30">
        <f>COUNTIFS(DataRegularSeason20242025!$D$3:$D$1315,Table3[[#This Row],[Teams]],DataRegularSeason20242025!$K$3:$K$1315,0)</f>
        <v>1</v>
      </c>
      <c r="AQ30">
        <f>SUMIF(DataRegularSeason20242025!$D$3:$D$1315,$A30, DataRegularSeason20242025!$J$3:$J$1315)</f>
        <v>13</v>
      </c>
      <c r="AR30">
        <f>SUMIF(DataRegularSeason20242025!$D$3:$D$1315,$A30, DataRegularSeason20242025!$K$3:$K$1315)</f>
        <v>9</v>
      </c>
      <c r="AS30">
        <f>AQ30-AR30</f>
        <v>4</v>
      </c>
      <c r="AT30">
        <f>COUNTIFS(DataRegularSeason20242025!$E$3:$E$1315,Table3[[#This Row],[Teams]],DataRegularSeason20242025!$J$3:$J$1315,0)</f>
        <v>0</v>
      </c>
      <c r="AU30">
        <f>SUMIF(DataRegularSeason20242025!$E$3:$E$1315,$A30,DataRegularSeason20242025!$K$3:$K$1315)</f>
        <v>7</v>
      </c>
      <c r="AV30">
        <f>SUMIF(DataRegularSeason20242025!$E$3:$E$1315,$A30,DataRegularSeason20242025!$J$3:$J$1315)</f>
        <v>9</v>
      </c>
      <c r="AW30">
        <f>AU30-AV30</f>
        <v>-2</v>
      </c>
      <c r="AX30">
        <f>AQ30+AU30</f>
        <v>20</v>
      </c>
      <c r="AY30">
        <f>AR30+AV30</f>
        <v>18</v>
      </c>
      <c r="AZ30">
        <f>AX30-AY30</f>
        <v>2</v>
      </c>
      <c r="BA30" s="28">
        <f>Table3[[#This Row],[GF]]/Table3[[#This Row],[GP]]</f>
        <v>3.3333333333333335</v>
      </c>
      <c r="BB30" s="28">
        <f>Table3[[#This Row],[GA]]/Table3[[#This Row],[GP]]</f>
        <v>3</v>
      </c>
      <c r="BC30" s="28">
        <f>(Table3[[#This Row],[GF]]-Table3[[#This Row],[GA]])/Table3[[#This Row],[GP]]</f>
        <v>0.33333333333333331</v>
      </c>
      <c r="BD30">
        <f>COUNTIFS(DataRegularSeason20242025!$D$3:$D$1315,$A30,DataRegularSeason20242025!$H$3:$H$1315, $A30)</f>
        <v>3</v>
      </c>
      <c r="BE30">
        <f>COUNTIFS(DataRegularSeason20242025!$E$3:$E$1315,$A30,DataRegularSeason20242025!$H$3:$H$1315, $A30)</f>
        <v>2</v>
      </c>
      <c r="BF30">
        <f>BD30+BE30</f>
        <v>5</v>
      </c>
      <c r="BG30">
        <f>F30-BD30</f>
        <v>1</v>
      </c>
      <c r="BH30">
        <f>H30-BE30</f>
        <v>0</v>
      </c>
      <c r="BI30">
        <f>BG30+BH30</f>
        <v>1</v>
      </c>
    </row>
    <row r="31" spans="1:61" x14ac:dyDescent="0.25">
      <c r="A31" t="s">
        <v>27</v>
      </c>
      <c r="B31" t="s">
        <v>97</v>
      </c>
      <c r="C31" t="s">
        <v>100</v>
      </c>
      <c r="D31">
        <f>COUNTIFS(DataRegularSeason20242025!$D$3:$D$1315,$A31,DataRegularSeason20242025!$R$3:$R$1315,1,DataRegularSeason20242025!$N$3:$N$1315,1) + COUNTIFS(DataRegularSeason20242025!$E$3:$E$1315,$A31,DataRegularSeason20242025!$R$3:$R$1315,1,DataRegularSeason20242025!$N$3:$N$1315,1)</f>
        <v>2</v>
      </c>
      <c r="E31" s="26">
        <f>Table3[[#This Row],[Watched]]/Table3[[#This Row],[GP]]</f>
        <v>0.2857142857142857</v>
      </c>
      <c r="F31">
        <f>COUNTIFS(DataRegularSeason20242025!$N$3:$N$1315,1,DataRegularSeason20242025!$D$3:$D$1315,$A31)</f>
        <v>3</v>
      </c>
      <c r="G31">
        <f>41-Table3[[#This Row],[GP_A]]</f>
        <v>38</v>
      </c>
      <c r="H31">
        <f>COUNTIFS(DataRegularSeason20242025!$E$3:$E$1315,$A31,DataRegularSeason20242025!$N$3:$N$1315,1)</f>
        <v>4</v>
      </c>
      <c r="I31">
        <f>41-Table3[[#This Row],[GP_H]]</f>
        <v>37</v>
      </c>
      <c r="J31">
        <f>F31+H31</f>
        <v>7</v>
      </c>
      <c r="K31">
        <f>82-Table3[[#This Row],[GP]]</f>
        <v>75</v>
      </c>
      <c r="L31">
        <f>COUNTIFS(DataRegularSeason20242025!$D$3:$D$1315,$A31, DataRegularSeason20242025!$L$3:$L$1315, $A31,DataRegularSeason20242025!$N$3:$N$1315,1)</f>
        <v>0</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0</v>
      </c>
      <c r="Y31">
        <f>COUNTIFS(DataRegularSeason20242025!$E$3:$E$1315,$A31, DataRegularSeason20242025!$S$3:$S$1315, $A31,DataRegularSeason20242025!$M$3:$M$1315,"REG")</f>
        <v>0</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3</v>
      </c>
      <c r="AD31">
        <f>Table3[[#This Row],[RW_A]]+Table3[[#This Row],[RW_H]]</f>
        <v>4</v>
      </c>
      <c r="AE31">
        <f>Table3[[#This Row],[RL_A]]+Table3[[#This Row],[RL_H]]</f>
        <v>2</v>
      </c>
      <c r="AF31">
        <f>Table3[[#This Row],[OTW_A]]+Table3[[#This Row],[OTW_H]]</f>
        <v>0</v>
      </c>
      <c r="AG31">
        <f>Table3[[#This Row],[OTL_A]]+Table3[[#This Row],[OTL_H]]</f>
        <v>1</v>
      </c>
      <c r="AH31">
        <f>Table3[[#This Row],[SOW_A]]+Table3[[#This Row],[SOW_H]]</f>
        <v>0</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13</v>
      </c>
      <c r="AL31" s="26">
        <f>Table3[[#This Row],[PTS]]/(2*Table3[[#This Row],[GP]])</f>
        <v>0.6428571428571429</v>
      </c>
      <c r="AM31">
        <f>(2*Table3[[#This Row],[GR]])+Table3[[#This Row],[PTS]]</f>
        <v>159</v>
      </c>
      <c r="AN31">
        <f>(3*Table3[[#This Row],[GR]])+Table3[[#This Row],[PTS2]]</f>
        <v>238</v>
      </c>
      <c r="AO31" s="31" t="str">
        <f>_xlfn.CONCAT(TEXT(Table3[[#This Row],[W]], "0"), "-", TEXT(Table3[[#This Row],[RL]],"0"), "-", TEXT(Table3[[#This Row],[OTL]]+Table3[[#This Row],[SOL]], "0"))</f>
        <v>4-2-1</v>
      </c>
      <c r="AP31">
        <f>COUNTIFS(DataRegularSeason20242025!$D$3:$D$1315,Table3[[#This Row],[Teams]],DataRegularSeason20242025!$K$3:$K$1315,0)</f>
        <v>0</v>
      </c>
      <c r="AQ31">
        <f>SUMIF(DataRegularSeason20242025!$D$3:$D$1315,$A31, DataRegularSeason20242025!$J$3:$J$1315)</f>
        <v>8</v>
      </c>
      <c r="AR31">
        <f>SUMIF(DataRegularSeason20242025!$D$3:$D$1315,$A31, DataRegularSeason20242025!$K$3:$K$1315)</f>
        <v>12</v>
      </c>
      <c r="AS31">
        <f>AQ31-AR31</f>
        <v>-4</v>
      </c>
      <c r="AT31">
        <f>COUNTIFS(DataRegularSeason20242025!$E$3:$E$1315,Table3[[#This Row],[Teams]],DataRegularSeason20242025!$J$3:$J$1315,0)</f>
        <v>0</v>
      </c>
      <c r="AU31">
        <f>SUMIF(DataRegularSeason20242025!$E$3:$E$1315,$A31,DataRegularSeason20242025!$K$3:$K$1315)</f>
        <v>24</v>
      </c>
      <c r="AV31">
        <f>SUMIF(DataRegularSeason20242025!$E$3:$E$1315,$A31,DataRegularSeason20242025!$J$3:$J$1315)</f>
        <v>12</v>
      </c>
      <c r="AW31">
        <f>AU31-AV31</f>
        <v>12</v>
      </c>
      <c r="AX31">
        <f>AQ31+AU31</f>
        <v>32</v>
      </c>
      <c r="AY31">
        <f>AR31+AV31</f>
        <v>24</v>
      </c>
      <c r="AZ31">
        <f>AX31-AY31</f>
        <v>8</v>
      </c>
      <c r="BA31" s="28">
        <f>Table3[[#This Row],[GF]]/Table3[[#This Row],[GP]]</f>
        <v>4.5714285714285712</v>
      </c>
      <c r="BB31" s="28">
        <f>Table3[[#This Row],[GA]]/Table3[[#This Row],[GP]]</f>
        <v>3.4285714285714284</v>
      </c>
      <c r="BC31" s="28">
        <f>(Table3[[#This Row],[GF]]-Table3[[#This Row],[GA]])/Table3[[#This Row],[GP]]</f>
        <v>1.1428571428571428</v>
      </c>
      <c r="BD31">
        <f>COUNTIFS(DataRegularSeason20242025!$D$3:$D$1315,$A31,DataRegularSeason20242025!$H$3:$H$1315, $A31)</f>
        <v>2</v>
      </c>
      <c r="BE31">
        <f>COUNTIFS(DataRegularSeason20242025!$E$3:$E$1315,$A31,DataRegularSeason20242025!$H$3:$H$1315, $A31)</f>
        <v>5</v>
      </c>
      <c r="BF31">
        <f>BD31+BE31</f>
        <v>7</v>
      </c>
      <c r="BG31">
        <f>F31-BD31</f>
        <v>1</v>
      </c>
      <c r="BH31">
        <f>H31-BE31</f>
        <v>-1</v>
      </c>
      <c r="BI31">
        <f>BG31+BH31</f>
        <v>0</v>
      </c>
    </row>
    <row r="32" spans="1:61" x14ac:dyDescent="0.25">
      <c r="A32" t="s">
        <v>22</v>
      </c>
      <c r="B32" t="s">
        <v>97</v>
      </c>
      <c r="C32" t="s">
        <v>95</v>
      </c>
      <c r="D32">
        <f>COUNTIFS(DataRegularSeason20242025!$D$3:$D$1315,$A32,DataRegularSeason20242025!$R$3:$R$1315,1,DataRegularSeason20242025!$N$3:$N$1315,1) + COUNTIFS(DataRegularSeason20242025!$E$3:$E$1315,$A32,DataRegularSeason20242025!$R$3:$R$1315,1,DataRegularSeason20242025!$N$3:$N$1315,1)</f>
        <v>6</v>
      </c>
      <c r="E32" s="26">
        <f>Table3[[#This Row],[Watched]]/Table3[[#This Row],[GP]]</f>
        <v>0.8571428571428571</v>
      </c>
      <c r="F32">
        <f>COUNTIFS(DataRegularSeason20242025!$N$3:$N$1315,1,DataRegularSeason20242025!$D$3:$D$1315,$A32)</f>
        <v>3</v>
      </c>
      <c r="G32">
        <f>41-Table3[[#This Row],[GP_A]]</f>
        <v>38</v>
      </c>
      <c r="H32">
        <f>COUNTIFS(DataRegularSeason20242025!$E$3:$E$1315,$A32,DataRegularSeason20242025!$N$3:$N$1315,1)</f>
        <v>4</v>
      </c>
      <c r="I32">
        <f>41-Table3[[#This Row],[GP_H]]</f>
        <v>37</v>
      </c>
      <c r="J32">
        <f>F32+H32</f>
        <v>7</v>
      </c>
      <c r="K32">
        <f>82-Table3[[#This Row],[GP]]</f>
        <v>75</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0</v>
      </c>
      <c r="Q32">
        <f>COUNTIFS(DataRegularSeason20242025!$D$3:$D$1315,$A32, DataRegularSeason20242025!$S$3:$S$1315, $A32,DataRegularSeason20242025!$M$3:$M$1315,"REG")</f>
        <v>0</v>
      </c>
      <c r="R32">
        <f>COUNTIFS(DataRegularSeason20242025!$D$3:$D$1315,$A32, DataRegularSeason20242025!$S$3:$S$1315, $A32,DataRegularSeason20242025!$M$3:$M$1315,"OT")</f>
        <v>0</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0</v>
      </c>
      <c r="Y32">
        <f>COUNTIFS(DataRegularSeason20242025!$E$3:$E$1315,$A32, DataRegularSeason20242025!$S$3:$S$1315, $A32,DataRegularSeason20242025!$M$3:$M$1315,"REG")</f>
        <v>0</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0</v>
      </c>
      <c r="AD32">
        <f>Table3[[#This Row],[RW_A]]+Table3[[#This Row],[RW_H]]</f>
        <v>4</v>
      </c>
      <c r="AE32">
        <f>Table3[[#This Row],[RL_A]]+Table3[[#This Row],[RL_H]]</f>
        <v>0</v>
      </c>
      <c r="AF32">
        <f>Table3[[#This Row],[OTW_A]]+Table3[[#This Row],[OTW_H]]</f>
        <v>3</v>
      </c>
      <c r="AG32">
        <f>Table3[[#This Row],[OTL_A]]+Table3[[#This Row],[OTL_H]]</f>
        <v>0</v>
      </c>
      <c r="AH32">
        <f>Table3[[#This Row],[SOW_A]]+Table3[[#This Row],[SOW_H]]</f>
        <v>0</v>
      </c>
      <c r="AI32">
        <f>Table3[[#This Row],[SOL_A]]+Table3[[#This Row],[SOL_H]]</f>
        <v>0</v>
      </c>
      <c r="AJ32">
        <f>(2*(Table3[[#This Row],[W_A]]+Table3[[#This Row],[W_H]]))+Table3[[#This Row],[OTL_A]]+Table3[[#This Row],[SOL_A]]+Table3[[#This Row],[OTL_H]]+Table3[[#This Row],[SOL_H]]</f>
        <v>14</v>
      </c>
      <c r="AK32">
        <f>(3*(Table3[[#This Row],[RW_A]]+Table3[[#This Row],[RW_H]]))+(2*(Table3[[#This Row],[OTW_A]]+Table3[[#This Row],[SOW_A]]+Table3[[#This Row],[OTW_H]]+Table3[[#This Row],[SOW_H]]))+Table3[[#This Row],[OTL_A]]+Table3[[#This Row],[SOL_A]]+Table3[[#This Row],[OTL_H]]+Table3[[#This Row],[SOL_H]]</f>
        <v>18</v>
      </c>
      <c r="AL32" s="26">
        <f>Table3[[#This Row],[PTS]]/(2*Table3[[#This Row],[GP]])</f>
        <v>1</v>
      </c>
      <c r="AM32">
        <f>(2*Table3[[#This Row],[GR]])+Table3[[#This Row],[PTS]]</f>
        <v>164</v>
      </c>
      <c r="AN32">
        <f>(3*Table3[[#This Row],[GR]])+Table3[[#This Row],[PTS2]]</f>
        <v>243</v>
      </c>
      <c r="AO32" s="31" t="str">
        <f>_xlfn.CONCAT(TEXT(Table3[[#This Row],[W]], "0"), "-", TEXT(Table3[[#This Row],[RL]],"0"), "-", TEXT(Table3[[#This Row],[OTL]]+Table3[[#This Row],[SOL]], "0"))</f>
        <v>7-0-0</v>
      </c>
      <c r="AP32">
        <f>COUNTIFS(DataRegularSeason20242025!$D$3:$D$1315,Table3[[#This Row],[Teams]],DataRegularSeason20242025!$K$3:$K$1315,0)</f>
        <v>1</v>
      </c>
      <c r="AQ32">
        <f>SUMIF(DataRegularSeason20242025!$D$3:$D$1315,$A32, DataRegularSeason20242025!$J$3:$J$1315)</f>
        <v>13</v>
      </c>
      <c r="AR32">
        <f>SUMIF(DataRegularSeason20242025!$D$3:$D$1315,$A32, DataRegularSeason20242025!$K$3:$K$1315)</f>
        <v>5</v>
      </c>
      <c r="AS32">
        <f>AQ32-AR32</f>
        <v>8</v>
      </c>
      <c r="AT32">
        <f>COUNTIFS(DataRegularSeason20242025!$E$3:$E$1315,Table3[[#This Row],[Teams]],DataRegularSeason20242025!$J$3:$J$1315,0)</f>
        <v>0</v>
      </c>
      <c r="AU32">
        <f>SUMIF(DataRegularSeason20242025!$E$3:$E$1315,$A32,DataRegularSeason20242025!$K$3:$K$1315)</f>
        <v>18</v>
      </c>
      <c r="AV32">
        <f>SUMIF(DataRegularSeason20242025!$E$3:$E$1315,$A32,DataRegularSeason20242025!$J$3:$J$1315)</f>
        <v>8</v>
      </c>
      <c r="AW32">
        <f>AU32-AV32</f>
        <v>10</v>
      </c>
      <c r="AX32">
        <f>AQ32+AU32</f>
        <v>31</v>
      </c>
      <c r="AY32">
        <f>AR32+AV32</f>
        <v>13</v>
      </c>
      <c r="AZ32">
        <f>AX32-AY32</f>
        <v>18</v>
      </c>
      <c r="BA32" s="28">
        <f>Table3[[#This Row],[GF]]/Table3[[#This Row],[GP]]</f>
        <v>4.4285714285714288</v>
      </c>
      <c r="BB32" s="28">
        <f>Table3[[#This Row],[GA]]/Table3[[#This Row],[GP]]</f>
        <v>1.8571428571428572</v>
      </c>
      <c r="BC32" s="28">
        <f>(Table3[[#This Row],[GF]]-Table3[[#This Row],[GA]])/Table3[[#This Row],[GP]]</f>
        <v>2.5714285714285716</v>
      </c>
      <c r="BD32">
        <f>COUNTIFS(DataRegularSeason20242025!$D$3:$D$1315,$A32,DataRegularSeason20242025!$H$3:$H$1315, $A32)</f>
        <v>2</v>
      </c>
      <c r="BE32">
        <f>COUNTIFS(DataRegularSeason20242025!$E$3:$E$1315,$A32,DataRegularSeason20242025!$H$3:$H$1315, $A32)</f>
        <v>4</v>
      </c>
      <c r="BF32">
        <f>BD32+BE32</f>
        <v>6</v>
      </c>
      <c r="BG32">
        <f>F32-BD32</f>
        <v>1</v>
      </c>
      <c r="BH32">
        <f>H32-BE32</f>
        <v>0</v>
      </c>
      <c r="BI32">
        <f>BG32+BH32</f>
        <v>1</v>
      </c>
    </row>
    <row r="33" spans="1:66" x14ac:dyDescent="0.25">
      <c r="A33" t="s">
        <v>46</v>
      </c>
      <c r="B33" t="s">
        <v>98</v>
      </c>
      <c r="C33" t="s">
        <v>99</v>
      </c>
      <c r="D33">
        <f>COUNTIFS(DataRegularSeason20242025!$D$3:$D$1315,$A33,DataRegularSeason20242025!$R$3:$R$1315,1,DataRegularSeason20242025!$N$3:$N$1315,1) + COUNTIFS(DataRegularSeason20242025!$E$3:$E$1315,$A33,DataRegularSeason20242025!$R$3:$R$1315,1,DataRegularSeason20242025!$N$3:$N$1315,1)</f>
        <v>2</v>
      </c>
      <c r="E33" s="26">
        <f>Table3[[#This Row],[Watched]]/Table3[[#This Row],[GP]]</f>
        <v>0.33333333333333331</v>
      </c>
      <c r="F33">
        <f>COUNTIFS(DataRegularSeason20242025!$N$3:$N$1315,1,DataRegularSeason20242025!$D$3:$D$1315,$A33)</f>
        <v>2</v>
      </c>
      <c r="G33">
        <f>41-Table3[[#This Row],[GP_A]]</f>
        <v>39</v>
      </c>
      <c r="H33">
        <f>COUNTIFS(DataRegularSeason20242025!$E$3:$E$1315,$A33,DataRegularSeason20242025!$N$3:$N$1315,1)</f>
        <v>4</v>
      </c>
      <c r="I33">
        <f>41-Table3[[#This Row],[GP_H]]</f>
        <v>37</v>
      </c>
      <c r="J33">
        <f>F33+H33</f>
        <v>6</v>
      </c>
      <c r="K33">
        <f>82-Table3[[#This Row],[GP]]</f>
        <v>76</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0</v>
      </c>
      <c r="Q33">
        <f>COUNTIFS(DataRegularSeason20242025!$D$3:$D$1315,$A33, DataRegularSeason20242025!$S$3:$S$1315, $A33,DataRegularSeason20242025!$M$3:$M$1315,"REG")</f>
        <v>0</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1</v>
      </c>
      <c r="Y33">
        <f>COUNTIFS(DataRegularSeason20242025!$E$3:$E$1315,$A33, DataRegularSeason20242025!$S$3:$S$1315, $A33,DataRegularSeason20242025!$M$3:$M$1315,"REG")</f>
        <v>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v>
      </c>
      <c r="AD33">
        <f>Table3[[#This Row],[RW_A]]+Table3[[#This Row],[RW_H]]</f>
        <v>4</v>
      </c>
      <c r="AE33">
        <f>Table3[[#This Row],[RL_A]]+Table3[[#This Row],[RL_H]]</f>
        <v>1</v>
      </c>
      <c r="AF33">
        <f>Table3[[#This Row],[OTW_A]]+Table3[[#This Row],[OTW_H]]</f>
        <v>1</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14</v>
      </c>
      <c r="AL33" s="26">
        <f>Table3[[#This Row],[PTS]]/(2*Table3[[#This Row],[GP]])</f>
        <v>0.83333333333333337</v>
      </c>
      <c r="AM33">
        <f>(2*Table3[[#This Row],[GR]])+Table3[[#This Row],[PTS]]</f>
        <v>162</v>
      </c>
      <c r="AN33">
        <f>(3*Table3[[#This Row],[GR]])+Table3[[#This Row],[PTS2]]</f>
        <v>242</v>
      </c>
      <c r="AO33" s="31" t="str">
        <f>_xlfn.CONCAT(TEXT(Table3[[#This Row],[W]], "0"), "-", TEXT(Table3[[#This Row],[RL]],"0"), "-", TEXT(Table3[[#This Row],[OTL]]+Table3[[#This Row],[SOL]], "0"))</f>
        <v>5-1-0</v>
      </c>
      <c r="AP33">
        <f>COUNTIFS(DataRegularSeason20242025!$D$3:$D$1315,Table3[[#This Row],[Teams]],DataRegularSeason20242025!$K$3:$K$1315,0)</f>
        <v>0</v>
      </c>
      <c r="AQ33">
        <f>SUMIF(DataRegularSeason20242025!$D$3:$D$1315,$A33, DataRegularSeason20242025!$J$3:$J$1315)</f>
        <v>10</v>
      </c>
      <c r="AR33">
        <f>SUMIF(DataRegularSeason20242025!$D$3:$D$1315,$A33, DataRegularSeason20242025!$K$3:$K$1315)</f>
        <v>6</v>
      </c>
      <c r="AS33">
        <f>AQ33-AR33</f>
        <v>4</v>
      </c>
      <c r="AT33">
        <f>COUNTIFS(DataRegularSeason20242025!$E$3:$E$1315,Table3[[#This Row],[Teams]],DataRegularSeason20242025!$J$3:$J$1315,0)</f>
        <v>0</v>
      </c>
      <c r="AU33">
        <f>SUMIF(DataRegularSeason20242025!$E$3:$E$1315,$A33,DataRegularSeason20242025!$K$3:$K$1315)</f>
        <v>16</v>
      </c>
      <c r="AV33">
        <f>SUMIF(DataRegularSeason20242025!$E$3:$E$1315,$A33,DataRegularSeason20242025!$J$3:$J$1315)</f>
        <v>12</v>
      </c>
      <c r="AW33">
        <f>AU33-AV33</f>
        <v>4</v>
      </c>
      <c r="AX33">
        <f>AQ33+AU33</f>
        <v>26</v>
      </c>
      <c r="AY33">
        <f>AR33+AV33</f>
        <v>18</v>
      </c>
      <c r="AZ33">
        <f>AX33-AY33</f>
        <v>8</v>
      </c>
      <c r="BA33" s="28">
        <f>Table3[[#This Row],[GF]]/Table3[[#This Row],[GP]]</f>
        <v>4.333333333333333</v>
      </c>
      <c r="BB33" s="28">
        <f>Table3[[#This Row],[GA]]/Table3[[#This Row],[GP]]</f>
        <v>3</v>
      </c>
      <c r="BC33" s="28">
        <f>(Table3[[#This Row],[GF]]-Table3[[#This Row],[GA]])/Table3[[#This Row],[GP]]</f>
        <v>1.3333333333333333</v>
      </c>
      <c r="BD33">
        <f>COUNTIFS(DataRegularSeason20242025!$D$3:$D$1315,$A33,DataRegularSeason20242025!$H$3:$H$1315, $A33)</f>
        <v>1</v>
      </c>
      <c r="BE33">
        <f>COUNTIFS(DataRegularSeason20242025!$E$3:$E$1315,$A33,DataRegularSeason20242025!$H$3:$H$1315, $A33)</f>
        <v>1</v>
      </c>
      <c r="BF33">
        <f>BD33+BE33</f>
        <v>2</v>
      </c>
      <c r="BG33">
        <f>F33-BD33</f>
        <v>1</v>
      </c>
      <c r="BH33">
        <f>H33-BE33</f>
        <v>3</v>
      </c>
      <c r="BI33">
        <f>BG33+BH33</f>
        <v>4</v>
      </c>
    </row>
    <row r="34" spans="1:66" x14ac:dyDescent="0.25">
      <c r="BN34" t="str">
        <f t="array" ref="BN34:BN66">IF(DataRegularSeason20242025!$D$3:$D$1315="CGY",DataRegularSeason20242025!$D$3:$D$1315,"")</f>
        <v/>
      </c>
    </row>
    <row r="35" spans="1:66" x14ac:dyDescent="0.25">
      <c r="BN35" t="str">
        <v/>
      </c>
    </row>
    <row r="36" spans="1:66" ht="67.5" customHeight="1" x14ac:dyDescent="0.25">
      <c r="E36"/>
      <c r="AL36"/>
      <c r="BN36" t="str">
        <v/>
      </c>
    </row>
    <row r="37" spans="1:66" x14ac:dyDescent="0.25">
      <c r="E37"/>
      <c r="AL37"/>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L35 AL38:AL1048576">
    <cfRule type="colorScale" priority="19">
      <colorScale>
        <cfvo type="min"/>
        <cfvo type="percentile" val="50"/>
        <cfvo type="max"/>
        <color rgb="FFF8696B"/>
        <color rgb="FFFCFCFF"/>
        <color rgb="FF5A8AC6"/>
      </colorScale>
    </cfRule>
  </conditionalFormatting>
  <conditionalFormatting sqref="AX1:AX35 AX38:AX1048576">
    <cfRule type="colorScale" priority="17">
      <colorScale>
        <cfvo type="min"/>
        <cfvo type="max"/>
        <color rgb="FFFCFCFF"/>
        <color rgb="FF63BE7B"/>
      </colorScale>
    </cfRule>
  </conditionalFormatting>
  <conditionalFormatting sqref="AY1:AY35 AY38:AY1048576">
    <cfRule type="colorScale" priority="16">
      <colorScale>
        <cfvo type="min"/>
        <cfvo type="max"/>
        <color rgb="FFFCFCFF"/>
        <color rgb="FFF8696B"/>
      </colorScale>
    </cfRule>
  </conditionalFormatting>
  <conditionalFormatting sqref="AZ1:AZ35 AZ38:AZ1048576">
    <cfRule type="colorScale" priority="18">
      <colorScale>
        <cfvo type="min"/>
        <cfvo type="percentile" val="50"/>
        <cfvo type="max"/>
        <color rgb="FFF8696B"/>
        <color rgb="FFFFEB84"/>
        <color rgb="FF63BE7B"/>
      </colorScale>
    </cfRule>
  </conditionalFormatting>
  <conditionalFormatting sqref="BA1:BA35 BA38:BA1048576">
    <cfRule type="colorScale" priority="15">
      <colorScale>
        <cfvo type="min"/>
        <cfvo type="max"/>
        <color rgb="FFFCFCFF"/>
        <color rgb="FF63BE7B"/>
      </colorScale>
    </cfRule>
  </conditionalFormatting>
  <conditionalFormatting sqref="BB1:BB35 BB38:BB1048576">
    <cfRule type="colorScale" priority="14">
      <colorScale>
        <cfvo type="min"/>
        <cfvo type="max"/>
        <color rgb="FFFCFCFF"/>
        <color rgb="FFF8696B"/>
      </colorScale>
    </cfRule>
  </conditionalFormatting>
  <conditionalFormatting sqref="BC1:BC35 BC38:BC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2024-10-25T23:37:29Z</dcterms:modified>
</cp:coreProperties>
</file>