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2246BC5D-3CF4-4FC0-9802-B2C0C1921DA6}"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14" i="1" l="1"/>
  <c r="AJ12" i="1"/>
  <c r="AL13" i="1"/>
  <c r="AL12" i="1"/>
  <c r="AL11" i="1"/>
  <c r="JO34" i="7"/>
  <c r="D10" i="7"/>
  <c r="E10" i="7"/>
  <c r="F10" i="7"/>
  <c r="G10" i="7"/>
  <c r="H10" i="7"/>
  <c r="D9" i="7"/>
  <c r="D6" i="7"/>
  <c r="E6" i="7"/>
  <c r="F6" i="7"/>
  <c r="G6" i="7"/>
  <c r="H6" i="7"/>
  <c r="I6" i="7"/>
  <c r="J6" i="7"/>
  <c r="K6" i="7"/>
  <c r="D12" i="7"/>
  <c r="E12" i="7"/>
  <c r="F12" i="7"/>
  <c r="G12" i="7"/>
  <c r="H12" i="7"/>
  <c r="I12" i="7"/>
  <c r="J12" i="7"/>
  <c r="D23" i="7"/>
  <c r="E23" i="7"/>
  <c r="F23" i="7"/>
  <c r="G23" i="7"/>
  <c r="H23" i="7"/>
  <c r="I23" i="7"/>
  <c r="D32" i="7"/>
  <c r="E32" i="7"/>
  <c r="F32" i="7"/>
  <c r="G32" i="7"/>
  <c r="H32" i="7"/>
  <c r="D26" i="7"/>
  <c r="E26" i="7"/>
  <c r="F26" i="7"/>
  <c r="G26" i="7"/>
  <c r="H26" i="7"/>
  <c r="I26" i="7"/>
  <c r="D20" i="7"/>
  <c r="E20" i="7"/>
  <c r="F20" i="7"/>
  <c r="G20" i="7"/>
  <c r="H20" i="7"/>
  <c r="I20" i="7"/>
  <c r="J20" i="7"/>
  <c r="D11" i="7"/>
  <c r="E11" i="7"/>
  <c r="F11" i="7"/>
  <c r="G11" i="7"/>
  <c r="H11" i="7"/>
  <c r="I11" i="7"/>
  <c r="J11" i="7"/>
  <c r="D29" i="7"/>
  <c r="E29" i="7"/>
  <c r="F29" i="7"/>
  <c r="G29" i="7"/>
  <c r="H29" i="7"/>
  <c r="I29" i="7"/>
  <c r="D2" i="7"/>
  <c r="E2" i="7"/>
  <c r="F2" i="7"/>
  <c r="G2" i="7"/>
  <c r="H2" i="7"/>
  <c r="D22" i="7"/>
  <c r="E22" i="7"/>
  <c r="F22" i="7"/>
  <c r="G22" i="7"/>
  <c r="H22" i="7"/>
  <c r="I22" i="7"/>
  <c r="J22" i="7"/>
  <c r="D21" i="7"/>
  <c r="E21" i="7"/>
  <c r="F21" i="7"/>
  <c r="G21" i="7"/>
  <c r="H21" i="7"/>
  <c r="I21" i="7"/>
  <c r="J21" i="7"/>
  <c r="D13" i="7"/>
  <c r="E13" i="7"/>
  <c r="F13" i="7"/>
  <c r="G13" i="7"/>
  <c r="H13" i="7"/>
  <c r="I13" i="7"/>
  <c r="D3" i="7"/>
  <c r="D31" i="7"/>
  <c r="E31" i="7"/>
  <c r="F31" i="7"/>
  <c r="G31" i="7"/>
  <c r="H31" i="7"/>
  <c r="I31" i="7"/>
  <c r="J31" i="7"/>
  <c r="D15" i="7"/>
  <c r="E15" i="7"/>
  <c r="F15" i="7"/>
  <c r="G15" i="7"/>
  <c r="H15" i="7"/>
  <c r="I15" i="7"/>
  <c r="J15" i="7"/>
  <c r="D4" i="7"/>
  <c r="E4" i="7"/>
  <c r="F4" i="7"/>
  <c r="G4" i="7"/>
  <c r="H4" i="7"/>
  <c r="I4" i="7"/>
  <c r="D14" i="7"/>
  <c r="E14" i="7"/>
  <c r="F14" i="7"/>
  <c r="G14" i="7"/>
  <c r="H14" i="7"/>
  <c r="I14" i="7"/>
  <c r="J14" i="7"/>
  <c r="D17" i="7"/>
  <c r="E17" i="7"/>
  <c r="F17" i="7"/>
  <c r="G17" i="7"/>
  <c r="H17" i="7"/>
  <c r="I17" i="7"/>
  <c r="J17" i="7"/>
  <c r="K17" i="7"/>
  <c r="D16" i="7"/>
  <c r="E16" i="7"/>
  <c r="F16" i="7"/>
  <c r="G16" i="7"/>
  <c r="H16" i="7"/>
  <c r="I16" i="7"/>
  <c r="D28" i="7"/>
  <c r="E28" i="7"/>
  <c r="F28" i="7"/>
  <c r="G28" i="7"/>
  <c r="H28" i="7"/>
  <c r="D33" i="7"/>
  <c r="E33" i="7"/>
  <c r="F33" i="7"/>
  <c r="G33" i="7"/>
  <c r="H33" i="7"/>
  <c r="I33" i="7"/>
  <c r="J33" i="7"/>
  <c r="D25" i="7"/>
  <c r="E25" i="7"/>
  <c r="F25" i="7"/>
  <c r="G25" i="7"/>
  <c r="H25" i="7"/>
  <c r="D5" i="7"/>
  <c r="E5" i="7"/>
  <c r="F5" i="7"/>
  <c r="G5" i="7"/>
  <c r="H5" i="7"/>
  <c r="I5" i="7"/>
  <c r="J5" i="7"/>
  <c r="K5" i="7"/>
  <c r="D7" i="7"/>
  <c r="E7" i="7"/>
  <c r="F7" i="7"/>
  <c r="G7" i="7"/>
  <c r="H7" i="7"/>
  <c r="I7" i="7"/>
  <c r="D27" i="7"/>
  <c r="E27" i="7"/>
  <c r="F27" i="7"/>
  <c r="G27" i="7"/>
  <c r="H27" i="7"/>
  <c r="D24" i="7"/>
  <c r="E24" i="7"/>
  <c r="F24" i="7"/>
  <c r="G24" i="7"/>
  <c r="H24" i="7"/>
  <c r="I24" i="7"/>
  <c r="D19" i="7"/>
  <c r="E19" i="7"/>
  <c r="F19" i="7"/>
  <c r="G19" i="7"/>
  <c r="H19" i="7"/>
  <c r="I19" i="7"/>
  <c r="D18" i="7"/>
  <c r="E18" i="7"/>
  <c r="F18" i="7"/>
  <c r="G18" i="7"/>
  <c r="H18" i="7"/>
  <c r="I18" i="7"/>
  <c r="D8" i="7"/>
  <c r="E8" i="7"/>
  <c r="F8" i="7"/>
  <c r="G8" i="7"/>
  <c r="H8" i="7"/>
  <c r="I8" i="7"/>
  <c r="J8" i="7"/>
  <c r="K8" i="7"/>
  <c r="L8" i="7"/>
  <c r="E30" i="7"/>
  <c r="F30" i="7"/>
  <c r="G30" i="7"/>
  <c r="H30" i="7"/>
  <c r="I30" i="7"/>
  <c r="J30" i="7"/>
  <c r="K30" i="7"/>
  <c r="L30" i="7"/>
  <c r="D30"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4" i="2"/>
  <c r="AU5" i="2"/>
  <c r="AU3" i="2"/>
  <c r="AU2" i="2"/>
  <c r="AU9" i="2"/>
  <c r="AU10" i="2"/>
  <c r="AU13" i="2"/>
  <c r="AU15" i="2"/>
  <c r="AU7" i="2"/>
  <c r="AU18" i="2"/>
  <c r="AU17" i="2"/>
  <c r="AU22" i="2"/>
  <c r="AU6" i="2"/>
  <c r="AU21" i="2"/>
  <c r="AU28" i="2"/>
  <c r="AU12" i="2"/>
  <c r="AU23" i="2"/>
  <c r="AU27" i="2"/>
  <c r="AU20" i="2"/>
  <c r="AU8" i="2"/>
  <c r="AU19" i="2"/>
  <c r="AU11" i="2"/>
  <c r="AU24" i="2"/>
  <c r="AU32" i="2"/>
  <c r="AU16" i="2"/>
  <c r="AU26" i="2"/>
  <c r="AU33" i="2"/>
  <c r="AU25" i="2"/>
  <c r="AU31" i="2"/>
  <c r="AU29" i="2"/>
  <c r="AU14" i="2"/>
  <c r="AU30" i="2"/>
  <c r="AQ4" i="2"/>
  <c r="AQ5" i="2"/>
  <c r="AQ3" i="2"/>
  <c r="AQ2" i="2"/>
  <c r="AQ9" i="2"/>
  <c r="AQ10" i="2"/>
  <c r="AQ13" i="2"/>
  <c r="AQ15" i="2"/>
  <c r="AQ7" i="2"/>
  <c r="AQ18" i="2"/>
  <c r="AQ17" i="2"/>
  <c r="AQ22" i="2"/>
  <c r="AQ6" i="2"/>
  <c r="AQ21" i="2"/>
  <c r="AQ28" i="2"/>
  <c r="AQ12" i="2"/>
  <c r="AQ23" i="2"/>
  <c r="AQ27" i="2"/>
  <c r="AQ20" i="2"/>
  <c r="AQ8" i="2"/>
  <c r="AQ19" i="2"/>
  <c r="AQ11" i="2"/>
  <c r="AQ24" i="2"/>
  <c r="AQ32" i="2"/>
  <c r="AQ16" i="2"/>
  <c r="AQ26" i="2"/>
  <c r="AQ33" i="2"/>
  <c r="AQ25" i="2"/>
  <c r="AQ31" i="2"/>
  <c r="AQ29" i="2"/>
  <c r="AQ14" i="2"/>
  <c r="AQ30"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9" i="2"/>
  <c r="AS9" i="2"/>
  <c r="AV9" i="2"/>
  <c r="AW9" i="2"/>
  <c r="AR21" i="2"/>
  <c r="AS21" i="2"/>
  <c r="AV21" i="2"/>
  <c r="AW21" i="2"/>
  <c r="AR17" i="2"/>
  <c r="AS17" i="2"/>
  <c r="AV17" i="2"/>
  <c r="AW17" i="2"/>
  <c r="AR24" i="2"/>
  <c r="AS24" i="2"/>
  <c r="AV24" i="2"/>
  <c r="AW24" i="2"/>
  <c r="AR3" i="2"/>
  <c r="AS3" i="2"/>
  <c r="AV3" i="2"/>
  <c r="AW3" i="2"/>
  <c r="AR13" i="2"/>
  <c r="AS13" i="2"/>
  <c r="AV13" i="2"/>
  <c r="AW13" i="2"/>
  <c r="AR22" i="2"/>
  <c r="AS22" i="2"/>
  <c r="AV22" i="2"/>
  <c r="AW22" i="2"/>
  <c r="AR32" i="2"/>
  <c r="AS32" i="2"/>
  <c r="AV32" i="2"/>
  <c r="AW32" i="2"/>
  <c r="AR20" i="2"/>
  <c r="AS20" i="2"/>
  <c r="AV20" i="2"/>
  <c r="AW20" i="2"/>
  <c r="AR4" i="2"/>
  <c r="AS4" i="2"/>
  <c r="AV4" i="2"/>
  <c r="AW4" i="2"/>
  <c r="AR2" i="2"/>
  <c r="AS2" i="2"/>
  <c r="AV2" i="2"/>
  <c r="AW2" i="2"/>
  <c r="AR27" i="2"/>
  <c r="AS27" i="2"/>
  <c r="AV27" i="2"/>
  <c r="AW27" i="2"/>
  <c r="AR11" i="2"/>
  <c r="AS11" i="2"/>
  <c r="AV11" i="2"/>
  <c r="AW11" i="2"/>
  <c r="AR31" i="2"/>
  <c r="AS31" i="2"/>
  <c r="AV31" i="2"/>
  <c r="AW31" i="2"/>
  <c r="AR8" i="2"/>
  <c r="AS8" i="2"/>
  <c r="AV8" i="2"/>
  <c r="AW8" i="2"/>
  <c r="AR14" i="2"/>
  <c r="AS14" i="2"/>
  <c r="AV14" i="2"/>
  <c r="AW14" i="2"/>
  <c r="AR12" i="2"/>
  <c r="AS12" i="2"/>
  <c r="AV12" i="2"/>
  <c r="AW12" i="2"/>
  <c r="AR15" i="2"/>
  <c r="AS15" i="2"/>
  <c r="AV15" i="2"/>
  <c r="AW15" i="2"/>
  <c r="AR33" i="2"/>
  <c r="AS33" i="2"/>
  <c r="AV33" i="2"/>
  <c r="AW33" i="2"/>
  <c r="AR23" i="2"/>
  <c r="AS23" i="2"/>
  <c r="AV23" i="2"/>
  <c r="AW23" i="2"/>
  <c r="AR6" i="2"/>
  <c r="AS6" i="2"/>
  <c r="AV6" i="2"/>
  <c r="AW6" i="2"/>
  <c r="AR26" i="2"/>
  <c r="AS26" i="2"/>
  <c r="AV26" i="2"/>
  <c r="AW26" i="2"/>
  <c r="AR29" i="2"/>
  <c r="AS29" i="2"/>
  <c r="AV29" i="2"/>
  <c r="AW29" i="2"/>
  <c r="AR25" i="2"/>
  <c r="AS25" i="2"/>
  <c r="AV25" i="2"/>
  <c r="AW25" i="2"/>
  <c r="AR7" i="2"/>
  <c r="AS7" i="2"/>
  <c r="AV7" i="2"/>
  <c r="AW7" i="2"/>
  <c r="AR19" i="2"/>
  <c r="AS19" i="2"/>
  <c r="AV19" i="2"/>
  <c r="AW19" i="2"/>
  <c r="AR10" i="2"/>
  <c r="AS10" i="2"/>
  <c r="AV10" i="2"/>
  <c r="AW10" i="2"/>
  <c r="AR18" i="2"/>
  <c r="AS18" i="2"/>
  <c r="AV18" i="2"/>
  <c r="AW18" i="2"/>
  <c r="AR16" i="2"/>
  <c r="AS16" i="2"/>
  <c r="AV16" i="2"/>
  <c r="AW16" i="2"/>
  <c r="AR5" i="2"/>
  <c r="AS5" i="2"/>
  <c r="AV5" i="2"/>
  <c r="AW5" i="2"/>
  <c r="AR30" i="2"/>
  <c r="AS30" i="2"/>
  <c r="AV30" i="2"/>
  <c r="AW30" i="2"/>
  <c r="AW28" i="2"/>
  <c r="AV28" i="2"/>
  <c r="AS28" i="2"/>
  <c r="AR28"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AB4" i="1"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AB112" i="1" s="1"/>
  <c r="N113" i="1"/>
  <c r="N114" i="1"/>
  <c r="N115" i="1"/>
  <c r="N116" i="1"/>
  <c r="N117" i="1"/>
  <c r="N118" i="1"/>
  <c r="N119" i="1"/>
  <c r="N120" i="1"/>
  <c r="N121" i="1"/>
  <c r="N122" i="1"/>
  <c r="N123" i="1"/>
  <c r="N124" i="1"/>
  <c r="N125" i="1"/>
  <c r="N126" i="1"/>
  <c r="N127" i="1"/>
  <c r="Z127" i="1" s="1"/>
  <c r="N128" i="1"/>
  <c r="Z128" i="1" s="1"/>
  <c r="N129" i="1"/>
  <c r="Z129" i="1" s="1"/>
  <c r="N130" i="1"/>
  <c r="N131" i="1"/>
  <c r="AA131" i="1" s="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AA162" i="1" s="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46" i="1"/>
  <c r="O147" i="1"/>
  <c r="O148" i="1"/>
  <c r="O149" i="1"/>
  <c r="O150" i="1"/>
  <c r="O151" i="1"/>
  <c r="AC151" i="1" s="1"/>
  <c r="O152" i="1"/>
  <c r="O153" i="1"/>
  <c r="O154" i="1"/>
  <c r="AC154" i="1" s="1"/>
  <c r="O155" i="1"/>
  <c r="O156" i="1"/>
  <c r="O157" i="1"/>
  <c r="AC157" i="1" s="1"/>
  <c r="O158" i="1"/>
  <c r="O159" i="1"/>
  <c r="AC159" i="1" s="1"/>
  <c r="O160" i="1"/>
  <c r="O161" i="1"/>
  <c r="AC161" i="1" s="1"/>
  <c r="O162" i="1"/>
  <c r="AC162" i="1" s="1"/>
  <c r="O163" i="1"/>
  <c r="O164" i="1"/>
  <c r="O165" i="1"/>
  <c r="AC165" i="1" s="1"/>
  <c r="O166" i="1"/>
  <c r="AC166" i="1" s="1"/>
  <c r="O167" i="1"/>
  <c r="O168" i="1"/>
  <c r="AC168" i="1" s="1"/>
  <c r="O169" i="1"/>
  <c r="AC169" i="1" s="1"/>
  <c r="O170" i="1"/>
  <c r="O171" i="1"/>
  <c r="AC171" i="1" s="1"/>
  <c r="O172" i="1"/>
  <c r="O173" i="1"/>
  <c r="AC173" i="1" s="1"/>
  <c r="O174" i="1"/>
  <c r="O175" i="1"/>
  <c r="AC175" i="1" s="1"/>
  <c r="O176" i="1"/>
  <c r="O177" i="1"/>
  <c r="AC177" i="1" s="1"/>
  <c r="O178" i="1"/>
  <c r="AC178" i="1" s="1"/>
  <c r="O179" i="1"/>
  <c r="AC179" i="1" s="1"/>
  <c r="O180" i="1"/>
  <c r="O181" i="1"/>
  <c r="O182" i="1"/>
  <c r="O183" i="1"/>
  <c r="AC183" i="1" s="1"/>
  <c r="O184" i="1"/>
  <c r="AC184" i="1" s="1"/>
  <c r="O185" i="1"/>
  <c r="AC185" i="1" s="1"/>
  <c r="O186" i="1"/>
  <c r="AC186" i="1" s="1"/>
  <c r="O187" i="1"/>
  <c r="AC187" i="1" s="1"/>
  <c r="O188" i="1"/>
  <c r="O189" i="1"/>
  <c r="O190" i="1"/>
  <c r="O191" i="1"/>
  <c r="AC191" i="1" s="1"/>
  <c r="O192" i="1"/>
  <c r="AC192" i="1" s="1"/>
  <c r="O193" i="1"/>
  <c r="AC193" i="1" s="1"/>
  <c r="O194" i="1"/>
  <c r="O195" i="1"/>
  <c r="AC195" i="1" s="1"/>
  <c r="O196" i="1"/>
  <c r="O197" i="1"/>
  <c r="AC197" i="1" s="1"/>
  <c r="O198" i="1"/>
  <c r="O199" i="1"/>
  <c r="AC199" i="1" s="1"/>
  <c r="O200" i="1"/>
  <c r="O201" i="1"/>
  <c r="AC201" i="1" s="1"/>
  <c r="O202" i="1"/>
  <c r="AC202" i="1" s="1"/>
  <c r="O203" i="1"/>
  <c r="O204" i="1"/>
  <c r="AC204" i="1" s="1"/>
  <c r="O205" i="1"/>
  <c r="AC205" i="1" s="1"/>
  <c r="O206" i="1"/>
  <c r="O207" i="1"/>
  <c r="O208" i="1"/>
  <c r="AC208" i="1" s="1"/>
  <c r="O209" i="1"/>
  <c r="AC209" i="1" s="1"/>
  <c r="O210" i="1"/>
  <c r="O211" i="1"/>
  <c r="AC211" i="1" s="1"/>
  <c r="O212" i="1"/>
  <c r="O213" i="1"/>
  <c r="AC213" i="1" s="1"/>
  <c r="O214" i="1"/>
  <c r="AC214" i="1" s="1"/>
  <c r="O215" i="1"/>
  <c r="O216" i="1"/>
  <c r="AC216" i="1" s="1"/>
  <c r="O217" i="1"/>
  <c r="O218" i="1"/>
  <c r="O219" i="1"/>
  <c r="AC219" i="1" s="1"/>
  <c r="O220" i="1"/>
  <c r="AC220" i="1" s="1"/>
  <c r="O221" i="1"/>
  <c r="AC221" i="1" s="1"/>
  <c r="O222" i="1"/>
  <c r="AC222" i="1" s="1"/>
  <c r="O223" i="1"/>
  <c r="O224" i="1"/>
  <c r="O225" i="1"/>
  <c r="O226" i="1"/>
  <c r="AC226" i="1" s="1"/>
  <c r="O227" i="1"/>
  <c r="AC227" i="1" s="1"/>
  <c r="O228" i="1"/>
  <c r="AC228" i="1" s="1"/>
  <c r="O229" i="1"/>
  <c r="AC229" i="1" s="1"/>
  <c r="O230" i="1"/>
  <c r="O231" i="1"/>
  <c r="AC231" i="1" s="1"/>
  <c r="O232" i="1"/>
  <c r="O233" i="1"/>
  <c r="O234" i="1"/>
  <c r="AC234" i="1" s="1"/>
  <c r="O235" i="1"/>
  <c r="AC235" i="1" s="1"/>
  <c r="O236" i="1"/>
  <c r="O237" i="1"/>
  <c r="AC237" i="1" s="1"/>
  <c r="O238" i="1"/>
  <c r="AC238" i="1" s="1"/>
  <c r="O239" i="1"/>
  <c r="O240" i="1"/>
  <c r="AC240" i="1" s="1"/>
  <c r="O241" i="1"/>
  <c r="O242" i="1"/>
  <c r="O243" i="1"/>
  <c r="AC243" i="1" s="1"/>
  <c r="O244" i="1"/>
  <c r="AC244" i="1" s="1"/>
  <c r="O245" i="1"/>
  <c r="AC245" i="1" s="1"/>
  <c r="O246" i="1"/>
  <c r="O247" i="1"/>
  <c r="AC247" i="1" s="1"/>
  <c r="O248" i="1"/>
  <c r="O249" i="1"/>
  <c r="AC249" i="1" s="1"/>
  <c r="O250" i="1"/>
  <c r="O251" i="1"/>
  <c r="AC251" i="1" s="1"/>
  <c r="O252" i="1"/>
  <c r="AC252" i="1" s="1"/>
  <c r="O253" i="1"/>
  <c r="O254" i="1"/>
  <c r="O255" i="1"/>
  <c r="AC255" i="1" s="1"/>
  <c r="O256" i="1"/>
  <c r="AC256" i="1" s="1"/>
  <c r="O257" i="1"/>
  <c r="AC257" i="1" s="1"/>
  <c r="O258" i="1"/>
  <c r="O259" i="1"/>
  <c r="AC259" i="1" s="1"/>
  <c r="O260" i="1"/>
  <c r="O261" i="1"/>
  <c r="O262" i="1"/>
  <c r="AC262" i="1" s="1"/>
  <c r="O263" i="1"/>
  <c r="AC263" i="1" s="1"/>
  <c r="O264" i="1"/>
  <c r="AC264" i="1" s="1"/>
  <c r="O265" i="1"/>
  <c r="AC265" i="1" s="1"/>
  <c r="O266" i="1"/>
  <c r="O267" i="1"/>
  <c r="AC267" i="1" s="1"/>
  <c r="O268" i="1"/>
  <c r="O269" i="1"/>
  <c r="AC269" i="1" s="1"/>
  <c r="O270" i="1"/>
  <c r="AC270" i="1" s="1"/>
  <c r="O271" i="1"/>
  <c r="AC271" i="1" s="1"/>
  <c r="O272" i="1"/>
  <c r="O273" i="1"/>
  <c r="AC273" i="1" s="1"/>
  <c r="O274" i="1"/>
  <c r="AC274" i="1" s="1"/>
  <c r="O275" i="1"/>
  <c r="O276" i="1"/>
  <c r="AC276" i="1" s="1"/>
  <c r="O277" i="1"/>
  <c r="AC277" i="1" s="1"/>
  <c r="O278" i="1"/>
  <c r="O279" i="1"/>
  <c r="AC279" i="1" s="1"/>
  <c r="O280" i="1"/>
  <c r="AC280" i="1" s="1"/>
  <c r="O281" i="1"/>
  <c r="AC281" i="1" s="1"/>
  <c r="O282" i="1"/>
  <c r="O283" i="1"/>
  <c r="AC283" i="1" s="1"/>
  <c r="O284" i="1"/>
  <c r="O285" i="1"/>
  <c r="AC285" i="1" s="1"/>
  <c r="O286" i="1"/>
  <c r="AC286" i="1" s="1"/>
  <c r="O287" i="1"/>
  <c r="AC287" i="1" s="1"/>
  <c r="O288" i="1"/>
  <c r="AC288" i="1" s="1"/>
  <c r="O289" i="1"/>
  <c r="O290" i="1"/>
  <c r="O291" i="1"/>
  <c r="AC291" i="1" s="1"/>
  <c r="O292" i="1"/>
  <c r="AC292" i="1" s="1"/>
  <c r="O293" i="1"/>
  <c r="AC293" i="1" s="1"/>
  <c r="O294" i="1"/>
  <c r="AC294" i="1" s="1"/>
  <c r="O295" i="1"/>
  <c r="AC295" i="1" s="1"/>
  <c r="O296" i="1"/>
  <c r="O297" i="1"/>
  <c r="O298" i="1"/>
  <c r="AC298" i="1" s="1"/>
  <c r="O299" i="1"/>
  <c r="AC299" i="1" s="1"/>
  <c r="O300" i="1"/>
  <c r="AC300" i="1" s="1"/>
  <c r="O301" i="1"/>
  <c r="AC301" i="1" s="1"/>
  <c r="O302" i="1"/>
  <c r="O303" i="1"/>
  <c r="AC303" i="1" s="1"/>
  <c r="O304" i="1"/>
  <c r="O305" i="1"/>
  <c r="AC305" i="1" s="1"/>
  <c r="O306" i="1"/>
  <c r="AC306" i="1" s="1"/>
  <c r="O307" i="1"/>
  <c r="AC307" i="1" s="1"/>
  <c r="O308" i="1"/>
  <c r="O309" i="1"/>
  <c r="AC309" i="1" s="1"/>
  <c r="O310" i="1"/>
  <c r="AC310" i="1" s="1"/>
  <c r="O311" i="1"/>
  <c r="O312" i="1"/>
  <c r="AC312" i="1" s="1"/>
  <c r="O313" i="1"/>
  <c r="AC313" i="1" s="1"/>
  <c r="O314" i="1"/>
  <c r="O315" i="1"/>
  <c r="AC315" i="1" s="1"/>
  <c r="O316" i="1"/>
  <c r="AC316" i="1" s="1"/>
  <c r="O317" i="1"/>
  <c r="AC317" i="1" s="1"/>
  <c r="O318" i="1"/>
  <c r="O319" i="1"/>
  <c r="AC319" i="1" s="1"/>
  <c r="O320" i="1"/>
  <c r="O321" i="1"/>
  <c r="AC321" i="1" s="1"/>
  <c r="O322" i="1"/>
  <c r="AC322" i="1" s="1"/>
  <c r="O323" i="1"/>
  <c r="AC323" i="1" s="1"/>
  <c r="O324" i="1"/>
  <c r="AC324" i="1" s="1"/>
  <c r="O325" i="1"/>
  <c r="O326" i="1"/>
  <c r="O327" i="1"/>
  <c r="AC327" i="1" s="1"/>
  <c r="O328" i="1"/>
  <c r="AC328" i="1" s="1"/>
  <c r="O329" i="1"/>
  <c r="AC329" i="1" s="1"/>
  <c r="O330" i="1"/>
  <c r="AC330" i="1" s="1"/>
  <c r="O331" i="1"/>
  <c r="AC331" i="1" s="1"/>
  <c r="O332" i="1"/>
  <c r="O333" i="1"/>
  <c r="O334" i="1"/>
  <c r="AC334" i="1" s="1"/>
  <c r="O335" i="1"/>
  <c r="AC335" i="1" s="1"/>
  <c r="O336" i="1"/>
  <c r="AC336" i="1" s="1"/>
  <c r="O337" i="1"/>
  <c r="AC337" i="1" s="1"/>
  <c r="O338" i="1"/>
  <c r="O339" i="1"/>
  <c r="AC339" i="1" s="1"/>
  <c r="O340" i="1"/>
  <c r="O341" i="1"/>
  <c r="AC341" i="1" s="1"/>
  <c r="O342" i="1"/>
  <c r="AC342" i="1" s="1"/>
  <c r="O343" i="1"/>
  <c r="AC343" i="1" s="1"/>
  <c r="O344" i="1"/>
  <c r="O345" i="1"/>
  <c r="AC345" i="1" s="1"/>
  <c r="O346" i="1"/>
  <c r="AC346" i="1" s="1"/>
  <c r="O347" i="1"/>
  <c r="O348" i="1"/>
  <c r="AC348" i="1" s="1"/>
  <c r="O349" i="1"/>
  <c r="AC349" i="1" s="1"/>
  <c r="O350" i="1"/>
  <c r="O351" i="1"/>
  <c r="AC351" i="1" s="1"/>
  <c r="O352" i="1"/>
  <c r="AC352" i="1" s="1"/>
  <c r="O353" i="1"/>
  <c r="AC353" i="1" s="1"/>
  <c r="O354" i="1"/>
  <c r="O355" i="1"/>
  <c r="AC355" i="1" s="1"/>
  <c r="O356" i="1"/>
  <c r="O357" i="1"/>
  <c r="AC357" i="1" s="1"/>
  <c r="O358" i="1"/>
  <c r="AC358" i="1" s="1"/>
  <c r="O359" i="1"/>
  <c r="AC359" i="1" s="1"/>
  <c r="O360" i="1"/>
  <c r="AC360" i="1" s="1"/>
  <c r="O361" i="1"/>
  <c r="O362" i="1"/>
  <c r="O363" i="1"/>
  <c r="AC363" i="1" s="1"/>
  <c r="O364" i="1"/>
  <c r="AC364" i="1" s="1"/>
  <c r="O365" i="1"/>
  <c r="AC365" i="1" s="1"/>
  <c r="O366" i="1"/>
  <c r="AC366" i="1" s="1"/>
  <c r="O367" i="1"/>
  <c r="AC367" i="1" s="1"/>
  <c r="O368" i="1"/>
  <c r="O369" i="1"/>
  <c r="O370" i="1"/>
  <c r="AC370" i="1" s="1"/>
  <c r="O371" i="1"/>
  <c r="AC371" i="1" s="1"/>
  <c r="O372" i="1"/>
  <c r="AC372" i="1" s="1"/>
  <c r="O373" i="1"/>
  <c r="AC373" i="1" s="1"/>
  <c r="O374" i="1"/>
  <c r="O375" i="1"/>
  <c r="AC375" i="1" s="1"/>
  <c r="O376" i="1"/>
  <c r="O377" i="1"/>
  <c r="AC377" i="1" s="1"/>
  <c r="O378" i="1"/>
  <c r="AC378" i="1" s="1"/>
  <c r="O379" i="1"/>
  <c r="AC379" i="1" s="1"/>
  <c r="O380" i="1"/>
  <c r="O381" i="1"/>
  <c r="AC381" i="1" s="1"/>
  <c r="O382" i="1"/>
  <c r="AC382" i="1" s="1"/>
  <c r="O383" i="1"/>
  <c r="O384" i="1"/>
  <c r="AC384" i="1" s="1"/>
  <c r="O385" i="1"/>
  <c r="AC385" i="1" s="1"/>
  <c r="O386" i="1"/>
  <c r="O387" i="1"/>
  <c r="AC387" i="1" s="1"/>
  <c r="O388" i="1"/>
  <c r="AC388" i="1" s="1"/>
  <c r="O389" i="1"/>
  <c r="AC389" i="1" s="1"/>
  <c r="O390" i="1"/>
  <c r="O391" i="1"/>
  <c r="AC391" i="1" s="1"/>
  <c r="O392" i="1"/>
  <c r="O393" i="1"/>
  <c r="AC393" i="1" s="1"/>
  <c r="O394" i="1"/>
  <c r="AC394" i="1" s="1"/>
  <c r="O395" i="1"/>
  <c r="AC395" i="1" s="1"/>
  <c r="O396" i="1"/>
  <c r="AC396" i="1" s="1"/>
  <c r="O397" i="1"/>
  <c r="O398" i="1"/>
  <c r="O399" i="1"/>
  <c r="AC399" i="1" s="1"/>
  <c r="O400" i="1"/>
  <c r="AC400" i="1" s="1"/>
  <c r="O401" i="1"/>
  <c r="AC401" i="1" s="1"/>
  <c r="O402" i="1"/>
  <c r="AC402" i="1" s="1"/>
  <c r="O403" i="1"/>
  <c r="AC403" i="1" s="1"/>
  <c r="O404" i="1"/>
  <c r="O405" i="1"/>
  <c r="O406" i="1"/>
  <c r="AC406" i="1" s="1"/>
  <c r="O407" i="1"/>
  <c r="AC407" i="1" s="1"/>
  <c r="O408" i="1"/>
  <c r="AC408" i="1" s="1"/>
  <c r="O409" i="1"/>
  <c r="AC409" i="1" s="1"/>
  <c r="O410" i="1"/>
  <c r="O411" i="1"/>
  <c r="AC411" i="1" s="1"/>
  <c r="O412" i="1"/>
  <c r="O413" i="1"/>
  <c r="AC413" i="1" s="1"/>
  <c r="O414" i="1"/>
  <c r="AC414" i="1" s="1"/>
  <c r="O415" i="1"/>
  <c r="AC415" i="1" s="1"/>
  <c r="O416" i="1"/>
  <c r="O417" i="1"/>
  <c r="AC417" i="1" s="1"/>
  <c r="O418" i="1"/>
  <c r="AC418" i="1" s="1"/>
  <c r="O419" i="1"/>
  <c r="O420" i="1"/>
  <c r="AC420" i="1" s="1"/>
  <c r="O421" i="1"/>
  <c r="AC421" i="1" s="1"/>
  <c r="O422" i="1"/>
  <c r="O423" i="1"/>
  <c r="AC423" i="1" s="1"/>
  <c r="O424" i="1"/>
  <c r="AC424" i="1" s="1"/>
  <c r="O425" i="1"/>
  <c r="AC425" i="1" s="1"/>
  <c r="O426" i="1"/>
  <c r="O427" i="1"/>
  <c r="AC427" i="1" s="1"/>
  <c r="O428" i="1"/>
  <c r="O429" i="1"/>
  <c r="AC429" i="1" s="1"/>
  <c r="O430" i="1"/>
  <c r="AC430" i="1" s="1"/>
  <c r="O431" i="1"/>
  <c r="AC431" i="1" s="1"/>
  <c r="O432" i="1"/>
  <c r="AC432" i="1" s="1"/>
  <c r="O433" i="1"/>
  <c r="O434" i="1"/>
  <c r="O435" i="1"/>
  <c r="AC435" i="1" s="1"/>
  <c r="O436" i="1"/>
  <c r="AC436" i="1" s="1"/>
  <c r="O437" i="1"/>
  <c r="AC437" i="1" s="1"/>
  <c r="O438" i="1"/>
  <c r="AC438" i="1" s="1"/>
  <c r="O439" i="1"/>
  <c r="AC439" i="1" s="1"/>
  <c r="O440" i="1"/>
  <c r="O441" i="1"/>
  <c r="O442" i="1"/>
  <c r="AC442" i="1" s="1"/>
  <c r="O443" i="1"/>
  <c r="AC443" i="1" s="1"/>
  <c r="O444" i="1"/>
  <c r="AC444" i="1" s="1"/>
  <c r="O445" i="1"/>
  <c r="AC445" i="1" s="1"/>
  <c r="O446" i="1"/>
  <c r="O447" i="1"/>
  <c r="AC447" i="1" s="1"/>
  <c r="O448" i="1"/>
  <c r="O449" i="1"/>
  <c r="AC449" i="1" s="1"/>
  <c r="O450" i="1"/>
  <c r="AC450" i="1" s="1"/>
  <c r="O451" i="1"/>
  <c r="AC451" i="1" s="1"/>
  <c r="O452" i="1"/>
  <c r="O453" i="1"/>
  <c r="AC453" i="1" s="1"/>
  <c r="O454" i="1"/>
  <c r="AC454" i="1" s="1"/>
  <c r="O455" i="1"/>
  <c r="O456" i="1"/>
  <c r="AC456" i="1" s="1"/>
  <c r="O457" i="1"/>
  <c r="AC457" i="1" s="1"/>
  <c r="O458" i="1"/>
  <c r="O459" i="1"/>
  <c r="AC459" i="1" s="1"/>
  <c r="O460" i="1"/>
  <c r="AC460" i="1" s="1"/>
  <c r="O461" i="1"/>
  <c r="AC461" i="1" s="1"/>
  <c r="O462" i="1"/>
  <c r="O463" i="1"/>
  <c r="AC463" i="1" s="1"/>
  <c r="O464" i="1"/>
  <c r="O465" i="1"/>
  <c r="AC465" i="1" s="1"/>
  <c r="O466" i="1"/>
  <c r="AC466" i="1" s="1"/>
  <c r="O467" i="1"/>
  <c r="AC467" i="1" s="1"/>
  <c r="O468" i="1"/>
  <c r="AC468" i="1" s="1"/>
  <c r="O469" i="1"/>
  <c r="O470" i="1"/>
  <c r="O471" i="1"/>
  <c r="AC471" i="1" s="1"/>
  <c r="O472" i="1"/>
  <c r="AC472" i="1" s="1"/>
  <c r="O473" i="1"/>
  <c r="AC473" i="1" s="1"/>
  <c r="O474" i="1"/>
  <c r="AC474" i="1" s="1"/>
  <c r="O475" i="1"/>
  <c r="AC475" i="1" s="1"/>
  <c r="O476" i="1"/>
  <c r="O477" i="1"/>
  <c r="O478" i="1"/>
  <c r="AC478" i="1" s="1"/>
  <c r="O479" i="1"/>
  <c r="AC479" i="1" s="1"/>
  <c r="O480" i="1"/>
  <c r="AC480" i="1" s="1"/>
  <c r="O481" i="1"/>
  <c r="AC481" i="1" s="1"/>
  <c r="O482" i="1"/>
  <c r="O483" i="1"/>
  <c r="AC483" i="1" s="1"/>
  <c r="O484" i="1"/>
  <c r="O485" i="1"/>
  <c r="AC485" i="1" s="1"/>
  <c r="O486" i="1"/>
  <c r="AC486" i="1" s="1"/>
  <c r="O487" i="1"/>
  <c r="AC487" i="1" s="1"/>
  <c r="O488" i="1"/>
  <c r="O489" i="1"/>
  <c r="AC489" i="1" s="1"/>
  <c r="O490" i="1"/>
  <c r="AC490" i="1" s="1"/>
  <c r="O491" i="1"/>
  <c r="O492" i="1"/>
  <c r="AC492" i="1" s="1"/>
  <c r="O493" i="1"/>
  <c r="AC493" i="1" s="1"/>
  <c r="O494" i="1"/>
  <c r="O495" i="1"/>
  <c r="AC495" i="1" s="1"/>
  <c r="O496" i="1"/>
  <c r="AC496" i="1" s="1"/>
  <c r="O497" i="1"/>
  <c r="AC497" i="1" s="1"/>
  <c r="O498" i="1"/>
  <c r="O499" i="1"/>
  <c r="AC499" i="1" s="1"/>
  <c r="O500" i="1"/>
  <c r="O501" i="1"/>
  <c r="AC501" i="1" s="1"/>
  <c r="O502" i="1"/>
  <c r="AC502" i="1" s="1"/>
  <c r="O503" i="1"/>
  <c r="AC503" i="1" s="1"/>
  <c r="O504" i="1"/>
  <c r="AC504" i="1" s="1"/>
  <c r="O505" i="1"/>
  <c r="O506" i="1"/>
  <c r="O507" i="1"/>
  <c r="AC507" i="1" s="1"/>
  <c r="O508" i="1"/>
  <c r="AC508" i="1" s="1"/>
  <c r="O509" i="1"/>
  <c r="AC509" i="1" s="1"/>
  <c r="O510" i="1"/>
  <c r="AC510" i="1" s="1"/>
  <c r="O511" i="1"/>
  <c r="AC511" i="1" s="1"/>
  <c r="O512" i="1"/>
  <c r="O513" i="1"/>
  <c r="O514" i="1"/>
  <c r="AC514" i="1" s="1"/>
  <c r="O515" i="1"/>
  <c r="AC515" i="1" s="1"/>
  <c r="O516" i="1"/>
  <c r="AC516" i="1" s="1"/>
  <c r="O517" i="1"/>
  <c r="AC517" i="1" s="1"/>
  <c r="O518" i="1"/>
  <c r="AC518" i="1" s="1"/>
  <c r="O519" i="1"/>
  <c r="O520" i="1"/>
  <c r="AC520" i="1" s="1"/>
  <c r="O521" i="1"/>
  <c r="AC521" i="1" s="1"/>
  <c r="O522" i="1"/>
  <c r="AC522" i="1" s="1"/>
  <c r="O523" i="1"/>
  <c r="AC523" i="1" s="1"/>
  <c r="O524" i="1"/>
  <c r="AC524" i="1" s="1"/>
  <c r="O525" i="1"/>
  <c r="O526" i="1"/>
  <c r="AC526" i="1" s="1"/>
  <c r="O527" i="1"/>
  <c r="AC527" i="1" s="1"/>
  <c r="O528" i="1"/>
  <c r="AC528" i="1" s="1"/>
  <c r="O529" i="1"/>
  <c r="AC529" i="1" s="1"/>
  <c r="O530" i="1"/>
  <c r="AC530" i="1" s="1"/>
  <c r="O531" i="1"/>
  <c r="O532" i="1"/>
  <c r="AC532" i="1" s="1"/>
  <c r="O533" i="1"/>
  <c r="AC533" i="1" s="1"/>
  <c r="O534" i="1"/>
  <c r="AC534" i="1" s="1"/>
  <c r="O535" i="1"/>
  <c r="AC535" i="1" s="1"/>
  <c r="O536" i="1"/>
  <c r="AC536" i="1" s="1"/>
  <c r="O537" i="1"/>
  <c r="O538" i="1"/>
  <c r="AC538" i="1" s="1"/>
  <c r="O539" i="1"/>
  <c r="AC539" i="1" s="1"/>
  <c r="O540" i="1"/>
  <c r="AC540" i="1" s="1"/>
  <c r="O541" i="1"/>
  <c r="AC541" i="1" s="1"/>
  <c r="O542" i="1"/>
  <c r="AC542" i="1" s="1"/>
  <c r="O543" i="1"/>
  <c r="O544" i="1"/>
  <c r="AC544" i="1" s="1"/>
  <c r="O545" i="1"/>
  <c r="AC545" i="1" s="1"/>
  <c r="O546" i="1"/>
  <c r="AC546" i="1" s="1"/>
  <c r="O547" i="1"/>
  <c r="AC547" i="1" s="1"/>
  <c r="O548" i="1"/>
  <c r="AC548" i="1" s="1"/>
  <c r="O549" i="1"/>
  <c r="O550" i="1"/>
  <c r="AC550" i="1" s="1"/>
  <c r="O551" i="1"/>
  <c r="AC551" i="1" s="1"/>
  <c r="O552" i="1"/>
  <c r="AC552" i="1" s="1"/>
  <c r="O553" i="1"/>
  <c r="AC553" i="1" s="1"/>
  <c r="O554" i="1"/>
  <c r="AC554" i="1" s="1"/>
  <c r="O555" i="1"/>
  <c r="O556" i="1"/>
  <c r="AC556" i="1" s="1"/>
  <c r="O557" i="1"/>
  <c r="AC557" i="1" s="1"/>
  <c r="O558" i="1"/>
  <c r="AC558" i="1" s="1"/>
  <c r="O559" i="1"/>
  <c r="AC559" i="1" s="1"/>
  <c r="O560" i="1"/>
  <c r="AC560" i="1" s="1"/>
  <c r="O561" i="1"/>
  <c r="O562" i="1"/>
  <c r="AC562" i="1" s="1"/>
  <c r="O563" i="1"/>
  <c r="AC563" i="1" s="1"/>
  <c r="O564" i="1"/>
  <c r="AC564" i="1" s="1"/>
  <c r="O565" i="1"/>
  <c r="AC565" i="1" s="1"/>
  <c r="O566" i="1"/>
  <c r="AC566" i="1" s="1"/>
  <c r="O567" i="1"/>
  <c r="O568" i="1"/>
  <c r="AC568" i="1" s="1"/>
  <c r="O569" i="1"/>
  <c r="AC569" i="1" s="1"/>
  <c r="O570" i="1"/>
  <c r="AC570" i="1" s="1"/>
  <c r="O571" i="1"/>
  <c r="AC571" i="1" s="1"/>
  <c r="O572" i="1"/>
  <c r="AC572" i="1" s="1"/>
  <c r="O573" i="1"/>
  <c r="O574" i="1"/>
  <c r="AC574" i="1" s="1"/>
  <c r="O575" i="1"/>
  <c r="AC575" i="1" s="1"/>
  <c r="O576" i="1"/>
  <c r="AC576" i="1" s="1"/>
  <c r="O577" i="1"/>
  <c r="AC577" i="1" s="1"/>
  <c r="O578" i="1"/>
  <c r="AC578" i="1" s="1"/>
  <c r="O579" i="1"/>
  <c r="O580" i="1"/>
  <c r="AC580" i="1" s="1"/>
  <c r="O581" i="1"/>
  <c r="AC581" i="1" s="1"/>
  <c r="O582" i="1"/>
  <c r="AC582" i="1" s="1"/>
  <c r="O583" i="1"/>
  <c r="AC583" i="1" s="1"/>
  <c r="O584" i="1"/>
  <c r="AC584" i="1" s="1"/>
  <c r="O585" i="1"/>
  <c r="O586" i="1"/>
  <c r="AC586" i="1" s="1"/>
  <c r="O587" i="1"/>
  <c r="AC587" i="1" s="1"/>
  <c r="O588" i="1"/>
  <c r="AC588" i="1" s="1"/>
  <c r="O589" i="1"/>
  <c r="AC589" i="1" s="1"/>
  <c r="O590" i="1"/>
  <c r="AC590" i="1" s="1"/>
  <c r="O591" i="1"/>
  <c r="O592" i="1"/>
  <c r="AC592" i="1" s="1"/>
  <c r="O593" i="1"/>
  <c r="AC593" i="1" s="1"/>
  <c r="O594" i="1"/>
  <c r="AC594" i="1" s="1"/>
  <c r="O595" i="1"/>
  <c r="AC595" i="1" s="1"/>
  <c r="O596" i="1"/>
  <c r="AC596" i="1" s="1"/>
  <c r="O597" i="1"/>
  <c r="O598" i="1"/>
  <c r="AC598" i="1" s="1"/>
  <c r="O599" i="1"/>
  <c r="AC599" i="1" s="1"/>
  <c r="O600" i="1"/>
  <c r="AC600" i="1" s="1"/>
  <c r="O601" i="1"/>
  <c r="AC601" i="1" s="1"/>
  <c r="O602" i="1"/>
  <c r="AC602" i="1" s="1"/>
  <c r="O603" i="1"/>
  <c r="O604" i="1"/>
  <c r="AC604" i="1" s="1"/>
  <c r="O605" i="1"/>
  <c r="AC605" i="1" s="1"/>
  <c r="O606" i="1"/>
  <c r="AC606" i="1" s="1"/>
  <c r="O607" i="1"/>
  <c r="AC607" i="1" s="1"/>
  <c r="O608" i="1"/>
  <c r="AC608" i="1" s="1"/>
  <c r="O609" i="1"/>
  <c r="O610" i="1"/>
  <c r="AC610" i="1" s="1"/>
  <c r="O611" i="1"/>
  <c r="AC611" i="1" s="1"/>
  <c r="O612" i="1"/>
  <c r="AC612" i="1" s="1"/>
  <c r="O613" i="1"/>
  <c r="AC613" i="1" s="1"/>
  <c r="O614" i="1"/>
  <c r="AC614" i="1" s="1"/>
  <c r="O615" i="1"/>
  <c r="O616" i="1"/>
  <c r="AC616" i="1" s="1"/>
  <c r="O617" i="1"/>
  <c r="AC617" i="1" s="1"/>
  <c r="O618" i="1"/>
  <c r="AC618" i="1" s="1"/>
  <c r="O619" i="1"/>
  <c r="AC619" i="1" s="1"/>
  <c r="O620" i="1"/>
  <c r="AC620" i="1" s="1"/>
  <c r="O621" i="1"/>
  <c r="O622" i="1"/>
  <c r="AC622" i="1" s="1"/>
  <c r="O623" i="1"/>
  <c r="AC623" i="1" s="1"/>
  <c r="O624" i="1"/>
  <c r="AC624" i="1" s="1"/>
  <c r="O625" i="1"/>
  <c r="AC625" i="1" s="1"/>
  <c r="O626" i="1"/>
  <c r="AC626" i="1" s="1"/>
  <c r="O627" i="1"/>
  <c r="O628" i="1"/>
  <c r="AC628" i="1" s="1"/>
  <c r="O629" i="1"/>
  <c r="AC629" i="1" s="1"/>
  <c r="O630" i="1"/>
  <c r="AC630" i="1" s="1"/>
  <c r="O631" i="1"/>
  <c r="AC631" i="1" s="1"/>
  <c r="O632" i="1"/>
  <c r="AC632" i="1" s="1"/>
  <c r="O633" i="1"/>
  <c r="O634" i="1"/>
  <c r="AC634" i="1" s="1"/>
  <c r="O635" i="1"/>
  <c r="AC635" i="1" s="1"/>
  <c r="O636" i="1"/>
  <c r="AC636" i="1" s="1"/>
  <c r="O637" i="1"/>
  <c r="AC637" i="1" s="1"/>
  <c r="O638" i="1"/>
  <c r="AC638" i="1" s="1"/>
  <c r="O639" i="1"/>
  <c r="O640" i="1"/>
  <c r="AC640" i="1" s="1"/>
  <c r="O641" i="1"/>
  <c r="AC641" i="1" s="1"/>
  <c r="O642" i="1"/>
  <c r="AC642" i="1" s="1"/>
  <c r="O643" i="1"/>
  <c r="AC643" i="1" s="1"/>
  <c r="O644" i="1"/>
  <c r="AC644" i="1" s="1"/>
  <c r="O645" i="1"/>
  <c r="O646" i="1"/>
  <c r="AC646" i="1" s="1"/>
  <c r="O647" i="1"/>
  <c r="AC647" i="1" s="1"/>
  <c r="O648" i="1"/>
  <c r="AC648" i="1" s="1"/>
  <c r="O649" i="1"/>
  <c r="AC649" i="1" s="1"/>
  <c r="O650" i="1"/>
  <c r="AC650" i="1" s="1"/>
  <c r="O651" i="1"/>
  <c r="O652" i="1"/>
  <c r="AC652" i="1" s="1"/>
  <c r="O653" i="1"/>
  <c r="AC653" i="1" s="1"/>
  <c r="O654" i="1"/>
  <c r="AC654" i="1" s="1"/>
  <c r="O655" i="1"/>
  <c r="AC655" i="1" s="1"/>
  <c r="O656" i="1"/>
  <c r="AC656" i="1" s="1"/>
  <c r="O657" i="1"/>
  <c r="O658" i="1"/>
  <c r="AC658" i="1" s="1"/>
  <c r="O659" i="1"/>
  <c r="AC659" i="1" s="1"/>
  <c r="O660" i="1"/>
  <c r="AC660" i="1" s="1"/>
  <c r="O661" i="1"/>
  <c r="AC661" i="1" s="1"/>
  <c r="O662" i="1"/>
  <c r="AC662" i="1" s="1"/>
  <c r="O663" i="1"/>
  <c r="O664" i="1"/>
  <c r="AC664" i="1" s="1"/>
  <c r="O665" i="1"/>
  <c r="AC665" i="1" s="1"/>
  <c r="O666" i="1"/>
  <c r="AC666" i="1" s="1"/>
  <c r="O667" i="1"/>
  <c r="AC667" i="1" s="1"/>
  <c r="O668" i="1"/>
  <c r="AC668" i="1" s="1"/>
  <c r="O669" i="1"/>
  <c r="O670" i="1"/>
  <c r="AC670" i="1" s="1"/>
  <c r="O671" i="1"/>
  <c r="AC671" i="1" s="1"/>
  <c r="O672" i="1"/>
  <c r="AC672" i="1" s="1"/>
  <c r="O673" i="1"/>
  <c r="AC673" i="1" s="1"/>
  <c r="O674" i="1"/>
  <c r="AC674" i="1" s="1"/>
  <c r="O675" i="1"/>
  <c r="O676" i="1"/>
  <c r="AC676" i="1" s="1"/>
  <c r="O677" i="1"/>
  <c r="AC677" i="1" s="1"/>
  <c r="O678" i="1"/>
  <c r="AC678" i="1" s="1"/>
  <c r="O679" i="1"/>
  <c r="AC679" i="1" s="1"/>
  <c r="O680" i="1"/>
  <c r="AC680" i="1" s="1"/>
  <c r="O681" i="1"/>
  <c r="O682" i="1"/>
  <c r="AC682" i="1" s="1"/>
  <c r="O683" i="1"/>
  <c r="AC683" i="1" s="1"/>
  <c r="O684" i="1"/>
  <c r="AC684" i="1" s="1"/>
  <c r="O685" i="1"/>
  <c r="AC685" i="1" s="1"/>
  <c r="O686" i="1"/>
  <c r="AC686" i="1" s="1"/>
  <c r="O687" i="1"/>
  <c r="O688" i="1"/>
  <c r="AC688" i="1" s="1"/>
  <c r="O689" i="1"/>
  <c r="AC689" i="1" s="1"/>
  <c r="O690" i="1"/>
  <c r="AC690" i="1" s="1"/>
  <c r="O691" i="1"/>
  <c r="AC691" i="1" s="1"/>
  <c r="O692" i="1"/>
  <c r="AC692" i="1" s="1"/>
  <c r="O693" i="1"/>
  <c r="O694" i="1"/>
  <c r="AC694" i="1" s="1"/>
  <c r="O695" i="1"/>
  <c r="AC695" i="1" s="1"/>
  <c r="O696" i="1"/>
  <c r="AC696" i="1" s="1"/>
  <c r="O697" i="1"/>
  <c r="AC697" i="1" s="1"/>
  <c r="O698" i="1"/>
  <c r="AC698" i="1" s="1"/>
  <c r="O699" i="1"/>
  <c r="O700" i="1"/>
  <c r="AC700" i="1" s="1"/>
  <c r="O701" i="1"/>
  <c r="AC701" i="1" s="1"/>
  <c r="O702" i="1"/>
  <c r="AC702" i="1" s="1"/>
  <c r="O703" i="1"/>
  <c r="AC703" i="1" s="1"/>
  <c r="O704" i="1"/>
  <c r="AC704" i="1" s="1"/>
  <c r="O705" i="1"/>
  <c r="O706" i="1"/>
  <c r="AC706" i="1" s="1"/>
  <c r="O707" i="1"/>
  <c r="AC707" i="1" s="1"/>
  <c r="O708" i="1"/>
  <c r="AC708" i="1" s="1"/>
  <c r="O709" i="1"/>
  <c r="AC709" i="1" s="1"/>
  <c r="O710" i="1"/>
  <c r="AC710" i="1" s="1"/>
  <c r="O711" i="1"/>
  <c r="O712" i="1"/>
  <c r="AC712" i="1" s="1"/>
  <c r="O713" i="1"/>
  <c r="AC713" i="1" s="1"/>
  <c r="O714" i="1"/>
  <c r="AC714" i="1" s="1"/>
  <c r="O715" i="1"/>
  <c r="AC715" i="1" s="1"/>
  <c r="O716" i="1"/>
  <c r="AC716" i="1" s="1"/>
  <c r="O717" i="1"/>
  <c r="O718" i="1"/>
  <c r="AC718" i="1" s="1"/>
  <c r="O719" i="1"/>
  <c r="AC719" i="1" s="1"/>
  <c r="O720" i="1"/>
  <c r="AC720" i="1" s="1"/>
  <c r="O721" i="1"/>
  <c r="AC721" i="1" s="1"/>
  <c r="O722" i="1"/>
  <c r="AC722" i="1" s="1"/>
  <c r="O723" i="1"/>
  <c r="O724" i="1"/>
  <c r="AC724" i="1" s="1"/>
  <c r="O725" i="1"/>
  <c r="AC725" i="1" s="1"/>
  <c r="O726" i="1"/>
  <c r="AC726" i="1" s="1"/>
  <c r="O727" i="1"/>
  <c r="AC727" i="1" s="1"/>
  <c r="O728" i="1"/>
  <c r="AC728" i="1" s="1"/>
  <c r="O729" i="1"/>
  <c r="O730" i="1"/>
  <c r="AC730" i="1" s="1"/>
  <c r="O731" i="1"/>
  <c r="AC731" i="1" s="1"/>
  <c r="O732" i="1"/>
  <c r="AC732" i="1" s="1"/>
  <c r="O733" i="1"/>
  <c r="AC733" i="1" s="1"/>
  <c r="O734" i="1"/>
  <c r="AC734" i="1" s="1"/>
  <c r="O735" i="1"/>
  <c r="O736" i="1"/>
  <c r="AC736" i="1" s="1"/>
  <c r="O737" i="1"/>
  <c r="AC737" i="1" s="1"/>
  <c r="O738" i="1"/>
  <c r="AC738" i="1" s="1"/>
  <c r="O739" i="1"/>
  <c r="AC739" i="1" s="1"/>
  <c r="O740" i="1"/>
  <c r="AC740" i="1" s="1"/>
  <c r="O741" i="1"/>
  <c r="O742" i="1"/>
  <c r="AC742" i="1" s="1"/>
  <c r="O743" i="1"/>
  <c r="AC743" i="1" s="1"/>
  <c r="O744" i="1"/>
  <c r="AC744" i="1" s="1"/>
  <c r="O745" i="1"/>
  <c r="AC745" i="1" s="1"/>
  <c r="O746" i="1"/>
  <c r="AC746" i="1" s="1"/>
  <c r="O747" i="1"/>
  <c r="O748" i="1"/>
  <c r="AC748" i="1" s="1"/>
  <c r="O749" i="1"/>
  <c r="AC749" i="1" s="1"/>
  <c r="O750" i="1"/>
  <c r="AC750" i="1" s="1"/>
  <c r="O751" i="1"/>
  <c r="AC751" i="1" s="1"/>
  <c r="O752" i="1"/>
  <c r="AC752" i="1" s="1"/>
  <c r="O753" i="1"/>
  <c r="O754" i="1"/>
  <c r="AC754" i="1" s="1"/>
  <c r="O755" i="1"/>
  <c r="AC755" i="1" s="1"/>
  <c r="O756" i="1"/>
  <c r="AC756" i="1" s="1"/>
  <c r="O757" i="1"/>
  <c r="AC757" i="1" s="1"/>
  <c r="O758" i="1"/>
  <c r="AC758" i="1" s="1"/>
  <c r="O759" i="1"/>
  <c r="O760" i="1"/>
  <c r="AC760" i="1" s="1"/>
  <c r="O761" i="1"/>
  <c r="AC761" i="1" s="1"/>
  <c r="O762" i="1"/>
  <c r="AC762" i="1" s="1"/>
  <c r="O763" i="1"/>
  <c r="AC763" i="1" s="1"/>
  <c r="O764" i="1"/>
  <c r="AC764" i="1" s="1"/>
  <c r="O765" i="1"/>
  <c r="O766" i="1"/>
  <c r="AC766" i="1" s="1"/>
  <c r="O767" i="1"/>
  <c r="AC767" i="1" s="1"/>
  <c r="O768" i="1"/>
  <c r="AC768" i="1" s="1"/>
  <c r="O769" i="1"/>
  <c r="AC769" i="1" s="1"/>
  <c r="O770" i="1"/>
  <c r="AC770" i="1" s="1"/>
  <c r="O771" i="1"/>
  <c r="O772" i="1"/>
  <c r="AC772" i="1" s="1"/>
  <c r="O773" i="1"/>
  <c r="AC773" i="1" s="1"/>
  <c r="O774" i="1"/>
  <c r="AC774" i="1" s="1"/>
  <c r="O775" i="1"/>
  <c r="AC775" i="1" s="1"/>
  <c r="O776" i="1"/>
  <c r="AC776" i="1" s="1"/>
  <c r="O777" i="1"/>
  <c r="O778" i="1"/>
  <c r="AC778" i="1" s="1"/>
  <c r="O779" i="1"/>
  <c r="AC779" i="1" s="1"/>
  <c r="O780" i="1"/>
  <c r="AC780" i="1" s="1"/>
  <c r="O781" i="1"/>
  <c r="AC781" i="1" s="1"/>
  <c r="O782" i="1"/>
  <c r="AC782" i="1" s="1"/>
  <c r="O783" i="1"/>
  <c r="O784" i="1"/>
  <c r="AC784" i="1" s="1"/>
  <c r="O785" i="1"/>
  <c r="AC785" i="1" s="1"/>
  <c r="O786" i="1"/>
  <c r="AC786" i="1" s="1"/>
  <c r="O787" i="1"/>
  <c r="AC787" i="1" s="1"/>
  <c r="O788" i="1"/>
  <c r="AC788" i="1" s="1"/>
  <c r="O789" i="1"/>
  <c r="O790" i="1"/>
  <c r="AC790" i="1" s="1"/>
  <c r="O791" i="1"/>
  <c r="AC791" i="1" s="1"/>
  <c r="O792" i="1"/>
  <c r="AC792" i="1" s="1"/>
  <c r="O793" i="1"/>
  <c r="AC793" i="1" s="1"/>
  <c r="O794" i="1"/>
  <c r="AC794" i="1" s="1"/>
  <c r="O795" i="1"/>
  <c r="O796" i="1"/>
  <c r="AC796" i="1" s="1"/>
  <c r="O797" i="1"/>
  <c r="AC797" i="1" s="1"/>
  <c r="O798" i="1"/>
  <c r="AC798" i="1" s="1"/>
  <c r="O799" i="1"/>
  <c r="AC799" i="1" s="1"/>
  <c r="O800" i="1"/>
  <c r="AC800" i="1" s="1"/>
  <c r="O801" i="1"/>
  <c r="O802" i="1"/>
  <c r="AC802" i="1" s="1"/>
  <c r="O803" i="1"/>
  <c r="AC803" i="1" s="1"/>
  <c r="O804" i="1"/>
  <c r="AC804" i="1" s="1"/>
  <c r="O805" i="1"/>
  <c r="AC805" i="1" s="1"/>
  <c r="O806" i="1"/>
  <c r="AC806" i="1" s="1"/>
  <c r="O807" i="1"/>
  <c r="O808" i="1"/>
  <c r="AC808" i="1" s="1"/>
  <c r="O809" i="1"/>
  <c r="AC809" i="1" s="1"/>
  <c r="O810" i="1"/>
  <c r="AC810" i="1" s="1"/>
  <c r="O811" i="1"/>
  <c r="AC811" i="1" s="1"/>
  <c r="O812" i="1"/>
  <c r="AC812" i="1" s="1"/>
  <c r="O813" i="1"/>
  <c r="O814" i="1"/>
  <c r="AC814" i="1" s="1"/>
  <c r="O815" i="1"/>
  <c r="AC815" i="1" s="1"/>
  <c r="O816" i="1"/>
  <c r="AC816" i="1" s="1"/>
  <c r="O817" i="1"/>
  <c r="AC817" i="1" s="1"/>
  <c r="O818" i="1"/>
  <c r="AC818" i="1" s="1"/>
  <c r="O819" i="1"/>
  <c r="O820" i="1"/>
  <c r="AC820" i="1" s="1"/>
  <c r="O821" i="1"/>
  <c r="AC821" i="1" s="1"/>
  <c r="O822" i="1"/>
  <c r="AC822" i="1" s="1"/>
  <c r="O823" i="1"/>
  <c r="AC823" i="1" s="1"/>
  <c r="O824" i="1"/>
  <c r="AC824" i="1" s="1"/>
  <c r="O825" i="1"/>
  <c r="O826" i="1"/>
  <c r="AC826" i="1" s="1"/>
  <c r="O827" i="1"/>
  <c r="AC827" i="1" s="1"/>
  <c r="O828" i="1"/>
  <c r="AC828" i="1" s="1"/>
  <c r="O829" i="1"/>
  <c r="AC829" i="1" s="1"/>
  <c r="O830" i="1"/>
  <c r="AC830" i="1" s="1"/>
  <c r="O831" i="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AC845" i="1" s="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AC861" i="1" s="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AC877" i="1" s="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AC893" i="1" s="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AC909" i="1" s="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AC925" i="1" s="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AC941" i="1" s="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AC957" i="1" s="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AC973" i="1" s="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AC989" i="1" s="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AC1005" i="1" s="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AC1021" i="1" s="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AC1037" i="1" s="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AC1053" i="1" s="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AC1069" i="1" s="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AC1085" i="1" s="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AC1101" i="1" s="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AC1117" i="1" s="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AC1133" i="1" s="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AC1149" i="1" s="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AC1165" i="1" s="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AC1181" i="1" s="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AC1197" i="1" s="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AC1213" i="1" s="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AC1229" i="1" s="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AC1245" i="1" s="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AC1261" i="1" s="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AC1277" i="1" s="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AC1293" i="1" s="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AC1309" i="1" s="1"/>
  <c r="O1310" i="1"/>
  <c r="AC1310" i="1" s="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AC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O111" i="1" s="1"/>
  <c r="H112" i="1"/>
  <c r="O112" i="1" s="1"/>
  <c r="AC112" i="1" s="1"/>
  <c r="H113" i="1"/>
  <c r="O113" i="1" s="1"/>
  <c r="AC113" i="1" s="1"/>
  <c r="H114" i="1"/>
  <c r="H115" i="1"/>
  <c r="H116" i="1"/>
  <c r="H117" i="1"/>
  <c r="O117" i="1" s="1"/>
  <c r="AC117" i="1" s="1"/>
  <c r="H118" i="1"/>
  <c r="O118" i="1" s="1"/>
  <c r="AC118" i="1" s="1"/>
  <c r="H119" i="1"/>
  <c r="O119" i="1" s="1"/>
  <c r="H120" i="1"/>
  <c r="O120" i="1" s="1"/>
  <c r="AC120" i="1" s="1"/>
  <c r="H121" i="1"/>
  <c r="O121" i="1" s="1"/>
  <c r="H122" i="1"/>
  <c r="O122" i="1" s="1"/>
  <c r="AC122" i="1" s="1"/>
  <c r="H123" i="1"/>
  <c r="O123" i="1" s="1"/>
  <c r="H124" i="1"/>
  <c r="O124" i="1" s="1"/>
  <c r="AC124" i="1" s="1"/>
  <c r="H125" i="1"/>
  <c r="O125" i="1" s="1"/>
  <c r="AC125" i="1" s="1"/>
  <c r="H126" i="1"/>
  <c r="O126" i="1" s="1"/>
  <c r="AC126" i="1" s="1"/>
  <c r="H127" i="1"/>
  <c r="O127" i="1" s="1"/>
  <c r="H128" i="1"/>
  <c r="O128" i="1" s="1"/>
  <c r="H129" i="1"/>
  <c r="O129" i="1" s="1"/>
  <c r="AC129" i="1" s="1"/>
  <c r="H130" i="1"/>
  <c r="O130" i="1" s="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AC141" i="1" s="1"/>
  <c r="H142" i="1"/>
  <c r="O142" i="1" s="1"/>
  <c r="AC142" i="1" s="1"/>
  <c r="H143" i="1"/>
  <c r="O143" i="1" s="1"/>
  <c r="AC143" i="1" s="1"/>
  <c r="H144" i="1"/>
  <c r="O144" i="1" s="1"/>
  <c r="AC144" i="1" s="1"/>
  <c r="H145" i="1"/>
  <c r="O145" i="1" s="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56" i="1" l="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11"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M11" i="7" s="1"/>
  <c r="Z10" i="1"/>
  <c r="AA10" i="1"/>
  <c r="AB10" i="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9"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11" i="7"/>
  <c r="L11" i="7"/>
  <c r="N11" i="7"/>
  <c r="K10" i="6"/>
  <c r="K9" i="6"/>
  <c r="K29" i="7"/>
  <c r="L29" i="7"/>
  <c r="J29" i="7"/>
  <c r="L10" i="6"/>
  <c r="L8" i="6"/>
  <c r="L9" i="6"/>
  <c r="U9" i="6"/>
  <c r="J16" i="7"/>
  <c r="W8" i="6"/>
  <c r="D3" i="6"/>
  <c r="K21" i="7"/>
  <c r="L21" i="7"/>
  <c r="M21" i="7"/>
  <c r="O11" i="6"/>
  <c r="O9" i="6"/>
  <c r="O10" i="6"/>
  <c r="J13" i="7"/>
  <c r="P8" i="6"/>
  <c r="K31" i="7"/>
  <c r="L31" i="7"/>
  <c r="R9" i="6"/>
  <c r="R10" i="6"/>
  <c r="J27" i="7"/>
  <c r="I27" i="7"/>
  <c r="AC7" i="6"/>
  <c r="AC8" i="6"/>
  <c r="K15" i="7"/>
  <c r="L15" i="7"/>
  <c r="S9" i="6"/>
  <c r="S10" i="6"/>
  <c r="L19" i="7"/>
  <c r="M19" i="7"/>
  <c r="K19" i="7"/>
  <c r="AE9" i="6"/>
  <c r="J19" i="7"/>
  <c r="AE8" i="6"/>
  <c r="AE11" i="6"/>
  <c r="AE10" i="6"/>
  <c r="I2" i="7"/>
  <c r="J2" i="7"/>
  <c r="M7" i="6"/>
  <c r="M8" i="6"/>
  <c r="N24" i="7"/>
  <c r="O24" i="7"/>
  <c r="J24" i="7"/>
  <c r="K24" i="7"/>
  <c r="L24" i="7"/>
  <c r="M24" i="7"/>
  <c r="AD8" i="6"/>
  <c r="AD11" i="6"/>
  <c r="AD9" i="6"/>
  <c r="AD12" i="6"/>
  <c r="AD10" i="6"/>
  <c r="AD13" i="6"/>
  <c r="K28" i="7"/>
  <c r="L28" i="7"/>
  <c r="J28" i="7"/>
  <c r="I28" i="7"/>
  <c r="X7" i="6"/>
  <c r="X8" i="6"/>
  <c r="X9" i="6"/>
  <c r="X10"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AE12" i="6"/>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30"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33" i="2"/>
  <c r="D4" i="2"/>
  <c r="D14" i="2"/>
  <c r="AT7" i="4"/>
  <c r="D21" i="2"/>
  <c r="D24" i="2"/>
  <c r="D20" i="2"/>
  <c r="BL15" i="4"/>
  <c r="D8" i="2"/>
  <c r="D19" i="2"/>
  <c r="D3" i="2"/>
  <c r="D26" i="2"/>
  <c r="D25" i="2"/>
  <c r="S56" i="1"/>
  <c r="R29" i="2" s="1"/>
  <c r="S50" i="1"/>
  <c r="R18" i="2" s="1"/>
  <c r="BL47" i="4"/>
  <c r="BF31" i="4"/>
  <c r="AK58" i="4"/>
  <c r="BN59" i="4"/>
  <c r="BB39" i="4"/>
  <c r="E24" i="4"/>
  <c r="BB51" i="4"/>
  <c r="BK50" i="4"/>
  <c r="BM20" i="4"/>
  <c r="AV53" i="4"/>
  <c r="AE64" i="4"/>
  <c r="C42" i="4"/>
  <c r="E64" i="4"/>
  <c r="BK8" i="4"/>
  <c r="D41" i="4"/>
  <c r="AR61" i="4"/>
  <c r="BE46" i="4"/>
  <c r="F51" i="4"/>
  <c r="AV15" i="4"/>
  <c r="AZ5" i="4"/>
  <c r="BJ49" i="4"/>
  <c r="C40" i="4"/>
  <c r="E58" i="4"/>
  <c r="C18" i="4"/>
  <c r="BE34" i="4"/>
  <c r="D11" i="2"/>
  <c r="D7" i="2"/>
  <c r="D5" i="2"/>
  <c r="S22" i="1"/>
  <c r="Q7" i="2" s="1"/>
  <c r="S16" i="1"/>
  <c r="S6" i="2" s="1"/>
  <c r="S10" i="1"/>
  <c r="R5" i="2" s="1"/>
  <c r="S31" i="1"/>
  <c r="S17" i="2" s="1"/>
  <c r="C12" i="4"/>
  <c r="C32" i="4"/>
  <c r="BL11" i="4"/>
  <c r="D47" i="4"/>
  <c r="BD61" i="4"/>
  <c r="D21" i="4"/>
  <c r="BN55" i="4"/>
  <c r="BM52" i="4"/>
  <c r="BN35" i="4"/>
  <c r="F47" i="4"/>
  <c r="AZ55" i="4"/>
  <c r="E44" i="4"/>
  <c r="C46" i="4"/>
  <c r="BA18" i="4"/>
  <c r="C38" i="4"/>
  <c r="F19" i="4"/>
  <c r="D29" i="2"/>
  <c r="D15" i="2"/>
  <c r="BN61" i="4"/>
  <c r="C50" i="4"/>
  <c r="D2" i="2"/>
  <c r="S15" i="1"/>
  <c r="R2" i="2" s="1"/>
  <c r="S9" i="1"/>
  <c r="S15" i="2" s="1"/>
  <c r="S30" i="1"/>
  <c r="AO30" i="4"/>
  <c r="BK56" i="4"/>
  <c r="E60" i="4"/>
  <c r="AA38" i="4"/>
  <c r="BG30" i="4"/>
  <c r="F21" i="4"/>
  <c r="F45" i="4"/>
  <c r="BN37" i="4"/>
  <c r="BK30" i="4"/>
  <c r="F57" i="4"/>
  <c r="BH39" i="4"/>
  <c r="BK54" i="4"/>
  <c r="BK40" i="4"/>
  <c r="BL53" i="4"/>
  <c r="AY44" i="4"/>
  <c r="BK22" i="4"/>
  <c r="E36" i="4"/>
  <c r="BI26" i="4"/>
  <c r="D17" i="2"/>
  <c r="D57" i="4"/>
  <c r="BG54" i="4"/>
  <c r="D18" i="2"/>
  <c r="F27" i="4"/>
  <c r="D27" i="2"/>
  <c r="S3" i="1"/>
  <c r="S14" i="1"/>
  <c r="Q27" i="2" s="1"/>
  <c r="S8" i="1"/>
  <c r="Q19" i="2" s="1"/>
  <c r="S71" i="1"/>
  <c r="Q4" i="2" s="1"/>
  <c r="S47" i="1"/>
  <c r="R20" i="2" s="1"/>
  <c r="S35" i="1"/>
  <c r="R26" i="2" s="1"/>
  <c r="S29" i="1"/>
  <c r="R33" i="2" s="1"/>
  <c r="BH27" i="4"/>
  <c r="F23" i="4"/>
  <c r="AZ41" i="4"/>
  <c r="BN29" i="4"/>
  <c r="BM16" i="4"/>
  <c r="BL61" i="4"/>
  <c r="BH51" i="4"/>
  <c r="BH53" i="4"/>
  <c r="E16" i="4"/>
  <c r="E38" i="4"/>
  <c r="BM26" i="4"/>
  <c r="BG42" i="4"/>
  <c r="BD47" i="4"/>
  <c r="BL55" i="4"/>
  <c r="C34" i="4"/>
  <c r="D32" i="2"/>
  <c r="BN19" i="4"/>
  <c r="E18" i="4"/>
  <c r="D22" i="2"/>
  <c r="D12" i="2"/>
  <c r="D16" i="2"/>
  <c r="D28" i="2"/>
  <c r="D23" i="2"/>
  <c r="D13" i="2"/>
  <c r="S13" i="1"/>
  <c r="R31" i="2" s="1"/>
  <c r="S7" i="1"/>
  <c r="Q13" i="2" s="1"/>
  <c r="S82" i="1"/>
  <c r="Q30" i="2" s="1"/>
  <c r="S40" i="1"/>
  <c r="Z5" i="2" s="1"/>
  <c r="S34" i="1"/>
  <c r="Q12" i="2" s="1"/>
  <c r="D31" i="2"/>
  <c r="D6" i="2"/>
  <c r="D10" i="2"/>
  <c r="BJ17" i="4"/>
  <c r="D9" i="2"/>
  <c r="S24" i="1"/>
  <c r="S18" i="1"/>
  <c r="AA12" i="2" s="1"/>
  <c r="S12" i="1"/>
  <c r="S22" i="2" s="1"/>
  <c r="S51" i="1"/>
  <c r="S1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27"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12" i="2"/>
  <c r="W10"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30" i="2"/>
  <c r="W27" i="2"/>
  <c r="N24" i="2"/>
  <c r="W20" i="2"/>
  <c r="N30" i="2"/>
  <c r="U23" i="2"/>
  <c r="Y23" i="2"/>
  <c r="W15" i="2"/>
  <c r="O19" i="2"/>
  <c r="U18" i="2"/>
  <c r="W26" i="2"/>
  <c r="AA28" i="2"/>
  <c r="Z23" i="2"/>
  <c r="O30" i="2"/>
  <c r="U27" i="2"/>
  <c r="Y27" i="2"/>
  <c r="W17" i="2"/>
  <c r="Q5" i="2"/>
  <c r="Z27" i="2"/>
  <c r="V23" i="2"/>
  <c r="AA13" i="2"/>
  <c r="AA19" i="2"/>
  <c r="V27" i="2"/>
  <c r="O13" i="2"/>
  <c r="W23" i="2"/>
  <c r="V13" i="2"/>
  <c r="Y13" i="2"/>
  <c r="Z13" i="2"/>
  <c r="U13" i="2"/>
  <c r="W13" i="2"/>
  <c r="AA24" i="2"/>
  <c r="N4" i="2"/>
  <c r="W14" i="2"/>
  <c r="O4" i="2"/>
  <c r="M4" i="2"/>
  <c r="W21" i="2"/>
  <c r="O58" i="1"/>
  <c r="AC58" i="1" s="1"/>
  <c r="O26" i="1"/>
  <c r="AC26" i="1" s="1"/>
  <c r="O42" i="1"/>
  <c r="AC42" i="1" s="1"/>
  <c r="O45" i="1"/>
  <c r="AC45" i="1" s="1"/>
  <c r="O61" i="1"/>
  <c r="AC61" i="1" s="1"/>
  <c r="O29" i="1"/>
  <c r="AC29" i="1" s="1"/>
  <c r="O56" i="1"/>
  <c r="AC56" i="1" s="1"/>
  <c r="N15" i="2"/>
  <c r="W3" i="2"/>
  <c r="O27" i="1"/>
  <c r="AC27" i="1" s="1"/>
  <c r="O43" i="1"/>
  <c r="AC43" i="1" s="1"/>
  <c r="O59" i="1"/>
  <c r="AC59" i="1" s="1"/>
  <c r="U11" i="2"/>
  <c r="O52" i="1"/>
  <c r="AC52" i="1" s="1"/>
  <c r="Z24" i="2"/>
  <c r="O36" i="1"/>
  <c r="AC36" i="1" s="1"/>
  <c r="Z25" i="2"/>
  <c r="V31" i="2"/>
  <c r="AE66" i="4"/>
  <c r="O34" i="1"/>
  <c r="AC34" i="1" s="1"/>
  <c r="AA25" i="2"/>
  <c r="N32" i="2"/>
  <c r="M29" i="2"/>
  <c r="O50" i="1"/>
  <c r="AC50" i="1" s="1"/>
  <c r="N20" i="2"/>
  <c r="J65" i="4"/>
  <c r="W9" i="2"/>
  <c r="N18" i="2"/>
  <c r="V14" i="2"/>
  <c r="O46" i="1"/>
  <c r="AC46" i="1" s="1"/>
  <c r="N29" i="2"/>
  <c r="V24" i="2"/>
  <c r="N19" i="2"/>
  <c r="N26" i="2"/>
  <c r="N33" i="2"/>
  <c r="W29" i="2"/>
  <c r="O30" i="1"/>
  <c r="AC30" i="1" s="1"/>
  <c r="N16" i="2"/>
  <c r="N2" i="2"/>
  <c r="N8" i="2"/>
  <c r="U8" i="2"/>
  <c r="O17" i="2"/>
  <c r="O62" i="1"/>
  <c r="AC62" i="1" s="1"/>
  <c r="M17" i="2"/>
  <c r="U12" i="2"/>
  <c r="N6" i="2"/>
  <c r="V2" i="2"/>
  <c r="AH65" i="4"/>
  <c r="V7" i="2"/>
  <c r="V3" i="2"/>
  <c r="V8" i="2"/>
  <c r="V19" i="2"/>
  <c r="W24" i="2"/>
  <c r="V30" i="2"/>
  <c r="V20" i="2"/>
  <c r="W19" i="2"/>
  <c r="BF11" i="2"/>
  <c r="V17" i="2"/>
  <c r="W25" i="2"/>
  <c r="BE7" i="2"/>
  <c r="Y19" i="2"/>
  <c r="BE4" i="2"/>
  <c r="V16" i="2"/>
  <c r="BF27" i="2"/>
  <c r="V11" i="2"/>
  <c r="V32" i="2"/>
  <c r="BF33" i="2"/>
  <c r="N7" i="2"/>
  <c r="W31" i="2"/>
  <c r="BK62" i="4"/>
  <c r="W30" i="2"/>
  <c r="W5" i="2"/>
  <c r="W16" i="2"/>
  <c r="U2" i="2"/>
  <c r="W7" i="2"/>
  <c r="U7" i="2"/>
  <c r="W6" i="2"/>
  <c r="BF15" i="2"/>
  <c r="BE30" i="2"/>
  <c r="H2" i="2"/>
  <c r="I2" i="2" s="1"/>
  <c r="H23" i="2"/>
  <c r="I23" i="2" s="1"/>
  <c r="H22" i="2"/>
  <c r="I22" i="2" s="1"/>
  <c r="H11" i="2"/>
  <c r="I11" i="2" s="1"/>
  <c r="N22" i="2"/>
  <c r="N5" i="2"/>
  <c r="U24" i="2"/>
  <c r="U5" i="2"/>
  <c r="V21" i="2"/>
  <c r="V10" i="2"/>
  <c r="W12" i="2"/>
  <c r="W2" i="2"/>
  <c r="BE22" i="2"/>
  <c r="BF30" i="2"/>
  <c r="H14" i="2"/>
  <c r="I14" i="2" s="1"/>
  <c r="H21" i="2"/>
  <c r="I21" i="2" s="1"/>
  <c r="O3" i="2"/>
  <c r="M3" i="2"/>
  <c r="U17" i="2"/>
  <c r="U16" i="2"/>
  <c r="W8" i="2"/>
  <c r="BF6" i="2"/>
  <c r="BF8" i="2"/>
  <c r="H12" i="2"/>
  <c r="I12" i="2" s="1"/>
  <c r="U21" i="2"/>
  <c r="U10" i="2"/>
  <c r="V12" i="2"/>
  <c r="W32" i="2"/>
  <c r="Y25" i="2"/>
  <c r="BF4" i="2"/>
  <c r="BF31" i="2"/>
  <c r="BE13" i="2"/>
  <c r="H30" i="2"/>
  <c r="I30" i="2" s="1"/>
  <c r="BE9" i="2"/>
  <c r="H15" i="2"/>
  <c r="I15" i="2" s="1"/>
  <c r="M28" i="2"/>
  <c r="S5" i="2"/>
  <c r="BF29" i="2"/>
  <c r="H7" i="2"/>
  <c r="I7" i="2" s="1"/>
  <c r="H33" i="2"/>
  <c r="I33" i="2" s="1"/>
  <c r="T3" i="2"/>
  <c r="N17" i="2"/>
  <c r="U19" i="2"/>
  <c r="U32" i="2"/>
  <c r="V25" i="2"/>
  <c r="T33" i="2"/>
  <c r="H9" i="2"/>
  <c r="I9" i="2" s="1"/>
  <c r="L25" i="2"/>
  <c r="N28" i="2"/>
  <c r="U3" i="2"/>
  <c r="V26" i="2"/>
  <c r="W4" i="2"/>
  <c r="W33" i="2"/>
  <c r="BE10" i="2"/>
  <c r="H19" i="2"/>
  <c r="I19" i="2" s="1"/>
  <c r="M24" i="2"/>
  <c r="U25" i="2"/>
  <c r="V6" i="2"/>
  <c r="H18" i="2"/>
  <c r="I18" i="2" s="1"/>
  <c r="O32" i="2"/>
  <c r="U26" i="2"/>
  <c r="V4" i="2"/>
  <c r="V33" i="2"/>
  <c r="W18" i="2"/>
  <c r="BE6" i="2"/>
  <c r="BF13" i="2"/>
  <c r="M18" i="2"/>
  <c r="U14" i="2"/>
  <c r="U6" i="2"/>
  <c r="Y24" i="2"/>
  <c r="U4" i="2"/>
  <c r="U33" i="2"/>
  <c r="V18" i="2"/>
  <c r="H32" i="2"/>
  <c r="I32" i="2" s="1"/>
  <c r="BF19" i="2"/>
  <c r="H13" i="2"/>
  <c r="I13" i="2" s="1"/>
  <c r="H31" i="2"/>
  <c r="I31" i="2" s="1"/>
  <c r="U30" i="2"/>
  <c r="U31" i="2"/>
  <c r="V29" i="2"/>
  <c r="V9" i="2"/>
  <c r="BE27" i="2"/>
  <c r="BF9" i="2"/>
  <c r="H27" i="2"/>
  <c r="I27" i="2" s="1"/>
  <c r="H10" i="2"/>
  <c r="I10" i="2" s="1"/>
  <c r="M16" i="2"/>
  <c r="V15" i="2"/>
  <c r="BE16" i="2"/>
  <c r="H17" i="2"/>
  <c r="I17" i="2" s="1"/>
  <c r="Z22" i="2"/>
  <c r="N14" i="2"/>
  <c r="N31" i="2"/>
  <c r="U29" i="2"/>
  <c r="U9" i="2"/>
  <c r="V5" i="2"/>
  <c r="BF23" i="2"/>
  <c r="BF18" i="2"/>
  <c r="BF7" i="2"/>
  <c r="BE11" i="2"/>
  <c r="O51" i="1"/>
  <c r="AC51" i="1" s="1"/>
  <c r="H8" i="2"/>
  <c r="I8" i="2" s="1"/>
  <c r="H25" i="2"/>
  <c r="I25" i="2" s="1"/>
  <c r="H20" i="2"/>
  <c r="I20" i="2" s="1"/>
  <c r="H24" i="2"/>
  <c r="I24" i="2" s="1"/>
  <c r="H29" i="2"/>
  <c r="I29" i="2" s="1"/>
  <c r="H26" i="2"/>
  <c r="I26" i="2" s="1"/>
  <c r="U20" i="2"/>
  <c r="U15" i="2"/>
  <c r="W11" i="2"/>
  <c r="W28" i="2"/>
  <c r="Y28" i="2"/>
  <c r="U28" i="2"/>
  <c r="V28" i="2"/>
  <c r="W22" i="2"/>
  <c r="U22" i="2"/>
  <c r="Y22" i="2"/>
  <c r="V22" i="2"/>
  <c r="Z28" i="2"/>
  <c r="H6" i="2"/>
  <c r="I6" i="2" s="1"/>
  <c r="M9" i="2"/>
  <c r="N9" i="2"/>
  <c r="AA22" i="2"/>
  <c r="Z19" i="2"/>
  <c r="M27" i="2"/>
  <c r="M21" i="2"/>
  <c r="O21" i="2"/>
  <c r="BF26" i="2"/>
  <c r="BE23" i="2"/>
  <c r="BF14" i="2"/>
  <c r="BE8" i="2"/>
  <c r="BF12" i="2"/>
  <c r="BF3" i="2"/>
  <c r="BF21" i="2"/>
  <c r="AA15" i="2"/>
  <c r="T21" i="2"/>
  <c r="M19" i="2"/>
  <c r="M32" i="2"/>
  <c r="N3" i="2"/>
  <c r="O25" i="2"/>
  <c r="O28" i="1"/>
  <c r="AC28" i="1" s="1"/>
  <c r="L30" i="2"/>
  <c r="BE19" i="2"/>
  <c r="BE12" i="2"/>
  <c r="BE3" i="2"/>
  <c r="BE21" i="2"/>
  <c r="Z15" i="2"/>
  <c r="T15" i="2"/>
  <c r="T9" i="2"/>
  <c r="M7" i="2"/>
  <c r="N25" i="2"/>
  <c r="O14" i="2"/>
  <c r="O26" i="2"/>
  <c r="L18" i="2"/>
  <c r="BE29" i="2"/>
  <c r="L33" i="2"/>
  <c r="BE31" i="2"/>
  <c r="BF2" i="2"/>
  <c r="BF32" i="2"/>
  <c r="L24" i="2"/>
  <c r="T12" i="2"/>
  <c r="T28" i="2"/>
  <c r="M25" i="2"/>
  <c r="O6" i="2"/>
  <c r="BF16" i="2"/>
  <c r="L20" i="2"/>
  <c r="L7" i="2"/>
  <c r="L14" i="2"/>
  <c r="BE2" i="2"/>
  <c r="BE32" i="2"/>
  <c r="L9" i="2"/>
  <c r="T14" i="2"/>
  <c r="M14" i="2"/>
  <c r="M26" i="2"/>
  <c r="O22" i="2"/>
  <c r="O33" i="2"/>
  <c r="L6" i="2"/>
  <c r="L27" i="2"/>
  <c r="BF5" i="2"/>
  <c r="L26" i="2"/>
  <c r="L11" i="2"/>
  <c r="T30" i="2"/>
  <c r="T8" i="2"/>
  <c r="M6" i="2"/>
  <c r="O31" i="2"/>
  <c r="BE5" i="2"/>
  <c r="BF10" i="2"/>
  <c r="L4" i="2"/>
  <c r="L22" i="2"/>
  <c r="BF17" i="2"/>
  <c r="T5" i="2"/>
  <c r="T31" i="2"/>
  <c r="M22" i="2"/>
  <c r="M33" i="2"/>
  <c r="O18" i="2"/>
  <c r="O27" i="2"/>
  <c r="BF25" i="2"/>
  <c r="BE15" i="2"/>
  <c r="BE17" i="2"/>
  <c r="T16" i="2"/>
  <c r="T11" i="2"/>
  <c r="M31" i="2"/>
  <c r="N27" i="2"/>
  <c r="O29" i="2"/>
  <c r="O9" i="2"/>
  <c r="L16" i="2"/>
  <c r="BE25" i="2"/>
  <c r="BF20" i="2"/>
  <c r="T18" i="2"/>
  <c r="T27" i="2"/>
  <c r="O20" i="2"/>
  <c r="O15" i="2"/>
  <c r="H16" i="2"/>
  <c r="I16" i="2" s="1"/>
  <c r="L19" i="2"/>
  <c r="L12" i="2"/>
  <c r="BE20" i="2"/>
  <c r="L3" i="2"/>
  <c r="L21" i="2"/>
  <c r="T10" i="2"/>
  <c r="T2" i="2"/>
  <c r="O24" i="2"/>
  <c r="O5" i="2"/>
  <c r="L29" i="2"/>
  <c r="L31" i="2"/>
  <c r="T19" i="2"/>
  <c r="T20" i="2"/>
  <c r="M20" i="2"/>
  <c r="M15" i="2"/>
  <c r="O16" i="2"/>
  <c r="H4" i="2"/>
  <c r="I4" i="2" s="1"/>
  <c r="L2" i="2"/>
  <c r="L32" i="2"/>
  <c r="BF24" i="2"/>
  <c r="T7" i="2"/>
  <c r="T32" i="2"/>
  <c r="M5" i="2"/>
  <c r="O10" i="2"/>
  <c r="F4" i="2"/>
  <c r="G4" i="2" s="1"/>
  <c r="BE18" i="2"/>
  <c r="BE33" i="2"/>
  <c r="BE24" i="2"/>
  <c r="T25" i="2"/>
  <c r="T22" i="2"/>
  <c r="N21" i="2"/>
  <c r="N10" i="2"/>
  <c r="O28" i="2"/>
  <c r="O11" i="2"/>
  <c r="L5" i="2"/>
  <c r="BE14" i="2"/>
  <c r="T29" i="2"/>
  <c r="T13" i="2"/>
  <c r="M10" i="2"/>
  <c r="N11" i="2"/>
  <c r="O12" i="2"/>
  <c r="O2" i="2"/>
  <c r="H5" i="2"/>
  <c r="I5" i="2" s="1"/>
  <c r="L10" i="2"/>
  <c r="BE26" i="2"/>
  <c r="L15" i="2"/>
  <c r="BF22" i="2"/>
  <c r="L17" i="2"/>
  <c r="T26" i="2"/>
  <c r="M11" i="2"/>
  <c r="O8" i="2"/>
  <c r="L8" i="2"/>
  <c r="T6" i="2"/>
  <c r="T24" i="2"/>
  <c r="M12" i="2"/>
  <c r="M2" i="2"/>
  <c r="N13" i="2"/>
  <c r="T23" i="2"/>
  <c r="T17" i="2"/>
  <c r="M13" i="2"/>
  <c r="M8" i="2"/>
  <c r="O7" i="2"/>
  <c r="M23" i="2"/>
  <c r="T4" i="2"/>
  <c r="N23" i="2"/>
  <c r="O23" i="2"/>
  <c r="AZ19" i="2"/>
  <c r="L23" i="2"/>
  <c r="AZ25" i="2"/>
  <c r="F10" i="2"/>
  <c r="G10" i="2" s="1"/>
  <c r="F6" i="2"/>
  <c r="G6" i="2" s="1"/>
  <c r="F8" i="2"/>
  <c r="F20" i="2"/>
  <c r="F13" i="2"/>
  <c r="G13" i="2" s="1"/>
  <c r="H3" i="2"/>
  <c r="I3" i="2" s="1"/>
  <c r="F19" i="2"/>
  <c r="G19" i="2" s="1"/>
  <c r="F23" i="2"/>
  <c r="G23" i="2" s="1"/>
  <c r="F31" i="2"/>
  <c r="G31" i="2" s="1"/>
  <c r="F32" i="2"/>
  <c r="G32" i="2" s="1"/>
  <c r="F3" i="2"/>
  <c r="G3" i="2" s="1"/>
  <c r="F24" i="2"/>
  <c r="G24" i="2" s="1"/>
  <c r="F30" i="2"/>
  <c r="G30" i="2" s="1"/>
  <c r="F7" i="2"/>
  <c r="G7" i="2" s="1"/>
  <c r="F33" i="2"/>
  <c r="G33" i="2" s="1"/>
  <c r="F11" i="2"/>
  <c r="G11" i="2" s="1"/>
  <c r="F22" i="2"/>
  <c r="G22" i="2" s="1"/>
  <c r="F17" i="2"/>
  <c r="G17" i="2" s="1"/>
  <c r="F5" i="2"/>
  <c r="G5" i="2" s="1"/>
  <c r="F25" i="2"/>
  <c r="G25" i="2" s="1"/>
  <c r="F15" i="2"/>
  <c r="G15" i="2" s="1"/>
  <c r="F27" i="2"/>
  <c r="G27" i="2" s="1"/>
  <c r="F21" i="2"/>
  <c r="G21" i="2" s="1"/>
  <c r="F16" i="2"/>
  <c r="G16" i="2" s="1"/>
  <c r="F29" i="2"/>
  <c r="G29" i="2" s="1"/>
  <c r="F12" i="2"/>
  <c r="G12" i="2" s="1"/>
  <c r="F2" i="2"/>
  <c r="G2" i="2" s="1"/>
  <c r="F9" i="2"/>
  <c r="G9" i="2" s="1"/>
  <c r="F18" i="2"/>
  <c r="G18" i="2" s="1"/>
  <c r="F26" i="2"/>
  <c r="G26" i="2" s="1"/>
  <c r="F14" i="2"/>
  <c r="G14" i="2" s="1"/>
  <c r="AX25" i="2"/>
  <c r="AY12" i="2"/>
  <c r="AX18" i="2"/>
  <c r="L13" i="2"/>
  <c r="AT29" i="2"/>
  <c r="AZ9" i="2"/>
  <c r="AT30" i="2"/>
  <c r="AY10" i="2"/>
  <c r="AZ26" i="2"/>
  <c r="AX30" i="2"/>
  <c r="AY19" i="2"/>
  <c r="AZ7" i="2"/>
  <c r="AT12" i="2"/>
  <c r="AT16" i="2"/>
  <c r="AZ18" i="2"/>
  <c r="AX19" i="2"/>
  <c r="AY32" i="2"/>
  <c r="AT3" i="2"/>
  <c r="AT24" i="2"/>
  <c r="AY17" i="2"/>
  <c r="AT26" i="2"/>
  <c r="AY23" i="2"/>
  <c r="AZ14" i="2"/>
  <c r="AT27" i="2"/>
  <c r="AY31" i="2"/>
  <c r="AZ4" i="2"/>
  <c r="AX20" i="2"/>
  <c r="AT13" i="2"/>
  <c r="AZ10" i="2"/>
  <c r="AZ6" i="2"/>
  <c r="AZ8" i="2"/>
  <c r="AX11" i="2"/>
  <c r="AT2" i="2"/>
  <c r="AY4" i="2"/>
  <c r="AY3" i="2"/>
  <c r="AZ21" i="2"/>
  <c r="AT4" i="2"/>
  <c r="AX3" i="2"/>
  <c r="AT6" i="2"/>
  <c r="AT33" i="2"/>
  <c r="AY8" i="2"/>
  <c r="AX2" i="2"/>
  <c r="AZ22" i="2"/>
  <c r="AX22" i="2"/>
  <c r="AT9" i="2"/>
  <c r="AY16" i="2"/>
  <c r="AZ5" i="2"/>
  <c r="AX16" i="2"/>
  <c r="AT18" i="2"/>
  <c r="AY6" i="2"/>
  <c r="AT23" i="2"/>
  <c r="AT15" i="2"/>
  <c r="AX21" i="2"/>
  <c r="AX12" i="2"/>
  <c r="AT14" i="2"/>
  <c r="AY2" i="2"/>
  <c r="AT20" i="2"/>
  <c r="AX32" i="2"/>
  <c r="AX24" i="2"/>
  <c r="AT17" i="2"/>
  <c r="AX7" i="2"/>
  <c r="AY30" i="2"/>
  <c r="AT25" i="2"/>
  <c r="AY29" i="2"/>
  <c r="AX6" i="2"/>
  <c r="AX15" i="2"/>
  <c r="AZ31" i="2"/>
  <c r="AY11" i="2"/>
  <c r="AX9" i="2"/>
  <c r="AY18" i="2"/>
  <c r="AX10" i="2"/>
  <c r="AT19" i="2"/>
  <c r="AY7" i="2"/>
  <c r="AX29" i="2"/>
  <c r="AX26" i="2"/>
  <c r="AZ15" i="2"/>
  <c r="AX8" i="2"/>
  <c r="AX27" i="2"/>
  <c r="AZ20" i="2"/>
  <c r="AT32" i="2"/>
  <c r="AT22" i="2"/>
  <c r="AX13" i="2"/>
  <c r="AZ17" i="2"/>
  <c r="AY21" i="2"/>
  <c r="AZ30" i="2"/>
  <c r="AX23" i="2"/>
  <c r="AZ33" i="2"/>
  <c r="AZ27" i="2"/>
  <c r="AZ13" i="2"/>
  <c r="AZ24" i="2"/>
  <c r="AX17" i="2"/>
  <c r="AT21" i="2"/>
  <c r="AT5" i="2"/>
  <c r="AX5" i="2"/>
  <c r="AT10" i="2"/>
  <c r="AX33" i="2"/>
  <c r="AX14" i="2"/>
  <c r="AX31" i="2"/>
  <c r="AZ11" i="2"/>
  <c r="AT7" i="2"/>
  <c r="AZ23" i="2"/>
  <c r="AT11" i="2"/>
  <c r="AX4" i="2"/>
  <c r="AY20" i="2"/>
  <c r="AZ32" i="2"/>
  <c r="AY9" i="2"/>
  <c r="AY5" i="2"/>
  <c r="AZ16" i="2"/>
  <c r="AY25" i="2"/>
  <c r="AZ29" i="2"/>
  <c r="AY15" i="2"/>
  <c r="AZ12" i="2"/>
  <c r="AY27" i="2"/>
  <c r="AZ2" i="2"/>
  <c r="AY13" i="2"/>
  <c r="AZ3" i="2"/>
  <c r="AY33" i="2"/>
  <c r="AY22" i="2"/>
  <c r="AT8" i="2"/>
  <c r="AY26" i="2"/>
  <c r="AY14" i="2"/>
  <c r="AT31" i="2"/>
  <c r="AY24" i="2"/>
  <c r="O40" i="1"/>
  <c r="AC40" i="1" s="1"/>
  <c r="AQ66" i="4"/>
  <c r="AV63" i="4"/>
  <c r="BF51" i="4"/>
  <c r="O25" i="1"/>
  <c r="AC25" i="1" s="1"/>
  <c r="BE28" i="2"/>
  <c r="H28" i="2"/>
  <c r="I28" i="2" s="1"/>
  <c r="BF28" i="2"/>
  <c r="O24" i="1"/>
  <c r="AC24" i="1" s="1"/>
  <c r="O39" i="1"/>
  <c r="AC39" i="1" s="1"/>
  <c r="O33" i="1"/>
  <c r="AC33" i="1" s="1"/>
  <c r="S25" i="1"/>
  <c r="L28" i="2"/>
  <c r="O32" i="1"/>
  <c r="AC32" i="1" s="1"/>
  <c r="G6" i="4"/>
  <c r="BG62" i="4"/>
  <c r="S62" i="4"/>
  <c r="W62" i="4"/>
  <c r="S6" i="1"/>
  <c r="R9" i="2" s="1"/>
  <c r="S39" i="1"/>
  <c r="AA29" i="2" s="1"/>
  <c r="S11" i="1"/>
  <c r="S5" i="1"/>
  <c r="S37" i="1"/>
  <c r="S4" i="1"/>
  <c r="S20" i="1"/>
  <c r="O22" i="1"/>
  <c r="AC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K14" i="7" l="1"/>
  <c r="L6" i="7"/>
  <c r="L14" i="7"/>
  <c r="K11" i="6"/>
  <c r="K12" i="6"/>
  <c r="AJ9" i="1"/>
  <c r="AJ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L10" i="7"/>
  <c r="AD10" i="7"/>
  <c r="AV10" i="7"/>
  <c r="BN10" i="7"/>
  <c r="CF10" i="7"/>
  <c r="CX10" i="7"/>
  <c r="DP10" i="7"/>
  <c r="EH10" i="7"/>
  <c r="EZ10" i="7"/>
  <c r="FR10" i="7"/>
  <c r="GJ10" i="7"/>
  <c r="M10" i="7"/>
  <c r="AE10" i="7"/>
  <c r="AW10" i="7"/>
  <c r="BO10" i="7"/>
  <c r="CG10" i="7"/>
  <c r="CY10" i="7"/>
  <c r="DQ10" i="7"/>
  <c r="EI10" i="7"/>
  <c r="FA10" i="7"/>
  <c r="FS10" i="7"/>
  <c r="GK10" i="7"/>
  <c r="R10" i="7"/>
  <c r="AJ10" i="7"/>
  <c r="BB10" i="7"/>
  <c r="BT10" i="7"/>
  <c r="CL10" i="7"/>
  <c r="DD10" i="7"/>
  <c r="DV10" i="7"/>
  <c r="EN10" i="7"/>
  <c r="FF10" i="7"/>
  <c r="FX10" i="7"/>
  <c r="GP10" i="7"/>
  <c r="S10" i="7"/>
  <c r="AK10" i="7"/>
  <c r="BC10" i="7"/>
  <c r="BU10" i="7"/>
  <c r="CM10" i="7"/>
  <c r="DE10" i="7"/>
  <c r="DW10" i="7"/>
  <c r="EO10" i="7"/>
  <c r="FG10" i="7"/>
  <c r="FY10" i="7"/>
  <c r="GQ10" i="7"/>
  <c r="X10" i="7"/>
  <c r="BZ10" i="7"/>
  <c r="EB10" i="7"/>
  <c r="GD10" i="7"/>
  <c r="Y10" i="7"/>
  <c r="CA10" i="7"/>
  <c r="EC10" i="7"/>
  <c r="GE10" i="7"/>
  <c r="AP10" i="7"/>
  <c r="CR10" i="7"/>
  <c r="ET10" i="7"/>
  <c r="AQ10" i="7"/>
  <c r="CS10" i="7"/>
  <c r="EU10" i="7"/>
  <c r="BH10" i="7"/>
  <c r="DJ10" i="7"/>
  <c r="FL10" i="7"/>
  <c r="BI10" i="7"/>
  <c r="DK10" i="7"/>
  <c r="FM10"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B13" i="6"/>
  <c r="B16" i="6"/>
  <c r="B19" i="6"/>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AE4" i="7"/>
  <c r="AW4" i="7"/>
  <c r="BO4" i="7"/>
  <c r="CG4" i="7"/>
  <c r="CY4" i="7"/>
  <c r="DQ4" i="7"/>
  <c r="EI4" i="7"/>
  <c r="FA4" i="7"/>
  <c r="FS4" i="7"/>
  <c r="GK4" i="7"/>
  <c r="AI4" i="7"/>
  <c r="BA4" i="7"/>
  <c r="BS4" i="7"/>
  <c r="CK4" i="7"/>
  <c r="DC4" i="7"/>
  <c r="DU4" i="7"/>
  <c r="EM4" i="7"/>
  <c r="FE4" i="7"/>
  <c r="FW4" i="7"/>
  <c r="GO4" i="7"/>
  <c r="AK4" i="7"/>
  <c r="BC4" i="7"/>
  <c r="BU4" i="7"/>
  <c r="CM4" i="7"/>
  <c r="DE4" i="7"/>
  <c r="DW4" i="7"/>
  <c r="EO4" i="7"/>
  <c r="FG4" i="7"/>
  <c r="FY4" i="7"/>
  <c r="GQ4" i="7"/>
  <c r="M4" i="7"/>
  <c r="AO4" i="7"/>
  <c r="BG4" i="7"/>
  <c r="BY4" i="7"/>
  <c r="CQ4" i="7"/>
  <c r="DI4" i="7"/>
  <c r="EA4" i="7"/>
  <c r="ES4" i="7"/>
  <c r="FK4" i="7"/>
  <c r="GC4" i="7"/>
  <c r="GU4" i="7"/>
  <c r="Y4" i="7"/>
  <c r="AU4" i="7"/>
  <c r="BM4" i="7"/>
  <c r="CE4" i="7"/>
  <c r="CW4" i="7"/>
  <c r="DO4" i="7"/>
  <c r="EG4" i="7"/>
  <c r="EY4" i="7"/>
  <c r="FQ4" i="7"/>
  <c r="GI4" i="7"/>
  <c r="CA4" i="7"/>
  <c r="GE4" i="7"/>
  <c r="CS4" i="7"/>
  <c r="DK4" i="7"/>
  <c r="S4" i="7"/>
  <c r="EC4" i="7"/>
  <c r="AQ4" i="7"/>
  <c r="EU4" i="7"/>
  <c r="BI4" i="7"/>
  <c r="FM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K26" i="7"/>
  <c r="Q26" i="7"/>
  <c r="W26" i="7"/>
  <c r="AC26" i="7"/>
  <c r="AI26" i="7"/>
  <c r="AO26" i="7"/>
  <c r="AU26" i="7"/>
  <c r="BA26" i="7"/>
  <c r="BG26" i="7"/>
  <c r="BM26" i="7"/>
  <c r="BS26" i="7"/>
  <c r="BY26" i="7"/>
  <c r="CE26" i="7"/>
  <c r="CK26" i="7"/>
  <c r="CQ26" i="7"/>
  <c r="CW26" i="7"/>
  <c r="DC26" i="7"/>
  <c r="DI26" i="7"/>
  <c r="DO26" i="7"/>
  <c r="DU26" i="7"/>
  <c r="EA26" i="7"/>
  <c r="R26" i="7"/>
  <c r="AA26" i="7"/>
  <c r="AJ26" i="7"/>
  <c r="AS26" i="7"/>
  <c r="BB26" i="7"/>
  <c r="BK26" i="7"/>
  <c r="BT26" i="7"/>
  <c r="CC26" i="7"/>
  <c r="CL26" i="7"/>
  <c r="CU26" i="7"/>
  <c r="DD26" i="7"/>
  <c r="DM26" i="7"/>
  <c r="DV26" i="7"/>
  <c r="EE26" i="7"/>
  <c r="EL26" i="7"/>
  <c r="ES26" i="7"/>
  <c r="EZ26" i="7"/>
  <c r="FG26" i="7"/>
  <c r="FO26" i="7"/>
  <c r="FV26" i="7"/>
  <c r="GC26" i="7"/>
  <c r="GJ26" i="7"/>
  <c r="GQ26" i="7"/>
  <c r="J26" i="7"/>
  <c r="S26" i="7"/>
  <c r="AB26" i="7"/>
  <c r="AK26" i="7"/>
  <c r="AT26" i="7"/>
  <c r="BC26" i="7"/>
  <c r="BL26" i="7"/>
  <c r="BU26" i="7"/>
  <c r="CD26" i="7"/>
  <c r="CM26" i="7"/>
  <c r="CV26" i="7"/>
  <c r="DE26" i="7"/>
  <c r="DN26" i="7"/>
  <c r="DW26" i="7"/>
  <c r="EF26" i="7"/>
  <c r="EM26" i="7"/>
  <c r="ET26" i="7"/>
  <c r="FA26" i="7"/>
  <c r="FI26" i="7"/>
  <c r="FP26" i="7"/>
  <c r="FW26" i="7"/>
  <c r="GD26" i="7"/>
  <c r="GK26" i="7"/>
  <c r="GS26" i="7"/>
  <c r="L26" i="7"/>
  <c r="U26" i="7"/>
  <c r="AD26" i="7"/>
  <c r="AM26" i="7"/>
  <c r="AV26" i="7"/>
  <c r="BE26" i="7"/>
  <c r="BN26" i="7"/>
  <c r="BW26" i="7"/>
  <c r="CF26" i="7"/>
  <c r="CO26" i="7"/>
  <c r="CX26" i="7"/>
  <c r="DG26" i="7"/>
  <c r="DP26" i="7"/>
  <c r="DY26" i="7"/>
  <c r="EG26" i="7"/>
  <c r="EN26" i="7"/>
  <c r="EU26" i="7"/>
  <c r="FC26" i="7"/>
  <c r="FJ26" i="7"/>
  <c r="FQ26" i="7"/>
  <c r="FX26" i="7"/>
  <c r="GE26" i="7"/>
  <c r="GM26" i="7"/>
  <c r="GT26" i="7"/>
  <c r="M26" i="7"/>
  <c r="V26" i="7"/>
  <c r="AE26" i="7"/>
  <c r="AN26" i="7"/>
  <c r="AW26" i="7"/>
  <c r="BF26" i="7"/>
  <c r="BO26" i="7"/>
  <c r="BX26" i="7"/>
  <c r="CG26" i="7"/>
  <c r="CP26" i="7"/>
  <c r="CY26" i="7"/>
  <c r="DH26" i="7"/>
  <c r="DQ26" i="7"/>
  <c r="DZ26" i="7"/>
  <c r="EH26" i="7"/>
  <c r="EO26" i="7"/>
  <c r="EW26" i="7"/>
  <c r="FD26" i="7"/>
  <c r="FK26" i="7"/>
  <c r="FR26" i="7"/>
  <c r="FY26" i="7"/>
  <c r="GG26" i="7"/>
  <c r="GN26" i="7"/>
  <c r="GU26" i="7"/>
  <c r="O26" i="7"/>
  <c r="X26" i="7"/>
  <c r="AG26" i="7"/>
  <c r="AP26" i="7"/>
  <c r="AY26" i="7"/>
  <c r="BH26" i="7"/>
  <c r="BQ26" i="7"/>
  <c r="BZ26" i="7"/>
  <c r="CI26" i="7"/>
  <c r="CR26" i="7"/>
  <c r="DA26" i="7"/>
  <c r="DJ26" i="7"/>
  <c r="DS26" i="7"/>
  <c r="EB26" i="7"/>
  <c r="EI26" i="7"/>
  <c r="EQ26" i="7"/>
  <c r="EX26" i="7"/>
  <c r="FE26" i="7"/>
  <c r="FL26" i="7"/>
  <c r="FS26" i="7"/>
  <c r="GA26" i="7"/>
  <c r="GH26" i="7"/>
  <c r="GO26" i="7"/>
  <c r="AZ26" i="7"/>
  <c r="DB26" i="7"/>
  <c r="EY26" i="7"/>
  <c r="GP26" i="7"/>
  <c r="BI26" i="7"/>
  <c r="DK26" i="7"/>
  <c r="FF26" i="7"/>
  <c r="P26" i="7"/>
  <c r="BR26" i="7"/>
  <c r="DT26" i="7"/>
  <c r="FM26" i="7"/>
  <c r="Y26" i="7"/>
  <c r="CA26" i="7"/>
  <c r="EC26" i="7"/>
  <c r="FU26" i="7"/>
  <c r="AQ26" i="7"/>
  <c r="CS26" i="7"/>
  <c r="ER26" i="7"/>
  <c r="GI26" i="7"/>
  <c r="CJ26" i="7"/>
  <c r="EK26" i="7"/>
  <c r="GB26" i="7"/>
  <c r="AH26"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19" i="7"/>
  <c r="L12" i="6"/>
  <c r="O29" i="7"/>
  <c r="Q29"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P28" i="7"/>
  <c r="AZ28" i="7"/>
  <c r="CJ28" i="7"/>
  <c r="DT28" i="7"/>
  <c r="FD28" i="7"/>
  <c r="GN28" i="7"/>
  <c r="V28" i="7"/>
  <c r="BF28" i="7"/>
  <c r="CP28" i="7"/>
  <c r="DZ28" i="7"/>
  <c r="FJ28" i="7"/>
  <c r="GT28" i="7"/>
  <c r="AB28" i="7"/>
  <c r="BL28" i="7"/>
  <c r="CV28" i="7"/>
  <c r="EF28" i="7"/>
  <c r="FP28" i="7"/>
  <c r="AH28" i="7"/>
  <c r="BR28" i="7"/>
  <c r="DB28" i="7"/>
  <c r="EL28" i="7"/>
  <c r="FV28" i="7"/>
  <c r="AN28" i="7"/>
  <c r="BX28" i="7"/>
  <c r="DH28" i="7"/>
  <c r="ER28" i="7"/>
  <c r="GB28" i="7"/>
  <c r="AT28" i="7"/>
  <c r="CD28" i="7"/>
  <c r="DN28" i="7"/>
  <c r="EX28" i="7"/>
  <c r="GH28"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19" i="7"/>
  <c r="P29" i="7"/>
  <c r="Q8" i="7"/>
  <c r="R8" i="7"/>
  <c r="M8" i="7"/>
  <c r="S8" i="7"/>
  <c r="N8" i="7"/>
  <c r="O8" i="7"/>
  <c r="P8" i="7"/>
  <c r="AG13" i="6"/>
  <c r="AG11" i="6"/>
  <c r="AG15" i="6"/>
  <c r="AG17" i="6"/>
  <c r="AG12" i="6"/>
  <c r="AG14" i="6"/>
  <c r="AG16" i="6"/>
  <c r="Q19" i="7"/>
  <c r="W19" i="7"/>
  <c r="R19" i="7"/>
  <c r="Y19" i="7"/>
  <c r="S19" i="7"/>
  <c r="T19" i="7"/>
  <c r="U19" i="7"/>
  <c r="V19" i="7"/>
  <c r="P19" i="7"/>
  <c r="X19" i="7"/>
  <c r="AE17" i="6"/>
  <c r="AE18" i="6"/>
  <c r="AE21" i="6"/>
  <c r="AE14" i="6"/>
  <c r="AE22" i="6"/>
  <c r="AE16" i="6"/>
  <c r="AE19" i="6"/>
  <c r="AE23" i="6"/>
  <c r="AE15" i="6"/>
  <c r="AE20" i="6"/>
  <c r="N25" i="7"/>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I25" i="7"/>
  <c r="O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J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K25" i="7"/>
  <c r="Q25" i="7"/>
  <c r="W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M25" i="7"/>
  <c r="AE25" i="7"/>
  <c r="AW25" i="7"/>
  <c r="BO25" i="7"/>
  <c r="CG25" i="7"/>
  <c r="CY25" i="7"/>
  <c r="DQ25" i="7"/>
  <c r="EI25" i="7"/>
  <c r="FA25" i="7"/>
  <c r="FS25" i="7"/>
  <c r="GK25" i="7"/>
  <c r="R25" i="7"/>
  <c r="AJ25" i="7"/>
  <c r="BB25" i="7"/>
  <c r="BT25" i="7"/>
  <c r="CL25" i="7"/>
  <c r="DD25" i="7"/>
  <c r="DV25" i="7"/>
  <c r="EN25" i="7"/>
  <c r="FF25" i="7"/>
  <c r="FX25" i="7"/>
  <c r="GP25" i="7"/>
  <c r="S25" i="7"/>
  <c r="AK25" i="7"/>
  <c r="BC25" i="7"/>
  <c r="BU25" i="7"/>
  <c r="CM25" i="7"/>
  <c r="DE25" i="7"/>
  <c r="DW25" i="7"/>
  <c r="EO25" i="7"/>
  <c r="FG25" i="7"/>
  <c r="FY25" i="7"/>
  <c r="GQ25" i="7"/>
  <c r="X25" i="7"/>
  <c r="AP25" i="7"/>
  <c r="BH25" i="7"/>
  <c r="BZ25" i="7"/>
  <c r="CR25" i="7"/>
  <c r="DJ25" i="7"/>
  <c r="EB25" i="7"/>
  <c r="ET25" i="7"/>
  <c r="FL25" i="7"/>
  <c r="GD25" i="7"/>
  <c r="Y25" i="7"/>
  <c r="AQ25" i="7"/>
  <c r="BI25" i="7"/>
  <c r="CA25" i="7"/>
  <c r="CS25" i="7"/>
  <c r="DK25" i="7"/>
  <c r="EC25" i="7"/>
  <c r="EU25" i="7"/>
  <c r="FM25" i="7"/>
  <c r="GE25" i="7"/>
  <c r="L25" i="7"/>
  <c r="AD25" i="7"/>
  <c r="AV25" i="7"/>
  <c r="BN25" i="7"/>
  <c r="CF25" i="7"/>
  <c r="CX25" i="7"/>
  <c r="DP25" i="7"/>
  <c r="EH25" i="7"/>
  <c r="EZ25" i="7"/>
  <c r="FR25" i="7"/>
  <c r="GJ25"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J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3" i="7"/>
  <c r="U23" i="7"/>
  <c r="AA23" i="7"/>
  <c r="AG23" i="7"/>
  <c r="J23" i="7"/>
  <c r="Q23" i="7"/>
  <c r="X23" i="7"/>
  <c r="AE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R23" i="7"/>
  <c r="Y23" i="7"/>
  <c r="AF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L23" i="7"/>
  <c r="S23" i="7"/>
  <c r="Z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M23" i="7"/>
  <c r="T23" i="7"/>
  <c r="AB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N23" i="7"/>
  <c r="V23" i="7"/>
  <c r="AC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AD23" i="7"/>
  <c r="BO23" i="7"/>
  <c r="CY23" i="7"/>
  <c r="EI23" i="7"/>
  <c r="FS23" i="7"/>
  <c r="AK23" i="7"/>
  <c r="BU23" i="7"/>
  <c r="DE23" i="7"/>
  <c r="EO23" i="7"/>
  <c r="FY23" i="7"/>
  <c r="AQ23" i="7"/>
  <c r="CA23" i="7"/>
  <c r="DK23" i="7"/>
  <c r="EU23" i="7"/>
  <c r="GE23" i="7"/>
  <c r="AW23" i="7"/>
  <c r="CG23" i="7"/>
  <c r="DQ23" i="7"/>
  <c r="FA23" i="7"/>
  <c r="GK23" i="7"/>
  <c r="P23" i="7"/>
  <c r="BC23" i="7"/>
  <c r="CM23" i="7"/>
  <c r="DW23" i="7"/>
  <c r="FG23" i="7"/>
  <c r="GQ23" i="7"/>
  <c r="EC23" i="7"/>
  <c r="FM23" i="7"/>
  <c r="W23" i="7"/>
  <c r="CS23" i="7"/>
  <c r="BI23"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6" i="7"/>
  <c r="W6" i="7"/>
  <c r="AC6" i="7"/>
  <c r="AI6" i="7"/>
  <c r="AO6" i="7"/>
  <c r="AU6" i="7"/>
  <c r="BA6" i="7"/>
  <c r="BG6" i="7"/>
  <c r="BM6" i="7"/>
  <c r="BS6" i="7"/>
  <c r="BY6" i="7"/>
  <c r="CE6" i="7"/>
  <c r="CK6" i="7"/>
  <c r="CQ6" i="7"/>
  <c r="CW6" i="7"/>
  <c r="DC6" i="7"/>
  <c r="DI6" i="7"/>
  <c r="DO6" i="7"/>
  <c r="DU6" i="7"/>
  <c r="M6" i="7"/>
  <c r="S6" i="7"/>
  <c r="Y6" i="7"/>
  <c r="AE6" i="7"/>
  <c r="AK6" i="7"/>
  <c r="AQ6" i="7"/>
  <c r="AW6" i="7"/>
  <c r="BC6" i="7"/>
  <c r="BI6" i="7"/>
  <c r="BO6" i="7"/>
  <c r="BU6" i="7"/>
  <c r="CA6" i="7"/>
  <c r="CG6" i="7"/>
  <c r="R6" i="7"/>
  <c r="AA6" i="7"/>
  <c r="AJ6" i="7"/>
  <c r="AS6" i="7"/>
  <c r="BB6" i="7"/>
  <c r="BK6" i="7"/>
  <c r="BT6" i="7"/>
  <c r="CC6" i="7"/>
  <c r="CL6" i="7"/>
  <c r="CS6" i="7"/>
  <c r="CZ6" i="7"/>
  <c r="DG6" i="7"/>
  <c r="DN6" i="7"/>
  <c r="DV6" i="7"/>
  <c r="EB6" i="7"/>
  <c r="EH6" i="7"/>
  <c r="EN6" i="7"/>
  <c r="ET6" i="7"/>
  <c r="EZ6" i="7"/>
  <c r="FF6" i="7"/>
  <c r="FL6" i="7"/>
  <c r="FR6" i="7"/>
  <c r="FX6" i="7"/>
  <c r="GD6" i="7"/>
  <c r="GJ6" i="7"/>
  <c r="GP6" i="7"/>
  <c r="T6" i="7"/>
  <c r="AB6" i="7"/>
  <c r="AL6" i="7"/>
  <c r="AT6" i="7"/>
  <c r="BD6" i="7"/>
  <c r="BL6" i="7"/>
  <c r="BV6" i="7"/>
  <c r="CD6" i="7"/>
  <c r="CM6" i="7"/>
  <c r="CT6" i="7"/>
  <c r="DA6" i="7"/>
  <c r="DH6" i="7"/>
  <c r="DP6" i="7"/>
  <c r="DW6" i="7"/>
  <c r="EC6" i="7"/>
  <c r="EI6" i="7"/>
  <c r="EO6" i="7"/>
  <c r="EU6" i="7"/>
  <c r="FA6" i="7"/>
  <c r="FG6" i="7"/>
  <c r="FM6" i="7"/>
  <c r="FS6" i="7"/>
  <c r="FY6" i="7"/>
  <c r="GE6" i="7"/>
  <c r="GK6" i="7"/>
  <c r="GQ6" i="7"/>
  <c r="U6" i="7"/>
  <c r="AD6" i="7"/>
  <c r="AM6" i="7"/>
  <c r="AV6" i="7"/>
  <c r="BE6" i="7"/>
  <c r="BN6" i="7"/>
  <c r="BW6" i="7"/>
  <c r="CF6" i="7"/>
  <c r="CN6" i="7"/>
  <c r="CU6" i="7"/>
  <c r="DB6" i="7"/>
  <c r="DJ6" i="7"/>
  <c r="DQ6" i="7"/>
  <c r="DX6" i="7"/>
  <c r="ED6" i="7"/>
  <c r="EJ6" i="7"/>
  <c r="EP6" i="7"/>
  <c r="EV6" i="7"/>
  <c r="FB6" i="7"/>
  <c r="FH6" i="7"/>
  <c r="FN6" i="7"/>
  <c r="FT6" i="7"/>
  <c r="FZ6" i="7"/>
  <c r="GF6" i="7"/>
  <c r="GL6" i="7"/>
  <c r="GR6" i="7"/>
  <c r="N6" i="7"/>
  <c r="V6" i="7"/>
  <c r="AF6" i="7"/>
  <c r="AN6" i="7"/>
  <c r="AX6" i="7"/>
  <c r="BF6" i="7"/>
  <c r="BP6" i="7"/>
  <c r="BX6" i="7"/>
  <c r="CH6" i="7"/>
  <c r="CO6" i="7"/>
  <c r="CV6" i="7"/>
  <c r="DD6" i="7"/>
  <c r="DK6" i="7"/>
  <c r="DR6" i="7"/>
  <c r="DY6" i="7"/>
  <c r="EE6" i="7"/>
  <c r="EK6" i="7"/>
  <c r="EQ6" i="7"/>
  <c r="EW6" i="7"/>
  <c r="FC6" i="7"/>
  <c r="FI6" i="7"/>
  <c r="FO6" i="7"/>
  <c r="FU6" i="7"/>
  <c r="GA6" i="7"/>
  <c r="GG6" i="7"/>
  <c r="GM6" i="7"/>
  <c r="GS6" i="7"/>
  <c r="X6" i="7"/>
  <c r="AY6" i="7"/>
  <c r="BZ6" i="7"/>
  <c r="CX6" i="7"/>
  <c r="DS6" i="7"/>
  <c r="EL6" i="7"/>
  <c r="FD6" i="7"/>
  <c r="FV6" i="7"/>
  <c r="GN6" i="7"/>
  <c r="Z6" i="7"/>
  <c r="AZ6" i="7"/>
  <c r="CB6" i="7"/>
  <c r="CY6" i="7"/>
  <c r="DT6" i="7"/>
  <c r="EM6" i="7"/>
  <c r="FE6" i="7"/>
  <c r="FW6" i="7"/>
  <c r="GO6" i="7"/>
  <c r="AG6" i="7"/>
  <c r="BH6" i="7"/>
  <c r="CI6" i="7"/>
  <c r="DE6" i="7"/>
  <c r="DZ6" i="7"/>
  <c r="ER6" i="7"/>
  <c r="FJ6" i="7"/>
  <c r="GB6" i="7"/>
  <c r="GT6" i="7"/>
  <c r="AH6" i="7"/>
  <c r="BJ6" i="7"/>
  <c r="CJ6" i="7"/>
  <c r="DF6" i="7"/>
  <c r="EA6" i="7"/>
  <c r="ES6" i="7"/>
  <c r="FK6" i="7"/>
  <c r="GC6" i="7"/>
  <c r="GU6" i="7"/>
  <c r="O6" i="7"/>
  <c r="AP6" i="7"/>
  <c r="BQ6" i="7"/>
  <c r="CP6" i="7"/>
  <c r="DL6" i="7"/>
  <c r="EF6" i="7"/>
  <c r="EX6" i="7"/>
  <c r="FP6" i="7"/>
  <c r="GH6" i="7"/>
  <c r="BR6" i="7"/>
  <c r="GI6" i="7"/>
  <c r="CR6" i="7"/>
  <c r="DM6" i="7"/>
  <c r="EG6" i="7"/>
  <c r="P6" i="7"/>
  <c r="EY6" i="7"/>
  <c r="FQ6" i="7"/>
  <c r="AR6"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1" i="7"/>
  <c r="V11" i="7"/>
  <c r="AB11" i="7"/>
  <c r="AH11" i="7"/>
  <c r="AN11" i="7"/>
  <c r="AT11" i="7"/>
  <c r="AZ11" i="7"/>
  <c r="BF11" i="7"/>
  <c r="BL11" i="7"/>
  <c r="BR11" i="7"/>
  <c r="BX11" i="7"/>
  <c r="CD11" i="7"/>
  <c r="Q11" i="7"/>
  <c r="W11" i="7"/>
  <c r="AC11" i="7"/>
  <c r="AI11" i="7"/>
  <c r="AO11" i="7"/>
  <c r="AU11" i="7"/>
  <c r="BA11" i="7"/>
  <c r="BG11" i="7"/>
  <c r="BM11" i="7"/>
  <c r="BS11" i="7"/>
  <c r="BY11" i="7"/>
  <c r="CE11" i="7"/>
  <c r="CK11" i="7"/>
  <c r="CQ11" i="7"/>
  <c r="CW11" i="7"/>
  <c r="DC11" i="7"/>
  <c r="DI11" i="7"/>
  <c r="R11" i="7"/>
  <c r="X11" i="7"/>
  <c r="AD11" i="7"/>
  <c r="AJ11" i="7"/>
  <c r="AP11" i="7"/>
  <c r="AV11" i="7"/>
  <c r="BB11" i="7"/>
  <c r="BH11" i="7"/>
  <c r="BN11" i="7"/>
  <c r="BT11" i="7"/>
  <c r="BZ11" i="7"/>
  <c r="CF11" i="7"/>
  <c r="CL11" i="7"/>
  <c r="CR11" i="7"/>
  <c r="CX11" i="7"/>
  <c r="DD11" i="7"/>
  <c r="DJ11" i="7"/>
  <c r="DP11" i="7"/>
  <c r="S11" i="7"/>
  <c r="Y11" i="7"/>
  <c r="AE11" i="7"/>
  <c r="AK11" i="7"/>
  <c r="AQ11" i="7"/>
  <c r="AW11" i="7"/>
  <c r="BC11" i="7"/>
  <c r="BI11" i="7"/>
  <c r="BO11" i="7"/>
  <c r="BU11" i="7"/>
  <c r="CA11" i="7"/>
  <c r="CG11" i="7"/>
  <c r="CM11" i="7"/>
  <c r="CS11" i="7"/>
  <c r="CY11" i="7"/>
  <c r="DE11" i="7"/>
  <c r="DK11" i="7"/>
  <c r="DQ11" i="7"/>
  <c r="DW11" i="7"/>
  <c r="EC11" i="7"/>
  <c r="EI11" i="7"/>
  <c r="EO11" i="7"/>
  <c r="EU11" i="7"/>
  <c r="FA11" i="7"/>
  <c r="AF11" i="7"/>
  <c r="AX11" i="7"/>
  <c r="BP11" i="7"/>
  <c r="CH11" i="7"/>
  <c r="CT11" i="7"/>
  <c r="DF11" i="7"/>
  <c r="DO11" i="7"/>
  <c r="DX11" i="7"/>
  <c r="EE11" i="7"/>
  <c r="EL11" i="7"/>
  <c r="ES11" i="7"/>
  <c r="EZ11" i="7"/>
  <c r="FG11" i="7"/>
  <c r="FM11" i="7"/>
  <c r="FS11" i="7"/>
  <c r="FY11" i="7"/>
  <c r="GE11" i="7"/>
  <c r="GK11" i="7"/>
  <c r="GQ11" i="7"/>
  <c r="O11" i="7"/>
  <c r="AG11" i="7"/>
  <c r="AY11" i="7"/>
  <c r="BQ11" i="7"/>
  <c r="CI11" i="7"/>
  <c r="CU11" i="7"/>
  <c r="DG11" i="7"/>
  <c r="DR11" i="7"/>
  <c r="DY11" i="7"/>
  <c r="EF11" i="7"/>
  <c r="EM11" i="7"/>
  <c r="ET11" i="7"/>
  <c r="FB11" i="7"/>
  <c r="FH11" i="7"/>
  <c r="FN11" i="7"/>
  <c r="FT11" i="7"/>
  <c r="FZ11" i="7"/>
  <c r="GF11" i="7"/>
  <c r="GL11" i="7"/>
  <c r="GR11" i="7"/>
  <c r="T11" i="7"/>
  <c r="AL11" i="7"/>
  <c r="BD11" i="7"/>
  <c r="BV11" i="7"/>
  <c r="CJ11" i="7"/>
  <c r="CV11" i="7"/>
  <c r="DH11" i="7"/>
  <c r="DS11" i="7"/>
  <c r="DZ11" i="7"/>
  <c r="EG11" i="7"/>
  <c r="EN11" i="7"/>
  <c r="EV11" i="7"/>
  <c r="FC11" i="7"/>
  <c r="FI11" i="7"/>
  <c r="FO11" i="7"/>
  <c r="FU11" i="7"/>
  <c r="GA11" i="7"/>
  <c r="GG11" i="7"/>
  <c r="GM11" i="7"/>
  <c r="GS11" i="7"/>
  <c r="U11" i="7"/>
  <c r="AM11" i="7"/>
  <c r="BE11" i="7"/>
  <c r="BW11" i="7"/>
  <c r="CN11" i="7"/>
  <c r="CZ11" i="7"/>
  <c r="DL11" i="7"/>
  <c r="DT11" i="7"/>
  <c r="EA11" i="7"/>
  <c r="EH11" i="7"/>
  <c r="EP11" i="7"/>
  <c r="EW11" i="7"/>
  <c r="FD11" i="7"/>
  <c r="FJ11" i="7"/>
  <c r="FP11" i="7"/>
  <c r="FV11" i="7"/>
  <c r="GB11" i="7"/>
  <c r="GH11" i="7"/>
  <c r="GN11" i="7"/>
  <c r="GT11" i="7"/>
  <c r="AA11" i="7"/>
  <c r="AS11" i="7"/>
  <c r="BK11" i="7"/>
  <c r="CC11" i="7"/>
  <c r="CP11" i="7"/>
  <c r="DB11" i="7"/>
  <c r="DN11" i="7"/>
  <c r="DV11" i="7"/>
  <c r="ED11" i="7"/>
  <c r="EK11" i="7"/>
  <c r="ER11" i="7"/>
  <c r="EY11" i="7"/>
  <c r="FF11" i="7"/>
  <c r="FL11" i="7"/>
  <c r="FR11" i="7"/>
  <c r="FX11" i="7"/>
  <c r="GD11" i="7"/>
  <c r="GJ11" i="7"/>
  <c r="GP11" i="7"/>
  <c r="AR11" i="7"/>
  <c r="DU11" i="7"/>
  <c r="FK11" i="7"/>
  <c r="GU11" i="7"/>
  <c r="BJ11" i="7"/>
  <c r="EB11" i="7"/>
  <c r="FQ11" i="7"/>
  <c r="CB11" i="7"/>
  <c r="EJ11" i="7"/>
  <c r="FW11" i="7"/>
  <c r="CO11" i="7"/>
  <c r="EQ11" i="7"/>
  <c r="GC11" i="7"/>
  <c r="DA11" i="7"/>
  <c r="EX11" i="7"/>
  <c r="GI11" i="7"/>
  <c r="Z11" i="7"/>
  <c r="DM11" i="7"/>
  <c r="FE11" i="7"/>
  <c r="GO11"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Q24" i="7"/>
  <c r="W24" i="7"/>
  <c r="AC24" i="7"/>
  <c r="AI24" i="7"/>
  <c r="AO24" i="7"/>
  <c r="AU24" i="7"/>
  <c r="BA24" i="7"/>
  <c r="BG24" i="7"/>
  <c r="BM24" i="7"/>
  <c r="BS24" i="7"/>
  <c r="BY24" i="7"/>
  <c r="CE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CK24" i="7"/>
  <c r="DU24" i="7"/>
  <c r="FE24" i="7"/>
  <c r="GO24" i="7"/>
  <c r="CQ24" i="7"/>
  <c r="EA24" i="7"/>
  <c r="FK24" i="7"/>
  <c r="GU24" i="7"/>
  <c r="CW24" i="7"/>
  <c r="EG24" i="7"/>
  <c r="FQ24" i="7"/>
  <c r="DC24" i="7"/>
  <c r="EM24" i="7"/>
  <c r="FW24" i="7"/>
  <c r="AD14" i="6"/>
  <c r="AD17" i="6"/>
  <c r="AD20" i="6"/>
  <c r="DI24" i="7"/>
  <c r="ES24" i="7"/>
  <c r="GC24" i="7"/>
  <c r="DO24" i="7"/>
  <c r="EY24" i="7"/>
  <c r="GI24"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3" i="7"/>
  <c r="M3" i="7"/>
  <c r="S3" i="7"/>
  <c r="Y3" i="7"/>
  <c r="H3" i="7"/>
  <c r="N3" i="7"/>
  <c r="T3" i="7"/>
  <c r="I3" i="7"/>
  <c r="O3" i="7"/>
  <c r="U3" i="7"/>
  <c r="J3" i="7"/>
  <c r="P3" i="7"/>
  <c r="V3" i="7"/>
  <c r="E3" i="7"/>
  <c r="E34" i="7" s="1"/>
  <c r="K3" i="7"/>
  <c r="Q3" i="7"/>
  <c r="W3" i="7"/>
  <c r="F3" i="7"/>
  <c r="L3" i="7"/>
  <c r="R3" i="7"/>
  <c r="X3" i="7"/>
  <c r="Q7" i="6"/>
  <c r="Q10" i="6"/>
  <c r="Q5" i="6"/>
  <c r="Q8" i="6"/>
  <c r="Q6" i="6"/>
  <c r="Q9" i="6"/>
  <c r="Q11" i="6"/>
  <c r="Q18" i="6"/>
  <c r="Q20" i="6"/>
  <c r="Q22" i="6"/>
  <c r="Q13" i="6"/>
  <c r="Q15" i="6"/>
  <c r="Q23" i="6"/>
  <c r="Q17" i="6"/>
  <c r="Q19" i="6"/>
  <c r="Q12" i="6"/>
  <c r="Q21" i="6"/>
  <c r="Q14" i="6"/>
  <c r="Q16" i="6"/>
  <c r="Q4" i="6"/>
  <c r="Q3" i="6"/>
  <c r="P12" i="7"/>
  <c r="V12" i="7"/>
  <c r="AB12" i="7"/>
  <c r="AH12" i="7"/>
  <c r="AN12" i="7"/>
  <c r="AT12" i="7"/>
  <c r="AZ12" i="7"/>
  <c r="BF12" i="7"/>
  <c r="BL12" i="7"/>
  <c r="BR12" i="7"/>
  <c r="BX12" i="7"/>
  <c r="CD12" i="7"/>
  <c r="CJ12" i="7"/>
  <c r="CP12" i="7"/>
  <c r="CV12" i="7"/>
  <c r="DB12" i="7"/>
  <c r="DH12" i="7"/>
  <c r="DN12" i="7"/>
  <c r="DT12" i="7"/>
  <c r="DZ12" i="7"/>
  <c r="EF12" i="7"/>
  <c r="EL12" i="7"/>
  <c r="ER12" i="7"/>
  <c r="K12" i="7"/>
  <c r="Q12" i="7"/>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L12" i="7"/>
  <c r="R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M12" i="7"/>
  <c r="S12" i="7"/>
  <c r="Y12" i="7"/>
  <c r="AE12" i="7"/>
  <c r="AK12" i="7"/>
  <c r="AQ12" i="7"/>
  <c r="AW12" i="7"/>
  <c r="BC12" i="7"/>
  <c r="BI12" i="7"/>
  <c r="BO12" i="7"/>
  <c r="BU12" i="7"/>
  <c r="CA12" i="7"/>
  <c r="CG12" i="7"/>
  <c r="CM12" i="7"/>
  <c r="CS12" i="7"/>
  <c r="CY12" i="7"/>
  <c r="DE12" i="7"/>
  <c r="DK12" i="7"/>
  <c r="DQ12" i="7"/>
  <c r="DW12" i="7"/>
  <c r="EC12" i="7"/>
  <c r="EI12" i="7"/>
  <c r="EO12" i="7"/>
  <c r="EU12" i="7"/>
  <c r="FA12" i="7"/>
  <c r="FG12" i="7"/>
  <c r="O12" i="7"/>
  <c r="AG12" i="7"/>
  <c r="AY12" i="7"/>
  <c r="BQ12" i="7"/>
  <c r="CI12" i="7"/>
  <c r="DA12" i="7"/>
  <c r="DS12" i="7"/>
  <c r="EK12" i="7"/>
  <c r="FB12" i="7"/>
  <c r="FM12" i="7"/>
  <c r="FU12" i="7"/>
  <c r="GE12" i="7"/>
  <c r="GM12" i="7"/>
  <c r="T12" i="7"/>
  <c r="AL12" i="7"/>
  <c r="BD12" i="7"/>
  <c r="BV12" i="7"/>
  <c r="CN12" i="7"/>
  <c r="DF12" i="7"/>
  <c r="DX12" i="7"/>
  <c r="EP12" i="7"/>
  <c r="FC12" i="7"/>
  <c r="FN12" i="7"/>
  <c r="FV12" i="7"/>
  <c r="GF12" i="7"/>
  <c r="GN12" i="7"/>
  <c r="U12" i="7"/>
  <c r="AM12" i="7"/>
  <c r="BE12" i="7"/>
  <c r="BW12" i="7"/>
  <c r="CO12" i="7"/>
  <c r="DG12" i="7"/>
  <c r="DY12" i="7"/>
  <c r="EQ12" i="7"/>
  <c r="FD12" i="7"/>
  <c r="FO12" i="7"/>
  <c r="FY12" i="7"/>
  <c r="GG12" i="7"/>
  <c r="GQ12" i="7"/>
  <c r="Z12" i="7"/>
  <c r="AR12" i="7"/>
  <c r="BJ12" i="7"/>
  <c r="CB12" i="7"/>
  <c r="CT12" i="7"/>
  <c r="DL12" i="7"/>
  <c r="ED12" i="7"/>
  <c r="EV12" i="7"/>
  <c r="FH12" i="7"/>
  <c r="FP12" i="7"/>
  <c r="FZ12" i="7"/>
  <c r="GH12" i="7"/>
  <c r="GR12" i="7"/>
  <c r="AA12" i="7"/>
  <c r="AS12" i="7"/>
  <c r="BK12" i="7"/>
  <c r="CC12" i="7"/>
  <c r="CU12" i="7"/>
  <c r="DM12" i="7"/>
  <c r="EE12" i="7"/>
  <c r="EW12" i="7"/>
  <c r="FI12" i="7"/>
  <c r="FS12" i="7"/>
  <c r="GA12" i="7"/>
  <c r="GK12" i="7"/>
  <c r="GS12" i="7"/>
  <c r="CH12" i="7"/>
  <c r="FT12" i="7"/>
  <c r="CZ12" i="7"/>
  <c r="GB12" i="7"/>
  <c r="N12" i="7"/>
  <c r="DR12" i="7"/>
  <c r="GL12" i="7"/>
  <c r="AF12" i="7"/>
  <c r="EJ12" i="7"/>
  <c r="GT12" i="7"/>
  <c r="AX12" i="7"/>
  <c r="EX12" i="7"/>
  <c r="BP12" i="7"/>
  <c r="FJ12"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4" i="7"/>
  <c r="X14" i="7"/>
  <c r="M14" i="7"/>
  <c r="S14" i="7"/>
  <c r="Y14" i="7"/>
  <c r="N14" i="7"/>
  <c r="T14" i="7"/>
  <c r="P14" i="7"/>
  <c r="V14" i="7"/>
  <c r="O14" i="7"/>
  <c r="Q14" i="7"/>
  <c r="U14" i="7"/>
  <c r="W14"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3" i="7"/>
  <c r="AY3" i="7"/>
  <c r="BO3" i="7"/>
  <c r="CE3" i="7"/>
  <c r="CU3" i="7"/>
  <c r="DK3" i="7"/>
  <c r="EA3" i="7"/>
  <c r="EQ3" i="7"/>
  <c r="FG3" i="7"/>
  <c r="FW3" i="7"/>
  <c r="GM3"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3" i="7"/>
  <c r="AZ3" i="7"/>
  <c r="BP3" i="7"/>
  <c r="CF3" i="7"/>
  <c r="CV3" i="7"/>
  <c r="DL3" i="7"/>
  <c r="EB3" i="7"/>
  <c r="ER3" i="7"/>
  <c r="FH3" i="7"/>
  <c r="FX3" i="7"/>
  <c r="GN3" i="7"/>
  <c r="Q165" i="6"/>
  <c r="Q173" i="6"/>
  <c r="AK3" i="7"/>
  <c r="BA3" i="7"/>
  <c r="BQ3" i="7"/>
  <c r="CG3" i="7"/>
  <c r="CW3" i="7"/>
  <c r="DM3" i="7"/>
  <c r="EC3" i="7"/>
  <c r="ES3" i="7"/>
  <c r="FI3" i="7"/>
  <c r="FY3" i="7"/>
  <c r="GO3" i="7"/>
  <c r="Q29" i="6"/>
  <c r="Q37" i="6"/>
  <c r="Q45" i="6"/>
  <c r="Q53" i="6"/>
  <c r="Q61" i="6"/>
  <c r="Q69" i="6"/>
  <c r="Q77" i="6"/>
  <c r="Q85" i="6"/>
  <c r="Q93" i="6"/>
  <c r="Q101" i="6"/>
  <c r="Q109" i="6"/>
  <c r="Q117" i="6"/>
  <c r="Q125" i="6"/>
  <c r="Q133" i="6"/>
  <c r="Q141" i="6"/>
  <c r="Q149" i="6"/>
  <c r="AL3" i="7"/>
  <c r="BB3" i="7"/>
  <c r="BR3" i="7"/>
  <c r="CH3" i="7"/>
  <c r="CX3" i="7"/>
  <c r="DN3" i="7"/>
  <c r="ED3" i="7"/>
  <c r="ET3" i="7"/>
  <c r="FJ3" i="7"/>
  <c r="FZ3" i="7"/>
  <c r="GP3" i="7"/>
  <c r="AM3" i="7"/>
  <c r="BC3" i="7"/>
  <c r="BS3" i="7"/>
  <c r="CI3" i="7"/>
  <c r="CY3" i="7"/>
  <c r="DO3" i="7"/>
  <c r="EE3" i="7"/>
  <c r="EU3" i="7"/>
  <c r="FK3" i="7"/>
  <c r="GA3" i="7"/>
  <c r="GQ3" i="7"/>
  <c r="Q28" i="6"/>
  <c r="Q36" i="6"/>
  <c r="Q44" i="6"/>
  <c r="Q52" i="6"/>
  <c r="Q60" i="6"/>
  <c r="Q68" i="6"/>
  <c r="Q76" i="6"/>
  <c r="Q84" i="6"/>
  <c r="Q92" i="6"/>
  <c r="Q100" i="6"/>
  <c r="Q108" i="6"/>
  <c r="Q116" i="6"/>
  <c r="Q124" i="6"/>
  <c r="Q132" i="6"/>
  <c r="Q140" i="6"/>
  <c r="Q148" i="6"/>
  <c r="Q156" i="6"/>
  <c r="Q164" i="6"/>
  <c r="Q172" i="6"/>
  <c r="Q180" i="6"/>
  <c r="Q188" i="6"/>
  <c r="Q196" i="6"/>
  <c r="AN3" i="7"/>
  <c r="BD3" i="7"/>
  <c r="BT3" i="7"/>
  <c r="CJ3" i="7"/>
  <c r="CZ3" i="7"/>
  <c r="DP3" i="7"/>
  <c r="EF3" i="7"/>
  <c r="EV3" i="7"/>
  <c r="FL3" i="7"/>
  <c r="GB3" i="7"/>
  <c r="GR3" i="7"/>
  <c r="AO3" i="7"/>
  <c r="BE3" i="7"/>
  <c r="BU3" i="7"/>
  <c r="CK3" i="7"/>
  <c r="DA3" i="7"/>
  <c r="DQ3" i="7"/>
  <c r="EG3" i="7"/>
  <c r="EW3" i="7"/>
  <c r="FM3" i="7"/>
  <c r="GC3" i="7"/>
  <c r="GS3" i="7"/>
  <c r="Q27" i="6"/>
  <c r="Q35" i="6"/>
  <c r="Q43" i="6"/>
  <c r="Q51" i="6"/>
  <c r="Q59" i="6"/>
  <c r="Q67" i="6"/>
  <c r="Q75" i="6"/>
  <c r="Q83" i="6"/>
  <c r="Q91" i="6"/>
  <c r="Q99" i="6"/>
  <c r="Q107" i="6"/>
  <c r="Q115" i="6"/>
  <c r="Q123" i="6"/>
  <c r="Q131" i="6"/>
  <c r="Q139" i="6"/>
  <c r="Q147" i="6"/>
  <c r="Q155" i="6"/>
  <c r="Q163" i="6"/>
  <c r="Q171" i="6"/>
  <c r="Q179" i="6"/>
  <c r="Q187" i="6"/>
  <c r="Q195" i="6"/>
  <c r="Z3" i="7"/>
  <c r="AP3" i="7"/>
  <c r="BF3" i="7"/>
  <c r="BV3" i="7"/>
  <c r="CL3" i="7"/>
  <c r="DB3" i="7"/>
  <c r="DR3" i="7"/>
  <c r="EH3" i="7"/>
  <c r="EX3" i="7"/>
  <c r="FN3" i="7"/>
  <c r="GD3" i="7"/>
  <c r="GT3" i="7"/>
  <c r="Q186" i="6"/>
  <c r="Q194" i="6"/>
  <c r="Q199" i="6"/>
  <c r="AA3" i="7"/>
  <c r="AQ3" i="7"/>
  <c r="BG3" i="7"/>
  <c r="BW3" i="7"/>
  <c r="CM3" i="7"/>
  <c r="DC3" i="7"/>
  <c r="DS3" i="7"/>
  <c r="EI3" i="7"/>
  <c r="EY3" i="7"/>
  <c r="FO3" i="7"/>
  <c r="GE3" i="7"/>
  <c r="GU3" i="7"/>
  <c r="Q26" i="6"/>
  <c r="Q34" i="6"/>
  <c r="Q42" i="6"/>
  <c r="Q50" i="6"/>
  <c r="Q58" i="6"/>
  <c r="Q66" i="6"/>
  <c r="Q74" i="6"/>
  <c r="Q82" i="6"/>
  <c r="Q90" i="6"/>
  <c r="Q98" i="6"/>
  <c r="Q106" i="6"/>
  <c r="Q114" i="6"/>
  <c r="Q122" i="6"/>
  <c r="Q130" i="6"/>
  <c r="Q138" i="6"/>
  <c r="Q146" i="6"/>
  <c r="Q154" i="6"/>
  <c r="Q162" i="6"/>
  <c r="Q170" i="6"/>
  <c r="Q178" i="6"/>
  <c r="Q127" i="6"/>
  <c r="Q175" i="6"/>
  <c r="Q183" i="6"/>
  <c r="AB3" i="7"/>
  <c r="AR3" i="7"/>
  <c r="BH3" i="7"/>
  <c r="BX3" i="7"/>
  <c r="CN3" i="7"/>
  <c r="DD3" i="7"/>
  <c r="DT3" i="7"/>
  <c r="EJ3" i="7"/>
  <c r="EZ3" i="7"/>
  <c r="FP3" i="7"/>
  <c r="GF3" i="7"/>
  <c r="Q167" i="6"/>
  <c r="AC3" i="7"/>
  <c r="AS3" i="7"/>
  <c r="BI3" i="7"/>
  <c r="BY3" i="7"/>
  <c r="CO3" i="7"/>
  <c r="DE3" i="7"/>
  <c r="DU3" i="7"/>
  <c r="EK3" i="7"/>
  <c r="FA3" i="7"/>
  <c r="FQ3" i="7"/>
  <c r="GG3"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3" i="7"/>
  <c r="AT3" i="7"/>
  <c r="BJ3" i="7"/>
  <c r="BZ3" i="7"/>
  <c r="CP3" i="7"/>
  <c r="DF3" i="7"/>
  <c r="DV3" i="7"/>
  <c r="EL3" i="7"/>
  <c r="FB3" i="7"/>
  <c r="FR3" i="7"/>
  <c r="GH3" i="7"/>
  <c r="Q47" i="6"/>
  <c r="Q55" i="6"/>
  <c r="Q63" i="6"/>
  <c r="Q71" i="6"/>
  <c r="Q191" i="6"/>
  <c r="AE3" i="7"/>
  <c r="AU3" i="7"/>
  <c r="BK3" i="7"/>
  <c r="CA3" i="7"/>
  <c r="CQ3" i="7"/>
  <c r="DG3" i="7"/>
  <c r="DW3" i="7"/>
  <c r="EM3" i="7"/>
  <c r="FC3" i="7"/>
  <c r="FS3" i="7"/>
  <c r="GI3"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3" i="7"/>
  <c r="AV3" i="7"/>
  <c r="BL3" i="7"/>
  <c r="CB3" i="7"/>
  <c r="CR3" i="7"/>
  <c r="DH3" i="7"/>
  <c r="DX3" i="7"/>
  <c r="EN3" i="7"/>
  <c r="FD3" i="7"/>
  <c r="FT3" i="7"/>
  <c r="GJ3" i="7"/>
  <c r="Q143" i="6"/>
  <c r="Q151" i="6"/>
  <c r="Q159" i="6"/>
  <c r="AG3" i="7"/>
  <c r="AW3" i="7"/>
  <c r="BM3" i="7"/>
  <c r="CC3" i="7"/>
  <c r="CS3" i="7"/>
  <c r="DI3" i="7"/>
  <c r="DY3" i="7"/>
  <c r="EO3" i="7"/>
  <c r="FE3" i="7"/>
  <c r="FU3" i="7"/>
  <c r="GK3" i="7"/>
  <c r="Q31" i="6"/>
  <c r="Q39" i="6"/>
  <c r="Q95" i="6"/>
  <c r="AH3" i="7"/>
  <c r="AX3" i="7"/>
  <c r="BN3" i="7"/>
  <c r="CD3" i="7"/>
  <c r="CT3" i="7"/>
  <c r="DJ3" i="7"/>
  <c r="DZ3" i="7"/>
  <c r="EP3" i="7"/>
  <c r="FF3" i="7"/>
  <c r="FV3" i="7"/>
  <c r="GL3"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14" i="7"/>
  <c r="AQ14" i="7"/>
  <c r="BG14" i="7"/>
  <c r="BW14" i="7"/>
  <c r="CM14" i="7"/>
  <c r="DC14" i="7"/>
  <c r="DS14" i="7"/>
  <c r="EI14" i="7"/>
  <c r="EY14" i="7"/>
  <c r="FO14" i="7"/>
  <c r="GE14" i="7"/>
  <c r="GU14" i="7"/>
  <c r="AB14" i="7"/>
  <c r="AR14" i="7"/>
  <c r="BH14" i="7"/>
  <c r="BX14" i="7"/>
  <c r="CN14" i="7"/>
  <c r="DD14" i="7"/>
  <c r="DT14" i="7"/>
  <c r="EJ14" i="7"/>
  <c r="EZ14" i="7"/>
  <c r="FP14" i="7"/>
  <c r="GF14" i="7"/>
  <c r="AC14" i="7"/>
  <c r="AS14" i="7"/>
  <c r="BI14" i="7"/>
  <c r="BY14" i="7"/>
  <c r="CO14" i="7"/>
  <c r="DE14" i="7"/>
  <c r="DU14" i="7"/>
  <c r="EK14" i="7"/>
  <c r="FA14" i="7"/>
  <c r="FQ14" i="7"/>
  <c r="GG14" i="7"/>
  <c r="AD14" i="7"/>
  <c r="AT14" i="7"/>
  <c r="BJ14" i="7"/>
  <c r="BZ14" i="7"/>
  <c r="CP14" i="7"/>
  <c r="DF14" i="7"/>
  <c r="DV14" i="7"/>
  <c r="EL14" i="7"/>
  <c r="FB14" i="7"/>
  <c r="FR14" i="7"/>
  <c r="GH14" i="7"/>
  <c r="AE14" i="7"/>
  <c r="AU14" i="7"/>
  <c r="BK14" i="7"/>
  <c r="CA14" i="7"/>
  <c r="CQ14" i="7"/>
  <c r="DG14" i="7"/>
  <c r="DW14" i="7"/>
  <c r="EM14" i="7"/>
  <c r="FC14" i="7"/>
  <c r="FS14" i="7"/>
  <c r="GI14" i="7"/>
  <c r="AF14" i="7"/>
  <c r="AV14" i="7"/>
  <c r="BL14" i="7"/>
  <c r="CB14" i="7"/>
  <c r="CR14" i="7"/>
  <c r="DH14" i="7"/>
  <c r="DX14" i="7"/>
  <c r="EN14" i="7"/>
  <c r="FD14" i="7"/>
  <c r="FT14" i="7"/>
  <c r="GJ14" i="7"/>
  <c r="AG14" i="7"/>
  <c r="AW14" i="7"/>
  <c r="BM14" i="7"/>
  <c r="CC14" i="7"/>
  <c r="CS14" i="7"/>
  <c r="DI14" i="7"/>
  <c r="DY14" i="7"/>
  <c r="EO14" i="7"/>
  <c r="FE14" i="7"/>
  <c r="FU14" i="7"/>
  <c r="GK14" i="7"/>
  <c r="AH14" i="7"/>
  <c r="AX14" i="7"/>
  <c r="BN14" i="7"/>
  <c r="CD14" i="7"/>
  <c r="CT14" i="7"/>
  <c r="DJ14" i="7"/>
  <c r="DZ14" i="7"/>
  <c r="EP14" i="7"/>
  <c r="FF14" i="7"/>
  <c r="FV14" i="7"/>
  <c r="GL14" i="7"/>
  <c r="AI14" i="7"/>
  <c r="AY14" i="7"/>
  <c r="BO14" i="7"/>
  <c r="CE14" i="7"/>
  <c r="CU14" i="7"/>
  <c r="DK14" i="7"/>
  <c r="EA14" i="7"/>
  <c r="EQ14" i="7"/>
  <c r="FG14" i="7"/>
  <c r="FW14" i="7"/>
  <c r="GM14" i="7"/>
  <c r="AJ14" i="7"/>
  <c r="AZ14" i="7"/>
  <c r="BP14" i="7"/>
  <c r="CF14" i="7"/>
  <c r="CV14" i="7"/>
  <c r="DL14" i="7"/>
  <c r="EB14" i="7"/>
  <c r="ER14" i="7"/>
  <c r="FH14" i="7"/>
  <c r="FX14" i="7"/>
  <c r="GN14" i="7"/>
  <c r="AK14" i="7"/>
  <c r="BA14" i="7"/>
  <c r="BQ14" i="7"/>
  <c r="CG14" i="7"/>
  <c r="CW14" i="7"/>
  <c r="DM14" i="7"/>
  <c r="EC14" i="7"/>
  <c r="ES14" i="7"/>
  <c r="FI14" i="7"/>
  <c r="FY14" i="7"/>
  <c r="GO14" i="7"/>
  <c r="AL14" i="7"/>
  <c r="BB14" i="7"/>
  <c r="BR14" i="7"/>
  <c r="CH14" i="7"/>
  <c r="CX14" i="7"/>
  <c r="DN14" i="7"/>
  <c r="ED14" i="7"/>
  <c r="ET14" i="7"/>
  <c r="FJ14" i="7"/>
  <c r="FZ14" i="7"/>
  <c r="GP14" i="7"/>
  <c r="AM14" i="7"/>
  <c r="BC14" i="7"/>
  <c r="BS14" i="7"/>
  <c r="CI14" i="7"/>
  <c r="CY14" i="7"/>
  <c r="DO14" i="7"/>
  <c r="EE14" i="7"/>
  <c r="EU14" i="7"/>
  <c r="FK14" i="7"/>
  <c r="GA14" i="7"/>
  <c r="GQ14"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4" i="7"/>
  <c r="BD14" i="7"/>
  <c r="BT14" i="7"/>
  <c r="CJ14" i="7"/>
  <c r="CZ14" i="7"/>
  <c r="DP14" i="7"/>
  <c r="EF14" i="7"/>
  <c r="EV14" i="7"/>
  <c r="FL14" i="7"/>
  <c r="GB14" i="7"/>
  <c r="GR14" i="7"/>
  <c r="AO14" i="7"/>
  <c r="BE14" i="7"/>
  <c r="BU14" i="7"/>
  <c r="CK14" i="7"/>
  <c r="DA14" i="7"/>
  <c r="DQ14" i="7"/>
  <c r="EG14" i="7"/>
  <c r="EW14" i="7"/>
  <c r="FM14" i="7"/>
  <c r="GC14" i="7"/>
  <c r="GS14" i="7"/>
  <c r="Z14" i="7"/>
  <c r="AP14" i="7"/>
  <c r="BF14" i="7"/>
  <c r="BV14" i="7"/>
  <c r="CL14" i="7"/>
  <c r="DB14" i="7"/>
  <c r="DR14" i="7"/>
  <c r="EH14" i="7"/>
  <c r="EX14" i="7"/>
  <c r="FN14" i="7"/>
  <c r="GD14" i="7"/>
  <c r="GT14"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19" i="7"/>
  <c r="AQ19" i="7"/>
  <c r="BG19" i="7"/>
  <c r="BW19" i="7"/>
  <c r="CM19" i="7"/>
  <c r="DC19" i="7"/>
  <c r="DS19" i="7"/>
  <c r="EI19" i="7"/>
  <c r="EY19" i="7"/>
  <c r="FO19" i="7"/>
  <c r="GE19" i="7"/>
  <c r="GU19" i="7"/>
  <c r="AB19" i="7"/>
  <c r="AR19" i="7"/>
  <c r="BH19" i="7"/>
  <c r="BX19" i="7"/>
  <c r="CN19" i="7"/>
  <c r="DD19" i="7"/>
  <c r="DT19" i="7"/>
  <c r="EJ19" i="7"/>
  <c r="EZ19" i="7"/>
  <c r="FP19" i="7"/>
  <c r="GF19" i="7"/>
  <c r="AC19" i="7"/>
  <c r="AS19" i="7"/>
  <c r="BI19" i="7"/>
  <c r="BY19" i="7"/>
  <c r="CO19" i="7"/>
  <c r="DE19" i="7"/>
  <c r="DU19" i="7"/>
  <c r="EK19" i="7"/>
  <c r="FA19" i="7"/>
  <c r="FQ19" i="7"/>
  <c r="GG19" i="7"/>
  <c r="AD19" i="7"/>
  <c r="AT19" i="7"/>
  <c r="BJ19" i="7"/>
  <c r="BZ19" i="7"/>
  <c r="CP19" i="7"/>
  <c r="DF19" i="7"/>
  <c r="DV19" i="7"/>
  <c r="EL19" i="7"/>
  <c r="FB19" i="7"/>
  <c r="FR19" i="7"/>
  <c r="GH19" i="7"/>
  <c r="AE19" i="7"/>
  <c r="AU19" i="7"/>
  <c r="BK19" i="7"/>
  <c r="CA19" i="7"/>
  <c r="CQ19" i="7"/>
  <c r="DG19" i="7"/>
  <c r="DW19" i="7"/>
  <c r="EM19" i="7"/>
  <c r="FC19" i="7"/>
  <c r="FS19" i="7"/>
  <c r="GI19" i="7"/>
  <c r="AF19" i="7"/>
  <c r="AV19" i="7"/>
  <c r="BL19" i="7"/>
  <c r="CB19" i="7"/>
  <c r="CR19" i="7"/>
  <c r="DH19" i="7"/>
  <c r="DX19" i="7"/>
  <c r="EN19" i="7"/>
  <c r="FD19" i="7"/>
  <c r="FT19" i="7"/>
  <c r="GJ19" i="7"/>
  <c r="AG19" i="7"/>
  <c r="AW19" i="7"/>
  <c r="BM19" i="7"/>
  <c r="CC19" i="7"/>
  <c r="CS19" i="7"/>
  <c r="DI19" i="7"/>
  <c r="DY19" i="7"/>
  <c r="EO19" i="7"/>
  <c r="FE19" i="7"/>
  <c r="FU19" i="7"/>
  <c r="GK19"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19" i="7"/>
  <c r="AX19" i="7"/>
  <c r="BN19" i="7"/>
  <c r="CD19" i="7"/>
  <c r="CT19" i="7"/>
  <c r="DJ19" i="7"/>
  <c r="DZ19" i="7"/>
  <c r="EP19" i="7"/>
  <c r="FF19" i="7"/>
  <c r="FV19" i="7"/>
  <c r="GL19" i="7"/>
  <c r="AI19" i="7"/>
  <c r="AY19" i="7"/>
  <c r="BO19" i="7"/>
  <c r="CE19" i="7"/>
  <c r="CU19" i="7"/>
  <c r="DK19" i="7"/>
  <c r="EA19" i="7"/>
  <c r="EQ19" i="7"/>
  <c r="FG19" i="7"/>
  <c r="FW19" i="7"/>
  <c r="GM19" i="7"/>
  <c r="AJ19" i="7"/>
  <c r="AZ19" i="7"/>
  <c r="BP19" i="7"/>
  <c r="CF19" i="7"/>
  <c r="CV19" i="7"/>
  <c r="DL19" i="7"/>
  <c r="EB19" i="7"/>
  <c r="ER19" i="7"/>
  <c r="FH19" i="7"/>
  <c r="FX19" i="7"/>
  <c r="GN19" i="7"/>
  <c r="AK19" i="7"/>
  <c r="BA19" i="7"/>
  <c r="BQ19" i="7"/>
  <c r="CG19" i="7"/>
  <c r="CW19" i="7"/>
  <c r="DM19" i="7"/>
  <c r="EC19" i="7"/>
  <c r="ES19" i="7"/>
  <c r="FI19" i="7"/>
  <c r="FY19" i="7"/>
  <c r="GO19" i="7"/>
  <c r="AL19" i="7"/>
  <c r="BB19" i="7"/>
  <c r="BR19" i="7"/>
  <c r="CH19" i="7"/>
  <c r="CX19" i="7"/>
  <c r="DN19" i="7"/>
  <c r="ED19" i="7"/>
  <c r="ET19" i="7"/>
  <c r="FJ19" i="7"/>
  <c r="FZ19" i="7"/>
  <c r="GP19" i="7"/>
  <c r="AM19" i="7"/>
  <c r="BC19" i="7"/>
  <c r="BS19" i="7"/>
  <c r="CI19" i="7"/>
  <c r="CY19" i="7"/>
  <c r="DO19" i="7"/>
  <c r="EE19" i="7"/>
  <c r="EU19" i="7"/>
  <c r="FK19" i="7"/>
  <c r="GA19" i="7"/>
  <c r="GQ19" i="7"/>
  <c r="AN19" i="7"/>
  <c r="BD19" i="7"/>
  <c r="BT19" i="7"/>
  <c r="CJ19" i="7"/>
  <c r="CZ19" i="7"/>
  <c r="DP19" i="7"/>
  <c r="EF19" i="7"/>
  <c r="EV19" i="7"/>
  <c r="FL19" i="7"/>
  <c r="GB19" i="7"/>
  <c r="GR19" i="7"/>
  <c r="AO19" i="7"/>
  <c r="BE19" i="7"/>
  <c r="BU19" i="7"/>
  <c r="CK19" i="7"/>
  <c r="DA19" i="7"/>
  <c r="DQ19" i="7"/>
  <c r="EG19" i="7"/>
  <c r="EW19" i="7"/>
  <c r="FM19" i="7"/>
  <c r="GC19" i="7"/>
  <c r="GS19" i="7"/>
  <c r="Z19" i="7"/>
  <c r="AP19" i="7"/>
  <c r="BF19" i="7"/>
  <c r="BV19" i="7"/>
  <c r="CL19" i="7"/>
  <c r="DB19" i="7"/>
  <c r="DR19" i="7"/>
  <c r="EH19" i="7"/>
  <c r="EX19" i="7"/>
  <c r="FN19" i="7"/>
  <c r="GD19" i="7"/>
  <c r="GT19"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7" i="2"/>
  <c r="R27" i="2"/>
  <c r="AG27" i="2" s="1"/>
  <c r="Z6" i="2"/>
  <c r="S27" i="2"/>
  <c r="AI27" i="2" s="1"/>
  <c r="Z4" i="2"/>
  <c r="Q20" i="2"/>
  <c r="S18" i="2"/>
  <c r="R17" i="2"/>
  <c r="Y6" i="2"/>
  <c r="Q15" i="2"/>
  <c r="S20" i="2"/>
  <c r="AA6" i="2"/>
  <c r="AI6" i="2" s="1"/>
  <c r="S26" i="2"/>
  <c r="Q26" i="2"/>
  <c r="R4" i="2"/>
  <c r="Y10" i="2"/>
  <c r="S4" i="2"/>
  <c r="S13" i="2"/>
  <c r="AI13" i="2" s="1"/>
  <c r="R13" i="2"/>
  <c r="AG13" i="2" s="1"/>
  <c r="R19" i="2"/>
  <c r="AG19" i="2" s="1"/>
  <c r="R15" i="2"/>
  <c r="AK15" i="2" s="1"/>
  <c r="R8" i="2"/>
  <c r="S29" i="2"/>
  <c r="AI29" i="2" s="1"/>
  <c r="Q29" i="2"/>
  <c r="AA7" i="2"/>
  <c r="S19" i="2"/>
  <c r="AI19" i="2" s="1"/>
  <c r="AA20" i="2"/>
  <c r="R6" i="2"/>
  <c r="Z12" i="2"/>
  <c r="AA17" i="2"/>
  <c r="AI17" i="2" s="1"/>
  <c r="Y17" i="2"/>
  <c r="R7" i="2"/>
  <c r="S7" i="2"/>
  <c r="Z17" i="2"/>
  <c r="Y31" i="2"/>
  <c r="AF9" i="2"/>
  <c r="S14" i="2"/>
  <c r="S30" i="2"/>
  <c r="Y32" i="2"/>
  <c r="R14" i="2"/>
  <c r="Q14" i="2"/>
  <c r="BO53" i="5"/>
  <c r="R30" i="2"/>
  <c r="BV6" i="2"/>
  <c r="BV5" i="2"/>
  <c r="AD12" i="2"/>
  <c r="AH27" i="2"/>
  <c r="AH32" i="2"/>
  <c r="Y20" i="2"/>
  <c r="Z7" i="2"/>
  <c r="BO46" i="5"/>
  <c r="AH28" i="2"/>
  <c r="Y21" i="2"/>
  <c r="Z31" i="2"/>
  <c r="AG31" i="2" s="1"/>
  <c r="S12" i="2"/>
  <c r="AI12" i="2" s="1"/>
  <c r="Q6" i="2"/>
  <c r="Z20" i="2"/>
  <c r="Z10" i="2"/>
  <c r="AA10" i="2"/>
  <c r="S10" i="2"/>
  <c r="Q33" i="2"/>
  <c r="AA32" i="2"/>
  <c r="R10" i="2"/>
  <c r="AA31" i="2"/>
  <c r="Q18" i="2"/>
  <c r="S33" i="2"/>
  <c r="R12" i="2"/>
  <c r="Q8" i="2"/>
  <c r="AA21" i="2"/>
  <c r="Q10" i="2"/>
  <c r="AD18" i="2"/>
  <c r="Y7" i="2"/>
  <c r="AE7" i="2" s="1"/>
  <c r="Y12" i="2"/>
  <c r="AE12" i="2" s="1"/>
  <c r="Z32" i="2"/>
  <c r="S11" i="2"/>
  <c r="Z21" i="2"/>
  <c r="BO14" i="5"/>
  <c r="Q11" i="2"/>
  <c r="S8" i="2"/>
  <c r="BO11" i="5"/>
  <c r="AA30" i="2"/>
  <c r="BO8" i="5"/>
  <c r="BP3" i="2"/>
  <c r="BP12" i="2" s="1"/>
  <c r="BO60" i="5"/>
  <c r="BO17" i="5"/>
  <c r="BO3" i="5"/>
  <c r="BO50" i="5"/>
  <c r="BO19" i="5"/>
  <c r="BO33" i="5"/>
  <c r="BO24" i="5"/>
  <c r="AF17" i="2"/>
  <c r="BO10" i="5"/>
  <c r="Z16" i="2"/>
  <c r="Q22" i="2"/>
  <c r="AE22" i="2" s="1"/>
  <c r="Y1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22" i="2"/>
  <c r="AG22" i="2" s="1"/>
  <c r="BO26" i="5"/>
  <c r="BO22" i="5"/>
  <c r="BO62" i="5"/>
  <c r="BO38" i="5"/>
  <c r="BO47" i="5"/>
  <c r="BO32" i="5"/>
  <c r="BO57" i="5"/>
  <c r="BO51" i="5"/>
  <c r="BO52" i="5"/>
  <c r="BO18" i="5"/>
  <c r="BO34" i="5"/>
  <c r="BO28" i="5"/>
  <c r="BO39" i="5"/>
  <c r="BO12" i="5"/>
  <c r="BO7" i="5"/>
  <c r="BO6" i="5"/>
  <c r="BO4" i="5"/>
  <c r="BO56" i="5"/>
  <c r="BO58" i="5"/>
  <c r="BO64" i="5"/>
  <c r="BO63" i="5"/>
  <c r="Z9" i="2"/>
  <c r="AG9" i="2" s="1"/>
  <c r="Z33" i="2"/>
  <c r="AG33" i="2" s="1"/>
  <c r="Y9" i="2"/>
  <c r="Y33" i="2"/>
  <c r="Y30" i="2"/>
  <c r="AE30" i="2" s="1"/>
  <c r="AA5" i="2"/>
  <c r="AK5" i="2" s="1"/>
  <c r="AA33" i="2"/>
  <c r="Y5" i="2"/>
  <c r="AE5" i="2" s="1"/>
  <c r="Q16" i="2"/>
  <c r="Q31" i="2"/>
  <c r="R11" i="2"/>
  <c r="AA9" i="2"/>
  <c r="S2" i="2"/>
  <c r="BO42" i="5"/>
  <c r="S31" i="2"/>
  <c r="Q2" i="2"/>
  <c r="Z30" i="2"/>
  <c r="R16" i="2"/>
  <c r="BO21" i="5"/>
  <c r="S25" i="2"/>
  <c r="AI25" i="2" s="1"/>
  <c r="AH3" i="2"/>
  <c r="AF23" i="2"/>
  <c r="AH15" i="2"/>
  <c r="AD8" i="2"/>
  <c r="AH20" i="2"/>
  <c r="AH11" i="2"/>
  <c r="AF3" i="2"/>
  <c r="AB21" i="2"/>
  <c r="AB16" i="2"/>
  <c r="AB13" i="2"/>
  <c r="AF27" i="2"/>
  <c r="AH21" i="2"/>
  <c r="AH16" i="2"/>
  <c r="AF21" i="2"/>
  <c r="AB15" i="2"/>
  <c r="AD31" i="2"/>
  <c r="AD7" i="2"/>
  <c r="AH22" i="2"/>
  <c r="AH24" i="2"/>
  <c r="AD14" i="2"/>
  <c r="AB8" i="2"/>
  <c r="AB9" i="2"/>
  <c r="AB2" i="2"/>
  <c r="AD13" i="2"/>
  <c r="AD22" i="2"/>
  <c r="AH10" i="2"/>
  <c r="AE19" i="2"/>
  <c r="AD5" i="2"/>
  <c r="AH18" i="2"/>
  <c r="AD6" i="2"/>
  <c r="AF25" i="2"/>
  <c r="AF11" i="2"/>
  <c r="AD33" i="2"/>
  <c r="AH17" i="2"/>
  <c r="AB28" i="2"/>
  <c r="AD15" i="2"/>
  <c r="AB3" i="2"/>
  <c r="AH5" i="2"/>
  <c r="AF14" i="2"/>
  <c r="AD32" i="2"/>
  <c r="AD23" i="2"/>
  <c r="AD10" i="2"/>
  <c r="AH6" i="2"/>
  <c r="AE27" i="2"/>
  <c r="AD20" i="2"/>
  <c r="AH26" i="2"/>
  <c r="AD24" i="2"/>
  <c r="AB12" i="2"/>
  <c r="AB31" i="2"/>
  <c r="AD21" i="2"/>
  <c r="AD19" i="2"/>
  <c r="AH9" i="2"/>
  <c r="AH33" i="2"/>
  <c r="AD27" i="2"/>
  <c r="AD9" i="2"/>
  <c r="AE13" i="2"/>
  <c r="AB10" i="2"/>
  <c r="AF7" i="2"/>
  <c r="AH25" i="2"/>
  <c r="AH2" i="2"/>
  <c r="AF13" i="2"/>
  <c r="AB23" i="2"/>
  <c r="AH7" i="2"/>
  <c r="AD2" i="2"/>
  <c r="AD11" i="2"/>
  <c r="AF10" i="2"/>
  <c r="AH29" i="2"/>
  <c r="AD25" i="2"/>
  <c r="AD26" i="2"/>
  <c r="AB33" i="2"/>
  <c r="AH14" i="2"/>
  <c r="AH8" i="2"/>
  <c r="AB32" i="2"/>
  <c r="AH31" i="2"/>
  <c r="AD16" i="2"/>
  <c r="AF31" i="2"/>
  <c r="AH12" i="2"/>
  <c r="AB5" i="2"/>
  <c r="AB22" i="2"/>
  <c r="AB6" i="2"/>
  <c r="AB18" i="2"/>
  <c r="AF22" i="2"/>
  <c r="AH13" i="2"/>
  <c r="AH30" i="2"/>
  <c r="AI15" i="2"/>
  <c r="AB29" i="2"/>
  <c r="AB4" i="2"/>
  <c r="AB30" i="2"/>
  <c r="AF29" i="2"/>
  <c r="AF20" i="2"/>
  <c r="AH19" i="2"/>
  <c r="AB11" i="2"/>
  <c r="AD28" i="2"/>
  <c r="AF6" i="2"/>
  <c r="AF8" i="2"/>
  <c r="AF33" i="2"/>
  <c r="AB26" i="2"/>
  <c r="AB14" i="2"/>
  <c r="AF28" i="2"/>
  <c r="AD3" i="2"/>
  <c r="AF26" i="2"/>
  <c r="AD29" i="2"/>
  <c r="AF15" i="2"/>
  <c r="AF4" i="2"/>
  <c r="AF24" i="2"/>
  <c r="AB17" i="2"/>
  <c r="AB19" i="2"/>
  <c r="AB7" i="2"/>
  <c r="AB25" i="2"/>
  <c r="AD17" i="2"/>
  <c r="AF2" i="2"/>
  <c r="AF19" i="2"/>
  <c r="AF18" i="2"/>
  <c r="AD4" i="2"/>
  <c r="AG5" i="2"/>
  <c r="AF12" i="2"/>
  <c r="AB27" i="2"/>
  <c r="AB20" i="2"/>
  <c r="AB24" i="2"/>
  <c r="AI22" i="2"/>
  <c r="AF5" i="2"/>
  <c r="AF16" i="2"/>
  <c r="AF32" i="2"/>
  <c r="AH4" i="2"/>
  <c r="AF30" i="2"/>
  <c r="AD30" i="2"/>
  <c r="Z11" i="2"/>
  <c r="R24" i="2"/>
  <c r="AG24" i="2" s="1"/>
  <c r="BI7" i="2"/>
  <c r="J8" i="2"/>
  <c r="BD8" i="2" s="1"/>
  <c r="G8" i="2"/>
  <c r="J20" i="2"/>
  <c r="BD20" i="2" s="1"/>
  <c r="G20" i="2"/>
  <c r="J12" i="2"/>
  <c r="BD12" i="2" s="1"/>
  <c r="BI23" i="2"/>
  <c r="J23" i="2"/>
  <c r="E23" i="2" s="1"/>
  <c r="BG33" i="2"/>
  <c r="X23" i="2"/>
  <c r="BI33" i="2"/>
  <c r="BI27" i="2"/>
  <c r="J19" i="2"/>
  <c r="BD19" i="2" s="1"/>
  <c r="X19" i="2"/>
  <c r="X20" i="2"/>
  <c r="X11" i="2"/>
  <c r="BG27" i="2"/>
  <c r="J22" i="2"/>
  <c r="E22" i="2" s="1"/>
  <c r="BG11" i="2"/>
  <c r="BI11" i="2"/>
  <c r="X2" i="2"/>
  <c r="BG14" i="2"/>
  <c r="AA8" i="2"/>
  <c r="Z8" i="2"/>
  <c r="X6" i="2"/>
  <c r="X29" i="2"/>
  <c r="S32" i="2"/>
  <c r="AA14" i="2"/>
  <c r="BI32" i="2"/>
  <c r="BH7" i="2"/>
  <c r="Z26" i="2"/>
  <c r="AG26" i="2" s="1"/>
  <c r="AA26" i="2"/>
  <c r="AA16" i="2"/>
  <c r="BI18" i="2"/>
  <c r="X18" i="2"/>
  <c r="BH4" i="2"/>
  <c r="X24" i="2"/>
  <c r="BG4" i="2"/>
  <c r="BI24" i="2"/>
  <c r="BI29" i="2"/>
  <c r="BI14" i="2"/>
  <c r="X8" i="2"/>
  <c r="X30" i="2"/>
  <c r="S9" i="2"/>
  <c r="X25" i="2"/>
  <c r="BI13" i="2"/>
  <c r="BI9" i="2"/>
  <c r="BI4" i="2"/>
  <c r="X21" i="2"/>
  <c r="BI15" i="2"/>
  <c r="BI21" i="2"/>
  <c r="BI8" i="2"/>
  <c r="X9" i="2"/>
  <c r="J27" i="2"/>
  <c r="E27" i="2" s="1"/>
  <c r="X7" i="2"/>
  <c r="X14" i="2"/>
  <c r="BG30" i="2"/>
  <c r="BI30" i="2"/>
  <c r="BH11" i="2"/>
  <c r="BG6" i="2"/>
  <c r="BG13" i="2"/>
  <c r="BH13" i="2"/>
  <c r="BG18" i="2"/>
  <c r="BG15" i="2"/>
  <c r="BG29" i="2"/>
  <c r="X17" i="2"/>
  <c r="BI6" i="2"/>
  <c r="BG8" i="2"/>
  <c r="X13" i="2"/>
  <c r="X33" i="2"/>
  <c r="BH9" i="2"/>
  <c r="BI25" i="2"/>
  <c r="BI26" i="2"/>
  <c r="BI19" i="2"/>
  <c r="BG19" i="2"/>
  <c r="BG22" i="2"/>
  <c r="X15" i="2"/>
  <c r="BI12" i="2"/>
  <c r="X12" i="2"/>
  <c r="BI20" i="2"/>
  <c r="BI31" i="2"/>
  <c r="J26" i="2"/>
  <c r="E26" i="2" s="1"/>
  <c r="X3" i="2"/>
  <c r="BG9" i="2"/>
  <c r="Q9" i="2"/>
  <c r="S24" i="2"/>
  <c r="Y11" i="2"/>
  <c r="Q24" i="2"/>
  <c r="AE24" i="2" s="1"/>
  <c r="Y4" i="2"/>
  <c r="AE4" i="2" s="1"/>
  <c r="R21" i="2"/>
  <c r="Y8" i="2"/>
  <c r="Q21" i="2"/>
  <c r="Y16" i="2"/>
  <c r="S23" i="2"/>
  <c r="AI23" i="2" s="1"/>
  <c r="Q23" i="2"/>
  <c r="AE23" i="2" s="1"/>
  <c r="AA3" i="2"/>
  <c r="Y3" i="2"/>
  <c r="Z3" i="2"/>
  <c r="R25" i="2"/>
  <c r="Y26" i="2"/>
  <c r="Q25" i="2"/>
  <c r="AE25" i="2" s="1"/>
  <c r="AA4" i="2"/>
  <c r="Q3" i="2"/>
  <c r="Y18" i="2"/>
  <c r="S3" i="2"/>
  <c r="Z29" i="2"/>
  <c r="Q28" i="2"/>
  <c r="AE28" i="2" s="1"/>
  <c r="AA2" i="2"/>
  <c r="Y2" i="2"/>
  <c r="Z2" i="2"/>
  <c r="AG2" i="2" s="1"/>
  <c r="BG7" i="2"/>
  <c r="P25" i="2"/>
  <c r="BG21" i="2"/>
  <c r="Z14" i="2"/>
  <c r="Q32" i="2"/>
  <c r="R32" i="2"/>
  <c r="Y14" i="2"/>
  <c r="BG31" i="2"/>
  <c r="X10" i="2"/>
  <c r="Y29" i="2"/>
  <c r="BI10" i="2"/>
  <c r="S21" i="2"/>
  <c r="J4" i="2"/>
  <c r="X4" i="2"/>
  <c r="J5" i="2"/>
  <c r="E5" i="2" s="1"/>
  <c r="X16" i="2"/>
  <c r="BI16" i="2"/>
  <c r="X5" i="2"/>
  <c r="P4" i="2"/>
  <c r="BH23" i="2"/>
  <c r="BI5" i="2"/>
  <c r="P20" i="2"/>
  <c r="X26" i="2"/>
  <c r="P30" i="2"/>
  <c r="X27" i="2"/>
  <c r="P18" i="2"/>
  <c r="P21" i="2"/>
  <c r="P6" i="2"/>
  <c r="X22" i="2"/>
  <c r="P2" i="2"/>
  <c r="P31" i="2"/>
  <c r="X31" i="2"/>
  <c r="P10" i="2"/>
  <c r="P29" i="2"/>
  <c r="BG26" i="2"/>
  <c r="BG23" i="2"/>
  <c r="BG16" i="2"/>
  <c r="BG25" i="2"/>
  <c r="BG5" i="2"/>
  <c r="BG3" i="2"/>
  <c r="BI22" i="2"/>
  <c r="BH20" i="2"/>
  <c r="BG2" i="2"/>
  <c r="BG12" i="2"/>
  <c r="BG24" i="2"/>
  <c r="BH15" i="2"/>
  <c r="BH33" i="2"/>
  <c r="BG20" i="2"/>
  <c r="BH17" i="2"/>
  <c r="BG17" i="2"/>
  <c r="BG10" i="2"/>
  <c r="BH14" i="2"/>
  <c r="BH24" i="2"/>
  <c r="BH32" i="2"/>
  <c r="BG32" i="2"/>
  <c r="BI17" i="2"/>
  <c r="Z18" i="2"/>
  <c r="AG18" i="2" s="1"/>
  <c r="AA18" i="2"/>
  <c r="R3" i="2"/>
  <c r="X32" i="2"/>
  <c r="R23" i="2"/>
  <c r="AG23" i="2" s="1"/>
  <c r="P16" i="2"/>
  <c r="BI2" i="2"/>
  <c r="J6" i="2"/>
  <c r="E6" i="2" s="1"/>
  <c r="AA11" i="2"/>
  <c r="BH25" i="2"/>
  <c r="J11" i="2"/>
  <c r="E11" i="2" s="1"/>
  <c r="P24" i="2"/>
  <c r="BI3" i="2"/>
  <c r="BH19" i="2"/>
  <c r="P19" i="2"/>
  <c r="J10" i="2"/>
  <c r="E10" i="2" s="1"/>
  <c r="BH10" i="2"/>
  <c r="BH30" i="2"/>
  <c r="J17" i="2"/>
  <c r="E17" i="2" s="1"/>
  <c r="P17" i="2"/>
  <c r="BH12" i="2"/>
  <c r="P12" i="2"/>
  <c r="J24" i="2"/>
  <c r="E24" i="2" s="1"/>
  <c r="J7" i="2"/>
  <c r="E7" i="2" s="1"/>
  <c r="J21" i="2"/>
  <c r="E21" i="2" s="1"/>
  <c r="BH27" i="2"/>
  <c r="J14" i="2"/>
  <c r="E14" i="2" s="1"/>
  <c r="P14" i="2"/>
  <c r="P23" i="2"/>
  <c r="BH31" i="2"/>
  <c r="BH21" i="2"/>
  <c r="J9" i="2"/>
  <c r="E9" i="2" s="1"/>
  <c r="J2" i="2"/>
  <c r="E2" i="2" s="1"/>
  <c r="J30" i="2"/>
  <c r="E30" i="2" s="1"/>
  <c r="P7" i="2"/>
  <c r="P27" i="2"/>
  <c r="BH6" i="2"/>
  <c r="J3" i="2"/>
  <c r="BH16" i="2"/>
  <c r="J18" i="2"/>
  <c r="E18" i="2" s="1"/>
  <c r="P9" i="2"/>
  <c r="BH8" i="2"/>
  <c r="P26" i="2"/>
  <c r="J32" i="2"/>
  <c r="E32" i="2" s="1"/>
  <c r="J16" i="2"/>
  <c r="E16" i="2" s="1"/>
  <c r="J31" i="2"/>
  <c r="E31" i="2" s="1"/>
  <c r="P32" i="2"/>
  <c r="J29" i="2"/>
  <c r="E29" i="2" s="1"/>
  <c r="J13" i="2"/>
  <c r="E13" i="2" s="1"/>
  <c r="J15" i="2"/>
  <c r="E15" i="2" s="1"/>
  <c r="BH26" i="2"/>
  <c r="P11" i="2"/>
  <c r="BH29" i="2"/>
  <c r="P8" i="2"/>
  <c r="J25" i="2"/>
  <c r="E25" i="2" s="1"/>
  <c r="P33" i="2"/>
  <c r="P15" i="2"/>
  <c r="P5" i="2"/>
  <c r="P22" i="2"/>
  <c r="BH22" i="2"/>
  <c r="J33" i="2"/>
  <c r="E33" i="2" s="1"/>
  <c r="BH2" i="2"/>
  <c r="BH5" i="2"/>
  <c r="P3" i="2"/>
  <c r="BH18" i="2"/>
  <c r="BH3" i="2"/>
  <c r="P13" i="2"/>
  <c r="BA8" i="2"/>
  <c r="BA2" i="2"/>
  <c r="BA16" i="2"/>
  <c r="BA4" i="2"/>
  <c r="BA10" i="2"/>
  <c r="BA26" i="2"/>
  <c r="BA32" i="2"/>
  <c r="BA21" i="2"/>
  <c r="BA7" i="2"/>
  <c r="BA12" i="2"/>
  <c r="BA25" i="2"/>
  <c r="BA9" i="2"/>
  <c r="BA17" i="2"/>
  <c r="BA24" i="2"/>
  <c r="BA19" i="2"/>
  <c r="BA22" i="2"/>
  <c r="BA6" i="2"/>
  <c r="BA33" i="2"/>
  <c r="BA15" i="2"/>
  <c r="BA23" i="2"/>
  <c r="BA11" i="2"/>
  <c r="BA29" i="2"/>
  <c r="BA27" i="2"/>
  <c r="BA5" i="2"/>
  <c r="BA20" i="2"/>
  <c r="BA31" i="2"/>
  <c r="BA14" i="2"/>
  <c r="BA18" i="2"/>
  <c r="BA3" i="2"/>
  <c r="BA13" i="2"/>
  <c r="BA30" i="2"/>
  <c r="S28" i="2"/>
  <c r="AI28" i="2" s="1"/>
  <c r="R28" i="2"/>
  <c r="AG28"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15" i="2" l="1"/>
  <c r="AM5"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27" i="2"/>
  <c r="AL27" i="2" s="1"/>
  <c r="AE17" i="2"/>
  <c r="AG4" i="2"/>
  <c r="AK27" i="2"/>
  <c r="AM27" i="2" s="1"/>
  <c r="AE6" i="2"/>
  <c r="AJ15" i="2"/>
  <c r="AL15" i="2" s="1"/>
  <c r="AE20" i="2"/>
  <c r="AG6" i="2"/>
  <c r="AE10" i="2"/>
  <c r="AK19" i="2"/>
  <c r="AM19" i="2" s="1"/>
  <c r="AG17" i="2"/>
  <c r="AE26" i="2"/>
  <c r="AJ19" i="2"/>
  <c r="AL19" i="2" s="1"/>
  <c r="AI18" i="2"/>
  <c r="AI26" i="2"/>
  <c r="AK13" i="2"/>
  <c r="AM13" i="2" s="1"/>
  <c r="AE15" i="2"/>
  <c r="AJ4" i="2"/>
  <c r="AL4" i="2" s="1"/>
  <c r="AK29" i="2"/>
  <c r="AM29" i="2" s="1"/>
  <c r="AJ20" i="2"/>
  <c r="AL20" i="2" s="1"/>
  <c r="AI20" i="2"/>
  <c r="AJ13" i="2"/>
  <c r="AL13" i="2" s="1"/>
  <c r="AG15" i="2"/>
  <c r="AG8" i="2"/>
  <c r="AE29" i="2"/>
  <c r="AJ6" i="2"/>
  <c r="AL6" i="2" s="1"/>
  <c r="AJ17" i="2"/>
  <c r="AL17" i="2" s="1"/>
  <c r="AK17" i="2"/>
  <c r="AM17" i="2" s="1"/>
  <c r="AK6" i="2"/>
  <c r="AM6" i="2" s="1"/>
  <c r="AI7" i="2"/>
  <c r="BP47" i="5"/>
  <c r="BQ47" i="5" s="1"/>
  <c r="BP13" i="5"/>
  <c r="BQ13" i="5" s="1"/>
  <c r="AJ7" i="2"/>
  <c r="AL7" i="2" s="1"/>
  <c r="BP45" i="5"/>
  <c r="BQ45" i="5" s="1"/>
  <c r="BP53" i="5"/>
  <c r="BQ53" i="5" s="1"/>
  <c r="AE14" i="2"/>
  <c r="AE32" i="2"/>
  <c r="AI30" i="2"/>
  <c r="AI14" i="2"/>
  <c r="AP19" i="2"/>
  <c r="AP13" i="2"/>
  <c r="AP27" i="2"/>
  <c r="AP22" i="2"/>
  <c r="AP23" i="2"/>
  <c r="AP28" i="2"/>
  <c r="AG14" i="2"/>
  <c r="AE31" i="2"/>
  <c r="AK12" i="2"/>
  <c r="AM12" i="2" s="1"/>
  <c r="BP61" i="5"/>
  <c r="BQ61" i="5" s="1"/>
  <c r="BP7" i="5"/>
  <c r="BQ7" i="5" s="1"/>
  <c r="BP19" i="5"/>
  <c r="BQ19" i="5" s="1"/>
  <c r="BP35" i="5"/>
  <c r="BQ35" i="5" s="1"/>
  <c r="BP33" i="5"/>
  <c r="BQ33" i="5" s="1"/>
  <c r="BP29" i="5"/>
  <c r="BQ29" i="5" s="1"/>
  <c r="AJ22" i="2"/>
  <c r="AL22" i="2" s="1"/>
  <c r="BP15" i="5"/>
  <c r="BQ15" i="5" s="1"/>
  <c r="BP59" i="5"/>
  <c r="BQ59" i="5" s="1"/>
  <c r="AK7" i="2"/>
  <c r="AM7" i="2" s="1"/>
  <c r="BP57" i="5"/>
  <c r="BQ57" i="5" s="1"/>
  <c r="AG32" i="2"/>
  <c r="AE8" i="2"/>
  <c r="AI5" i="2"/>
  <c r="AP5" i="2" s="1"/>
  <c r="BP21" i="5"/>
  <c r="BQ21" i="5" s="1"/>
  <c r="E3" i="2"/>
  <c r="BV2" i="2"/>
  <c r="BW5" i="2" s="1"/>
  <c r="AJ5" i="2"/>
  <c r="AL5" i="2" s="1"/>
  <c r="AG7" i="2"/>
  <c r="AC2" i="2"/>
  <c r="AI21" i="2"/>
  <c r="AG20" i="2"/>
  <c r="AK20" i="2"/>
  <c r="AM20" i="2" s="1"/>
  <c r="AG16" i="2"/>
  <c r="AK30" i="2"/>
  <c r="AM30" i="2" s="1"/>
  <c r="AI2" i="2"/>
  <c r="BX5" i="2"/>
  <c r="BX6" i="2"/>
  <c r="AE18" i="2"/>
  <c r="AE21" i="2"/>
  <c r="BV3" i="2"/>
  <c r="BX3" i="2" s="1"/>
  <c r="AK22" i="2"/>
  <c r="AM22" i="2" s="1"/>
  <c r="AI10" i="2"/>
  <c r="AE11" i="2"/>
  <c r="AI33" i="2"/>
  <c r="AE2" i="2"/>
  <c r="AJ31" i="2"/>
  <c r="AL31" i="2" s="1"/>
  <c r="AJ10" i="2"/>
  <c r="AL10" i="2" s="1"/>
  <c r="AG10" i="2"/>
  <c r="AK10" i="2"/>
  <c r="AM10" i="2" s="1"/>
  <c r="AJ33" i="2"/>
  <c r="AL33" i="2" s="1"/>
  <c r="AG21" i="2"/>
  <c r="AK33" i="2"/>
  <c r="AM33" i="2" s="1"/>
  <c r="AI31" i="2"/>
  <c r="BP27" i="5"/>
  <c r="BQ27" i="5" s="1"/>
  <c r="BP3" i="5"/>
  <c r="BQ3" i="5" s="1"/>
  <c r="BP11" i="5"/>
  <c r="BQ11" i="5" s="1"/>
  <c r="BP25" i="5"/>
  <c r="BQ25" i="5" s="1"/>
  <c r="AC10" i="2"/>
  <c r="AE9" i="2"/>
  <c r="AE16" i="2"/>
  <c r="AJ30" i="2"/>
  <c r="AL30" i="2" s="1"/>
  <c r="AJ12" i="2"/>
  <c r="AL12" i="2" s="1"/>
  <c r="AG12" i="2"/>
  <c r="AP12" i="2" s="1"/>
  <c r="BP8" i="2"/>
  <c r="BP7" i="2"/>
  <c r="AE33" i="2"/>
  <c r="AI8" i="2"/>
  <c r="AI32" i="2"/>
  <c r="BP5" i="5"/>
  <c r="BQ5" i="5" s="1"/>
  <c r="BP17" i="5"/>
  <c r="BQ17" i="5" s="1"/>
  <c r="BP37" i="5"/>
  <c r="BQ37" i="5" s="1"/>
  <c r="BP9" i="5"/>
  <c r="BQ9" i="5" s="1"/>
  <c r="AG11" i="2"/>
  <c r="BP55" i="5"/>
  <c r="BQ55" i="5" s="1"/>
  <c r="BP23" i="5"/>
  <c r="BQ23" i="5" s="1"/>
  <c r="BP63" i="5"/>
  <c r="BQ63" i="5" s="1"/>
  <c r="BP51" i="5"/>
  <c r="BQ51" i="5" s="1"/>
  <c r="BP65" i="5"/>
  <c r="BQ65" i="5" s="1"/>
  <c r="BP31" i="5"/>
  <c r="BQ31" i="5" s="1"/>
  <c r="BP41" i="5"/>
  <c r="BQ41" i="5" s="1"/>
  <c r="AJ16" i="2"/>
  <c r="AL16" i="2" s="1"/>
  <c r="BP43" i="5"/>
  <c r="BQ43" i="5" s="1"/>
  <c r="BP49" i="5"/>
  <c r="BQ49" i="5" s="1"/>
  <c r="AG30" i="2"/>
  <c r="BP39" i="5"/>
  <c r="BQ39" i="5" s="1"/>
  <c r="AK31" i="2"/>
  <c r="AM31" i="2" s="1"/>
  <c r="E4" i="2"/>
  <c r="BD17" i="2"/>
  <c r="BD4" i="2"/>
  <c r="BD24" i="2"/>
  <c r="BD6" i="2"/>
  <c r="BD16" i="2"/>
  <c r="BD23" i="2"/>
  <c r="BD31" i="2"/>
  <c r="BD32" i="2"/>
  <c r="BD2" i="2"/>
  <c r="BD29" i="2"/>
  <c r="BD18" i="2"/>
  <c r="BD7" i="2"/>
  <c r="BD3" i="2"/>
  <c r="BD30" i="2"/>
  <c r="BD9" i="2"/>
  <c r="BD22" i="2"/>
  <c r="BD25" i="2"/>
  <c r="BD11" i="2"/>
  <c r="BD15" i="2"/>
  <c r="BD21" i="2"/>
  <c r="BD13" i="2"/>
  <c r="BD5" i="2"/>
  <c r="BD10" i="2"/>
  <c r="BD33" i="2"/>
  <c r="BD26" i="2"/>
  <c r="BD14" i="2"/>
  <c r="BD27" i="2"/>
  <c r="K8" i="2"/>
  <c r="E8" i="2"/>
  <c r="BB19" i="2"/>
  <c r="E19" i="2"/>
  <c r="K12" i="2"/>
  <c r="E12" i="2"/>
  <c r="K20" i="2"/>
  <c r="E20" i="2"/>
  <c r="BC20" i="2"/>
  <c r="AC12" i="2"/>
  <c r="BB8" i="2"/>
  <c r="BC8" i="2"/>
  <c r="AC3" i="2"/>
  <c r="AC33" i="2"/>
  <c r="AE3" i="2"/>
  <c r="AC13" i="2"/>
  <c r="AC14" i="2"/>
  <c r="AC15" i="2"/>
  <c r="AJ11" i="2"/>
  <c r="AL11" i="2" s="1"/>
  <c r="AC20" i="2"/>
  <c r="AC4" i="2"/>
  <c r="AC18" i="2"/>
  <c r="AG3" i="2"/>
  <c r="AC6" i="2"/>
  <c r="AC19" i="2"/>
  <c r="AC26" i="2"/>
  <c r="AC17" i="2"/>
  <c r="AC30" i="2"/>
  <c r="AC8" i="2"/>
  <c r="AC27" i="2"/>
  <c r="AC22" i="2"/>
  <c r="AC32" i="2"/>
  <c r="AC7" i="2"/>
  <c r="AC24" i="2"/>
  <c r="AC29" i="2"/>
  <c r="AC21" i="2"/>
  <c r="AC9" i="2"/>
  <c r="AC23" i="2"/>
  <c r="AC11" i="2"/>
  <c r="AC25" i="2"/>
  <c r="AI3" i="2"/>
  <c r="AK25" i="2"/>
  <c r="AM25" i="2" s="1"/>
  <c r="AG25" i="2"/>
  <c r="AP25" i="2" s="1"/>
  <c r="AI4" i="2"/>
  <c r="AJ24" i="2"/>
  <c r="AL24" i="2" s="1"/>
  <c r="AI24" i="2"/>
  <c r="AP24" i="2" s="1"/>
  <c r="AC31" i="2"/>
  <c r="AJ9" i="2"/>
  <c r="AL9" i="2" s="1"/>
  <c r="AI9" i="2"/>
  <c r="AI16" i="2"/>
  <c r="AC16" i="2"/>
  <c r="AI11" i="2"/>
  <c r="AC5" i="2"/>
  <c r="AG29" i="2"/>
  <c r="BB20" i="2"/>
  <c r="BJ23" i="2"/>
  <c r="BJ7" i="2"/>
  <c r="BC12" i="2"/>
  <c r="BB12" i="2"/>
  <c r="BB21" i="2"/>
  <c r="K21" i="2"/>
  <c r="BB17" i="2"/>
  <c r="K17" i="2"/>
  <c r="BC31" i="2"/>
  <c r="K31" i="2"/>
  <c r="BC18" i="2"/>
  <c r="K18" i="2"/>
  <c r="BC7" i="2"/>
  <c r="K7" i="2"/>
  <c r="BB5" i="2"/>
  <c r="K5" i="2"/>
  <c r="BB29" i="2"/>
  <c r="K29" i="2"/>
  <c r="BB6" i="2"/>
  <c r="K6" i="2"/>
  <c r="BB23" i="2"/>
  <c r="K23" i="2"/>
  <c r="BC23" i="2"/>
  <c r="BB33" i="2"/>
  <c r="K33" i="2"/>
  <c r="BC15" i="2"/>
  <c r="K15" i="2"/>
  <c r="BB32" i="2"/>
  <c r="K32" i="2"/>
  <c r="BC2" i="2"/>
  <c r="K2" i="2"/>
  <c r="BB14" i="2"/>
  <c r="K14" i="2"/>
  <c r="BC10" i="2"/>
  <c r="K10" i="2"/>
  <c r="BC4" i="2"/>
  <c r="K4" i="2"/>
  <c r="BC27" i="2"/>
  <c r="K27" i="2"/>
  <c r="BC19" i="2"/>
  <c r="K19" i="2"/>
  <c r="BC16" i="2"/>
  <c r="K16" i="2"/>
  <c r="BB30" i="2"/>
  <c r="K30" i="2"/>
  <c r="BC24" i="2"/>
  <c r="K24" i="2"/>
  <c r="BC11" i="2"/>
  <c r="K11" i="2"/>
  <c r="BC25" i="2"/>
  <c r="K25" i="2"/>
  <c r="BB13" i="2"/>
  <c r="K13" i="2"/>
  <c r="BC3" i="2"/>
  <c r="K3" i="2"/>
  <c r="BC9" i="2"/>
  <c r="K9" i="2"/>
  <c r="BB26" i="2"/>
  <c r="K26" i="2"/>
  <c r="BC22" i="2"/>
  <c r="K22" i="2"/>
  <c r="BB22" i="2"/>
  <c r="BJ33" i="2"/>
  <c r="BJ27" i="2"/>
  <c r="BJ11" i="2"/>
  <c r="BB27" i="2"/>
  <c r="BJ24" i="2"/>
  <c r="AK32" i="2"/>
  <c r="AM32" i="2" s="1"/>
  <c r="BJ13" i="2"/>
  <c r="BJ29" i="2"/>
  <c r="BJ32" i="2"/>
  <c r="AK26" i="2"/>
  <c r="AM26" i="2" s="1"/>
  <c r="AJ26" i="2"/>
  <c r="AL26" i="2" s="1"/>
  <c r="BJ15" i="2"/>
  <c r="AK16" i="2"/>
  <c r="AM16" i="2" s="1"/>
  <c r="BJ18" i="2"/>
  <c r="BC26" i="2"/>
  <c r="AK8" i="2"/>
  <c r="AM8" i="2" s="1"/>
  <c r="BJ31" i="2"/>
  <c r="AJ14" i="2"/>
  <c r="AL14" i="2" s="1"/>
  <c r="AJ8" i="2"/>
  <c r="AL8" i="2" s="1"/>
  <c r="BJ21" i="2"/>
  <c r="AK24" i="2"/>
  <c r="AM24" i="2" s="1"/>
  <c r="BJ8" i="2"/>
  <c r="BJ14" i="2"/>
  <c r="BJ4" i="2"/>
  <c r="AK9" i="2"/>
  <c r="AM9" i="2" s="1"/>
  <c r="BJ9" i="2"/>
  <c r="BJ30" i="2"/>
  <c r="BJ12" i="2"/>
  <c r="BJ19" i="2"/>
  <c r="BJ6" i="2"/>
  <c r="BJ26" i="2"/>
  <c r="BJ20" i="2"/>
  <c r="BJ25" i="2"/>
  <c r="BB4" i="2"/>
  <c r="BJ10" i="2"/>
  <c r="AJ21" i="2"/>
  <c r="AL21" i="2" s="1"/>
  <c r="AK4" i="2"/>
  <c r="AM4" i="2" s="1"/>
  <c r="AJ3" i="2"/>
  <c r="AL3" i="2" s="1"/>
  <c r="AK2" i="2"/>
  <c r="AM2" i="2" s="1"/>
  <c r="AJ2" i="2"/>
  <c r="AL2" i="2" s="1"/>
  <c r="AJ23" i="2"/>
  <c r="AL23" i="2" s="1"/>
  <c r="BJ16" i="2"/>
  <c r="AK21" i="2"/>
  <c r="AM21" i="2" s="1"/>
  <c r="BJ5" i="2"/>
  <c r="AK14" i="2"/>
  <c r="AM14" i="2" s="1"/>
  <c r="AJ29" i="2"/>
  <c r="AL29" i="2" s="1"/>
  <c r="AJ32" i="2"/>
  <c r="AL32" i="2" s="1"/>
  <c r="AJ25" i="2"/>
  <c r="AL25" i="2" s="1"/>
  <c r="AK18" i="2"/>
  <c r="AM18" i="2" s="1"/>
  <c r="AK28" i="2"/>
  <c r="AK11" i="2"/>
  <c r="AM11" i="2" s="1"/>
  <c r="AK23" i="2"/>
  <c r="AM23" i="2" s="1"/>
  <c r="AK3" i="2"/>
  <c r="AM3" i="2" s="1"/>
  <c r="BC6" i="2"/>
  <c r="BC5" i="2"/>
  <c r="BJ22" i="2"/>
  <c r="BC30" i="2"/>
  <c r="AJ18" i="2"/>
  <c r="AL18" i="2" s="1"/>
  <c r="BJ17" i="2"/>
  <c r="BJ2" i="2"/>
  <c r="BB11" i="2"/>
  <c r="BB10" i="2"/>
  <c r="BB3" i="2"/>
  <c r="BB2" i="2"/>
  <c r="BC17" i="2"/>
  <c r="BC21" i="2"/>
  <c r="BJ3" i="2"/>
  <c r="BB24" i="2"/>
  <c r="AJ28" i="2"/>
  <c r="BB7" i="2"/>
  <c r="BC14" i="2"/>
  <c r="BC29" i="2"/>
  <c r="BB9" i="2"/>
  <c r="BB15" i="2"/>
  <c r="BB18" i="2"/>
  <c r="BC33" i="2"/>
  <c r="BC13" i="2"/>
  <c r="BC32" i="2"/>
  <c r="BB16" i="2"/>
  <c r="BB31" i="2"/>
  <c r="BB25"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8" i="2"/>
  <c r="AP6" i="2"/>
  <c r="AP17" i="2"/>
  <c r="AP4" i="2"/>
  <c r="AP15" i="2"/>
  <c r="AP20" i="2"/>
  <c r="AP26" i="2"/>
  <c r="AO29" i="2"/>
  <c r="AN20" i="2"/>
  <c r="AP29" i="2"/>
  <c r="AP7" i="2"/>
  <c r="BP13" i="2"/>
  <c r="AP30" i="2"/>
  <c r="AP10" i="2"/>
  <c r="AP14" i="2"/>
  <c r="AP32" i="2"/>
  <c r="AP3" i="2"/>
  <c r="AP8" i="2"/>
  <c r="AP31" i="2"/>
  <c r="AP11" i="2"/>
  <c r="AP33" i="2"/>
  <c r="AP16" i="2"/>
  <c r="AP9" i="2"/>
  <c r="AP2" i="2"/>
  <c r="AP21" i="2"/>
  <c r="BO15" i="2"/>
  <c r="BW6" i="2"/>
  <c r="BW7" i="2" s="1"/>
  <c r="BW8" i="2" s="1"/>
  <c r="BV4" i="2"/>
  <c r="BX4" i="2" s="1"/>
  <c r="BX7" i="2" s="1"/>
  <c r="BP4" i="2"/>
  <c r="BP11" i="2"/>
  <c r="AN12" i="2"/>
  <c r="BQ67" i="5"/>
  <c r="BP67" i="5"/>
  <c r="AO8" i="2"/>
  <c r="AO20" i="2"/>
  <c r="BD28" i="2"/>
  <c r="AO12" i="2"/>
  <c r="K28" i="2"/>
  <c r="AO28" i="2" s="1"/>
  <c r="E28" i="2"/>
  <c r="AO25" i="2"/>
  <c r="AC28" i="2"/>
  <c r="AN8" i="2"/>
  <c r="AL28" i="2"/>
  <c r="AO2" i="2"/>
  <c r="AO18" i="2"/>
  <c r="AO21" i="2"/>
  <c r="AN7" i="2"/>
  <c r="AO7" i="2"/>
  <c r="AN22" i="2"/>
  <c r="AO22" i="2"/>
  <c r="AN11" i="2"/>
  <c r="AO11" i="2"/>
  <c r="AN4" i="2"/>
  <c r="AO4" i="2"/>
  <c r="AN33" i="2"/>
  <c r="AO33" i="2"/>
  <c r="AN13" i="2"/>
  <c r="AO13" i="2"/>
  <c r="AN19" i="2"/>
  <c r="AO19" i="2"/>
  <c r="AO32" i="2"/>
  <c r="AO23" i="2"/>
  <c r="AN5" i="2"/>
  <c r="AO5" i="2"/>
  <c r="AN31" i="2"/>
  <c r="AO31" i="2"/>
  <c r="AN6" i="2"/>
  <c r="AO6" i="2"/>
  <c r="AN17" i="2"/>
  <c r="AO17" i="2"/>
  <c r="AO3" i="2"/>
  <c r="AN16" i="2"/>
  <c r="AO16" i="2"/>
  <c r="AO26" i="2"/>
  <c r="AN24" i="2"/>
  <c r="AO24" i="2"/>
  <c r="AN10" i="2"/>
  <c r="AO10" i="2"/>
  <c r="AN9" i="2"/>
  <c r="AO9" i="2"/>
  <c r="AN30" i="2"/>
  <c r="AO30" i="2"/>
  <c r="AN27" i="2"/>
  <c r="AO27" i="2"/>
  <c r="AO14" i="2"/>
  <c r="AN15" i="2"/>
  <c r="AO15" i="2"/>
  <c r="AN18" i="2"/>
  <c r="AN21" i="2"/>
  <c r="AN26" i="2"/>
  <c r="AN32" i="2"/>
  <c r="AN23" i="2"/>
  <c r="AN29" i="2"/>
  <c r="AN25" i="2"/>
  <c r="AN14" i="2"/>
  <c r="AN3" i="2"/>
  <c r="AN2" i="2"/>
  <c r="BB28" i="2"/>
  <c r="BC28" i="2"/>
  <c r="BQ67" i="4"/>
  <c r="BP67" i="4"/>
  <c r="BJ28" i="2"/>
  <c r="BA28" i="2"/>
  <c r="BX8" i="2" l="1"/>
  <c r="AN28" i="2"/>
</calcChain>
</file>

<file path=xl/sharedStrings.xml><?xml version="1.0" encoding="utf-8"?>
<sst xmlns="http://schemas.openxmlformats.org/spreadsheetml/2006/main" count="5493" uniqueCount="1776">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</sst>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4</c:v>
                </c:pt>
                <c:pt idx="143">
                  <c:v>4</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4</c:v>
                </c:pt>
                <c:pt idx="196">
                  <c:v>4</c:v>
                </c:pt>
                <c:pt idx="197">
                  <c:v>4</c:v>
                </c:pt>
                <c:pt idx="198">
                  <c:v>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E2:AE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D1:D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D4" workbookViewId="0">
      <selection activeCell="J30" sqref="J30"/>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42"/>
    <col min="32" max="32" width="18.28515625" customWidth="1"/>
    <col min="35" max="35" width="21.140625" bestFit="1" customWidth="1"/>
    <col min="40" max="40" width="17.5703125" bestFit="1" customWidth="1"/>
  </cols>
  <sheetData>
    <row r="1" spans="1:41" ht="60.75" customHeight="1" x14ac:dyDescent="0.25">
      <c r="F1" s="45" t="s">
        <v>78</v>
      </c>
      <c r="G1" s="45"/>
      <c r="H1" s="45"/>
      <c r="I1" s="45"/>
      <c r="J1" s="45" t="s">
        <v>79</v>
      </c>
      <c r="K1" s="45"/>
      <c r="L1" s="45"/>
      <c r="M1" s="45"/>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43"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44">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44">
        <f>(($AL$11)*IF(Table2[[#This Row],[CorrectWinnerPrediction]]="Y", 1, 0))+(($AL$12)*IF(Table2[[#This Row],[CorrectAwayScorePrediction]]="Y", 1, 0))+(($AL$13)*IF(Table2[[#This Row],[CorrectHomeScorePrediction]]="Y", 1, 0))</f>
        <v>0.875</v>
      </c>
      <c r="AI4" t="s">
        <v>87</v>
      </c>
      <c r="AJ4">
        <f>COUNTA($M$3:$M$1315)</f>
        <v>148</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44">
        <f>(($AL$11)*IF(Table2[[#This Row],[CorrectWinnerPrediction]]="Y", 1, 0))+(($AL$12)*IF(Table2[[#This Row],[CorrectAwayScorePrediction]]="Y", 1, 0))+(($AL$13)*IF(Table2[[#This Row],[CorrectHomeScorePrediction]]="Y", 1, 0))</f>
        <v>0.875</v>
      </c>
      <c r="AI5" t="s">
        <v>86</v>
      </c>
      <c r="AJ5">
        <f>COUNTIF($O$3:$O$1315,"Y")</f>
        <v>79</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44">
        <f>(($AL$11)*IF(Table2[[#This Row],[CorrectWinnerPrediction]]="Y", 1, 0))+(($AL$12)*IF(Table2[[#This Row],[CorrectAwayScorePrediction]]="Y", 1, 0))+(($AL$13)*IF(Table2[[#This Row],[CorrectHomeScorePrediction]]="Y", 1, 0))</f>
        <v>0.75</v>
      </c>
      <c r="AI6" t="s">
        <v>88</v>
      </c>
      <c r="AJ6">
        <f>AJ4-AJ5</f>
        <v>69</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44">
        <f>(($AL$11)*IF(Table2[[#This Row],[CorrectWinnerPrediction]]="Y", 1, 0))+(($AL$12)*IF(Table2[[#This Row],[CorrectAwayScorePrediction]]="Y", 1, 0))+(($AL$13)*IF(Table2[[#This Row],[CorrectHomeScorePrediction]]="Y", 1, 0))</f>
        <v>0.875</v>
      </c>
      <c r="AI7" t="s">
        <v>89</v>
      </c>
      <c r="AJ7" s="26">
        <f>AJ5/AJ4</f>
        <v>0.53378378378378377</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44">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44">
        <f>(($AL$11)*IF(Table2[[#This Row],[CorrectWinnerPrediction]]="Y", 1, 0))+(($AL$12)*IF(Table2[[#This Row],[CorrectAwayScorePrediction]]="Y", 1, 0))+(($AL$13)*IF(Table2[[#This Row],[CorrectHomeScorePrediction]]="Y", 1, 0))</f>
        <v>0.75</v>
      </c>
      <c r="AI9" t="s">
        <v>1765</v>
      </c>
      <c r="AJ9" s="41">
        <f>SUMIF($N$3:$N$1315,1, $AC$3:$AC$1315)</f>
        <v>65.5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44">
        <f>(($AL$11)*IF(Table2[[#This Row],[CorrectWinnerPrediction]]="Y", 1, 0))+(($AL$12)*IF(Table2[[#This Row],[CorrectAwayScorePrediction]]="Y", 1, 0))+(($AL$13)*IF(Table2[[#This Row],[CorrectHomeScorePrediction]]="Y", 1, 0))</f>
        <v>0.75</v>
      </c>
      <c r="AI10" t="s">
        <v>1766</v>
      </c>
      <c r="AJ10" s="41">
        <f>AJ9/AJ4</f>
        <v>0.44256756756756754</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44">
        <f>(($AL$11)*IF(Table2[[#This Row],[CorrectWinnerPrediction]]="Y", 1, 0))+(($AL$12)*IF(Table2[[#This Row],[CorrectAwayScorePrediction]]="Y", 1, 0))+(($AL$13)*IF(Table2[[#This Row],[CorrectHomeScorePrediction]]="Y", 1, 0))</f>
        <v>0</v>
      </c>
      <c r="AI11" t="s">
        <v>1767</v>
      </c>
      <c r="AJ11" s="41">
        <f>$AL$11*(AJ5)</f>
        <v>59.25</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44">
        <f>(($AL$11)*IF(Table2[[#This Row],[CorrectWinnerPrediction]]="Y", 1, 0))+(($AL$12)*IF(Table2[[#This Row],[CorrectAwayScorePrediction]]="Y", 1, 0))+(($AL$13)*IF(Table2[[#This Row],[CorrectHomeScorePrediction]]="Y", 1, 0))</f>
        <v>0.75</v>
      </c>
      <c r="AI12" t="s">
        <v>1769</v>
      </c>
      <c r="AJ12" s="41">
        <f>COUNTIFS($N$3:$N$1315,1, $P$3:$P$1315, "Y")</f>
        <v>24</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44">
        <f>(($AL$11)*IF(Table2[[#This Row],[CorrectWinnerPrediction]]="Y", 1, 0))+(($AL$12)*IF(Table2[[#This Row],[CorrectAwayScorePrediction]]="Y", 1, 0))+(($AL$13)*IF(Table2[[#This Row],[CorrectHomeScorePrediction]]="Y", 1, 0))</f>
        <v>0.75</v>
      </c>
      <c r="AI13" t="s">
        <v>1768</v>
      </c>
      <c r="AJ13" s="41">
        <f>COUNTIFS($N$3:$N$1315,1, $Q$3:$Q$1315, "Y")*$AL$13</f>
        <v>3.25</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44">
        <f>(($AL$11)*IF(Table2[[#This Row],[CorrectWinnerPrediction]]="Y", 1, 0))+(($AL$12)*IF(Table2[[#This Row],[CorrectAwayScorePrediction]]="Y", 1, 0))+(($AL$13)*IF(Table2[[#This Row],[CorrectHomeScorePrediction]]="Y", 1, 0))</f>
        <v>0</v>
      </c>
      <c r="AI14" t="s">
        <v>1775</v>
      </c>
      <c r="AJ14">
        <f>COUNTIFS($F$3:$F$1315, $J$3:$J$1315, $N$3:$N$1315,1)</f>
        <v>26</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44">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44">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44">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44">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44">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44">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44">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44">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44">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44">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44">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44">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44">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44">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44">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44">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44">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44">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44">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44">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44">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44">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44">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44">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44">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44">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44">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44">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44">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44">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44">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44">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44">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44">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44">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44">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44">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44">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44">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44">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44">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44">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44">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44">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44">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44">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44">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44">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44">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44">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44">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44">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44">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44">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44">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44">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44">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44">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44">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44">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44">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44">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44">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44">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44">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44">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44">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44">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44">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44">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44">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44">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44">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44">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44">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44">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44">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44">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44">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44">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44">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44">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44">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44">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44">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44">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44">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44">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44">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44">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44">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44">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44">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44">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44">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44">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44">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44">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44">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44">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44">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44">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44">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44">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44">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44">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44">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44">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44">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44">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44">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44">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44">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44">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44">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44">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44">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44">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44">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44">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44">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44">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44">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44">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44">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44">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44">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44">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44">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44">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44">
        <f>(($AL$11)*IF(Table2[[#This Row],[CorrectWinnerPrediction]]="Y", 1, 0))+(($AL$12)*IF(Table2[[#This Row],[CorrectAwayScorePrediction]]="Y", 1, 0))+(($AL$13)*IF(Table2[[#This Row],[CorrectHomeScorePrediction]]="Y", 1, 0))</f>
        <v>0.125</v>
      </c>
    </row>
    <row r="146" spans="1:29" x14ac:dyDescent="0.25">
      <c r="A146" s="5">
        <v>45593</v>
      </c>
      <c r="B146" s="5">
        <v>45593</v>
      </c>
      <c r="C146" s="8" t="s">
        <v>256</v>
      </c>
      <c r="D146" s="2" t="s">
        <v>17</v>
      </c>
      <c r="E146" s="2" t="s">
        <v>26</v>
      </c>
      <c r="F146" s="2">
        <v>2</v>
      </c>
      <c r="G146" s="2">
        <v>6</v>
      </c>
      <c r="H146" s="2" t="str">
        <f t="shared" si="8"/>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44">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44">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44">
        <f>(($AL$11)*IF(Table2[[#This Row],[CorrectWinnerPrediction]]="Y", 1, 0))+(($AL$12)*IF(Table2[[#This Row],[CorrectAwayScorePrediction]]="Y", 1, 0))+(($AL$13)*IF(Table2[[#This Row],[CorrectHomeScorePrediction]]="Y", 1, 0))</f>
        <v>0.125</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44">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v>2</v>
      </c>
      <c r="K150" s="2">
        <v>0</v>
      </c>
      <c r="L150" s="14"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44">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v>4</v>
      </c>
      <c r="K151" s="2">
        <v>1</v>
      </c>
      <c r="L151" s="2" t="str">
        <f t="shared" si="7"/>
        <v>SEA</v>
      </c>
      <c r="M151" s="2"/>
      <c r="N151" s="2">
        <f>IF(ISBLANK(Table2[[#This Row],[ActualResult]]), 0, 1)</f>
        <v>0</v>
      </c>
      <c r="O151" s="2" t="str">
        <f>IF(ISBLANK(Table2[[#This Row],[ActualResult]]), "_", IF(Table2[[#This Row],[ActualWinner]]=Table2[[#This Row],[PredictedWinner]], "Y", "N"))</f>
        <v>_</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_</v>
      </c>
      <c r="R151" s="2">
        <v>0</v>
      </c>
      <c r="S151" s="2" t="str">
        <f t="shared" si="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0</v>
      </c>
      <c r="AB151" s="2">
        <f>IF(Table2[[#This Row],[GameIsOver]]= 0, 0, IF(Table2[[#This Row],[ActualWinner]]=Table2[[#This Row],[HomeTeam]], 2, IF(OR(Table2[[#This Row],[ActualResult]]="OT", Table2[[#This Row],[ActualResult]]="SO"), 1, 0)))</f>
        <v>0</v>
      </c>
      <c r="AC151" s="44">
        <f>(($AL$11)*IF(Table2[[#This Row],[CorrectWinnerPrediction]]="Y", 1, 0))+(($AL$12)*IF(Table2[[#This Row],[CorrectAwayScorePrediction]]="Y", 1, 0))+(($AL$13)*IF(Table2[[#This Row],[CorrectHomeScorePrediction]]="Y", 1, 0))</f>
        <v>0</v>
      </c>
    </row>
    <row r="152" spans="1:29" x14ac:dyDescent="0.25">
      <c r="A152" s="5">
        <v>45593</v>
      </c>
      <c r="B152" s="5">
        <v>45594</v>
      </c>
      <c r="C152" s="8" t="s">
        <v>262</v>
      </c>
      <c r="D152" s="2" t="s">
        <v>13</v>
      </c>
      <c r="E152" s="2" t="s">
        <v>30</v>
      </c>
      <c r="F152" s="2">
        <v>2</v>
      </c>
      <c r="G152" s="2">
        <v>4</v>
      </c>
      <c r="H152" s="2" t="str">
        <f t="shared" si="8"/>
        <v>OTT</v>
      </c>
      <c r="I152" s="2" t="s">
        <v>40</v>
      </c>
      <c r="J152" s="2">
        <v>0</v>
      </c>
      <c r="K152" s="2">
        <v>1</v>
      </c>
      <c r="L152" s="2" t="str">
        <f t="shared" si="7"/>
        <v>OTT</v>
      </c>
      <c r="M152" s="2"/>
      <c r="N152" s="2">
        <f>IF(ISBLANK(Table2[[#This Row],[ActualResult]]), 0, 1)</f>
        <v>0</v>
      </c>
      <c r="O152" s="2" t="str">
        <f>IF(ISBLANK(Table2[[#This Row],[ActualResult]]), "_", IF(Table2[[#This Row],[ActualWinner]]=Table2[[#This Row],[PredictedWinner]], "Y", "N"))</f>
        <v>_</v>
      </c>
      <c r="P152" s="2" t="str">
        <f>IF(Table2[[#This Row],[ActualAwayScore]]&gt;Table2[[#This Row],[PredictedAwayScore]], "N", IF(ISBLANK(Table2[[#This Row],[ActualResult]]), "_", IF(Table2[[#This Row],[ActualAwayScore]]=Table2[[#This Row],[PredictedAwayScore]], "Y", "N")))</f>
        <v>_</v>
      </c>
      <c r="Q152" s="2" t="str">
        <f>IF(Table2[[#This Row],[ActualHomeScore]]&gt;Table2[[#This Row],[PredictedHomeScore]],"N", IF(ISBLANK(Table2[[#This Row],[ActualResult]]), "_", IF(Table2[[#This Row],[ActualHomeScore]]=Table2[[#This Row],[PredictedHomeScore]], "Y", "N")))</f>
        <v>_</v>
      </c>
      <c r="R152" s="2">
        <v>0</v>
      </c>
      <c r="S152" s="2" t="str">
        <f t="shared" si="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0</v>
      </c>
      <c r="AC152" s="44">
        <f>(($AL$11)*IF(Table2[[#This Row],[CorrectWinnerPrediction]]="Y", 1, 0))+(($AL$12)*IF(Table2[[#This Row],[CorrectAwayScorePrediction]]="Y", 1, 0))+(($AL$13)*IF(Table2[[#This Row],[CorrectHomeScorePrediction]]="Y", 1, 0))</f>
        <v>0</v>
      </c>
    </row>
    <row r="153" spans="1:29" x14ac:dyDescent="0.25">
      <c r="A153" s="5">
        <v>45593</v>
      </c>
      <c r="B153" s="5">
        <v>45594</v>
      </c>
      <c r="C153" s="8" t="s">
        <v>263</v>
      </c>
      <c r="D153" s="2" t="s">
        <v>47</v>
      </c>
      <c r="E153" s="2" t="s">
        <v>33</v>
      </c>
      <c r="F153" s="2">
        <v>4</v>
      </c>
      <c r="G153" s="2">
        <v>3</v>
      </c>
      <c r="H153" s="2" t="str">
        <f t="shared" si="8"/>
        <v>ANA</v>
      </c>
      <c r="I153" s="2" t="s">
        <v>39</v>
      </c>
      <c r="J153" s="2">
        <v>1</v>
      </c>
      <c r="K153" s="2">
        <v>0</v>
      </c>
      <c r="L153" s="2" t="str">
        <f t="shared" si="7"/>
        <v>ANA</v>
      </c>
      <c r="M153" s="2"/>
      <c r="N153" s="2">
        <f>IF(ISBLANK(Table2[[#This Row],[ActualResult]]), 0, 1)</f>
        <v>0</v>
      </c>
      <c r="O153" s="2" t="str">
        <f>IF(ISBLANK(Table2[[#This Row],[ActualResult]]), "_", IF(Table2[[#This Row],[ActualWinner]]=Table2[[#This Row],[PredictedWinner]], "Y", "N"))</f>
        <v>_</v>
      </c>
      <c r="P153" s="2" t="str">
        <f>IF(Table2[[#This Row],[ActualAwayScore]]&gt;Table2[[#This Row],[PredictedAwayScore]], "N", IF(ISBLANK(Table2[[#This Row],[ActualResult]]), "_", IF(Table2[[#This Row],[ActualAwayScore]]=Table2[[#This Row],[PredictedAwayScore]], "Y", "N")))</f>
        <v>_</v>
      </c>
      <c r="Q153" s="2" t="str">
        <f>IF(Table2[[#This Row],[ActualHomeScore]]&gt;Table2[[#This Row],[PredictedHomeScore]],"N", IF(ISBLANK(Table2[[#This Row],[ActualResult]]), "_", IF(Table2[[#This Row],[ActualHomeScore]]=Table2[[#This Row],[PredictedHomeScore]], "Y", "N")))</f>
        <v>_</v>
      </c>
      <c r="R153" s="2">
        <v>0</v>
      </c>
      <c r="S153" s="2" t="str">
        <f t="shared" si="6"/>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0</v>
      </c>
      <c r="AC153" s="44">
        <f>(($AL$11)*IF(Table2[[#This Row],[CorrectWinnerPrediction]]="Y", 1, 0))+(($AL$12)*IF(Table2[[#This Row],[CorrectAwayScorePrediction]]="Y", 1, 0))+(($AL$13)*IF(Table2[[#This Row],[CorrectHomeScorePrediction]]="Y", 1, 0))</f>
        <v>0</v>
      </c>
    </row>
    <row r="154" spans="1:29" x14ac:dyDescent="0.25">
      <c r="A154" s="5">
        <v>45593</v>
      </c>
      <c r="B154" s="5">
        <v>45594</v>
      </c>
      <c r="C154" s="8" t="s">
        <v>264</v>
      </c>
      <c r="D154" s="2" t="s">
        <v>37</v>
      </c>
      <c r="E154" s="2" t="s">
        <v>21</v>
      </c>
      <c r="F154" s="2">
        <v>3</v>
      </c>
      <c r="G154" s="2">
        <v>2</v>
      </c>
      <c r="H154" s="2" t="str">
        <f t="shared" si="8"/>
        <v>MIN</v>
      </c>
      <c r="I154" s="2" t="s">
        <v>40</v>
      </c>
      <c r="J154" s="2">
        <v>5</v>
      </c>
      <c r="K154" s="2">
        <v>3</v>
      </c>
      <c r="L154" s="2" t="str">
        <f t="shared" si="7"/>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6"/>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44">
        <f>(($AL$11)*IF(Table2[[#This Row],[CorrectWinnerPrediction]]="Y", 1, 0))+(($AL$12)*IF(Table2[[#This Row],[CorrectAwayScorePrediction]]="Y", 1, 0))+(($AL$13)*IF(Table2[[#This Row],[CorrectHomeScorePrediction]]="Y", 1, 0))</f>
        <v>0.75</v>
      </c>
    </row>
    <row r="155" spans="1:29" x14ac:dyDescent="0.25">
      <c r="A155" s="5">
        <v>45593</v>
      </c>
      <c r="B155" s="5">
        <v>45594</v>
      </c>
      <c r="C155" s="8" t="s">
        <v>265</v>
      </c>
      <c r="D155" s="2" t="s">
        <v>20</v>
      </c>
      <c r="E155" s="2" t="s">
        <v>46</v>
      </c>
      <c r="F155" s="2">
        <v>1</v>
      </c>
      <c r="G155" s="2">
        <v>2</v>
      </c>
      <c r="H155" s="2" t="str">
        <f t="shared" si="8"/>
        <v>WSH</v>
      </c>
      <c r="I155" s="2" t="s">
        <v>40</v>
      </c>
      <c r="J155" s="2">
        <v>3</v>
      </c>
      <c r="K155" s="2">
        <v>4</v>
      </c>
      <c r="L155" s="2" t="str">
        <f t="shared" si="7"/>
        <v>WSH</v>
      </c>
      <c r="M155" s="2"/>
      <c r="N155" s="2">
        <f>IF(ISBLANK(Table2[[#This Row],[ActualResult]]), 0, 1)</f>
        <v>0</v>
      </c>
      <c r="O155" s="2" t="str">
        <f>IF(ISBLANK(Table2[[#This Row],[ActualResult]]), "_", IF(Table2[[#This Row],[ActualWinner]]=Table2[[#This Row],[PredictedWinner]], "Y", "N"))</f>
        <v>_</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6"/>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0</v>
      </c>
      <c r="AC155" s="44">
        <f>(($AL$11)*IF(Table2[[#This Row],[CorrectWinnerPrediction]]="Y", 1, 0))+(($AL$12)*IF(Table2[[#This Row],[CorrectAwayScorePrediction]]="Y", 1, 0))+(($AL$13)*IF(Table2[[#This Row],[CorrectHomeScorePrediction]]="Y", 1, 0))</f>
        <v>0</v>
      </c>
    </row>
    <row r="156" spans="1:29" x14ac:dyDescent="0.25">
      <c r="A156" s="6">
        <v>45593</v>
      </c>
      <c r="B156" s="6">
        <v>45594</v>
      </c>
      <c r="C156" s="9" t="s">
        <v>266</v>
      </c>
      <c r="D156" s="3" t="s">
        <v>28</v>
      </c>
      <c r="E156" s="3" t="s">
        <v>38</v>
      </c>
      <c r="F156" s="3">
        <v>5</v>
      </c>
      <c r="G156" s="3">
        <v>3</v>
      </c>
      <c r="H156" s="3" t="str">
        <f t="shared" si="8"/>
        <v>LAK</v>
      </c>
      <c r="I156" s="3" t="s">
        <v>40</v>
      </c>
      <c r="J156" s="3">
        <v>1</v>
      </c>
      <c r="K156" s="3">
        <v>1</v>
      </c>
      <c r="L156" s="3" t="str">
        <f t="shared" si="7"/>
        <v>_</v>
      </c>
      <c r="M156" s="3"/>
      <c r="N156" s="3">
        <f>IF(ISBLANK(Table2[[#This Row],[ActualResult]]), 0, 1)</f>
        <v>0</v>
      </c>
      <c r="O156" s="3" t="str">
        <f>IF(ISBLANK(Table2[[#This Row],[ActualResult]]), "_", IF(Table2[[#This Row],[ActualWinner]]=Table2[[#This Row],[PredictedWinner]], "Y", "N"))</f>
        <v>_</v>
      </c>
      <c r="P156" s="3" t="str">
        <f>IF(Table2[[#This Row],[ActualAwayScore]]&gt;Table2[[#This Row],[PredictedAwayScore]], "N", IF(ISBLANK(Table2[[#This Row],[ActualResult]]), "_", IF(Table2[[#This Row],[ActualAwayScore]]=Table2[[#This Row],[PredictedAwayScore]], "Y", "N")))</f>
        <v>_</v>
      </c>
      <c r="Q156" s="3" t="str">
        <f>IF(Table2[[#This Row],[ActualHomeScore]]&gt;Table2[[#This Row],[PredictedHomeScore]],"N", IF(ISBLANK(Table2[[#This Row],[ActualResult]]), "_", IF(Table2[[#This Row],[ActualHomeScore]]=Table2[[#This Row],[PredictedHomeScore]], "Y", "N")))</f>
        <v>_</v>
      </c>
      <c r="R156" s="2">
        <v>1</v>
      </c>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0</v>
      </c>
      <c r="AC156" s="44">
        <f>(($AL$11)*IF(Table2[[#This Row],[CorrectWinnerPrediction]]="Y", 1, 0))+(($AL$12)*IF(Table2[[#This Row],[CorrectAwayScorePrediction]]="Y", 1, 0))+(($AL$13)*IF(Table2[[#This Row],[CorrectHomeScorePrediction]]="Y", 1, 0))</f>
        <v>0</v>
      </c>
    </row>
    <row r="157" spans="1:29" x14ac:dyDescent="0.25">
      <c r="B157" s="5">
        <v>45595</v>
      </c>
      <c r="C157" s="8"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0</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0</v>
      </c>
      <c r="AC157" s="44">
        <f>(($AL$11)*IF(Table2[[#This Row],[CorrectWinnerPrediction]]="Y", 1, 0))+(($AL$12)*IF(Table2[[#This Row],[CorrectAwayScorePrediction]]="Y", 1, 0))+(($AL$13)*IF(Table2[[#This Row],[CorrectHomeScorePrediction]]="Y", 1, 0))</f>
        <v>0</v>
      </c>
    </row>
    <row r="158" spans="1:29" x14ac:dyDescent="0.25">
      <c r="B158" s="5">
        <v>45595</v>
      </c>
      <c r="C158" s="8"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0</v>
      </c>
      <c r="AB158" s="2">
        <f>IF(Table2[[#This Row],[GameIsOver]]= 0, 0, IF(Table2[[#This Row],[ActualWinner]]=Table2[[#This Row],[HomeTeam]], 2, IF(OR(Table2[[#This Row],[ActualResult]]="OT", Table2[[#This Row],[ActualResult]]="SO"), 1, 0)))</f>
        <v>0</v>
      </c>
      <c r="AC158" s="44">
        <f>(($AL$11)*IF(Table2[[#This Row],[CorrectWinnerPrediction]]="Y", 1, 0))+(($AL$12)*IF(Table2[[#This Row],[CorrectAwayScorePrediction]]="Y", 1, 0))+(($AL$13)*IF(Table2[[#This Row],[CorrectHomeScorePrediction]]="Y", 1, 0))</f>
        <v>0</v>
      </c>
    </row>
    <row r="159" spans="1:29" x14ac:dyDescent="0.25">
      <c r="B159" s="5">
        <v>45595</v>
      </c>
      <c r="C159" s="8"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0</v>
      </c>
      <c r="AB159" s="2">
        <f>IF(Table2[[#This Row],[GameIsOver]]= 0, 0, IF(Table2[[#This Row],[ActualWinner]]=Table2[[#This Row],[HomeTeam]], 2, IF(OR(Table2[[#This Row],[ActualResult]]="OT", Table2[[#This Row],[ActualResult]]="SO"), 1, 0)))</f>
        <v>0</v>
      </c>
      <c r="AC159" s="44">
        <f>(($AL$11)*IF(Table2[[#This Row],[CorrectWinnerPrediction]]="Y", 1, 0))+(($AL$12)*IF(Table2[[#This Row],[CorrectAwayScorePrediction]]="Y", 1, 0))+(($AL$13)*IF(Table2[[#This Row],[CorrectHomeScorePrediction]]="Y", 1, 0))</f>
        <v>0</v>
      </c>
    </row>
    <row r="160" spans="1:29" x14ac:dyDescent="0.25">
      <c r="B160" s="5">
        <v>45595</v>
      </c>
      <c r="C160" s="8"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0</v>
      </c>
      <c r="AC160" s="44">
        <f>(($AL$11)*IF(Table2[[#This Row],[CorrectWinnerPrediction]]="Y", 1, 0))+(($AL$12)*IF(Table2[[#This Row],[CorrectAwayScorePrediction]]="Y", 1, 0))+(($AL$13)*IF(Table2[[#This Row],[CorrectHomeScorePrediction]]="Y", 1, 0))</f>
        <v>0</v>
      </c>
    </row>
    <row r="161" spans="1:29" x14ac:dyDescent="0.25">
      <c r="B161" s="5">
        <v>45595</v>
      </c>
      <c r="C161" s="8"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0</v>
      </c>
      <c r="AC161" s="44">
        <f>(($AL$11)*IF(Table2[[#This Row],[CorrectWinnerPrediction]]="Y", 1, 0))+(($AL$12)*IF(Table2[[#This Row],[CorrectAwayScorePrediction]]="Y", 1, 0))+(($AL$13)*IF(Table2[[#This Row],[CorrectHomeScorePrediction]]="Y", 1, 0))</f>
        <v>0</v>
      </c>
    </row>
    <row r="162" spans="1:29" x14ac:dyDescent="0.25">
      <c r="A162" s="3"/>
      <c r="B162" s="6">
        <v>45595</v>
      </c>
      <c r="C162" s="9" t="s">
        <v>272</v>
      </c>
      <c r="D162" s="3" t="s">
        <v>32</v>
      </c>
      <c r="E162" s="3" t="s">
        <v>25</v>
      </c>
      <c r="F162" s="3"/>
      <c r="G162" s="3"/>
      <c r="H162" s="3" t="str">
        <f t="shared" si="8"/>
        <v>_</v>
      </c>
      <c r="I162" s="3"/>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0</v>
      </c>
      <c r="AC162" s="44">
        <f>(($AL$11)*IF(Table2[[#This Row],[CorrectWinnerPrediction]]="Y", 1, 0))+(($AL$12)*IF(Table2[[#This Row],[CorrectAwayScorePrediction]]="Y", 1, 0))+(($AL$13)*IF(Table2[[#This Row],[CorrectHomeScorePrediction]]="Y", 1, 0))</f>
        <v>0</v>
      </c>
    </row>
    <row r="163" spans="1:29"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44">
        <f>(($AL$11)*IF(Table2[[#This Row],[CorrectWinnerPrediction]]="Y", 1, 0))+(($AL$12)*IF(Table2[[#This Row],[CorrectAwayScorePrediction]]="Y", 1, 0))+(($AL$13)*IF(Table2[[#This Row],[CorrectHomeScorePrediction]]="Y", 1, 0))</f>
        <v>0</v>
      </c>
    </row>
    <row r="164" spans="1:29"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44">
        <f>(($AL$11)*IF(Table2[[#This Row],[CorrectWinnerPrediction]]="Y", 1, 0))+(($AL$12)*IF(Table2[[#This Row],[CorrectAwayScorePrediction]]="Y", 1, 0))+(($AL$13)*IF(Table2[[#This Row],[CorrectHomeScorePrediction]]="Y", 1, 0))</f>
        <v>0</v>
      </c>
    </row>
    <row r="165" spans="1:29"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44">
        <f>(($AL$11)*IF(Table2[[#This Row],[CorrectWinnerPrediction]]="Y", 1, 0))+(($AL$12)*IF(Table2[[#This Row],[CorrectAwayScorePrediction]]="Y", 1, 0))+(($AL$13)*IF(Table2[[#This Row],[CorrectHomeScorePrediction]]="Y", 1, 0))</f>
        <v>0</v>
      </c>
    </row>
    <row r="166" spans="1:29"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44">
        <f>(($AL$11)*IF(Table2[[#This Row],[CorrectWinnerPrediction]]="Y", 1, 0))+(($AL$12)*IF(Table2[[#This Row],[CorrectAwayScorePrediction]]="Y", 1, 0))+(($AL$13)*IF(Table2[[#This Row],[CorrectHomeScorePrediction]]="Y", 1, 0))</f>
        <v>0</v>
      </c>
    </row>
    <row r="167" spans="1:29"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44">
        <f>(($AL$11)*IF(Table2[[#This Row],[CorrectWinnerPrediction]]="Y", 1, 0))+(($AL$12)*IF(Table2[[#This Row],[CorrectAwayScorePrediction]]="Y", 1, 0))+(($AL$13)*IF(Table2[[#This Row],[CorrectHomeScorePrediction]]="Y", 1, 0))</f>
        <v>0</v>
      </c>
    </row>
    <row r="168" spans="1:29"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44">
        <f>(($AL$11)*IF(Table2[[#This Row],[CorrectWinnerPrediction]]="Y", 1, 0))+(($AL$12)*IF(Table2[[#This Row],[CorrectAwayScorePrediction]]="Y", 1, 0))+(($AL$13)*IF(Table2[[#This Row],[CorrectHomeScorePrediction]]="Y", 1, 0))</f>
        <v>0</v>
      </c>
    </row>
    <row r="169" spans="1:29"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44">
        <f>(($AL$11)*IF(Table2[[#This Row],[CorrectWinnerPrediction]]="Y", 1, 0))+(($AL$12)*IF(Table2[[#This Row],[CorrectAwayScorePrediction]]="Y", 1, 0))+(($AL$13)*IF(Table2[[#This Row],[CorrectHomeScorePrediction]]="Y", 1, 0))</f>
        <v>0</v>
      </c>
    </row>
    <row r="170" spans="1:29"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44">
        <f>(($AL$11)*IF(Table2[[#This Row],[CorrectWinnerPrediction]]="Y", 1, 0))+(($AL$12)*IF(Table2[[#This Row],[CorrectAwayScorePrediction]]="Y", 1, 0))+(($AL$13)*IF(Table2[[#This Row],[CorrectHomeScorePrediction]]="Y", 1, 0))</f>
        <v>0</v>
      </c>
    </row>
    <row r="171" spans="1:29"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44">
        <f>(($AL$11)*IF(Table2[[#This Row],[CorrectWinnerPrediction]]="Y", 1, 0))+(($AL$12)*IF(Table2[[#This Row],[CorrectAwayScorePrediction]]="Y", 1, 0))+(($AL$13)*IF(Table2[[#This Row],[CorrectHomeScorePrediction]]="Y", 1, 0))</f>
        <v>0</v>
      </c>
    </row>
    <row r="172" spans="1:29"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44">
        <f>(($AL$11)*IF(Table2[[#This Row],[CorrectWinnerPrediction]]="Y", 1, 0))+(($AL$12)*IF(Table2[[#This Row],[CorrectAwayScorePrediction]]="Y", 1, 0))+(($AL$13)*IF(Table2[[#This Row],[CorrectHomeScorePrediction]]="Y", 1, 0))</f>
        <v>0</v>
      </c>
    </row>
    <row r="173" spans="1:29"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44">
        <f>(($AL$11)*IF(Table2[[#This Row],[CorrectWinnerPrediction]]="Y", 1, 0))+(($AL$12)*IF(Table2[[#This Row],[CorrectAwayScorePrediction]]="Y", 1, 0))+(($AL$13)*IF(Table2[[#This Row],[CorrectHomeScorePrediction]]="Y", 1, 0))</f>
        <v>0</v>
      </c>
    </row>
    <row r="174" spans="1:29"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44">
        <f>(($AL$11)*IF(Table2[[#This Row],[CorrectWinnerPrediction]]="Y", 1, 0))+(($AL$12)*IF(Table2[[#This Row],[CorrectAwayScorePrediction]]="Y", 1, 0))+(($AL$13)*IF(Table2[[#This Row],[CorrectHomeScorePrediction]]="Y", 1, 0))</f>
        <v>0</v>
      </c>
    </row>
    <row r="175" spans="1:29"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44">
        <f>(($AL$11)*IF(Table2[[#This Row],[CorrectWinnerPrediction]]="Y", 1, 0))+(($AL$12)*IF(Table2[[#This Row],[CorrectAwayScorePrediction]]="Y", 1, 0))+(($AL$13)*IF(Table2[[#This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44">
        <f>(($AL$11)*IF(Table2[[#This Row],[CorrectWinnerPrediction]]="Y", 1, 0))+(($AL$12)*IF(Table2[[#This Row],[CorrectAwayScorePrediction]]="Y", 1, 0))+(($AL$13)*IF(Table2[[#This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44">
        <f>(($AL$11)*IF(Table2[[#This Row],[CorrectWinnerPrediction]]="Y", 1, 0))+(($AL$12)*IF(Table2[[#This Row],[CorrectAwayScorePrediction]]="Y", 1, 0))+(($AL$13)*IF(Table2[[#This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44">
        <f>(($AL$11)*IF(Table2[[#This Row],[CorrectWinnerPrediction]]="Y", 1, 0))+(($AL$12)*IF(Table2[[#This Row],[CorrectAwayScorePrediction]]="Y", 1, 0))+(($AL$13)*IF(Table2[[#This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44">
        <f>(($AL$11)*IF(Table2[[#This Row],[CorrectWinnerPrediction]]="Y", 1, 0))+(($AL$12)*IF(Table2[[#This Row],[CorrectAwayScorePrediction]]="Y", 1, 0))+(($AL$13)*IF(Table2[[#This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44">
        <f>(($AL$11)*IF(Table2[[#This Row],[CorrectWinnerPrediction]]="Y", 1, 0))+(($AL$12)*IF(Table2[[#This Row],[CorrectAwayScorePrediction]]="Y", 1, 0))+(($AL$13)*IF(Table2[[#This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44">
        <f>(($AL$11)*IF(Table2[[#This Row],[CorrectWinnerPrediction]]="Y", 1, 0))+(($AL$12)*IF(Table2[[#This Row],[CorrectAwayScorePrediction]]="Y", 1, 0))+(($AL$13)*IF(Table2[[#This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44">
        <f>(($AL$11)*IF(Table2[[#This Row],[CorrectWinnerPrediction]]="Y", 1, 0))+(($AL$12)*IF(Table2[[#This Row],[CorrectAwayScorePrediction]]="Y", 1, 0))+(($AL$13)*IF(Table2[[#This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44">
        <f>(($AL$11)*IF(Table2[[#This Row],[CorrectWinnerPrediction]]="Y", 1, 0))+(($AL$12)*IF(Table2[[#This Row],[CorrectAwayScorePrediction]]="Y", 1, 0))+(($AL$13)*IF(Table2[[#This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44">
        <f>(($AL$11)*IF(Table2[[#This Row],[CorrectWinnerPrediction]]="Y", 1, 0))+(($AL$12)*IF(Table2[[#This Row],[CorrectAwayScorePrediction]]="Y", 1, 0))+(($AL$13)*IF(Table2[[#This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44">
        <f>(($AL$11)*IF(Table2[[#This Row],[CorrectWinnerPrediction]]="Y", 1, 0))+(($AL$12)*IF(Table2[[#This Row],[CorrectAwayScorePrediction]]="Y", 1, 0))+(($AL$13)*IF(Table2[[#This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44">
        <f>(($AL$11)*IF(Table2[[#This Row],[CorrectWinnerPrediction]]="Y", 1, 0))+(($AL$12)*IF(Table2[[#This Row],[CorrectAwayScorePrediction]]="Y", 1, 0))+(($AL$13)*IF(Table2[[#This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44">
        <f>(($AL$11)*IF(Table2[[#This Row],[CorrectWinnerPrediction]]="Y", 1, 0))+(($AL$12)*IF(Table2[[#This Row],[CorrectAwayScorePrediction]]="Y", 1, 0))+(($AL$13)*IF(Table2[[#This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44">
        <f>(($AL$11)*IF(Table2[[#This Row],[CorrectWinnerPrediction]]="Y", 1, 0))+(($AL$12)*IF(Table2[[#This Row],[CorrectAwayScorePrediction]]="Y", 1, 0))+(($AL$13)*IF(Table2[[#This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44">
        <f>(($AL$11)*IF(Table2[[#This Row],[CorrectWinnerPrediction]]="Y", 1, 0))+(($AL$12)*IF(Table2[[#This Row],[CorrectAwayScorePrediction]]="Y", 1, 0))+(($AL$13)*IF(Table2[[#This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44">
        <f>(($AL$11)*IF(Table2[[#This Row],[CorrectWinnerPrediction]]="Y", 1, 0))+(($AL$12)*IF(Table2[[#This Row],[CorrectAwayScorePrediction]]="Y", 1, 0))+(($AL$13)*IF(Table2[[#This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44">
        <f>(($AL$11)*IF(Table2[[#This Row],[CorrectWinnerPrediction]]="Y", 1, 0))+(($AL$12)*IF(Table2[[#This Row],[CorrectAwayScorePrediction]]="Y", 1, 0))+(($AL$13)*IF(Table2[[#This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44">
        <f>(($AL$11)*IF(Table2[[#This Row],[CorrectWinnerPrediction]]="Y", 1, 0))+(($AL$12)*IF(Table2[[#This Row],[CorrectAwayScorePrediction]]="Y", 1, 0))+(($AL$13)*IF(Table2[[#This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44">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44">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44">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44">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44">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44">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44">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44">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44">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44">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44">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44">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44">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44">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44">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44">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44">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44">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44">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44">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44">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44">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44">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44">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44">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44">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44">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44">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44">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44">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44">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44">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44">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44">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44">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44">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44">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44">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44">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44">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44">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44">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44">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44">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44">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44">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44">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44">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44">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44">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44">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44">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44">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44">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44">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44">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44">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44">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44">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44">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44">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44">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44">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44">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44">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44">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44">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44">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44">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44">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44">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44">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44">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44">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44">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44">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44">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44">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44">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44">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44">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44">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44">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44">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44">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44">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44">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44">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44">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44">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44">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44">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44">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44">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44">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44">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44">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44">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44">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44">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44">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44">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44">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44">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44">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44">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44">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44">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44">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44">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44">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44">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44">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44">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44">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44">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44">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44">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44">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44">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44">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44">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44">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44">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44">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44">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44">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44">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44">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44">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44">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44">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44">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44">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44">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44">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44">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44">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44">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44">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44">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44">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44">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44">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44">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44">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44">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44">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44">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44">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44">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44">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44">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44">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44">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44">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44">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44">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44">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44">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44">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44">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44">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44">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44">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44">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44">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44">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44">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44">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44">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44">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44">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44">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44">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44">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44">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44">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44">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44">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44">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44">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44">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44">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44">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44">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44">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44">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44">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44">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44">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44">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44">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44">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44">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44">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44">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44">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44">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44">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44">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44">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44">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44">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44">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44">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44">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44">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44">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44">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44">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44">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44">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44">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44">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44">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44">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44">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44">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44">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44">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44">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44">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44">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44">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44">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44">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44">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44">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44">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44">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44">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44">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44">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44">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44">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44">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44">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44">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44">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44">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44">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44">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44">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44">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44">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44">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44">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44">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44">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44">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44">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44">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44">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44">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44">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44">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44">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44">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44">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44">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44">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44">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44">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44">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44">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44">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44">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44">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44">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44">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44">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44">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44">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44">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44">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44">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44">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44">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44">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44">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44">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44">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44">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44">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44">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44">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44">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44">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44">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44">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44">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44">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44">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44">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44">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44">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44">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44">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44">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44">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44">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44">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44">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44">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44">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44">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44">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44">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44">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44">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44">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44">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44">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44">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44">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44">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44">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44">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44">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44">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44">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44">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44">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44">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44">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44">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44">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44">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44">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44">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44">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44">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44">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44">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44">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44">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44">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44">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44">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44">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44">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44">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44">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44">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44">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44">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44">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44">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44">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44">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44">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44">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44">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44">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44">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44">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44">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44">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44">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44">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44">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44">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44">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44">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44">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44">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44">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44">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44">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44">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44">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44">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44">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44">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44">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44">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44">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44">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44">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44">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44">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44">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44">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44">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44">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44">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44">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44">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44">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44">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44">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44">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44">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44">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44">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44">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44">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44">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44">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44">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44">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44">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44">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44">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44">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44">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44">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44">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44">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44">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44">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44">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44">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44">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44">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44">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44">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44">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44">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44">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44">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44">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44">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44">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44">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44">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44">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44">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44">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44">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44">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44">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44">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44">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44">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44">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44">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44">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44">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44">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44">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44">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44">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44">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44">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44">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44">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44">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44">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44">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44">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44">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44">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44">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44">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44">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44">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44">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44">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44">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44">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44">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44">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44">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44">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44">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44">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44">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44">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44">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44">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44">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44">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44">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44">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44">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44">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44">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44">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44">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44">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44">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44">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44">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44">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44">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44">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44">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44">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44">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44">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44">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44">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44">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44">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44">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44">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44">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44">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44">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44">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44">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44">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44">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44">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44">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44">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44">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44">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44">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44">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44">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44">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44">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44">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44">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44">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44">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44">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44">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44">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44">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44">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44">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44">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44">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44">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44">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44">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44">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44">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44">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44">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44">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44">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44">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44">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44">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44">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44">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44">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44">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44">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44">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44">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44">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44">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44">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44">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44">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44">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44">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44">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44">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44">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44">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44">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44">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44">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44">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44">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44">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44">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44">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44">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44">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44">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44">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44">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44">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44">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44">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44">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44">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44">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44">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44">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44">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44">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44">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44">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44">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44">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44">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44">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44">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44">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44">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44">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44">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44">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44">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44">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44">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44">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44">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44">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44">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44">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44">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44">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44">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44">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44">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44">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44">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44">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44">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44">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44">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44">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44">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44">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44">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44">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44">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44">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44">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44">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44">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44">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44">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44">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44">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44">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44">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44">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44">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44">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44">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44">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44">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44">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44">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44">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44">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44">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44">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44">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44">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44">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44">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44">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44">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44">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44">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44">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44">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44">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44">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44">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44">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44">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44">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44">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44">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44">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44">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44">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44">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44">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44">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44">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44">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44">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44">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44">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44">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44">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44">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44">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44">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44">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44">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44">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44">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44">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44">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44">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44">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44">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44">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44">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44">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44">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44">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44">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44">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44">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44">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44">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44">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44">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44">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44">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44">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44">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44">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44">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44">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44">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44">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44">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44">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44">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44">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44">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44">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44">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44">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44">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44">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44">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44">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44">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44">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44">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44">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44">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44">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44">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44">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44">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44">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44">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44">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44">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44">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44">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44">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44">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44">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44">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44">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44">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44">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44">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44">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44">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44">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44">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44">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44">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44">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44">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44">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44">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44">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44">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44">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44">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44">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44">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44">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44">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44">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44">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44">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44">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44">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44">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44">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44">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44">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44">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44">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44">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44">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44">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44">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44">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44">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44">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44">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44">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44">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44">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44">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44">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44">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44">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44">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44">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44">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44">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44">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44">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44">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44">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44">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44">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44">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44">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44">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44">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44">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44">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44">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44">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44">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44">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44">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44">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44">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44">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44">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44">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44">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44">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44">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44">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44">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44">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44">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44">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44">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44">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44">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44">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44">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44">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44">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44">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44">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44">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44">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44">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44">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44">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44">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44">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44">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44">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44">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44">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44">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44">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44">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44">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44">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44">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44">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44">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44">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44">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44">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44">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44">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44">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44">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44">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44">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44">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44">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44">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44">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44">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44">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44">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44">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44">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44">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44">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44">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44">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44">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44">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44">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44">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44">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44">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44">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44">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44">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44">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44">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44">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44">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44">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44">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44">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44">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44">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44">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44">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44">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44">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44">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44">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44">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44">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44">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44">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44">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44">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44">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44">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44">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44">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44">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44">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44">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44">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44">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44">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44">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44">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44">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44">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44">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44">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44">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44">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44">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44">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44">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44">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44">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44">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44">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44">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44">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44">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44">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44">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44">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44">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44">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44">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44">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44">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44">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44">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44">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44">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44">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44">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44">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44">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44">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44">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44">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44">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44">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44">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44">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44">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44">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44">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44">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44">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44">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44">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44">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44">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44">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44">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44">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44">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44">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44">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44">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44">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44">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44">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44">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44">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44">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44">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44">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44">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44">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44">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44">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44">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44">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44">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44">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44">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44">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44">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44">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44">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44">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44">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44">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44">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44">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44">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44">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44">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44">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44">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44">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44">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44">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44">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44">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44">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44">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44">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44">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44">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44">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44">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44">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44">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44">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44">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44">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44">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44">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44">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44">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44">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44">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44">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44">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44">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44">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44">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44">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44">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44">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44">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44">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44">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44">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44">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44">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44">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44">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44">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44">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44">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44">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44">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44">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44">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44">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44">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44">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44">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44">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44">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44">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44">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44">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44">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44">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44">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44">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44">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44">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44">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44">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44">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44">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44">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44">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44">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44">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44">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44">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44">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44">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44">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44">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44">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44">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44">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44">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44">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44">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44">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44">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44">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44">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44">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44">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44">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44">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44">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44">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44">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44">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44">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44">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44">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44">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44">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44">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44">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44">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44">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44">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44">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44">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44">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44">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44">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44">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44">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44">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44">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44">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44">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44">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44">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44">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44">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44">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44">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44">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44">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44">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44">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44">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44">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44">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44">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A12:AS662 D663:AS663 A664:AS1314 A1315:AR1048576 AH3:AS5 X4:Y7 AH6:AM11 AO6:AS11 AN6:AN12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7</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8</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9</v>
      </c>
      <c r="Y28" s="2">
        <f>SUMIFS(DataRegularSeason20242025!$AA$3:$AA$1315,DataRegularSeason20242025!$B$3:$B$1315, "&lt;=" &amp; $A28, DataRegularSeason20242025!$D$3:$D$1315, Y$1)+SUMIFS(DataRegularSeason20242025!$AB$3:$AB$1315,DataRegularSeason20242025!$B$3:$B$1315, "&lt;=" &amp; $A28, DataRegularSeason20242025!$E$3:$E$1315, Y$1)</f>
        <v>4</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10</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7</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9</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12</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14</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8</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9</v>
      </c>
      <c r="Y29" s="2">
        <f>SUMIFS(DataRegularSeason20242025!$AA$3:$AA$1315,DataRegularSeason20242025!$B$3:$B$1315, "&lt;=" &amp; $A29, DataRegularSeason20242025!$D$3:$D$1315, Y$1)+SUMIFS(DataRegularSeason20242025!$AB$3:$AB$1315,DataRegularSeason20242025!$B$3:$B$1315, "&lt;=" &amp; $A29, DataRegularSeason20242025!$E$3:$E$1315, Y$1)</f>
        <v>4</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12</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10</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16</v>
      </c>
      <c r="AG29" s="2">
        <f>SUMIFS(DataRegularSeason20242025!$AA$3:$AA$1315,DataRegularSeason20242025!$B$3:$B$1315, "&lt;=" &amp; $A29, DataRegularSeason20242025!$D$3:$D$1315, AG$1)+SUMIFS(DataRegularSeason20242025!$AB$3:$AB$1315,DataRegularSeason20242025!$B$3:$B$1315, "&lt;=" &amp; $A29, DataRegularSeason20242025!$E$3:$E$1315, AG$1)</f>
        <v>10</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7</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12</v>
      </c>
      <c r="F30" s="2">
        <f>SUMIFS(DataRegularSeason20242025!$AA$3:$AA$1315,DataRegularSeason20242025!$B$3:$B$1315, "&lt;=" &amp; $A30, DataRegularSeason20242025!$D$3:$D$1315, F$1)+SUMIFS(DataRegularSeason20242025!$AB$3:$AB$1315,DataRegularSeason20242025!$B$3:$B$1315, "&lt;=" &amp; $A30, DataRegularSeason20242025!$E$3:$E$1315, F$1)</f>
        <v>9</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12</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14</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8</v>
      </c>
      <c r="V30" s="2">
        <f>SUMIFS(DataRegularSeason20242025!$AA$3:$AA$1315,DataRegularSeason20242025!$B$3:$B$1315, "&lt;=" &amp; $A30, DataRegularSeason20242025!$D$3:$D$1315, V$1)+SUMIFS(DataRegularSeason20242025!$AB$3:$AB$1315,DataRegularSeason20242025!$B$3:$B$1315, "&lt;=" &amp; $A30, DataRegularSeason20242025!$E$3:$E$1315, V$1)</f>
        <v>7</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9</v>
      </c>
      <c r="Y30" s="2">
        <f>SUMIFS(DataRegularSeason20242025!$AA$3:$AA$1315,DataRegularSeason20242025!$B$3:$B$1315, "&lt;=" &amp; $A30, DataRegularSeason20242025!$D$3:$D$1315, Y$1)+SUMIFS(DataRegularSeason20242025!$AB$3:$AB$1315,DataRegularSeason20242025!$B$3:$B$1315, "&lt;=" &amp; $A30, DataRegularSeason20242025!$E$3:$E$1315, Y$1)</f>
        <v>4</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12</v>
      </c>
      <c r="AB30" s="2">
        <f>SUMIFS(DataRegularSeason20242025!$AA$3:$AA$1315,DataRegularSeason20242025!$B$3:$B$1315, "&lt;=" &amp; $A30, DataRegularSeason20242025!$D$3:$D$1315, AB$1)+SUMIFS(DataRegularSeason20242025!$AB$3:$AB$1315,DataRegularSeason20242025!$B$3:$B$1315, "&lt;=" &amp; $A30, DataRegularSeason20242025!$E$3:$E$1315, AB$1)</f>
        <v>11</v>
      </c>
      <c r="AC30" s="2">
        <f>SUMIFS(DataRegularSeason20242025!$AA$3:$AA$1315,DataRegularSeason20242025!$B$3:$B$1315, "&lt;=" &amp; $A30, DataRegularSeason20242025!$D$3:$D$1315, AC$1)+SUMIFS(DataRegularSeason20242025!$AB$3:$AB$1315,DataRegularSeason20242025!$B$3:$B$1315, "&lt;=" &amp; $A30, DataRegularSeason20242025!$E$3:$E$1315, AC$1)</f>
        <v>10</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16</v>
      </c>
      <c r="AG30" s="2">
        <f>SUMIFS(DataRegularSeason20242025!$AA$3:$AA$1315,DataRegularSeason20242025!$B$3:$B$1315, "&lt;=" &amp; $A30, DataRegularSeason20242025!$D$3:$D$1315, AG$1)+SUMIFS(DataRegularSeason20242025!$AB$3:$AB$1315,DataRegularSeason20242025!$B$3:$B$1315, "&lt;=" &amp; $A30, DataRegularSeason20242025!$E$3:$E$1315, AG$1)</f>
        <v>10</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7</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12</v>
      </c>
      <c r="F31" s="2">
        <f>SUMIFS(DataRegularSeason20242025!$AA$3:$AA$1315,DataRegularSeason20242025!$B$3:$B$1315, "&lt;=" &amp; $A31, DataRegularSeason20242025!$D$3:$D$1315, F$1)+SUMIFS(DataRegularSeason20242025!$AB$3:$AB$1315,DataRegularSeason20242025!$B$3:$B$1315, "&lt;=" &amp; $A31, DataRegularSeason20242025!$E$3:$E$1315, F$1)</f>
        <v>9</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15</v>
      </c>
      <c r="N31" s="2">
        <f>SUMIFS(DataRegularSeason20242025!$AA$3:$AA$1315,DataRegularSeason20242025!$B$3:$B$1315, "&lt;=" &amp; $A31, DataRegularSeason20242025!$D$3:$D$1315, N$1)+SUMIFS(DataRegularSeason20242025!$AB$3:$AB$1315,DataRegularSeason20242025!$B$3:$B$1315, "&lt;=" &amp; $A31, DataRegularSeason20242025!$E$3:$E$1315, N$1)</f>
        <v>12</v>
      </c>
      <c r="O31" s="2">
        <f>SUMIFS(DataRegularSeason20242025!$AA$3:$AA$1315,DataRegularSeason20242025!$B$3:$B$1315, "&lt;=" &amp; $A31, DataRegularSeason20242025!$D$3:$D$1315, O$1)+SUMIFS(DataRegularSeason20242025!$AB$3:$AB$1315,DataRegularSeason20242025!$B$3:$B$1315, "&lt;=" &amp; $A31, DataRegularSeason20242025!$E$3:$E$1315, O$1)</f>
        <v>14</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14</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8</v>
      </c>
      <c r="V31" s="2">
        <f>SUMIFS(DataRegularSeason20242025!$AA$3:$AA$1315,DataRegularSeason20242025!$B$3:$B$1315, "&lt;=" &amp; $A31, DataRegularSeason20242025!$D$3:$D$1315, V$1)+SUMIFS(DataRegularSeason20242025!$AB$3:$AB$1315,DataRegularSeason20242025!$B$3:$B$1315, "&lt;=" &amp; $A31, DataRegularSeason20242025!$E$3:$E$1315, V$1)</f>
        <v>7</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9</v>
      </c>
      <c r="Y31" s="2">
        <f>SUMIFS(DataRegularSeason20242025!$AA$3:$AA$1315,DataRegularSeason20242025!$B$3:$B$1315, "&lt;=" &amp; $A31, DataRegularSeason20242025!$D$3:$D$1315, Y$1)+SUMIFS(DataRegularSeason20242025!$AB$3:$AB$1315,DataRegularSeason20242025!$B$3:$B$1315, "&lt;=" &amp; $A31, DataRegularSeason20242025!$E$3:$E$1315, Y$1)</f>
        <v>4</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12</v>
      </c>
      <c r="AB31" s="2">
        <f>SUMIFS(DataRegularSeason20242025!$AA$3:$AA$1315,DataRegularSeason20242025!$B$3:$B$1315, "&lt;=" &amp; $A31, DataRegularSeason20242025!$D$3:$D$1315, AB$1)+SUMIFS(DataRegularSeason20242025!$AB$3:$AB$1315,DataRegularSeason20242025!$B$3:$B$1315, "&lt;=" &amp; $A31, DataRegularSeason20242025!$E$3:$E$1315, AB$1)</f>
        <v>11</v>
      </c>
      <c r="AC31" s="2">
        <f>SUMIFS(DataRegularSeason20242025!$AA$3:$AA$1315,DataRegularSeason20242025!$B$3:$B$1315, "&lt;=" &amp; $A31, DataRegularSeason20242025!$D$3:$D$1315, AC$1)+SUMIFS(DataRegularSeason20242025!$AB$3:$AB$1315,DataRegularSeason20242025!$B$3:$B$1315, "&lt;=" &amp; $A31, DataRegularSeason20242025!$E$3:$E$1315, AC$1)</f>
        <v>10</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16</v>
      </c>
      <c r="AG31" s="2">
        <f>SUMIFS(DataRegularSeason20242025!$AA$3:$AA$1315,DataRegularSeason20242025!$B$3:$B$1315, "&lt;=" &amp; $A31, DataRegularSeason20242025!$D$3:$D$1315, AG$1)+SUMIFS(DataRegularSeason20242025!$AB$3:$AB$1315,DataRegularSeason20242025!$B$3:$B$1315, "&lt;=" &amp; $A31, DataRegularSeason20242025!$E$3:$E$1315, AG$1)</f>
        <v>10</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7</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12</v>
      </c>
      <c r="F32" s="2">
        <f>SUMIFS(DataRegularSeason20242025!$AA$3:$AA$1315,DataRegularSeason20242025!$B$3:$B$1315, "&lt;=" &amp; $A32, DataRegularSeason20242025!$D$3:$D$1315, F$1)+SUMIFS(DataRegularSeason20242025!$AB$3:$AB$1315,DataRegularSeason20242025!$B$3:$B$1315, "&lt;=" &amp; $A32, DataRegularSeason20242025!$E$3:$E$1315, F$1)</f>
        <v>9</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7</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15</v>
      </c>
      <c r="N32" s="2">
        <f>SUMIFS(DataRegularSeason20242025!$AA$3:$AA$1315,DataRegularSeason20242025!$B$3:$B$1315, "&lt;=" &amp; $A32, DataRegularSeason20242025!$D$3:$D$1315, N$1)+SUMIFS(DataRegularSeason20242025!$AB$3:$AB$1315,DataRegularSeason20242025!$B$3:$B$1315, "&lt;=" &amp; $A32, DataRegularSeason20242025!$E$3:$E$1315, N$1)</f>
        <v>12</v>
      </c>
      <c r="O32" s="2">
        <f>SUMIFS(DataRegularSeason20242025!$AA$3:$AA$1315,DataRegularSeason20242025!$B$3:$B$1315, "&lt;=" &amp; $A32, DataRegularSeason20242025!$D$3:$D$1315, O$1)+SUMIFS(DataRegularSeason20242025!$AB$3:$AB$1315,DataRegularSeason20242025!$B$3:$B$1315, "&lt;=" &amp; $A32, DataRegularSeason20242025!$E$3:$E$1315, O$1)</f>
        <v>14</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14</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8</v>
      </c>
      <c r="V32" s="2">
        <f>SUMIFS(DataRegularSeason20242025!$AA$3:$AA$1315,DataRegularSeason20242025!$B$3:$B$1315, "&lt;=" &amp; $A32, DataRegularSeason20242025!$D$3:$D$1315, V$1)+SUMIFS(DataRegularSeason20242025!$AB$3:$AB$1315,DataRegularSeason20242025!$B$3:$B$1315, "&lt;=" &amp; $A32, DataRegularSeason20242025!$E$3:$E$1315, V$1)</f>
        <v>7</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9</v>
      </c>
      <c r="Y32" s="2">
        <f>SUMIFS(DataRegularSeason20242025!$AA$3:$AA$1315,DataRegularSeason20242025!$B$3:$B$1315, "&lt;=" &amp; $A32, DataRegularSeason20242025!$D$3:$D$1315, Y$1)+SUMIFS(DataRegularSeason20242025!$AB$3:$AB$1315,DataRegularSeason20242025!$B$3:$B$1315, "&lt;=" &amp; $A32, DataRegularSeason20242025!$E$3:$E$1315, Y$1)</f>
        <v>4</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12</v>
      </c>
      <c r="AB32" s="2">
        <f>SUMIFS(DataRegularSeason20242025!$AA$3:$AA$1315,DataRegularSeason20242025!$B$3:$B$1315, "&lt;=" &amp; $A32, DataRegularSeason20242025!$D$3:$D$1315, AB$1)+SUMIFS(DataRegularSeason20242025!$AB$3:$AB$1315,DataRegularSeason20242025!$B$3:$B$1315, "&lt;=" &amp; $A32, DataRegularSeason20242025!$E$3:$E$1315, AB$1)</f>
        <v>11</v>
      </c>
      <c r="AC32" s="2">
        <f>SUMIFS(DataRegularSeason20242025!$AA$3:$AA$1315,DataRegularSeason20242025!$B$3:$B$1315, "&lt;=" &amp; $A32, DataRegularSeason20242025!$D$3:$D$1315, AC$1)+SUMIFS(DataRegularSeason20242025!$AB$3:$AB$1315,DataRegularSeason20242025!$B$3:$B$1315, "&lt;=" &amp; $A32, DataRegularSeason20242025!$E$3:$E$1315, AC$1)</f>
        <v>10</v>
      </c>
      <c r="AD32" s="2">
        <f>SUMIFS(DataRegularSeason20242025!$AA$3:$AA$1315,DataRegularSeason20242025!$B$3:$B$1315, "&lt;=" &amp; $A32, DataRegularSeason20242025!$D$3:$D$1315, AD$1)+SUMIFS(DataRegularSeason20242025!$AB$3:$AB$1315,DataRegularSeason20242025!$B$3:$B$1315, "&lt;=" &amp; $A32, DataRegularSeason20242025!$E$3:$E$1315, AD$1)</f>
        <v>11</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16</v>
      </c>
      <c r="AG32" s="2">
        <f>SUMIFS(DataRegularSeason20242025!$AA$3:$AA$1315,DataRegularSeason20242025!$B$3:$B$1315, "&lt;=" &amp; $A32, DataRegularSeason20242025!$D$3:$D$1315, AG$1)+SUMIFS(DataRegularSeason20242025!$AB$3:$AB$1315,DataRegularSeason20242025!$B$3:$B$1315, "&lt;=" &amp; $A32, DataRegularSeason20242025!$E$3:$E$1315, AG$1)</f>
        <v>10</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7</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12</v>
      </c>
      <c r="F33" s="2">
        <f>SUMIFS(DataRegularSeason20242025!$AA$3:$AA$1315,DataRegularSeason20242025!$B$3:$B$1315, "&lt;=" &amp; $A33, DataRegularSeason20242025!$D$3:$D$1315, F$1)+SUMIFS(DataRegularSeason20242025!$AB$3:$AB$1315,DataRegularSeason20242025!$B$3:$B$1315, "&lt;=" &amp; $A33, DataRegularSeason20242025!$E$3:$E$1315, F$1)</f>
        <v>9</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7</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15</v>
      </c>
      <c r="N33" s="2">
        <f>SUMIFS(DataRegularSeason20242025!$AA$3:$AA$1315,DataRegularSeason20242025!$B$3:$B$1315, "&lt;=" &amp; $A33, DataRegularSeason20242025!$D$3:$D$1315, N$1)+SUMIFS(DataRegularSeason20242025!$AB$3:$AB$1315,DataRegularSeason20242025!$B$3:$B$1315, "&lt;=" &amp; $A33, DataRegularSeason20242025!$E$3:$E$1315, N$1)</f>
        <v>12</v>
      </c>
      <c r="O33" s="2">
        <f>SUMIFS(DataRegularSeason20242025!$AA$3:$AA$1315,DataRegularSeason20242025!$B$3:$B$1315, "&lt;=" &amp; $A33, DataRegularSeason20242025!$D$3:$D$1315, O$1)+SUMIFS(DataRegularSeason20242025!$AB$3:$AB$1315,DataRegularSeason20242025!$B$3:$B$1315, "&lt;=" &amp; $A33, DataRegularSeason20242025!$E$3:$E$1315, O$1)</f>
        <v>14</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14</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8</v>
      </c>
      <c r="V33" s="2">
        <f>SUMIFS(DataRegularSeason20242025!$AA$3:$AA$1315,DataRegularSeason20242025!$B$3:$B$1315, "&lt;=" &amp; $A33, DataRegularSeason20242025!$D$3:$D$1315, V$1)+SUMIFS(DataRegularSeason20242025!$AB$3:$AB$1315,DataRegularSeason20242025!$B$3:$B$1315, "&lt;=" &amp; $A33, DataRegularSeason20242025!$E$3:$E$1315, V$1)</f>
        <v>7</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9</v>
      </c>
      <c r="Y33" s="2">
        <f>SUMIFS(DataRegularSeason20242025!$AA$3:$AA$1315,DataRegularSeason20242025!$B$3:$B$1315, "&lt;=" &amp; $A33, DataRegularSeason20242025!$D$3:$D$1315, Y$1)+SUMIFS(DataRegularSeason20242025!$AB$3:$AB$1315,DataRegularSeason20242025!$B$3:$B$1315, "&lt;=" &amp; $A33, DataRegularSeason20242025!$E$3:$E$1315, Y$1)</f>
        <v>4</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12</v>
      </c>
      <c r="AB33" s="2">
        <f>SUMIFS(DataRegularSeason20242025!$AA$3:$AA$1315,DataRegularSeason20242025!$B$3:$B$1315, "&lt;=" &amp; $A33, DataRegularSeason20242025!$D$3:$D$1315, AB$1)+SUMIFS(DataRegularSeason20242025!$AB$3:$AB$1315,DataRegularSeason20242025!$B$3:$B$1315, "&lt;=" &amp; $A33, DataRegularSeason20242025!$E$3:$E$1315, AB$1)</f>
        <v>11</v>
      </c>
      <c r="AC33" s="2">
        <f>SUMIFS(DataRegularSeason20242025!$AA$3:$AA$1315,DataRegularSeason20242025!$B$3:$B$1315, "&lt;=" &amp; $A33, DataRegularSeason20242025!$D$3:$D$1315, AC$1)+SUMIFS(DataRegularSeason20242025!$AB$3:$AB$1315,DataRegularSeason20242025!$B$3:$B$1315, "&lt;=" &amp; $A33, DataRegularSeason20242025!$E$3:$E$1315, AC$1)</f>
        <v>10</v>
      </c>
      <c r="AD33" s="2">
        <f>SUMIFS(DataRegularSeason20242025!$AA$3:$AA$1315,DataRegularSeason20242025!$B$3:$B$1315, "&lt;=" &amp; $A33, DataRegularSeason20242025!$D$3:$D$1315, AD$1)+SUMIFS(DataRegularSeason20242025!$AB$3:$AB$1315,DataRegularSeason20242025!$B$3:$B$1315, "&lt;=" &amp; $A33, DataRegularSeason20242025!$E$3:$E$1315, AD$1)</f>
        <v>11</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16</v>
      </c>
      <c r="AG33" s="2">
        <f>SUMIFS(DataRegularSeason20242025!$AA$3:$AA$1315,DataRegularSeason20242025!$B$3:$B$1315, "&lt;=" &amp; $A33, DataRegularSeason20242025!$D$3:$D$1315, AG$1)+SUMIFS(DataRegularSeason20242025!$AB$3:$AB$1315,DataRegularSeason20242025!$B$3:$B$1315, "&lt;=" &amp; $A33, DataRegularSeason20242025!$E$3:$E$1315, AG$1)</f>
        <v>10</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7</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12</v>
      </c>
      <c r="F34" s="2">
        <f>SUMIFS(DataRegularSeason20242025!$AA$3:$AA$1315,DataRegularSeason20242025!$B$3:$B$1315, "&lt;=" &amp; $A34, DataRegularSeason20242025!$D$3:$D$1315, F$1)+SUMIFS(DataRegularSeason20242025!$AB$3:$AB$1315,DataRegularSeason20242025!$B$3:$B$1315, "&lt;=" &amp; $A34, DataRegularSeason20242025!$E$3:$E$1315, F$1)</f>
        <v>9</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7</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15</v>
      </c>
      <c r="N34" s="2">
        <f>SUMIFS(DataRegularSeason20242025!$AA$3:$AA$1315,DataRegularSeason20242025!$B$3:$B$1315, "&lt;=" &amp; $A34, DataRegularSeason20242025!$D$3:$D$1315, N$1)+SUMIFS(DataRegularSeason20242025!$AB$3:$AB$1315,DataRegularSeason20242025!$B$3:$B$1315, "&lt;=" &amp; $A34, DataRegularSeason20242025!$E$3:$E$1315, N$1)</f>
        <v>12</v>
      </c>
      <c r="O34" s="2">
        <f>SUMIFS(DataRegularSeason20242025!$AA$3:$AA$1315,DataRegularSeason20242025!$B$3:$B$1315, "&lt;=" &amp; $A34, DataRegularSeason20242025!$D$3:$D$1315, O$1)+SUMIFS(DataRegularSeason20242025!$AB$3:$AB$1315,DataRegularSeason20242025!$B$3:$B$1315, "&lt;=" &amp; $A34, DataRegularSeason20242025!$E$3:$E$1315, O$1)</f>
        <v>14</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14</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8</v>
      </c>
      <c r="V34" s="2">
        <f>SUMIFS(DataRegularSeason20242025!$AA$3:$AA$1315,DataRegularSeason20242025!$B$3:$B$1315, "&lt;=" &amp; $A34, DataRegularSeason20242025!$D$3:$D$1315, V$1)+SUMIFS(DataRegularSeason20242025!$AB$3:$AB$1315,DataRegularSeason20242025!$B$3:$B$1315, "&lt;=" &amp; $A34, DataRegularSeason20242025!$E$3:$E$1315, V$1)</f>
        <v>7</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9</v>
      </c>
      <c r="Y34" s="2">
        <f>SUMIFS(DataRegularSeason20242025!$AA$3:$AA$1315,DataRegularSeason20242025!$B$3:$B$1315, "&lt;=" &amp; $A34, DataRegularSeason20242025!$D$3:$D$1315, Y$1)+SUMIFS(DataRegularSeason20242025!$AB$3:$AB$1315,DataRegularSeason20242025!$B$3:$B$1315, "&lt;=" &amp; $A34, DataRegularSeason20242025!$E$3:$E$1315, Y$1)</f>
        <v>4</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12</v>
      </c>
      <c r="AB34" s="2">
        <f>SUMIFS(DataRegularSeason20242025!$AA$3:$AA$1315,DataRegularSeason20242025!$B$3:$B$1315, "&lt;=" &amp; $A34, DataRegularSeason20242025!$D$3:$D$1315, AB$1)+SUMIFS(DataRegularSeason20242025!$AB$3:$AB$1315,DataRegularSeason20242025!$B$3:$B$1315, "&lt;=" &amp; $A34, DataRegularSeason20242025!$E$3:$E$1315, AB$1)</f>
        <v>11</v>
      </c>
      <c r="AC34" s="2">
        <f>SUMIFS(DataRegularSeason20242025!$AA$3:$AA$1315,DataRegularSeason20242025!$B$3:$B$1315, "&lt;=" &amp; $A34, DataRegularSeason20242025!$D$3:$D$1315, AC$1)+SUMIFS(DataRegularSeason20242025!$AB$3:$AB$1315,DataRegularSeason20242025!$B$3:$B$1315, "&lt;=" &amp; $A34, DataRegularSeason20242025!$E$3:$E$1315, AC$1)</f>
        <v>10</v>
      </c>
      <c r="AD34" s="2">
        <f>SUMIFS(DataRegularSeason20242025!$AA$3:$AA$1315,DataRegularSeason20242025!$B$3:$B$1315, "&lt;=" &amp; $A34, DataRegularSeason20242025!$D$3:$D$1315, AD$1)+SUMIFS(DataRegularSeason20242025!$AB$3:$AB$1315,DataRegularSeason20242025!$B$3:$B$1315, "&lt;=" &amp; $A34, DataRegularSeason20242025!$E$3:$E$1315, AD$1)</f>
        <v>11</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16</v>
      </c>
      <c r="AG34" s="2">
        <f>SUMIFS(DataRegularSeason20242025!$AA$3:$AA$1315,DataRegularSeason20242025!$B$3:$B$1315, "&lt;=" &amp; $A34, DataRegularSeason20242025!$D$3:$D$1315, AG$1)+SUMIFS(DataRegularSeason20242025!$AB$3:$AB$1315,DataRegularSeason20242025!$B$3:$B$1315, "&lt;=" &amp; $A34, DataRegularSeason20242025!$E$3:$E$1315, AG$1)</f>
        <v>10</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7</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12</v>
      </c>
      <c r="F35" s="2">
        <f>SUMIFS(DataRegularSeason20242025!$AA$3:$AA$1315,DataRegularSeason20242025!$B$3:$B$1315, "&lt;=" &amp; $A35, DataRegularSeason20242025!$D$3:$D$1315, F$1)+SUMIFS(DataRegularSeason20242025!$AB$3:$AB$1315,DataRegularSeason20242025!$B$3:$B$1315, "&lt;=" &amp; $A35, DataRegularSeason20242025!$E$3:$E$1315, F$1)</f>
        <v>9</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7</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15</v>
      </c>
      <c r="N35" s="2">
        <f>SUMIFS(DataRegularSeason20242025!$AA$3:$AA$1315,DataRegularSeason20242025!$B$3:$B$1315, "&lt;=" &amp; $A35, DataRegularSeason20242025!$D$3:$D$1315, N$1)+SUMIFS(DataRegularSeason20242025!$AB$3:$AB$1315,DataRegularSeason20242025!$B$3:$B$1315, "&lt;=" &amp; $A35, DataRegularSeason20242025!$E$3:$E$1315, N$1)</f>
        <v>12</v>
      </c>
      <c r="O35" s="2">
        <f>SUMIFS(DataRegularSeason20242025!$AA$3:$AA$1315,DataRegularSeason20242025!$B$3:$B$1315, "&lt;=" &amp; $A35, DataRegularSeason20242025!$D$3:$D$1315, O$1)+SUMIFS(DataRegularSeason20242025!$AB$3:$AB$1315,DataRegularSeason20242025!$B$3:$B$1315, "&lt;=" &amp; $A35, DataRegularSeason20242025!$E$3:$E$1315, O$1)</f>
        <v>14</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14</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8</v>
      </c>
      <c r="V35" s="2">
        <f>SUMIFS(DataRegularSeason20242025!$AA$3:$AA$1315,DataRegularSeason20242025!$B$3:$B$1315, "&lt;=" &amp; $A35, DataRegularSeason20242025!$D$3:$D$1315, V$1)+SUMIFS(DataRegularSeason20242025!$AB$3:$AB$1315,DataRegularSeason20242025!$B$3:$B$1315, "&lt;=" &amp; $A35, DataRegularSeason20242025!$E$3:$E$1315, V$1)</f>
        <v>7</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9</v>
      </c>
      <c r="Y35" s="2">
        <f>SUMIFS(DataRegularSeason20242025!$AA$3:$AA$1315,DataRegularSeason20242025!$B$3:$B$1315, "&lt;=" &amp; $A35, DataRegularSeason20242025!$D$3:$D$1315, Y$1)+SUMIFS(DataRegularSeason20242025!$AB$3:$AB$1315,DataRegularSeason20242025!$B$3:$B$1315, "&lt;=" &amp; $A35, DataRegularSeason20242025!$E$3:$E$1315, Y$1)</f>
        <v>4</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12</v>
      </c>
      <c r="AB35" s="2">
        <f>SUMIFS(DataRegularSeason20242025!$AA$3:$AA$1315,DataRegularSeason20242025!$B$3:$B$1315, "&lt;=" &amp; $A35, DataRegularSeason20242025!$D$3:$D$1315, AB$1)+SUMIFS(DataRegularSeason20242025!$AB$3:$AB$1315,DataRegularSeason20242025!$B$3:$B$1315, "&lt;=" &amp; $A35, DataRegularSeason20242025!$E$3:$E$1315, AB$1)</f>
        <v>11</v>
      </c>
      <c r="AC35" s="2">
        <f>SUMIFS(DataRegularSeason20242025!$AA$3:$AA$1315,DataRegularSeason20242025!$B$3:$B$1315, "&lt;=" &amp; $A35, DataRegularSeason20242025!$D$3:$D$1315, AC$1)+SUMIFS(DataRegularSeason20242025!$AB$3:$AB$1315,DataRegularSeason20242025!$B$3:$B$1315, "&lt;=" &amp; $A35, DataRegularSeason20242025!$E$3:$E$1315, AC$1)</f>
        <v>10</v>
      </c>
      <c r="AD35" s="2">
        <f>SUMIFS(DataRegularSeason20242025!$AA$3:$AA$1315,DataRegularSeason20242025!$B$3:$B$1315, "&lt;=" &amp; $A35, DataRegularSeason20242025!$D$3:$D$1315, AD$1)+SUMIFS(DataRegularSeason20242025!$AB$3:$AB$1315,DataRegularSeason20242025!$B$3:$B$1315, "&lt;=" &amp; $A35, DataRegularSeason20242025!$E$3:$E$1315, AD$1)</f>
        <v>11</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16</v>
      </c>
      <c r="AG35" s="2">
        <f>SUMIFS(DataRegularSeason20242025!$AA$3:$AA$1315,DataRegularSeason20242025!$B$3:$B$1315, "&lt;=" &amp; $A35, DataRegularSeason20242025!$D$3:$D$1315, AG$1)+SUMIFS(DataRegularSeason20242025!$AB$3:$AB$1315,DataRegularSeason20242025!$B$3:$B$1315, "&lt;=" &amp; $A35, DataRegularSeason20242025!$E$3:$E$1315, AG$1)</f>
        <v>10</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7</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12</v>
      </c>
      <c r="F36" s="2">
        <f>SUMIFS(DataRegularSeason20242025!$AA$3:$AA$1315,DataRegularSeason20242025!$B$3:$B$1315, "&lt;=" &amp; $A36, DataRegularSeason20242025!$D$3:$D$1315, F$1)+SUMIFS(DataRegularSeason20242025!$AB$3:$AB$1315,DataRegularSeason20242025!$B$3:$B$1315, "&lt;=" &amp; $A36, DataRegularSeason20242025!$E$3:$E$1315, F$1)</f>
        <v>9</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7</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15</v>
      </c>
      <c r="N36" s="2">
        <f>SUMIFS(DataRegularSeason20242025!$AA$3:$AA$1315,DataRegularSeason20242025!$B$3:$B$1315, "&lt;=" &amp; $A36, DataRegularSeason20242025!$D$3:$D$1315, N$1)+SUMIFS(DataRegularSeason20242025!$AB$3:$AB$1315,DataRegularSeason20242025!$B$3:$B$1315, "&lt;=" &amp; $A36, DataRegularSeason20242025!$E$3:$E$1315, N$1)</f>
        <v>12</v>
      </c>
      <c r="O36" s="2">
        <f>SUMIFS(DataRegularSeason20242025!$AA$3:$AA$1315,DataRegularSeason20242025!$B$3:$B$1315, "&lt;=" &amp; $A36, DataRegularSeason20242025!$D$3:$D$1315, O$1)+SUMIFS(DataRegularSeason20242025!$AB$3:$AB$1315,DataRegularSeason20242025!$B$3:$B$1315, "&lt;=" &amp; $A36, DataRegularSeason20242025!$E$3:$E$1315, O$1)</f>
        <v>14</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14</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8</v>
      </c>
      <c r="V36" s="2">
        <f>SUMIFS(DataRegularSeason20242025!$AA$3:$AA$1315,DataRegularSeason20242025!$B$3:$B$1315, "&lt;=" &amp; $A36, DataRegularSeason20242025!$D$3:$D$1315, V$1)+SUMIFS(DataRegularSeason20242025!$AB$3:$AB$1315,DataRegularSeason20242025!$B$3:$B$1315, "&lt;=" &amp; $A36, DataRegularSeason20242025!$E$3:$E$1315, V$1)</f>
        <v>7</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9</v>
      </c>
      <c r="Y36" s="2">
        <f>SUMIFS(DataRegularSeason20242025!$AA$3:$AA$1315,DataRegularSeason20242025!$B$3:$B$1315, "&lt;=" &amp; $A36, DataRegularSeason20242025!$D$3:$D$1315, Y$1)+SUMIFS(DataRegularSeason20242025!$AB$3:$AB$1315,DataRegularSeason20242025!$B$3:$B$1315, "&lt;=" &amp; $A36, DataRegularSeason20242025!$E$3:$E$1315, Y$1)</f>
        <v>4</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12</v>
      </c>
      <c r="AB36" s="2">
        <f>SUMIFS(DataRegularSeason20242025!$AA$3:$AA$1315,DataRegularSeason20242025!$B$3:$B$1315, "&lt;=" &amp; $A36, DataRegularSeason20242025!$D$3:$D$1315, AB$1)+SUMIFS(DataRegularSeason20242025!$AB$3:$AB$1315,DataRegularSeason20242025!$B$3:$B$1315, "&lt;=" &amp; $A36, DataRegularSeason20242025!$E$3:$E$1315, AB$1)</f>
        <v>11</v>
      </c>
      <c r="AC36" s="2">
        <f>SUMIFS(DataRegularSeason20242025!$AA$3:$AA$1315,DataRegularSeason20242025!$B$3:$B$1315, "&lt;=" &amp; $A36, DataRegularSeason20242025!$D$3:$D$1315, AC$1)+SUMIFS(DataRegularSeason20242025!$AB$3:$AB$1315,DataRegularSeason20242025!$B$3:$B$1315, "&lt;=" &amp; $A36, DataRegularSeason20242025!$E$3:$E$1315, AC$1)</f>
        <v>10</v>
      </c>
      <c r="AD36" s="2">
        <f>SUMIFS(DataRegularSeason20242025!$AA$3:$AA$1315,DataRegularSeason20242025!$B$3:$B$1315, "&lt;=" &amp; $A36, DataRegularSeason20242025!$D$3:$D$1315, AD$1)+SUMIFS(DataRegularSeason20242025!$AB$3:$AB$1315,DataRegularSeason20242025!$B$3:$B$1315, "&lt;=" &amp; $A36, DataRegularSeason20242025!$E$3:$E$1315, AD$1)</f>
        <v>11</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16</v>
      </c>
      <c r="AG36" s="2">
        <f>SUMIFS(DataRegularSeason20242025!$AA$3:$AA$1315,DataRegularSeason20242025!$B$3:$B$1315, "&lt;=" &amp; $A36, DataRegularSeason20242025!$D$3:$D$1315, AG$1)+SUMIFS(DataRegularSeason20242025!$AB$3:$AB$1315,DataRegularSeason20242025!$B$3:$B$1315, "&lt;=" &amp; $A36, DataRegularSeason20242025!$E$3:$E$1315, AG$1)</f>
        <v>10</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7</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12</v>
      </c>
      <c r="F37" s="2">
        <f>SUMIFS(DataRegularSeason20242025!$AA$3:$AA$1315,DataRegularSeason20242025!$B$3:$B$1315, "&lt;=" &amp; $A37, DataRegularSeason20242025!$D$3:$D$1315, F$1)+SUMIFS(DataRegularSeason20242025!$AB$3:$AB$1315,DataRegularSeason20242025!$B$3:$B$1315, "&lt;=" &amp; $A37, DataRegularSeason20242025!$E$3:$E$1315, F$1)</f>
        <v>9</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7</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15</v>
      </c>
      <c r="N37" s="2">
        <f>SUMIFS(DataRegularSeason20242025!$AA$3:$AA$1315,DataRegularSeason20242025!$B$3:$B$1315, "&lt;=" &amp; $A37, DataRegularSeason20242025!$D$3:$D$1315, N$1)+SUMIFS(DataRegularSeason20242025!$AB$3:$AB$1315,DataRegularSeason20242025!$B$3:$B$1315, "&lt;=" &amp; $A37, DataRegularSeason20242025!$E$3:$E$1315, N$1)</f>
        <v>12</v>
      </c>
      <c r="O37" s="2">
        <f>SUMIFS(DataRegularSeason20242025!$AA$3:$AA$1315,DataRegularSeason20242025!$B$3:$B$1315, "&lt;=" &amp; $A37, DataRegularSeason20242025!$D$3:$D$1315, O$1)+SUMIFS(DataRegularSeason20242025!$AB$3:$AB$1315,DataRegularSeason20242025!$B$3:$B$1315, "&lt;=" &amp; $A37, DataRegularSeason20242025!$E$3:$E$1315, O$1)</f>
        <v>14</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14</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8</v>
      </c>
      <c r="V37" s="2">
        <f>SUMIFS(DataRegularSeason20242025!$AA$3:$AA$1315,DataRegularSeason20242025!$B$3:$B$1315, "&lt;=" &amp; $A37, DataRegularSeason20242025!$D$3:$D$1315, V$1)+SUMIFS(DataRegularSeason20242025!$AB$3:$AB$1315,DataRegularSeason20242025!$B$3:$B$1315, "&lt;=" &amp; $A37, DataRegularSeason20242025!$E$3:$E$1315, V$1)</f>
        <v>7</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9</v>
      </c>
      <c r="Y37" s="2">
        <f>SUMIFS(DataRegularSeason20242025!$AA$3:$AA$1315,DataRegularSeason20242025!$B$3:$B$1315, "&lt;=" &amp; $A37, DataRegularSeason20242025!$D$3:$D$1315, Y$1)+SUMIFS(DataRegularSeason20242025!$AB$3:$AB$1315,DataRegularSeason20242025!$B$3:$B$1315, "&lt;=" &amp; $A37, DataRegularSeason20242025!$E$3:$E$1315, Y$1)</f>
        <v>4</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12</v>
      </c>
      <c r="AB37" s="2">
        <f>SUMIFS(DataRegularSeason20242025!$AA$3:$AA$1315,DataRegularSeason20242025!$B$3:$B$1315, "&lt;=" &amp; $A37, DataRegularSeason20242025!$D$3:$D$1315, AB$1)+SUMIFS(DataRegularSeason20242025!$AB$3:$AB$1315,DataRegularSeason20242025!$B$3:$B$1315, "&lt;=" &amp; $A37, DataRegularSeason20242025!$E$3:$E$1315, AB$1)</f>
        <v>11</v>
      </c>
      <c r="AC37" s="2">
        <f>SUMIFS(DataRegularSeason20242025!$AA$3:$AA$1315,DataRegularSeason20242025!$B$3:$B$1315, "&lt;=" &amp; $A37, DataRegularSeason20242025!$D$3:$D$1315, AC$1)+SUMIFS(DataRegularSeason20242025!$AB$3:$AB$1315,DataRegularSeason20242025!$B$3:$B$1315, "&lt;=" &amp; $A37, DataRegularSeason20242025!$E$3:$E$1315, AC$1)</f>
        <v>10</v>
      </c>
      <c r="AD37" s="2">
        <f>SUMIFS(DataRegularSeason20242025!$AA$3:$AA$1315,DataRegularSeason20242025!$B$3:$B$1315, "&lt;=" &amp; $A37, DataRegularSeason20242025!$D$3:$D$1315, AD$1)+SUMIFS(DataRegularSeason20242025!$AB$3:$AB$1315,DataRegularSeason20242025!$B$3:$B$1315, "&lt;=" &amp; $A37, DataRegularSeason20242025!$E$3:$E$1315, AD$1)</f>
        <v>11</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16</v>
      </c>
      <c r="AG37" s="2">
        <f>SUMIFS(DataRegularSeason20242025!$AA$3:$AA$1315,DataRegularSeason20242025!$B$3:$B$1315, "&lt;=" &amp; $A37, DataRegularSeason20242025!$D$3:$D$1315, AG$1)+SUMIFS(DataRegularSeason20242025!$AB$3:$AB$1315,DataRegularSeason20242025!$B$3:$B$1315, "&lt;=" &amp; $A37, DataRegularSeason20242025!$E$3:$E$1315, AG$1)</f>
        <v>10</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7</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12</v>
      </c>
      <c r="F38" s="2">
        <f>SUMIFS(DataRegularSeason20242025!$AA$3:$AA$1315,DataRegularSeason20242025!$B$3:$B$1315, "&lt;=" &amp; $A38, DataRegularSeason20242025!$D$3:$D$1315, F$1)+SUMIFS(DataRegularSeason20242025!$AB$3:$AB$1315,DataRegularSeason20242025!$B$3:$B$1315, "&lt;=" &amp; $A38, DataRegularSeason20242025!$E$3:$E$1315, F$1)</f>
        <v>9</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7</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15</v>
      </c>
      <c r="N38" s="2">
        <f>SUMIFS(DataRegularSeason20242025!$AA$3:$AA$1315,DataRegularSeason20242025!$B$3:$B$1315, "&lt;=" &amp; $A38, DataRegularSeason20242025!$D$3:$D$1315, N$1)+SUMIFS(DataRegularSeason20242025!$AB$3:$AB$1315,DataRegularSeason20242025!$B$3:$B$1315, "&lt;=" &amp; $A38, DataRegularSeason20242025!$E$3:$E$1315, N$1)</f>
        <v>12</v>
      </c>
      <c r="O38" s="2">
        <f>SUMIFS(DataRegularSeason20242025!$AA$3:$AA$1315,DataRegularSeason20242025!$B$3:$B$1315, "&lt;=" &amp; $A38, DataRegularSeason20242025!$D$3:$D$1315, O$1)+SUMIFS(DataRegularSeason20242025!$AB$3:$AB$1315,DataRegularSeason20242025!$B$3:$B$1315, "&lt;=" &amp; $A38, DataRegularSeason20242025!$E$3:$E$1315, O$1)</f>
        <v>14</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14</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8</v>
      </c>
      <c r="V38" s="2">
        <f>SUMIFS(DataRegularSeason20242025!$AA$3:$AA$1315,DataRegularSeason20242025!$B$3:$B$1315, "&lt;=" &amp; $A38, DataRegularSeason20242025!$D$3:$D$1315, V$1)+SUMIFS(DataRegularSeason20242025!$AB$3:$AB$1315,DataRegularSeason20242025!$B$3:$B$1315, "&lt;=" &amp; $A38, DataRegularSeason20242025!$E$3:$E$1315, V$1)</f>
        <v>7</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9</v>
      </c>
      <c r="Y38" s="2">
        <f>SUMIFS(DataRegularSeason20242025!$AA$3:$AA$1315,DataRegularSeason20242025!$B$3:$B$1315, "&lt;=" &amp; $A38, DataRegularSeason20242025!$D$3:$D$1315, Y$1)+SUMIFS(DataRegularSeason20242025!$AB$3:$AB$1315,DataRegularSeason20242025!$B$3:$B$1315, "&lt;=" &amp; $A38, DataRegularSeason20242025!$E$3:$E$1315, Y$1)</f>
        <v>4</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12</v>
      </c>
      <c r="AB38" s="2">
        <f>SUMIFS(DataRegularSeason20242025!$AA$3:$AA$1315,DataRegularSeason20242025!$B$3:$B$1315, "&lt;=" &amp; $A38, DataRegularSeason20242025!$D$3:$D$1315, AB$1)+SUMIFS(DataRegularSeason20242025!$AB$3:$AB$1315,DataRegularSeason20242025!$B$3:$B$1315, "&lt;=" &amp; $A38, DataRegularSeason20242025!$E$3:$E$1315, AB$1)</f>
        <v>11</v>
      </c>
      <c r="AC38" s="2">
        <f>SUMIFS(DataRegularSeason20242025!$AA$3:$AA$1315,DataRegularSeason20242025!$B$3:$B$1315, "&lt;=" &amp; $A38, DataRegularSeason20242025!$D$3:$D$1315, AC$1)+SUMIFS(DataRegularSeason20242025!$AB$3:$AB$1315,DataRegularSeason20242025!$B$3:$B$1315, "&lt;=" &amp; $A38, DataRegularSeason20242025!$E$3:$E$1315, AC$1)</f>
        <v>10</v>
      </c>
      <c r="AD38" s="2">
        <f>SUMIFS(DataRegularSeason20242025!$AA$3:$AA$1315,DataRegularSeason20242025!$B$3:$B$1315, "&lt;=" &amp; $A38, DataRegularSeason20242025!$D$3:$D$1315, AD$1)+SUMIFS(DataRegularSeason20242025!$AB$3:$AB$1315,DataRegularSeason20242025!$B$3:$B$1315, "&lt;=" &amp; $A38, DataRegularSeason20242025!$E$3:$E$1315, AD$1)</f>
        <v>11</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16</v>
      </c>
      <c r="AG38" s="2">
        <f>SUMIFS(DataRegularSeason20242025!$AA$3:$AA$1315,DataRegularSeason20242025!$B$3:$B$1315, "&lt;=" &amp; $A38, DataRegularSeason20242025!$D$3:$D$1315, AG$1)+SUMIFS(DataRegularSeason20242025!$AB$3:$AB$1315,DataRegularSeason20242025!$B$3:$B$1315, "&lt;=" &amp; $A38, DataRegularSeason20242025!$E$3:$E$1315, AG$1)</f>
        <v>10</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7</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12</v>
      </c>
      <c r="F39" s="2">
        <f>SUMIFS(DataRegularSeason20242025!$AA$3:$AA$1315,DataRegularSeason20242025!$B$3:$B$1315, "&lt;=" &amp; $A39, DataRegularSeason20242025!$D$3:$D$1315, F$1)+SUMIFS(DataRegularSeason20242025!$AB$3:$AB$1315,DataRegularSeason20242025!$B$3:$B$1315, "&lt;=" &amp; $A39, DataRegularSeason20242025!$E$3:$E$1315, F$1)</f>
        <v>9</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7</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15</v>
      </c>
      <c r="N39" s="2">
        <f>SUMIFS(DataRegularSeason20242025!$AA$3:$AA$1315,DataRegularSeason20242025!$B$3:$B$1315, "&lt;=" &amp; $A39, DataRegularSeason20242025!$D$3:$D$1315, N$1)+SUMIFS(DataRegularSeason20242025!$AB$3:$AB$1315,DataRegularSeason20242025!$B$3:$B$1315, "&lt;=" &amp; $A39, DataRegularSeason20242025!$E$3:$E$1315, N$1)</f>
        <v>12</v>
      </c>
      <c r="O39" s="2">
        <f>SUMIFS(DataRegularSeason20242025!$AA$3:$AA$1315,DataRegularSeason20242025!$B$3:$B$1315, "&lt;=" &amp; $A39, DataRegularSeason20242025!$D$3:$D$1315, O$1)+SUMIFS(DataRegularSeason20242025!$AB$3:$AB$1315,DataRegularSeason20242025!$B$3:$B$1315, "&lt;=" &amp; $A39, DataRegularSeason20242025!$E$3:$E$1315, O$1)</f>
        <v>14</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14</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8</v>
      </c>
      <c r="V39" s="2">
        <f>SUMIFS(DataRegularSeason20242025!$AA$3:$AA$1315,DataRegularSeason20242025!$B$3:$B$1315, "&lt;=" &amp; $A39, DataRegularSeason20242025!$D$3:$D$1315, V$1)+SUMIFS(DataRegularSeason20242025!$AB$3:$AB$1315,DataRegularSeason20242025!$B$3:$B$1315, "&lt;=" &amp; $A39, DataRegularSeason20242025!$E$3:$E$1315, V$1)</f>
        <v>7</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9</v>
      </c>
      <c r="Y39" s="2">
        <f>SUMIFS(DataRegularSeason20242025!$AA$3:$AA$1315,DataRegularSeason20242025!$B$3:$B$1315, "&lt;=" &amp; $A39, DataRegularSeason20242025!$D$3:$D$1315, Y$1)+SUMIFS(DataRegularSeason20242025!$AB$3:$AB$1315,DataRegularSeason20242025!$B$3:$B$1315, "&lt;=" &amp; $A39, DataRegularSeason20242025!$E$3:$E$1315, Y$1)</f>
        <v>4</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12</v>
      </c>
      <c r="AB39" s="2">
        <f>SUMIFS(DataRegularSeason20242025!$AA$3:$AA$1315,DataRegularSeason20242025!$B$3:$B$1315, "&lt;=" &amp; $A39, DataRegularSeason20242025!$D$3:$D$1315, AB$1)+SUMIFS(DataRegularSeason20242025!$AB$3:$AB$1315,DataRegularSeason20242025!$B$3:$B$1315, "&lt;=" &amp; $A39, DataRegularSeason20242025!$E$3:$E$1315, AB$1)</f>
        <v>11</v>
      </c>
      <c r="AC39" s="2">
        <f>SUMIFS(DataRegularSeason20242025!$AA$3:$AA$1315,DataRegularSeason20242025!$B$3:$B$1315, "&lt;=" &amp; $A39, DataRegularSeason20242025!$D$3:$D$1315, AC$1)+SUMIFS(DataRegularSeason20242025!$AB$3:$AB$1315,DataRegularSeason20242025!$B$3:$B$1315, "&lt;=" &amp; $A39, DataRegularSeason20242025!$E$3:$E$1315, AC$1)</f>
        <v>10</v>
      </c>
      <c r="AD39" s="2">
        <f>SUMIFS(DataRegularSeason20242025!$AA$3:$AA$1315,DataRegularSeason20242025!$B$3:$B$1315, "&lt;=" &amp; $A39, DataRegularSeason20242025!$D$3:$D$1315, AD$1)+SUMIFS(DataRegularSeason20242025!$AB$3:$AB$1315,DataRegularSeason20242025!$B$3:$B$1315, "&lt;=" &amp; $A39, DataRegularSeason20242025!$E$3:$E$1315, AD$1)</f>
        <v>11</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16</v>
      </c>
      <c r="AG39" s="2">
        <f>SUMIFS(DataRegularSeason20242025!$AA$3:$AA$1315,DataRegularSeason20242025!$B$3:$B$1315, "&lt;=" &amp; $A39, DataRegularSeason20242025!$D$3:$D$1315, AG$1)+SUMIFS(DataRegularSeason20242025!$AB$3:$AB$1315,DataRegularSeason20242025!$B$3:$B$1315, "&lt;=" &amp; $A39, DataRegularSeason20242025!$E$3:$E$1315, AG$1)</f>
        <v>10</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7</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12</v>
      </c>
      <c r="F40" s="2">
        <f>SUMIFS(DataRegularSeason20242025!$AA$3:$AA$1315,DataRegularSeason20242025!$B$3:$B$1315, "&lt;=" &amp; $A40, DataRegularSeason20242025!$D$3:$D$1315, F$1)+SUMIFS(DataRegularSeason20242025!$AB$3:$AB$1315,DataRegularSeason20242025!$B$3:$B$1315, "&lt;=" &amp; $A40, DataRegularSeason20242025!$E$3:$E$1315, F$1)</f>
        <v>9</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7</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15</v>
      </c>
      <c r="N40" s="2">
        <f>SUMIFS(DataRegularSeason20242025!$AA$3:$AA$1315,DataRegularSeason20242025!$B$3:$B$1315, "&lt;=" &amp; $A40, DataRegularSeason20242025!$D$3:$D$1315, N$1)+SUMIFS(DataRegularSeason20242025!$AB$3:$AB$1315,DataRegularSeason20242025!$B$3:$B$1315, "&lt;=" &amp; $A40, DataRegularSeason20242025!$E$3:$E$1315, N$1)</f>
        <v>12</v>
      </c>
      <c r="O40" s="2">
        <f>SUMIFS(DataRegularSeason20242025!$AA$3:$AA$1315,DataRegularSeason20242025!$B$3:$B$1315, "&lt;=" &amp; $A40, DataRegularSeason20242025!$D$3:$D$1315, O$1)+SUMIFS(DataRegularSeason20242025!$AB$3:$AB$1315,DataRegularSeason20242025!$B$3:$B$1315, "&lt;=" &amp; $A40, DataRegularSeason20242025!$E$3:$E$1315, O$1)</f>
        <v>14</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14</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8</v>
      </c>
      <c r="V40" s="2">
        <f>SUMIFS(DataRegularSeason20242025!$AA$3:$AA$1315,DataRegularSeason20242025!$B$3:$B$1315, "&lt;=" &amp; $A40, DataRegularSeason20242025!$D$3:$D$1315, V$1)+SUMIFS(DataRegularSeason20242025!$AB$3:$AB$1315,DataRegularSeason20242025!$B$3:$B$1315, "&lt;=" &amp; $A40, DataRegularSeason20242025!$E$3:$E$1315, V$1)</f>
        <v>7</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9</v>
      </c>
      <c r="Y40" s="2">
        <f>SUMIFS(DataRegularSeason20242025!$AA$3:$AA$1315,DataRegularSeason20242025!$B$3:$B$1315, "&lt;=" &amp; $A40, DataRegularSeason20242025!$D$3:$D$1315, Y$1)+SUMIFS(DataRegularSeason20242025!$AB$3:$AB$1315,DataRegularSeason20242025!$B$3:$B$1315, "&lt;=" &amp; $A40, DataRegularSeason20242025!$E$3:$E$1315, Y$1)</f>
        <v>4</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12</v>
      </c>
      <c r="AB40" s="2">
        <f>SUMIFS(DataRegularSeason20242025!$AA$3:$AA$1315,DataRegularSeason20242025!$B$3:$B$1315, "&lt;=" &amp; $A40, DataRegularSeason20242025!$D$3:$D$1315, AB$1)+SUMIFS(DataRegularSeason20242025!$AB$3:$AB$1315,DataRegularSeason20242025!$B$3:$B$1315, "&lt;=" &amp; $A40, DataRegularSeason20242025!$E$3:$E$1315, AB$1)</f>
        <v>11</v>
      </c>
      <c r="AC40" s="2">
        <f>SUMIFS(DataRegularSeason20242025!$AA$3:$AA$1315,DataRegularSeason20242025!$B$3:$B$1315, "&lt;=" &amp; $A40, DataRegularSeason20242025!$D$3:$D$1315, AC$1)+SUMIFS(DataRegularSeason20242025!$AB$3:$AB$1315,DataRegularSeason20242025!$B$3:$B$1315, "&lt;=" &amp; $A40, DataRegularSeason20242025!$E$3:$E$1315, AC$1)</f>
        <v>10</v>
      </c>
      <c r="AD40" s="2">
        <f>SUMIFS(DataRegularSeason20242025!$AA$3:$AA$1315,DataRegularSeason20242025!$B$3:$B$1315, "&lt;=" &amp; $A40, DataRegularSeason20242025!$D$3:$D$1315, AD$1)+SUMIFS(DataRegularSeason20242025!$AB$3:$AB$1315,DataRegularSeason20242025!$B$3:$B$1315, "&lt;=" &amp; $A40, DataRegularSeason20242025!$E$3:$E$1315, AD$1)</f>
        <v>11</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16</v>
      </c>
      <c r="AG40" s="2">
        <f>SUMIFS(DataRegularSeason20242025!$AA$3:$AA$1315,DataRegularSeason20242025!$B$3:$B$1315, "&lt;=" &amp; $A40, DataRegularSeason20242025!$D$3:$D$1315, AG$1)+SUMIFS(DataRegularSeason20242025!$AB$3:$AB$1315,DataRegularSeason20242025!$B$3:$B$1315, "&lt;=" &amp; $A40, DataRegularSeason20242025!$E$3:$E$1315, AG$1)</f>
        <v>10</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7</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12</v>
      </c>
      <c r="F41" s="2">
        <f>SUMIFS(DataRegularSeason20242025!$AA$3:$AA$1315,DataRegularSeason20242025!$B$3:$B$1315, "&lt;=" &amp; $A41, DataRegularSeason20242025!$D$3:$D$1315, F$1)+SUMIFS(DataRegularSeason20242025!$AB$3:$AB$1315,DataRegularSeason20242025!$B$3:$B$1315, "&lt;=" &amp; $A41, DataRegularSeason20242025!$E$3:$E$1315, F$1)</f>
        <v>9</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7</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15</v>
      </c>
      <c r="N41" s="2">
        <f>SUMIFS(DataRegularSeason20242025!$AA$3:$AA$1315,DataRegularSeason20242025!$B$3:$B$1315, "&lt;=" &amp; $A41, DataRegularSeason20242025!$D$3:$D$1315, N$1)+SUMIFS(DataRegularSeason20242025!$AB$3:$AB$1315,DataRegularSeason20242025!$B$3:$B$1315, "&lt;=" &amp; $A41, DataRegularSeason20242025!$E$3:$E$1315, N$1)</f>
        <v>12</v>
      </c>
      <c r="O41" s="2">
        <f>SUMIFS(DataRegularSeason20242025!$AA$3:$AA$1315,DataRegularSeason20242025!$B$3:$B$1315, "&lt;=" &amp; $A41, DataRegularSeason20242025!$D$3:$D$1315, O$1)+SUMIFS(DataRegularSeason20242025!$AB$3:$AB$1315,DataRegularSeason20242025!$B$3:$B$1315, "&lt;=" &amp; $A41, DataRegularSeason20242025!$E$3:$E$1315, O$1)</f>
        <v>14</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14</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8</v>
      </c>
      <c r="V41" s="2">
        <f>SUMIFS(DataRegularSeason20242025!$AA$3:$AA$1315,DataRegularSeason20242025!$B$3:$B$1315, "&lt;=" &amp; $A41, DataRegularSeason20242025!$D$3:$D$1315, V$1)+SUMIFS(DataRegularSeason20242025!$AB$3:$AB$1315,DataRegularSeason20242025!$B$3:$B$1315, "&lt;=" &amp; $A41, DataRegularSeason20242025!$E$3:$E$1315, V$1)</f>
        <v>7</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9</v>
      </c>
      <c r="Y41" s="2">
        <f>SUMIFS(DataRegularSeason20242025!$AA$3:$AA$1315,DataRegularSeason20242025!$B$3:$B$1315, "&lt;=" &amp; $A41, DataRegularSeason20242025!$D$3:$D$1315, Y$1)+SUMIFS(DataRegularSeason20242025!$AB$3:$AB$1315,DataRegularSeason20242025!$B$3:$B$1315, "&lt;=" &amp; $A41, DataRegularSeason20242025!$E$3:$E$1315, Y$1)</f>
        <v>4</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12</v>
      </c>
      <c r="AB41" s="2">
        <f>SUMIFS(DataRegularSeason20242025!$AA$3:$AA$1315,DataRegularSeason20242025!$B$3:$B$1315, "&lt;=" &amp; $A41, DataRegularSeason20242025!$D$3:$D$1315, AB$1)+SUMIFS(DataRegularSeason20242025!$AB$3:$AB$1315,DataRegularSeason20242025!$B$3:$B$1315, "&lt;=" &amp; $A41, DataRegularSeason20242025!$E$3:$E$1315, AB$1)</f>
        <v>11</v>
      </c>
      <c r="AC41" s="2">
        <f>SUMIFS(DataRegularSeason20242025!$AA$3:$AA$1315,DataRegularSeason20242025!$B$3:$B$1315, "&lt;=" &amp; $A41, DataRegularSeason20242025!$D$3:$D$1315, AC$1)+SUMIFS(DataRegularSeason20242025!$AB$3:$AB$1315,DataRegularSeason20242025!$B$3:$B$1315, "&lt;=" &amp; $A41, DataRegularSeason20242025!$E$3:$E$1315, AC$1)</f>
        <v>10</v>
      </c>
      <c r="AD41" s="2">
        <f>SUMIFS(DataRegularSeason20242025!$AA$3:$AA$1315,DataRegularSeason20242025!$B$3:$B$1315, "&lt;=" &amp; $A41, DataRegularSeason20242025!$D$3:$D$1315, AD$1)+SUMIFS(DataRegularSeason20242025!$AB$3:$AB$1315,DataRegularSeason20242025!$B$3:$B$1315, "&lt;=" &amp; $A41, DataRegularSeason20242025!$E$3:$E$1315, AD$1)</f>
        <v>11</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16</v>
      </c>
      <c r="AG41" s="2">
        <f>SUMIFS(DataRegularSeason20242025!$AA$3:$AA$1315,DataRegularSeason20242025!$B$3:$B$1315, "&lt;=" &amp; $A41, DataRegularSeason20242025!$D$3:$D$1315, AG$1)+SUMIFS(DataRegularSeason20242025!$AB$3:$AB$1315,DataRegularSeason20242025!$B$3:$B$1315, "&lt;=" &amp; $A41, DataRegularSeason20242025!$E$3:$E$1315, AG$1)</f>
        <v>10</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7</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12</v>
      </c>
      <c r="F42" s="2">
        <f>SUMIFS(DataRegularSeason20242025!$AA$3:$AA$1315,DataRegularSeason20242025!$B$3:$B$1315, "&lt;=" &amp; $A42, DataRegularSeason20242025!$D$3:$D$1315, F$1)+SUMIFS(DataRegularSeason20242025!$AB$3:$AB$1315,DataRegularSeason20242025!$B$3:$B$1315, "&lt;=" &amp; $A42, DataRegularSeason20242025!$E$3:$E$1315, F$1)</f>
        <v>9</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7</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15</v>
      </c>
      <c r="N42" s="2">
        <f>SUMIFS(DataRegularSeason20242025!$AA$3:$AA$1315,DataRegularSeason20242025!$B$3:$B$1315, "&lt;=" &amp; $A42, DataRegularSeason20242025!$D$3:$D$1315, N$1)+SUMIFS(DataRegularSeason20242025!$AB$3:$AB$1315,DataRegularSeason20242025!$B$3:$B$1315, "&lt;=" &amp; $A42, DataRegularSeason20242025!$E$3:$E$1315, N$1)</f>
        <v>12</v>
      </c>
      <c r="O42" s="2">
        <f>SUMIFS(DataRegularSeason20242025!$AA$3:$AA$1315,DataRegularSeason20242025!$B$3:$B$1315, "&lt;=" &amp; $A42, DataRegularSeason20242025!$D$3:$D$1315, O$1)+SUMIFS(DataRegularSeason20242025!$AB$3:$AB$1315,DataRegularSeason20242025!$B$3:$B$1315, "&lt;=" &amp; $A42, DataRegularSeason20242025!$E$3:$E$1315, O$1)</f>
        <v>14</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14</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8</v>
      </c>
      <c r="V42" s="2">
        <f>SUMIFS(DataRegularSeason20242025!$AA$3:$AA$1315,DataRegularSeason20242025!$B$3:$B$1315, "&lt;=" &amp; $A42, DataRegularSeason20242025!$D$3:$D$1315, V$1)+SUMIFS(DataRegularSeason20242025!$AB$3:$AB$1315,DataRegularSeason20242025!$B$3:$B$1315, "&lt;=" &amp; $A42, DataRegularSeason20242025!$E$3:$E$1315, V$1)</f>
        <v>7</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9</v>
      </c>
      <c r="Y42" s="2">
        <f>SUMIFS(DataRegularSeason20242025!$AA$3:$AA$1315,DataRegularSeason20242025!$B$3:$B$1315, "&lt;=" &amp; $A42, DataRegularSeason20242025!$D$3:$D$1315, Y$1)+SUMIFS(DataRegularSeason20242025!$AB$3:$AB$1315,DataRegularSeason20242025!$B$3:$B$1315, "&lt;=" &amp; $A42, DataRegularSeason20242025!$E$3:$E$1315, Y$1)</f>
        <v>4</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12</v>
      </c>
      <c r="AB42" s="2">
        <f>SUMIFS(DataRegularSeason20242025!$AA$3:$AA$1315,DataRegularSeason20242025!$B$3:$B$1315, "&lt;=" &amp; $A42, DataRegularSeason20242025!$D$3:$D$1315, AB$1)+SUMIFS(DataRegularSeason20242025!$AB$3:$AB$1315,DataRegularSeason20242025!$B$3:$B$1315, "&lt;=" &amp; $A42, DataRegularSeason20242025!$E$3:$E$1315, AB$1)</f>
        <v>11</v>
      </c>
      <c r="AC42" s="2">
        <f>SUMIFS(DataRegularSeason20242025!$AA$3:$AA$1315,DataRegularSeason20242025!$B$3:$B$1315, "&lt;=" &amp; $A42, DataRegularSeason20242025!$D$3:$D$1315, AC$1)+SUMIFS(DataRegularSeason20242025!$AB$3:$AB$1315,DataRegularSeason20242025!$B$3:$B$1315, "&lt;=" &amp; $A42, DataRegularSeason20242025!$E$3:$E$1315, AC$1)</f>
        <v>10</v>
      </c>
      <c r="AD42" s="2">
        <f>SUMIFS(DataRegularSeason20242025!$AA$3:$AA$1315,DataRegularSeason20242025!$B$3:$B$1315, "&lt;=" &amp; $A42, DataRegularSeason20242025!$D$3:$D$1315, AD$1)+SUMIFS(DataRegularSeason20242025!$AB$3:$AB$1315,DataRegularSeason20242025!$B$3:$B$1315, "&lt;=" &amp; $A42, DataRegularSeason20242025!$E$3:$E$1315, AD$1)</f>
        <v>11</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16</v>
      </c>
      <c r="AG42" s="2">
        <f>SUMIFS(DataRegularSeason20242025!$AA$3:$AA$1315,DataRegularSeason20242025!$B$3:$B$1315, "&lt;=" &amp; $A42, DataRegularSeason20242025!$D$3:$D$1315, AG$1)+SUMIFS(DataRegularSeason20242025!$AB$3:$AB$1315,DataRegularSeason20242025!$B$3:$B$1315, "&lt;=" &amp; $A42, DataRegularSeason20242025!$E$3:$E$1315, AG$1)</f>
        <v>10</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7</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12</v>
      </c>
      <c r="F43" s="2">
        <f>SUMIFS(DataRegularSeason20242025!$AA$3:$AA$1315,DataRegularSeason20242025!$B$3:$B$1315, "&lt;=" &amp; $A43, DataRegularSeason20242025!$D$3:$D$1315, F$1)+SUMIFS(DataRegularSeason20242025!$AB$3:$AB$1315,DataRegularSeason20242025!$B$3:$B$1315, "&lt;=" &amp; $A43, DataRegularSeason20242025!$E$3:$E$1315, F$1)</f>
        <v>9</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7</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15</v>
      </c>
      <c r="N43" s="2">
        <f>SUMIFS(DataRegularSeason20242025!$AA$3:$AA$1315,DataRegularSeason20242025!$B$3:$B$1315, "&lt;=" &amp; $A43, DataRegularSeason20242025!$D$3:$D$1315, N$1)+SUMIFS(DataRegularSeason20242025!$AB$3:$AB$1315,DataRegularSeason20242025!$B$3:$B$1315, "&lt;=" &amp; $A43, DataRegularSeason20242025!$E$3:$E$1315, N$1)</f>
        <v>12</v>
      </c>
      <c r="O43" s="2">
        <f>SUMIFS(DataRegularSeason20242025!$AA$3:$AA$1315,DataRegularSeason20242025!$B$3:$B$1315, "&lt;=" &amp; $A43, DataRegularSeason20242025!$D$3:$D$1315, O$1)+SUMIFS(DataRegularSeason20242025!$AB$3:$AB$1315,DataRegularSeason20242025!$B$3:$B$1315, "&lt;=" &amp; $A43, DataRegularSeason20242025!$E$3:$E$1315, O$1)</f>
        <v>14</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14</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8</v>
      </c>
      <c r="V43" s="2">
        <f>SUMIFS(DataRegularSeason20242025!$AA$3:$AA$1315,DataRegularSeason20242025!$B$3:$B$1315, "&lt;=" &amp; $A43, DataRegularSeason20242025!$D$3:$D$1315, V$1)+SUMIFS(DataRegularSeason20242025!$AB$3:$AB$1315,DataRegularSeason20242025!$B$3:$B$1315, "&lt;=" &amp; $A43, DataRegularSeason20242025!$E$3:$E$1315, V$1)</f>
        <v>7</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9</v>
      </c>
      <c r="Y43" s="2">
        <f>SUMIFS(DataRegularSeason20242025!$AA$3:$AA$1315,DataRegularSeason20242025!$B$3:$B$1315, "&lt;=" &amp; $A43, DataRegularSeason20242025!$D$3:$D$1315, Y$1)+SUMIFS(DataRegularSeason20242025!$AB$3:$AB$1315,DataRegularSeason20242025!$B$3:$B$1315, "&lt;=" &amp; $A43, DataRegularSeason20242025!$E$3:$E$1315, Y$1)</f>
        <v>4</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12</v>
      </c>
      <c r="AB43" s="2">
        <f>SUMIFS(DataRegularSeason20242025!$AA$3:$AA$1315,DataRegularSeason20242025!$B$3:$B$1315, "&lt;=" &amp; $A43, DataRegularSeason20242025!$D$3:$D$1315, AB$1)+SUMIFS(DataRegularSeason20242025!$AB$3:$AB$1315,DataRegularSeason20242025!$B$3:$B$1315, "&lt;=" &amp; $A43, DataRegularSeason20242025!$E$3:$E$1315, AB$1)</f>
        <v>11</v>
      </c>
      <c r="AC43" s="2">
        <f>SUMIFS(DataRegularSeason20242025!$AA$3:$AA$1315,DataRegularSeason20242025!$B$3:$B$1315, "&lt;=" &amp; $A43, DataRegularSeason20242025!$D$3:$D$1315, AC$1)+SUMIFS(DataRegularSeason20242025!$AB$3:$AB$1315,DataRegularSeason20242025!$B$3:$B$1315, "&lt;=" &amp; $A43, DataRegularSeason20242025!$E$3:$E$1315, AC$1)</f>
        <v>10</v>
      </c>
      <c r="AD43" s="2">
        <f>SUMIFS(DataRegularSeason20242025!$AA$3:$AA$1315,DataRegularSeason20242025!$B$3:$B$1315, "&lt;=" &amp; $A43, DataRegularSeason20242025!$D$3:$D$1315, AD$1)+SUMIFS(DataRegularSeason20242025!$AB$3:$AB$1315,DataRegularSeason20242025!$B$3:$B$1315, "&lt;=" &amp; $A43, DataRegularSeason20242025!$E$3:$E$1315, AD$1)</f>
        <v>11</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16</v>
      </c>
      <c r="AG43" s="2">
        <f>SUMIFS(DataRegularSeason20242025!$AA$3:$AA$1315,DataRegularSeason20242025!$B$3:$B$1315, "&lt;=" &amp; $A43, DataRegularSeason20242025!$D$3:$D$1315, AG$1)+SUMIFS(DataRegularSeason20242025!$AB$3:$AB$1315,DataRegularSeason20242025!$B$3:$B$1315, "&lt;=" &amp; $A43, DataRegularSeason20242025!$E$3:$E$1315, AG$1)</f>
        <v>10</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7</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12</v>
      </c>
      <c r="F44" s="2">
        <f>SUMIFS(DataRegularSeason20242025!$AA$3:$AA$1315,DataRegularSeason20242025!$B$3:$B$1315, "&lt;=" &amp; $A44, DataRegularSeason20242025!$D$3:$D$1315, F$1)+SUMIFS(DataRegularSeason20242025!$AB$3:$AB$1315,DataRegularSeason20242025!$B$3:$B$1315, "&lt;=" &amp; $A44, DataRegularSeason20242025!$E$3:$E$1315, F$1)</f>
        <v>9</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7</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15</v>
      </c>
      <c r="N44" s="2">
        <f>SUMIFS(DataRegularSeason20242025!$AA$3:$AA$1315,DataRegularSeason20242025!$B$3:$B$1315, "&lt;=" &amp; $A44, DataRegularSeason20242025!$D$3:$D$1315, N$1)+SUMIFS(DataRegularSeason20242025!$AB$3:$AB$1315,DataRegularSeason20242025!$B$3:$B$1315, "&lt;=" &amp; $A44, DataRegularSeason20242025!$E$3:$E$1315, N$1)</f>
        <v>12</v>
      </c>
      <c r="O44" s="2">
        <f>SUMIFS(DataRegularSeason20242025!$AA$3:$AA$1315,DataRegularSeason20242025!$B$3:$B$1315, "&lt;=" &amp; $A44, DataRegularSeason20242025!$D$3:$D$1315, O$1)+SUMIFS(DataRegularSeason20242025!$AB$3:$AB$1315,DataRegularSeason20242025!$B$3:$B$1315, "&lt;=" &amp; $A44, DataRegularSeason20242025!$E$3:$E$1315, O$1)</f>
        <v>14</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14</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8</v>
      </c>
      <c r="V44" s="2">
        <f>SUMIFS(DataRegularSeason20242025!$AA$3:$AA$1315,DataRegularSeason20242025!$B$3:$B$1315, "&lt;=" &amp; $A44, DataRegularSeason20242025!$D$3:$D$1315, V$1)+SUMIFS(DataRegularSeason20242025!$AB$3:$AB$1315,DataRegularSeason20242025!$B$3:$B$1315, "&lt;=" &amp; $A44, DataRegularSeason20242025!$E$3:$E$1315, V$1)</f>
        <v>7</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9</v>
      </c>
      <c r="Y44" s="2">
        <f>SUMIFS(DataRegularSeason20242025!$AA$3:$AA$1315,DataRegularSeason20242025!$B$3:$B$1315, "&lt;=" &amp; $A44, DataRegularSeason20242025!$D$3:$D$1315, Y$1)+SUMIFS(DataRegularSeason20242025!$AB$3:$AB$1315,DataRegularSeason20242025!$B$3:$B$1315, "&lt;=" &amp; $A44, DataRegularSeason20242025!$E$3:$E$1315, Y$1)</f>
        <v>4</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12</v>
      </c>
      <c r="AB44" s="2">
        <f>SUMIFS(DataRegularSeason20242025!$AA$3:$AA$1315,DataRegularSeason20242025!$B$3:$B$1315, "&lt;=" &amp; $A44, DataRegularSeason20242025!$D$3:$D$1315, AB$1)+SUMIFS(DataRegularSeason20242025!$AB$3:$AB$1315,DataRegularSeason20242025!$B$3:$B$1315, "&lt;=" &amp; $A44, DataRegularSeason20242025!$E$3:$E$1315, AB$1)</f>
        <v>11</v>
      </c>
      <c r="AC44" s="2">
        <f>SUMIFS(DataRegularSeason20242025!$AA$3:$AA$1315,DataRegularSeason20242025!$B$3:$B$1315, "&lt;=" &amp; $A44, DataRegularSeason20242025!$D$3:$D$1315, AC$1)+SUMIFS(DataRegularSeason20242025!$AB$3:$AB$1315,DataRegularSeason20242025!$B$3:$B$1315, "&lt;=" &amp; $A44, DataRegularSeason20242025!$E$3:$E$1315, AC$1)</f>
        <v>10</v>
      </c>
      <c r="AD44" s="2">
        <f>SUMIFS(DataRegularSeason20242025!$AA$3:$AA$1315,DataRegularSeason20242025!$B$3:$B$1315, "&lt;=" &amp; $A44, DataRegularSeason20242025!$D$3:$D$1315, AD$1)+SUMIFS(DataRegularSeason20242025!$AB$3:$AB$1315,DataRegularSeason20242025!$B$3:$B$1315, "&lt;=" &amp; $A44, DataRegularSeason20242025!$E$3:$E$1315, AD$1)</f>
        <v>11</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16</v>
      </c>
      <c r="AG44" s="2">
        <f>SUMIFS(DataRegularSeason20242025!$AA$3:$AA$1315,DataRegularSeason20242025!$B$3:$B$1315, "&lt;=" &amp; $A44, DataRegularSeason20242025!$D$3:$D$1315, AG$1)+SUMIFS(DataRegularSeason20242025!$AB$3:$AB$1315,DataRegularSeason20242025!$B$3:$B$1315, "&lt;=" &amp; $A44, DataRegularSeason20242025!$E$3:$E$1315, AG$1)</f>
        <v>10</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7</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12</v>
      </c>
      <c r="F45" s="2">
        <f>SUMIFS(DataRegularSeason20242025!$AA$3:$AA$1315,DataRegularSeason20242025!$B$3:$B$1315, "&lt;=" &amp; $A45, DataRegularSeason20242025!$D$3:$D$1315, F$1)+SUMIFS(DataRegularSeason20242025!$AB$3:$AB$1315,DataRegularSeason20242025!$B$3:$B$1315, "&lt;=" &amp; $A45, DataRegularSeason20242025!$E$3:$E$1315, F$1)</f>
        <v>9</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7</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15</v>
      </c>
      <c r="N45" s="2">
        <f>SUMIFS(DataRegularSeason20242025!$AA$3:$AA$1315,DataRegularSeason20242025!$B$3:$B$1315, "&lt;=" &amp; $A45, DataRegularSeason20242025!$D$3:$D$1315, N$1)+SUMIFS(DataRegularSeason20242025!$AB$3:$AB$1315,DataRegularSeason20242025!$B$3:$B$1315, "&lt;=" &amp; $A45, DataRegularSeason20242025!$E$3:$E$1315, N$1)</f>
        <v>12</v>
      </c>
      <c r="O45" s="2">
        <f>SUMIFS(DataRegularSeason20242025!$AA$3:$AA$1315,DataRegularSeason20242025!$B$3:$B$1315, "&lt;=" &amp; $A45, DataRegularSeason20242025!$D$3:$D$1315, O$1)+SUMIFS(DataRegularSeason20242025!$AB$3:$AB$1315,DataRegularSeason20242025!$B$3:$B$1315, "&lt;=" &amp; $A45, DataRegularSeason20242025!$E$3:$E$1315, O$1)</f>
        <v>14</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14</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8</v>
      </c>
      <c r="V45" s="2">
        <f>SUMIFS(DataRegularSeason20242025!$AA$3:$AA$1315,DataRegularSeason20242025!$B$3:$B$1315, "&lt;=" &amp; $A45, DataRegularSeason20242025!$D$3:$D$1315, V$1)+SUMIFS(DataRegularSeason20242025!$AB$3:$AB$1315,DataRegularSeason20242025!$B$3:$B$1315, "&lt;=" &amp; $A45, DataRegularSeason20242025!$E$3:$E$1315, V$1)</f>
        <v>7</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9</v>
      </c>
      <c r="Y45" s="2">
        <f>SUMIFS(DataRegularSeason20242025!$AA$3:$AA$1315,DataRegularSeason20242025!$B$3:$B$1315, "&lt;=" &amp; $A45, DataRegularSeason20242025!$D$3:$D$1315, Y$1)+SUMIFS(DataRegularSeason20242025!$AB$3:$AB$1315,DataRegularSeason20242025!$B$3:$B$1315, "&lt;=" &amp; $A45, DataRegularSeason20242025!$E$3:$E$1315, Y$1)</f>
        <v>4</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12</v>
      </c>
      <c r="AB45" s="2">
        <f>SUMIFS(DataRegularSeason20242025!$AA$3:$AA$1315,DataRegularSeason20242025!$B$3:$B$1315, "&lt;=" &amp; $A45, DataRegularSeason20242025!$D$3:$D$1315, AB$1)+SUMIFS(DataRegularSeason20242025!$AB$3:$AB$1315,DataRegularSeason20242025!$B$3:$B$1315, "&lt;=" &amp; $A45, DataRegularSeason20242025!$E$3:$E$1315, AB$1)</f>
        <v>11</v>
      </c>
      <c r="AC45" s="2">
        <f>SUMIFS(DataRegularSeason20242025!$AA$3:$AA$1315,DataRegularSeason20242025!$B$3:$B$1315, "&lt;=" &amp; $A45, DataRegularSeason20242025!$D$3:$D$1315, AC$1)+SUMIFS(DataRegularSeason20242025!$AB$3:$AB$1315,DataRegularSeason20242025!$B$3:$B$1315, "&lt;=" &amp; $A45, DataRegularSeason20242025!$E$3:$E$1315, AC$1)</f>
        <v>10</v>
      </c>
      <c r="AD45" s="2">
        <f>SUMIFS(DataRegularSeason20242025!$AA$3:$AA$1315,DataRegularSeason20242025!$B$3:$B$1315, "&lt;=" &amp; $A45, DataRegularSeason20242025!$D$3:$D$1315, AD$1)+SUMIFS(DataRegularSeason20242025!$AB$3:$AB$1315,DataRegularSeason20242025!$B$3:$B$1315, "&lt;=" &amp; $A45, DataRegularSeason20242025!$E$3:$E$1315, AD$1)</f>
        <v>11</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16</v>
      </c>
      <c r="AG45" s="2">
        <f>SUMIFS(DataRegularSeason20242025!$AA$3:$AA$1315,DataRegularSeason20242025!$B$3:$B$1315, "&lt;=" &amp; $A45, DataRegularSeason20242025!$D$3:$D$1315, AG$1)+SUMIFS(DataRegularSeason20242025!$AB$3:$AB$1315,DataRegularSeason20242025!$B$3:$B$1315, "&lt;=" &amp; $A45, DataRegularSeason20242025!$E$3:$E$1315, AG$1)</f>
        <v>10</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7</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12</v>
      </c>
      <c r="F46" s="2">
        <f>SUMIFS(DataRegularSeason20242025!$AA$3:$AA$1315,DataRegularSeason20242025!$B$3:$B$1315, "&lt;=" &amp; $A46, DataRegularSeason20242025!$D$3:$D$1315, F$1)+SUMIFS(DataRegularSeason20242025!$AB$3:$AB$1315,DataRegularSeason20242025!$B$3:$B$1315, "&lt;=" &amp; $A46, DataRegularSeason20242025!$E$3:$E$1315, F$1)</f>
        <v>9</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7</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15</v>
      </c>
      <c r="N46" s="2">
        <f>SUMIFS(DataRegularSeason20242025!$AA$3:$AA$1315,DataRegularSeason20242025!$B$3:$B$1315, "&lt;=" &amp; $A46, DataRegularSeason20242025!$D$3:$D$1315, N$1)+SUMIFS(DataRegularSeason20242025!$AB$3:$AB$1315,DataRegularSeason20242025!$B$3:$B$1315, "&lt;=" &amp; $A46, DataRegularSeason20242025!$E$3:$E$1315, N$1)</f>
        <v>12</v>
      </c>
      <c r="O46" s="2">
        <f>SUMIFS(DataRegularSeason20242025!$AA$3:$AA$1315,DataRegularSeason20242025!$B$3:$B$1315, "&lt;=" &amp; $A46, DataRegularSeason20242025!$D$3:$D$1315, O$1)+SUMIFS(DataRegularSeason20242025!$AB$3:$AB$1315,DataRegularSeason20242025!$B$3:$B$1315, "&lt;=" &amp; $A46, DataRegularSeason20242025!$E$3:$E$1315, O$1)</f>
        <v>14</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14</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8</v>
      </c>
      <c r="V46" s="2">
        <f>SUMIFS(DataRegularSeason20242025!$AA$3:$AA$1315,DataRegularSeason20242025!$B$3:$B$1315, "&lt;=" &amp; $A46, DataRegularSeason20242025!$D$3:$D$1315, V$1)+SUMIFS(DataRegularSeason20242025!$AB$3:$AB$1315,DataRegularSeason20242025!$B$3:$B$1315, "&lt;=" &amp; $A46, DataRegularSeason20242025!$E$3:$E$1315, V$1)</f>
        <v>7</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9</v>
      </c>
      <c r="Y46" s="2">
        <f>SUMIFS(DataRegularSeason20242025!$AA$3:$AA$1315,DataRegularSeason20242025!$B$3:$B$1315, "&lt;=" &amp; $A46, DataRegularSeason20242025!$D$3:$D$1315, Y$1)+SUMIFS(DataRegularSeason20242025!$AB$3:$AB$1315,DataRegularSeason20242025!$B$3:$B$1315, "&lt;=" &amp; $A46, DataRegularSeason20242025!$E$3:$E$1315, Y$1)</f>
        <v>4</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12</v>
      </c>
      <c r="AB46" s="2">
        <f>SUMIFS(DataRegularSeason20242025!$AA$3:$AA$1315,DataRegularSeason20242025!$B$3:$B$1315, "&lt;=" &amp; $A46, DataRegularSeason20242025!$D$3:$D$1315, AB$1)+SUMIFS(DataRegularSeason20242025!$AB$3:$AB$1315,DataRegularSeason20242025!$B$3:$B$1315, "&lt;=" &amp; $A46, DataRegularSeason20242025!$E$3:$E$1315, AB$1)</f>
        <v>11</v>
      </c>
      <c r="AC46" s="2">
        <f>SUMIFS(DataRegularSeason20242025!$AA$3:$AA$1315,DataRegularSeason20242025!$B$3:$B$1315, "&lt;=" &amp; $A46, DataRegularSeason20242025!$D$3:$D$1315, AC$1)+SUMIFS(DataRegularSeason20242025!$AB$3:$AB$1315,DataRegularSeason20242025!$B$3:$B$1315, "&lt;=" &amp; $A46, DataRegularSeason20242025!$E$3:$E$1315, AC$1)</f>
        <v>10</v>
      </c>
      <c r="AD46" s="2">
        <f>SUMIFS(DataRegularSeason20242025!$AA$3:$AA$1315,DataRegularSeason20242025!$B$3:$B$1315, "&lt;=" &amp; $A46, DataRegularSeason20242025!$D$3:$D$1315, AD$1)+SUMIFS(DataRegularSeason20242025!$AB$3:$AB$1315,DataRegularSeason20242025!$B$3:$B$1315, "&lt;=" &amp; $A46, DataRegularSeason20242025!$E$3:$E$1315, AD$1)</f>
        <v>11</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16</v>
      </c>
      <c r="AG46" s="2">
        <f>SUMIFS(DataRegularSeason20242025!$AA$3:$AA$1315,DataRegularSeason20242025!$B$3:$B$1315, "&lt;=" &amp; $A46, DataRegularSeason20242025!$D$3:$D$1315, AG$1)+SUMIFS(DataRegularSeason20242025!$AB$3:$AB$1315,DataRegularSeason20242025!$B$3:$B$1315, "&lt;=" &amp; $A46, DataRegularSeason20242025!$E$3:$E$1315, AG$1)</f>
        <v>10</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7</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12</v>
      </c>
      <c r="F47" s="2">
        <f>SUMIFS(DataRegularSeason20242025!$AA$3:$AA$1315,DataRegularSeason20242025!$B$3:$B$1315, "&lt;=" &amp; $A47, DataRegularSeason20242025!$D$3:$D$1315, F$1)+SUMIFS(DataRegularSeason20242025!$AB$3:$AB$1315,DataRegularSeason20242025!$B$3:$B$1315, "&lt;=" &amp; $A47, DataRegularSeason20242025!$E$3:$E$1315, F$1)</f>
        <v>9</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7</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15</v>
      </c>
      <c r="N47" s="2">
        <f>SUMIFS(DataRegularSeason20242025!$AA$3:$AA$1315,DataRegularSeason20242025!$B$3:$B$1315, "&lt;=" &amp; $A47, DataRegularSeason20242025!$D$3:$D$1315, N$1)+SUMIFS(DataRegularSeason20242025!$AB$3:$AB$1315,DataRegularSeason20242025!$B$3:$B$1315, "&lt;=" &amp; $A47, DataRegularSeason20242025!$E$3:$E$1315, N$1)</f>
        <v>12</v>
      </c>
      <c r="O47" s="2">
        <f>SUMIFS(DataRegularSeason20242025!$AA$3:$AA$1315,DataRegularSeason20242025!$B$3:$B$1315, "&lt;=" &amp; $A47, DataRegularSeason20242025!$D$3:$D$1315, O$1)+SUMIFS(DataRegularSeason20242025!$AB$3:$AB$1315,DataRegularSeason20242025!$B$3:$B$1315, "&lt;=" &amp; $A47, DataRegularSeason20242025!$E$3:$E$1315, O$1)</f>
        <v>14</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14</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8</v>
      </c>
      <c r="V47" s="2">
        <f>SUMIFS(DataRegularSeason20242025!$AA$3:$AA$1315,DataRegularSeason20242025!$B$3:$B$1315, "&lt;=" &amp; $A47, DataRegularSeason20242025!$D$3:$D$1315, V$1)+SUMIFS(DataRegularSeason20242025!$AB$3:$AB$1315,DataRegularSeason20242025!$B$3:$B$1315, "&lt;=" &amp; $A47, DataRegularSeason20242025!$E$3:$E$1315, V$1)</f>
        <v>7</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9</v>
      </c>
      <c r="Y47" s="2">
        <f>SUMIFS(DataRegularSeason20242025!$AA$3:$AA$1315,DataRegularSeason20242025!$B$3:$B$1315, "&lt;=" &amp; $A47, DataRegularSeason20242025!$D$3:$D$1315, Y$1)+SUMIFS(DataRegularSeason20242025!$AB$3:$AB$1315,DataRegularSeason20242025!$B$3:$B$1315, "&lt;=" &amp; $A47, DataRegularSeason20242025!$E$3:$E$1315, Y$1)</f>
        <v>4</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12</v>
      </c>
      <c r="AB47" s="2">
        <f>SUMIFS(DataRegularSeason20242025!$AA$3:$AA$1315,DataRegularSeason20242025!$B$3:$B$1315, "&lt;=" &amp; $A47, DataRegularSeason20242025!$D$3:$D$1315, AB$1)+SUMIFS(DataRegularSeason20242025!$AB$3:$AB$1315,DataRegularSeason20242025!$B$3:$B$1315, "&lt;=" &amp; $A47, DataRegularSeason20242025!$E$3:$E$1315, AB$1)</f>
        <v>11</v>
      </c>
      <c r="AC47" s="2">
        <f>SUMIFS(DataRegularSeason20242025!$AA$3:$AA$1315,DataRegularSeason20242025!$B$3:$B$1315, "&lt;=" &amp; $A47, DataRegularSeason20242025!$D$3:$D$1315, AC$1)+SUMIFS(DataRegularSeason20242025!$AB$3:$AB$1315,DataRegularSeason20242025!$B$3:$B$1315, "&lt;=" &amp; $A47, DataRegularSeason20242025!$E$3:$E$1315, AC$1)</f>
        <v>10</v>
      </c>
      <c r="AD47" s="2">
        <f>SUMIFS(DataRegularSeason20242025!$AA$3:$AA$1315,DataRegularSeason20242025!$B$3:$B$1315, "&lt;=" &amp; $A47, DataRegularSeason20242025!$D$3:$D$1315, AD$1)+SUMIFS(DataRegularSeason20242025!$AB$3:$AB$1315,DataRegularSeason20242025!$B$3:$B$1315, "&lt;=" &amp; $A47, DataRegularSeason20242025!$E$3:$E$1315, AD$1)</f>
        <v>11</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16</v>
      </c>
      <c r="AG47" s="2">
        <f>SUMIFS(DataRegularSeason20242025!$AA$3:$AA$1315,DataRegularSeason20242025!$B$3:$B$1315, "&lt;=" &amp; $A47, DataRegularSeason20242025!$D$3:$D$1315, AG$1)+SUMIFS(DataRegularSeason20242025!$AB$3:$AB$1315,DataRegularSeason20242025!$B$3:$B$1315, "&lt;=" &amp; $A47, DataRegularSeason20242025!$E$3:$E$1315, AG$1)</f>
        <v>10</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7</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12</v>
      </c>
      <c r="F48" s="2">
        <f>SUMIFS(DataRegularSeason20242025!$AA$3:$AA$1315,DataRegularSeason20242025!$B$3:$B$1315, "&lt;=" &amp; $A48, DataRegularSeason20242025!$D$3:$D$1315, F$1)+SUMIFS(DataRegularSeason20242025!$AB$3:$AB$1315,DataRegularSeason20242025!$B$3:$B$1315, "&lt;=" &amp; $A48, DataRegularSeason20242025!$E$3:$E$1315, F$1)</f>
        <v>9</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7</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15</v>
      </c>
      <c r="N48" s="2">
        <f>SUMIFS(DataRegularSeason20242025!$AA$3:$AA$1315,DataRegularSeason20242025!$B$3:$B$1315, "&lt;=" &amp; $A48, DataRegularSeason20242025!$D$3:$D$1315, N$1)+SUMIFS(DataRegularSeason20242025!$AB$3:$AB$1315,DataRegularSeason20242025!$B$3:$B$1315, "&lt;=" &amp; $A48, DataRegularSeason20242025!$E$3:$E$1315, N$1)</f>
        <v>12</v>
      </c>
      <c r="O48" s="2">
        <f>SUMIFS(DataRegularSeason20242025!$AA$3:$AA$1315,DataRegularSeason20242025!$B$3:$B$1315, "&lt;=" &amp; $A48, DataRegularSeason20242025!$D$3:$D$1315, O$1)+SUMIFS(DataRegularSeason20242025!$AB$3:$AB$1315,DataRegularSeason20242025!$B$3:$B$1315, "&lt;=" &amp; $A48, DataRegularSeason20242025!$E$3:$E$1315, O$1)</f>
        <v>14</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14</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8</v>
      </c>
      <c r="V48" s="2">
        <f>SUMIFS(DataRegularSeason20242025!$AA$3:$AA$1315,DataRegularSeason20242025!$B$3:$B$1315, "&lt;=" &amp; $A48, DataRegularSeason20242025!$D$3:$D$1315, V$1)+SUMIFS(DataRegularSeason20242025!$AB$3:$AB$1315,DataRegularSeason20242025!$B$3:$B$1315, "&lt;=" &amp; $A48, DataRegularSeason20242025!$E$3:$E$1315, V$1)</f>
        <v>7</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9</v>
      </c>
      <c r="Y48" s="2">
        <f>SUMIFS(DataRegularSeason20242025!$AA$3:$AA$1315,DataRegularSeason20242025!$B$3:$B$1315, "&lt;=" &amp; $A48, DataRegularSeason20242025!$D$3:$D$1315, Y$1)+SUMIFS(DataRegularSeason20242025!$AB$3:$AB$1315,DataRegularSeason20242025!$B$3:$B$1315, "&lt;=" &amp; $A48, DataRegularSeason20242025!$E$3:$E$1315, Y$1)</f>
        <v>4</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12</v>
      </c>
      <c r="AB48" s="2">
        <f>SUMIFS(DataRegularSeason20242025!$AA$3:$AA$1315,DataRegularSeason20242025!$B$3:$B$1315, "&lt;=" &amp; $A48, DataRegularSeason20242025!$D$3:$D$1315, AB$1)+SUMIFS(DataRegularSeason20242025!$AB$3:$AB$1315,DataRegularSeason20242025!$B$3:$B$1315, "&lt;=" &amp; $A48, DataRegularSeason20242025!$E$3:$E$1315, AB$1)</f>
        <v>11</v>
      </c>
      <c r="AC48" s="2">
        <f>SUMIFS(DataRegularSeason20242025!$AA$3:$AA$1315,DataRegularSeason20242025!$B$3:$B$1315, "&lt;=" &amp; $A48, DataRegularSeason20242025!$D$3:$D$1315, AC$1)+SUMIFS(DataRegularSeason20242025!$AB$3:$AB$1315,DataRegularSeason20242025!$B$3:$B$1315, "&lt;=" &amp; $A48, DataRegularSeason20242025!$E$3:$E$1315, AC$1)</f>
        <v>10</v>
      </c>
      <c r="AD48" s="2">
        <f>SUMIFS(DataRegularSeason20242025!$AA$3:$AA$1315,DataRegularSeason20242025!$B$3:$B$1315, "&lt;=" &amp; $A48, DataRegularSeason20242025!$D$3:$D$1315, AD$1)+SUMIFS(DataRegularSeason20242025!$AB$3:$AB$1315,DataRegularSeason20242025!$B$3:$B$1315, "&lt;=" &amp; $A48, DataRegularSeason20242025!$E$3:$E$1315, AD$1)</f>
        <v>11</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16</v>
      </c>
      <c r="AG48" s="2">
        <f>SUMIFS(DataRegularSeason20242025!$AA$3:$AA$1315,DataRegularSeason20242025!$B$3:$B$1315, "&lt;=" &amp; $A48, DataRegularSeason20242025!$D$3:$D$1315, AG$1)+SUMIFS(DataRegularSeason20242025!$AB$3:$AB$1315,DataRegularSeason20242025!$B$3:$B$1315, "&lt;=" &amp; $A48, DataRegularSeason20242025!$E$3:$E$1315, AG$1)</f>
        <v>10</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7</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12</v>
      </c>
      <c r="F49" s="2">
        <f>SUMIFS(DataRegularSeason20242025!$AA$3:$AA$1315,DataRegularSeason20242025!$B$3:$B$1315, "&lt;=" &amp; $A49, DataRegularSeason20242025!$D$3:$D$1315, F$1)+SUMIFS(DataRegularSeason20242025!$AB$3:$AB$1315,DataRegularSeason20242025!$B$3:$B$1315, "&lt;=" &amp; $A49, DataRegularSeason20242025!$E$3:$E$1315, F$1)</f>
        <v>9</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7</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15</v>
      </c>
      <c r="N49" s="2">
        <f>SUMIFS(DataRegularSeason20242025!$AA$3:$AA$1315,DataRegularSeason20242025!$B$3:$B$1315, "&lt;=" &amp; $A49, DataRegularSeason20242025!$D$3:$D$1315, N$1)+SUMIFS(DataRegularSeason20242025!$AB$3:$AB$1315,DataRegularSeason20242025!$B$3:$B$1315, "&lt;=" &amp; $A49, DataRegularSeason20242025!$E$3:$E$1315, N$1)</f>
        <v>12</v>
      </c>
      <c r="O49" s="2">
        <f>SUMIFS(DataRegularSeason20242025!$AA$3:$AA$1315,DataRegularSeason20242025!$B$3:$B$1315, "&lt;=" &amp; $A49, DataRegularSeason20242025!$D$3:$D$1315, O$1)+SUMIFS(DataRegularSeason20242025!$AB$3:$AB$1315,DataRegularSeason20242025!$B$3:$B$1315, "&lt;=" &amp; $A49, DataRegularSeason20242025!$E$3:$E$1315, O$1)</f>
        <v>14</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14</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8</v>
      </c>
      <c r="V49" s="2">
        <f>SUMIFS(DataRegularSeason20242025!$AA$3:$AA$1315,DataRegularSeason20242025!$B$3:$B$1315, "&lt;=" &amp; $A49, DataRegularSeason20242025!$D$3:$D$1315, V$1)+SUMIFS(DataRegularSeason20242025!$AB$3:$AB$1315,DataRegularSeason20242025!$B$3:$B$1315, "&lt;=" &amp; $A49, DataRegularSeason20242025!$E$3:$E$1315, V$1)</f>
        <v>7</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9</v>
      </c>
      <c r="Y49" s="2">
        <f>SUMIFS(DataRegularSeason20242025!$AA$3:$AA$1315,DataRegularSeason20242025!$B$3:$B$1315, "&lt;=" &amp; $A49, DataRegularSeason20242025!$D$3:$D$1315, Y$1)+SUMIFS(DataRegularSeason20242025!$AB$3:$AB$1315,DataRegularSeason20242025!$B$3:$B$1315, "&lt;=" &amp; $A49, DataRegularSeason20242025!$E$3:$E$1315, Y$1)</f>
        <v>4</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12</v>
      </c>
      <c r="AB49" s="2">
        <f>SUMIFS(DataRegularSeason20242025!$AA$3:$AA$1315,DataRegularSeason20242025!$B$3:$B$1315, "&lt;=" &amp; $A49, DataRegularSeason20242025!$D$3:$D$1315, AB$1)+SUMIFS(DataRegularSeason20242025!$AB$3:$AB$1315,DataRegularSeason20242025!$B$3:$B$1315, "&lt;=" &amp; $A49, DataRegularSeason20242025!$E$3:$E$1315, AB$1)</f>
        <v>11</v>
      </c>
      <c r="AC49" s="2">
        <f>SUMIFS(DataRegularSeason20242025!$AA$3:$AA$1315,DataRegularSeason20242025!$B$3:$B$1315, "&lt;=" &amp; $A49, DataRegularSeason20242025!$D$3:$D$1315, AC$1)+SUMIFS(DataRegularSeason20242025!$AB$3:$AB$1315,DataRegularSeason20242025!$B$3:$B$1315, "&lt;=" &amp; $A49, DataRegularSeason20242025!$E$3:$E$1315, AC$1)</f>
        <v>10</v>
      </c>
      <c r="AD49" s="2">
        <f>SUMIFS(DataRegularSeason20242025!$AA$3:$AA$1315,DataRegularSeason20242025!$B$3:$B$1315, "&lt;=" &amp; $A49, DataRegularSeason20242025!$D$3:$D$1315, AD$1)+SUMIFS(DataRegularSeason20242025!$AB$3:$AB$1315,DataRegularSeason20242025!$B$3:$B$1315, "&lt;=" &amp; $A49, DataRegularSeason20242025!$E$3:$E$1315, AD$1)</f>
        <v>11</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16</v>
      </c>
      <c r="AG49" s="2">
        <f>SUMIFS(DataRegularSeason20242025!$AA$3:$AA$1315,DataRegularSeason20242025!$B$3:$B$1315, "&lt;=" &amp; $A49, DataRegularSeason20242025!$D$3:$D$1315, AG$1)+SUMIFS(DataRegularSeason20242025!$AB$3:$AB$1315,DataRegularSeason20242025!$B$3:$B$1315, "&lt;=" &amp; $A49, DataRegularSeason20242025!$E$3:$E$1315, AG$1)</f>
        <v>10</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7</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12</v>
      </c>
      <c r="F50" s="2">
        <f>SUMIFS(DataRegularSeason20242025!$AA$3:$AA$1315,DataRegularSeason20242025!$B$3:$B$1315, "&lt;=" &amp; $A50, DataRegularSeason20242025!$D$3:$D$1315, F$1)+SUMIFS(DataRegularSeason20242025!$AB$3:$AB$1315,DataRegularSeason20242025!$B$3:$B$1315, "&lt;=" &amp; $A50, DataRegularSeason20242025!$E$3:$E$1315, F$1)</f>
        <v>9</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7</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15</v>
      </c>
      <c r="N50" s="2">
        <f>SUMIFS(DataRegularSeason20242025!$AA$3:$AA$1315,DataRegularSeason20242025!$B$3:$B$1315, "&lt;=" &amp; $A50, DataRegularSeason20242025!$D$3:$D$1315, N$1)+SUMIFS(DataRegularSeason20242025!$AB$3:$AB$1315,DataRegularSeason20242025!$B$3:$B$1315, "&lt;=" &amp; $A50, DataRegularSeason20242025!$E$3:$E$1315, N$1)</f>
        <v>12</v>
      </c>
      <c r="O50" s="2">
        <f>SUMIFS(DataRegularSeason20242025!$AA$3:$AA$1315,DataRegularSeason20242025!$B$3:$B$1315, "&lt;=" &amp; $A50, DataRegularSeason20242025!$D$3:$D$1315, O$1)+SUMIFS(DataRegularSeason20242025!$AB$3:$AB$1315,DataRegularSeason20242025!$B$3:$B$1315, "&lt;=" &amp; $A50, DataRegularSeason20242025!$E$3:$E$1315, O$1)</f>
        <v>14</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14</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8</v>
      </c>
      <c r="V50" s="2">
        <f>SUMIFS(DataRegularSeason20242025!$AA$3:$AA$1315,DataRegularSeason20242025!$B$3:$B$1315, "&lt;=" &amp; $A50, DataRegularSeason20242025!$D$3:$D$1315, V$1)+SUMIFS(DataRegularSeason20242025!$AB$3:$AB$1315,DataRegularSeason20242025!$B$3:$B$1315, "&lt;=" &amp; $A50, DataRegularSeason20242025!$E$3:$E$1315, V$1)</f>
        <v>7</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9</v>
      </c>
      <c r="Y50" s="2">
        <f>SUMIFS(DataRegularSeason20242025!$AA$3:$AA$1315,DataRegularSeason20242025!$B$3:$B$1315, "&lt;=" &amp; $A50, DataRegularSeason20242025!$D$3:$D$1315, Y$1)+SUMIFS(DataRegularSeason20242025!$AB$3:$AB$1315,DataRegularSeason20242025!$B$3:$B$1315, "&lt;=" &amp; $A50, DataRegularSeason20242025!$E$3:$E$1315, Y$1)</f>
        <v>4</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12</v>
      </c>
      <c r="AB50" s="2">
        <f>SUMIFS(DataRegularSeason20242025!$AA$3:$AA$1315,DataRegularSeason20242025!$B$3:$B$1315, "&lt;=" &amp; $A50, DataRegularSeason20242025!$D$3:$D$1315, AB$1)+SUMIFS(DataRegularSeason20242025!$AB$3:$AB$1315,DataRegularSeason20242025!$B$3:$B$1315, "&lt;=" &amp; $A50, DataRegularSeason20242025!$E$3:$E$1315, AB$1)</f>
        <v>11</v>
      </c>
      <c r="AC50" s="2">
        <f>SUMIFS(DataRegularSeason20242025!$AA$3:$AA$1315,DataRegularSeason20242025!$B$3:$B$1315, "&lt;=" &amp; $A50, DataRegularSeason20242025!$D$3:$D$1315, AC$1)+SUMIFS(DataRegularSeason20242025!$AB$3:$AB$1315,DataRegularSeason20242025!$B$3:$B$1315, "&lt;=" &amp; $A50, DataRegularSeason20242025!$E$3:$E$1315, AC$1)</f>
        <v>10</v>
      </c>
      <c r="AD50" s="2">
        <f>SUMIFS(DataRegularSeason20242025!$AA$3:$AA$1315,DataRegularSeason20242025!$B$3:$B$1315, "&lt;=" &amp; $A50, DataRegularSeason20242025!$D$3:$D$1315, AD$1)+SUMIFS(DataRegularSeason20242025!$AB$3:$AB$1315,DataRegularSeason20242025!$B$3:$B$1315, "&lt;=" &amp; $A50, DataRegularSeason20242025!$E$3:$E$1315, AD$1)</f>
        <v>11</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16</v>
      </c>
      <c r="AG50" s="2">
        <f>SUMIFS(DataRegularSeason20242025!$AA$3:$AA$1315,DataRegularSeason20242025!$B$3:$B$1315, "&lt;=" &amp; $A50, DataRegularSeason20242025!$D$3:$D$1315, AG$1)+SUMIFS(DataRegularSeason20242025!$AB$3:$AB$1315,DataRegularSeason20242025!$B$3:$B$1315, "&lt;=" &amp; $A50, DataRegularSeason20242025!$E$3:$E$1315, AG$1)</f>
        <v>10</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7</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12</v>
      </c>
      <c r="F51" s="2">
        <f>SUMIFS(DataRegularSeason20242025!$AA$3:$AA$1315,DataRegularSeason20242025!$B$3:$B$1315, "&lt;=" &amp; $A51, DataRegularSeason20242025!$D$3:$D$1315, F$1)+SUMIFS(DataRegularSeason20242025!$AB$3:$AB$1315,DataRegularSeason20242025!$B$3:$B$1315, "&lt;=" &amp; $A51, DataRegularSeason20242025!$E$3:$E$1315, F$1)</f>
        <v>9</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7</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15</v>
      </c>
      <c r="N51" s="2">
        <f>SUMIFS(DataRegularSeason20242025!$AA$3:$AA$1315,DataRegularSeason20242025!$B$3:$B$1315, "&lt;=" &amp; $A51, DataRegularSeason20242025!$D$3:$D$1315, N$1)+SUMIFS(DataRegularSeason20242025!$AB$3:$AB$1315,DataRegularSeason20242025!$B$3:$B$1315, "&lt;=" &amp; $A51, DataRegularSeason20242025!$E$3:$E$1315, N$1)</f>
        <v>12</v>
      </c>
      <c r="O51" s="2">
        <f>SUMIFS(DataRegularSeason20242025!$AA$3:$AA$1315,DataRegularSeason20242025!$B$3:$B$1315, "&lt;=" &amp; $A51, DataRegularSeason20242025!$D$3:$D$1315, O$1)+SUMIFS(DataRegularSeason20242025!$AB$3:$AB$1315,DataRegularSeason20242025!$B$3:$B$1315, "&lt;=" &amp; $A51, DataRegularSeason20242025!$E$3:$E$1315, O$1)</f>
        <v>14</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14</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8</v>
      </c>
      <c r="V51" s="2">
        <f>SUMIFS(DataRegularSeason20242025!$AA$3:$AA$1315,DataRegularSeason20242025!$B$3:$B$1315, "&lt;=" &amp; $A51, DataRegularSeason20242025!$D$3:$D$1315, V$1)+SUMIFS(DataRegularSeason20242025!$AB$3:$AB$1315,DataRegularSeason20242025!$B$3:$B$1315, "&lt;=" &amp; $A51, DataRegularSeason20242025!$E$3:$E$1315, V$1)</f>
        <v>7</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9</v>
      </c>
      <c r="Y51" s="2">
        <f>SUMIFS(DataRegularSeason20242025!$AA$3:$AA$1315,DataRegularSeason20242025!$B$3:$B$1315, "&lt;=" &amp; $A51, DataRegularSeason20242025!$D$3:$D$1315, Y$1)+SUMIFS(DataRegularSeason20242025!$AB$3:$AB$1315,DataRegularSeason20242025!$B$3:$B$1315, "&lt;=" &amp; $A51, DataRegularSeason20242025!$E$3:$E$1315, Y$1)</f>
        <v>4</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12</v>
      </c>
      <c r="AB51" s="2">
        <f>SUMIFS(DataRegularSeason20242025!$AA$3:$AA$1315,DataRegularSeason20242025!$B$3:$B$1315, "&lt;=" &amp; $A51, DataRegularSeason20242025!$D$3:$D$1315, AB$1)+SUMIFS(DataRegularSeason20242025!$AB$3:$AB$1315,DataRegularSeason20242025!$B$3:$B$1315, "&lt;=" &amp; $A51, DataRegularSeason20242025!$E$3:$E$1315, AB$1)</f>
        <v>11</v>
      </c>
      <c r="AC51" s="2">
        <f>SUMIFS(DataRegularSeason20242025!$AA$3:$AA$1315,DataRegularSeason20242025!$B$3:$B$1315, "&lt;=" &amp; $A51, DataRegularSeason20242025!$D$3:$D$1315, AC$1)+SUMIFS(DataRegularSeason20242025!$AB$3:$AB$1315,DataRegularSeason20242025!$B$3:$B$1315, "&lt;=" &amp; $A51, DataRegularSeason20242025!$E$3:$E$1315, AC$1)</f>
        <v>10</v>
      </c>
      <c r="AD51" s="2">
        <f>SUMIFS(DataRegularSeason20242025!$AA$3:$AA$1315,DataRegularSeason20242025!$B$3:$B$1315, "&lt;=" &amp; $A51, DataRegularSeason20242025!$D$3:$D$1315, AD$1)+SUMIFS(DataRegularSeason20242025!$AB$3:$AB$1315,DataRegularSeason20242025!$B$3:$B$1315, "&lt;=" &amp; $A51, DataRegularSeason20242025!$E$3:$E$1315, AD$1)</f>
        <v>11</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16</v>
      </c>
      <c r="AG51" s="2">
        <f>SUMIFS(DataRegularSeason20242025!$AA$3:$AA$1315,DataRegularSeason20242025!$B$3:$B$1315, "&lt;=" &amp; $A51, DataRegularSeason20242025!$D$3:$D$1315, AG$1)+SUMIFS(DataRegularSeason20242025!$AB$3:$AB$1315,DataRegularSeason20242025!$B$3:$B$1315, "&lt;=" &amp; $A51, DataRegularSeason20242025!$E$3:$E$1315, AG$1)</f>
        <v>10</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7</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12</v>
      </c>
      <c r="F52" s="2">
        <f>SUMIFS(DataRegularSeason20242025!$AA$3:$AA$1315,DataRegularSeason20242025!$B$3:$B$1315, "&lt;=" &amp; $A52, DataRegularSeason20242025!$D$3:$D$1315, F$1)+SUMIFS(DataRegularSeason20242025!$AB$3:$AB$1315,DataRegularSeason20242025!$B$3:$B$1315, "&lt;=" &amp; $A52, DataRegularSeason20242025!$E$3:$E$1315, F$1)</f>
        <v>9</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7</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15</v>
      </c>
      <c r="N52" s="2">
        <f>SUMIFS(DataRegularSeason20242025!$AA$3:$AA$1315,DataRegularSeason20242025!$B$3:$B$1315, "&lt;=" &amp; $A52, DataRegularSeason20242025!$D$3:$D$1315, N$1)+SUMIFS(DataRegularSeason20242025!$AB$3:$AB$1315,DataRegularSeason20242025!$B$3:$B$1315, "&lt;=" &amp; $A52, DataRegularSeason20242025!$E$3:$E$1315, N$1)</f>
        <v>12</v>
      </c>
      <c r="O52" s="2">
        <f>SUMIFS(DataRegularSeason20242025!$AA$3:$AA$1315,DataRegularSeason20242025!$B$3:$B$1315, "&lt;=" &amp; $A52, DataRegularSeason20242025!$D$3:$D$1315, O$1)+SUMIFS(DataRegularSeason20242025!$AB$3:$AB$1315,DataRegularSeason20242025!$B$3:$B$1315, "&lt;=" &amp; $A52, DataRegularSeason20242025!$E$3:$E$1315, O$1)</f>
        <v>14</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14</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8</v>
      </c>
      <c r="V52" s="2">
        <f>SUMIFS(DataRegularSeason20242025!$AA$3:$AA$1315,DataRegularSeason20242025!$B$3:$B$1315, "&lt;=" &amp; $A52, DataRegularSeason20242025!$D$3:$D$1315, V$1)+SUMIFS(DataRegularSeason20242025!$AB$3:$AB$1315,DataRegularSeason20242025!$B$3:$B$1315, "&lt;=" &amp; $A52, DataRegularSeason20242025!$E$3:$E$1315, V$1)</f>
        <v>7</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9</v>
      </c>
      <c r="Y52" s="2">
        <f>SUMIFS(DataRegularSeason20242025!$AA$3:$AA$1315,DataRegularSeason20242025!$B$3:$B$1315, "&lt;=" &amp; $A52, DataRegularSeason20242025!$D$3:$D$1315, Y$1)+SUMIFS(DataRegularSeason20242025!$AB$3:$AB$1315,DataRegularSeason20242025!$B$3:$B$1315, "&lt;=" &amp; $A52, DataRegularSeason20242025!$E$3:$E$1315, Y$1)</f>
        <v>4</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12</v>
      </c>
      <c r="AB52" s="2">
        <f>SUMIFS(DataRegularSeason20242025!$AA$3:$AA$1315,DataRegularSeason20242025!$B$3:$B$1315, "&lt;=" &amp; $A52, DataRegularSeason20242025!$D$3:$D$1315, AB$1)+SUMIFS(DataRegularSeason20242025!$AB$3:$AB$1315,DataRegularSeason20242025!$B$3:$B$1315, "&lt;=" &amp; $A52, DataRegularSeason20242025!$E$3:$E$1315, AB$1)</f>
        <v>11</v>
      </c>
      <c r="AC52" s="2">
        <f>SUMIFS(DataRegularSeason20242025!$AA$3:$AA$1315,DataRegularSeason20242025!$B$3:$B$1315, "&lt;=" &amp; $A52, DataRegularSeason20242025!$D$3:$D$1315, AC$1)+SUMIFS(DataRegularSeason20242025!$AB$3:$AB$1315,DataRegularSeason20242025!$B$3:$B$1315, "&lt;=" &amp; $A52, DataRegularSeason20242025!$E$3:$E$1315, AC$1)</f>
        <v>10</v>
      </c>
      <c r="AD52" s="2">
        <f>SUMIFS(DataRegularSeason20242025!$AA$3:$AA$1315,DataRegularSeason20242025!$B$3:$B$1315, "&lt;=" &amp; $A52, DataRegularSeason20242025!$D$3:$D$1315, AD$1)+SUMIFS(DataRegularSeason20242025!$AB$3:$AB$1315,DataRegularSeason20242025!$B$3:$B$1315, "&lt;=" &amp; $A52, DataRegularSeason20242025!$E$3:$E$1315, AD$1)</f>
        <v>11</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16</v>
      </c>
      <c r="AG52" s="2">
        <f>SUMIFS(DataRegularSeason20242025!$AA$3:$AA$1315,DataRegularSeason20242025!$B$3:$B$1315, "&lt;=" &amp; $A52, DataRegularSeason20242025!$D$3:$D$1315, AG$1)+SUMIFS(DataRegularSeason20242025!$AB$3:$AB$1315,DataRegularSeason20242025!$B$3:$B$1315, "&lt;=" &amp; $A52, DataRegularSeason20242025!$E$3:$E$1315, AG$1)</f>
        <v>10</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7</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12</v>
      </c>
      <c r="F53" s="2">
        <f>SUMIFS(DataRegularSeason20242025!$AA$3:$AA$1315,DataRegularSeason20242025!$B$3:$B$1315, "&lt;=" &amp; $A53, DataRegularSeason20242025!$D$3:$D$1315, F$1)+SUMIFS(DataRegularSeason20242025!$AB$3:$AB$1315,DataRegularSeason20242025!$B$3:$B$1315, "&lt;=" &amp; $A53, DataRegularSeason20242025!$E$3:$E$1315, F$1)</f>
        <v>9</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7</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15</v>
      </c>
      <c r="N53" s="2">
        <f>SUMIFS(DataRegularSeason20242025!$AA$3:$AA$1315,DataRegularSeason20242025!$B$3:$B$1315, "&lt;=" &amp; $A53, DataRegularSeason20242025!$D$3:$D$1315, N$1)+SUMIFS(DataRegularSeason20242025!$AB$3:$AB$1315,DataRegularSeason20242025!$B$3:$B$1315, "&lt;=" &amp; $A53, DataRegularSeason20242025!$E$3:$E$1315, N$1)</f>
        <v>12</v>
      </c>
      <c r="O53" s="2">
        <f>SUMIFS(DataRegularSeason20242025!$AA$3:$AA$1315,DataRegularSeason20242025!$B$3:$B$1315, "&lt;=" &amp; $A53, DataRegularSeason20242025!$D$3:$D$1315, O$1)+SUMIFS(DataRegularSeason20242025!$AB$3:$AB$1315,DataRegularSeason20242025!$B$3:$B$1315, "&lt;=" &amp; $A53, DataRegularSeason20242025!$E$3:$E$1315, O$1)</f>
        <v>14</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14</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8</v>
      </c>
      <c r="V53" s="2">
        <f>SUMIFS(DataRegularSeason20242025!$AA$3:$AA$1315,DataRegularSeason20242025!$B$3:$B$1315, "&lt;=" &amp; $A53, DataRegularSeason20242025!$D$3:$D$1315, V$1)+SUMIFS(DataRegularSeason20242025!$AB$3:$AB$1315,DataRegularSeason20242025!$B$3:$B$1315, "&lt;=" &amp; $A53, DataRegularSeason20242025!$E$3:$E$1315, V$1)</f>
        <v>7</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9</v>
      </c>
      <c r="Y53" s="2">
        <f>SUMIFS(DataRegularSeason20242025!$AA$3:$AA$1315,DataRegularSeason20242025!$B$3:$B$1315, "&lt;=" &amp; $A53, DataRegularSeason20242025!$D$3:$D$1315, Y$1)+SUMIFS(DataRegularSeason20242025!$AB$3:$AB$1315,DataRegularSeason20242025!$B$3:$B$1315, "&lt;=" &amp; $A53, DataRegularSeason20242025!$E$3:$E$1315, Y$1)</f>
        <v>4</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12</v>
      </c>
      <c r="AB53" s="2">
        <f>SUMIFS(DataRegularSeason20242025!$AA$3:$AA$1315,DataRegularSeason20242025!$B$3:$B$1315, "&lt;=" &amp; $A53, DataRegularSeason20242025!$D$3:$D$1315, AB$1)+SUMIFS(DataRegularSeason20242025!$AB$3:$AB$1315,DataRegularSeason20242025!$B$3:$B$1315, "&lt;=" &amp; $A53, DataRegularSeason20242025!$E$3:$E$1315, AB$1)</f>
        <v>11</v>
      </c>
      <c r="AC53" s="2">
        <f>SUMIFS(DataRegularSeason20242025!$AA$3:$AA$1315,DataRegularSeason20242025!$B$3:$B$1315, "&lt;=" &amp; $A53, DataRegularSeason20242025!$D$3:$D$1315, AC$1)+SUMIFS(DataRegularSeason20242025!$AB$3:$AB$1315,DataRegularSeason20242025!$B$3:$B$1315, "&lt;=" &amp; $A53, DataRegularSeason20242025!$E$3:$E$1315, AC$1)</f>
        <v>10</v>
      </c>
      <c r="AD53" s="2">
        <f>SUMIFS(DataRegularSeason20242025!$AA$3:$AA$1315,DataRegularSeason20242025!$B$3:$B$1315, "&lt;=" &amp; $A53, DataRegularSeason20242025!$D$3:$D$1315, AD$1)+SUMIFS(DataRegularSeason20242025!$AB$3:$AB$1315,DataRegularSeason20242025!$B$3:$B$1315, "&lt;=" &amp; $A53, DataRegularSeason20242025!$E$3:$E$1315, AD$1)</f>
        <v>11</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16</v>
      </c>
      <c r="AG53" s="2">
        <f>SUMIFS(DataRegularSeason20242025!$AA$3:$AA$1315,DataRegularSeason20242025!$B$3:$B$1315, "&lt;=" &amp; $A53, DataRegularSeason20242025!$D$3:$D$1315, AG$1)+SUMIFS(DataRegularSeason20242025!$AB$3:$AB$1315,DataRegularSeason20242025!$B$3:$B$1315, "&lt;=" &amp; $A53, DataRegularSeason20242025!$E$3:$E$1315, AG$1)</f>
        <v>10</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7</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12</v>
      </c>
      <c r="F54" s="2">
        <f>SUMIFS(DataRegularSeason20242025!$AA$3:$AA$1315,DataRegularSeason20242025!$B$3:$B$1315, "&lt;=" &amp; $A54, DataRegularSeason20242025!$D$3:$D$1315, F$1)+SUMIFS(DataRegularSeason20242025!$AB$3:$AB$1315,DataRegularSeason20242025!$B$3:$B$1315, "&lt;=" &amp; $A54, DataRegularSeason20242025!$E$3:$E$1315, F$1)</f>
        <v>9</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7</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15</v>
      </c>
      <c r="N54" s="2">
        <f>SUMIFS(DataRegularSeason20242025!$AA$3:$AA$1315,DataRegularSeason20242025!$B$3:$B$1315, "&lt;=" &amp; $A54, DataRegularSeason20242025!$D$3:$D$1315, N$1)+SUMIFS(DataRegularSeason20242025!$AB$3:$AB$1315,DataRegularSeason20242025!$B$3:$B$1315, "&lt;=" &amp; $A54, DataRegularSeason20242025!$E$3:$E$1315, N$1)</f>
        <v>12</v>
      </c>
      <c r="O54" s="2">
        <f>SUMIFS(DataRegularSeason20242025!$AA$3:$AA$1315,DataRegularSeason20242025!$B$3:$B$1315, "&lt;=" &amp; $A54, DataRegularSeason20242025!$D$3:$D$1315, O$1)+SUMIFS(DataRegularSeason20242025!$AB$3:$AB$1315,DataRegularSeason20242025!$B$3:$B$1315, "&lt;=" &amp; $A54, DataRegularSeason20242025!$E$3:$E$1315, O$1)</f>
        <v>14</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14</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8</v>
      </c>
      <c r="V54" s="2">
        <f>SUMIFS(DataRegularSeason20242025!$AA$3:$AA$1315,DataRegularSeason20242025!$B$3:$B$1315, "&lt;=" &amp; $A54, DataRegularSeason20242025!$D$3:$D$1315, V$1)+SUMIFS(DataRegularSeason20242025!$AB$3:$AB$1315,DataRegularSeason20242025!$B$3:$B$1315, "&lt;=" &amp; $A54, DataRegularSeason20242025!$E$3:$E$1315, V$1)</f>
        <v>7</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9</v>
      </c>
      <c r="Y54" s="2">
        <f>SUMIFS(DataRegularSeason20242025!$AA$3:$AA$1315,DataRegularSeason20242025!$B$3:$B$1315, "&lt;=" &amp; $A54, DataRegularSeason20242025!$D$3:$D$1315, Y$1)+SUMIFS(DataRegularSeason20242025!$AB$3:$AB$1315,DataRegularSeason20242025!$B$3:$B$1315, "&lt;=" &amp; $A54, DataRegularSeason20242025!$E$3:$E$1315, Y$1)</f>
        <v>4</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12</v>
      </c>
      <c r="AB54" s="2">
        <f>SUMIFS(DataRegularSeason20242025!$AA$3:$AA$1315,DataRegularSeason20242025!$B$3:$B$1315, "&lt;=" &amp; $A54, DataRegularSeason20242025!$D$3:$D$1315, AB$1)+SUMIFS(DataRegularSeason20242025!$AB$3:$AB$1315,DataRegularSeason20242025!$B$3:$B$1315, "&lt;=" &amp; $A54, DataRegularSeason20242025!$E$3:$E$1315, AB$1)</f>
        <v>11</v>
      </c>
      <c r="AC54" s="2">
        <f>SUMIFS(DataRegularSeason20242025!$AA$3:$AA$1315,DataRegularSeason20242025!$B$3:$B$1315, "&lt;=" &amp; $A54, DataRegularSeason20242025!$D$3:$D$1315, AC$1)+SUMIFS(DataRegularSeason20242025!$AB$3:$AB$1315,DataRegularSeason20242025!$B$3:$B$1315, "&lt;=" &amp; $A54, DataRegularSeason20242025!$E$3:$E$1315, AC$1)</f>
        <v>10</v>
      </c>
      <c r="AD54" s="2">
        <f>SUMIFS(DataRegularSeason20242025!$AA$3:$AA$1315,DataRegularSeason20242025!$B$3:$B$1315, "&lt;=" &amp; $A54, DataRegularSeason20242025!$D$3:$D$1315, AD$1)+SUMIFS(DataRegularSeason20242025!$AB$3:$AB$1315,DataRegularSeason20242025!$B$3:$B$1315, "&lt;=" &amp; $A54, DataRegularSeason20242025!$E$3:$E$1315, AD$1)</f>
        <v>11</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16</v>
      </c>
      <c r="AG54" s="2">
        <f>SUMIFS(DataRegularSeason20242025!$AA$3:$AA$1315,DataRegularSeason20242025!$B$3:$B$1315, "&lt;=" &amp; $A54, DataRegularSeason20242025!$D$3:$D$1315, AG$1)+SUMIFS(DataRegularSeason20242025!$AB$3:$AB$1315,DataRegularSeason20242025!$B$3:$B$1315, "&lt;=" &amp; $A54, DataRegularSeason20242025!$E$3:$E$1315, AG$1)</f>
        <v>10</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7</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12</v>
      </c>
      <c r="F55" s="2">
        <f>SUMIFS(DataRegularSeason20242025!$AA$3:$AA$1315,DataRegularSeason20242025!$B$3:$B$1315, "&lt;=" &amp; $A55, DataRegularSeason20242025!$D$3:$D$1315, F$1)+SUMIFS(DataRegularSeason20242025!$AB$3:$AB$1315,DataRegularSeason20242025!$B$3:$B$1315, "&lt;=" &amp; $A55, DataRegularSeason20242025!$E$3:$E$1315, F$1)</f>
        <v>9</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7</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15</v>
      </c>
      <c r="N55" s="2">
        <f>SUMIFS(DataRegularSeason20242025!$AA$3:$AA$1315,DataRegularSeason20242025!$B$3:$B$1315, "&lt;=" &amp; $A55, DataRegularSeason20242025!$D$3:$D$1315, N$1)+SUMIFS(DataRegularSeason20242025!$AB$3:$AB$1315,DataRegularSeason20242025!$B$3:$B$1315, "&lt;=" &amp; $A55, DataRegularSeason20242025!$E$3:$E$1315, N$1)</f>
        <v>12</v>
      </c>
      <c r="O55" s="2">
        <f>SUMIFS(DataRegularSeason20242025!$AA$3:$AA$1315,DataRegularSeason20242025!$B$3:$B$1315, "&lt;=" &amp; $A55, DataRegularSeason20242025!$D$3:$D$1315, O$1)+SUMIFS(DataRegularSeason20242025!$AB$3:$AB$1315,DataRegularSeason20242025!$B$3:$B$1315, "&lt;=" &amp; $A55, DataRegularSeason20242025!$E$3:$E$1315, O$1)</f>
        <v>14</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14</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8</v>
      </c>
      <c r="V55" s="2">
        <f>SUMIFS(DataRegularSeason20242025!$AA$3:$AA$1315,DataRegularSeason20242025!$B$3:$B$1315, "&lt;=" &amp; $A55, DataRegularSeason20242025!$D$3:$D$1315, V$1)+SUMIFS(DataRegularSeason20242025!$AB$3:$AB$1315,DataRegularSeason20242025!$B$3:$B$1315, "&lt;=" &amp; $A55, DataRegularSeason20242025!$E$3:$E$1315, V$1)</f>
        <v>7</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9</v>
      </c>
      <c r="Y55" s="2">
        <f>SUMIFS(DataRegularSeason20242025!$AA$3:$AA$1315,DataRegularSeason20242025!$B$3:$B$1315, "&lt;=" &amp; $A55, DataRegularSeason20242025!$D$3:$D$1315, Y$1)+SUMIFS(DataRegularSeason20242025!$AB$3:$AB$1315,DataRegularSeason20242025!$B$3:$B$1315, "&lt;=" &amp; $A55, DataRegularSeason20242025!$E$3:$E$1315, Y$1)</f>
        <v>4</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12</v>
      </c>
      <c r="AB55" s="2">
        <f>SUMIFS(DataRegularSeason20242025!$AA$3:$AA$1315,DataRegularSeason20242025!$B$3:$B$1315, "&lt;=" &amp; $A55, DataRegularSeason20242025!$D$3:$D$1315, AB$1)+SUMIFS(DataRegularSeason20242025!$AB$3:$AB$1315,DataRegularSeason20242025!$B$3:$B$1315, "&lt;=" &amp; $A55, DataRegularSeason20242025!$E$3:$E$1315, AB$1)</f>
        <v>11</v>
      </c>
      <c r="AC55" s="2">
        <f>SUMIFS(DataRegularSeason20242025!$AA$3:$AA$1315,DataRegularSeason20242025!$B$3:$B$1315, "&lt;=" &amp; $A55, DataRegularSeason20242025!$D$3:$D$1315, AC$1)+SUMIFS(DataRegularSeason20242025!$AB$3:$AB$1315,DataRegularSeason20242025!$B$3:$B$1315, "&lt;=" &amp; $A55, DataRegularSeason20242025!$E$3:$E$1315, AC$1)</f>
        <v>10</v>
      </c>
      <c r="AD55" s="2">
        <f>SUMIFS(DataRegularSeason20242025!$AA$3:$AA$1315,DataRegularSeason20242025!$B$3:$B$1315, "&lt;=" &amp; $A55, DataRegularSeason20242025!$D$3:$D$1315, AD$1)+SUMIFS(DataRegularSeason20242025!$AB$3:$AB$1315,DataRegularSeason20242025!$B$3:$B$1315, "&lt;=" &amp; $A55, DataRegularSeason20242025!$E$3:$E$1315, AD$1)</f>
        <v>11</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16</v>
      </c>
      <c r="AG55" s="2">
        <f>SUMIFS(DataRegularSeason20242025!$AA$3:$AA$1315,DataRegularSeason20242025!$B$3:$B$1315, "&lt;=" &amp; $A55, DataRegularSeason20242025!$D$3:$D$1315, AG$1)+SUMIFS(DataRegularSeason20242025!$AB$3:$AB$1315,DataRegularSeason20242025!$B$3:$B$1315, "&lt;=" &amp; $A55, DataRegularSeason20242025!$E$3:$E$1315, AG$1)</f>
        <v>10</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7</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12</v>
      </c>
      <c r="F56" s="2">
        <f>SUMIFS(DataRegularSeason20242025!$AA$3:$AA$1315,DataRegularSeason20242025!$B$3:$B$1315, "&lt;=" &amp; $A56, DataRegularSeason20242025!$D$3:$D$1315, F$1)+SUMIFS(DataRegularSeason20242025!$AB$3:$AB$1315,DataRegularSeason20242025!$B$3:$B$1315, "&lt;=" &amp; $A56, DataRegularSeason20242025!$E$3:$E$1315, F$1)</f>
        <v>9</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7</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15</v>
      </c>
      <c r="N56" s="2">
        <f>SUMIFS(DataRegularSeason20242025!$AA$3:$AA$1315,DataRegularSeason20242025!$B$3:$B$1315, "&lt;=" &amp; $A56, DataRegularSeason20242025!$D$3:$D$1315, N$1)+SUMIFS(DataRegularSeason20242025!$AB$3:$AB$1315,DataRegularSeason20242025!$B$3:$B$1315, "&lt;=" &amp; $A56, DataRegularSeason20242025!$E$3:$E$1315, N$1)</f>
        <v>12</v>
      </c>
      <c r="O56" s="2">
        <f>SUMIFS(DataRegularSeason20242025!$AA$3:$AA$1315,DataRegularSeason20242025!$B$3:$B$1315, "&lt;=" &amp; $A56, DataRegularSeason20242025!$D$3:$D$1315, O$1)+SUMIFS(DataRegularSeason20242025!$AB$3:$AB$1315,DataRegularSeason20242025!$B$3:$B$1315, "&lt;=" &amp; $A56, DataRegularSeason20242025!$E$3:$E$1315, O$1)</f>
        <v>14</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14</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8</v>
      </c>
      <c r="V56" s="2">
        <f>SUMIFS(DataRegularSeason20242025!$AA$3:$AA$1315,DataRegularSeason20242025!$B$3:$B$1315, "&lt;=" &amp; $A56, DataRegularSeason20242025!$D$3:$D$1315, V$1)+SUMIFS(DataRegularSeason20242025!$AB$3:$AB$1315,DataRegularSeason20242025!$B$3:$B$1315, "&lt;=" &amp; $A56, DataRegularSeason20242025!$E$3:$E$1315, V$1)</f>
        <v>7</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9</v>
      </c>
      <c r="Y56" s="2">
        <f>SUMIFS(DataRegularSeason20242025!$AA$3:$AA$1315,DataRegularSeason20242025!$B$3:$B$1315, "&lt;=" &amp; $A56, DataRegularSeason20242025!$D$3:$D$1315, Y$1)+SUMIFS(DataRegularSeason20242025!$AB$3:$AB$1315,DataRegularSeason20242025!$B$3:$B$1315, "&lt;=" &amp; $A56, DataRegularSeason20242025!$E$3:$E$1315, Y$1)</f>
        <v>4</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12</v>
      </c>
      <c r="AB56" s="2">
        <f>SUMIFS(DataRegularSeason20242025!$AA$3:$AA$1315,DataRegularSeason20242025!$B$3:$B$1315, "&lt;=" &amp; $A56, DataRegularSeason20242025!$D$3:$D$1315, AB$1)+SUMIFS(DataRegularSeason20242025!$AB$3:$AB$1315,DataRegularSeason20242025!$B$3:$B$1315, "&lt;=" &amp; $A56, DataRegularSeason20242025!$E$3:$E$1315, AB$1)</f>
        <v>11</v>
      </c>
      <c r="AC56" s="2">
        <f>SUMIFS(DataRegularSeason20242025!$AA$3:$AA$1315,DataRegularSeason20242025!$B$3:$B$1315, "&lt;=" &amp; $A56, DataRegularSeason20242025!$D$3:$D$1315, AC$1)+SUMIFS(DataRegularSeason20242025!$AB$3:$AB$1315,DataRegularSeason20242025!$B$3:$B$1315, "&lt;=" &amp; $A56, DataRegularSeason20242025!$E$3:$E$1315, AC$1)</f>
        <v>10</v>
      </c>
      <c r="AD56" s="2">
        <f>SUMIFS(DataRegularSeason20242025!$AA$3:$AA$1315,DataRegularSeason20242025!$B$3:$B$1315, "&lt;=" &amp; $A56, DataRegularSeason20242025!$D$3:$D$1315, AD$1)+SUMIFS(DataRegularSeason20242025!$AB$3:$AB$1315,DataRegularSeason20242025!$B$3:$B$1315, "&lt;=" &amp; $A56, DataRegularSeason20242025!$E$3:$E$1315, AD$1)</f>
        <v>11</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16</v>
      </c>
      <c r="AG56" s="2">
        <f>SUMIFS(DataRegularSeason20242025!$AA$3:$AA$1315,DataRegularSeason20242025!$B$3:$B$1315, "&lt;=" &amp; $A56, DataRegularSeason20242025!$D$3:$D$1315, AG$1)+SUMIFS(DataRegularSeason20242025!$AB$3:$AB$1315,DataRegularSeason20242025!$B$3:$B$1315, "&lt;=" &amp; $A56, DataRegularSeason20242025!$E$3:$E$1315, AG$1)</f>
        <v>10</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7</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12</v>
      </c>
      <c r="F57" s="2">
        <f>SUMIFS(DataRegularSeason20242025!$AA$3:$AA$1315,DataRegularSeason20242025!$B$3:$B$1315, "&lt;=" &amp; $A57, DataRegularSeason20242025!$D$3:$D$1315, F$1)+SUMIFS(DataRegularSeason20242025!$AB$3:$AB$1315,DataRegularSeason20242025!$B$3:$B$1315, "&lt;=" &amp; $A57, DataRegularSeason20242025!$E$3:$E$1315, F$1)</f>
        <v>9</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7</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15</v>
      </c>
      <c r="N57" s="2">
        <f>SUMIFS(DataRegularSeason20242025!$AA$3:$AA$1315,DataRegularSeason20242025!$B$3:$B$1315, "&lt;=" &amp; $A57, DataRegularSeason20242025!$D$3:$D$1315, N$1)+SUMIFS(DataRegularSeason20242025!$AB$3:$AB$1315,DataRegularSeason20242025!$B$3:$B$1315, "&lt;=" &amp; $A57, DataRegularSeason20242025!$E$3:$E$1315, N$1)</f>
        <v>12</v>
      </c>
      <c r="O57" s="2">
        <f>SUMIFS(DataRegularSeason20242025!$AA$3:$AA$1315,DataRegularSeason20242025!$B$3:$B$1315, "&lt;=" &amp; $A57, DataRegularSeason20242025!$D$3:$D$1315, O$1)+SUMIFS(DataRegularSeason20242025!$AB$3:$AB$1315,DataRegularSeason20242025!$B$3:$B$1315, "&lt;=" &amp; $A57, DataRegularSeason20242025!$E$3:$E$1315, O$1)</f>
        <v>14</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14</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8</v>
      </c>
      <c r="V57" s="2">
        <f>SUMIFS(DataRegularSeason20242025!$AA$3:$AA$1315,DataRegularSeason20242025!$B$3:$B$1315, "&lt;=" &amp; $A57, DataRegularSeason20242025!$D$3:$D$1315, V$1)+SUMIFS(DataRegularSeason20242025!$AB$3:$AB$1315,DataRegularSeason20242025!$B$3:$B$1315, "&lt;=" &amp; $A57, DataRegularSeason20242025!$E$3:$E$1315, V$1)</f>
        <v>7</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9</v>
      </c>
      <c r="Y57" s="2">
        <f>SUMIFS(DataRegularSeason20242025!$AA$3:$AA$1315,DataRegularSeason20242025!$B$3:$B$1315, "&lt;=" &amp; $A57, DataRegularSeason20242025!$D$3:$D$1315, Y$1)+SUMIFS(DataRegularSeason20242025!$AB$3:$AB$1315,DataRegularSeason20242025!$B$3:$B$1315, "&lt;=" &amp; $A57, DataRegularSeason20242025!$E$3:$E$1315, Y$1)</f>
        <v>4</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12</v>
      </c>
      <c r="AB57" s="2">
        <f>SUMIFS(DataRegularSeason20242025!$AA$3:$AA$1315,DataRegularSeason20242025!$B$3:$B$1315, "&lt;=" &amp; $A57, DataRegularSeason20242025!$D$3:$D$1315, AB$1)+SUMIFS(DataRegularSeason20242025!$AB$3:$AB$1315,DataRegularSeason20242025!$B$3:$B$1315, "&lt;=" &amp; $A57, DataRegularSeason20242025!$E$3:$E$1315, AB$1)</f>
        <v>11</v>
      </c>
      <c r="AC57" s="2">
        <f>SUMIFS(DataRegularSeason20242025!$AA$3:$AA$1315,DataRegularSeason20242025!$B$3:$B$1315, "&lt;=" &amp; $A57, DataRegularSeason20242025!$D$3:$D$1315, AC$1)+SUMIFS(DataRegularSeason20242025!$AB$3:$AB$1315,DataRegularSeason20242025!$B$3:$B$1315, "&lt;=" &amp; $A57, DataRegularSeason20242025!$E$3:$E$1315, AC$1)</f>
        <v>10</v>
      </c>
      <c r="AD57" s="2">
        <f>SUMIFS(DataRegularSeason20242025!$AA$3:$AA$1315,DataRegularSeason20242025!$B$3:$B$1315, "&lt;=" &amp; $A57, DataRegularSeason20242025!$D$3:$D$1315, AD$1)+SUMIFS(DataRegularSeason20242025!$AB$3:$AB$1315,DataRegularSeason20242025!$B$3:$B$1315, "&lt;=" &amp; $A57, DataRegularSeason20242025!$E$3:$E$1315, AD$1)</f>
        <v>11</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16</v>
      </c>
      <c r="AG57" s="2">
        <f>SUMIFS(DataRegularSeason20242025!$AA$3:$AA$1315,DataRegularSeason20242025!$B$3:$B$1315, "&lt;=" &amp; $A57, DataRegularSeason20242025!$D$3:$D$1315, AG$1)+SUMIFS(DataRegularSeason20242025!$AB$3:$AB$1315,DataRegularSeason20242025!$B$3:$B$1315, "&lt;=" &amp; $A57, DataRegularSeason20242025!$E$3:$E$1315, AG$1)</f>
        <v>10</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7</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12</v>
      </c>
      <c r="F58" s="2">
        <f>SUMIFS(DataRegularSeason20242025!$AA$3:$AA$1315,DataRegularSeason20242025!$B$3:$B$1315, "&lt;=" &amp; $A58, DataRegularSeason20242025!$D$3:$D$1315, F$1)+SUMIFS(DataRegularSeason20242025!$AB$3:$AB$1315,DataRegularSeason20242025!$B$3:$B$1315, "&lt;=" &amp; $A58, DataRegularSeason20242025!$E$3:$E$1315, F$1)</f>
        <v>9</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7</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15</v>
      </c>
      <c r="N58" s="2">
        <f>SUMIFS(DataRegularSeason20242025!$AA$3:$AA$1315,DataRegularSeason20242025!$B$3:$B$1315, "&lt;=" &amp; $A58, DataRegularSeason20242025!$D$3:$D$1315, N$1)+SUMIFS(DataRegularSeason20242025!$AB$3:$AB$1315,DataRegularSeason20242025!$B$3:$B$1315, "&lt;=" &amp; $A58, DataRegularSeason20242025!$E$3:$E$1315, N$1)</f>
        <v>12</v>
      </c>
      <c r="O58" s="2">
        <f>SUMIFS(DataRegularSeason20242025!$AA$3:$AA$1315,DataRegularSeason20242025!$B$3:$B$1315, "&lt;=" &amp; $A58, DataRegularSeason20242025!$D$3:$D$1315, O$1)+SUMIFS(DataRegularSeason20242025!$AB$3:$AB$1315,DataRegularSeason20242025!$B$3:$B$1315, "&lt;=" &amp; $A58, DataRegularSeason20242025!$E$3:$E$1315, O$1)</f>
        <v>14</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14</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8</v>
      </c>
      <c r="V58" s="2">
        <f>SUMIFS(DataRegularSeason20242025!$AA$3:$AA$1315,DataRegularSeason20242025!$B$3:$B$1315, "&lt;=" &amp; $A58, DataRegularSeason20242025!$D$3:$D$1315, V$1)+SUMIFS(DataRegularSeason20242025!$AB$3:$AB$1315,DataRegularSeason20242025!$B$3:$B$1315, "&lt;=" &amp; $A58, DataRegularSeason20242025!$E$3:$E$1315, V$1)</f>
        <v>7</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9</v>
      </c>
      <c r="Y58" s="2">
        <f>SUMIFS(DataRegularSeason20242025!$AA$3:$AA$1315,DataRegularSeason20242025!$B$3:$B$1315, "&lt;=" &amp; $A58, DataRegularSeason20242025!$D$3:$D$1315, Y$1)+SUMIFS(DataRegularSeason20242025!$AB$3:$AB$1315,DataRegularSeason20242025!$B$3:$B$1315, "&lt;=" &amp; $A58, DataRegularSeason20242025!$E$3:$E$1315, Y$1)</f>
        <v>4</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12</v>
      </c>
      <c r="AB58" s="2">
        <f>SUMIFS(DataRegularSeason20242025!$AA$3:$AA$1315,DataRegularSeason20242025!$B$3:$B$1315, "&lt;=" &amp; $A58, DataRegularSeason20242025!$D$3:$D$1315, AB$1)+SUMIFS(DataRegularSeason20242025!$AB$3:$AB$1315,DataRegularSeason20242025!$B$3:$B$1315, "&lt;=" &amp; $A58, DataRegularSeason20242025!$E$3:$E$1315, AB$1)</f>
        <v>11</v>
      </c>
      <c r="AC58" s="2">
        <f>SUMIFS(DataRegularSeason20242025!$AA$3:$AA$1315,DataRegularSeason20242025!$B$3:$B$1315, "&lt;=" &amp; $A58, DataRegularSeason20242025!$D$3:$D$1315, AC$1)+SUMIFS(DataRegularSeason20242025!$AB$3:$AB$1315,DataRegularSeason20242025!$B$3:$B$1315, "&lt;=" &amp; $A58, DataRegularSeason20242025!$E$3:$E$1315, AC$1)</f>
        <v>10</v>
      </c>
      <c r="AD58" s="2">
        <f>SUMIFS(DataRegularSeason20242025!$AA$3:$AA$1315,DataRegularSeason20242025!$B$3:$B$1315, "&lt;=" &amp; $A58, DataRegularSeason20242025!$D$3:$D$1315, AD$1)+SUMIFS(DataRegularSeason20242025!$AB$3:$AB$1315,DataRegularSeason20242025!$B$3:$B$1315, "&lt;=" &amp; $A58, DataRegularSeason20242025!$E$3:$E$1315, AD$1)</f>
        <v>11</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16</v>
      </c>
      <c r="AG58" s="2">
        <f>SUMIFS(DataRegularSeason20242025!$AA$3:$AA$1315,DataRegularSeason20242025!$B$3:$B$1315, "&lt;=" &amp; $A58, DataRegularSeason20242025!$D$3:$D$1315, AG$1)+SUMIFS(DataRegularSeason20242025!$AB$3:$AB$1315,DataRegularSeason20242025!$B$3:$B$1315, "&lt;=" &amp; $A58, DataRegularSeason20242025!$E$3:$E$1315, AG$1)</f>
        <v>10</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7</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12</v>
      </c>
      <c r="F59" s="2">
        <f>SUMIFS(DataRegularSeason20242025!$AA$3:$AA$1315,DataRegularSeason20242025!$B$3:$B$1315, "&lt;=" &amp; $A59, DataRegularSeason20242025!$D$3:$D$1315, F$1)+SUMIFS(DataRegularSeason20242025!$AB$3:$AB$1315,DataRegularSeason20242025!$B$3:$B$1315, "&lt;=" &amp; $A59, DataRegularSeason20242025!$E$3:$E$1315, F$1)</f>
        <v>9</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7</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15</v>
      </c>
      <c r="N59" s="2">
        <f>SUMIFS(DataRegularSeason20242025!$AA$3:$AA$1315,DataRegularSeason20242025!$B$3:$B$1315, "&lt;=" &amp; $A59, DataRegularSeason20242025!$D$3:$D$1315, N$1)+SUMIFS(DataRegularSeason20242025!$AB$3:$AB$1315,DataRegularSeason20242025!$B$3:$B$1315, "&lt;=" &amp; $A59, DataRegularSeason20242025!$E$3:$E$1315, N$1)</f>
        <v>12</v>
      </c>
      <c r="O59" s="2">
        <f>SUMIFS(DataRegularSeason20242025!$AA$3:$AA$1315,DataRegularSeason20242025!$B$3:$B$1315, "&lt;=" &amp; $A59, DataRegularSeason20242025!$D$3:$D$1315, O$1)+SUMIFS(DataRegularSeason20242025!$AB$3:$AB$1315,DataRegularSeason20242025!$B$3:$B$1315, "&lt;=" &amp; $A59, DataRegularSeason20242025!$E$3:$E$1315, O$1)</f>
        <v>14</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14</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8</v>
      </c>
      <c r="V59" s="2">
        <f>SUMIFS(DataRegularSeason20242025!$AA$3:$AA$1315,DataRegularSeason20242025!$B$3:$B$1315, "&lt;=" &amp; $A59, DataRegularSeason20242025!$D$3:$D$1315, V$1)+SUMIFS(DataRegularSeason20242025!$AB$3:$AB$1315,DataRegularSeason20242025!$B$3:$B$1315, "&lt;=" &amp; $A59, DataRegularSeason20242025!$E$3:$E$1315, V$1)</f>
        <v>7</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9</v>
      </c>
      <c r="Y59" s="2">
        <f>SUMIFS(DataRegularSeason20242025!$AA$3:$AA$1315,DataRegularSeason20242025!$B$3:$B$1315, "&lt;=" &amp; $A59, DataRegularSeason20242025!$D$3:$D$1315, Y$1)+SUMIFS(DataRegularSeason20242025!$AB$3:$AB$1315,DataRegularSeason20242025!$B$3:$B$1315, "&lt;=" &amp; $A59, DataRegularSeason20242025!$E$3:$E$1315, Y$1)</f>
        <v>4</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12</v>
      </c>
      <c r="AB59" s="2">
        <f>SUMIFS(DataRegularSeason20242025!$AA$3:$AA$1315,DataRegularSeason20242025!$B$3:$B$1315, "&lt;=" &amp; $A59, DataRegularSeason20242025!$D$3:$D$1315, AB$1)+SUMIFS(DataRegularSeason20242025!$AB$3:$AB$1315,DataRegularSeason20242025!$B$3:$B$1315, "&lt;=" &amp; $A59, DataRegularSeason20242025!$E$3:$E$1315, AB$1)</f>
        <v>11</v>
      </c>
      <c r="AC59" s="2">
        <f>SUMIFS(DataRegularSeason20242025!$AA$3:$AA$1315,DataRegularSeason20242025!$B$3:$B$1315, "&lt;=" &amp; $A59, DataRegularSeason20242025!$D$3:$D$1315, AC$1)+SUMIFS(DataRegularSeason20242025!$AB$3:$AB$1315,DataRegularSeason20242025!$B$3:$B$1315, "&lt;=" &amp; $A59, DataRegularSeason20242025!$E$3:$E$1315, AC$1)</f>
        <v>10</v>
      </c>
      <c r="AD59" s="2">
        <f>SUMIFS(DataRegularSeason20242025!$AA$3:$AA$1315,DataRegularSeason20242025!$B$3:$B$1315, "&lt;=" &amp; $A59, DataRegularSeason20242025!$D$3:$D$1315, AD$1)+SUMIFS(DataRegularSeason20242025!$AB$3:$AB$1315,DataRegularSeason20242025!$B$3:$B$1315, "&lt;=" &amp; $A59, DataRegularSeason20242025!$E$3:$E$1315, AD$1)</f>
        <v>11</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16</v>
      </c>
      <c r="AG59" s="2">
        <f>SUMIFS(DataRegularSeason20242025!$AA$3:$AA$1315,DataRegularSeason20242025!$B$3:$B$1315, "&lt;=" &amp; $A59, DataRegularSeason20242025!$D$3:$D$1315, AG$1)+SUMIFS(DataRegularSeason20242025!$AB$3:$AB$1315,DataRegularSeason20242025!$B$3:$B$1315, "&lt;=" &amp; $A59, DataRegularSeason20242025!$E$3:$E$1315, AG$1)</f>
        <v>10</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7</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12</v>
      </c>
      <c r="F60" s="2">
        <f>SUMIFS(DataRegularSeason20242025!$AA$3:$AA$1315,DataRegularSeason20242025!$B$3:$B$1315, "&lt;=" &amp; $A60, DataRegularSeason20242025!$D$3:$D$1315, F$1)+SUMIFS(DataRegularSeason20242025!$AB$3:$AB$1315,DataRegularSeason20242025!$B$3:$B$1315, "&lt;=" &amp; $A60, DataRegularSeason20242025!$E$3:$E$1315, F$1)</f>
        <v>9</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7</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15</v>
      </c>
      <c r="N60" s="2">
        <f>SUMIFS(DataRegularSeason20242025!$AA$3:$AA$1315,DataRegularSeason20242025!$B$3:$B$1315, "&lt;=" &amp; $A60, DataRegularSeason20242025!$D$3:$D$1315, N$1)+SUMIFS(DataRegularSeason20242025!$AB$3:$AB$1315,DataRegularSeason20242025!$B$3:$B$1315, "&lt;=" &amp; $A60, DataRegularSeason20242025!$E$3:$E$1315, N$1)</f>
        <v>12</v>
      </c>
      <c r="O60" s="2">
        <f>SUMIFS(DataRegularSeason20242025!$AA$3:$AA$1315,DataRegularSeason20242025!$B$3:$B$1315, "&lt;=" &amp; $A60, DataRegularSeason20242025!$D$3:$D$1315, O$1)+SUMIFS(DataRegularSeason20242025!$AB$3:$AB$1315,DataRegularSeason20242025!$B$3:$B$1315, "&lt;=" &amp; $A60, DataRegularSeason20242025!$E$3:$E$1315, O$1)</f>
        <v>14</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14</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8</v>
      </c>
      <c r="V60" s="2">
        <f>SUMIFS(DataRegularSeason20242025!$AA$3:$AA$1315,DataRegularSeason20242025!$B$3:$B$1315, "&lt;=" &amp; $A60, DataRegularSeason20242025!$D$3:$D$1315, V$1)+SUMIFS(DataRegularSeason20242025!$AB$3:$AB$1315,DataRegularSeason20242025!$B$3:$B$1315, "&lt;=" &amp; $A60, DataRegularSeason20242025!$E$3:$E$1315, V$1)</f>
        <v>7</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9</v>
      </c>
      <c r="Y60" s="2">
        <f>SUMIFS(DataRegularSeason20242025!$AA$3:$AA$1315,DataRegularSeason20242025!$B$3:$B$1315, "&lt;=" &amp; $A60, DataRegularSeason20242025!$D$3:$D$1315, Y$1)+SUMIFS(DataRegularSeason20242025!$AB$3:$AB$1315,DataRegularSeason20242025!$B$3:$B$1315, "&lt;=" &amp; $A60, DataRegularSeason20242025!$E$3:$E$1315, Y$1)</f>
        <v>4</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12</v>
      </c>
      <c r="AB60" s="2">
        <f>SUMIFS(DataRegularSeason20242025!$AA$3:$AA$1315,DataRegularSeason20242025!$B$3:$B$1315, "&lt;=" &amp; $A60, DataRegularSeason20242025!$D$3:$D$1315, AB$1)+SUMIFS(DataRegularSeason20242025!$AB$3:$AB$1315,DataRegularSeason20242025!$B$3:$B$1315, "&lt;=" &amp; $A60, DataRegularSeason20242025!$E$3:$E$1315, AB$1)</f>
        <v>11</v>
      </c>
      <c r="AC60" s="2">
        <f>SUMIFS(DataRegularSeason20242025!$AA$3:$AA$1315,DataRegularSeason20242025!$B$3:$B$1315, "&lt;=" &amp; $A60, DataRegularSeason20242025!$D$3:$D$1315, AC$1)+SUMIFS(DataRegularSeason20242025!$AB$3:$AB$1315,DataRegularSeason20242025!$B$3:$B$1315, "&lt;=" &amp; $A60, DataRegularSeason20242025!$E$3:$E$1315, AC$1)</f>
        <v>10</v>
      </c>
      <c r="AD60" s="2">
        <f>SUMIFS(DataRegularSeason20242025!$AA$3:$AA$1315,DataRegularSeason20242025!$B$3:$B$1315, "&lt;=" &amp; $A60, DataRegularSeason20242025!$D$3:$D$1315, AD$1)+SUMIFS(DataRegularSeason20242025!$AB$3:$AB$1315,DataRegularSeason20242025!$B$3:$B$1315, "&lt;=" &amp; $A60, DataRegularSeason20242025!$E$3:$E$1315, AD$1)</f>
        <v>11</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16</v>
      </c>
      <c r="AG60" s="2">
        <f>SUMIFS(DataRegularSeason20242025!$AA$3:$AA$1315,DataRegularSeason20242025!$B$3:$B$1315, "&lt;=" &amp; $A60, DataRegularSeason20242025!$D$3:$D$1315, AG$1)+SUMIFS(DataRegularSeason20242025!$AB$3:$AB$1315,DataRegularSeason20242025!$B$3:$B$1315, "&lt;=" &amp; $A60, DataRegularSeason20242025!$E$3:$E$1315, AG$1)</f>
        <v>10</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7</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12</v>
      </c>
      <c r="F61" s="2">
        <f>SUMIFS(DataRegularSeason20242025!$AA$3:$AA$1315,DataRegularSeason20242025!$B$3:$B$1315, "&lt;=" &amp; $A61, DataRegularSeason20242025!$D$3:$D$1315, F$1)+SUMIFS(DataRegularSeason20242025!$AB$3:$AB$1315,DataRegularSeason20242025!$B$3:$B$1315, "&lt;=" &amp; $A61, DataRegularSeason20242025!$E$3:$E$1315, F$1)</f>
        <v>9</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7</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15</v>
      </c>
      <c r="N61" s="2">
        <f>SUMIFS(DataRegularSeason20242025!$AA$3:$AA$1315,DataRegularSeason20242025!$B$3:$B$1315, "&lt;=" &amp; $A61, DataRegularSeason20242025!$D$3:$D$1315, N$1)+SUMIFS(DataRegularSeason20242025!$AB$3:$AB$1315,DataRegularSeason20242025!$B$3:$B$1315, "&lt;=" &amp; $A61, DataRegularSeason20242025!$E$3:$E$1315, N$1)</f>
        <v>12</v>
      </c>
      <c r="O61" s="2">
        <f>SUMIFS(DataRegularSeason20242025!$AA$3:$AA$1315,DataRegularSeason20242025!$B$3:$B$1315, "&lt;=" &amp; $A61, DataRegularSeason20242025!$D$3:$D$1315, O$1)+SUMIFS(DataRegularSeason20242025!$AB$3:$AB$1315,DataRegularSeason20242025!$B$3:$B$1315, "&lt;=" &amp; $A61, DataRegularSeason20242025!$E$3:$E$1315, O$1)</f>
        <v>14</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14</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8</v>
      </c>
      <c r="V61" s="2">
        <f>SUMIFS(DataRegularSeason20242025!$AA$3:$AA$1315,DataRegularSeason20242025!$B$3:$B$1315, "&lt;=" &amp; $A61, DataRegularSeason20242025!$D$3:$D$1315, V$1)+SUMIFS(DataRegularSeason20242025!$AB$3:$AB$1315,DataRegularSeason20242025!$B$3:$B$1315, "&lt;=" &amp; $A61, DataRegularSeason20242025!$E$3:$E$1315, V$1)</f>
        <v>7</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9</v>
      </c>
      <c r="Y61" s="2">
        <f>SUMIFS(DataRegularSeason20242025!$AA$3:$AA$1315,DataRegularSeason20242025!$B$3:$B$1315, "&lt;=" &amp; $A61, DataRegularSeason20242025!$D$3:$D$1315, Y$1)+SUMIFS(DataRegularSeason20242025!$AB$3:$AB$1315,DataRegularSeason20242025!$B$3:$B$1315, "&lt;=" &amp; $A61, DataRegularSeason20242025!$E$3:$E$1315, Y$1)</f>
        <v>4</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12</v>
      </c>
      <c r="AB61" s="2">
        <f>SUMIFS(DataRegularSeason20242025!$AA$3:$AA$1315,DataRegularSeason20242025!$B$3:$B$1315, "&lt;=" &amp; $A61, DataRegularSeason20242025!$D$3:$D$1315, AB$1)+SUMIFS(DataRegularSeason20242025!$AB$3:$AB$1315,DataRegularSeason20242025!$B$3:$B$1315, "&lt;=" &amp; $A61, DataRegularSeason20242025!$E$3:$E$1315, AB$1)</f>
        <v>11</v>
      </c>
      <c r="AC61" s="2">
        <f>SUMIFS(DataRegularSeason20242025!$AA$3:$AA$1315,DataRegularSeason20242025!$B$3:$B$1315, "&lt;=" &amp; $A61, DataRegularSeason20242025!$D$3:$D$1315, AC$1)+SUMIFS(DataRegularSeason20242025!$AB$3:$AB$1315,DataRegularSeason20242025!$B$3:$B$1315, "&lt;=" &amp; $A61, DataRegularSeason20242025!$E$3:$E$1315, AC$1)</f>
        <v>10</v>
      </c>
      <c r="AD61" s="2">
        <f>SUMIFS(DataRegularSeason20242025!$AA$3:$AA$1315,DataRegularSeason20242025!$B$3:$B$1315, "&lt;=" &amp; $A61, DataRegularSeason20242025!$D$3:$D$1315, AD$1)+SUMIFS(DataRegularSeason20242025!$AB$3:$AB$1315,DataRegularSeason20242025!$B$3:$B$1315, "&lt;=" &amp; $A61, DataRegularSeason20242025!$E$3:$E$1315, AD$1)</f>
        <v>11</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16</v>
      </c>
      <c r="AG61" s="2">
        <f>SUMIFS(DataRegularSeason20242025!$AA$3:$AA$1315,DataRegularSeason20242025!$B$3:$B$1315, "&lt;=" &amp; $A61, DataRegularSeason20242025!$D$3:$D$1315, AG$1)+SUMIFS(DataRegularSeason20242025!$AB$3:$AB$1315,DataRegularSeason20242025!$B$3:$B$1315, "&lt;=" &amp; $A61, DataRegularSeason20242025!$E$3:$E$1315, AG$1)</f>
        <v>10</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7</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12</v>
      </c>
      <c r="F62" s="2">
        <f>SUMIFS(DataRegularSeason20242025!$AA$3:$AA$1315,DataRegularSeason20242025!$B$3:$B$1315, "&lt;=" &amp; $A62, DataRegularSeason20242025!$D$3:$D$1315, F$1)+SUMIFS(DataRegularSeason20242025!$AB$3:$AB$1315,DataRegularSeason20242025!$B$3:$B$1315, "&lt;=" &amp; $A62, DataRegularSeason20242025!$E$3:$E$1315, F$1)</f>
        <v>9</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7</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15</v>
      </c>
      <c r="N62" s="2">
        <f>SUMIFS(DataRegularSeason20242025!$AA$3:$AA$1315,DataRegularSeason20242025!$B$3:$B$1315, "&lt;=" &amp; $A62, DataRegularSeason20242025!$D$3:$D$1315, N$1)+SUMIFS(DataRegularSeason20242025!$AB$3:$AB$1315,DataRegularSeason20242025!$B$3:$B$1315, "&lt;=" &amp; $A62, DataRegularSeason20242025!$E$3:$E$1315, N$1)</f>
        <v>12</v>
      </c>
      <c r="O62" s="2">
        <f>SUMIFS(DataRegularSeason20242025!$AA$3:$AA$1315,DataRegularSeason20242025!$B$3:$B$1315, "&lt;=" &amp; $A62, DataRegularSeason20242025!$D$3:$D$1315, O$1)+SUMIFS(DataRegularSeason20242025!$AB$3:$AB$1315,DataRegularSeason20242025!$B$3:$B$1315, "&lt;=" &amp; $A62, DataRegularSeason20242025!$E$3:$E$1315, O$1)</f>
        <v>14</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14</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8</v>
      </c>
      <c r="V62" s="2">
        <f>SUMIFS(DataRegularSeason20242025!$AA$3:$AA$1315,DataRegularSeason20242025!$B$3:$B$1315, "&lt;=" &amp; $A62, DataRegularSeason20242025!$D$3:$D$1315, V$1)+SUMIFS(DataRegularSeason20242025!$AB$3:$AB$1315,DataRegularSeason20242025!$B$3:$B$1315, "&lt;=" &amp; $A62, DataRegularSeason20242025!$E$3:$E$1315, V$1)</f>
        <v>7</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9</v>
      </c>
      <c r="Y62" s="2">
        <f>SUMIFS(DataRegularSeason20242025!$AA$3:$AA$1315,DataRegularSeason20242025!$B$3:$B$1315, "&lt;=" &amp; $A62, DataRegularSeason20242025!$D$3:$D$1315, Y$1)+SUMIFS(DataRegularSeason20242025!$AB$3:$AB$1315,DataRegularSeason20242025!$B$3:$B$1315, "&lt;=" &amp; $A62, DataRegularSeason20242025!$E$3:$E$1315, Y$1)</f>
        <v>4</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12</v>
      </c>
      <c r="AB62" s="2">
        <f>SUMIFS(DataRegularSeason20242025!$AA$3:$AA$1315,DataRegularSeason20242025!$B$3:$B$1315, "&lt;=" &amp; $A62, DataRegularSeason20242025!$D$3:$D$1315, AB$1)+SUMIFS(DataRegularSeason20242025!$AB$3:$AB$1315,DataRegularSeason20242025!$B$3:$B$1315, "&lt;=" &amp; $A62, DataRegularSeason20242025!$E$3:$E$1315, AB$1)</f>
        <v>11</v>
      </c>
      <c r="AC62" s="2">
        <f>SUMIFS(DataRegularSeason20242025!$AA$3:$AA$1315,DataRegularSeason20242025!$B$3:$B$1315, "&lt;=" &amp; $A62, DataRegularSeason20242025!$D$3:$D$1315, AC$1)+SUMIFS(DataRegularSeason20242025!$AB$3:$AB$1315,DataRegularSeason20242025!$B$3:$B$1315, "&lt;=" &amp; $A62, DataRegularSeason20242025!$E$3:$E$1315, AC$1)</f>
        <v>10</v>
      </c>
      <c r="AD62" s="2">
        <f>SUMIFS(DataRegularSeason20242025!$AA$3:$AA$1315,DataRegularSeason20242025!$B$3:$B$1315, "&lt;=" &amp; $A62, DataRegularSeason20242025!$D$3:$D$1315, AD$1)+SUMIFS(DataRegularSeason20242025!$AB$3:$AB$1315,DataRegularSeason20242025!$B$3:$B$1315, "&lt;=" &amp; $A62, DataRegularSeason20242025!$E$3:$E$1315, AD$1)</f>
        <v>11</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16</v>
      </c>
      <c r="AG62" s="2">
        <f>SUMIFS(DataRegularSeason20242025!$AA$3:$AA$1315,DataRegularSeason20242025!$B$3:$B$1315, "&lt;=" &amp; $A62, DataRegularSeason20242025!$D$3:$D$1315, AG$1)+SUMIFS(DataRegularSeason20242025!$AB$3:$AB$1315,DataRegularSeason20242025!$B$3:$B$1315, "&lt;=" &amp; $A62, DataRegularSeason20242025!$E$3:$E$1315, AG$1)</f>
        <v>10</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7</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12</v>
      </c>
      <c r="F63" s="2">
        <f>SUMIFS(DataRegularSeason20242025!$AA$3:$AA$1315,DataRegularSeason20242025!$B$3:$B$1315, "&lt;=" &amp; $A63, DataRegularSeason20242025!$D$3:$D$1315, F$1)+SUMIFS(DataRegularSeason20242025!$AB$3:$AB$1315,DataRegularSeason20242025!$B$3:$B$1315, "&lt;=" &amp; $A63, DataRegularSeason20242025!$E$3:$E$1315, F$1)</f>
        <v>9</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7</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15</v>
      </c>
      <c r="N63" s="2">
        <f>SUMIFS(DataRegularSeason20242025!$AA$3:$AA$1315,DataRegularSeason20242025!$B$3:$B$1315, "&lt;=" &amp; $A63, DataRegularSeason20242025!$D$3:$D$1315, N$1)+SUMIFS(DataRegularSeason20242025!$AB$3:$AB$1315,DataRegularSeason20242025!$B$3:$B$1315, "&lt;=" &amp; $A63, DataRegularSeason20242025!$E$3:$E$1315, N$1)</f>
        <v>12</v>
      </c>
      <c r="O63" s="2">
        <f>SUMIFS(DataRegularSeason20242025!$AA$3:$AA$1315,DataRegularSeason20242025!$B$3:$B$1315, "&lt;=" &amp; $A63, DataRegularSeason20242025!$D$3:$D$1315, O$1)+SUMIFS(DataRegularSeason20242025!$AB$3:$AB$1315,DataRegularSeason20242025!$B$3:$B$1315, "&lt;=" &amp; $A63, DataRegularSeason20242025!$E$3:$E$1315, O$1)</f>
        <v>14</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14</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8</v>
      </c>
      <c r="V63" s="2">
        <f>SUMIFS(DataRegularSeason20242025!$AA$3:$AA$1315,DataRegularSeason20242025!$B$3:$B$1315, "&lt;=" &amp; $A63, DataRegularSeason20242025!$D$3:$D$1315, V$1)+SUMIFS(DataRegularSeason20242025!$AB$3:$AB$1315,DataRegularSeason20242025!$B$3:$B$1315, "&lt;=" &amp; $A63, DataRegularSeason20242025!$E$3:$E$1315, V$1)</f>
        <v>7</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9</v>
      </c>
      <c r="Y63" s="2">
        <f>SUMIFS(DataRegularSeason20242025!$AA$3:$AA$1315,DataRegularSeason20242025!$B$3:$B$1315, "&lt;=" &amp; $A63, DataRegularSeason20242025!$D$3:$D$1315, Y$1)+SUMIFS(DataRegularSeason20242025!$AB$3:$AB$1315,DataRegularSeason20242025!$B$3:$B$1315, "&lt;=" &amp; $A63, DataRegularSeason20242025!$E$3:$E$1315, Y$1)</f>
        <v>4</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12</v>
      </c>
      <c r="AB63" s="2">
        <f>SUMIFS(DataRegularSeason20242025!$AA$3:$AA$1315,DataRegularSeason20242025!$B$3:$B$1315, "&lt;=" &amp; $A63, DataRegularSeason20242025!$D$3:$D$1315, AB$1)+SUMIFS(DataRegularSeason20242025!$AB$3:$AB$1315,DataRegularSeason20242025!$B$3:$B$1315, "&lt;=" &amp; $A63, DataRegularSeason20242025!$E$3:$E$1315, AB$1)</f>
        <v>11</v>
      </c>
      <c r="AC63" s="2">
        <f>SUMIFS(DataRegularSeason20242025!$AA$3:$AA$1315,DataRegularSeason20242025!$B$3:$B$1315, "&lt;=" &amp; $A63, DataRegularSeason20242025!$D$3:$D$1315, AC$1)+SUMIFS(DataRegularSeason20242025!$AB$3:$AB$1315,DataRegularSeason20242025!$B$3:$B$1315, "&lt;=" &amp; $A63, DataRegularSeason20242025!$E$3:$E$1315, AC$1)</f>
        <v>10</v>
      </c>
      <c r="AD63" s="2">
        <f>SUMIFS(DataRegularSeason20242025!$AA$3:$AA$1315,DataRegularSeason20242025!$B$3:$B$1315, "&lt;=" &amp; $A63, DataRegularSeason20242025!$D$3:$D$1315, AD$1)+SUMIFS(DataRegularSeason20242025!$AB$3:$AB$1315,DataRegularSeason20242025!$B$3:$B$1315, "&lt;=" &amp; $A63, DataRegularSeason20242025!$E$3:$E$1315, AD$1)</f>
        <v>11</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16</v>
      </c>
      <c r="AG63" s="2">
        <f>SUMIFS(DataRegularSeason20242025!$AA$3:$AA$1315,DataRegularSeason20242025!$B$3:$B$1315, "&lt;=" &amp; $A63, DataRegularSeason20242025!$D$3:$D$1315, AG$1)+SUMIFS(DataRegularSeason20242025!$AB$3:$AB$1315,DataRegularSeason20242025!$B$3:$B$1315, "&lt;=" &amp; $A63, DataRegularSeason20242025!$E$3:$E$1315, AG$1)</f>
        <v>10</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7</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12</v>
      </c>
      <c r="F64" s="2">
        <f>SUMIFS(DataRegularSeason20242025!$AA$3:$AA$1315,DataRegularSeason20242025!$B$3:$B$1315, "&lt;=" &amp; $A64, DataRegularSeason20242025!$D$3:$D$1315, F$1)+SUMIFS(DataRegularSeason20242025!$AB$3:$AB$1315,DataRegularSeason20242025!$B$3:$B$1315, "&lt;=" &amp; $A64, DataRegularSeason20242025!$E$3:$E$1315, F$1)</f>
        <v>9</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7</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15</v>
      </c>
      <c r="N64" s="2">
        <f>SUMIFS(DataRegularSeason20242025!$AA$3:$AA$1315,DataRegularSeason20242025!$B$3:$B$1315, "&lt;=" &amp; $A64, DataRegularSeason20242025!$D$3:$D$1315, N$1)+SUMIFS(DataRegularSeason20242025!$AB$3:$AB$1315,DataRegularSeason20242025!$B$3:$B$1315, "&lt;=" &amp; $A64, DataRegularSeason20242025!$E$3:$E$1315, N$1)</f>
        <v>12</v>
      </c>
      <c r="O64" s="2">
        <f>SUMIFS(DataRegularSeason20242025!$AA$3:$AA$1315,DataRegularSeason20242025!$B$3:$B$1315, "&lt;=" &amp; $A64, DataRegularSeason20242025!$D$3:$D$1315, O$1)+SUMIFS(DataRegularSeason20242025!$AB$3:$AB$1315,DataRegularSeason20242025!$B$3:$B$1315, "&lt;=" &amp; $A64, DataRegularSeason20242025!$E$3:$E$1315, O$1)</f>
        <v>14</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14</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8</v>
      </c>
      <c r="V64" s="2">
        <f>SUMIFS(DataRegularSeason20242025!$AA$3:$AA$1315,DataRegularSeason20242025!$B$3:$B$1315, "&lt;=" &amp; $A64, DataRegularSeason20242025!$D$3:$D$1315, V$1)+SUMIFS(DataRegularSeason20242025!$AB$3:$AB$1315,DataRegularSeason20242025!$B$3:$B$1315, "&lt;=" &amp; $A64, DataRegularSeason20242025!$E$3:$E$1315, V$1)</f>
        <v>7</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9</v>
      </c>
      <c r="Y64" s="2">
        <f>SUMIFS(DataRegularSeason20242025!$AA$3:$AA$1315,DataRegularSeason20242025!$B$3:$B$1315, "&lt;=" &amp; $A64, DataRegularSeason20242025!$D$3:$D$1315, Y$1)+SUMIFS(DataRegularSeason20242025!$AB$3:$AB$1315,DataRegularSeason20242025!$B$3:$B$1315, "&lt;=" &amp; $A64, DataRegularSeason20242025!$E$3:$E$1315, Y$1)</f>
        <v>4</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12</v>
      </c>
      <c r="AB64" s="2">
        <f>SUMIFS(DataRegularSeason20242025!$AA$3:$AA$1315,DataRegularSeason20242025!$B$3:$B$1315, "&lt;=" &amp; $A64, DataRegularSeason20242025!$D$3:$D$1315, AB$1)+SUMIFS(DataRegularSeason20242025!$AB$3:$AB$1315,DataRegularSeason20242025!$B$3:$B$1315, "&lt;=" &amp; $A64, DataRegularSeason20242025!$E$3:$E$1315, AB$1)</f>
        <v>11</v>
      </c>
      <c r="AC64" s="2">
        <f>SUMIFS(DataRegularSeason20242025!$AA$3:$AA$1315,DataRegularSeason20242025!$B$3:$B$1315, "&lt;=" &amp; $A64, DataRegularSeason20242025!$D$3:$D$1315, AC$1)+SUMIFS(DataRegularSeason20242025!$AB$3:$AB$1315,DataRegularSeason20242025!$B$3:$B$1315, "&lt;=" &amp; $A64, DataRegularSeason20242025!$E$3:$E$1315, AC$1)</f>
        <v>10</v>
      </c>
      <c r="AD64" s="2">
        <f>SUMIFS(DataRegularSeason20242025!$AA$3:$AA$1315,DataRegularSeason20242025!$B$3:$B$1315, "&lt;=" &amp; $A64, DataRegularSeason20242025!$D$3:$D$1315, AD$1)+SUMIFS(DataRegularSeason20242025!$AB$3:$AB$1315,DataRegularSeason20242025!$B$3:$B$1315, "&lt;=" &amp; $A64, DataRegularSeason20242025!$E$3:$E$1315, AD$1)</f>
        <v>11</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16</v>
      </c>
      <c r="AG64" s="2">
        <f>SUMIFS(DataRegularSeason20242025!$AA$3:$AA$1315,DataRegularSeason20242025!$B$3:$B$1315, "&lt;=" &amp; $A64, DataRegularSeason20242025!$D$3:$D$1315, AG$1)+SUMIFS(DataRegularSeason20242025!$AB$3:$AB$1315,DataRegularSeason20242025!$B$3:$B$1315, "&lt;=" &amp; $A64, DataRegularSeason20242025!$E$3:$E$1315, AG$1)</f>
        <v>10</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7</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12</v>
      </c>
      <c r="F65" s="2">
        <f>SUMIFS(DataRegularSeason20242025!$AA$3:$AA$1315,DataRegularSeason20242025!$B$3:$B$1315, "&lt;=" &amp; $A65, DataRegularSeason20242025!$D$3:$D$1315, F$1)+SUMIFS(DataRegularSeason20242025!$AB$3:$AB$1315,DataRegularSeason20242025!$B$3:$B$1315, "&lt;=" &amp; $A65, DataRegularSeason20242025!$E$3:$E$1315, F$1)</f>
        <v>9</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7</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15</v>
      </c>
      <c r="N65" s="2">
        <f>SUMIFS(DataRegularSeason20242025!$AA$3:$AA$1315,DataRegularSeason20242025!$B$3:$B$1315, "&lt;=" &amp; $A65, DataRegularSeason20242025!$D$3:$D$1315, N$1)+SUMIFS(DataRegularSeason20242025!$AB$3:$AB$1315,DataRegularSeason20242025!$B$3:$B$1315, "&lt;=" &amp; $A65, DataRegularSeason20242025!$E$3:$E$1315, N$1)</f>
        <v>12</v>
      </c>
      <c r="O65" s="2">
        <f>SUMIFS(DataRegularSeason20242025!$AA$3:$AA$1315,DataRegularSeason20242025!$B$3:$B$1315, "&lt;=" &amp; $A65, DataRegularSeason20242025!$D$3:$D$1315, O$1)+SUMIFS(DataRegularSeason20242025!$AB$3:$AB$1315,DataRegularSeason20242025!$B$3:$B$1315, "&lt;=" &amp; $A65, DataRegularSeason20242025!$E$3:$E$1315, O$1)</f>
        <v>14</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14</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8</v>
      </c>
      <c r="V65" s="2">
        <f>SUMIFS(DataRegularSeason20242025!$AA$3:$AA$1315,DataRegularSeason20242025!$B$3:$B$1315, "&lt;=" &amp; $A65, DataRegularSeason20242025!$D$3:$D$1315, V$1)+SUMIFS(DataRegularSeason20242025!$AB$3:$AB$1315,DataRegularSeason20242025!$B$3:$B$1315, "&lt;=" &amp; $A65, DataRegularSeason20242025!$E$3:$E$1315, V$1)</f>
        <v>7</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9</v>
      </c>
      <c r="Y65" s="2">
        <f>SUMIFS(DataRegularSeason20242025!$AA$3:$AA$1315,DataRegularSeason20242025!$B$3:$B$1315, "&lt;=" &amp; $A65, DataRegularSeason20242025!$D$3:$D$1315, Y$1)+SUMIFS(DataRegularSeason20242025!$AB$3:$AB$1315,DataRegularSeason20242025!$B$3:$B$1315, "&lt;=" &amp; $A65, DataRegularSeason20242025!$E$3:$E$1315, Y$1)</f>
        <v>4</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12</v>
      </c>
      <c r="AB65" s="2">
        <f>SUMIFS(DataRegularSeason20242025!$AA$3:$AA$1315,DataRegularSeason20242025!$B$3:$B$1315, "&lt;=" &amp; $A65, DataRegularSeason20242025!$D$3:$D$1315, AB$1)+SUMIFS(DataRegularSeason20242025!$AB$3:$AB$1315,DataRegularSeason20242025!$B$3:$B$1315, "&lt;=" &amp; $A65, DataRegularSeason20242025!$E$3:$E$1315, AB$1)</f>
        <v>11</v>
      </c>
      <c r="AC65" s="2">
        <f>SUMIFS(DataRegularSeason20242025!$AA$3:$AA$1315,DataRegularSeason20242025!$B$3:$B$1315, "&lt;=" &amp; $A65, DataRegularSeason20242025!$D$3:$D$1315, AC$1)+SUMIFS(DataRegularSeason20242025!$AB$3:$AB$1315,DataRegularSeason20242025!$B$3:$B$1315, "&lt;=" &amp; $A65, DataRegularSeason20242025!$E$3:$E$1315, AC$1)</f>
        <v>10</v>
      </c>
      <c r="AD65" s="2">
        <f>SUMIFS(DataRegularSeason20242025!$AA$3:$AA$1315,DataRegularSeason20242025!$B$3:$B$1315, "&lt;=" &amp; $A65, DataRegularSeason20242025!$D$3:$D$1315, AD$1)+SUMIFS(DataRegularSeason20242025!$AB$3:$AB$1315,DataRegularSeason20242025!$B$3:$B$1315, "&lt;=" &amp; $A65, DataRegularSeason20242025!$E$3:$E$1315, AD$1)</f>
        <v>11</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16</v>
      </c>
      <c r="AG65" s="2">
        <f>SUMIFS(DataRegularSeason20242025!$AA$3:$AA$1315,DataRegularSeason20242025!$B$3:$B$1315, "&lt;=" &amp; $A65, DataRegularSeason20242025!$D$3:$D$1315, AG$1)+SUMIFS(DataRegularSeason20242025!$AB$3:$AB$1315,DataRegularSeason20242025!$B$3:$B$1315, "&lt;=" &amp; $A65, DataRegularSeason20242025!$E$3:$E$1315, AG$1)</f>
        <v>10</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7</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12</v>
      </c>
      <c r="F66" s="2">
        <f>SUMIFS(DataRegularSeason20242025!$AA$3:$AA$1315,DataRegularSeason20242025!$B$3:$B$1315, "&lt;=" &amp; $A66, DataRegularSeason20242025!$D$3:$D$1315, F$1)+SUMIFS(DataRegularSeason20242025!$AB$3:$AB$1315,DataRegularSeason20242025!$B$3:$B$1315, "&lt;=" &amp; $A66, DataRegularSeason20242025!$E$3:$E$1315, F$1)</f>
        <v>9</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7</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15</v>
      </c>
      <c r="N66" s="2">
        <f>SUMIFS(DataRegularSeason20242025!$AA$3:$AA$1315,DataRegularSeason20242025!$B$3:$B$1315, "&lt;=" &amp; $A66, DataRegularSeason20242025!$D$3:$D$1315, N$1)+SUMIFS(DataRegularSeason20242025!$AB$3:$AB$1315,DataRegularSeason20242025!$B$3:$B$1315, "&lt;=" &amp; $A66, DataRegularSeason20242025!$E$3:$E$1315, N$1)</f>
        <v>12</v>
      </c>
      <c r="O66" s="2">
        <f>SUMIFS(DataRegularSeason20242025!$AA$3:$AA$1315,DataRegularSeason20242025!$B$3:$B$1315, "&lt;=" &amp; $A66, DataRegularSeason20242025!$D$3:$D$1315, O$1)+SUMIFS(DataRegularSeason20242025!$AB$3:$AB$1315,DataRegularSeason20242025!$B$3:$B$1315, "&lt;=" &amp; $A66, DataRegularSeason20242025!$E$3:$E$1315, O$1)</f>
        <v>14</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14</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8</v>
      </c>
      <c r="V66" s="2">
        <f>SUMIFS(DataRegularSeason20242025!$AA$3:$AA$1315,DataRegularSeason20242025!$B$3:$B$1315, "&lt;=" &amp; $A66, DataRegularSeason20242025!$D$3:$D$1315, V$1)+SUMIFS(DataRegularSeason20242025!$AB$3:$AB$1315,DataRegularSeason20242025!$B$3:$B$1315, "&lt;=" &amp; $A66, DataRegularSeason20242025!$E$3:$E$1315, V$1)</f>
        <v>7</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9</v>
      </c>
      <c r="Y66" s="2">
        <f>SUMIFS(DataRegularSeason20242025!$AA$3:$AA$1315,DataRegularSeason20242025!$B$3:$B$1315, "&lt;=" &amp; $A66, DataRegularSeason20242025!$D$3:$D$1315, Y$1)+SUMIFS(DataRegularSeason20242025!$AB$3:$AB$1315,DataRegularSeason20242025!$B$3:$B$1315, "&lt;=" &amp; $A66, DataRegularSeason20242025!$E$3:$E$1315, Y$1)</f>
        <v>4</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12</v>
      </c>
      <c r="AB66" s="2">
        <f>SUMIFS(DataRegularSeason20242025!$AA$3:$AA$1315,DataRegularSeason20242025!$B$3:$B$1315, "&lt;=" &amp; $A66, DataRegularSeason20242025!$D$3:$D$1315, AB$1)+SUMIFS(DataRegularSeason20242025!$AB$3:$AB$1315,DataRegularSeason20242025!$B$3:$B$1315, "&lt;=" &amp; $A66, DataRegularSeason20242025!$E$3:$E$1315, AB$1)</f>
        <v>11</v>
      </c>
      <c r="AC66" s="2">
        <f>SUMIFS(DataRegularSeason20242025!$AA$3:$AA$1315,DataRegularSeason20242025!$B$3:$B$1315, "&lt;=" &amp; $A66, DataRegularSeason20242025!$D$3:$D$1315, AC$1)+SUMIFS(DataRegularSeason20242025!$AB$3:$AB$1315,DataRegularSeason20242025!$B$3:$B$1315, "&lt;=" &amp; $A66, DataRegularSeason20242025!$E$3:$E$1315, AC$1)</f>
        <v>10</v>
      </c>
      <c r="AD66" s="2">
        <f>SUMIFS(DataRegularSeason20242025!$AA$3:$AA$1315,DataRegularSeason20242025!$B$3:$B$1315, "&lt;=" &amp; $A66, DataRegularSeason20242025!$D$3:$D$1315, AD$1)+SUMIFS(DataRegularSeason20242025!$AB$3:$AB$1315,DataRegularSeason20242025!$B$3:$B$1315, "&lt;=" &amp; $A66, DataRegularSeason20242025!$E$3:$E$1315, AD$1)</f>
        <v>11</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16</v>
      </c>
      <c r="AG66" s="2">
        <f>SUMIFS(DataRegularSeason20242025!$AA$3:$AA$1315,DataRegularSeason20242025!$B$3:$B$1315, "&lt;=" &amp; $A66, DataRegularSeason20242025!$D$3:$D$1315, AG$1)+SUMIFS(DataRegularSeason20242025!$AB$3:$AB$1315,DataRegularSeason20242025!$B$3:$B$1315, "&lt;=" &amp; $A66, DataRegularSeason20242025!$E$3:$E$1315, AG$1)</f>
        <v>10</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7</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12</v>
      </c>
      <c r="F67" s="2">
        <f>SUMIFS(DataRegularSeason20242025!$AA$3:$AA$1315,DataRegularSeason20242025!$B$3:$B$1315, "&lt;=" &amp; $A67, DataRegularSeason20242025!$D$3:$D$1315, F$1)+SUMIFS(DataRegularSeason20242025!$AB$3:$AB$1315,DataRegularSeason20242025!$B$3:$B$1315, "&lt;=" &amp; $A67, DataRegularSeason20242025!$E$3:$E$1315, F$1)</f>
        <v>9</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7</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15</v>
      </c>
      <c r="N67" s="2">
        <f>SUMIFS(DataRegularSeason20242025!$AA$3:$AA$1315,DataRegularSeason20242025!$B$3:$B$1315, "&lt;=" &amp; $A67, DataRegularSeason20242025!$D$3:$D$1315, N$1)+SUMIFS(DataRegularSeason20242025!$AB$3:$AB$1315,DataRegularSeason20242025!$B$3:$B$1315, "&lt;=" &amp; $A67, DataRegularSeason20242025!$E$3:$E$1315, N$1)</f>
        <v>12</v>
      </c>
      <c r="O67" s="2">
        <f>SUMIFS(DataRegularSeason20242025!$AA$3:$AA$1315,DataRegularSeason20242025!$B$3:$B$1315, "&lt;=" &amp; $A67, DataRegularSeason20242025!$D$3:$D$1315, O$1)+SUMIFS(DataRegularSeason20242025!$AB$3:$AB$1315,DataRegularSeason20242025!$B$3:$B$1315, "&lt;=" &amp; $A67, DataRegularSeason20242025!$E$3:$E$1315, O$1)</f>
        <v>14</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14</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8</v>
      </c>
      <c r="V67" s="2">
        <f>SUMIFS(DataRegularSeason20242025!$AA$3:$AA$1315,DataRegularSeason20242025!$B$3:$B$1315, "&lt;=" &amp; $A67, DataRegularSeason20242025!$D$3:$D$1315, V$1)+SUMIFS(DataRegularSeason20242025!$AB$3:$AB$1315,DataRegularSeason20242025!$B$3:$B$1315, "&lt;=" &amp; $A67, DataRegularSeason20242025!$E$3:$E$1315, V$1)</f>
        <v>7</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9</v>
      </c>
      <c r="Y67" s="2">
        <f>SUMIFS(DataRegularSeason20242025!$AA$3:$AA$1315,DataRegularSeason20242025!$B$3:$B$1315, "&lt;=" &amp; $A67, DataRegularSeason20242025!$D$3:$D$1315, Y$1)+SUMIFS(DataRegularSeason20242025!$AB$3:$AB$1315,DataRegularSeason20242025!$B$3:$B$1315, "&lt;=" &amp; $A67, DataRegularSeason20242025!$E$3:$E$1315, Y$1)</f>
        <v>4</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12</v>
      </c>
      <c r="AB67" s="2">
        <f>SUMIFS(DataRegularSeason20242025!$AA$3:$AA$1315,DataRegularSeason20242025!$B$3:$B$1315, "&lt;=" &amp; $A67, DataRegularSeason20242025!$D$3:$D$1315, AB$1)+SUMIFS(DataRegularSeason20242025!$AB$3:$AB$1315,DataRegularSeason20242025!$B$3:$B$1315, "&lt;=" &amp; $A67, DataRegularSeason20242025!$E$3:$E$1315, AB$1)</f>
        <v>11</v>
      </c>
      <c r="AC67" s="2">
        <f>SUMIFS(DataRegularSeason20242025!$AA$3:$AA$1315,DataRegularSeason20242025!$B$3:$B$1315, "&lt;=" &amp; $A67, DataRegularSeason20242025!$D$3:$D$1315, AC$1)+SUMIFS(DataRegularSeason20242025!$AB$3:$AB$1315,DataRegularSeason20242025!$B$3:$B$1315, "&lt;=" &amp; $A67, DataRegularSeason20242025!$E$3:$E$1315, AC$1)</f>
        <v>10</v>
      </c>
      <c r="AD67" s="2">
        <f>SUMIFS(DataRegularSeason20242025!$AA$3:$AA$1315,DataRegularSeason20242025!$B$3:$B$1315, "&lt;=" &amp; $A67, DataRegularSeason20242025!$D$3:$D$1315, AD$1)+SUMIFS(DataRegularSeason20242025!$AB$3:$AB$1315,DataRegularSeason20242025!$B$3:$B$1315, "&lt;=" &amp; $A67, DataRegularSeason20242025!$E$3:$E$1315, AD$1)</f>
        <v>11</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16</v>
      </c>
      <c r="AG67" s="2">
        <f>SUMIFS(DataRegularSeason20242025!$AA$3:$AA$1315,DataRegularSeason20242025!$B$3:$B$1315, "&lt;=" &amp; $A67, DataRegularSeason20242025!$D$3:$D$1315, AG$1)+SUMIFS(DataRegularSeason20242025!$AB$3:$AB$1315,DataRegularSeason20242025!$B$3:$B$1315, "&lt;=" &amp; $A67, DataRegularSeason20242025!$E$3:$E$1315, AG$1)</f>
        <v>10</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7</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12</v>
      </c>
      <c r="F68" s="2">
        <f>SUMIFS(DataRegularSeason20242025!$AA$3:$AA$1315,DataRegularSeason20242025!$B$3:$B$1315, "&lt;=" &amp; $A68, DataRegularSeason20242025!$D$3:$D$1315, F$1)+SUMIFS(DataRegularSeason20242025!$AB$3:$AB$1315,DataRegularSeason20242025!$B$3:$B$1315, "&lt;=" &amp; $A68, DataRegularSeason20242025!$E$3:$E$1315, F$1)</f>
        <v>9</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7</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15</v>
      </c>
      <c r="N68" s="2">
        <f>SUMIFS(DataRegularSeason20242025!$AA$3:$AA$1315,DataRegularSeason20242025!$B$3:$B$1315, "&lt;=" &amp; $A68, DataRegularSeason20242025!$D$3:$D$1315, N$1)+SUMIFS(DataRegularSeason20242025!$AB$3:$AB$1315,DataRegularSeason20242025!$B$3:$B$1315, "&lt;=" &amp; $A68, DataRegularSeason20242025!$E$3:$E$1315, N$1)</f>
        <v>12</v>
      </c>
      <c r="O68" s="2">
        <f>SUMIFS(DataRegularSeason20242025!$AA$3:$AA$1315,DataRegularSeason20242025!$B$3:$B$1315, "&lt;=" &amp; $A68, DataRegularSeason20242025!$D$3:$D$1315, O$1)+SUMIFS(DataRegularSeason20242025!$AB$3:$AB$1315,DataRegularSeason20242025!$B$3:$B$1315, "&lt;=" &amp; $A68, DataRegularSeason20242025!$E$3:$E$1315, O$1)</f>
        <v>14</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14</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8</v>
      </c>
      <c r="V68" s="2">
        <f>SUMIFS(DataRegularSeason20242025!$AA$3:$AA$1315,DataRegularSeason20242025!$B$3:$B$1315, "&lt;=" &amp; $A68, DataRegularSeason20242025!$D$3:$D$1315, V$1)+SUMIFS(DataRegularSeason20242025!$AB$3:$AB$1315,DataRegularSeason20242025!$B$3:$B$1315, "&lt;=" &amp; $A68, DataRegularSeason20242025!$E$3:$E$1315, V$1)</f>
        <v>7</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9</v>
      </c>
      <c r="Y68" s="2">
        <f>SUMIFS(DataRegularSeason20242025!$AA$3:$AA$1315,DataRegularSeason20242025!$B$3:$B$1315, "&lt;=" &amp; $A68, DataRegularSeason20242025!$D$3:$D$1315, Y$1)+SUMIFS(DataRegularSeason20242025!$AB$3:$AB$1315,DataRegularSeason20242025!$B$3:$B$1315, "&lt;=" &amp; $A68, DataRegularSeason20242025!$E$3:$E$1315, Y$1)</f>
        <v>4</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12</v>
      </c>
      <c r="AB68" s="2">
        <f>SUMIFS(DataRegularSeason20242025!$AA$3:$AA$1315,DataRegularSeason20242025!$B$3:$B$1315, "&lt;=" &amp; $A68, DataRegularSeason20242025!$D$3:$D$1315, AB$1)+SUMIFS(DataRegularSeason20242025!$AB$3:$AB$1315,DataRegularSeason20242025!$B$3:$B$1315, "&lt;=" &amp; $A68, DataRegularSeason20242025!$E$3:$E$1315, AB$1)</f>
        <v>11</v>
      </c>
      <c r="AC68" s="2">
        <f>SUMIFS(DataRegularSeason20242025!$AA$3:$AA$1315,DataRegularSeason20242025!$B$3:$B$1315, "&lt;=" &amp; $A68, DataRegularSeason20242025!$D$3:$D$1315, AC$1)+SUMIFS(DataRegularSeason20242025!$AB$3:$AB$1315,DataRegularSeason20242025!$B$3:$B$1315, "&lt;=" &amp; $A68, DataRegularSeason20242025!$E$3:$E$1315, AC$1)</f>
        <v>10</v>
      </c>
      <c r="AD68" s="2">
        <f>SUMIFS(DataRegularSeason20242025!$AA$3:$AA$1315,DataRegularSeason20242025!$B$3:$B$1315, "&lt;=" &amp; $A68, DataRegularSeason20242025!$D$3:$D$1315, AD$1)+SUMIFS(DataRegularSeason20242025!$AB$3:$AB$1315,DataRegularSeason20242025!$B$3:$B$1315, "&lt;=" &amp; $A68, DataRegularSeason20242025!$E$3:$E$1315, AD$1)</f>
        <v>11</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16</v>
      </c>
      <c r="AG68" s="2">
        <f>SUMIFS(DataRegularSeason20242025!$AA$3:$AA$1315,DataRegularSeason20242025!$B$3:$B$1315, "&lt;=" &amp; $A68, DataRegularSeason20242025!$D$3:$D$1315, AG$1)+SUMIFS(DataRegularSeason20242025!$AB$3:$AB$1315,DataRegularSeason20242025!$B$3:$B$1315, "&lt;=" &amp; $A68, DataRegularSeason20242025!$E$3:$E$1315, AG$1)</f>
        <v>10</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7</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12</v>
      </c>
      <c r="F69" s="2">
        <f>SUMIFS(DataRegularSeason20242025!$AA$3:$AA$1315,DataRegularSeason20242025!$B$3:$B$1315, "&lt;=" &amp; $A69, DataRegularSeason20242025!$D$3:$D$1315, F$1)+SUMIFS(DataRegularSeason20242025!$AB$3:$AB$1315,DataRegularSeason20242025!$B$3:$B$1315, "&lt;=" &amp; $A69, DataRegularSeason20242025!$E$3:$E$1315, F$1)</f>
        <v>9</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7</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15</v>
      </c>
      <c r="N69" s="2">
        <f>SUMIFS(DataRegularSeason20242025!$AA$3:$AA$1315,DataRegularSeason20242025!$B$3:$B$1315, "&lt;=" &amp; $A69, DataRegularSeason20242025!$D$3:$D$1315, N$1)+SUMIFS(DataRegularSeason20242025!$AB$3:$AB$1315,DataRegularSeason20242025!$B$3:$B$1315, "&lt;=" &amp; $A69, DataRegularSeason20242025!$E$3:$E$1315, N$1)</f>
        <v>12</v>
      </c>
      <c r="O69" s="2">
        <f>SUMIFS(DataRegularSeason20242025!$AA$3:$AA$1315,DataRegularSeason20242025!$B$3:$B$1315, "&lt;=" &amp; $A69, DataRegularSeason20242025!$D$3:$D$1315, O$1)+SUMIFS(DataRegularSeason20242025!$AB$3:$AB$1315,DataRegularSeason20242025!$B$3:$B$1315, "&lt;=" &amp; $A69, DataRegularSeason20242025!$E$3:$E$1315, O$1)</f>
        <v>14</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14</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8</v>
      </c>
      <c r="V69" s="2">
        <f>SUMIFS(DataRegularSeason20242025!$AA$3:$AA$1315,DataRegularSeason20242025!$B$3:$B$1315, "&lt;=" &amp; $A69, DataRegularSeason20242025!$D$3:$D$1315, V$1)+SUMIFS(DataRegularSeason20242025!$AB$3:$AB$1315,DataRegularSeason20242025!$B$3:$B$1315, "&lt;=" &amp; $A69, DataRegularSeason20242025!$E$3:$E$1315, V$1)</f>
        <v>7</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9</v>
      </c>
      <c r="Y69" s="2">
        <f>SUMIFS(DataRegularSeason20242025!$AA$3:$AA$1315,DataRegularSeason20242025!$B$3:$B$1315, "&lt;=" &amp; $A69, DataRegularSeason20242025!$D$3:$D$1315, Y$1)+SUMIFS(DataRegularSeason20242025!$AB$3:$AB$1315,DataRegularSeason20242025!$B$3:$B$1315, "&lt;=" &amp; $A69, DataRegularSeason20242025!$E$3:$E$1315, Y$1)</f>
        <v>4</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12</v>
      </c>
      <c r="AB69" s="2">
        <f>SUMIFS(DataRegularSeason20242025!$AA$3:$AA$1315,DataRegularSeason20242025!$B$3:$B$1315, "&lt;=" &amp; $A69, DataRegularSeason20242025!$D$3:$D$1315, AB$1)+SUMIFS(DataRegularSeason20242025!$AB$3:$AB$1315,DataRegularSeason20242025!$B$3:$B$1315, "&lt;=" &amp; $A69, DataRegularSeason20242025!$E$3:$E$1315, AB$1)</f>
        <v>11</v>
      </c>
      <c r="AC69" s="2">
        <f>SUMIFS(DataRegularSeason20242025!$AA$3:$AA$1315,DataRegularSeason20242025!$B$3:$B$1315, "&lt;=" &amp; $A69, DataRegularSeason20242025!$D$3:$D$1315, AC$1)+SUMIFS(DataRegularSeason20242025!$AB$3:$AB$1315,DataRegularSeason20242025!$B$3:$B$1315, "&lt;=" &amp; $A69, DataRegularSeason20242025!$E$3:$E$1315, AC$1)</f>
        <v>10</v>
      </c>
      <c r="AD69" s="2">
        <f>SUMIFS(DataRegularSeason20242025!$AA$3:$AA$1315,DataRegularSeason20242025!$B$3:$B$1315, "&lt;=" &amp; $A69, DataRegularSeason20242025!$D$3:$D$1315, AD$1)+SUMIFS(DataRegularSeason20242025!$AB$3:$AB$1315,DataRegularSeason20242025!$B$3:$B$1315, "&lt;=" &amp; $A69, DataRegularSeason20242025!$E$3:$E$1315, AD$1)</f>
        <v>11</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16</v>
      </c>
      <c r="AG69" s="2">
        <f>SUMIFS(DataRegularSeason20242025!$AA$3:$AA$1315,DataRegularSeason20242025!$B$3:$B$1315, "&lt;=" &amp; $A69, DataRegularSeason20242025!$D$3:$D$1315, AG$1)+SUMIFS(DataRegularSeason20242025!$AB$3:$AB$1315,DataRegularSeason20242025!$B$3:$B$1315, "&lt;=" &amp; $A69, DataRegularSeason20242025!$E$3:$E$1315, AG$1)</f>
        <v>10</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7</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12</v>
      </c>
      <c r="F70" s="2">
        <f>SUMIFS(DataRegularSeason20242025!$AA$3:$AA$1315,DataRegularSeason20242025!$B$3:$B$1315, "&lt;=" &amp; $A70, DataRegularSeason20242025!$D$3:$D$1315, F$1)+SUMIFS(DataRegularSeason20242025!$AB$3:$AB$1315,DataRegularSeason20242025!$B$3:$B$1315, "&lt;=" &amp; $A70, DataRegularSeason20242025!$E$3:$E$1315, F$1)</f>
        <v>9</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7</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15</v>
      </c>
      <c r="N70" s="2">
        <f>SUMIFS(DataRegularSeason20242025!$AA$3:$AA$1315,DataRegularSeason20242025!$B$3:$B$1315, "&lt;=" &amp; $A70, DataRegularSeason20242025!$D$3:$D$1315, N$1)+SUMIFS(DataRegularSeason20242025!$AB$3:$AB$1315,DataRegularSeason20242025!$B$3:$B$1315, "&lt;=" &amp; $A70, DataRegularSeason20242025!$E$3:$E$1315, N$1)</f>
        <v>12</v>
      </c>
      <c r="O70" s="2">
        <f>SUMIFS(DataRegularSeason20242025!$AA$3:$AA$1315,DataRegularSeason20242025!$B$3:$B$1315, "&lt;=" &amp; $A70, DataRegularSeason20242025!$D$3:$D$1315, O$1)+SUMIFS(DataRegularSeason20242025!$AB$3:$AB$1315,DataRegularSeason20242025!$B$3:$B$1315, "&lt;=" &amp; $A70, DataRegularSeason20242025!$E$3:$E$1315, O$1)</f>
        <v>14</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14</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8</v>
      </c>
      <c r="V70" s="2">
        <f>SUMIFS(DataRegularSeason20242025!$AA$3:$AA$1315,DataRegularSeason20242025!$B$3:$B$1315, "&lt;=" &amp; $A70, DataRegularSeason20242025!$D$3:$D$1315, V$1)+SUMIFS(DataRegularSeason20242025!$AB$3:$AB$1315,DataRegularSeason20242025!$B$3:$B$1315, "&lt;=" &amp; $A70, DataRegularSeason20242025!$E$3:$E$1315, V$1)</f>
        <v>7</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9</v>
      </c>
      <c r="Y70" s="2">
        <f>SUMIFS(DataRegularSeason20242025!$AA$3:$AA$1315,DataRegularSeason20242025!$B$3:$B$1315, "&lt;=" &amp; $A70, DataRegularSeason20242025!$D$3:$D$1315, Y$1)+SUMIFS(DataRegularSeason20242025!$AB$3:$AB$1315,DataRegularSeason20242025!$B$3:$B$1315, "&lt;=" &amp; $A70, DataRegularSeason20242025!$E$3:$E$1315, Y$1)</f>
        <v>4</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12</v>
      </c>
      <c r="AB70" s="2">
        <f>SUMIFS(DataRegularSeason20242025!$AA$3:$AA$1315,DataRegularSeason20242025!$B$3:$B$1315, "&lt;=" &amp; $A70, DataRegularSeason20242025!$D$3:$D$1315, AB$1)+SUMIFS(DataRegularSeason20242025!$AB$3:$AB$1315,DataRegularSeason20242025!$B$3:$B$1315, "&lt;=" &amp; $A70, DataRegularSeason20242025!$E$3:$E$1315, AB$1)</f>
        <v>11</v>
      </c>
      <c r="AC70" s="2">
        <f>SUMIFS(DataRegularSeason20242025!$AA$3:$AA$1315,DataRegularSeason20242025!$B$3:$B$1315, "&lt;=" &amp; $A70, DataRegularSeason20242025!$D$3:$D$1315, AC$1)+SUMIFS(DataRegularSeason20242025!$AB$3:$AB$1315,DataRegularSeason20242025!$B$3:$B$1315, "&lt;=" &amp; $A70, DataRegularSeason20242025!$E$3:$E$1315, AC$1)</f>
        <v>10</v>
      </c>
      <c r="AD70" s="2">
        <f>SUMIFS(DataRegularSeason20242025!$AA$3:$AA$1315,DataRegularSeason20242025!$B$3:$B$1315, "&lt;=" &amp; $A70, DataRegularSeason20242025!$D$3:$D$1315, AD$1)+SUMIFS(DataRegularSeason20242025!$AB$3:$AB$1315,DataRegularSeason20242025!$B$3:$B$1315, "&lt;=" &amp; $A70, DataRegularSeason20242025!$E$3:$E$1315, AD$1)</f>
        <v>11</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16</v>
      </c>
      <c r="AG70" s="2">
        <f>SUMIFS(DataRegularSeason20242025!$AA$3:$AA$1315,DataRegularSeason20242025!$B$3:$B$1315, "&lt;=" &amp; $A70, DataRegularSeason20242025!$D$3:$D$1315, AG$1)+SUMIFS(DataRegularSeason20242025!$AB$3:$AB$1315,DataRegularSeason20242025!$B$3:$B$1315, "&lt;=" &amp; $A70, DataRegularSeason20242025!$E$3:$E$1315, AG$1)</f>
        <v>10</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7</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12</v>
      </c>
      <c r="F71" s="2">
        <f>SUMIFS(DataRegularSeason20242025!$AA$3:$AA$1315,DataRegularSeason20242025!$B$3:$B$1315, "&lt;=" &amp; $A71, DataRegularSeason20242025!$D$3:$D$1315, F$1)+SUMIFS(DataRegularSeason20242025!$AB$3:$AB$1315,DataRegularSeason20242025!$B$3:$B$1315, "&lt;=" &amp; $A71, DataRegularSeason20242025!$E$3:$E$1315, F$1)</f>
        <v>9</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7</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15</v>
      </c>
      <c r="N71" s="2">
        <f>SUMIFS(DataRegularSeason20242025!$AA$3:$AA$1315,DataRegularSeason20242025!$B$3:$B$1315, "&lt;=" &amp; $A71, DataRegularSeason20242025!$D$3:$D$1315, N$1)+SUMIFS(DataRegularSeason20242025!$AB$3:$AB$1315,DataRegularSeason20242025!$B$3:$B$1315, "&lt;=" &amp; $A71, DataRegularSeason20242025!$E$3:$E$1315, N$1)</f>
        <v>12</v>
      </c>
      <c r="O71" s="2">
        <f>SUMIFS(DataRegularSeason20242025!$AA$3:$AA$1315,DataRegularSeason20242025!$B$3:$B$1315, "&lt;=" &amp; $A71, DataRegularSeason20242025!$D$3:$D$1315, O$1)+SUMIFS(DataRegularSeason20242025!$AB$3:$AB$1315,DataRegularSeason20242025!$B$3:$B$1315, "&lt;=" &amp; $A71, DataRegularSeason20242025!$E$3:$E$1315, O$1)</f>
        <v>14</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14</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8</v>
      </c>
      <c r="V71" s="2">
        <f>SUMIFS(DataRegularSeason20242025!$AA$3:$AA$1315,DataRegularSeason20242025!$B$3:$B$1315, "&lt;=" &amp; $A71, DataRegularSeason20242025!$D$3:$D$1315, V$1)+SUMIFS(DataRegularSeason20242025!$AB$3:$AB$1315,DataRegularSeason20242025!$B$3:$B$1315, "&lt;=" &amp; $A71, DataRegularSeason20242025!$E$3:$E$1315, V$1)</f>
        <v>7</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9</v>
      </c>
      <c r="Y71" s="2">
        <f>SUMIFS(DataRegularSeason20242025!$AA$3:$AA$1315,DataRegularSeason20242025!$B$3:$B$1315, "&lt;=" &amp; $A71, DataRegularSeason20242025!$D$3:$D$1315, Y$1)+SUMIFS(DataRegularSeason20242025!$AB$3:$AB$1315,DataRegularSeason20242025!$B$3:$B$1315, "&lt;=" &amp; $A71, DataRegularSeason20242025!$E$3:$E$1315, Y$1)</f>
        <v>4</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12</v>
      </c>
      <c r="AB71" s="2">
        <f>SUMIFS(DataRegularSeason20242025!$AA$3:$AA$1315,DataRegularSeason20242025!$B$3:$B$1315, "&lt;=" &amp; $A71, DataRegularSeason20242025!$D$3:$D$1315, AB$1)+SUMIFS(DataRegularSeason20242025!$AB$3:$AB$1315,DataRegularSeason20242025!$B$3:$B$1315, "&lt;=" &amp; $A71, DataRegularSeason20242025!$E$3:$E$1315, AB$1)</f>
        <v>11</v>
      </c>
      <c r="AC71" s="2">
        <f>SUMIFS(DataRegularSeason20242025!$AA$3:$AA$1315,DataRegularSeason20242025!$B$3:$B$1315, "&lt;=" &amp; $A71, DataRegularSeason20242025!$D$3:$D$1315, AC$1)+SUMIFS(DataRegularSeason20242025!$AB$3:$AB$1315,DataRegularSeason20242025!$B$3:$B$1315, "&lt;=" &amp; $A71, DataRegularSeason20242025!$E$3:$E$1315, AC$1)</f>
        <v>10</v>
      </c>
      <c r="AD71" s="2">
        <f>SUMIFS(DataRegularSeason20242025!$AA$3:$AA$1315,DataRegularSeason20242025!$B$3:$B$1315, "&lt;=" &amp; $A71, DataRegularSeason20242025!$D$3:$D$1315, AD$1)+SUMIFS(DataRegularSeason20242025!$AB$3:$AB$1315,DataRegularSeason20242025!$B$3:$B$1315, "&lt;=" &amp; $A71, DataRegularSeason20242025!$E$3:$E$1315, AD$1)</f>
        <v>11</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16</v>
      </c>
      <c r="AG71" s="2">
        <f>SUMIFS(DataRegularSeason20242025!$AA$3:$AA$1315,DataRegularSeason20242025!$B$3:$B$1315, "&lt;=" &amp; $A71, DataRegularSeason20242025!$D$3:$D$1315, AG$1)+SUMIFS(DataRegularSeason20242025!$AB$3:$AB$1315,DataRegularSeason20242025!$B$3:$B$1315, "&lt;=" &amp; $A71, DataRegularSeason20242025!$E$3:$E$1315, AG$1)</f>
        <v>10</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7</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12</v>
      </c>
      <c r="F72" s="2">
        <f>SUMIFS(DataRegularSeason20242025!$AA$3:$AA$1315,DataRegularSeason20242025!$B$3:$B$1315, "&lt;=" &amp; $A72, DataRegularSeason20242025!$D$3:$D$1315, F$1)+SUMIFS(DataRegularSeason20242025!$AB$3:$AB$1315,DataRegularSeason20242025!$B$3:$B$1315, "&lt;=" &amp; $A72, DataRegularSeason20242025!$E$3:$E$1315, F$1)</f>
        <v>9</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7</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15</v>
      </c>
      <c r="N72" s="2">
        <f>SUMIFS(DataRegularSeason20242025!$AA$3:$AA$1315,DataRegularSeason20242025!$B$3:$B$1315, "&lt;=" &amp; $A72, DataRegularSeason20242025!$D$3:$D$1315, N$1)+SUMIFS(DataRegularSeason20242025!$AB$3:$AB$1315,DataRegularSeason20242025!$B$3:$B$1315, "&lt;=" &amp; $A72, DataRegularSeason20242025!$E$3:$E$1315, N$1)</f>
        <v>12</v>
      </c>
      <c r="O72" s="2">
        <f>SUMIFS(DataRegularSeason20242025!$AA$3:$AA$1315,DataRegularSeason20242025!$B$3:$B$1315, "&lt;=" &amp; $A72, DataRegularSeason20242025!$D$3:$D$1315, O$1)+SUMIFS(DataRegularSeason20242025!$AB$3:$AB$1315,DataRegularSeason20242025!$B$3:$B$1315, "&lt;=" &amp; $A72, DataRegularSeason20242025!$E$3:$E$1315, O$1)</f>
        <v>14</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14</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8</v>
      </c>
      <c r="V72" s="2">
        <f>SUMIFS(DataRegularSeason20242025!$AA$3:$AA$1315,DataRegularSeason20242025!$B$3:$B$1315, "&lt;=" &amp; $A72, DataRegularSeason20242025!$D$3:$D$1315, V$1)+SUMIFS(DataRegularSeason20242025!$AB$3:$AB$1315,DataRegularSeason20242025!$B$3:$B$1315, "&lt;=" &amp; $A72, DataRegularSeason20242025!$E$3:$E$1315, V$1)</f>
        <v>7</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9</v>
      </c>
      <c r="Y72" s="2">
        <f>SUMIFS(DataRegularSeason20242025!$AA$3:$AA$1315,DataRegularSeason20242025!$B$3:$B$1315, "&lt;=" &amp; $A72, DataRegularSeason20242025!$D$3:$D$1315, Y$1)+SUMIFS(DataRegularSeason20242025!$AB$3:$AB$1315,DataRegularSeason20242025!$B$3:$B$1315, "&lt;=" &amp; $A72, DataRegularSeason20242025!$E$3:$E$1315, Y$1)</f>
        <v>4</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12</v>
      </c>
      <c r="AB72" s="2">
        <f>SUMIFS(DataRegularSeason20242025!$AA$3:$AA$1315,DataRegularSeason20242025!$B$3:$B$1315, "&lt;=" &amp; $A72, DataRegularSeason20242025!$D$3:$D$1315, AB$1)+SUMIFS(DataRegularSeason20242025!$AB$3:$AB$1315,DataRegularSeason20242025!$B$3:$B$1315, "&lt;=" &amp; $A72, DataRegularSeason20242025!$E$3:$E$1315, AB$1)</f>
        <v>11</v>
      </c>
      <c r="AC72" s="2">
        <f>SUMIFS(DataRegularSeason20242025!$AA$3:$AA$1315,DataRegularSeason20242025!$B$3:$B$1315, "&lt;=" &amp; $A72, DataRegularSeason20242025!$D$3:$D$1315, AC$1)+SUMIFS(DataRegularSeason20242025!$AB$3:$AB$1315,DataRegularSeason20242025!$B$3:$B$1315, "&lt;=" &amp; $A72, DataRegularSeason20242025!$E$3:$E$1315, AC$1)</f>
        <v>10</v>
      </c>
      <c r="AD72" s="2">
        <f>SUMIFS(DataRegularSeason20242025!$AA$3:$AA$1315,DataRegularSeason20242025!$B$3:$B$1315, "&lt;=" &amp; $A72, DataRegularSeason20242025!$D$3:$D$1315, AD$1)+SUMIFS(DataRegularSeason20242025!$AB$3:$AB$1315,DataRegularSeason20242025!$B$3:$B$1315, "&lt;=" &amp; $A72, DataRegularSeason20242025!$E$3:$E$1315, AD$1)</f>
        <v>11</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16</v>
      </c>
      <c r="AG72" s="2">
        <f>SUMIFS(DataRegularSeason20242025!$AA$3:$AA$1315,DataRegularSeason20242025!$B$3:$B$1315, "&lt;=" &amp; $A72, DataRegularSeason20242025!$D$3:$D$1315, AG$1)+SUMIFS(DataRegularSeason20242025!$AB$3:$AB$1315,DataRegularSeason20242025!$B$3:$B$1315, "&lt;=" &amp; $A72, DataRegularSeason20242025!$E$3:$E$1315, AG$1)</f>
        <v>10</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7</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12</v>
      </c>
      <c r="F73" s="2">
        <f>SUMIFS(DataRegularSeason20242025!$AA$3:$AA$1315,DataRegularSeason20242025!$B$3:$B$1315, "&lt;=" &amp; $A73, DataRegularSeason20242025!$D$3:$D$1315, F$1)+SUMIFS(DataRegularSeason20242025!$AB$3:$AB$1315,DataRegularSeason20242025!$B$3:$B$1315, "&lt;=" &amp; $A73, DataRegularSeason20242025!$E$3:$E$1315, F$1)</f>
        <v>9</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7</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15</v>
      </c>
      <c r="N73" s="2">
        <f>SUMIFS(DataRegularSeason20242025!$AA$3:$AA$1315,DataRegularSeason20242025!$B$3:$B$1315, "&lt;=" &amp; $A73, DataRegularSeason20242025!$D$3:$D$1315, N$1)+SUMIFS(DataRegularSeason20242025!$AB$3:$AB$1315,DataRegularSeason20242025!$B$3:$B$1315, "&lt;=" &amp; $A73, DataRegularSeason20242025!$E$3:$E$1315, N$1)</f>
        <v>12</v>
      </c>
      <c r="O73" s="2">
        <f>SUMIFS(DataRegularSeason20242025!$AA$3:$AA$1315,DataRegularSeason20242025!$B$3:$B$1315, "&lt;=" &amp; $A73, DataRegularSeason20242025!$D$3:$D$1315, O$1)+SUMIFS(DataRegularSeason20242025!$AB$3:$AB$1315,DataRegularSeason20242025!$B$3:$B$1315, "&lt;=" &amp; $A73, DataRegularSeason20242025!$E$3:$E$1315, O$1)</f>
        <v>14</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14</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8</v>
      </c>
      <c r="V73" s="2">
        <f>SUMIFS(DataRegularSeason20242025!$AA$3:$AA$1315,DataRegularSeason20242025!$B$3:$B$1315, "&lt;=" &amp; $A73, DataRegularSeason20242025!$D$3:$D$1315, V$1)+SUMIFS(DataRegularSeason20242025!$AB$3:$AB$1315,DataRegularSeason20242025!$B$3:$B$1315, "&lt;=" &amp; $A73, DataRegularSeason20242025!$E$3:$E$1315, V$1)</f>
        <v>7</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9</v>
      </c>
      <c r="Y73" s="2">
        <f>SUMIFS(DataRegularSeason20242025!$AA$3:$AA$1315,DataRegularSeason20242025!$B$3:$B$1315, "&lt;=" &amp; $A73, DataRegularSeason20242025!$D$3:$D$1315, Y$1)+SUMIFS(DataRegularSeason20242025!$AB$3:$AB$1315,DataRegularSeason20242025!$B$3:$B$1315, "&lt;=" &amp; $A73, DataRegularSeason20242025!$E$3:$E$1315, Y$1)</f>
        <v>4</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12</v>
      </c>
      <c r="AB73" s="2">
        <f>SUMIFS(DataRegularSeason20242025!$AA$3:$AA$1315,DataRegularSeason20242025!$B$3:$B$1315, "&lt;=" &amp; $A73, DataRegularSeason20242025!$D$3:$D$1315, AB$1)+SUMIFS(DataRegularSeason20242025!$AB$3:$AB$1315,DataRegularSeason20242025!$B$3:$B$1315, "&lt;=" &amp; $A73, DataRegularSeason20242025!$E$3:$E$1315, AB$1)</f>
        <v>11</v>
      </c>
      <c r="AC73" s="2">
        <f>SUMIFS(DataRegularSeason20242025!$AA$3:$AA$1315,DataRegularSeason20242025!$B$3:$B$1315, "&lt;=" &amp; $A73, DataRegularSeason20242025!$D$3:$D$1315, AC$1)+SUMIFS(DataRegularSeason20242025!$AB$3:$AB$1315,DataRegularSeason20242025!$B$3:$B$1315, "&lt;=" &amp; $A73, DataRegularSeason20242025!$E$3:$E$1315, AC$1)</f>
        <v>10</v>
      </c>
      <c r="AD73" s="2">
        <f>SUMIFS(DataRegularSeason20242025!$AA$3:$AA$1315,DataRegularSeason20242025!$B$3:$B$1315, "&lt;=" &amp; $A73, DataRegularSeason20242025!$D$3:$D$1315, AD$1)+SUMIFS(DataRegularSeason20242025!$AB$3:$AB$1315,DataRegularSeason20242025!$B$3:$B$1315, "&lt;=" &amp; $A73, DataRegularSeason20242025!$E$3:$E$1315, AD$1)</f>
        <v>11</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16</v>
      </c>
      <c r="AG73" s="2">
        <f>SUMIFS(DataRegularSeason20242025!$AA$3:$AA$1315,DataRegularSeason20242025!$B$3:$B$1315, "&lt;=" &amp; $A73, DataRegularSeason20242025!$D$3:$D$1315, AG$1)+SUMIFS(DataRegularSeason20242025!$AB$3:$AB$1315,DataRegularSeason20242025!$B$3:$B$1315, "&lt;=" &amp; $A73, DataRegularSeason20242025!$E$3:$E$1315, AG$1)</f>
        <v>10</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7</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12</v>
      </c>
      <c r="F74" s="2">
        <f>SUMIFS(DataRegularSeason20242025!$AA$3:$AA$1315,DataRegularSeason20242025!$B$3:$B$1315, "&lt;=" &amp; $A74, DataRegularSeason20242025!$D$3:$D$1315, F$1)+SUMIFS(DataRegularSeason20242025!$AB$3:$AB$1315,DataRegularSeason20242025!$B$3:$B$1315, "&lt;=" &amp; $A74, DataRegularSeason20242025!$E$3:$E$1315, F$1)</f>
        <v>9</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7</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15</v>
      </c>
      <c r="N74" s="2">
        <f>SUMIFS(DataRegularSeason20242025!$AA$3:$AA$1315,DataRegularSeason20242025!$B$3:$B$1315, "&lt;=" &amp; $A74, DataRegularSeason20242025!$D$3:$D$1315, N$1)+SUMIFS(DataRegularSeason20242025!$AB$3:$AB$1315,DataRegularSeason20242025!$B$3:$B$1315, "&lt;=" &amp; $A74, DataRegularSeason20242025!$E$3:$E$1315, N$1)</f>
        <v>12</v>
      </c>
      <c r="O74" s="2">
        <f>SUMIFS(DataRegularSeason20242025!$AA$3:$AA$1315,DataRegularSeason20242025!$B$3:$B$1315, "&lt;=" &amp; $A74, DataRegularSeason20242025!$D$3:$D$1315, O$1)+SUMIFS(DataRegularSeason20242025!$AB$3:$AB$1315,DataRegularSeason20242025!$B$3:$B$1315, "&lt;=" &amp; $A74, DataRegularSeason20242025!$E$3:$E$1315, O$1)</f>
        <v>14</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14</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8</v>
      </c>
      <c r="V74" s="2">
        <f>SUMIFS(DataRegularSeason20242025!$AA$3:$AA$1315,DataRegularSeason20242025!$B$3:$B$1315, "&lt;=" &amp; $A74, DataRegularSeason20242025!$D$3:$D$1315, V$1)+SUMIFS(DataRegularSeason20242025!$AB$3:$AB$1315,DataRegularSeason20242025!$B$3:$B$1315, "&lt;=" &amp; $A74, DataRegularSeason20242025!$E$3:$E$1315, V$1)</f>
        <v>7</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9</v>
      </c>
      <c r="Y74" s="2">
        <f>SUMIFS(DataRegularSeason20242025!$AA$3:$AA$1315,DataRegularSeason20242025!$B$3:$B$1315, "&lt;=" &amp; $A74, DataRegularSeason20242025!$D$3:$D$1315, Y$1)+SUMIFS(DataRegularSeason20242025!$AB$3:$AB$1315,DataRegularSeason20242025!$B$3:$B$1315, "&lt;=" &amp; $A74, DataRegularSeason20242025!$E$3:$E$1315, Y$1)</f>
        <v>4</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12</v>
      </c>
      <c r="AB74" s="2">
        <f>SUMIFS(DataRegularSeason20242025!$AA$3:$AA$1315,DataRegularSeason20242025!$B$3:$B$1315, "&lt;=" &amp; $A74, DataRegularSeason20242025!$D$3:$D$1315, AB$1)+SUMIFS(DataRegularSeason20242025!$AB$3:$AB$1315,DataRegularSeason20242025!$B$3:$B$1315, "&lt;=" &amp; $A74, DataRegularSeason20242025!$E$3:$E$1315, AB$1)</f>
        <v>11</v>
      </c>
      <c r="AC74" s="2">
        <f>SUMIFS(DataRegularSeason20242025!$AA$3:$AA$1315,DataRegularSeason20242025!$B$3:$B$1315, "&lt;=" &amp; $A74, DataRegularSeason20242025!$D$3:$D$1315, AC$1)+SUMIFS(DataRegularSeason20242025!$AB$3:$AB$1315,DataRegularSeason20242025!$B$3:$B$1315, "&lt;=" &amp; $A74, DataRegularSeason20242025!$E$3:$E$1315, AC$1)</f>
        <v>10</v>
      </c>
      <c r="AD74" s="2">
        <f>SUMIFS(DataRegularSeason20242025!$AA$3:$AA$1315,DataRegularSeason20242025!$B$3:$B$1315, "&lt;=" &amp; $A74, DataRegularSeason20242025!$D$3:$D$1315, AD$1)+SUMIFS(DataRegularSeason20242025!$AB$3:$AB$1315,DataRegularSeason20242025!$B$3:$B$1315, "&lt;=" &amp; $A74, DataRegularSeason20242025!$E$3:$E$1315, AD$1)</f>
        <v>11</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16</v>
      </c>
      <c r="AG74" s="2">
        <f>SUMIFS(DataRegularSeason20242025!$AA$3:$AA$1315,DataRegularSeason20242025!$B$3:$B$1315, "&lt;=" &amp; $A74, DataRegularSeason20242025!$D$3:$D$1315, AG$1)+SUMIFS(DataRegularSeason20242025!$AB$3:$AB$1315,DataRegularSeason20242025!$B$3:$B$1315, "&lt;=" &amp; $A74, DataRegularSeason20242025!$E$3:$E$1315, AG$1)</f>
        <v>10</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7</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12</v>
      </c>
      <c r="F75" s="2">
        <f>SUMIFS(DataRegularSeason20242025!$AA$3:$AA$1315,DataRegularSeason20242025!$B$3:$B$1315, "&lt;=" &amp; $A75, DataRegularSeason20242025!$D$3:$D$1315, F$1)+SUMIFS(DataRegularSeason20242025!$AB$3:$AB$1315,DataRegularSeason20242025!$B$3:$B$1315, "&lt;=" &amp; $A75, DataRegularSeason20242025!$E$3:$E$1315, F$1)</f>
        <v>9</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7</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15</v>
      </c>
      <c r="N75" s="2">
        <f>SUMIFS(DataRegularSeason20242025!$AA$3:$AA$1315,DataRegularSeason20242025!$B$3:$B$1315, "&lt;=" &amp; $A75, DataRegularSeason20242025!$D$3:$D$1315, N$1)+SUMIFS(DataRegularSeason20242025!$AB$3:$AB$1315,DataRegularSeason20242025!$B$3:$B$1315, "&lt;=" &amp; $A75, DataRegularSeason20242025!$E$3:$E$1315, N$1)</f>
        <v>12</v>
      </c>
      <c r="O75" s="2">
        <f>SUMIFS(DataRegularSeason20242025!$AA$3:$AA$1315,DataRegularSeason20242025!$B$3:$B$1315, "&lt;=" &amp; $A75, DataRegularSeason20242025!$D$3:$D$1315, O$1)+SUMIFS(DataRegularSeason20242025!$AB$3:$AB$1315,DataRegularSeason20242025!$B$3:$B$1315, "&lt;=" &amp; $A75, DataRegularSeason20242025!$E$3:$E$1315, O$1)</f>
        <v>14</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14</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8</v>
      </c>
      <c r="V75" s="2">
        <f>SUMIFS(DataRegularSeason20242025!$AA$3:$AA$1315,DataRegularSeason20242025!$B$3:$B$1315, "&lt;=" &amp; $A75, DataRegularSeason20242025!$D$3:$D$1315, V$1)+SUMIFS(DataRegularSeason20242025!$AB$3:$AB$1315,DataRegularSeason20242025!$B$3:$B$1315, "&lt;=" &amp; $A75, DataRegularSeason20242025!$E$3:$E$1315, V$1)</f>
        <v>7</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9</v>
      </c>
      <c r="Y75" s="2">
        <f>SUMIFS(DataRegularSeason20242025!$AA$3:$AA$1315,DataRegularSeason20242025!$B$3:$B$1315, "&lt;=" &amp; $A75, DataRegularSeason20242025!$D$3:$D$1315, Y$1)+SUMIFS(DataRegularSeason20242025!$AB$3:$AB$1315,DataRegularSeason20242025!$B$3:$B$1315, "&lt;=" &amp; $A75, DataRegularSeason20242025!$E$3:$E$1315, Y$1)</f>
        <v>4</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12</v>
      </c>
      <c r="AB75" s="2">
        <f>SUMIFS(DataRegularSeason20242025!$AA$3:$AA$1315,DataRegularSeason20242025!$B$3:$B$1315, "&lt;=" &amp; $A75, DataRegularSeason20242025!$D$3:$D$1315, AB$1)+SUMIFS(DataRegularSeason20242025!$AB$3:$AB$1315,DataRegularSeason20242025!$B$3:$B$1315, "&lt;=" &amp; $A75, DataRegularSeason20242025!$E$3:$E$1315, AB$1)</f>
        <v>11</v>
      </c>
      <c r="AC75" s="2">
        <f>SUMIFS(DataRegularSeason20242025!$AA$3:$AA$1315,DataRegularSeason20242025!$B$3:$B$1315, "&lt;=" &amp; $A75, DataRegularSeason20242025!$D$3:$D$1315, AC$1)+SUMIFS(DataRegularSeason20242025!$AB$3:$AB$1315,DataRegularSeason20242025!$B$3:$B$1315, "&lt;=" &amp; $A75, DataRegularSeason20242025!$E$3:$E$1315, AC$1)</f>
        <v>10</v>
      </c>
      <c r="AD75" s="2">
        <f>SUMIFS(DataRegularSeason20242025!$AA$3:$AA$1315,DataRegularSeason20242025!$B$3:$B$1315, "&lt;=" &amp; $A75, DataRegularSeason20242025!$D$3:$D$1315, AD$1)+SUMIFS(DataRegularSeason20242025!$AB$3:$AB$1315,DataRegularSeason20242025!$B$3:$B$1315, "&lt;=" &amp; $A75, DataRegularSeason20242025!$E$3:$E$1315, AD$1)</f>
        <v>11</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16</v>
      </c>
      <c r="AG75" s="2">
        <f>SUMIFS(DataRegularSeason20242025!$AA$3:$AA$1315,DataRegularSeason20242025!$B$3:$B$1315, "&lt;=" &amp; $A75, DataRegularSeason20242025!$D$3:$D$1315, AG$1)+SUMIFS(DataRegularSeason20242025!$AB$3:$AB$1315,DataRegularSeason20242025!$B$3:$B$1315, "&lt;=" &amp; $A75, DataRegularSeason20242025!$E$3:$E$1315, AG$1)</f>
        <v>10</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7</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12</v>
      </c>
      <c r="F76" s="2">
        <f>SUMIFS(DataRegularSeason20242025!$AA$3:$AA$1315,DataRegularSeason20242025!$B$3:$B$1315, "&lt;=" &amp; $A76, DataRegularSeason20242025!$D$3:$D$1315, F$1)+SUMIFS(DataRegularSeason20242025!$AB$3:$AB$1315,DataRegularSeason20242025!$B$3:$B$1315, "&lt;=" &amp; $A76, DataRegularSeason20242025!$E$3:$E$1315, F$1)</f>
        <v>9</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7</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15</v>
      </c>
      <c r="N76" s="2">
        <f>SUMIFS(DataRegularSeason20242025!$AA$3:$AA$1315,DataRegularSeason20242025!$B$3:$B$1315, "&lt;=" &amp; $A76, DataRegularSeason20242025!$D$3:$D$1315, N$1)+SUMIFS(DataRegularSeason20242025!$AB$3:$AB$1315,DataRegularSeason20242025!$B$3:$B$1315, "&lt;=" &amp; $A76, DataRegularSeason20242025!$E$3:$E$1315, N$1)</f>
        <v>12</v>
      </c>
      <c r="O76" s="2">
        <f>SUMIFS(DataRegularSeason20242025!$AA$3:$AA$1315,DataRegularSeason20242025!$B$3:$B$1315, "&lt;=" &amp; $A76, DataRegularSeason20242025!$D$3:$D$1315, O$1)+SUMIFS(DataRegularSeason20242025!$AB$3:$AB$1315,DataRegularSeason20242025!$B$3:$B$1315, "&lt;=" &amp; $A76, DataRegularSeason20242025!$E$3:$E$1315, O$1)</f>
        <v>14</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14</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8</v>
      </c>
      <c r="V76" s="2">
        <f>SUMIFS(DataRegularSeason20242025!$AA$3:$AA$1315,DataRegularSeason20242025!$B$3:$B$1315, "&lt;=" &amp; $A76, DataRegularSeason20242025!$D$3:$D$1315, V$1)+SUMIFS(DataRegularSeason20242025!$AB$3:$AB$1315,DataRegularSeason20242025!$B$3:$B$1315, "&lt;=" &amp; $A76, DataRegularSeason20242025!$E$3:$E$1315, V$1)</f>
        <v>7</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9</v>
      </c>
      <c r="Y76" s="2">
        <f>SUMIFS(DataRegularSeason20242025!$AA$3:$AA$1315,DataRegularSeason20242025!$B$3:$B$1315, "&lt;=" &amp; $A76, DataRegularSeason20242025!$D$3:$D$1315, Y$1)+SUMIFS(DataRegularSeason20242025!$AB$3:$AB$1315,DataRegularSeason20242025!$B$3:$B$1315, "&lt;=" &amp; $A76, DataRegularSeason20242025!$E$3:$E$1315, Y$1)</f>
        <v>4</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12</v>
      </c>
      <c r="AB76" s="2">
        <f>SUMIFS(DataRegularSeason20242025!$AA$3:$AA$1315,DataRegularSeason20242025!$B$3:$B$1315, "&lt;=" &amp; $A76, DataRegularSeason20242025!$D$3:$D$1315, AB$1)+SUMIFS(DataRegularSeason20242025!$AB$3:$AB$1315,DataRegularSeason20242025!$B$3:$B$1315, "&lt;=" &amp; $A76, DataRegularSeason20242025!$E$3:$E$1315, AB$1)</f>
        <v>11</v>
      </c>
      <c r="AC76" s="2">
        <f>SUMIFS(DataRegularSeason20242025!$AA$3:$AA$1315,DataRegularSeason20242025!$B$3:$B$1315, "&lt;=" &amp; $A76, DataRegularSeason20242025!$D$3:$D$1315, AC$1)+SUMIFS(DataRegularSeason20242025!$AB$3:$AB$1315,DataRegularSeason20242025!$B$3:$B$1315, "&lt;=" &amp; $A76, DataRegularSeason20242025!$E$3:$E$1315, AC$1)</f>
        <v>10</v>
      </c>
      <c r="AD76" s="2">
        <f>SUMIFS(DataRegularSeason20242025!$AA$3:$AA$1315,DataRegularSeason20242025!$B$3:$B$1315, "&lt;=" &amp; $A76, DataRegularSeason20242025!$D$3:$D$1315, AD$1)+SUMIFS(DataRegularSeason20242025!$AB$3:$AB$1315,DataRegularSeason20242025!$B$3:$B$1315, "&lt;=" &amp; $A76, DataRegularSeason20242025!$E$3:$E$1315, AD$1)</f>
        <v>11</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16</v>
      </c>
      <c r="AG76" s="2">
        <f>SUMIFS(DataRegularSeason20242025!$AA$3:$AA$1315,DataRegularSeason20242025!$B$3:$B$1315, "&lt;=" &amp; $A76, DataRegularSeason20242025!$D$3:$D$1315, AG$1)+SUMIFS(DataRegularSeason20242025!$AB$3:$AB$1315,DataRegularSeason20242025!$B$3:$B$1315, "&lt;=" &amp; $A76, DataRegularSeason20242025!$E$3:$E$1315, AG$1)</f>
        <v>10</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7</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12</v>
      </c>
      <c r="F77" s="2">
        <f>SUMIFS(DataRegularSeason20242025!$AA$3:$AA$1315,DataRegularSeason20242025!$B$3:$B$1315, "&lt;=" &amp; $A77, DataRegularSeason20242025!$D$3:$D$1315, F$1)+SUMIFS(DataRegularSeason20242025!$AB$3:$AB$1315,DataRegularSeason20242025!$B$3:$B$1315, "&lt;=" &amp; $A77, DataRegularSeason20242025!$E$3:$E$1315, F$1)</f>
        <v>9</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7</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15</v>
      </c>
      <c r="N77" s="2">
        <f>SUMIFS(DataRegularSeason20242025!$AA$3:$AA$1315,DataRegularSeason20242025!$B$3:$B$1315, "&lt;=" &amp; $A77, DataRegularSeason20242025!$D$3:$D$1315, N$1)+SUMIFS(DataRegularSeason20242025!$AB$3:$AB$1315,DataRegularSeason20242025!$B$3:$B$1315, "&lt;=" &amp; $A77, DataRegularSeason20242025!$E$3:$E$1315, N$1)</f>
        <v>12</v>
      </c>
      <c r="O77" s="2">
        <f>SUMIFS(DataRegularSeason20242025!$AA$3:$AA$1315,DataRegularSeason20242025!$B$3:$B$1315, "&lt;=" &amp; $A77, DataRegularSeason20242025!$D$3:$D$1315, O$1)+SUMIFS(DataRegularSeason20242025!$AB$3:$AB$1315,DataRegularSeason20242025!$B$3:$B$1315, "&lt;=" &amp; $A77, DataRegularSeason20242025!$E$3:$E$1315, O$1)</f>
        <v>14</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14</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8</v>
      </c>
      <c r="V77" s="2">
        <f>SUMIFS(DataRegularSeason20242025!$AA$3:$AA$1315,DataRegularSeason20242025!$B$3:$B$1315, "&lt;=" &amp; $A77, DataRegularSeason20242025!$D$3:$D$1315, V$1)+SUMIFS(DataRegularSeason20242025!$AB$3:$AB$1315,DataRegularSeason20242025!$B$3:$B$1315, "&lt;=" &amp; $A77, DataRegularSeason20242025!$E$3:$E$1315, V$1)</f>
        <v>7</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9</v>
      </c>
      <c r="Y77" s="2">
        <f>SUMIFS(DataRegularSeason20242025!$AA$3:$AA$1315,DataRegularSeason20242025!$B$3:$B$1315, "&lt;=" &amp; $A77, DataRegularSeason20242025!$D$3:$D$1315, Y$1)+SUMIFS(DataRegularSeason20242025!$AB$3:$AB$1315,DataRegularSeason20242025!$B$3:$B$1315, "&lt;=" &amp; $A77, DataRegularSeason20242025!$E$3:$E$1315, Y$1)</f>
        <v>4</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12</v>
      </c>
      <c r="AB77" s="2">
        <f>SUMIFS(DataRegularSeason20242025!$AA$3:$AA$1315,DataRegularSeason20242025!$B$3:$B$1315, "&lt;=" &amp; $A77, DataRegularSeason20242025!$D$3:$D$1315, AB$1)+SUMIFS(DataRegularSeason20242025!$AB$3:$AB$1315,DataRegularSeason20242025!$B$3:$B$1315, "&lt;=" &amp; $A77, DataRegularSeason20242025!$E$3:$E$1315, AB$1)</f>
        <v>11</v>
      </c>
      <c r="AC77" s="2">
        <f>SUMIFS(DataRegularSeason20242025!$AA$3:$AA$1315,DataRegularSeason20242025!$B$3:$B$1315, "&lt;=" &amp; $A77, DataRegularSeason20242025!$D$3:$D$1315, AC$1)+SUMIFS(DataRegularSeason20242025!$AB$3:$AB$1315,DataRegularSeason20242025!$B$3:$B$1315, "&lt;=" &amp; $A77, DataRegularSeason20242025!$E$3:$E$1315, AC$1)</f>
        <v>10</v>
      </c>
      <c r="AD77" s="2">
        <f>SUMIFS(DataRegularSeason20242025!$AA$3:$AA$1315,DataRegularSeason20242025!$B$3:$B$1315, "&lt;=" &amp; $A77, DataRegularSeason20242025!$D$3:$D$1315, AD$1)+SUMIFS(DataRegularSeason20242025!$AB$3:$AB$1315,DataRegularSeason20242025!$B$3:$B$1315, "&lt;=" &amp; $A77, DataRegularSeason20242025!$E$3:$E$1315, AD$1)</f>
        <v>11</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16</v>
      </c>
      <c r="AG77" s="2">
        <f>SUMIFS(DataRegularSeason20242025!$AA$3:$AA$1315,DataRegularSeason20242025!$B$3:$B$1315, "&lt;=" &amp; $A77, DataRegularSeason20242025!$D$3:$D$1315, AG$1)+SUMIFS(DataRegularSeason20242025!$AB$3:$AB$1315,DataRegularSeason20242025!$B$3:$B$1315, "&lt;=" &amp; $A77, DataRegularSeason20242025!$E$3:$E$1315, AG$1)</f>
        <v>10</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7</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12</v>
      </c>
      <c r="F78" s="2">
        <f>SUMIFS(DataRegularSeason20242025!$AA$3:$AA$1315,DataRegularSeason20242025!$B$3:$B$1315, "&lt;=" &amp; $A78, DataRegularSeason20242025!$D$3:$D$1315, F$1)+SUMIFS(DataRegularSeason20242025!$AB$3:$AB$1315,DataRegularSeason20242025!$B$3:$B$1315, "&lt;=" &amp; $A78, DataRegularSeason20242025!$E$3:$E$1315, F$1)</f>
        <v>9</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7</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15</v>
      </c>
      <c r="N78" s="2">
        <f>SUMIFS(DataRegularSeason20242025!$AA$3:$AA$1315,DataRegularSeason20242025!$B$3:$B$1315, "&lt;=" &amp; $A78, DataRegularSeason20242025!$D$3:$D$1315, N$1)+SUMIFS(DataRegularSeason20242025!$AB$3:$AB$1315,DataRegularSeason20242025!$B$3:$B$1315, "&lt;=" &amp; $A78, DataRegularSeason20242025!$E$3:$E$1315, N$1)</f>
        <v>12</v>
      </c>
      <c r="O78" s="2">
        <f>SUMIFS(DataRegularSeason20242025!$AA$3:$AA$1315,DataRegularSeason20242025!$B$3:$B$1315, "&lt;=" &amp; $A78, DataRegularSeason20242025!$D$3:$D$1315, O$1)+SUMIFS(DataRegularSeason20242025!$AB$3:$AB$1315,DataRegularSeason20242025!$B$3:$B$1315, "&lt;=" &amp; $A78, DataRegularSeason20242025!$E$3:$E$1315, O$1)</f>
        <v>14</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14</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8</v>
      </c>
      <c r="V78" s="2">
        <f>SUMIFS(DataRegularSeason20242025!$AA$3:$AA$1315,DataRegularSeason20242025!$B$3:$B$1315, "&lt;=" &amp; $A78, DataRegularSeason20242025!$D$3:$D$1315, V$1)+SUMIFS(DataRegularSeason20242025!$AB$3:$AB$1315,DataRegularSeason20242025!$B$3:$B$1315, "&lt;=" &amp; $A78, DataRegularSeason20242025!$E$3:$E$1315, V$1)</f>
        <v>7</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9</v>
      </c>
      <c r="Y78" s="2">
        <f>SUMIFS(DataRegularSeason20242025!$AA$3:$AA$1315,DataRegularSeason20242025!$B$3:$B$1315, "&lt;=" &amp; $A78, DataRegularSeason20242025!$D$3:$D$1315, Y$1)+SUMIFS(DataRegularSeason20242025!$AB$3:$AB$1315,DataRegularSeason20242025!$B$3:$B$1315, "&lt;=" &amp; $A78, DataRegularSeason20242025!$E$3:$E$1315, Y$1)</f>
        <v>4</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12</v>
      </c>
      <c r="AB78" s="2">
        <f>SUMIFS(DataRegularSeason20242025!$AA$3:$AA$1315,DataRegularSeason20242025!$B$3:$B$1315, "&lt;=" &amp; $A78, DataRegularSeason20242025!$D$3:$D$1315, AB$1)+SUMIFS(DataRegularSeason20242025!$AB$3:$AB$1315,DataRegularSeason20242025!$B$3:$B$1315, "&lt;=" &amp; $A78, DataRegularSeason20242025!$E$3:$E$1315, AB$1)</f>
        <v>11</v>
      </c>
      <c r="AC78" s="2">
        <f>SUMIFS(DataRegularSeason20242025!$AA$3:$AA$1315,DataRegularSeason20242025!$B$3:$B$1315, "&lt;=" &amp; $A78, DataRegularSeason20242025!$D$3:$D$1315, AC$1)+SUMIFS(DataRegularSeason20242025!$AB$3:$AB$1315,DataRegularSeason20242025!$B$3:$B$1315, "&lt;=" &amp; $A78, DataRegularSeason20242025!$E$3:$E$1315, AC$1)</f>
        <v>10</v>
      </c>
      <c r="AD78" s="2">
        <f>SUMIFS(DataRegularSeason20242025!$AA$3:$AA$1315,DataRegularSeason20242025!$B$3:$B$1315, "&lt;=" &amp; $A78, DataRegularSeason20242025!$D$3:$D$1315, AD$1)+SUMIFS(DataRegularSeason20242025!$AB$3:$AB$1315,DataRegularSeason20242025!$B$3:$B$1315, "&lt;=" &amp; $A78, DataRegularSeason20242025!$E$3:$E$1315, AD$1)</f>
        <v>11</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16</v>
      </c>
      <c r="AG78" s="2">
        <f>SUMIFS(DataRegularSeason20242025!$AA$3:$AA$1315,DataRegularSeason20242025!$B$3:$B$1315, "&lt;=" &amp; $A78, DataRegularSeason20242025!$D$3:$D$1315, AG$1)+SUMIFS(DataRegularSeason20242025!$AB$3:$AB$1315,DataRegularSeason20242025!$B$3:$B$1315, "&lt;=" &amp; $A78, DataRegularSeason20242025!$E$3:$E$1315, AG$1)</f>
        <v>10</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7</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12</v>
      </c>
      <c r="F79" s="2">
        <f>SUMIFS(DataRegularSeason20242025!$AA$3:$AA$1315,DataRegularSeason20242025!$B$3:$B$1315, "&lt;=" &amp; $A79, DataRegularSeason20242025!$D$3:$D$1315, F$1)+SUMIFS(DataRegularSeason20242025!$AB$3:$AB$1315,DataRegularSeason20242025!$B$3:$B$1315, "&lt;=" &amp; $A79, DataRegularSeason20242025!$E$3:$E$1315, F$1)</f>
        <v>9</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7</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15</v>
      </c>
      <c r="N79" s="2">
        <f>SUMIFS(DataRegularSeason20242025!$AA$3:$AA$1315,DataRegularSeason20242025!$B$3:$B$1315, "&lt;=" &amp; $A79, DataRegularSeason20242025!$D$3:$D$1315, N$1)+SUMIFS(DataRegularSeason20242025!$AB$3:$AB$1315,DataRegularSeason20242025!$B$3:$B$1315, "&lt;=" &amp; $A79, DataRegularSeason20242025!$E$3:$E$1315, N$1)</f>
        <v>12</v>
      </c>
      <c r="O79" s="2">
        <f>SUMIFS(DataRegularSeason20242025!$AA$3:$AA$1315,DataRegularSeason20242025!$B$3:$B$1315, "&lt;=" &amp; $A79, DataRegularSeason20242025!$D$3:$D$1315, O$1)+SUMIFS(DataRegularSeason20242025!$AB$3:$AB$1315,DataRegularSeason20242025!$B$3:$B$1315, "&lt;=" &amp; $A79, DataRegularSeason20242025!$E$3:$E$1315, O$1)</f>
        <v>14</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14</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8</v>
      </c>
      <c r="V79" s="2">
        <f>SUMIFS(DataRegularSeason20242025!$AA$3:$AA$1315,DataRegularSeason20242025!$B$3:$B$1315, "&lt;=" &amp; $A79, DataRegularSeason20242025!$D$3:$D$1315, V$1)+SUMIFS(DataRegularSeason20242025!$AB$3:$AB$1315,DataRegularSeason20242025!$B$3:$B$1315, "&lt;=" &amp; $A79, DataRegularSeason20242025!$E$3:$E$1315, V$1)</f>
        <v>7</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9</v>
      </c>
      <c r="Y79" s="2">
        <f>SUMIFS(DataRegularSeason20242025!$AA$3:$AA$1315,DataRegularSeason20242025!$B$3:$B$1315, "&lt;=" &amp; $A79, DataRegularSeason20242025!$D$3:$D$1315, Y$1)+SUMIFS(DataRegularSeason20242025!$AB$3:$AB$1315,DataRegularSeason20242025!$B$3:$B$1315, "&lt;=" &amp; $A79, DataRegularSeason20242025!$E$3:$E$1315, Y$1)</f>
        <v>4</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12</v>
      </c>
      <c r="AB79" s="2">
        <f>SUMIFS(DataRegularSeason20242025!$AA$3:$AA$1315,DataRegularSeason20242025!$B$3:$B$1315, "&lt;=" &amp; $A79, DataRegularSeason20242025!$D$3:$D$1315, AB$1)+SUMIFS(DataRegularSeason20242025!$AB$3:$AB$1315,DataRegularSeason20242025!$B$3:$B$1315, "&lt;=" &amp; $A79, DataRegularSeason20242025!$E$3:$E$1315, AB$1)</f>
        <v>11</v>
      </c>
      <c r="AC79" s="2">
        <f>SUMIFS(DataRegularSeason20242025!$AA$3:$AA$1315,DataRegularSeason20242025!$B$3:$B$1315, "&lt;=" &amp; $A79, DataRegularSeason20242025!$D$3:$D$1315, AC$1)+SUMIFS(DataRegularSeason20242025!$AB$3:$AB$1315,DataRegularSeason20242025!$B$3:$B$1315, "&lt;=" &amp; $A79, DataRegularSeason20242025!$E$3:$E$1315, AC$1)</f>
        <v>10</v>
      </c>
      <c r="AD79" s="2">
        <f>SUMIFS(DataRegularSeason20242025!$AA$3:$AA$1315,DataRegularSeason20242025!$B$3:$B$1315, "&lt;=" &amp; $A79, DataRegularSeason20242025!$D$3:$D$1315, AD$1)+SUMIFS(DataRegularSeason20242025!$AB$3:$AB$1315,DataRegularSeason20242025!$B$3:$B$1315, "&lt;=" &amp; $A79, DataRegularSeason20242025!$E$3:$E$1315, AD$1)</f>
        <v>11</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16</v>
      </c>
      <c r="AG79" s="2">
        <f>SUMIFS(DataRegularSeason20242025!$AA$3:$AA$1315,DataRegularSeason20242025!$B$3:$B$1315, "&lt;=" &amp; $A79, DataRegularSeason20242025!$D$3:$D$1315, AG$1)+SUMIFS(DataRegularSeason20242025!$AB$3:$AB$1315,DataRegularSeason20242025!$B$3:$B$1315, "&lt;=" &amp; $A79, DataRegularSeason20242025!$E$3:$E$1315, AG$1)</f>
        <v>10</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7</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12</v>
      </c>
      <c r="F80" s="2">
        <f>SUMIFS(DataRegularSeason20242025!$AA$3:$AA$1315,DataRegularSeason20242025!$B$3:$B$1315, "&lt;=" &amp; $A80, DataRegularSeason20242025!$D$3:$D$1315, F$1)+SUMIFS(DataRegularSeason20242025!$AB$3:$AB$1315,DataRegularSeason20242025!$B$3:$B$1315, "&lt;=" &amp; $A80, DataRegularSeason20242025!$E$3:$E$1315, F$1)</f>
        <v>9</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7</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15</v>
      </c>
      <c r="N80" s="2">
        <f>SUMIFS(DataRegularSeason20242025!$AA$3:$AA$1315,DataRegularSeason20242025!$B$3:$B$1315, "&lt;=" &amp; $A80, DataRegularSeason20242025!$D$3:$D$1315, N$1)+SUMIFS(DataRegularSeason20242025!$AB$3:$AB$1315,DataRegularSeason20242025!$B$3:$B$1315, "&lt;=" &amp; $A80, DataRegularSeason20242025!$E$3:$E$1315, N$1)</f>
        <v>12</v>
      </c>
      <c r="O80" s="2">
        <f>SUMIFS(DataRegularSeason20242025!$AA$3:$AA$1315,DataRegularSeason20242025!$B$3:$B$1315, "&lt;=" &amp; $A80, DataRegularSeason20242025!$D$3:$D$1315, O$1)+SUMIFS(DataRegularSeason20242025!$AB$3:$AB$1315,DataRegularSeason20242025!$B$3:$B$1315, "&lt;=" &amp; $A80, DataRegularSeason20242025!$E$3:$E$1315, O$1)</f>
        <v>14</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14</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8</v>
      </c>
      <c r="V80" s="2">
        <f>SUMIFS(DataRegularSeason20242025!$AA$3:$AA$1315,DataRegularSeason20242025!$B$3:$B$1315, "&lt;=" &amp; $A80, DataRegularSeason20242025!$D$3:$D$1315, V$1)+SUMIFS(DataRegularSeason20242025!$AB$3:$AB$1315,DataRegularSeason20242025!$B$3:$B$1315, "&lt;=" &amp; $A80, DataRegularSeason20242025!$E$3:$E$1315, V$1)</f>
        <v>7</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9</v>
      </c>
      <c r="Y80" s="2">
        <f>SUMIFS(DataRegularSeason20242025!$AA$3:$AA$1315,DataRegularSeason20242025!$B$3:$B$1315, "&lt;=" &amp; $A80, DataRegularSeason20242025!$D$3:$D$1315, Y$1)+SUMIFS(DataRegularSeason20242025!$AB$3:$AB$1315,DataRegularSeason20242025!$B$3:$B$1315, "&lt;=" &amp; $A80, DataRegularSeason20242025!$E$3:$E$1315, Y$1)</f>
        <v>4</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12</v>
      </c>
      <c r="AB80" s="2">
        <f>SUMIFS(DataRegularSeason20242025!$AA$3:$AA$1315,DataRegularSeason20242025!$B$3:$B$1315, "&lt;=" &amp; $A80, DataRegularSeason20242025!$D$3:$D$1315, AB$1)+SUMIFS(DataRegularSeason20242025!$AB$3:$AB$1315,DataRegularSeason20242025!$B$3:$B$1315, "&lt;=" &amp; $A80, DataRegularSeason20242025!$E$3:$E$1315, AB$1)</f>
        <v>11</v>
      </c>
      <c r="AC80" s="2">
        <f>SUMIFS(DataRegularSeason20242025!$AA$3:$AA$1315,DataRegularSeason20242025!$B$3:$B$1315, "&lt;=" &amp; $A80, DataRegularSeason20242025!$D$3:$D$1315, AC$1)+SUMIFS(DataRegularSeason20242025!$AB$3:$AB$1315,DataRegularSeason20242025!$B$3:$B$1315, "&lt;=" &amp; $A80, DataRegularSeason20242025!$E$3:$E$1315, AC$1)</f>
        <v>10</v>
      </c>
      <c r="AD80" s="2">
        <f>SUMIFS(DataRegularSeason20242025!$AA$3:$AA$1315,DataRegularSeason20242025!$B$3:$B$1315, "&lt;=" &amp; $A80, DataRegularSeason20242025!$D$3:$D$1315, AD$1)+SUMIFS(DataRegularSeason20242025!$AB$3:$AB$1315,DataRegularSeason20242025!$B$3:$B$1315, "&lt;=" &amp; $A80, DataRegularSeason20242025!$E$3:$E$1315, AD$1)</f>
        <v>11</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16</v>
      </c>
      <c r="AG80" s="2">
        <f>SUMIFS(DataRegularSeason20242025!$AA$3:$AA$1315,DataRegularSeason20242025!$B$3:$B$1315, "&lt;=" &amp; $A80, DataRegularSeason20242025!$D$3:$D$1315, AG$1)+SUMIFS(DataRegularSeason20242025!$AB$3:$AB$1315,DataRegularSeason20242025!$B$3:$B$1315, "&lt;=" &amp; $A80, DataRegularSeason20242025!$E$3:$E$1315, AG$1)</f>
        <v>10</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7</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12</v>
      </c>
      <c r="F81" s="2">
        <f>SUMIFS(DataRegularSeason20242025!$AA$3:$AA$1315,DataRegularSeason20242025!$B$3:$B$1315, "&lt;=" &amp; $A81, DataRegularSeason20242025!$D$3:$D$1315, F$1)+SUMIFS(DataRegularSeason20242025!$AB$3:$AB$1315,DataRegularSeason20242025!$B$3:$B$1315, "&lt;=" &amp; $A81, DataRegularSeason20242025!$E$3:$E$1315, F$1)</f>
        <v>9</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7</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15</v>
      </c>
      <c r="N81" s="2">
        <f>SUMIFS(DataRegularSeason20242025!$AA$3:$AA$1315,DataRegularSeason20242025!$B$3:$B$1315, "&lt;=" &amp; $A81, DataRegularSeason20242025!$D$3:$D$1315, N$1)+SUMIFS(DataRegularSeason20242025!$AB$3:$AB$1315,DataRegularSeason20242025!$B$3:$B$1315, "&lt;=" &amp; $A81, DataRegularSeason20242025!$E$3:$E$1315, N$1)</f>
        <v>12</v>
      </c>
      <c r="O81" s="2">
        <f>SUMIFS(DataRegularSeason20242025!$AA$3:$AA$1315,DataRegularSeason20242025!$B$3:$B$1315, "&lt;=" &amp; $A81, DataRegularSeason20242025!$D$3:$D$1315, O$1)+SUMIFS(DataRegularSeason20242025!$AB$3:$AB$1315,DataRegularSeason20242025!$B$3:$B$1315, "&lt;=" &amp; $A81, DataRegularSeason20242025!$E$3:$E$1315, O$1)</f>
        <v>14</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14</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8</v>
      </c>
      <c r="V81" s="2">
        <f>SUMIFS(DataRegularSeason20242025!$AA$3:$AA$1315,DataRegularSeason20242025!$B$3:$B$1315, "&lt;=" &amp; $A81, DataRegularSeason20242025!$D$3:$D$1315, V$1)+SUMIFS(DataRegularSeason20242025!$AB$3:$AB$1315,DataRegularSeason20242025!$B$3:$B$1315, "&lt;=" &amp; $A81, DataRegularSeason20242025!$E$3:$E$1315, V$1)</f>
        <v>7</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9</v>
      </c>
      <c r="Y81" s="2">
        <f>SUMIFS(DataRegularSeason20242025!$AA$3:$AA$1315,DataRegularSeason20242025!$B$3:$B$1315, "&lt;=" &amp; $A81, DataRegularSeason20242025!$D$3:$D$1315, Y$1)+SUMIFS(DataRegularSeason20242025!$AB$3:$AB$1315,DataRegularSeason20242025!$B$3:$B$1315, "&lt;=" &amp; $A81, DataRegularSeason20242025!$E$3:$E$1315, Y$1)</f>
        <v>4</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12</v>
      </c>
      <c r="AB81" s="2">
        <f>SUMIFS(DataRegularSeason20242025!$AA$3:$AA$1315,DataRegularSeason20242025!$B$3:$B$1315, "&lt;=" &amp; $A81, DataRegularSeason20242025!$D$3:$D$1315, AB$1)+SUMIFS(DataRegularSeason20242025!$AB$3:$AB$1315,DataRegularSeason20242025!$B$3:$B$1315, "&lt;=" &amp; $A81, DataRegularSeason20242025!$E$3:$E$1315, AB$1)</f>
        <v>11</v>
      </c>
      <c r="AC81" s="2">
        <f>SUMIFS(DataRegularSeason20242025!$AA$3:$AA$1315,DataRegularSeason20242025!$B$3:$B$1315, "&lt;=" &amp; $A81, DataRegularSeason20242025!$D$3:$D$1315, AC$1)+SUMIFS(DataRegularSeason20242025!$AB$3:$AB$1315,DataRegularSeason20242025!$B$3:$B$1315, "&lt;=" &amp; $A81, DataRegularSeason20242025!$E$3:$E$1315, AC$1)</f>
        <v>10</v>
      </c>
      <c r="AD81" s="2">
        <f>SUMIFS(DataRegularSeason20242025!$AA$3:$AA$1315,DataRegularSeason20242025!$B$3:$B$1315, "&lt;=" &amp; $A81, DataRegularSeason20242025!$D$3:$D$1315, AD$1)+SUMIFS(DataRegularSeason20242025!$AB$3:$AB$1315,DataRegularSeason20242025!$B$3:$B$1315, "&lt;=" &amp; $A81, DataRegularSeason20242025!$E$3:$E$1315, AD$1)</f>
        <v>11</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16</v>
      </c>
      <c r="AG81" s="2">
        <f>SUMIFS(DataRegularSeason20242025!$AA$3:$AA$1315,DataRegularSeason20242025!$B$3:$B$1315, "&lt;=" &amp; $A81, DataRegularSeason20242025!$D$3:$D$1315, AG$1)+SUMIFS(DataRegularSeason20242025!$AB$3:$AB$1315,DataRegularSeason20242025!$B$3:$B$1315, "&lt;=" &amp; $A81, DataRegularSeason20242025!$E$3:$E$1315, AG$1)</f>
        <v>10</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7</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12</v>
      </c>
      <c r="F82" s="2">
        <f>SUMIFS(DataRegularSeason20242025!$AA$3:$AA$1315,DataRegularSeason20242025!$B$3:$B$1315, "&lt;=" &amp; $A82, DataRegularSeason20242025!$D$3:$D$1315, F$1)+SUMIFS(DataRegularSeason20242025!$AB$3:$AB$1315,DataRegularSeason20242025!$B$3:$B$1315, "&lt;=" &amp; $A82, DataRegularSeason20242025!$E$3:$E$1315, F$1)</f>
        <v>9</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7</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15</v>
      </c>
      <c r="N82" s="2">
        <f>SUMIFS(DataRegularSeason20242025!$AA$3:$AA$1315,DataRegularSeason20242025!$B$3:$B$1315, "&lt;=" &amp; $A82, DataRegularSeason20242025!$D$3:$D$1315, N$1)+SUMIFS(DataRegularSeason20242025!$AB$3:$AB$1315,DataRegularSeason20242025!$B$3:$B$1315, "&lt;=" &amp; $A82, DataRegularSeason20242025!$E$3:$E$1315, N$1)</f>
        <v>12</v>
      </c>
      <c r="O82" s="2">
        <f>SUMIFS(DataRegularSeason20242025!$AA$3:$AA$1315,DataRegularSeason20242025!$B$3:$B$1315, "&lt;=" &amp; $A82, DataRegularSeason20242025!$D$3:$D$1315, O$1)+SUMIFS(DataRegularSeason20242025!$AB$3:$AB$1315,DataRegularSeason20242025!$B$3:$B$1315, "&lt;=" &amp; $A82, DataRegularSeason20242025!$E$3:$E$1315, O$1)</f>
        <v>14</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14</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8</v>
      </c>
      <c r="V82" s="2">
        <f>SUMIFS(DataRegularSeason20242025!$AA$3:$AA$1315,DataRegularSeason20242025!$B$3:$B$1315, "&lt;=" &amp; $A82, DataRegularSeason20242025!$D$3:$D$1315, V$1)+SUMIFS(DataRegularSeason20242025!$AB$3:$AB$1315,DataRegularSeason20242025!$B$3:$B$1315, "&lt;=" &amp; $A82, DataRegularSeason20242025!$E$3:$E$1315, V$1)</f>
        <v>7</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9</v>
      </c>
      <c r="Y82" s="2">
        <f>SUMIFS(DataRegularSeason20242025!$AA$3:$AA$1315,DataRegularSeason20242025!$B$3:$B$1315, "&lt;=" &amp; $A82, DataRegularSeason20242025!$D$3:$D$1315, Y$1)+SUMIFS(DataRegularSeason20242025!$AB$3:$AB$1315,DataRegularSeason20242025!$B$3:$B$1315, "&lt;=" &amp; $A82, DataRegularSeason20242025!$E$3:$E$1315, Y$1)</f>
        <v>4</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12</v>
      </c>
      <c r="AB82" s="2">
        <f>SUMIFS(DataRegularSeason20242025!$AA$3:$AA$1315,DataRegularSeason20242025!$B$3:$B$1315, "&lt;=" &amp; $A82, DataRegularSeason20242025!$D$3:$D$1315, AB$1)+SUMIFS(DataRegularSeason20242025!$AB$3:$AB$1315,DataRegularSeason20242025!$B$3:$B$1315, "&lt;=" &amp; $A82, DataRegularSeason20242025!$E$3:$E$1315, AB$1)</f>
        <v>11</v>
      </c>
      <c r="AC82" s="2">
        <f>SUMIFS(DataRegularSeason20242025!$AA$3:$AA$1315,DataRegularSeason20242025!$B$3:$B$1315, "&lt;=" &amp; $A82, DataRegularSeason20242025!$D$3:$D$1315, AC$1)+SUMIFS(DataRegularSeason20242025!$AB$3:$AB$1315,DataRegularSeason20242025!$B$3:$B$1315, "&lt;=" &amp; $A82, DataRegularSeason20242025!$E$3:$E$1315, AC$1)</f>
        <v>10</v>
      </c>
      <c r="AD82" s="2">
        <f>SUMIFS(DataRegularSeason20242025!$AA$3:$AA$1315,DataRegularSeason20242025!$B$3:$B$1315, "&lt;=" &amp; $A82, DataRegularSeason20242025!$D$3:$D$1315, AD$1)+SUMIFS(DataRegularSeason20242025!$AB$3:$AB$1315,DataRegularSeason20242025!$B$3:$B$1315, "&lt;=" &amp; $A82, DataRegularSeason20242025!$E$3:$E$1315, AD$1)</f>
        <v>11</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16</v>
      </c>
      <c r="AG82" s="2">
        <f>SUMIFS(DataRegularSeason20242025!$AA$3:$AA$1315,DataRegularSeason20242025!$B$3:$B$1315, "&lt;=" &amp; $A82, DataRegularSeason20242025!$D$3:$D$1315, AG$1)+SUMIFS(DataRegularSeason20242025!$AB$3:$AB$1315,DataRegularSeason20242025!$B$3:$B$1315, "&lt;=" &amp; $A82, DataRegularSeason20242025!$E$3:$E$1315, AG$1)</f>
        <v>10</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7</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12</v>
      </c>
      <c r="F83" s="2">
        <f>SUMIFS(DataRegularSeason20242025!$AA$3:$AA$1315,DataRegularSeason20242025!$B$3:$B$1315, "&lt;=" &amp; $A83, DataRegularSeason20242025!$D$3:$D$1315, F$1)+SUMIFS(DataRegularSeason20242025!$AB$3:$AB$1315,DataRegularSeason20242025!$B$3:$B$1315, "&lt;=" &amp; $A83, DataRegularSeason20242025!$E$3:$E$1315, F$1)</f>
        <v>9</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7</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15</v>
      </c>
      <c r="N83" s="2">
        <f>SUMIFS(DataRegularSeason20242025!$AA$3:$AA$1315,DataRegularSeason20242025!$B$3:$B$1315, "&lt;=" &amp; $A83, DataRegularSeason20242025!$D$3:$D$1315, N$1)+SUMIFS(DataRegularSeason20242025!$AB$3:$AB$1315,DataRegularSeason20242025!$B$3:$B$1315, "&lt;=" &amp; $A83, DataRegularSeason20242025!$E$3:$E$1315, N$1)</f>
        <v>12</v>
      </c>
      <c r="O83" s="2">
        <f>SUMIFS(DataRegularSeason20242025!$AA$3:$AA$1315,DataRegularSeason20242025!$B$3:$B$1315, "&lt;=" &amp; $A83, DataRegularSeason20242025!$D$3:$D$1315, O$1)+SUMIFS(DataRegularSeason20242025!$AB$3:$AB$1315,DataRegularSeason20242025!$B$3:$B$1315, "&lt;=" &amp; $A83, DataRegularSeason20242025!$E$3:$E$1315, O$1)</f>
        <v>14</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14</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8</v>
      </c>
      <c r="V83" s="2">
        <f>SUMIFS(DataRegularSeason20242025!$AA$3:$AA$1315,DataRegularSeason20242025!$B$3:$B$1315, "&lt;=" &amp; $A83, DataRegularSeason20242025!$D$3:$D$1315, V$1)+SUMIFS(DataRegularSeason20242025!$AB$3:$AB$1315,DataRegularSeason20242025!$B$3:$B$1315, "&lt;=" &amp; $A83, DataRegularSeason20242025!$E$3:$E$1315, V$1)</f>
        <v>7</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9</v>
      </c>
      <c r="Y83" s="2">
        <f>SUMIFS(DataRegularSeason20242025!$AA$3:$AA$1315,DataRegularSeason20242025!$B$3:$B$1315, "&lt;=" &amp; $A83, DataRegularSeason20242025!$D$3:$D$1315, Y$1)+SUMIFS(DataRegularSeason20242025!$AB$3:$AB$1315,DataRegularSeason20242025!$B$3:$B$1315, "&lt;=" &amp; $A83, DataRegularSeason20242025!$E$3:$E$1315, Y$1)</f>
        <v>4</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12</v>
      </c>
      <c r="AB83" s="2">
        <f>SUMIFS(DataRegularSeason20242025!$AA$3:$AA$1315,DataRegularSeason20242025!$B$3:$B$1315, "&lt;=" &amp; $A83, DataRegularSeason20242025!$D$3:$D$1315, AB$1)+SUMIFS(DataRegularSeason20242025!$AB$3:$AB$1315,DataRegularSeason20242025!$B$3:$B$1315, "&lt;=" &amp; $A83, DataRegularSeason20242025!$E$3:$E$1315, AB$1)</f>
        <v>11</v>
      </c>
      <c r="AC83" s="2">
        <f>SUMIFS(DataRegularSeason20242025!$AA$3:$AA$1315,DataRegularSeason20242025!$B$3:$B$1315, "&lt;=" &amp; $A83, DataRegularSeason20242025!$D$3:$D$1315, AC$1)+SUMIFS(DataRegularSeason20242025!$AB$3:$AB$1315,DataRegularSeason20242025!$B$3:$B$1315, "&lt;=" &amp; $A83, DataRegularSeason20242025!$E$3:$E$1315, AC$1)</f>
        <v>10</v>
      </c>
      <c r="AD83" s="2">
        <f>SUMIFS(DataRegularSeason20242025!$AA$3:$AA$1315,DataRegularSeason20242025!$B$3:$B$1315, "&lt;=" &amp; $A83, DataRegularSeason20242025!$D$3:$D$1315, AD$1)+SUMIFS(DataRegularSeason20242025!$AB$3:$AB$1315,DataRegularSeason20242025!$B$3:$B$1315, "&lt;=" &amp; $A83, DataRegularSeason20242025!$E$3:$E$1315, AD$1)</f>
        <v>11</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16</v>
      </c>
      <c r="AG83" s="2">
        <f>SUMIFS(DataRegularSeason20242025!$AA$3:$AA$1315,DataRegularSeason20242025!$B$3:$B$1315, "&lt;=" &amp; $A83, DataRegularSeason20242025!$D$3:$D$1315, AG$1)+SUMIFS(DataRegularSeason20242025!$AB$3:$AB$1315,DataRegularSeason20242025!$B$3:$B$1315, "&lt;=" &amp; $A83, DataRegularSeason20242025!$E$3:$E$1315, AG$1)</f>
        <v>10</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7</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12</v>
      </c>
      <c r="F84" s="2">
        <f>SUMIFS(DataRegularSeason20242025!$AA$3:$AA$1315,DataRegularSeason20242025!$B$3:$B$1315, "&lt;=" &amp; $A84, DataRegularSeason20242025!$D$3:$D$1315, F$1)+SUMIFS(DataRegularSeason20242025!$AB$3:$AB$1315,DataRegularSeason20242025!$B$3:$B$1315, "&lt;=" &amp; $A84, DataRegularSeason20242025!$E$3:$E$1315, F$1)</f>
        <v>9</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7</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15</v>
      </c>
      <c r="N84" s="2">
        <f>SUMIFS(DataRegularSeason20242025!$AA$3:$AA$1315,DataRegularSeason20242025!$B$3:$B$1315, "&lt;=" &amp; $A84, DataRegularSeason20242025!$D$3:$D$1315, N$1)+SUMIFS(DataRegularSeason20242025!$AB$3:$AB$1315,DataRegularSeason20242025!$B$3:$B$1315, "&lt;=" &amp; $A84, DataRegularSeason20242025!$E$3:$E$1315, N$1)</f>
        <v>12</v>
      </c>
      <c r="O84" s="2">
        <f>SUMIFS(DataRegularSeason20242025!$AA$3:$AA$1315,DataRegularSeason20242025!$B$3:$B$1315, "&lt;=" &amp; $A84, DataRegularSeason20242025!$D$3:$D$1315, O$1)+SUMIFS(DataRegularSeason20242025!$AB$3:$AB$1315,DataRegularSeason20242025!$B$3:$B$1315, "&lt;=" &amp; $A84, DataRegularSeason20242025!$E$3:$E$1315, O$1)</f>
        <v>14</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14</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8</v>
      </c>
      <c r="V84" s="2">
        <f>SUMIFS(DataRegularSeason20242025!$AA$3:$AA$1315,DataRegularSeason20242025!$B$3:$B$1315, "&lt;=" &amp; $A84, DataRegularSeason20242025!$D$3:$D$1315, V$1)+SUMIFS(DataRegularSeason20242025!$AB$3:$AB$1315,DataRegularSeason20242025!$B$3:$B$1315, "&lt;=" &amp; $A84, DataRegularSeason20242025!$E$3:$E$1315, V$1)</f>
        <v>7</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9</v>
      </c>
      <c r="Y84" s="2">
        <f>SUMIFS(DataRegularSeason20242025!$AA$3:$AA$1315,DataRegularSeason20242025!$B$3:$B$1315, "&lt;=" &amp; $A84, DataRegularSeason20242025!$D$3:$D$1315, Y$1)+SUMIFS(DataRegularSeason20242025!$AB$3:$AB$1315,DataRegularSeason20242025!$B$3:$B$1315, "&lt;=" &amp; $A84, DataRegularSeason20242025!$E$3:$E$1315, Y$1)</f>
        <v>4</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12</v>
      </c>
      <c r="AB84" s="2">
        <f>SUMIFS(DataRegularSeason20242025!$AA$3:$AA$1315,DataRegularSeason20242025!$B$3:$B$1315, "&lt;=" &amp; $A84, DataRegularSeason20242025!$D$3:$D$1315, AB$1)+SUMIFS(DataRegularSeason20242025!$AB$3:$AB$1315,DataRegularSeason20242025!$B$3:$B$1315, "&lt;=" &amp; $A84, DataRegularSeason20242025!$E$3:$E$1315, AB$1)</f>
        <v>11</v>
      </c>
      <c r="AC84" s="2">
        <f>SUMIFS(DataRegularSeason20242025!$AA$3:$AA$1315,DataRegularSeason20242025!$B$3:$B$1315, "&lt;=" &amp; $A84, DataRegularSeason20242025!$D$3:$D$1315, AC$1)+SUMIFS(DataRegularSeason20242025!$AB$3:$AB$1315,DataRegularSeason20242025!$B$3:$B$1315, "&lt;=" &amp; $A84, DataRegularSeason20242025!$E$3:$E$1315, AC$1)</f>
        <v>10</v>
      </c>
      <c r="AD84" s="2">
        <f>SUMIFS(DataRegularSeason20242025!$AA$3:$AA$1315,DataRegularSeason20242025!$B$3:$B$1315, "&lt;=" &amp; $A84, DataRegularSeason20242025!$D$3:$D$1315, AD$1)+SUMIFS(DataRegularSeason20242025!$AB$3:$AB$1315,DataRegularSeason20242025!$B$3:$B$1315, "&lt;=" &amp; $A84, DataRegularSeason20242025!$E$3:$E$1315, AD$1)</f>
        <v>11</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16</v>
      </c>
      <c r="AG84" s="2">
        <f>SUMIFS(DataRegularSeason20242025!$AA$3:$AA$1315,DataRegularSeason20242025!$B$3:$B$1315, "&lt;=" &amp; $A84, DataRegularSeason20242025!$D$3:$D$1315, AG$1)+SUMIFS(DataRegularSeason20242025!$AB$3:$AB$1315,DataRegularSeason20242025!$B$3:$B$1315, "&lt;=" &amp; $A84, DataRegularSeason20242025!$E$3:$E$1315, AG$1)</f>
        <v>10</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7</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12</v>
      </c>
      <c r="F85" s="2">
        <f>SUMIFS(DataRegularSeason20242025!$AA$3:$AA$1315,DataRegularSeason20242025!$B$3:$B$1315, "&lt;=" &amp; $A85, DataRegularSeason20242025!$D$3:$D$1315, F$1)+SUMIFS(DataRegularSeason20242025!$AB$3:$AB$1315,DataRegularSeason20242025!$B$3:$B$1315, "&lt;=" &amp; $A85, DataRegularSeason20242025!$E$3:$E$1315, F$1)</f>
        <v>9</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7</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15</v>
      </c>
      <c r="N85" s="2">
        <f>SUMIFS(DataRegularSeason20242025!$AA$3:$AA$1315,DataRegularSeason20242025!$B$3:$B$1315, "&lt;=" &amp; $A85, DataRegularSeason20242025!$D$3:$D$1315, N$1)+SUMIFS(DataRegularSeason20242025!$AB$3:$AB$1315,DataRegularSeason20242025!$B$3:$B$1315, "&lt;=" &amp; $A85, DataRegularSeason20242025!$E$3:$E$1315, N$1)</f>
        <v>12</v>
      </c>
      <c r="O85" s="2">
        <f>SUMIFS(DataRegularSeason20242025!$AA$3:$AA$1315,DataRegularSeason20242025!$B$3:$B$1315, "&lt;=" &amp; $A85, DataRegularSeason20242025!$D$3:$D$1315, O$1)+SUMIFS(DataRegularSeason20242025!$AB$3:$AB$1315,DataRegularSeason20242025!$B$3:$B$1315, "&lt;=" &amp; $A85, DataRegularSeason20242025!$E$3:$E$1315, O$1)</f>
        <v>14</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14</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8</v>
      </c>
      <c r="V85" s="2">
        <f>SUMIFS(DataRegularSeason20242025!$AA$3:$AA$1315,DataRegularSeason20242025!$B$3:$B$1315, "&lt;=" &amp; $A85, DataRegularSeason20242025!$D$3:$D$1315, V$1)+SUMIFS(DataRegularSeason20242025!$AB$3:$AB$1315,DataRegularSeason20242025!$B$3:$B$1315, "&lt;=" &amp; $A85, DataRegularSeason20242025!$E$3:$E$1315, V$1)</f>
        <v>7</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9</v>
      </c>
      <c r="Y85" s="2">
        <f>SUMIFS(DataRegularSeason20242025!$AA$3:$AA$1315,DataRegularSeason20242025!$B$3:$B$1315, "&lt;=" &amp; $A85, DataRegularSeason20242025!$D$3:$D$1315, Y$1)+SUMIFS(DataRegularSeason20242025!$AB$3:$AB$1315,DataRegularSeason20242025!$B$3:$B$1315, "&lt;=" &amp; $A85, DataRegularSeason20242025!$E$3:$E$1315, Y$1)</f>
        <v>4</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12</v>
      </c>
      <c r="AB85" s="2">
        <f>SUMIFS(DataRegularSeason20242025!$AA$3:$AA$1315,DataRegularSeason20242025!$B$3:$B$1315, "&lt;=" &amp; $A85, DataRegularSeason20242025!$D$3:$D$1315, AB$1)+SUMIFS(DataRegularSeason20242025!$AB$3:$AB$1315,DataRegularSeason20242025!$B$3:$B$1315, "&lt;=" &amp; $A85, DataRegularSeason20242025!$E$3:$E$1315, AB$1)</f>
        <v>11</v>
      </c>
      <c r="AC85" s="2">
        <f>SUMIFS(DataRegularSeason20242025!$AA$3:$AA$1315,DataRegularSeason20242025!$B$3:$B$1315, "&lt;=" &amp; $A85, DataRegularSeason20242025!$D$3:$D$1315, AC$1)+SUMIFS(DataRegularSeason20242025!$AB$3:$AB$1315,DataRegularSeason20242025!$B$3:$B$1315, "&lt;=" &amp; $A85, DataRegularSeason20242025!$E$3:$E$1315, AC$1)</f>
        <v>10</v>
      </c>
      <c r="AD85" s="2">
        <f>SUMIFS(DataRegularSeason20242025!$AA$3:$AA$1315,DataRegularSeason20242025!$B$3:$B$1315, "&lt;=" &amp; $A85, DataRegularSeason20242025!$D$3:$D$1315, AD$1)+SUMIFS(DataRegularSeason20242025!$AB$3:$AB$1315,DataRegularSeason20242025!$B$3:$B$1315, "&lt;=" &amp; $A85, DataRegularSeason20242025!$E$3:$E$1315, AD$1)</f>
        <v>11</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16</v>
      </c>
      <c r="AG85" s="2">
        <f>SUMIFS(DataRegularSeason20242025!$AA$3:$AA$1315,DataRegularSeason20242025!$B$3:$B$1315, "&lt;=" &amp; $A85, DataRegularSeason20242025!$D$3:$D$1315, AG$1)+SUMIFS(DataRegularSeason20242025!$AB$3:$AB$1315,DataRegularSeason20242025!$B$3:$B$1315, "&lt;=" &amp; $A85, DataRegularSeason20242025!$E$3:$E$1315, AG$1)</f>
        <v>10</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7</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12</v>
      </c>
      <c r="F86" s="2">
        <f>SUMIFS(DataRegularSeason20242025!$AA$3:$AA$1315,DataRegularSeason20242025!$B$3:$B$1315, "&lt;=" &amp; $A86, DataRegularSeason20242025!$D$3:$D$1315, F$1)+SUMIFS(DataRegularSeason20242025!$AB$3:$AB$1315,DataRegularSeason20242025!$B$3:$B$1315, "&lt;=" &amp; $A86, DataRegularSeason20242025!$E$3:$E$1315, F$1)</f>
        <v>9</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7</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15</v>
      </c>
      <c r="N86" s="2">
        <f>SUMIFS(DataRegularSeason20242025!$AA$3:$AA$1315,DataRegularSeason20242025!$B$3:$B$1315, "&lt;=" &amp; $A86, DataRegularSeason20242025!$D$3:$D$1315, N$1)+SUMIFS(DataRegularSeason20242025!$AB$3:$AB$1315,DataRegularSeason20242025!$B$3:$B$1315, "&lt;=" &amp; $A86, DataRegularSeason20242025!$E$3:$E$1315, N$1)</f>
        <v>12</v>
      </c>
      <c r="O86" s="2">
        <f>SUMIFS(DataRegularSeason20242025!$AA$3:$AA$1315,DataRegularSeason20242025!$B$3:$B$1315, "&lt;=" &amp; $A86, DataRegularSeason20242025!$D$3:$D$1315, O$1)+SUMIFS(DataRegularSeason20242025!$AB$3:$AB$1315,DataRegularSeason20242025!$B$3:$B$1315, "&lt;=" &amp; $A86, DataRegularSeason20242025!$E$3:$E$1315, O$1)</f>
        <v>14</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14</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8</v>
      </c>
      <c r="V86" s="2">
        <f>SUMIFS(DataRegularSeason20242025!$AA$3:$AA$1315,DataRegularSeason20242025!$B$3:$B$1315, "&lt;=" &amp; $A86, DataRegularSeason20242025!$D$3:$D$1315, V$1)+SUMIFS(DataRegularSeason20242025!$AB$3:$AB$1315,DataRegularSeason20242025!$B$3:$B$1315, "&lt;=" &amp; $A86, DataRegularSeason20242025!$E$3:$E$1315, V$1)</f>
        <v>7</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9</v>
      </c>
      <c r="Y86" s="2">
        <f>SUMIFS(DataRegularSeason20242025!$AA$3:$AA$1315,DataRegularSeason20242025!$B$3:$B$1315, "&lt;=" &amp; $A86, DataRegularSeason20242025!$D$3:$D$1315, Y$1)+SUMIFS(DataRegularSeason20242025!$AB$3:$AB$1315,DataRegularSeason20242025!$B$3:$B$1315, "&lt;=" &amp; $A86, DataRegularSeason20242025!$E$3:$E$1315, Y$1)</f>
        <v>4</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12</v>
      </c>
      <c r="AB86" s="2">
        <f>SUMIFS(DataRegularSeason20242025!$AA$3:$AA$1315,DataRegularSeason20242025!$B$3:$B$1315, "&lt;=" &amp; $A86, DataRegularSeason20242025!$D$3:$D$1315, AB$1)+SUMIFS(DataRegularSeason20242025!$AB$3:$AB$1315,DataRegularSeason20242025!$B$3:$B$1315, "&lt;=" &amp; $A86, DataRegularSeason20242025!$E$3:$E$1315, AB$1)</f>
        <v>11</v>
      </c>
      <c r="AC86" s="2">
        <f>SUMIFS(DataRegularSeason20242025!$AA$3:$AA$1315,DataRegularSeason20242025!$B$3:$B$1315, "&lt;=" &amp; $A86, DataRegularSeason20242025!$D$3:$D$1315, AC$1)+SUMIFS(DataRegularSeason20242025!$AB$3:$AB$1315,DataRegularSeason20242025!$B$3:$B$1315, "&lt;=" &amp; $A86, DataRegularSeason20242025!$E$3:$E$1315, AC$1)</f>
        <v>10</v>
      </c>
      <c r="AD86" s="2">
        <f>SUMIFS(DataRegularSeason20242025!$AA$3:$AA$1315,DataRegularSeason20242025!$B$3:$B$1315, "&lt;=" &amp; $A86, DataRegularSeason20242025!$D$3:$D$1315, AD$1)+SUMIFS(DataRegularSeason20242025!$AB$3:$AB$1315,DataRegularSeason20242025!$B$3:$B$1315, "&lt;=" &amp; $A86, DataRegularSeason20242025!$E$3:$E$1315, AD$1)</f>
        <v>11</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16</v>
      </c>
      <c r="AG86" s="2">
        <f>SUMIFS(DataRegularSeason20242025!$AA$3:$AA$1315,DataRegularSeason20242025!$B$3:$B$1315, "&lt;=" &amp; $A86, DataRegularSeason20242025!$D$3:$D$1315, AG$1)+SUMIFS(DataRegularSeason20242025!$AB$3:$AB$1315,DataRegularSeason20242025!$B$3:$B$1315, "&lt;=" &amp; $A86, DataRegularSeason20242025!$E$3:$E$1315, AG$1)</f>
        <v>10</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7</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12</v>
      </c>
      <c r="F87" s="2">
        <f>SUMIFS(DataRegularSeason20242025!$AA$3:$AA$1315,DataRegularSeason20242025!$B$3:$B$1315, "&lt;=" &amp; $A87, DataRegularSeason20242025!$D$3:$D$1315, F$1)+SUMIFS(DataRegularSeason20242025!$AB$3:$AB$1315,DataRegularSeason20242025!$B$3:$B$1315, "&lt;=" &amp; $A87, DataRegularSeason20242025!$E$3:$E$1315, F$1)</f>
        <v>9</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7</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15</v>
      </c>
      <c r="N87" s="2">
        <f>SUMIFS(DataRegularSeason20242025!$AA$3:$AA$1315,DataRegularSeason20242025!$B$3:$B$1315, "&lt;=" &amp; $A87, DataRegularSeason20242025!$D$3:$D$1315, N$1)+SUMIFS(DataRegularSeason20242025!$AB$3:$AB$1315,DataRegularSeason20242025!$B$3:$B$1315, "&lt;=" &amp; $A87, DataRegularSeason20242025!$E$3:$E$1315, N$1)</f>
        <v>12</v>
      </c>
      <c r="O87" s="2">
        <f>SUMIFS(DataRegularSeason20242025!$AA$3:$AA$1315,DataRegularSeason20242025!$B$3:$B$1315, "&lt;=" &amp; $A87, DataRegularSeason20242025!$D$3:$D$1315, O$1)+SUMIFS(DataRegularSeason20242025!$AB$3:$AB$1315,DataRegularSeason20242025!$B$3:$B$1315, "&lt;=" &amp; $A87, DataRegularSeason20242025!$E$3:$E$1315, O$1)</f>
        <v>14</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14</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8</v>
      </c>
      <c r="V87" s="2">
        <f>SUMIFS(DataRegularSeason20242025!$AA$3:$AA$1315,DataRegularSeason20242025!$B$3:$B$1315, "&lt;=" &amp; $A87, DataRegularSeason20242025!$D$3:$D$1315, V$1)+SUMIFS(DataRegularSeason20242025!$AB$3:$AB$1315,DataRegularSeason20242025!$B$3:$B$1315, "&lt;=" &amp; $A87, DataRegularSeason20242025!$E$3:$E$1315, V$1)</f>
        <v>7</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9</v>
      </c>
      <c r="Y87" s="2">
        <f>SUMIFS(DataRegularSeason20242025!$AA$3:$AA$1315,DataRegularSeason20242025!$B$3:$B$1315, "&lt;=" &amp; $A87, DataRegularSeason20242025!$D$3:$D$1315, Y$1)+SUMIFS(DataRegularSeason20242025!$AB$3:$AB$1315,DataRegularSeason20242025!$B$3:$B$1315, "&lt;=" &amp; $A87, DataRegularSeason20242025!$E$3:$E$1315, Y$1)</f>
        <v>4</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12</v>
      </c>
      <c r="AB87" s="2">
        <f>SUMIFS(DataRegularSeason20242025!$AA$3:$AA$1315,DataRegularSeason20242025!$B$3:$B$1315, "&lt;=" &amp; $A87, DataRegularSeason20242025!$D$3:$D$1315, AB$1)+SUMIFS(DataRegularSeason20242025!$AB$3:$AB$1315,DataRegularSeason20242025!$B$3:$B$1315, "&lt;=" &amp; $A87, DataRegularSeason20242025!$E$3:$E$1315, AB$1)</f>
        <v>11</v>
      </c>
      <c r="AC87" s="2">
        <f>SUMIFS(DataRegularSeason20242025!$AA$3:$AA$1315,DataRegularSeason20242025!$B$3:$B$1315, "&lt;=" &amp; $A87, DataRegularSeason20242025!$D$3:$D$1315, AC$1)+SUMIFS(DataRegularSeason20242025!$AB$3:$AB$1315,DataRegularSeason20242025!$B$3:$B$1315, "&lt;=" &amp; $A87, DataRegularSeason20242025!$E$3:$E$1315, AC$1)</f>
        <v>10</v>
      </c>
      <c r="AD87" s="2">
        <f>SUMIFS(DataRegularSeason20242025!$AA$3:$AA$1315,DataRegularSeason20242025!$B$3:$B$1315, "&lt;=" &amp; $A87, DataRegularSeason20242025!$D$3:$D$1315, AD$1)+SUMIFS(DataRegularSeason20242025!$AB$3:$AB$1315,DataRegularSeason20242025!$B$3:$B$1315, "&lt;=" &amp; $A87, DataRegularSeason20242025!$E$3:$E$1315, AD$1)</f>
        <v>11</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16</v>
      </c>
      <c r="AG87" s="2">
        <f>SUMIFS(DataRegularSeason20242025!$AA$3:$AA$1315,DataRegularSeason20242025!$B$3:$B$1315, "&lt;=" &amp; $A87, DataRegularSeason20242025!$D$3:$D$1315, AG$1)+SUMIFS(DataRegularSeason20242025!$AB$3:$AB$1315,DataRegularSeason20242025!$B$3:$B$1315, "&lt;=" &amp; $A87, DataRegularSeason20242025!$E$3:$E$1315, AG$1)</f>
        <v>10</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7</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12</v>
      </c>
      <c r="F88" s="2">
        <f>SUMIFS(DataRegularSeason20242025!$AA$3:$AA$1315,DataRegularSeason20242025!$B$3:$B$1315, "&lt;=" &amp; $A88, DataRegularSeason20242025!$D$3:$D$1315, F$1)+SUMIFS(DataRegularSeason20242025!$AB$3:$AB$1315,DataRegularSeason20242025!$B$3:$B$1315, "&lt;=" &amp; $A88, DataRegularSeason20242025!$E$3:$E$1315, F$1)</f>
        <v>9</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7</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15</v>
      </c>
      <c r="N88" s="2">
        <f>SUMIFS(DataRegularSeason20242025!$AA$3:$AA$1315,DataRegularSeason20242025!$B$3:$B$1315, "&lt;=" &amp; $A88, DataRegularSeason20242025!$D$3:$D$1315, N$1)+SUMIFS(DataRegularSeason20242025!$AB$3:$AB$1315,DataRegularSeason20242025!$B$3:$B$1315, "&lt;=" &amp; $A88, DataRegularSeason20242025!$E$3:$E$1315, N$1)</f>
        <v>12</v>
      </c>
      <c r="O88" s="2">
        <f>SUMIFS(DataRegularSeason20242025!$AA$3:$AA$1315,DataRegularSeason20242025!$B$3:$B$1315, "&lt;=" &amp; $A88, DataRegularSeason20242025!$D$3:$D$1315, O$1)+SUMIFS(DataRegularSeason20242025!$AB$3:$AB$1315,DataRegularSeason20242025!$B$3:$B$1315, "&lt;=" &amp; $A88, DataRegularSeason20242025!$E$3:$E$1315, O$1)</f>
        <v>14</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14</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8</v>
      </c>
      <c r="V88" s="2">
        <f>SUMIFS(DataRegularSeason20242025!$AA$3:$AA$1315,DataRegularSeason20242025!$B$3:$B$1315, "&lt;=" &amp; $A88, DataRegularSeason20242025!$D$3:$D$1315, V$1)+SUMIFS(DataRegularSeason20242025!$AB$3:$AB$1315,DataRegularSeason20242025!$B$3:$B$1315, "&lt;=" &amp; $A88, DataRegularSeason20242025!$E$3:$E$1315, V$1)</f>
        <v>7</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9</v>
      </c>
      <c r="Y88" s="2">
        <f>SUMIFS(DataRegularSeason20242025!$AA$3:$AA$1315,DataRegularSeason20242025!$B$3:$B$1315, "&lt;=" &amp; $A88, DataRegularSeason20242025!$D$3:$D$1315, Y$1)+SUMIFS(DataRegularSeason20242025!$AB$3:$AB$1315,DataRegularSeason20242025!$B$3:$B$1315, "&lt;=" &amp; $A88, DataRegularSeason20242025!$E$3:$E$1315, Y$1)</f>
        <v>4</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12</v>
      </c>
      <c r="AB88" s="2">
        <f>SUMIFS(DataRegularSeason20242025!$AA$3:$AA$1315,DataRegularSeason20242025!$B$3:$B$1315, "&lt;=" &amp; $A88, DataRegularSeason20242025!$D$3:$D$1315, AB$1)+SUMIFS(DataRegularSeason20242025!$AB$3:$AB$1315,DataRegularSeason20242025!$B$3:$B$1315, "&lt;=" &amp; $A88, DataRegularSeason20242025!$E$3:$E$1315, AB$1)</f>
        <v>11</v>
      </c>
      <c r="AC88" s="2">
        <f>SUMIFS(DataRegularSeason20242025!$AA$3:$AA$1315,DataRegularSeason20242025!$B$3:$B$1315, "&lt;=" &amp; $A88, DataRegularSeason20242025!$D$3:$D$1315, AC$1)+SUMIFS(DataRegularSeason20242025!$AB$3:$AB$1315,DataRegularSeason20242025!$B$3:$B$1315, "&lt;=" &amp; $A88, DataRegularSeason20242025!$E$3:$E$1315, AC$1)</f>
        <v>10</v>
      </c>
      <c r="AD88" s="2">
        <f>SUMIFS(DataRegularSeason20242025!$AA$3:$AA$1315,DataRegularSeason20242025!$B$3:$B$1315, "&lt;=" &amp; $A88, DataRegularSeason20242025!$D$3:$D$1315, AD$1)+SUMIFS(DataRegularSeason20242025!$AB$3:$AB$1315,DataRegularSeason20242025!$B$3:$B$1315, "&lt;=" &amp; $A88, DataRegularSeason20242025!$E$3:$E$1315, AD$1)</f>
        <v>11</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16</v>
      </c>
      <c r="AG88" s="2">
        <f>SUMIFS(DataRegularSeason20242025!$AA$3:$AA$1315,DataRegularSeason20242025!$B$3:$B$1315, "&lt;=" &amp; $A88, DataRegularSeason20242025!$D$3:$D$1315, AG$1)+SUMIFS(DataRegularSeason20242025!$AB$3:$AB$1315,DataRegularSeason20242025!$B$3:$B$1315, "&lt;=" &amp; $A88, DataRegularSeason20242025!$E$3:$E$1315, AG$1)</f>
        <v>10</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7</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12</v>
      </c>
      <c r="F89" s="2">
        <f>SUMIFS(DataRegularSeason20242025!$AA$3:$AA$1315,DataRegularSeason20242025!$B$3:$B$1315, "&lt;=" &amp; $A89, DataRegularSeason20242025!$D$3:$D$1315, F$1)+SUMIFS(DataRegularSeason20242025!$AB$3:$AB$1315,DataRegularSeason20242025!$B$3:$B$1315, "&lt;=" &amp; $A89, DataRegularSeason20242025!$E$3:$E$1315, F$1)</f>
        <v>9</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7</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15</v>
      </c>
      <c r="N89" s="2">
        <f>SUMIFS(DataRegularSeason20242025!$AA$3:$AA$1315,DataRegularSeason20242025!$B$3:$B$1315, "&lt;=" &amp; $A89, DataRegularSeason20242025!$D$3:$D$1315, N$1)+SUMIFS(DataRegularSeason20242025!$AB$3:$AB$1315,DataRegularSeason20242025!$B$3:$B$1315, "&lt;=" &amp; $A89, DataRegularSeason20242025!$E$3:$E$1315, N$1)</f>
        <v>12</v>
      </c>
      <c r="O89" s="2">
        <f>SUMIFS(DataRegularSeason20242025!$AA$3:$AA$1315,DataRegularSeason20242025!$B$3:$B$1315, "&lt;=" &amp; $A89, DataRegularSeason20242025!$D$3:$D$1315, O$1)+SUMIFS(DataRegularSeason20242025!$AB$3:$AB$1315,DataRegularSeason20242025!$B$3:$B$1315, "&lt;=" &amp; $A89, DataRegularSeason20242025!$E$3:$E$1315, O$1)</f>
        <v>14</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14</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8</v>
      </c>
      <c r="V89" s="2">
        <f>SUMIFS(DataRegularSeason20242025!$AA$3:$AA$1315,DataRegularSeason20242025!$B$3:$B$1315, "&lt;=" &amp; $A89, DataRegularSeason20242025!$D$3:$D$1315, V$1)+SUMIFS(DataRegularSeason20242025!$AB$3:$AB$1315,DataRegularSeason20242025!$B$3:$B$1315, "&lt;=" &amp; $A89, DataRegularSeason20242025!$E$3:$E$1315, V$1)</f>
        <v>7</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9</v>
      </c>
      <c r="Y89" s="2">
        <f>SUMIFS(DataRegularSeason20242025!$AA$3:$AA$1315,DataRegularSeason20242025!$B$3:$B$1315, "&lt;=" &amp; $A89, DataRegularSeason20242025!$D$3:$D$1315, Y$1)+SUMIFS(DataRegularSeason20242025!$AB$3:$AB$1315,DataRegularSeason20242025!$B$3:$B$1315, "&lt;=" &amp; $A89, DataRegularSeason20242025!$E$3:$E$1315, Y$1)</f>
        <v>4</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12</v>
      </c>
      <c r="AB89" s="2">
        <f>SUMIFS(DataRegularSeason20242025!$AA$3:$AA$1315,DataRegularSeason20242025!$B$3:$B$1315, "&lt;=" &amp; $A89, DataRegularSeason20242025!$D$3:$D$1315, AB$1)+SUMIFS(DataRegularSeason20242025!$AB$3:$AB$1315,DataRegularSeason20242025!$B$3:$B$1315, "&lt;=" &amp; $A89, DataRegularSeason20242025!$E$3:$E$1315, AB$1)</f>
        <v>11</v>
      </c>
      <c r="AC89" s="2">
        <f>SUMIFS(DataRegularSeason20242025!$AA$3:$AA$1315,DataRegularSeason20242025!$B$3:$B$1315, "&lt;=" &amp; $A89, DataRegularSeason20242025!$D$3:$D$1315, AC$1)+SUMIFS(DataRegularSeason20242025!$AB$3:$AB$1315,DataRegularSeason20242025!$B$3:$B$1315, "&lt;=" &amp; $A89, DataRegularSeason20242025!$E$3:$E$1315, AC$1)</f>
        <v>10</v>
      </c>
      <c r="AD89" s="2">
        <f>SUMIFS(DataRegularSeason20242025!$AA$3:$AA$1315,DataRegularSeason20242025!$B$3:$B$1315, "&lt;=" &amp; $A89, DataRegularSeason20242025!$D$3:$D$1315, AD$1)+SUMIFS(DataRegularSeason20242025!$AB$3:$AB$1315,DataRegularSeason20242025!$B$3:$B$1315, "&lt;=" &amp; $A89, DataRegularSeason20242025!$E$3:$E$1315, AD$1)</f>
        <v>11</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16</v>
      </c>
      <c r="AG89" s="2">
        <f>SUMIFS(DataRegularSeason20242025!$AA$3:$AA$1315,DataRegularSeason20242025!$B$3:$B$1315, "&lt;=" &amp; $A89, DataRegularSeason20242025!$D$3:$D$1315, AG$1)+SUMIFS(DataRegularSeason20242025!$AB$3:$AB$1315,DataRegularSeason20242025!$B$3:$B$1315, "&lt;=" &amp; $A89, DataRegularSeason20242025!$E$3:$E$1315, AG$1)</f>
        <v>10</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7</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12</v>
      </c>
      <c r="F90" s="2">
        <f>SUMIFS(DataRegularSeason20242025!$AA$3:$AA$1315,DataRegularSeason20242025!$B$3:$B$1315, "&lt;=" &amp; $A90, DataRegularSeason20242025!$D$3:$D$1315, F$1)+SUMIFS(DataRegularSeason20242025!$AB$3:$AB$1315,DataRegularSeason20242025!$B$3:$B$1315, "&lt;=" &amp; $A90, DataRegularSeason20242025!$E$3:$E$1315, F$1)</f>
        <v>9</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7</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15</v>
      </c>
      <c r="N90" s="2">
        <f>SUMIFS(DataRegularSeason20242025!$AA$3:$AA$1315,DataRegularSeason20242025!$B$3:$B$1315, "&lt;=" &amp; $A90, DataRegularSeason20242025!$D$3:$D$1315, N$1)+SUMIFS(DataRegularSeason20242025!$AB$3:$AB$1315,DataRegularSeason20242025!$B$3:$B$1315, "&lt;=" &amp; $A90, DataRegularSeason20242025!$E$3:$E$1315, N$1)</f>
        <v>12</v>
      </c>
      <c r="O90" s="2">
        <f>SUMIFS(DataRegularSeason20242025!$AA$3:$AA$1315,DataRegularSeason20242025!$B$3:$B$1315, "&lt;=" &amp; $A90, DataRegularSeason20242025!$D$3:$D$1315, O$1)+SUMIFS(DataRegularSeason20242025!$AB$3:$AB$1315,DataRegularSeason20242025!$B$3:$B$1315, "&lt;=" &amp; $A90, DataRegularSeason20242025!$E$3:$E$1315, O$1)</f>
        <v>14</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14</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8</v>
      </c>
      <c r="V90" s="2">
        <f>SUMIFS(DataRegularSeason20242025!$AA$3:$AA$1315,DataRegularSeason20242025!$B$3:$B$1315, "&lt;=" &amp; $A90, DataRegularSeason20242025!$D$3:$D$1315, V$1)+SUMIFS(DataRegularSeason20242025!$AB$3:$AB$1315,DataRegularSeason20242025!$B$3:$B$1315, "&lt;=" &amp; $A90, DataRegularSeason20242025!$E$3:$E$1315, V$1)</f>
        <v>7</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9</v>
      </c>
      <c r="Y90" s="2">
        <f>SUMIFS(DataRegularSeason20242025!$AA$3:$AA$1315,DataRegularSeason20242025!$B$3:$B$1315, "&lt;=" &amp; $A90, DataRegularSeason20242025!$D$3:$D$1315, Y$1)+SUMIFS(DataRegularSeason20242025!$AB$3:$AB$1315,DataRegularSeason20242025!$B$3:$B$1315, "&lt;=" &amp; $A90, DataRegularSeason20242025!$E$3:$E$1315, Y$1)</f>
        <v>4</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12</v>
      </c>
      <c r="AB90" s="2">
        <f>SUMIFS(DataRegularSeason20242025!$AA$3:$AA$1315,DataRegularSeason20242025!$B$3:$B$1315, "&lt;=" &amp; $A90, DataRegularSeason20242025!$D$3:$D$1315, AB$1)+SUMIFS(DataRegularSeason20242025!$AB$3:$AB$1315,DataRegularSeason20242025!$B$3:$B$1315, "&lt;=" &amp; $A90, DataRegularSeason20242025!$E$3:$E$1315, AB$1)</f>
        <v>11</v>
      </c>
      <c r="AC90" s="2">
        <f>SUMIFS(DataRegularSeason20242025!$AA$3:$AA$1315,DataRegularSeason20242025!$B$3:$B$1315, "&lt;=" &amp; $A90, DataRegularSeason20242025!$D$3:$D$1315, AC$1)+SUMIFS(DataRegularSeason20242025!$AB$3:$AB$1315,DataRegularSeason20242025!$B$3:$B$1315, "&lt;=" &amp; $A90, DataRegularSeason20242025!$E$3:$E$1315, AC$1)</f>
        <v>10</v>
      </c>
      <c r="AD90" s="2">
        <f>SUMIFS(DataRegularSeason20242025!$AA$3:$AA$1315,DataRegularSeason20242025!$B$3:$B$1315, "&lt;=" &amp; $A90, DataRegularSeason20242025!$D$3:$D$1315, AD$1)+SUMIFS(DataRegularSeason20242025!$AB$3:$AB$1315,DataRegularSeason20242025!$B$3:$B$1315, "&lt;=" &amp; $A90, DataRegularSeason20242025!$E$3:$E$1315, AD$1)</f>
        <v>11</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16</v>
      </c>
      <c r="AG90" s="2">
        <f>SUMIFS(DataRegularSeason20242025!$AA$3:$AA$1315,DataRegularSeason20242025!$B$3:$B$1315, "&lt;=" &amp; $A90, DataRegularSeason20242025!$D$3:$D$1315, AG$1)+SUMIFS(DataRegularSeason20242025!$AB$3:$AB$1315,DataRegularSeason20242025!$B$3:$B$1315, "&lt;=" &amp; $A90, DataRegularSeason20242025!$E$3:$E$1315, AG$1)</f>
        <v>10</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7</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12</v>
      </c>
      <c r="F91" s="2">
        <f>SUMIFS(DataRegularSeason20242025!$AA$3:$AA$1315,DataRegularSeason20242025!$B$3:$B$1315, "&lt;=" &amp; $A91, DataRegularSeason20242025!$D$3:$D$1315, F$1)+SUMIFS(DataRegularSeason20242025!$AB$3:$AB$1315,DataRegularSeason20242025!$B$3:$B$1315, "&lt;=" &amp; $A91, DataRegularSeason20242025!$E$3:$E$1315, F$1)</f>
        <v>9</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7</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15</v>
      </c>
      <c r="N91" s="2">
        <f>SUMIFS(DataRegularSeason20242025!$AA$3:$AA$1315,DataRegularSeason20242025!$B$3:$B$1315, "&lt;=" &amp; $A91, DataRegularSeason20242025!$D$3:$D$1315, N$1)+SUMIFS(DataRegularSeason20242025!$AB$3:$AB$1315,DataRegularSeason20242025!$B$3:$B$1315, "&lt;=" &amp; $A91, DataRegularSeason20242025!$E$3:$E$1315, N$1)</f>
        <v>12</v>
      </c>
      <c r="O91" s="2">
        <f>SUMIFS(DataRegularSeason20242025!$AA$3:$AA$1315,DataRegularSeason20242025!$B$3:$B$1315, "&lt;=" &amp; $A91, DataRegularSeason20242025!$D$3:$D$1315, O$1)+SUMIFS(DataRegularSeason20242025!$AB$3:$AB$1315,DataRegularSeason20242025!$B$3:$B$1315, "&lt;=" &amp; $A91, DataRegularSeason20242025!$E$3:$E$1315, O$1)</f>
        <v>14</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14</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8</v>
      </c>
      <c r="V91" s="2">
        <f>SUMIFS(DataRegularSeason20242025!$AA$3:$AA$1315,DataRegularSeason20242025!$B$3:$B$1315, "&lt;=" &amp; $A91, DataRegularSeason20242025!$D$3:$D$1315, V$1)+SUMIFS(DataRegularSeason20242025!$AB$3:$AB$1315,DataRegularSeason20242025!$B$3:$B$1315, "&lt;=" &amp; $A91, DataRegularSeason20242025!$E$3:$E$1315, V$1)</f>
        <v>7</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9</v>
      </c>
      <c r="Y91" s="2">
        <f>SUMIFS(DataRegularSeason20242025!$AA$3:$AA$1315,DataRegularSeason20242025!$B$3:$B$1315, "&lt;=" &amp; $A91, DataRegularSeason20242025!$D$3:$D$1315, Y$1)+SUMIFS(DataRegularSeason20242025!$AB$3:$AB$1315,DataRegularSeason20242025!$B$3:$B$1315, "&lt;=" &amp; $A91, DataRegularSeason20242025!$E$3:$E$1315, Y$1)</f>
        <v>4</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12</v>
      </c>
      <c r="AB91" s="2">
        <f>SUMIFS(DataRegularSeason20242025!$AA$3:$AA$1315,DataRegularSeason20242025!$B$3:$B$1315, "&lt;=" &amp; $A91, DataRegularSeason20242025!$D$3:$D$1315, AB$1)+SUMIFS(DataRegularSeason20242025!$AB$3:$AB$1315,DataRegularSeason20242025!$B$3:$B$1315, "&lt;=" &amp; $A91, DataRegularSeason20242025!$E$3:$E$1315, AB$1)</f>
        <v>11</v>
      </c>
      <c r="AC91" s="2">
        <f>SUMIFS(DataRegularSeason20242025!$AA$3:$AA$1315,DataRegularSeason20242025!$B$3:$B$1315, "&lt;=" &amp; $A91, DataRegularSeason20242025!$D$3:$D$1315, AC$1)+SUMIFS(DataRegularSeason20242025!$AB$3:$AB$1315,DataRegularSeason20242025!$B$3:$B$1315, "&lt;=" &amp; $A91, DataRegularSeason20242025!$E$3:$E$1315, AC$1)</f>
        <v>10</v>
      </c>
      <c r="AD91" s="2">
        <f>SUMIFS(DataRegularSeason20242025!$AA$3:$AA$1315,DataRegularSeason20242025!$B$3:$B$1315, "&lt;=" &amp; $A91, DataRegularSeason20242025!$D$3:$D$1315, AD$1)+SUMIFS(DataRegularSeason20242025!$AB$3:$AB$1315,DataRegularSeason20242025!$B$3:$B$1315, "&lt;=" &amp; $A91, DataRegularSeason20242025!$E$3:$E$1315, AD$1)</f>
        <v>11</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16</v>
      </c>
      <c r="AG91" s="2">
        <f>SUMIFS(DataRegularSeason20242025!$AA$3:$AA$1315,DataRegularSeason20242025!$B$3:$B$1315, "&lt;=" &amp; $A91, DataRegularSeason20242025!$D$3:$D$1315, AG$1)+SUMIFS(DataRegularSeason20242025!$AB$3:$AB$1315,DataRegularSeason20242025!$B$3:$B$1315, "&lt;=" &amp; $A91, DataRegularSeason20242025!$E$3:$E$1315, AG$1)</f>
        <v>10</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7</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12</v>
      </c>
      <c r="F92" s="2">
        <f>SUMIFS(DataRegularSeason20242025!$AA$3:$AA$1315,DataRegularSeason20242025!$B$3:$B$1315, "&lt;=" &amp; $A92, DataRegularSeason20242025!$D$3:$D$1315, F$1)+SUMIFS(DataRegularSeason20242025!$AB$3:$AB$1315,DataRegularSeason20242025!$B$3:$B$1315, "&lt;=" &amp; $A92, DataRegularSeason20242025!$E$3:$E$1315, F$1)</f>
        <v>9</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7</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15</v>
      </c>
      <c r="N92" s="2">
        <f>SUMIFS(DataRegularSeason20242025!$AA$3:$AA$1315,DataRegularSeason20242025!$B$3:$B$1315, "&lt;=" &amp; $A92, DataRegularSeason20242025!$D$3:$D$1315, N$1)+SUMIFS(DataRegularSeason20242025!$AB$3:$AB$1315,DataRegularSeason20242025!$B$3:$B$1315, "&lt;=" &amp; $A92, DataRegularSeason20242025!$E$3:$E$1315, N$1)</f>
        <v>12</v>
      </c>
      <c r="O92" s="2">
        <f>SUMIFS(DataRegularSeason20242025!$AA$3:$AA$1315,DataRegularSeason20242025!$B$3:$B$1315, "&lt;=" &amp; $A92, DataRegularSeason20242025!$D$3:$D$1315, O$1)+SUMIFS(DataRegularSeason20242025!$AB$3:$AB$1315,DataRegularSeason20242025!$B$3:$B$1315, "&lt;=" &amp; $A92, DataRegularSeason20242025!$E$3:$E$1315, O$1)</f>
        <v>14</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14</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8</v>
      </c>
      <c r="V92" s="2">
        <f>SUMIFS(DataRegularSeason20242025!$AA$3:$AA$1315,DataRegularSeason20242025!$B$3:$B$1315, "&lt;=" &amp; $A92, DataRegularSeason20242025!$D$3:$D$1315, V$1)+SUMIFS(DataRegularSeason20242025!$AB$3:$AB$1315,DataRegularSeason20242025!$B$3:$B$1315, "&lt;=" &amp; $A92, DataRegularSeason20242025!$E$3:$E$1315, V$1)</f>
        <v>7</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9</v>
      </c>
      <c r="Y92" s="2">
        <f>SUMIFS(DataRegularSeason20242025!$AA$3:$AA$1315,DataRegularSeason20242025!$B$3:$B$1315, "&lt;=" &amp; $A92, DataRegularSeason20242025!$D$3:$D$1315, Y$1)+SUMIFS(DataRegularSeason20242025!$AB$3:$AB$1315,DataRegularSeason20242025!$B$3:$B$1315, "&lt;=" &amp; $A92, DataRegularSeason20242025!$E$3:$E$1315, Y$1)</f>
        <v>4</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12</v>
      </c>
      <c r="AB92" s="2">
        <f>SUMIFS(DataRegularSeason20242025!$AA$3:$AA$1315,DataRegularSeason20242025!$B$3:$B$1315, "&lt;=" &amp; $A92, DataRegularSeason20242025!$D$3:$D$1315, AB$1)+SUMIFS(DataRegularSeason20242025!$AB$3:$AB$1315,DataRegularSeason20242025!$B$3:$B$1315, "&lt;=" &amp; $A92, DataRegularSeason20242025!$E$3:$E$1315, AB$1)</f>
        <v>11</v>
      </c>
      <c r="AC92" s="2">
        <f>SUMIFS(DataRegularSeason20242025!$AA$3:$AA$1315,DataRegularSeason20242025!$B$3:$B$1315, "&lt;=" &amp; $A92, DataRegularSeason20242025!$D$3:$D$1315, AC$1)+SUMIFS(DataRegularSeason20242025!$AB$3:$AB$1315,DataRegularSeason20242025!$B$3:$B$1315, "&lt;=" &amp; $A92, DataRegularSeason20242025!$E$3:$E$1315, AC$1)</f>
        <v>10</v>
      </c>
      <c r="AD92" s="2">
        <f>SUMIFS(DataRegularSeason20242025!$AA$3:$AA$1315,DataRegularSeason20242025!$B$3:$B$1315, "&lt;=" &amp; $A92, DataRegularSeason20242025!$D$3:$D$1315, AD$1)+SUMIFS(DataRegularSeason20242025!$AB$3:$AB$1315,DataRegularSeason20242025!$B$3:$B$1315, "&lt;=" &amp; $A92, DataRegularSeason20242025!$E$3:$E$1315, AD$1)</f>
        <v>11</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16</v>
      </c>
      <c r="AG92" s="2">
        <f>SUMIFS(DataRegularSeason20242025!$AA$3:$AA$1315,DataRegularSeason20242025!$B$3:$B$1315, "&lt;=" &amp; $A92, DataRegularSeason20242025!$D$3:$D$1315, AG$1)+SUMIFS(DataRegularSeason20242025!$AB$3:$AB$1315,DataRegularSeason20242025!$B$3:$B$1315, "&lt;=" &amp; $A92, DataRegularSeason20242025!$E$3:$E$1315, AG$1)</f>
        <v>10</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7</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12</v>
      </c>
      <c r="F93" s="2">
        <f>SUMIFS(DataRegularSeason20242025!$AA$3:$AA$1315,DataRegularSeason20242025!$B$3:$B$1315, "&lt;=" &amp; $A93, DataRegularSeason20242025!$D$3:$D$1315, F$1)+SUMIFS(DataRegularSeason20242025!$AB$3:$AB$1315,DataRegularSeason20242025!$B$3:$B$1315, "&lt;=" &amp; $A93, DataRegularSeason20242025!$E$3:$E$1315, F$1)</f>
        <v>9</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7</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15</v>
      </c>
      <c r="N93" s="2">
        <f>SUMIFS(DataRegularSeason20242025!$AA$3:$AA$1315,DataRegularSeason20242025!$B$3:$B$1315, "&lt;=" &amp; $A93, DataRegularSeason20242025!$D$3:$D$1315, N$1)+SUMIFS(DataRegularSeason20242025!$AB$3:$AB$1315,DataRegularSeason20242025!$B$3:$B$1315, "&lt;=" &amp; $A93, DataRegularSeason20242025!$E$3:$E$1315, N$1)</f>
        <v>12</v>
      </c>
      <c r="O93" s="2">
        <f>SUMIFS(DataRegularSeason20242025!$AA$3:$AA$1315,DataRegularSeason20242025!$B$3:$B$1315, "&lt;=" &amp; $A93, DataRegularSeason20242025!$D$3:$D$1315, O$1)+SUMIFS(DataRegularSeason20242025!$AB$3:$AB$1315,DataRegularSeason20242025!$B$3:$B$1315, "&lt;=" &amp; $A93, DataRegularSeason20242025!$E$3:$E$1315, O$1)</f>
        <v>14</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14</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8</v>
      </c>
      <c r="V93" s="2">
        <f>SUMIFS(DataRegularSeason20242025!$AA$3:$AA$1315,DataRegularSeason20242025!$B$3:$B$1315, "&lt;=" &amp; $A93, DataRegularSeason20242025!$D$3:$D$1315, V$1)+SUMIFS(DataRegularSeason20242025!$AB$3:$AB$1315,DataRegularSeason20242025!$B$3:$B$1315, "&lt;=" &amp; $A93, DataRegularSeason20242025!$E$3:$E$1315, V$1)</f>
        <v>7</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9</v>
      </c>
      <c r="Y93" s="2">
        <f>SUMIFS(DataRegularSeason20242025!$AA$3:$AA$1315,DataRegularSeason20242025!$B$3:$B$1315, "&lt;=" &amp; $A93, DataRegularSeason20242025!$D$3:$D$1315, Y$1)+SUMIFS(DataRegularSeason20242025!$AB$3:$AB$1315,DataRegularSeason20242025!$B$3:$B$1315, "&lt;=" &amp; $A93, DataRegularSeason20242025!$E$3:$E$1315, Y$1)</f>
        <v>4</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12</v>
      </c>
      <c r="AB93" s="2">
        <f>SUMIFS(DataRegularSeason20242025!$AA$3:$AA$1315,DataRegularSeason20242025!$B$3:$B$1315, "&lt;=" &amp; $A93, DataRegularSeason20242025!$D$3:$D$1315, AB$1)+SUMIFS(DataRegularSeason20242025!$AB$3:$AB$1315,DataRegularSeason20242025!$B$3:$B$1315, "&lt;=" &amp; $A93, DataRegularSeason20242025!$E$3:$E$1315, AB$1)</f>
        <v>11</v>
      </c>
      <c r="AC93" s="2">
        <f>SUMIFS(DataRegularSeason20242025!$AA$3:$AA$1315,DataRegularSeason20242025!$B$3:$B$1315, "&lt;=" &amp; $A93, DataRegularSeason20242025!$D$3:$D$1315, AC$1)+SUMIFS(DataRegularSeason20242025!$AB$3:$AB$1315,DataRegularSeason20242025!$B$3:$B$1315, "&lt;=" &amp; $A93, DataRegularSeason20242025!$E$3:$E$1315, AC$1)</f>
        <v>10</v>
      </c>
      <c r="AD93" s="2">
        <f>SUMIFS(DataRegularSeason20242025!$AA$3:$AA$1315,DataRegularSeason20242025!$B$3:$B$1315, "&lt;=" &amp; $A93, DataRegularSeason20242025!$D$3:$D$1315, AD$1)+SUMIFS(DataRegularSeason20242025!$AB$3:$AB$1315,DataRegularSeason20242025!$B$3:$B$1315, "&lt;=" &amp; $A93, DataRegularSeason20242025!$E$3:$E$1315, AD$1)</f>
        <v>11</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16</v>
      </c>
      <c r="AG93" s="2">
        <f>SUMIFS(DataRegularSeason20242025!$AA$3:$AA$1315,DataRegularSeason20242025!$B$3:$B$1315, "&lt;=" &amp; $A93, DataRegularSeason20242025!$D$3:$D$1315, AG$1)+SUMIFS(DataRegularSeason20242025!$AB$3:$AB$1315,DataRegularSeason20242025!$B$3:$B$1315, "&lt;=" &amp; $A93, DataRegularSeason20242025!$E$3:$E$1315, AG$1)</f>
        <v>10</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7</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12</v>
      </c>
      <c r="F94" s="2">
        <f>SUMIFS(DataRegularSeason20242025!$AA$3:$AA$1315,DataRegularSeason20242025!$B$3:$B$1315, "&lt;=" &amp; $A94, DataRegularSeason20242025!$D$3:$D$1315, F$1)+SUMIFS(DataRegularSeason20242025!$AB$3:$AB$1315,DataRegularSeason20242025!$B$3:$B$1315, "&lt;=" &amp; $A94, DataRegularSeason20242025!$E$3:$E$1315, F$1)</f>
        <v>9</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7</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15</v>
      </c>
      <c r="N94" s="2">
        <f>SUMIFS(DataRegularSeason20242025!$AA$3:$AA$1315,DataRegularSeason20242025!$B$3:$B$1315, "&lt;=" &amp; $A94, DataRegularSeason20242025!$D$3:$D$1315, N$1)+SUMIFS(DataRegularSeason20242025!$AB$3:$AB$1315,DataRegularSeason20242025!$B$3:$B$1315, "&lt;=" &amp; $A94, DataRegularSeason20242025!$E$3:$E$1315, N$1)</f>
        <v>12</v>
      </c>
      <c r="O94" s="2">
        <f>SUMIFS(DataRegularSeason20242025!$AA$3:$AA$1315,DataRegularSeason20242025!$B$3:$B$1315, "&lt;=" &amp; $A94, DataRegularSeason20242025!$D$3:$D$1315, O$1)+SUMIFS(DataRegularSeason20242025!$AB$3:$AB$1315,DataRegularSeason20242025!$B$3:$B$1315, "&lt;=" &amp; $A94, DataRegularSeason20242025!$E$3:$E$1315, O$1)</f>
        <v>14</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14</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8</v>
      </c>
      <c r="V94" s="2">
        <f>SUMIFS(DataRegularSeason20242025!$AA$3:$AA$1315,DataRegularSeason20242025!$B$3:$B$1315, "&lt;=" &amp; $A94, DataRegularSeason20242025!$D$3:$D$1315, V$1)+SUMIFS(DataRegularSeason20242025!$AB$3:$AB$1315,DataRegularSeason20242025!$B$3:$B$1315, "&lt;=" &amp; $A94, DataRegularSeason20242025!$E$3:$E$1315, V$1)</f>
        <v>7</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9</v>
      </c>
      <c r="Y94" s="2">
        <f>SUMIFS(DataRegularSeason20242025!$AA$3:$AA$1315,DataRegularSeason20242025!$B$3:$B$1315, "&lt;=" &amp; $A94, DataRegularSeason20242025!$D$3:$D$1315, Y$1)+SUMIFS(DataRegularSeason20242025!$AB$3:$AB$1315,DataRegularSeason20242025!$B$3:$B$1315, "&lt;=" &amp; $A94, DataRegularSeason20242025!$E$3:$E$1315, Y$1)</f>
        <v>4</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12</v>
      </c>
      <c r="AB94" s="2">
        <f>SUMIFS(DataRegularSeason20242025!$AA$3:$AA$1315,DataRegularSeason20242025!$B$3:$B$1315, "&lt;=" &amp; $A94, DataRegularSeason20242025!$D$3:$D$1315, AB$1)+SUMIFS(DataRegularSeason20242025!$AB$3:$AB$1315,DataRegularSeason20242025!$B$3:$B$1315, "&lt;=" &amp; $A94, DataRegularSeason20242025!$E$3:$E$1315, AB$1)</f>
        <v>11</v>
      </c>
      <c r="AC94" s="2">
        <f>SUMIFS(DataRegularSeason20242025!$AA$3:$AA$1315,DataRegularSeason20242025!$B$3:$B$1315, "&lt;=" &amp; $A94, DataRegularSeason20242025!$D$3:$D$1315, AC$1)+SUMIFS(DataRegularSeason20242025!$AB$3:$AB$1315,DataRegularSeason20242025!$B$3:$B$1315, "&lt;=" &amp; $A94, DataRegularSeason20242025!$E$3:$E$1315, AC$1)</f>
        <v>10</v>
      </c>
      <c r="AD94" s="2">
        <f>SUMIFS(DataRegularSeason20242025!$AA$3:$AA$1315,DataRegularSeason20242025!$B$3:$B$1315, "&lt;=" &amp; $A94, DataRegularSeason20242025!$D$3:$D$1315, AD$1)+SUMIFS(DataRegularSeason20242025!$AB$3:$AB$1315,DataRegularSeason20242025!$B$3:$B$1315, "&lt;=" &amp; $A94, DataRegularSeason20242025!$E$3:$E$1315, AD$1)</f>
        <v>11</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16</v>
      </c>
      <c r="AG94" s="2">
        <f>SUMIFS(DataRegularSeason20242025!$AA$3:$AA$1315,DataRegularSeason20242025!$B$3:$B$1315, "&lt;=" &amp; $A94, DataRegularSeason20242025!$D$3:$D$1315, AG$1)+SUMIFS(DataRegularSeason20242025!$AB$3:$AB$1315,DataRegularSeason20242025!$B$3:$B$1315, "&lt;=" &amp; $A94, DataRegularSeason20242025!$E$3:$E$1315, AG$1)</f>
        <v>10</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7</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12</v>
      </c>
      <c r="F95" s="2">
        <f>SUMIFS(DataRegularSeason20242025!$AA$3:$AA$1315,DataRegularSeason20242025!$B$3:$B$1315, "&lt;=" &amp; $A95, DataRegularSeason20242025!$D$3:$D$1315, F$1)+SUMIFS(DataRegularSeason20242025!$AB$3:$AB$1315,DataRegularSeason20242025!$B$3:$B$1315, "&lt;=" &amp; $A95, DataRegularSeason20242025!$E$3:$E$1315, F$1)</f>
        <v>9</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7</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15</v>
      </c>
      <c r="N95" s="2">
        <f>SUMIFS(DataRegularSeason20242025!$AA$3:$AA$1315,DataRegularSeason20242025!$B$3:$B$1315, "&lt;=" &amp; $A95, DataRegularSeason20242025!$D$3:$D$1315, N$1)+SUMIFS(DataRegularSeason20242025!$AB$3:$AB$1315,DataRegularSeason20242025!$B$3:$B$1315, "&lt;=" &amp; $A95, DataRegularSeason20242025!$E$3:$E$1315, N$1)</f>
        <v>12</v>
      </c>
      <c r="O95" s="2">
        <f>SUMIFS(DataRegularSeason20242025!$AA$3:$AA$1315,DataRegularSeason20242025!$B$3:$B$1315, "&lt;=" &amp; $A95, DataRegularSeason20242025!$D$3:$D$1315, O$1)+SUMIFS(DataRegularSeason20242025!$AB$3:$AB$1315,DataRegularSeason20242025!$B$3:$B$1315, "&lt;=" &amp; $A95, DataRegularSeason20242025!$E$3:$E$1315, O$1)</f>
        <v>14</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14</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8</v>
      </c>
      <c r="V95" s="2">
        <f>SUMIFS(DataRegularSeason20242025!$AA$3:$AA$1315,DataRegularSeason20242025!$B$3:$B$1315, "&lt;=" &amp; $A95, DataRegularSeason20242025!$D$3:$D$1315, V$1)+SUMIFS(DataRegularSeason20242025!$AB$3:$AB$1315,DataRegularSeason20242025!$B$3:$B$1315, "&lt;=" &amp; $A95, DataRegularSeason20242025!$E$3:$E$1315, V$1)</f>
        <v>7</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9</v>
      </c>
      <c r="Y95" s="2">
        <f>SUMIFS(DataRegularSeason20242025!$AA$3:$AA$1315,DataRegularSeason20242025!$B$3:$B$1315, "&lt;=" &amp; $A95, DataRegularSeason20242025!$D$3:$D$1315, Y$1)+SUMIFS(DataRegularSeason20242025!$AB$3:$AB$1315,DataRegularSeason20242025!$B$3:$B$1315, "&lt;=" &amp; $A95, DataRegularSeason20242025!$E$3:$E$1315, Y$1)</f>
        <v>4</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12</v>
      </c>
      <c r="AB95" s="2">
        <f>SUMIFS(DataRegularSeason20242025!$AA$3:$AA$1315,DataRegularSeason20242025!$B$3:$B$1315, "&lt;=" &amp; $A95, DataRegularSeason20242025!$D$3:$D$1315, AB$1)+SUMIFS(DataRegularSeason20242025!$AB$3:$AB$1315,DataRegularSeason20242025!$B$3:$B$1315, "&lt;=" &amp; $A95, DataRegularSeason20242025!$E$3:$E$1315, AB$1)</f>
        <v>11</v>
      </c>
      <c r="AC95" s="2">
        <f>SUMIFS(DataRegularSeason20242025!$AA$3:$AA$1315,DataRegularSeason20242025!$B$3:$B$1315, "&lt;=" &amp; $A95, DataRegularSeason20242025!$D$3:$D$1315, AC$1)+SUMIFS(DataRegularSeason20242025!$AB$3:$AB$1315,DataRegularSeason20242025!$B$3:$B$1315, "&lt;=" &amp; $A95, DataRegularSeason20242025!$E$3:$E$1315, AC$1)</f>
        <v>10</v>
      </c>
      <c r="AD95" s="2">
        <f>SUMIFS(DataRegularSeason20242025!$AA$3:$AA$1315,DataRegularSeason20242025!$B$3:$B$1315, "&lt;=" &amp; $A95, DataRegularSeason20242025!$D$3:$D$1315, AD$1)+SUMIFS(DataRegularSeason20242025!$AB$3:$AB$1315,DataRegularSeason20242025!$B$3:$B$1315, "&lt;=" &amp; $A95, DataRegularSeason20242025!$E$3:$E$1315, AD$1)</f>
        <v>11</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16</v>
      </c>
      <c r="AG95" s="2">
        <f>SUMIFS(DataRegularSeason20242025!$AA$3:$AA$1315,DataRegularSeason20242025!$B$3:$B$1315, "&lt;=" &amp; $A95, DataRegularSeason20242025!$D$3:$D$1315, AG$1)+SUMIFS(DataRegularSeason20242025!$AB$3:$AB$1315,DataRegularSeason20242025!$B$3:$B$1315, "&lt;=" &amp; $A95, DataRegularSeason20242025!$E$3:$E$1315, AG$1)</f>
        <v>10</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7</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12</v>
      </c>
      <c r="F96" s="2">
        <f>SUMIFS(DataRegularSeason20242025!$AA$3:$AA$1315,DataRegularSeason20242025!$B$3:$B$1315, "&lt;=" &amp; $A96, DataRegularSeason20242025!$D$3:$D$1315, F$1)+SUMIFS(DataRegularSeason20242025!$AB$3:$AB$1315,DataRegularSeason20242025!$B$3:$B$1315, "&lt;=" &amp; $A96, DataRegularSeason20242025!$E$3:$E$1315, F$1)</f>
        <v>9</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7</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15</v>
      </c>
      <c r="N96" s="2">
        <f>SUMIFS(DataRegularSeason20242025!$AA$3:$AA$1315,DataRegularSeason20242025!$B$3:$B$1315, "&lt;=" &amp; $A96, DataRegularSeason20242025!$D$3:$D$1315, N$1)+SUMIFS(DataRegularSeason20242025!$AB$3:$AB$1315,DataRegularSeason20242025!$B$3:$B$1315, "&lt;=" &amp; $A96, DataRegularSeason20242025!$E$3:$E$1315, N$1)</f>
        <v>12</v>
      </c>
      <c r="O96" s="2">
        <f>SUMIFS(DataRegularSeason20242025!$AA$3:$AA$1315,DataRegularSeason20242025!$B$3:$B$1315, "&lt;=" &amp; $A96, DataRegularSeason20242025!$D$3:$D$1315, O$1)+SUMIFS(DataRegularSeason20242025!$AB$3:$AB$1315,DataRegularSeason20242025!$B$3:$B$1315, "&lt;=" &amp; $A96, DataRegularSeason20242025!$E$3:$E$1315, O$1)</f>
        <v>14</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14</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8</v>
      </c>
      <c r="V96" s="2">
        <f>SUMIFS(DataRegularSeason20242025!$AA$3:$AA$1315,DataRegularSeason20242025!$B$3:$B$1315, "&lt;=" &amp; $A96, DataRegularSeason20242025!$D$3:$D$1315, V$1)+SUMIFS(DataRegularSeason20242025!$AB$3:$AB$1315,DataRegularSeason20242025!$B$3:$B$1315, "&lt;=" &amp; $A96, DataRegularSeason20242025!$E$3:$E$1315, V$1)</f>
        <v>7</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9</v>
      </c>
      <c r="Y96" s="2">
        <f>SUMIFS(DataRegularSeason20242025!$AA$3:$AA$1315,DataRegularSeason20242025!$B$3:$B$1315, "&lt;=" &amp; $A96, DataRegularSeason20242025!$D$3:$D$1315, Y$1)+SUMIFS(DataRegularSeason20242025!$AB$3:$AB$1315,DataRegularSeason20242025!$B$3:$B$1315, "&lt;=" &amp; $A96, DataRegularSeason20242025!$E$3:$E$1315, Y$1)</f>
        <v>4</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12</v>
      </c>
      <c r="AB96" s="2">
        <f>SUMIFS(DataRegularSeason20242025!$AA$3:$AA$1315,DataRegularSeason20242025!$B$3:$B$1315, "&lt;=" &amp; $A96, DataRegularSeason20242025!$D$3:$D$1315, AB$1)+SUMIFS(DataRegularSeason20242025!$AB$3:$AB$1315,DataRegularSeason20242025!$B$3:$B$1315, "&lt;=" &amp; $A96, DataRegularSeason20242025!$E$3:$E$1315, AB$1)</f>
        <v>11</v>
      </c>
      <c r="AC96" s="2">
        <f>SUMIFS(DataRegularSeason20242025!$AA$3:$AA$1315,DataRegularSeason20242025!$B$3:$B$1315, "&lt;=" &amp; $A96, DataRegularSeason20242025!$D$3:$D$1315, AC$1)+SUMIFS(DataRegularSeason20242025!$AB$3:$AB$1315,DataRegularSeason20242025!$B$3:$B$1315, "&lt;=" &amp; $A96, DataRegularSeason20242025!$E$3:$E$1315, AC$1)</f>
        <v>10</v>
      </c>
      <c r="AD96" s="2">
        <f>SUMIFS(DataRegularSeason20242025!$AA$3:$AA$1315,DataRegularSeason20242025!$B$3:$B$1315, "&lt;=" &amp; $A96, DataRegularSeason20242025!$D$3:$D$1315, AD$1)+SUMIFS(DataRegularSeason20242025!$AB$3:$AB$1315,DataRegularSeason20242025!$B$3:$B$1315, "&lt;=" &amp; $A96, DataRegularSeason20242025!$E$3:$E$1315, AD$1)</f>
        <v>11</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16</v>
      </c>
      <c r="AG96" s="2">
        <f>SUMIFS(DataRegularSeason20242025!$AA$3:$AA$1315,DataRegularSeason20242025!$B$3:$B$1315, "&lt;=" &amp; $A96, DataRegularSeason20242025!$D$3:$D$1315, AG$1)+SUMIFS(DataRegularSeason20242025!$AB$3:$AB$1315,DataRegularSeason20242025!$B$3:$B$1315, "&lt;=" &amp; $A96, DataRegularSeason20242025!$E$3:$E$1315, AG$1)</f>
        <v>10</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7</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12</v>
      </c>
      <c r="F97" s="2">
        <f>SUMIFS(DataRegularSeason20242025!$AA$3:$AA$1315,DataRegularSeason20242025!$B$3:$B$1315, "&lt;=" &amp; $A97, DataRegularSeason20242025!$D$3:$D$1315, F$1)+SUMIFS(DataRegularSeason20242025!$AB$3:$AB$1315,DataRegularSeason20242025!$B$3:$B$1315, "&lt;=" &amp; $A97, DataRegularSeason20242025!$E$3:$E$1315, F$1)</f>
        <v>9</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7</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15</v>
      </c>
      <c r="N97" s="2">
        <f>SUMIFS(DataRegularSeason20242025!$AA$3:$AA$1315,DataRegularSeason20242025!$B$3:$B$1315, "&lt;=" &amp; $A97, DataRegularSeason20242025!$D$3:$D$1315, N$1)+SUMIFS(DataRegularSeason20242025!$AB$3:$AB$1315,DataRegularSeason20242025!$B$3:$B$1315, "&lt;=" &amp; $A97, DataRegularSeason20242025!$E$3:$E$1315, N$1)</f>
        <v>12</v>
      </c>
      <c r="O97" s="2">
        <f>SUMIFS(DataRegularSeason20242025!$AA$3:$AA$1315,DataRegularSeason20242025!$B$3:$B$1315, "&lt;=" &amp; $A97, DataRegularSeason20242025!$D$3:$D$1315, O$1)+SUMIFS(DataRegularSeason20242025!$AB$3:$AB$1315,DataRegularSeason20242025!$B$3:$B$1315, "&lt;=" &amp; $A97, DataRegularSeason20242025!$E$3:$E$1315, O$1)</f>
        <v>14</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14</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8</v>
      </c>
      <c r="V97" s="2">
        <f>SUMIFS(DataRegularSeason20242025!$AA$3:$AA$1315,DataRegularSeason20242025!$B$3:$B$1315, "&lt;=" &amp; $A97, DataRegularSeason20242025!$D$3:$D$1315, V$1)+SUMIFS(DataRegularSeason20242025!$AB$3:$AB$1315,DataRegularSeason20242025!$B$3:$B$1315, "&lt;=" &amp; $A97, DataRegularSeason20242025!$E$3:$E$1315, V$1)</f>
        <v>7</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9</v>
      </c>
      <c r="Y97" s="2">
        <f>SUMIFS(DataRegularSeason20242025!$AA$3:$AA$1315,DataRegularSeason20242025!$B$3:$B$1315, "&lt;=" &amp; $A97, DataRegularSeason20242025!$D$3:$D$1315, Y$1)+SUMIFS(DataRegularSeason20242025!$AB$3:$AB$1315,DataRegularSeason20242025!$B$3:$B$1315, "&lt;=" &amp; $A97, DataRegularSeason20242025!$E$3:$E$1315, Y$1)</f>
        <v>4</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12</v>
      </c>
      <c r="AB97" s="2">
        <f>SUMIFS(DataRegularSeason20242025!$AA$3:$AA$1315,DataRegularSeason20242025!$B$3:$B$1315, "&lt;=" &amp; $A97, DataRegularSeason20242025!$D$3:$D$1315, AB$1)+SUMIFS(DataRegularSeason20242025!$AB$3:$AB$1315,DataRegularSeason20242025!$B$3:$B$1315, "&lt;=" &amp; $A97, DataRegularSeason20242025!$E$3:$E$1315, AB$1)</f>
        <v>11</v>
      </c>
      <c r="AC97" s="2">
        <f>SUMIFS(DataRegularSeason20242025!$AA$3:$AA$1315,DataRegularSeason20242025!$B$3:$B$1315, "&lt;=" &amp; $A97, DataRegularSeason20242025!$D$3:$D$1315, AC$1)+SUMIFS(DataRegularSeason20242025!$AB$3:$AB$1315,DataRegularSeason20242025!$B$3:$B$1315, "&lt;=" &amp; $A97, DataRegularSeason20242025!$E$3:$E$1315, AC$1)</f>
        <v>10</v>
      </c>
      <c r="AD97" s="2">
        <f>SUMIFS(DataRegularSeason20242025!$AA$3:$AA$1315,DataRegularSeason20242025!$B$3:$B$1315, "&lt;=" &amp; $A97, DataRegularSeason20242025!$D$3:$D$1315, AD$1)+SUMIFS(DataRegularSeason20242025!$AB$3:$AB$1315,DataRegularSeason20242025!$B$3:$B$1315, "&lt;=" &amp; $A97, DataRegularSeason20242025!$E$3:$E$1315, AD$1)</f>
        <v>11</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16</v>
      </c>
      <c r="AG97" s="2">
        <f>SUMIFS(DataRegularSeason20242025!$AA$3:$AA$1315,DataRegularSeason20242025!$B$3:$B$1315, "&lt;=" &amp; $A97, DataRegularSeason20242025!$D$3:$D$1315, AG$1)+SUMIFS(DataRegularSeason20242025!$AB$3:$AB$1315,DataRegularSeason20242025!$B$3:$B$1315, "&lt;=" &amp; $A97, DataRegularSeason20242025!$E$3:$E$1315, AG$1)</f>
        <v>10</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7</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12</v>
      </c>
      <c r="F98" s="2">
        <f>SUMIFS(DataRegularSeason20242025!$AA$3:$AA$1315,DataRegularSeason20242025!$B$3:$B$1315, "&lt;=" &amp; $A98, DataRegularSeason20242025!$D$3:$D$1315, F$1)+SUMIFS(DataRegularSeason20242025!$AB$3:$AB$1315,DataRegularSeason20242025!$B$3:$B$1315, "&lt;=" &amp; $A98, DataRegularSeason20242025!$E$3:$E$1315, F$1)</f>
        <v>9</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7</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15</v>
      </c>
      <c r="N98" s="2">
        <f>SUMIFS(DataRegularSeason20242025!$AA$3:$AA$1315,DataRegularSeason20242025!$B$3:$B$1315, "&lt;=" &amp; $A98, DataRegularSeason20242025!$D$3:$D$1315, N$1)+SUMIFS(DataRegularSeason20242025!$AB$3:$AB$1315,DataRegularSeason20242025!$B$3:$B$1315, "&lt;=" &amp; $A98, DataRegularSeason20242025!$E$3:$E$1315, N$1)</f>
        <v>12</v>
      </c>
      <c r="O98" s="2">
        <f>SUMIFS(DataRegularSeason20242025!$AA$3:$AA$1315,DataRegularSeason20242025!$B$3:$B$1315, "&lt;=" &amp; $A98, DataRegularSeason20242025!$D$3:$D$1315, O$1)+SUMIFS(DataRegularSeason20242025!$AB$3:$AB$1315,DataRegularSeason20242025!$B$3:$B$1315, "&lt;=" &amp; $A98, DataRegularSeason20242025!$E$3:$E$1315, O$1)</f>
        <v>14</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14</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8</v>
      </c>
      <c r="V98" s="2">
        <f>SUMIFS(DataRegularSeason20242025!$AA$3:$AA$1315,DataRegularSeason20242025!$B$3:$B$1315, "&lt;=" &amp; $A98, DataRegularSeason20242025!$D$3:$D$1315, V$1)+SUMIFS(DataRegularSeason20242025!$AB$3:$AB$1315,DataRegularSeason20242025!$B$3:$B$1315, "&lt;=" &amp; $A98, DataRegularSeason20242025!$E$3:$E$1315, V$1)</f>
        <v>7</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9</v>
      </c>
      <c r="Y98" s="2">
        <f>SUMIFS(DataRegularSeason20242025!$AA$3:$AA$1315,DataRegularSeason20242025!$B$3:$B$1315, "&lt;=" &amp; $A98, DataRegularSeason20242025!$D$3:$D$1315, Y$1)+SUMIFS(DataRegularSeason20242025!$AB$3:$AB$1315,DataRegularSeason20242025!$B$3:$B$1315, "&lt;=" &amp; $A98, DataRegularSeason20242025!$E$3:$E$1315, Y$1)</f>
        <v>4</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12</v>
      </c>
      <c r="AB98" s="2">
        <f>SUMIFS(DataRegularSeason20242025!$AA$3:$AA$1315,DataRegularSeason20242025!$B$3:$B$1315, "&lt;=" &amp; $A98, DataRegularSeason20242025!$D$3:$D$1315, AB$1)+SUMIFS(DataRegularSeason20242025!$AB$3:$AB$1315,DataRegularSeason20242025!$B$3:$B$1315, "&lt;=" &amp; $A98, DataRegularSeason20242025!$E$3:$E$1315, AB$1)</f>
        <v>11</v>
      </c>
      <c r="AC98" s="2">
        <f>SUMIFS(DataRegularSeason20242025!$AA$3:$AA$1315,DataRegularSeason20242025!$B$3:$B$1315, "&lt;=" &amp; $A98, DataRegularSeason20242025!$D$3:$D$1315, AC$1)+SUMIFS(DataRegularSeason20242025!$AB$3:$AB$1315,DataRegularSeason20242025!$B$3:$B$1315, "&lt;=" &amp; $A98, DataRegularSeason20242025!$E$3:$E$1315, AC$1)</f>
        <v>10</v>
      </c>
      <c r="AD98" s="2">
        <f>SUMIFS(DataRegularSeason20242025!$AA$3:$AA$1315,DataRegularSeason20242025!$B$3:$B$1315, "&lt;=" &amp; $A98, DataRegularSeason20242025!$D$3:$D$1315, AD$1)+SUMIFS(DataRegularSeason20242025!$AB$3:$AB$1315,DataRegularSeason20242025!$B$3:$B$1315, "&lt;=" &amp; $A98, DataRegularSeason20242025!$E$3:$E$1315, AD$1)</f>
        <v>11</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16</v>
      </c>
      <c r="AG98" s="2">
        <f>SUMIFS(DataRegularSeason20242025!$AA$3:$AA$1315,DataRegularSeason20242025!$B$3:$B$1315, "&lt;=" &amp; $A98, DataRegularSeason20242025!$D$3:$D$1315, AG$1)+SUMIFS(DataRegularSeason20242025!$AB$3:$AB$1315,DataRegularSeason20242025!$B$3:$B$1315, "&lt;=" &amp; $A98, DataRegularSeason20242025!$E$3:$E$1315, AG$1)</f>
        <v>10</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7</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12</v>
      </c>
      <c r="F99" s="2">
        <f>SUMIFS(DataRegularSeason20242025!$AA$3:$AA$1315,DataRegularSeason20242025!$B$3:$B$1315, "&lt;=" &amp; $A99, DataRegularSeason20242025!$D$3:$D$1315, F$1)+SUMIFS(DataRegularSeason20242025!$AB$3:$AB$1315,DataRegularSeason20242025!$B$3:$B$1315, "&lt;=" &amp; $A99, DataRegularSeason20242025!$E$3:$E$1315, F$1)</f>
        <v>9</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7</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15</v>
      </c>
      <c r="N99" s="2">
        <f>SUMIFS(DataRegularSeason20242025!$AA$3:$AA$1315,DataRegularSeason20242025!$B$3:$B$1315, "&lt;=" &amp; $A99, DataRegularSeason20242025!$D$3:$D$1315, N$1)+SUMIFS(DataRegularSeason20242025!$AB$3:$AB$1315,DataRegularSeason20242025!$B$3:$B$1315, "&lt;=" &amp; $A99, DataRegularSeason20242025!$E$3:$E$1315, N$1)</f>
        <v>12</v>
      </c>
      <c r="O99" s="2">
        <f>SUMIFS(DataRegularSeason20242025!$AA$3:$AA$1315,DataRegularSeason20242025!$B$3:$B$1315, "&lt;=" &amp; $A99, DataRegularSeason20242025!$D$3:$D$1315, O$1)+SUMIFS(DataRegularSeason20242025!$AB$3:$AB$1315,DataRegularSeason20242025!$B$3:$B$1315, "&lt;=" &amp; $A99, DataRegularSeason20242025!$E$3:$E$1315, O$1)</f>
        <v>14</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14</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8</v>
      </c>
      <c r="V99" s="2">
        <f>SUMIFS(DataRegularSeason20242025!$AA$3:$AA$1315,DataRegularSeason20242025!$B$3:$B$1315, "&lt;=" &amp; $A99, DataRegularSeason20242025!$D$3:$D$1315, V$1)+SUMIFS(DataRegularSeason20242025!$AB$3:$AB$1315,DataRegularSeason20242025!$B$3:$B$1315, "&lt;=" &amp; $A99, DataRegularSeason20242025!$E$3:$E$1315, V$1)</f>
        <v>7</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9</v>
      </c>
      <c r="Y99" s="2">
        <f>SUMIFS(DataRegularSeason20242025!$AA$3:$AA$1315,DataRegularSeason20242025!$B$3:$B$1315, "&lt;=" &amp; $A99, DataRegularSeason20242025!$D$3:$D$1315, Y$1)+SUMIFS(DataRegularSeason20242025!$AB$3:$AB$1315,DataRegularSeason20242025!$B$3:$B$1315, "&lt;=" &amp; $A99, DataRegularSeason20242025!$E$3:$E$1315, Y$1)</f>
        <v>4</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12</v>
      </c>
      <c r="AB99" s="2">
        <f>SUMIFS(DataRegularSeason20242025!$AA$3:$AA$1315,DataRegularSeason20242025!$B$3:$B$1315, "&lt;=" &amp; $A99, DataRegularSeason20242025!$D$3:$D$1315, AB$1)+SUMIFS(DataRegularSeason20242025!$AB$3:$AB$1315,DataRegularSeason20242025!$B$3:$B$1315, "&lt;=" &amp; $A99, DataRegularSeason20242025!$E$3:$E$1315, AB$1)</f>
        <v>11</v>
      </c>
      <c r="AC99" s="2">
        <f>SUMIFS(DataRegularSeason20242025!$AA$3:$AA$1315,DataRegularSeason20242025!$B$3:$B$1315, "&lt;=" &amp; $A99, DataRegularSeason20242025!$D$3:$D$1315, AC$1)+SUMIFS(DataRegularSeason20242025!$AB$3:$AB$1315,DataRegularSeason20242025!$B$3:$B$1315, "&lt;=" &amp; $A99, DataRegularSeason20242025!$E$3:$E$1315, AC$1)</f>
        <v>10</v>
      </c>
      <c r="AD99" s="2">
        <f>SUMIFS(DataRegularSeason20242025!$AA$3:$AA$1315,DataRegularSeason20242025!$B$3:$B$1315, "&lt;=" &amp; $A99, DataRegularSeason20242025!$D$3:$D$1315, AD$1)+SUMIFS(DataRegularSeason20242025!$AB$3:$AB$1315,DataRegularSeason20242025!$B$3:$B$1315, "&lt;=" &amp; $A99, DataRegularSeason20242025!$E$3:$E$1315, AD$1)</f>
        <v>11</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16</v>
      </c>
      <c r="AG99" s="2">
        <f>SUMIFS(DataRegularSeason20242025!$AA$3:$AA$1315,DataRegularSeason20242025!$B$3:$B$1315, "&lt;=" &amp; $A99, DataRegularSeason20242025!$D$3:$D$1315, AG$1)+SUMIFS(DataRegularSeason20242025!$AB$3:$AB$1315,DataRegularSeason20242025!$B$3:$B$1315, "&lt;=" &amp; $A99, DataRegularSeason20242025!$E$3:$E$1315, AG$1)</f>
        <v>10</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7</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12</v>
      </c>
      <c r="F100" s="2">
        <f>SUMIFS(DataRegularSeason20242025!$AA$3:$AA$1315,DataRegularSeason20242025!$B$3:$B$1315, "&lt;=" &amp; $A100, DataRegularSeason20242025!$D$3:$D$1315, F$1)+SUMIFS(DataRegularSeason20242025!$AB$3:$AB$1315,DataRegularSeason20242025!$B$3:$B$1315, "&lt;=" &amp; $A100, DataRegularSeason20242025!$E$3:$E$1315, F$1)</f>
        <v>9</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7</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15</v>
      </c>
      <c r="N100" s="2">
        <f>SUMIFS(DataRegularSeason20242025!$AA$3:$AA$1315,DataRegularSeason20242025!$B$3:$B$1315, "&lt;=" &amp; $A100, DataRegularSeason20242025!$D$3:$D$1315, N$1)+SUMIFS(DataRegularSeason20242025!$AB$3:$AB$1315,DataRegularSeason20242025!$B$3:$B$1315, "&lt;=" &amp; $A100, DataRegularSeason20242025!$E$3:$E$1315, N$1)</f>
        <v>12</v>
      </c>
      <c r="O100" s="2">
        <f>SUMIFS(DataRegularSeason20242025!$AA$3:$AA$1315,DataRegularSeason20242025!$B$3:$B$1315, "&lt;=" &amp; $A100, DataRegularSeason20242025!$D$3:$D$1315, O$1)+SUMIFS(DataRegularSeason20242025!$AB$3:$AB$1315,DataRegularSeason20242025!$B$3:$B$1315, "&lt;=" &amp; $A100, DataRegularSeason20242025!$E$3:$E$1315, O$1)</f>
        <v>14</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14</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8</v>
      </c>
      <c r="V100" s="2">
        <f>SUMIFS(DataRegularSeason20242025!$AA$3:$AA$1315,DataRegularSeason20242025!$B$3:$B$1315, "&lt;=" &amp; $A100, DataRegularSeason20242025!$D$3:$D$1315, V$1)+SUMIFS(DataRegularSeason20242025!$AB$3:$AB$1315,DataRegularSeason20242025!$B$3:$B$1315, "&lt;=" &amp; $A100, DataRegularSeason20242025!$E$3:$E$1315, V$1)</f>
        <v>7</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9</v>
      </c>
      <c r="Y100" s="2">
        <f>SUMIFS(DataRegularSeason20242025!$AA$3:$AA$1315,DataRegularSeason20242025!$B$3:$B$1315, "&lt;=" &amp; $A100, DataRegularSeason20242025!$D$3:$D$1315, Y$1)+SUMIFS(DataRegularSeason20242025!$AB$3:$AB$1315,DataRegularSeason20242025!$B$3:$B$1315, "&lt;=" &amp; $A100, DataRegularSeason20242025!$E$3:$E$1315, Y$1)</f>
        <v>4</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12</v>
      </c>
      <c r="AB100" s="2">
        <f>SUMIFS(DataRegularSeason20242025!$AA$3:$AA$1315,DataRegularSeason20242025!$B$3:$B$1315, "&lt;=" &amp; $A100, DataRegularSeason20242025!$D$3:$D$1315, AB$1)+SUMIFS(DataRegularSeason20242025!$AB$3:$AB$1315,DataRegularSeason20242025!$B$3:$B$1315, "&lt;=" &amp; $A100, DataRegularSeason20242025!$E$3:$E$1315, AB$1)</f>
        <v>11</v>
      </c>
      <c r="AC100" s="2">
        <f>SUMIFS(DataRegularSeason20242025!$AA$3:$AA$1315,DataRegularSeason20242025!$B$3:$B$1315, "&lt;=" &amp; $A100, DataRegularSeason20242025!$D$3:$D$1315, AC$1)+SUMIFS(DataRegularSeason20242025!$AB$3:$AB$1315,DataRegularSeason20242025!$B$3:$B$1315, "&lt;=" &amp; $A100, DataRegularSeason20242025!$E$3:$E$1315, AC$1)</f>
        <v>10</v>
      </c>
      <c r="AD100" s="2">
        <f>SUMIFS(DataRegularSeason20242025!$AA$3:$AA$1315,DataRegularSeason20242025!$B$3:$B$1315, "&lt;=" &amp; $A100, DataRegularSeason20242025!$D$3:$D$1315, AD$1)+SUMIFS(DataRegularSeason20242025!$AB$3:$AB$1315,DataRegularSeason20242025!$B$3:$B$1315, "&lt;=" &amp; $A100, DataRegularSeason20242025!$E$3:$E$1315, AD$1)</f>
        <v>11</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16</v>
      </c>
      <c r="AG100" s="2">
        <f>SUMIFS(DataRegularSeason20242025!$AA$3:$AA$1315,DataRegularSeason20242025!$B$3:$B$1315, "&lt;=" &amp; $A100, DataRegularSeason20242025!$D$3:$D$1315, AG$1)+SUMIFS(DataRegularSeason20242025!$AB$3:$AB$1315,DataRegularSeason20242025!$B$3:$B$1315, "&lt;=" &amp; $A100, DataRegularSeason20242025!$E$3:$E$1315, AG$1)</f>
        <v>10</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7</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12</v>
      </c>
      <c r="F101" s="2">
        <f>SUMIFS(DataRegularSeason20242025!$AA$3:$AA$1315,DataRegularSeason20242025!$B$3:$B$1315, "&lt;=" &amp; $A101, DataRegularSeason20242025!$D$3:$D$1315, F$1)+SUMIFS(DataRegularSeason20242025!$AB$3:$AB$1315,DataRegularSeason20242025!$B$3:$B$1315, "&lt;=" &amp; $A101, DataRegularSeason20242025!$E$3:$E$1315, F$1)</f>
        <v>9</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7</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15</v>
      </c>
      <c r="N101" s="2">
        <f>SUMIFS(DataRegularSeason20242025!$AA$3:$AA$1315,DataRegularSeason20242025!$B$3:$B$1315, "&lt;=" &amp; $A101, DataRegularSeason20242025!$D$3:$D$1315, N$1)+SUMIFS(DataRegularSeason20242025!$AB$3:$AB$1315,DataRegularSeason20242025!$B$3:$B$1315, "&lt;=" &amp; $A101, DataRegularSeason20242025!$E$3:$E$1315, N$1)</f>
        <v>12</v>
      </c>
      <c r="O101" s="2">
        <f>SUMIFS(DataRegularSeason20242025!$AA$3:$AA$1315,DataRegularSeason20242025!$B$3:$B$1315, "&lt;=" &amp; $A101, DataRegularSeason20242025!$D$3:$D$1315, O$1)+SUMIFS(DataRegularSeason20242025!$AB$3:$AB$1315,DataRegularSeason20242025!$B$3:$B$1315, "&lt;=" &amp; $A101, DataRegularSeason20242025!$E$3:$E$1315, O$1)</f>
        <v>14</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14</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8</v>
      </c>
      <c r="V101" s="2">
        <f>SUMIFS(DataRegularSeason20242025!$AA$3:$AA$1315,DataRegularSeason20242025!$B$3:$B$1315, "&lt;=" &amp; $A101, DataRegularSeason20242025!$D$3:$D$1315, V$1)+SUMIFS(DataRegularSeason20242025!$AB$3:$AB$1315,DataRegularSeason20242025!$B$3:$B$1315, "&lt;=" &amp; $A101, DataRegularSeason20242025!$E$3:$E$1315, V$1)</f>
        <v>7</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9</v>
      </c>
      <c r="Y101" s="2">
        <f>SUMIFS(DataRegularSeason20242025!$AA$3:$AA$1315,DataRegularSeason20242025!$B$3:$B$1315, "&lt;=" &amp; $A101, DataRegularSeason20242025!$D$3:$D$1315, Y$1)+SUMIFS(DataRegularSeason20242025!$AB$3:$AB$1315,DataRegularSeason20242025!$B$3:$B$1315, "&lt;=" &amp; $A101, DataRegularSeason20242025!$E$3:$E$1315, Y$1)</f>
        <v>4</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12</v>
      </c>
      <c r="AB101" s="2">
        <f>SUMIFS(DataRegularSeason20242025!$AA$3:$AA$1315,DataRegularSeason20242025!$B$3:$B$1315, "&lt;=" &amp; $A101, DataRegularSeason20242025!$D$3:$D$1315, AB$1)+SUMIFS(DataRegularSeason20242025!$AB$3:$AB$1315,DataRegularSeason20242025!$B$3:$B$1315, "&lt;=" &amp; $A101, DataRegularSeason20242025!$E$3:$E$1315, AB$1)</f>
        <v>11</v>
      </c>
      <c r="AC101" s="2">
        <f>SUMIFS(DataRegularSeason20242025!$AA$3:$AA$1315,DataRegularSeason20242025!$B$3:$B$1315, "&lt;=" &amp; $A101, DataRegularSeason20242025!$D$3:$D$1315, AC$1)+SUMIFS(DataRegularSeason20242025!$AB$3:$AB$1315,DataRegularSeason20242025!$B$3:$B$1315, "&lt;=" &amp; $A101, DataRegularSeason20242025!$E$3:$E$1315, AC$1)</f>
        <v>10</v>
      </c>
      <c r="AD101" s="2">
        <f>SUMIFS(DataRegularSeason20242025!$AA$3:$AA$1315,DataRegularSeason20242025!$B$3:$B$1315, "&lt;=" &amp; $A101, DataRegularSeason20242025!$D$3:$D$1315, AD$1)+SUMIFS(DataRegularSeason20242025!$AB$3:$AB$1315,DataRegularSeason20242025!$B$3:$B$1315, "&lt;=" &amp; $A101, DataRegularSeason20242025!$E$3:$E$1315, AD$1)</f>
        <v>11</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16</v>
      </c>
      <c r="AG101" s="2">
        <f>SUMIFS(DataRegularSeason20242025!$AA$3:$AA$1315,DataRegularSeason20242025!$B$3:$B$1315, "&lt;=" &amp; $A101, DataRegularSeason20242025!$D$3:$D$1315, AG$1)+SUMIFS(DataRegularSeason20242025!$AB$3:$AB$1315,DataRegularSeason20242025!$B$3:$B$1315, "&lt;=" &amp; $A101, DataRegularSeason20242025!$E$3:$E$1315, AG$1)</f>
        <v>10</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7</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12</v>
      </c>
      <c r="F102" s="2">
        <f>SUMIFS(DataRegularSeason20242025!$AA$3:$AA$1315,DataRegularSeason20242025!$B$3:$B$1315, "&lt;=" &amp; $A102, DataRegularSeason20242025!$D$3:$D$1315, F$1)+SUMIFS(DataRegularSeason20242025!$AB$3:$AB$1315,DataRegularSeason20242025!$B$3:$B$1315, "&lt;=" &amp; $A102, DataRegularSeason20242025!$E$3:$E$1315, F$1)</f>
        <v>9</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7</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15</v>
      </c>
      <c r="N102" s="2">
        <f>SUMIFS(DataRegularSeason20242025!$AA$3:$AA$1315,DataRegularSeason20242025!$B$3:$B$1315, "&lt;=" &amp; $A102, DataRegularSeason20242025!$D$3:$D$1315, N$1)+SUMIFS(DataRegularSeason20242025!$AB$3:$AB$1315,DataRegularSeason20242025!$B$3:$B$1315, "&lt;=" &amp; $A102, DataRegularSeason20242025!$E$3:$E$1315, N$1)</f>
        <v>12</v>
      </c>
      <c r="O102" s="2">
        <f>SUMIFS(DataRegularSeason20242025!$AA$3:$AA$1315,DataRegularSeason20242025!$B$3:$B$1315, "&lt;=" &amp; $A102, DataRegularSeason20242025!$D$3:$D$1315, O$1)+SUMIFS(DataRegularSeason20242025!$AB$3:$AB$1315,DataRegularSeason20242025!$B$3:$B$1315, "&lt;=" &amp; $A102, DataRegularSeason20242025!$E$3:$E$1315, O$1)</f>
        <v>14</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14</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8</v>
      </c>
      <c r="V102" s="2">
        <f>SUMIFS(DataRegularSeason20242025!$AA$3:$AA$1315,DataRegularSeason20242025!$B$3:$B$1315, "&lt;=" &amp; $A102, DataRegularSeason20242025!$D$3:$D$1315, V$1)+SUMIFS(DataRegularSeason20242025!$AB$3:$AB$1315,DataRegularSeason20242025!$B$3:$B$1315, "&lt;=" &amp; $A102, DataRegularSeason20242025!$E$3:$E$1315, V$1)</f>
        <v>7</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9</v>
      </c>
      <c r="Y102" s="2">
        <f>SUMIFS(DataRegularSeason20242025!$AA$3:$AA$1315,DataRegularSeason20242025!$B$3:$B$1315, "&lt;=" &amp; $A102, DataRegularSeason20242025!$D$3:$D$1315, Y$1)+SUMIFS(DataRegularSeason20242025!$AB$3:$AB$1315,DataRegularSeason20242025!$B$3:$B$1315, "&lt;=" &amp; $A102, DataRegularSeason20242025!$E$3:$E$1315, Y$1)</f>
        <v>4</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12</v>
      </c>
      <c r="AB102" s="2">
        <f>SUMIFS(DataRegularSeason20242025!$AA$3:$AA$1315,DataRegularSeason20242025!$B$3:$B$1315, "&lt;=" &amp; $A102, DataRegularSeason20242025!$D$3:$D$1315, AB$1)+SUMIFS(DataRegularSeason20242025!$AB$3:$AB$1315,DataRegularSeason20242025!$B$3:$B$1315, "&lt;=" &amp; $A102, DataRegularSeason20242025!$E$3:$E$1315, AB$1)</f>
        <v>11</v>
      </c>
      <c r="AC102" s="2">
        <f>SUMIFS(DataRegularSeason20242025!$AA$3:$AA$1315,DataRegularSeason20242025!$B$3:$B$1315, "&lt;=" &amp; $A102, DataRegularSeason20242025!$D$3:$D$1315, AC$1)+SUMIFS(DataRegularSeason20242025!$AB$3:$AB$1315,DataRegularSeason20242025!$B$3:$B$1315, "&lt;=" &amp; $A102, DataRegularSeason20242025!$E$3:$E$1315, AC$1)</f>
        <v>10</v>
      </c>
      <c r="AD102" s="2">
        <f>SUMIFS(DataRegularSeason20242025!$AA$3:$AA$1315,DataRegularSeason20242025!$B$3:$B$1315, "&lt;=" &amp; $A102, DataRegularSeason20242025!$D$3:$D$1315, AD$1)+SUMIFS(DataRegularSeason20242025!$AB$3:$AB$1315,DataRegularSeason20242025!$B$3:$B$1315, "&lt;=" &amp; $A102, DataRegularSeason20242025!$E$3:$E$1315, AD$1)</f>
        <v>11</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16</v>
      </c>
      <c r="AG102" s="2">
        <f>SUMIFS(DataRegularSeason20242025!$AA$3:$AA$1315,DataRegularSeason20242025!$B$3:$B$1315, "&lt;=" &amp; $A102, DataRegularSeason20242025!$D$3:$D$1315, AG$1)+SUMIFS(DataRegularSeason20242025!$AB$3:$AB$1315,DataRegularSeason20242025!$B$3:$B$1315, "&lt;=" &amp; $A102, DataRegularSeason20242025!$E$3:$E$1315, AG$1)</f>
        <v>10</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7</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12</v>
      </c>
      <c r="F103" s="2">
        <f>SUMIFS(DataRegularSeason20242025!$AA$3:$AA$1315,DataRegularSeason20242025!$B$3:$B$1315, "&lt;=" &amp; $A103, DataRegularSeason20242025!$D$3:$D$1315, F$1)+SUMIFS(DataRegularSeason20242025!$AB$3:$AB$1315,DataRegularSeason20242025!$B$3:$B$1315, "&lt;=" &amp; $A103, DataRegularSeason20242025!$E$3:$E$1315, F$1)</f>
        <v>9</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7</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15</v>
      </c>
      <c r="N103" s="2">
        <f>SUMIFS(DataRegularSeason20242025!$AA$3:$AA$1315,DataRegularSeason20242025!$B$3:$B$1315, "&lt;=" &amp; $A103, DataRegularSeason20242025!$D$3:$D$1315, N$1)+SUMIFS(DataRegularSeason20242025!$AB$3:$AB$1315,DataRegularSeason20242025!$B$3:$B$1315, "&lt;=" &amp; $A103, DataRegularSeason20242025!$E$3:$E$1315, N$1)</f>
        <v>12</v>
      </c>
      <c r="O103" s="2">
        <f>SUMIFS(DataRegularSeason20242025!$AA$3:$AA$1315,DataRegularSeason20242025!$B$3:$B$1315, "&lt;=" &amp; $A103, DataRegularSeason20242025!$D$3:$D$1315, O$1)+SUMIFS(DataRegularSeason20242025!$AB$3:$AB$1315,DataRegularSeason20242025!$B$3:$B$1315, "&lt;=" &amp; $A103, DataRegularSeason20242025!$E$3:$E$1315, O$1)</f>
        <v>14</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14</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8</v>
      </c>
      <c r="V103" s="2">
        <f>SUMIFS(DataRegularSeason20242025!$AA$3:$AA$1315,DataRegularSeason20242025!$B$3:$B$1315, "&lt;=" &amp; $A103, DataRegularSeason20242025!$D$3:$D$1315, V$1)+SUMIFS(DataRegularSeason20242025!$AB$3:$AB$1315,DataRegularSeason20242025!$B$3:$B$1315, "&lt;=" &amp; $A103, DataRegularSeason20242025!$E$3:$E$1315, V$1)</f>
        <v>7</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9</v>
      </c>
      <c r="Y103" s="2">
        <f>SUMIFS(DataRegularSeason20242025!$AA$3:$AA$1315,DataRegularSeason20242025!$B$3:$B$1315, "&lt;=" &amp; $A103, DataRegularSeason20242025!$D$3:$D$1315, Y$1)+SUMIFS(DataRegularSeason20242025!$AB$3:$AB$1315,DataRegularSeason20242025!$B$3:$B$1315, "&lt;=" &amp; $A103, DataRegularSeason20242025!$E$3:$E$1315, Y$1)</f>
        <v>4</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12</v>
      </c>
      <c r="AB103" s="2">
        <f>SUMIFS(DataRegularSeason20242025!$AA$3:$AA$1315,DataRegularSeason20242025!$B$3:$B$1315, "&lt;=" &amp; $A103, DataRegularSeason20242025!$D$3:$D$1315, AB$1)+SUMIFS(DataRegularSeason20242025!$AB$3:$AB$1315,DataRegularSeason20242025!$B$3:$B$1315, "&lt;=" &amp; $A103, DataRegularSeason20242025!$E$3:$E$1315, AB$1)</f>
        <v>11</v>
      </c>
      <c r="AC103" s="2">
        <f>SUMIFS(DataRegularSeason20242025!$AA$3:$AA$1315,DataRegularSeason20242025!$B$3:$B$1315, "&lt;=" &amp; $A103, DataRegularSeason20242025!$D$3:$D$1315, AC$1)+SUMIFS(DataRegularSeason20242025!$AB$3:$AB$1315,DataRegularSeason20242025!$B$3:$B$1315, "&lt;=" &amp; $A103, DataRegularSeason20242025!$E$3:$E$1315, AC$1)</f>
        <v>10</v>
      </c>
      <c r="AD103" s="2">
        <f>SUMIFS(DataRegularSeason20242025!$AA$3:$AA$1315,DataRegularSeason20242025!$B$3:$B$1315, "&lt;=" &amp; $A103, DataRegularSeason20242025!$D$3:$D$1315, AD$1)+SUMIFS(DataRegularSeason20242025!$AB$3:$AB$1315,DataRegularSeason20242025!$B$3:$B$1315, "&lt;=" &amp; $A103, DataRegularSeason20242025!$E$3:$E$1315, AD$1)</f>
        <v>11</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16</v>
      </c>
      <c r="AG103" s="2">
        <f>SUMIFS(DataRegularSeason20242025!$AA$3:$AA$1315,DataRegularSeason20242025!$B$3:$B$1315, "&lt;=" &amp; $A103, DataRegularSeason20242025!$D$3:$D$1315, AG$1)+SUMIFS(DataRegularSeason20242025!$AB$3:$AB$1315,DataRegularSeason20242025!$B$3:$B$1315, "&lt;=" &amp; $A103, DataRegularSeason20242025!$E$3:$E$1315, AG$1)</f>
        <v>10</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7</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12</v>
      </c>
      <c r="F104" s="2">
        <f>SUMIFS(DataRegularSeason20242025!$AA$3:$AA$1315,DataRegularSeason20242025!$B$3:$B$1315, "&lt;=" &amp; $A104, DataRegularSeason20242025!$D$3:$D$1315, F$1)+SUMIFS(DataRegularSeason20242025!$AB$3:$AB$1315,DataRegularSeason20242025!$B$3:$B$1315, "&lt;=" &amp; $A104, DataRegularSeason20242025!$E$3:$E$1315, F$1)</f>
        <v>9</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7</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15</v>
      </c>
      <c r="N104" s="2">
        <f>SUMIFS(DataRegularSeason20242025!$AA$3:$AA$1315,DataRegularSeason20242025!$B$3:$B$1315, "&lt;=" &amp; $A104, DataRegularSeason20242025!$D$3:$D$1315, N$1)+SUMIFS(DataRegularSeason20242025!$AB$3:$AB$1315,DataRegularSeason20242025!$B$3:$B$1315, "&lt;=" &amp; $A104, DataRegularSeason20242025!$E$3:$E$1315, N$1)</f>
        <v>12</v>
      </c>
      <c r="O104" s="2">
        <f>SUMIFS(DataRegularSeason20242025!$AA$3:$AA$1315,DataRegularSeason20242025!$B$3:$B$1315, "&lt;=" &amp; $A104, DataRegularSeason20242025!$D$3:$D$1315, O$1)+SUMIFS(DataRegularSeason20242025!$AB$3:$AB$1315,DataRegularSeason20242025!$B$3:$B$1315, "&lt;=" &amp; $A104, DataRegularSeason20242025!$E$3:$E$1315, O$1)</f>
        <v>14</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14</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8</v>
      </c>
      <c r="V104" s="2">
        <f>SUMIFS(DataRegularSeason20242025!$AA$3:$AA$1315,DataRegularSeason20242025!$B$3:$B$1315, "&lt;=" &amp; $A104, DataRegularSeason20242025!$D$3:$D$1315, V$1)+SUMIFS(DataRegularSeason20242025!$AB$3:$AB$1315,DataRegularSeason20242025!$B$3:$B$1315, "&lt;=" &amp; $A104, DataRegularSeason20242025!$E$3:$E$1315, V$1)</f>
        <v>7</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9</v>
      </c>
      <c r="Y104" s="2">
        <f>SUMIFS(DataRegularSeason20242025!$AA$3:$AA$1315,DataRegularSeason20242025!$B$3:$B$1315, "&lt;=" &amp; $A104, DataRegularSeason20242025!$D$3:$D$1315, Y$1)+SUMIFS(DataRegularSeason20242025!$AB$3:$AB$1315,DataRegularSeason20242025!$B$3:$B$1315, "&lt;=" &amp; $A104, DataRegularSeason20242025!$E$3:$E$1315, Y$1)</f>
        <v>4</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12</v>
      </c>
      <c r="AB104" s="2">
        <f>SUMIFS(DataRegularSeason20242025!$AA$3:$AA$1315,DataRegularSeason20242025!$B$3:$B$1315, "&lt;=" &amp; $A104, DataRegularSeason20242025!$D$3:$D$1315, AB$1)+SUMIFS(DataRegularSeason20242025!$AB$3:$AB$1315,DataRegularSeason20242025!$B$3:$B$1315, "&lt;=" &amp; $A104, DataRegularSeason20242025!$E$3:$E$1315, AB$1)</f>
        <v>11</v>
      </c>
      <c r="AC104" s="2">
        <f>SUMIFS(DataRegularSeason20242025!$AA$3:$AA$1315,DataRegularSeason20242025!$B$3:$B$1315, "&lt;=" &amp; $A104, DataRegularSeason20242025!$D$3:$D$1315, AC$1)+SUMIFS(DataRegularSeason20242025!$AB$3:$AB$1315,DataRegularSeason20242025!$B$3:$B$1315, "&lt;=" &amp; $A104, DataRegularSeason20242025!$E$3:$E$1315, AC$1)</f>
        <v>10</v>
      </c>
      <c r="AD104" s="2">
        <f>SUMIFS(DataRegularSeason20242025!$AA$3:$AA$1315,DataRegularSeason20242025!$B$3:$B$1315, "&lt;=" &amp; $A104, DataRegularSeason20242025!$D$3:$D$1315, AD$1)+SUMIFS(DataRegularSeason20242025!$AB$3:$AB$1315,DataRegularSeason20242025!$B$3:$B$1315, "&lt;=" &amp; $A104, DataRegularSeason20242025!$E$3:$E$1315, AD$1)</f>
        <v>11</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16</v>
      </c>
      <c r="AG104" s="2">
        <f>SUMIFS(DataRegularSeason20242025!$AA$3:$AA$1315,DataRegularSeason20242025!$B$3:$B$1315, "&lt;=" &amp; $A104, DataRegularSeason20242025!$D$3:$D$1315, AG$1)+SUMIFS(DataRegularSeason20242025!$AB$3:$AB$1315,DataRegularSeason20242025!$B$3:$B$1315, "&lt;=" &amp; $A104, DataRegularSeason20242025!$E$3:$E$1315, AG$1)</f>
        <v>10</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7</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12</v>
      </c>
      <c r="F105" s="2">
        <f>SUMIFS(DataRegularSeason20242025!$AA$3:$AA$1315,DataRegularSeason20242025!$B$3:$B$1315, "&lt;=" &amp; $A105, DataRegularSeason20242025!$D$3:$D$1315, F$1)+SUMIFS(DataRegularSeason20242025!$AB$3:$AB$1315,DataRegularSeason20242025!$B$3:$B$1315, "&lt;=" &amp; $A105, DataRegularSeason20242025!$E$3:$E$1315, F$1)</f>
        <v>9</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7</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15</v>
      </c>
      <c r="N105" s="2">
        <f>SUMIFS(DataRegularSeason20242025!$AA$3:$AA$1315,DataRegularSeason20242025!$B$3:$B$1315, "&lt;=" &amp; $A105, DataRegularSeason20242025!$D$3:$D$1315, N$1)+SUMIFS(DataRegularSeason20242025!$AB$3:$AB$1315,DataRegularSeason20242025!$B$3:$B$1315, "&lt;=" &amp; $A105, DataRegularSeason20242025!$E$3:$E$1315, N$1)</f>
        <v>12</v>
      </c>
      <c r="O105" s="2">
        <f>SUMIFS(DataRegularSeason20242025!$AA$3:$AA$1315,DataRegularSeason20242025!$B$3:$B$1315, "&lt;=" &amp; $A105, DataRegularSeason20242025!$D$3:$D$1315, O$1)+SUMIFS(DataRegularSeason20242025!$AB$3:$AB$1315,DataRegularSeason20242025!$B$3:$B$1315, "&lt;=" &amp; $A105, DataRegularSeason20242025!$E$3:$E$1315, O$1)</f>
        <v>14</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14</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8</v>
      </c>
      <c r="V105" s="2">
        <f>SUMIFS(DataRegularSeason20242025!$AA$3:$AA$1315,DataRegularSeason20242025!$B$3:$B$1315, "&lt;=" &amp; $A105, DataRegularSeason20242025!$D$3:$D$1315, V$1)+SUMIFS(DataRegularSeason20242025!$AB$3:$AB$1315,DataRegularSeason20242025!$B$3:$B$1315, "&lt;=" &amp; $A105, DataRegularSeason20242025!$E$3:$E$1315, V$1)</f>
        <v>7</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9</v>
      </c>
      <c r="Y105" s="2">
        <f>SUMIFS(DataRegularSeason20242025!$AA$3:$AA$1315,DataRegularSeason20242025!$B$3:$B$1315, "&lt;=" &amp; $A105, DataRegularSeason20242025!$D$3:$D$1315, Y$1)+SUMIFS(DataRegularSeason20242025!$AB$3:$AB$1315,DataRegularSeason20242025!$B$3:$B$1315, "&lt;=" &amp; $A105, DataRegularSeason20242025!$E$3:$E$1315, Y$1)</f>
        <v>4</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12</v>
      </c>
      <c r="AB105" s="2">
        <f>SUMIFS(DataRegularSeason20242025!$AA$3:$AA$1315,DataRegularSeason20242025!$B$3:$B$1315, "&lt;=" &amp; $A105, DataRegularSeason20242025!$D$3:$D$1315, AB$1)+SUMIFS(DataRegularSeason20242025!$AB$3:$AB$1315,DataRegularSeason20242025!$B$3:$B$1315, "&lt;=" &amp; $A105, DataRegularSeason20242025!$E$3:$E$1315, AB$1)</f>
        <v>11</v>
      </c>
      <c r="AC105" s="2">
        <f>SUMIFS(DataRegularSeason20242025!$AA$3:$AA$1315,DataRegularSeason20242025!$B$3:$B$1315, "&lt;=" &amp; $A105, DataRegularSeason20242025!$D$3:$D$1315, AC$1)+SUMIFS(DataRegularSeason20242025!$AB$3:$AB$1315,DataRegularSeason20242025!$B$3:$B$1315, "&lt;=" &amp; $A105, DataRegularSeason20242025!$E$3:$E$1315, AC$1)</f>
        <v>10</v>
      </c>
      <c r="AD105" s="2">
        <f>SUMIFS(DataRegularSeason20242025!$AA$3:$AA$1315,DataRegularSeason20242025!$B$3:$B$1315, "&lt;=" &amp; $A105, DataRegularSeason20242025!$D$3:$D$1315, AD$1)+SUMIFS(DataRegularSeason20242025!$AB$3:$AB$1315,DataRegularSeason20242025!$B$3:$B$1315, "&lt;=" &amp; $A105, DataRegularSeason20242025!$E$3:$E$1315, AD$1)</f>
        <v>11</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16</v>
      </c>
      <c r="AG105" s="2">
        <f>SUMIFS(DataRegularSeason20242025!$AA$3:$AA$1315,DataRegularSeason20242025!$B$3:$B$1315, "&lt;=" &amp; $A105, DataRegularSeason20242025!$D$3:$D$1315, AG$1)+SUMIFS(DataRegularSeason20242025!$AB$3:$AB$1315,DataRegularSeason20242025!$B$3:$B$1315, "&lt;=" &amp; $A105, DataRegularSeason20242025!$E$3:$E$1315, AG$1)</f>
        <v>10</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7</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12</v>
      </c>
      <c r="F106" s="2">
        <f>SUMIFS(DataRegularSeason20242025!$AA$3:$AA$1315,DataRegularSeason20242025!$B$3:$B$1315, "&lt;=" &amp; $A106, DataRegularSeason20242025!$D$3:$D$1315, F$1)+SUMIFS(DataRegularSeason20242025!$AB$3:$AB$1315,DataRegularSeason20242025!$B$3:$B$1315, "&lt;=" &amp; $A106, DataRegularSeason20242025!$E$3:$E$1315, F$1)</f>
        <v>9</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7</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15</v>
      </c>
      <c r="N106" s="2">
        <f>SUMIFS(DataRegularSeason20242025!$AA$3:$AA$1315,DataRegularSeason20242025!$B$3:$B$1315, "&lt;=" &amp; $A106, DataRegularSeason20242025!$D$3:$D$1315, N$1)+SUMIFS(DataRegularSeason20242025!$AB$3:$AB$1315,DataRegularSeason20242025!$B$3:$B$1315, "&lt;=" &amp; $A106, DataRegularSeason20242025!$E$3:$E$1315, N$1)</f>
        <v>12</v>
      </c>
      <c r="O106" s="2">
        <f>SUMIFS(DataRegularSeason20242025!$AA$3:$AA$1315,DataRegularSeason20242025!$B$3:$B$1315, "&lt;=" &amp; $A106, DataRegularSeason20242025!$D$3:$D$1315, O$1)+SUMIFS(DataRegularSeason20242025!$AB$3:$AB$1315,DataRegularSeason20242025!$B$3:$B$1315, "&lt;=" &amp; $A106, DataRegularSeason20242025!$E$3:$E$1315, O$1)</f>
        <v>14</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14</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8</v>
      </c>
      <c r="V106" s="2">
        <f>SUMIFS(DataRegularSeason20242025!$AA$3:$AA$1315,DataRegularSeason20242025!$B$3:$B$1315, "&lt;=" &amp; $A106, DataRegularSeason20242025!$D$3:$D$1315, V$1)+SUMIFS(DataRegularSeason20242025!$AB$3:$AB$1315,DataRegularSeason20242025!$B$3:$B$1315, "&lt;=" &amp; $A106, DataRegularSeason20242025!$E$3:$E$1315, V$1)</f>
        <v>7</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9</v>
      </c>
      <c r="Y106" s="2">
        <f>SUMIFS(DataRegularSeason20242025!$AA$3:$AA$1315,DataRegularSeason20242025!$B$3:$B$1315, "&lt;=" &amp; $A106, DataRegularSeason20242025!$D$3:$D$1315, Y$1)+SUMIFS(DataRegularSeason20242025!$AB$3:$AB$1315,DataRegularSeason20242025!$B$3:$B$1315, "&lt;=" &amp; $A106, DataRegularSeason20242025!$E$3:$E$1315, Y$1)</f>
        <v>4</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12</v>
      </c>
      <c r="AB106" s="2">
        <f>SUMIFS(DataRegularSeason20242025!$AA$3:$AA$1315,DataRegularSeason20242025!$B$3:$B$1315, "&lt;=" &amp; $A106, DataRegularSeason20242025!$D$3:$D$1315, AB$1)+SUMIFS(DataRegularSeason20242025!$AB$3:$AB$1315,DataRegularSeason20242025!$B$3:$B$1315, "&lt;=" &amp; $A106, DataRegularSeason20242025!$E$3:$E$1315, AB$1)</f>
        <v>11</v>
      </c>
      <c r="AC106" s="2">
        <f>SUMIFS(DataRegularSeason20242025!$AA$3:$AA$1315,DataRegularSeason20242025!$B$3:$B$1315, "&lt;=" &amp; $A106, DataRegularSeason20242025!$D$3:$D$1315, AC$1)+SUMIFS(DataRegularSeason20242025!$AB$3:$AB$1315,DataRegularSeason20242025!$B$3:$B$1315, "&lt;=" &amp; $A106, DataRegularSeason20242025!$E$3:$E$1315, AC$1)</f>
        <v>10</v>
      </c>
      <c r="AD106" s="2">
        <f>SUMIFS(DataRegularSeason20242025!$AA$3:$AA$1315,DataRegularSeason20242025!$B$3:$B$1315, "&lt;=" &amp; $A106, DataRegularSeason20242025!$D$3:$D$1315, AD$1)+SUMIFS(DataRegularSeason20242025!$AB$3:$AB$1315,DataRegularSeason20242025!$B$3:$B$1315, "&lt;=" &amp; $A106, DataRegularSeason20242025!$E$3:$E$1315, AD$1)</f>
        <v>11</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16</v>
      </c>
      <c r="AG106" s="2">
        <f>SUMIFS(DataRegularSeason20242025!$AA$3:$AA$1315,DataRegularSeason20242025!$B$3:$B$1315, "&lt;=" &amp; $A106, DataRegularSeason20242025!$D$3:$D$1315, AG$1)+SUMIFS(DataRegularSeason20242025!$AB$3:$AB$1315,DataRegularSeason20242025!$B$3:$B$1315, "&lt;=" &amp; $A106, DataRegularSeason20242025!$E$3:$E$1315, AG$1)</f>
        <v>10</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7</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12</v>
      </c>
      <c r="F107" s="2">
        <f>SUMIFS(DataRegularSeason20242025!$AA$3:$AA$1315,DataRegularSeason20242025!$B$3:$B$1315, "&lt;=" &amp; $A107, DataRegularSeason20242025!$D$3:$D$1315, F$1)+SUMIFS(DataRegularSeason20242025!$AB$3:$AB$1315,DataRegularSeason20242025!$B$3:$B$1315, "&lt;=" &amp; $A107, DataRegularSeason20242025!$E$3:$E$1315, F$1)</f>
        <v>9</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7</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15</v>
      </c>
      <c r="N107" s="2">
        <f>SUMIFS(DataRegularSeason20242025!$AA$3:$AA$1315,DataRegularSeason20242025!$B$3:$B$1315, "&lt;=" &amp; $A107, DataRegularSeason20242025!$D$3:$D$1315, N$1)+SUMIFS(DataRegularSeason20242025!$AB$3:$AB$1315,DataRegularSeason20242025!$B$3:$B$1315, "&lt;=" &amp; $A107, DataRegularSeason20242025!$E$3:$E$1315, N$1)</f>
        <v>12</v>
      </c>
      <c r="O107" s="2">
        <f>SUMIFS(DataRegularSeason20242025!$AA$3:$AA$1315,DataRegularSeason20242025!$B$3:$B$1315, "&lt;=" &amp; $A107, DataRegularSeason20242025!$D$3:$D$1315, O$1)+SUMIFS(DataRegularSeason20242025!$AB$3:$AB$1315,DataRegularSeason20242025!$B$3:$B$1315, "&lt;=" &amp; $A107, DataRegularSeason20242025!$E$3:$E$1315, O$1)</f>
        <v>14</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14</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8</v>
      </c>
      <c r="V107" s="2">
        <f>SUMIFS(DataRegularSeason20242025!$AA$3:$AA$1315,DataRegularSeason20242025!$B$3:$B$1315, "&lt;=" &amp; $A107, DataRegularSeason20242025!$D$3:$D$1315, V$1)+SUMIFS(DataRegularSeason20242025!$AB$3:$AB$1315,DataRegularSeason20242025!$B$3:$B$1315, "&lt;=" &amp; $A107, DataRegularSeason20242025!$E$3:$E$1315, V$1)</f>
        <v>7</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9</v>
      </c>
      <c r="Y107" s="2">
        <f>SUMIFS(DataRegularSeason20242025!$AA$3:$AA$1315,DataRegularSeason20242025!$B$3:$B$1315, "&lt;=" &amp; $A107, DataRegularSeason20242025!$D$3:$D$1315, Y$1)+SUMIFS(DataRegularSeason20242025!$AB$3:$AB$1315,DataRegularSeason20242025!$B$3:$B$1315, "&lt;=" &amp; $A107, DataRegularSeason20242025!$E$3:$E$1315, Y$1)</f>
        <v>4</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12</v>
      </c>
      <c r="AB107" s="2">
        <f>SUMIFS(DataRegularSeason20242025!$AA$3:$AA$1315,DataRegularSeason20242025!$B$3:$B$1315, "&lt;=" &amp; $A107, DataRegularSeason20242025!$D$3:$D$1315, AB$1)+SUMIFS(DataRegularSeason20242025!$AB$3:$AB$1315,DataRegularSeason20242025!$B$3:$B$1315, "&lt;=" &amp; $A107, DataRegularSeason20242025!$E$3:$E$1315, AB$1)</f>
        <v>11</v>
      </c>
      <c r="AC107" s="2">
        <f>SUMIFS(DataRegularSeason20242025!$AA$3:$AA$1315,DataRegularSeason20242025!$B$3:$B$1315, "&lt;=" &amp; $A107, DataRegularSeason20242025!$D$3:$D$1315, AC$1)+SUMIFS(DataRegularSeason20242025!$AB$3:$AB$1315,DataRegularSeason20242025!$B$3:$B$1315, "&lt;=" &amp; $A107, DataRegularSeason20242025!$E$3:$E$1315, AC$1)</f>
        <v>10</v>
      </c>
      <c r="AD107" s="2">
        <f>SUMIFS(DataRegularSeason20242025!$AA$3:$AA$1315,DataRegularSeason20242025!$B$3:$B$1315, "&lt;=" &amp; $A107, DataRegularSeason20242025!$D$3:$D$1315, AD$1)+SUMIFS(DataRegularSeason20242025!$AB$3:$AB$1315,DataRegularSeason20242025!$B$3:$B$1315, "&lt;=" &amp; $A107, DataRegularSeason20242025!$E$3:$E$1315, AD$1)</f>
        <v>11</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16</v>
      </c>
      <c r="AG107" s="2">
        <f>SUMIFS(DataRegularSeason20242025!$AA$3:$AA$1315,DataRegularSeason20242025!$B$3:$B$1315, "&lt;=" &amp; $A107, DataRegularSeason20242025!$D$3:$D$1315, AG$1)+SUMIFS(DataRegularSeason20242025!$AB$3:$AB$1315,DataRegularSeason20242025!$B$3:$B$1315, "&lt;=" &amp; $A107, DataRegularSeason20242025!$E$3:$E$1315, AG$1)</f>
        <v>10</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7</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12</v>
      </c>
      <c r="F108" s="2">
        <f>SUMIFS(DataRegularSeason20242025!$AA$3:$AA$1315,DataRegularSeason20242025!$B$3:$B$1315, "&lt;=" &amp; $A108, DataRegularSeason20242025!$D$3:$D$1315, F$1)+SUMIFS(DataRegularSeason20242025!$AB$3:$AB$1315,DataRegularSeason20242025!$B$3:$B$1315, "&lt;=" &amp; $A108, DataRegularSeason20242025!$E$3:$E$1315, F$1)</f>
        <v>9</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7</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15</v>
      </c>
      <c r="N108" s="2">
        <f>SUMIFS(DataRegularSeason20242025!$AA$3:$AA$1315,DataRegularSeason20242025!$B$3:$B$1315, "&lt;=" &amp; $A108, DataRegularSeason20242025!$D$3:$D$1315, N$1)+SUMIFS(DataRegularSeason20242025!$AB$3:$AB$1315,DataRegularSeason20242025!$B$3:$B$1315, "&lt;=" &amp; $A108, DataRegularSeason20242025!$E$3:$E$1315, N$1)</f>
        <v>12</v>
      </c>
      <c r="O108" s="2">
        <f>SUMIFS(DataRegularSeason20242025!$AA$3:$AA$1315,DataRegularSeason20242025!$B$3:$B$1315, "&lt;=" &amp; $A108, DataRegularSeason20242025!$D$3:$D$1315, O$1)+SUMIFS(DataRegularSeason20242025!$AB$3:$AB$1315,DataRegularSeason20242025!$B$3:$B$1315, "&lt;=" &amp; $A108, DataRegularSeason20242025!$E$3:$E$1315, O$1)</f>
        <v>14</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14</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8</v>
      </c>
      <c r="V108" s="2">
        <f>SUMIFS(DataRegularSeason20242025!$AA$3:$AA$1315,DataRegularSeason20242025!$B$3:$B$1315, "&lt;=" &amp; $A108, DataRegularSeason20242025!$D$3:$D$1315, V$1)+SUMIFS(DataRegularSeason20242025!$AB$3:$AB$1315,DataRegularSeason20242025!$B$3:$B$1315, "&lt;=" &amp; $A108, DataRegularSeason20242025!$E$3:$E$1315, V$1)</f>
        <v>7</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9</v>
      </c>
      <c r="Y108" s="2">
        <f>SUMIFS(DataRegularSeason20242025!$AA$3:$AA$1315,DataRegularSeason20242025!$B$3:$B$1315, "&lt;=" &amp; $A108, DataRegularSeason20242025!$D$3:$D$1315, Y$1)+SUMIFS(DataRegularSeason20242025!$AB$3:$AB$1315,DataRegularSeason20242025!$B$3:$B$1315, "&lt;=" &amp; $A108, DataRegularSeason20242025!$E$3:$E$1315, Y$1)</f>
        <v>4</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12</v>
      </c>
      <c r="AB108" s="2">
        <f>SUMIFS(DataRegularSeason20242025!$AA$3:$AA$1315,DataRegularSeason20242025!$B$3:$B$1315, "&lt;=" &amp; $A108, DataRegularSeason20242025!$D$3:$D$1315, AB$1)+SUMIFS(DataRegularSeason20242025!$AB$3:$AB$1315,DataRegularSeason20242025!$B$3:$B$1315, "&lt;=" &amp; $A108, DataRegularSeason20242025!$E$3:$E$1315, AB$1)</f>
        <v>11</v>
      </c>
      <c r="AC108" s="2">
        <f>SUMIFS(DataRegularSeason20242025!$AA$3:$AA$1315,DataRegularSeason20242025!$B$3:$B$1315, "&lt;=" &amp; $A108, DataRegularSeason20242025!$D$3:$D$1315, AC$1)+SUMIFS(DataRegularSeason20242025!$AB$3:$AB$1315,DataRegularSeason20242025!$B$3:$B$1315, "&lt;=" &amp; $A108, DataRegularSeason20242025!$E$3:$E$1315, AC$1)</f>
        <v>10</v>
      </c>
      <c r="AD108" s="2">
        <f>SUMIFS(DataRegularSeason20242025!$AA$3:$AA$1315,DataRegularSeason20242025!$B$3:$B$1315, "&lt;=" &amp; $A108, DataRegularSeason20242025!$D$3:$D$1315, AD$1)+SUMIFS(DataRegularSeason20242025!$AB$3:$AB$1315,DataRegularSeason20242025!$B$3:$B$1315, "&lt;=" &amp; $A108, DataRegularSeason20242025!$E$3:$E$1315, AD$1)</f>
        <v>11</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16</v>
      </c>
      <c r="AG108" s="2">
        <f>SUMIFS(DataRegularSeason20242025!$AA$3:$AA$1315,DataRegularSeason20242025!$B$3:$B$1315, "&lt;=" &amp; $A108, DataRegularSeason20242025!$D$3:$D$1315, AG$1)+SUMIFS(DataRegularSeason20242025!$AB$3:$AB$1315,DataRegularSeason20242025!$B$3:$B$1315, "&lt;=" &amp; $A108, DataRegularSeason20242025!$E$3:$E$1315, AG$1)</f>
        <v>10</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7</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12</v>
      </c>
      <c r="F109" s="2">
        <f>SUMIFS(DataRegularSeason20242025!$AA$3:$AA$1315,DataRegularSeason20242025!$B$3:$B$1315, "&lt;=" &amp; $A109, DataRegularSeason20242025!$D$3:$D$1315, F$1)+SUMIFS(DataRegularSeason20242025!$AB$3:$AB$1315,DataRegularSeason20242025!$B$3:$B$1315, "&lt;=" &amp; $A109, DataRegularSeason20242025!$E$3:$E$1315, F$1)</f>
        <v>9</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7</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15</v>
      </c>
      <c r="N109" s="2">
        <f>SUMIFS(DataRegularSeason20242025!$AA$3:$AA$1315,DataRegularSeason20242025!$B$3:$B$1315, "&lt;=" &amp; $A109, DataRegularSeason20242025!$D$3:$D$1315, N$1)+SUMIFS(DataRegularSeason20242025!$AB$3:$AB$1315,DataRegularSeason20242025!$B$3:$B$1315, "&lt;=" &amp; $A109, DataRegularSeason20242025!$E$3:$E$1315, N$1)</f>
        <v>12</v>
      </c>
      <c r="O109" s="2">
        <f>SUMIFS(DataRegularSeason20242025!$AA$3:$AA$1315,DataRegularSeason20242025!$B$3:$B$1315, "&lt;=" &amp; $A109, DataRegularSeason20242025!$D$3:$D$1315, O$1)+SUMIFS(DataRegularSeason20242025!$AB$3:$AB$1315,DataRegularSeason20242025!$B$3:$B$1315, "&lt;=" &amp; $A109, DataRegularSeason20242025!$E$3:$E$1315, O$1)</f>
        <v>14</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14</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8</v>
      </c>
      <c r="V109" s="2">
        <f>SUMIFS(DataRegularSeason20242025!$AA$3:$AA$1315,DataRegularSeason20242025!$B$3:$B$1315, "&lt;=" &amp; $A109, DataRegularSeason20242025!$D$3:$D$1315, V$1)+SUMIFS(DataRegularSeason20242025!$AB$3:$AB$1315,DataRegularSeason20242025!$B$3:$B$1315, "&lt;=" &amp; $A109, DataRegularSeason20242025!$E$3:$E$1315, V$1)</f>
        <v>7</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9</v>
      </c>
      <c r="Y109" s="2">
        <f>SUMIFS(DataRegularSeason20242025!$AA$3:$AA$1315,DataRegularSeason20242025!$B$3:$B$1315, "&lt;=" &amp; $A109, DataRegularSeason20242025!$D$3:$D$1315, Y$1)+SUMIFS(DataRegularSeason20242025!$AB$3:$AB$1315,DataRegularSeason20242025!$B$3:$B$1315, "&lt;=" &amp; $A109, DataRegularSeason20242025!$E$3:$E$1315, Y$1)</f>
        <v>4</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12</v>
      </c>
      <c r="AB109" s="2">
        <f>SUMIFS(DataRegularSeason20242025!$AA$3:$AA$1315,DataRegularSeason20242025!$B$3:$B$1315, "&lt;=" &amp; $A109, DataRegularSeason20242025!$D$3:$D$1315, AB$1)+SUMIFS(DataRegularSeason20242025!$AB$3:$AB$1315,DataRegularSeason20242025!$B$3:$B$1315, "&lt;=" &amp; $A109, DataRegularSeason20242025!$E$3:$E$1315, AB$1)</f>
        <v>11</v>
      </c>
      <c r="AC109" s="2">
        <f>SUMIFS(DataRegularSeason20242025!$AA$3:$AA$1315,DataRegularSeason20242025!$B$3:$B$1315, "&lt;=" &amp; $A109, DataRegularSeason20242025!$D$3:$D$1315, AC$1)+SUMIFS(DataRegularSeason20242025!$AB$3:$AB$1315,DataRegularSeason20242025!$B$3:$B$1315, "&lt;=" &amp; $A109, DataRegularSeason20242025!$E$3:$E$1315, AC$1)</f>
        <v>10</v>
      </c>
      <c r="AD109" s="2">
        <f>SUMIFS(DataRegularSeason20242025!$AA$3:$AA$1315,DataRegularSeason20242025!$B$3:$B$1315, "&lt;=" &amp; $A109, DataRegularSeason20242025!$D$3:$D$1315, AD$1)+SUMIFS(DataRegularSeason20242025!$AB$3:$AB$1315,DataRegularSeason20242025!$B$3:$B$1315, "&lt;=" &amp; $A109, DataRegularSeason20242025!$E$3:$E$1315, AD$1)</f>
        <v>11</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16</v>
      </c>
      <c r="AG109" s="2">
        <f>SUMIFS(DataRegularSeason20242025!$AA$3:$AA$1315,DataRegularSeason20242025!$B$3:$B$1315, "&lt;=" &amp; $A109, DataRegularSeason20242025!$D$3:$D$1315, AG$1)+SUMIFS(DataRegularSeason20242025!$AB$3:$AB$1315,DataRegularSeason20242025!$B$3:$B$1315, "&lt;=" &amp; $A109, DataRegularSeason20242025!$E$3:$E$1315, AG$1)</f>
        <v>10</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7</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12</v>
      </c>
      <c r="F110" s="2">
        <f>SUMIFS(DataRegularSeason20242025!$AA$3:$AA$1315,DataRegularSeason20242025!$B$3:$B$1315, "&lt;=" &amp; $A110, DataRegularSeason20242025!$D$3:$D$1315, F$1)+SUMIFS(DataRegularSeason20242025!$AB$3:$AB$1315,DataRegularSeason20242025!$B$3:$B$1315, "&lt;=" &amp; $A110, DataRegularSeason20242025!$E$3:$E$1315, F$1)</f>
        <v>9</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7</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15</v>
      </c>
      <c r="N110" s="2">
        <f>SUMIFS(DataRegularSeason20242025!$AA$3:$AA$1315,DataRegularSeason20242025!$B$3:$B$1315, "&lt;=" &amp; $A110, DataRegularSeason20242025!$D$3:$D$1315, N$1)+SUMIFS(DataRegularSeason20242025!$AB$3:$AB$1315,DataRegularSeason20242025!$B$3:$B$1315, "&lt;=" &amp; $A110, DataRegularSeason20242025!$E$3:$E$1315, N$1)</f>
        <v>12</v>
      </c>
      <c r="O110" s="2">
        <f>SUMIFS(DataRegularSeason20242025!$AA$3:$AA$1315,DataRegularSeason20242025!$B$3:$B$1315, "&lt;=" &amp; $A110, DataRegularSeason20242025!$D$3:$D$1315, O$1)+SUMIFS(DataRegularSeason20242025!$AB$3:$AB$1315,DataRegularSeason20242025!$B$3:$B$1315, "&lt;=" &amp; $A110, DataRegularSeason20242025!$E$3:$E$1315, O$1)</f>
        <v>14</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14</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8</v>
      </c>
      <c r="V110" s="2">
        <f>SUMIFS(DataRegularSeason20242025!$AA$3:$AA$1315,DataRegularSeason20242025!$B$3:$B$1315, "&lt;=" &amp; $A110, DataRegularSeason20242025!$D$3:$D$1315, V$1)+SUMIFS(DataRegularSeason20242025!$AB$3:$AB$1315,DataRegularSeason20242025!$B$3:$B$1315, "&lt;=" &amp; $A110, DataRegularSeason20242025!$E$3:$E$1315, V$1)</f>
        <v>7</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9</v>
      </c>
      <c r="Y110" s="2">
        <f>SUMIFS(DataRegularSeason20242025!$AA$3:$AA$1315,DataRegularSeason20242025!$B$3:$B$1315, "&lt;=" &amp; $A110, DataRegularSeason20242025!$D$3:$D$1315, Y$1)+SUMIFS(DataRegularSeason20242025!$AB$3:$AB$1315,DataRegularSeason20242025!$B$3:$B$1315, "&lt;=" &amp; $A110, DataRegularSeason20242025!$E$3:$E$1315, Y$1)</f>
        <v>4</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12</v>
      </c>
      <c r="AB110" s="2">
        <f>SUMIFS(DataRegularSeason20242025!$AA$3:$AA$1315,DataRegularSeason20242025!$B$3:$B$1315, "&lt;=" &amp; $A110, DataRegularSeason20242025!$D$3:$D$1315, AB$1)+SUMIFS(DataRegularSeason20242025!$AB$3:$AB$1315,DataRegularSeason20242025!$B$3:$B$1315, "&lt;=" &amp; $A110, DataRegularSeason20242025!$E$3:$E$1315, AB$1)</f>
        <v>11</v>
      </c>
      <c r="AC110" s="2">
        <f>SUMIFS(DataRegularSeason20242025!$AA$3:$AA$1315,DataRegularSeason20242025!$B$3:$B$1315, "&lt;=" &amp; $A110, DataRegularSeason20242025!$D$3:$D$1315, AC$1)+SUMIFS(DataRegularSeason20242025!$AB$3:$AB$1315,DataRegularSeason20242025!$B$3:$B$1315, "&lt;=" &amp; $A110, DataRegularSeason20242025!$E$3:$E$1315, AC$1)</f>
        <v>10</v>
      </c>
      <c r="AD110" s="2">
        <f>SUMIFS(DataRegularSeason20242025!$AA$3:$AA$1315,DataRegularSeason20242025!$B$3:$B$1315, "&lt;=" &amp; $A110, DataRegularSeason20242025!$D$3:$D$1315, AD$1)+SUMIFS(DataRegularSeason20242025!$AB$3:$AB$1315,DataRegularSeason20242025!$B$3:$B$1315, "&lt;=" &amp; $A110, DataRegularSeason20242025!$E$3:$E$1315, AD$1)</f>
        <v>11</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16</v>
      </c>
      <c r="AG110" s="2">
        <f>SUMIFS(DataRegularSeason20242025!$AA$3:$AA$1315,DataRegularSeason20242025!$B$3:$B$1315, "&lt;=" &amp; $A110, DataRegularSeason20242025!$D$3:$D$1315, AG$1)+SUMIFS(DataRegularSeason20242025!$AB$3:$AB$1315,DataRegularSeason20242025!$B$3:$B$1315, "&lt;=" &amp; $A110, DataRegularSeason20242025!$E$3:$E$1315, AG$1)</f>
        <v>10</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7</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12</v>
      </c>
      <c r="F111" s="2">
        <f>SUMIFS(DataRegularSeason20242025!$AA$3:$AA$1315,DataRegularSeason20242025!$B$3:$B$1315, "&lt;=" &amp; $A111, DataRegularSeason20242025!$D$3:$D$1315, F$1)+SUMIFS(DataRegularSeason20242025!$AB$3:$AB$1315,DataRegularSeason20242025!$B$3:$B$1315, "&lt;=" &amp; $A111, DataRegularSeason20242025!$E$3:$E$1315, F$1)</f>
        <v>9</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7</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15</v>
      </c>
      <c r="N111" s="2">
        <f>SUMIFS(DataRegularSeason20242025!$AA$3:$AA$1315,DataRegularSeason20242025!$B$3:$B$1315, "&lt;=" &amp; $A111, DataRegularSeason20242025!$D$3:$D$1315, N$1)+SUMIFS(DataRegularSeason20242025!$AB$3:$AB$1315,DataRegularSeason20242025!$B$3:$B$1315, "&lt;=" &amp; $A111, DataRegularSeason20242025!$E$3:$E$1315, N$1)</f>
        <v>12</v>
      </c>
      <c r="O111" s="2">
        <f>SUMIFS(DataRegularSeason20242025!$AA$3:$AA$1315,DataRegularSeason20242025!$B$3:$B$1315, "&lt;=" &amp; $A111, DataRegularSeason20242025!$D$3:$D$1315, O$1)+SUMIFS(DataRegularSeason20242025!$AB$3:$AB$1315,DataRegularSeason20242025!$B$3:$B$1315, "&lt;=" &amp; $A111, DataRegularSeason20242025!$E$3:$E$1315, O$1)</f>
        <v>14</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14</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8</v>
      </c>
      <c r="V111" s="2">
        <f>SUMIFS(DataRegularSeason20242025!$AA$3:$AA$1315,DataRegularSeason20242025!$B$3:$B$1315, "&lt;=" &amp; $A111, DataRegularSeason20242025!$D$3:$D$1315, V$1)+SUMIFS(DataRegularSeason20242025!$AB$3:$AB$1315,DataRegularSeason20242025!$B$3:$B$1315, "&lt;=" &amp; $A111, DataRegularSeason20242025!$E$3:$E$1315, V$1)</f>
        <v>7</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9</v>
      </c>
      <c r="Y111" s="2">
        <f>SUMIFS(DataRegularSeason20242025!$AA$3:$AA$1315,DataRegularSeason20242025!$B$3:$B$1315, "&lt;=" &amp; $A111, DataRegularSeason20242025!$D$3:$D$1315, Y$1)+SUMIFS(DataRegularSeason20242025!$AB$3:$AB$1315,DataRegularSeason20242025!$B$3:$B$1315, "&lt;=" &amp; $A111, DataRegularSeason20242025!$E$3:$E$1315, Y$1)</f>
        <v>4</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12</v>
      </c>
      <c r="AB111" s="2">
        <f>SUMIFS(DataRegularSeason20242025!$AA$3:$AA$1315,DataRegularSeason20242025!$B$3:$B$1315, "&lt;=" &amp; $A111, DataRegularSeason20242025!$D$3:$D$1315, AB$1)+SUMIFS(DataRegularSeason20242025!$AB$3:$AB$1315,DataRegularSeason20242025!$B$3:$B$1315, "&lt;=" &amp; $A111, DataRegularSeason20242025!$E$3:$E$1315, AB$1)</f>
        <v>11</v>
      </c>
      <c r="AC111" s="2">
        <f>SUMIFS(DataRegularSeason20242025!$AA$3:$AA$1315,DataRegularSeason20242025!$B$3:$B$1315, "&lt;=" &amp; $A111, DataRegularSeason20242025!$D$3:$D$1315, AC$1)+SUMIFS(DataRegularSeason20242025!$AB$3:$AB$1315,DataRegularSeason20242025!$B$3:$B$1315, "&lt;=" &amp; $A111, DataRegularSeason20242025!$E$3:$E$1315, AC$1)</f>
        <v>10</v>
      </c>
      <c r="AD111" s="2">
        <f>SUMIFS(DataRegularSeason20242025!$AA$3:$AA$1315,DataRegularSeason20242025!$B$3:$B$1315, "&lt;=" &amp; $A111, DataRegularSeason20242025!$D$3:$D$1315, AD$1)+SUMIFS(DataRegularSeason20242025!$AB$3:$AB$1315,DataRegularSeason20242025!$B$3:$B$1315, "&lt;=" &amp; $A111, DataRegularSeason20242025!$E$3:$E$1315, AD$1)</f>
        <v>11</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16</v>
      </c>
      <c r="AG111" s="2">
        <f>SUMIFS(DataRegularSeason20242025!$AA$3:$AA$1315,DataRegularSeason20242025!$B$3:$B$1315, "&lt;=" &amp; $A111, DataRegularSeason20242025!$D$3:$D$1315, AG$1)+SUMIFS(DataRegularSeason20242025!$AB$3:$AB$1315,DataRegularSeason20242025!$B$3:$B$1315, "&lt;=" &amp; $A111, DataRegularSeason20242025!$E$3:$E$1315, AG$1)</f>
        <v>10</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7</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12</v>
      </c>
      <c r="F112" s="2">
        <f>SUMIFS(DataRegularSeason20242025!$AA$3:$AA$1315,DataRegularSeason20242025!$B$3:$B$1315, "&lt;=" &amp; $A112, DataRegularSeason20242025!$D$3:$D$1315, F$1)+SUMIFS(DataRegularSeason20242025!$AB$3:$AB$1315,DataRegularSeason20242025!$B$3:$B$1315, "&lt;=" &amp; $A112, DataRegularSeason20242025!$E$3:$E$1315, F$1)</f>
        <v>9</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7</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15</v>
      </c>
      <c r="N112" s="2">
        <f>SUMIFS(DataRegularSeason20242025!$AA$3:$AA$1315,DataRegularSeason20242025!$B$3:$B$1315, "&lt;=" &amp; $A112, DataRegularSeason20242025!$D$3:$D$1315, N$1)+SUMIFS(DataRegularSeason20242025!$AB$3:$AB$1315,DataRegularSeason20242025!$B$3:$B$1315, "&lt;=" &amp; $A112, DataRegularSeason20242025!$E$3:$E$1315, N$1)</f>
        <v>12</v>
      </c>
      <c r="O112" s="2">
        <f>SUMIFS(DataRegularSeason20242025!$AA$3:$AA$1315,DataRegularSeason20242025!$B$3:$B$1315, "&lt;=" &amp; $A112, DataRegularSeason20242025!$D$3:$D$1315, O$1)+SUMIFS(DataRegularSeason20242025!$AB$3:$AB$1315,DataRegularSeason20242025!$B$3:$B$1315, "&lt;=" &amp; $A112, DataRegularSeason20242025!$E$3:$E$1315, O$1)</f>
        <v>14</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14</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8</v>
      </c>
      <c r="V112" s="2">
        <f>SUMIFS(DataRegularSeason20242025!$AA$3:$AA$1315,DataRegularSeason20242025!$B$3:$B$1315, "&lt;=" &amp; $A112, DataRegularSeason20242025!$D$3:$D$1315, V$1)+SUMIFS(DataRegularSeason20242025!$AB$3:$AB$1315,DataRegularSeason20242025!$B$3:$B$1315, "&lt;=" &amp; $A112, DataRegularSeason20242025!$E$3:$E$1315, V$1)</f>
        <v>7</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9</v>
      </c>
      <c r="Y112" s="2">
        <f>SUMIFS(DataRegularSeason20242025!$AA$3:$AA$1315,DataRegularSeason20242025!$B$3:$B$1315, "&lt;=" &amp; $A112, DataRegularSeason20242025!$D$3:$D$1315, Y$1)+SUMIFS(DataRegularSeason20242025!$AB$3:$AB$1315,DataRegularSeason20242025!$B$3:$B$1315, "&lt;=" &amp; $A112, DataRegularSeason20242025!$E$3:$E$1315, Y$1)</f>
        <v>4</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12</v>
      </c>
      <c r="AB112" s="2">
        <f>SUMIFS(DataRegularSeason20242025!$AA$3:$AA$1315,DataRegularSeason20242025!$B$3:$B$1315, "&lt;=" &amp; $A112, DataRegularSeason20242025!$D$3:$D$1315, AB$1)+SUMIFS(DataRegularSeason20242025!$AB$3:$AB$1315,DataRegularSeason20242025!$B$3:$B$1315, "&lt;=" &amp; $A112, DataRegularSeason20242025!$E$3:$E$1315, AB$1)</f>
        <v>11</v>
      </c>
      <c r="AC112" s="2">
        <f>SUMIFS(DataRegularSeason20242025!$AA$3:$AA$1315,DataRegularSeason20242025!$B$3:$B$1315, "&lt;=" &amp; $A112, DataRegularSeason20242025!$D$3:$D$1315, AC$1)+SUMIFS(DataRegularSeason20242025!$AB$3:$AB$1315,DataRegularSeason20242025!$B$3:$B$1315, "&lt;=" &amp; $A112, DataRegularSeason20242025!$E$3:$E$1315, AC$1)</f>
        <v>10</v>
      </c>
      <c r="AD112" s="2">
        <f>SUMIFS(DataRegularSeason20242025!$AA$3:$AA$1315,DataRegularSeason20242025!$B$3:$B$1315, "&lt;=" &amp; $A112, DataRegularSeason20242025!$D$3:$D$1315, AD$1)+SUMIFS(DataRegularSeason20242025!$AB$3:$AB$1315,DataRegularSeason20242025!$B$3:$B$1315, "&lt;=" &amp; $A112, DataRegularSeason20242025!$E$3:$E$1315, AD$1)</f>
        <v>11</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16</v>
      </c>
      <c r="AG112" s="2">
        <f>SUMIFS(DataRegularSeason20242025!$AA$3:$AA$1315,DataRegularSeason20242025!$B$3:$B$1315, "&lt;=" &amp; $A112, DataRegularSeason20242025!$D$3:$D$1315, AG$1)+SUMIFS(DataRegularSeason20242025!$AB$3:$AB$1315,DataRegularSeason20242025!$B$3:$B$1315, "&lt;=" &amp; $A112, DataRegularSeason20242025!$E$3:$E$1315, AG$1)</f>
        <v>10</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7</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12</v>
      </c>
      <c r="F113" s="2">
        <f>SUMIFS(DataRegularSeason20242025!$AA$3:$AA$1315,DataRegularSeason20242025!$B$3:$B$1315, "&lt;=" &amp; $A113, DataRegularSeason20242025!$D$3:$D$1315, F$1)+SUMIFS(DataRegularSeason20242025!$AB$3:$AB$1315,DataRegularSeason20242025!$B$3:$B$1315, "&lt;=" &amp; $A113, DataRegularSeason20242025!$E$3:$E$1315, F$1)</f>
        <v>9</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7</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15</v>
      </c>
      <c r="N113" s="2">
        <f>SUMIFS(DataRegularSeason20242025!$AA$3:$AA$1315,DataRegularSeason20242025!$B$3:$B$1315, "&lt;=" &amp; $A113, DataRegularSeason20242025!$D$3:$D$1315, N$1)+SUMIFS(DataRegularSeason20242025!$AB$3:$AB$1315,DataRegularSeason20242025!$B$3:$B$1315, "&lt;=" &amp; $A113, DataRegularSeason20242025!$E$3:$E$1315, N$1)</f>
        <v>12</v>
      </c>
      <c r="O113" s="2">
        <f>SUMIFS(DataRegularSeason20242025!$AA$3:$AA$1315,DataRegularSeason20242025!$B$3:$B$1315, "&lt;=" &amp; $A113, DataRegularSeason20242025!$D$3:$D$1315, O$1)+SUMIFS(DataRegularSeason20242025!$AB$3:$AB$1315,DataRegularSeason20242025!$B$3:$B$1315, "&lt;=" &amp; $A113, DataRegularSeason20242025!$E$3:$E$1315, O$1)</f>
        <v>14</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14</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8</v>
      </c>
      <c r="V113" s="2">
        <f>SUMIFS(DataRegularSeason20242025!$AA$3:$AA$1315,DataRegularSeason20242025!$B$3:$B$1315, "&lt;=" &amp; $A113, DataRegularSeason20242025!$D$3:$D$1315, V$1)+SUMIFS(DataRegularSeason20242025!$AB$3:$AB$1315,DataRegularSeason20242025!$B$3:$B$1315, "&lt;=" &amp; $A113, DataRegularSeason20242025!$E$3:$E$1315, V$1)</f>
        <v>7</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9</v>
      </c>
      <c r="Y113" s="2">
        <f>SUMIFS(DataRegularSeason20242025!$AA$3:$AA$1315,DataRegularSeason20242025!$B$3:$B$1315, "&lt;=" &amp; $A113, DataRegularSeason20242025!$D$3:$D$1315, Y$1)+SUMIFS(DataRegularSeason20242025!$AB$3:$AB$1315,DataRegularSeason20242025!$B$3:$B$1315, "&lt;=" &amp; $A113, DataRegularSeason20242025!$E$3:$E$1315, Y$1)</f>
        <v>4</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12</v>
      </c>
      <c r="AB113" s="2">
        <f>SUMIFS(DataRegularSeason20242025!$AA$3:$AA$1315,DataRegularSeason20242025!$B$3:$B$1315, "&lt;=" &amp; $A113, DataRegularSeason20242025!$D$3:$D$1315, AB$1)+SUMIFS(DataRegularSeason20242025!$AB$3:$AB$1315,DataRegularSeason20242025!$B$3:$B$1315, "&lt;=" &amp; $A113, DataRegularSeason20242025!$E$3:$E$1315, AB$1)</f>
        <v>11</v>
      </c>
      <c r="AC113" s="2">
        <f>SUMIFS(DataRegularSeason20242025!$AA$3:$AA$1315,DataRegularSeason20242025!$B$3:$B$1315, "&lt;=" &amp; $A113, DataRegularSeason20242025!$D$3:$D$1315, AC$1)+SUMIFS(DataRegularSeason20242025!$AB$3:$AB$1315,DataRegularSeason20242025!$B$3:$B$1315, "&lt;=" &amp; $A113, DataRegularSeason20242025!$E$3:$E$1315, AC$1)</f>
        <v>10</v>
      </c>
      <c r="AD113" s="2">
        <f>SUMIFS(DataRegularSeason20242025!$AA$3:$AA$1315,DataRegularSeason20242025!$B$3:$B$1315, "&lt;=" &amp; $A113, DataRegularSeason20242025!$D$3:$D$1315, AD$1)+SUMIFS(DataRegularSeason20242025!$AB$3:$AB$1315,DataRegularSeason20242025!$B$3:$B$1315, "&lt;=" &amp; $A113, DataRegularSeason20242025!$E$3:$E$1315, AD$1)</f>
        <v>11</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16</v>
      </c>
      <c r="AG113" s="2">
        <f>SUMIFS(DataRegularSeason20242025!$AA$3:$AA$1315,DataRegularSeason20242025!$B$3:$B$1315, "&lt;=" &amp; $A113, DataRegularSeason20242025!$D$3:$D$1315, AG$1)+SUMIFS(DataRegularSeason20242025!$AB$3:$AB$1315,DataRegularSeason20242025!$B$3:$B$1315, "&lt;=" &amp; $A113, DataRegularSeason20242025!$E$3:$E$1315, AG$1)</f>
        <v>10</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7</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12</v>
      </c>
      <c r="F114" s="2">
        <f>SUMIFS(DataRegularSeason20242025!$AA$3:$AA$1315,DataRegularSeason20242025!$B$3:$B$1315, "&lt;=" &amp; $A114, DataRegularSeason20242025!$D$3:$D$1315, F$1)+SUMIFS(DataRegularSeason20242025!$AB$3:$AB$1315,DataRegularSeason20242025!$B$3:$B$1315, "&lt;=" &amp; $A114, DataRegularSeason20242025!$E$3:$E$1315, F$1)</f>
        <v>9</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7</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15</v>
      </c>
      <c r="N114" s="2">
        <f>SUMIFS(DataRegularSeason20242025!$AA$3:$AA$1315,DataRegularSeason20242025!$B$3:$B$1315, "&lt;=" &amp; $A114, DataRegularSeason20242025!$D$3:$D$1315, N$1)+SUMIFS(DataRegularSeason20242025!$AB$3:$AB$1315,DataRegularSeason20242025!$B$3:$B$1315, "&lt;=" &amp; $A114, DataRegularSeason20242025!$E$3:$E$1315, N$1)</f>
        <v>12</v>
      </c>
      <c r="O114" s="2">
        <f>SUMIFS(DataRegularSeason20242025!$AA$3:$AA$1315,DataRegularSeason20242025!$B$3:$B$1315, "&lt;=" &amp; $A114, DataRegularSeason20242025!$D$3:$D$1315, O$1)+SUMIFS(DataRegularSeason20242025!$AB$3:$AB$1315,DataRegularSeason20242025!$B$3:$B$1315, "&lt;=" &amp; $A114, DataRegularSeason20242025!$E$3:$E$1315, O$1)</f>
        <v>14</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14</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8</v>
      </c>
      <c r="V114" s="2">
        <f>SUMIFS(DataRegularSeason20242025!$AA$3:$AA$1315,DataRegularSeason20242025!$B$3:$B$1315, "&lt;=" &amp; $A114, DataRegularSeason20242025!$D$3:$D$1315, V$1)+SUMIFS(DataRegularSeason20242025!$AB$3:$AB$1315,DataRegularSeason20242025!$B$3:$B$1315, "&lt;=" &amp; $A114, DataRegularSeason20242025!$E$3:$E$1315, V$1)</f>
        <v>7</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9</v>
      </c>
      <c r="Y114" s="2">
        <f>SUMIFS(DataRegularSeason20242025!$AA$3:$AA$1315,DataRegularSeason20242025!$B$3:$B$1315, "&lt;=" &amp; $A114, DataRegularSeason20242025!$D$3:$D$1315, Y$1)+SUMIFS(DataRegularSeason20242025!$AB$3:$AB$1315,DataRegularSeason20242025!$B$3:$B$1315, "&lt;=" &amp; $A114, DataRegularSeason20242025!$E$3:$E$1315, Y$1)</f>
        <v>4</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12</v>
      </c>
      <c r="AB114" s="2">
        <f>SUMIFS(DataRegularSeason20242025!$AA$3:$AA$1315,DataRegularSeason20242025!$B$3:$B$1315, "&lt;=" &amp; $A114, DataRegularSeason20242025!$D$3:$D$1315, AB$1)+SUMIFS(DataRegularSeason20242025!$AB$3:$AB$1315,DataRegularSeason20242025!$B$3:$B$1315, "&lt;=" &amp; $A114, DataRegularSeason20242025!$E$3:$E$1315, AB$1)</f>
        <v>11</v>
      </c>
      <c r="AC114" s="2">
        <f>SUMIFS(DataRegularSeason20242025!$AA$3:$AA$1315,DataRegularSeason20242025!$B$3:$B$1315, "&lt;=" &amp; $A114, DataRegularSeason20242025!$D$3:$D$1315, AC$1)+SUMIFS(DataRegularSeason20242025!$AB$3:$AB$1315,DataRegularSeason20242025!$B$3:$B$1315, "&lt;=" &amp; $A114, DataRegularSeason20242025!$E$3:$E$1315, AC$1)</f>
        <v>10</v>
      </c>
      <c r="AD114" s="2">
        <f>SUMIFS(DataRegularSeason20242025!$AA$3:$AA$1315,DataRegularSeason20242025!$B$3:$B$1315, "&lt;=" &amp; $A114, DataRegularSeason20242025!$D$3:$D$1315, AD$1)+SUMIFS(DataRegularSeason20242025!$AB$3:$AB$1315,DataRegularSeason20242025!$B$3:$B$1315, "&lt;=" &amp; $A114, DataRegularSeason20242025!$E$3:$E$1315, AD$1)</f>
        <v>11</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16</v>
      </c>
      <c r="AG114" s="2">
        <f>SUMIFS(DataRegularSeason20242025!$AA$3:$AA$1315,DataRegularSeason20242025!$B$3:$B$1315, "&lt;=" &amp; $A114, DataRegularSeason20242025!$D$3:$D$1315, AG$1)+SUMIFS(DataRegularSeason20242025!$AB$3:$AB$1315,DataRegularSeason20242025!$B$3:$B$1315, "&lt;=" &amp; $A114, DataRegularSeason20242025!$E$3:$E$1315, AG$1)</f>
        <v>10</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7</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12</v>
      </c>
      <c r="F115" s="2">
        <f>SUMIFS(DataRegularSeason20242025!$AA$3:$AA$1315,DataRegularSeason20242025!$B$3:$B$1315, "&lt;=" &amp; $A115, DataRegularSeason20242025!$D$3:$D$1315, F$1)+SUMIFS(DataRegularSeason20242025!$AB$3:$AB$1315,DataRegularSeason20242025!$B$3:$B$1315, "&lt;=" &amp; $A115, DataRegularSeason20242025!$E$3:$E$1315, F$1)</f>
        <v>9</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7</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15</v>
      </c>
      <c r="N115" s="2">
        <f>SUMIFS(DataRegularSeason20242025!$AA$3:$AA$1315,DataRegularSeason20242025!$B$3:$B$1315, "&lt;=" &amp; $A115, DataRegularSeason20242025!$D$3:$D$1315, N$1)+SUMIFS(DataRegularSeason20242025!$AB$3:$AB$1315,DataRegularSeason20242025!$B$3:$B$1315, "&lt;=" &amp; $A115, DataRegularSeason20242025!$E$3:$E$1315, N$1)</f>
        <v>12</v>
      </c>
      <c r="O115" s="2">
        <f>SUMIFS(DataRegularSeason20242025!$AA$3:$AA$1315,DataRegularSeason20242025!$B$3:$B$1315, "&lt;=" &amp; $A115, DataRegularSeason20242025!$D$3:$D$1315, O$1)+SUMIFS(DataRegularSeason20242025!$AB$3:$AB$1315,DataRegularSeason20242025!$B$3:$B$1315, "&lt;=" &amp; $A115, DataRegularSeason20242025!$E$3:$E$1315, O$1)</f>
        <v>14</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14</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8</v>
      </c>
      <c r="V115" s="2">
        <f>SUMIFS(DataRegularSeason20242025!$AA$3:$AA$1315,DataRegularSeason20242025!$B$3:$B$1315, "&lt;=" &amp; $A115, DataRegularSeason20242025!$D$3:$D$1315, V$1)+SUMIFS(DataRegularSeason20242025!$AB$3:$AB$1315,DataRegularSeason20242025!$B$3:$B$1315, "&lt;=" &amp; $A115, DataRegularSeason20242025!$E$3:$E$1315, V$1)</f>
        <v>7</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9</v>
      </c>
      <c r="Y115" s="2">
        <f>SUMIFS(DataRegularSeason20242025!$AA$3:$AA$1315,DataRegularSeason20242025!$B$3:$B$1315, "&lt;=" &amp; $A115, DataRegularSeason20242025!$D$3:$D$1315, Y$1)+SUMIFS(DataRegularSeason20242025!$AB$3:$AB$1315,DataRegularSeason20242025!$B$3:$B$1315, "&lt;=" &amp; $A115, DataRegularSeason20242025!$E$3:$E$1315, Y$1)</f>
        <v>4</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12</v>
      </c>
      <c r="AB115" s="2">
        <f>SUMIFS(DataRegularSeason20242025!$AA$3:$AA$1315,DataRegularSeason20242025!$B$3:$B$1315, "&lt;=" &amp; $A115, DataRegularSeason20242025!$D$3:$D$1315, AB$1)+SUMIFS(DataRegularSeason20242025!$AB$3:$AB$1315,DataRegularSeason20242025!$B$3:$B$1315, "&lt;=" &amp; $A115, DataRegularSeason20242025!$E$3:$E$1315, AB$1)</f>
        <v>11</v>
      </c>
      <c r="AC115" s="2">
        <f>SUMIFS(DataRegularSeason20242025!$AA$3:$AA$1315,DataRegularSeason20242025!$B$3:$B$1315, "&lt;=" &amp; $A115, DataRegularSeason20242025!$D$3:$D$1315, AC$1)+SUMIFS(DataRegularSeason20242025!$AB$3:$AB$1315,DataRegularSeason20242025!$B$3:$B$1315, "&lt;=" &amp; $A115, DataRegularSeason20242025!$E$3:$E$1315, AC$1)</f>
        <v>10</v>
      </c>
      <c r="AD115" s="2">
        <f>SUMIFS(DataRegularSeason20242025!$AA$3:$AA$1315,DataRegularSeason20242025!$B$3:$B$1315, "&lt;=" &amp; $A115, DataRegularSeason20242025!$D$3:$D$1315, AD$1)+SUMIFS(DataRegularSeason20242025!$AB$3:$AB$1315,DataRegularSeason20242025!$B$3:$B$1315, "&lt;=" &amp; $A115, DataRegularSeason20242025!$E$3:$E$1315, AD$1)</f>
        <v>11</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16</v>
      </c>
      <c r="AG115" s="2">
        <f>SUMIFS(DataRegularSeason20242025!$AA$3:$AA$1315,DataRegularSeason20242025!$B$3:$B$1315, "&lt;=" &amp; $A115, DataRegularSeason20242025!$D$3:$D$1315, AG$1)+SUMIFS(DataRegularSeason20242025!$AB$3:$AB$1315,DataRegularSeason20242025!$B$3:$B$1315, "&lt;=" &amp; $A115, DataRegularSeason20242025!$E$3:$E$1315, AG$1)</f>
        <v>10</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7</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12</v>
      </c>
      <c r="F116" s="2">
        <f>SUMIFS(DataRegularSeason20242025!$AA$3:$AA$1315,DataRegularSeason20242025!$B$3:$B$1315, "&lt;=" &amp; $A116, DataRegularSeason20242025!$D$3:$D$1315, F$1)+SUMIFS(DataRegularSeason20242025!$AB$3:$AB$1315,DataRegularSeason20242025!$B$3:$B$1315, "&lt;=" &amp; $A116, DataRegularSeason20242025!$E$3:$E$1315, F$1)</f>
        <v>9</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7</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15</v>
      </c>
      <c r="N116" s="2">
        <f>SUMIFS(DataRegularSeason20242025!$AA$3:$AA$1315,DataRegularSeason20242025!$B$3:$B$1315, "&lt;=" &amp; $A116, DataRegularSeason20242025!$D$3:$D$1315, N$1)+SUMIFS(DataRegularSeason20242025!$AB$3:$AB$1315,DataRegularSeason20242025!$B$3:$B$1315, "&lt;=" &amp; $A116, DataRegularSeason20242025!$E$3:$E$1315, N$1)</f>
        <v>12</v>
      </c>
      <c r="O116" s="2">
        <f>SUMIFS(DataRegularSeason20242025!$AA$3:$AA$1315,DataRegularSeason20242025!$B$3:$B$1315, "&lt;=" &amp; $A116, DataRegularSeason20242025!$D$3:$D$1315, O$1)+SUMIFS(DataRegularSeason20242025!$AB$3:$AB$1315,DataRegularSeason20242025!$B$3:$B$1315, "&lt;=" &amp; $A116, DataRegularSeason20242025!$E$3:$E$1315, O$1)</f>
        <v>14</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14</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8</v>
      </c>
      <c r="V116" s="2">
        <f>SUMIFS(DataRegularSeason20242025!$AA$3:$AA$1315,DataRegularSeason20242025!$B$3:$B$1315, "&lt;=" &amp; $A116, DataRegularSeason20242025!$D$3:$D$1315, V$1)+SUMIFS(DataRegularSeason20242025!$AB$3:$AB$1315,DataRegularSeason20242025!$B$3:$B$1315, "&lt;=" &amp; $A116, DataRegularSeason20242025!$E$3:$E$1315, V$1)</f>
        <v>7</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9</v>
      </c>
      <c r="Y116" s="2">
        <f>SUMIFS(DataRegularSeason20242025!$AA$3:$AA$1315,DataRegularSeason20242025!$B$3:$B$1315, "&lt;=" &amp; $A116, DataRegularSeason20242025!$D$3:$D$1315, Y$1)+SUMIFS(DataRegularSeason20242025!$AB$3:$AB$1315,DataRegularSeason20242025!$B$3:$B$1315, "&lt;=" &amp; $A116, DataRegularSeason20242025!$E$3:$E$1315, Y$1)</f>
        <v>4</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12</v>
      </c>
      <c r="AB116" s="2">
        <f>SUMIFS(DataRegularSeason20242025!$AA$3:$AA$1315,DataRegularSeason20242025!$B$3:$B$1315, "&lt;=" &amp; $A116, DataRegularSeason20242025!$D$3:$D$1315, AB$1)+SUMIFS(DataRegularSeason20242025!$AB$3:$AB$1315,DataRegularSeason20242025!$B$3:$B$1315, "&lt;=" &amp; $A116, DataRegularSeason20242025!$E$3:$E$1315, AB$1)</f>
        <v>11</v>
      </c>
      <c r="AC116" s="2">
        <f>SUMIFS(DataRegularSeason20242025!$AA$3:$AA$1315,DataRegularSeason20242025!$B$3:$B$1315, "&lt;=" &amp; $A116, DataRegularSeason20242025!$D$3:$D$1315, AC$1)+SUMIFS(DataRegularSeason20242025!$AB$3:$AB$1315,DataRegularSeason20242025!$B$3:$B$1315, "&lt;=" &amp; $A116, DataRegularSeason20242025!$E$3:$E$1315, AC$1)</f>
        <v>10</v>
      </c>
      <c r="AD116" s="2">
        <f>SUMIFS(DataRegularSeason20242025!$AA$3:$AA$1315,DataRegularSeason20242025!$B$3:$B$1315, "&lt;=" &amp; $A116, DataRegularSeason20242025!$D$3:$D$1315, AD$1)+SUMIFS(DataRegularSeason20242025!$AB$3:$AB$1315,DataRegularSeason20242025!$B$3:$B$1315, "&lt;=" &amp; $A116, DataRegularSeason20242025!$E$3:$E$1315, AD$1)</f>
        <v>11</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16</v>
      </c>
      <c r="AG116" s="2">
        <f>SUMIFS(DataRegularSeason20242025!$AA$3:$AA$1315,DataRegularSeason20242025!$B$3:$B$1315, "&lt;=" &amp; $A116, DataRegularSeason20242025!$D$3:$D$1315, AG$1)+SUMIFS(DataRegularSeason20242025!$AB$3:$AB$1315,DataRegularSeason20242025!$B$3:$B$1315, "&lt;=" &amp; $A116, DataRegularSeason20242025!$E$3:$E$1315, AG$1)</f>
        <v>10</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7</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12</v>
      </c>
      <c r="F117" s="2">
        <f>SUMIFS(DataRegularSeason20242025!$AA$3:$AA$1315,DataRegularSeason20242025!$B$3:$B$1315, "&lt;=" &amp; $A117, DataRegularSeason20242025!$D$3:$D$1315, F$1)+SUMIFS(DataRegularSeason20242025!$AB$3:$AB$1315,DataRegularSeason20242025!$B$3:$B$1315, "&lt;=" &amp; $A117, DataRegularSeason20242025!$E$3:$E$1315, F$1)</f>
        <v>9</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7</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15</v>
      </c>
      <c r="N117" s="2">
        <f>SUMIFS(DataRegularSeason20242025!$AA$3:$AA$1315,DataRegularSeason20242025!$B$3:$B$1315, "&lt;=" &amp; $A117, DataRegularSeason20242025!$D$3:$D$1315, N$1)+SUMIFS(DataRegularSeason20242025!$AB$3:$AB$1315,DataRegularSeason20242025!$B$3:$B$1315, "&lt;=" &amp; $A117, DataRegularSeason20242025!$E$3:$E$1315, N$1)</f>
        <v>12</v>
      </c>
      <c r="O117" s="2">
        <f>SUMIFS(DataRegularSeason20242025!$AA$3:$AA$1315,DataRegularSeason20242025!$B$3:$B$1315, "&lt;=" &amp; $A117, DataRegularSeason20242025!$D$3:$D$1315, O$1)+SUMIFS(DataRegularSeason20242025!$AB$3:$AB$1315,DataRegularSeason20242025!$B$3:$B$1315, "&lt;=" &amp; $A117, DataRegularSeason20242025!$E$3:$E$1315, O$1)</f>
        <v>14</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14</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8</v>
      </c>
      <c r="V117" s="2">
        <f>SUMIFS(DataRegularSeason20242025!$AA$3:$AA$1315,DataRegularSeason20242025!$B$3:$B$1315, "&lt;=" &amp; $A117, DataRegularSeason20242025!$D$3:$D$1315, V$1)+SUMIFS(DataRegularSeason20242025!$AB$3:$AB$1315,DataRegularSeason20242025!$B$3:$B$1315, "&lt;=" &amp; $A117, DataRegularSeason20242025!$E$3:$E$1315, V$1)</f>
        <v>7</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9</v>
      </c>
      <c r="Y117" s="2">
        <f>SUMIFS(DataRegularSeason20242025!$AA$3:$AA$1315,DataRegularSeason20242025!$B$3:$B$1315, "&lt;=" &amp; $A117, DataRegularSeason20242025!$D$3:$D$1315, Y$1)+SUMIFS(DataRegularSeason20242025!$AB$3:$AB$1315,DataRegularSeason20242025!$B$3:$B$1315, "&lt;=" &amp; $A117, DataRegularSeason20242025!$E$3:$E$1315, Y$1)</f>
        <v>4</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12</v>
      </c>
      <c r="AB117" s="2">
        <f>SUMIFS(DataRegularSeason20242025!$AA$3:$AA$1315,DataRegularSeason20242025!$B$3:$B$1315, "&lt;=" &amp; $A117, DataRegularSeason20242025!$D$3:$D$1315, AB$1)+SUMIFS(DataRegularSeason20242025!$AB$3:$AB$1315,DataRegularSeason20242025!$B$3:$B$1315, "&lt;=" &amp; $A117, DataRegularSeason20242025!$E$3:$E$1315, AB$1)</f>
        <v>11</v>
      </c>
      <c r="AC117" s="2">
        <f>SUMIFS(DataRegularSeason20242025!$AA$3:$AA$1315,DataRegularSeason20242025!$B$3:$B$1315, "&lt;=" &amp; $A117, DataRegularSeason20242025!$D$3:$D$1315, AC$1)+SUMIFS(DataRegularSeason20242025!$AB$3:$AB$1315,DataRegularSeason20242025!$B$3:$B$1315, "&lt;=" &amp; $A117, DataRegularSeason20242025!$E$3:$E$1315, AC$1)</f>
        <v>10</v>
      </c>
      <c r="AD117" s="2">
        <f>SUMIFS(DataRegularSeason20242025!$AA$3:$AA$1315,DataRegularSeason20242025!$B$3:$B$1315, "&lt;=" &amp; $A117, DataRegularSeason20242025!$D$3:$D$1315, AD$1)+SUMIFS(DataRegularSeason20242025!$AB$3:$AB$1315,DataRegularSeason20242025!$B$3:$B$1315, "&lt;=" &amp; $A117, DataRegularSeason20242025!$E$3:$E$1315, AD$1)</f>
        <v>11</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16</v>
      </c>
      <c r="AG117" s="2">
        <f>SUMIFS(DataRegularSeason20242025!$AA$3:$AA$1315,DataRegularSeason20242025!$B$3:$B$1315, "&lt;=" &amp; $A117, DataRegularSeason20242025!$D$3:$D$1315, AG$1)+SUMIFS(DataRegularSeason20242025!$AB$3:$AB$1315,DataRegularSeason20242025!$B$3:$B$1315, "&lt;=" &amp; $A117, DataRegularSeason20242025!$E$3:$E$1315, AG$1)</f>
        <v>10</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7</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12</v>
      </c>
      <c r="F118" s="2">
        <f>SUMIFS(DataRegularSeason20242025!$AA$3:$AA$1315,DataRegularSeason20242025!$B$3:$B$1315, "&lt;=" &amp; $A118, DataRegularSeason20242025!$D$3:$D$1315, F$1)+SUMIFS(DataRegularSeason20242025!$AB$3:$AB$1315,DataRegularSeason20242025!$B$3:$B$1315, "&lt;=" &amp; $A118, DataRegularSeason20242025!$E$3:$E$1315, F$1)</f>
        <v>9</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7</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15</v>
      </c>
      <c r="N118" s="2">
        <f>SUMIFS(DataRegularSeason20242025!$AA$3:$AA$1315,DataRegularSeason20242025!$B$3:$B$1315, "&lt;=" &amp; $A118, DataRegularSeason20242025!$D$3:$D$1315, N$1)+SUMIFS(DataRegularSeason20242025!$AB$3:$AB$1315,DataRegularSeason20242025!$B$3:$B$1315, "&lt;=" &amp; $A118, DataRegularSeason20242025!$E$3:$E$1315, N$1)</f>
        <v>12</v>
      </c>
      <c r="O118" s="2">
        <f>SUMIFS(DataRegularSeason20242025!$AA$3:$AA$1315,DataRegularSeason20242025!$B$3:$B$1315, "&lt;=" &amp; $A118, DataRegularSeason20242025!$D$3:$D$1315, O$1)+SUMIFS(DataRegularSeason20242025!$AB$3:$AB$1315,DataRegularSeason20242025!$B$3:$B$1315, "&lt;=" &amp; $A118, DataRegularSeason20242025!$E$3:$E$1315, O$1)</f>
        <v>14</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14</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8</v>
      </c>
      <c r="V118" s="2">
        <f>SUMIFS(DataRegularSeason20242025!$AA$3:$AA$1315,DataRegularSeason20242025!$B$3:$B$1315, "&lt;=" &amp; $A118, DataRegularSeason20242025!$D$3:$D$1315, V$1)+SUMIFS(DataRegularSeason20242025!$AB$3:$AB$1315,DataRegularSeason20242025!$B$3:$B$1315, "&lt;=" &amp; $A118, DataRegularSeason20242025!$E$3:$E$1315, V$1)</f>
        <v>7</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9</v>
      </c>
      <c r="Y118" s="2">
        <f>SUMIFS(DataRegularSeason20242025!$AA$3:$AA$1315,DataRegularSeason20242025!$B$3:$B$1315, "&lt;=" &amp; $A118, DataRegularSeason20242025!$D$3:$D$1315, Y$1)+SUMIFS(DataRegularSeason20242025!$AB$3:$AB$1315,DataRegularSeason20242025!$B$3:$B$1315, "&lt;=" &amp; $A118, DataRegularSeason20242025!$E$3:$E$1315, Y$1)</f>
        <v>4</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12</v>
      </c>
      <c r="AB118" s="2">
        <f>SUMIFS(DataRegularSeason20242025!$AA$3:$AA$1315,DataRegularSeason20242025!$B$3:$B$1315, "&lt;=" &amp; $A118, DataRegularSeason20242025!$D$3:$D$1315, AB$1)+SUMIFS(DataRegularSeason20242025!$AB$3:$AB$1315,DataRegularSeason20242025!$B$3:$B$1315, "&lt;=" &amp; $A118, DataRegularSeason20242025!$E$3:$E$1315, AB$1)</f>
        <v>11</v>
      </c>
      <c r="AC118" s="2">
        <f>SUMIFS(DataRegularSeason20242025!$AA$3:$AA$1315,DataRegularSeason20242025!$B$3:$B$1315, "&lt;=" &amp; $A118, DataRegularSeason20242025!$D$3:$D$1315, AC$1)+SUMIFS(DataRegularSeason20242025!$AB$3:$AB$1315,DataRegularSeason20242025!$B$3:$B$1315, "&lt;=" &amp; $A118, DataRegularSeason20242025!$E$3:$E$1315, AC$1)</f>
        <v>10</v>
      </c>
      <c r="AD118" s="2">
        <f>SUMIFS(DataRegularSeason20242025!$AA$3:$AA$1315,DataRegularSeason20242025!$B$3:$B$1315, "&lt;=" &amp; $A118, DataRegularSeason20242025!$D$3:$D$1315, AD$1)+SUMIFS(DataRegularSeason20242025!$AB$3:$AB$1315,DataRegularSeason20242025!$B$3:$B$1315, "&lt;=" &amp; $A118, DataRegularSeason20242025!$E$3:$E$1315, AD$1)</f>
        <v>11</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16</v>
      </c>
      <c r="AG118" s="2">
        <f>SUMIFS(DataRegularSeason20242025!$AA$3:$AA$1315,DataRegularSeason20242025!$B$3:$B$1315, "&lt;=" &amp; $A118, DataRegularSeason20242025!$D$3:$D$1315, AG$1)+SUMIFS(DataRegularSeason20242025!$AB$3:$AB$1315,DataRegularSeason20242025!$B$3:$B$1315, "&lt;=" &amp; $A118, DataRegularSeason20242025!$E$3:$E$1315, AG$1)</f>
        <v>10</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7</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12</v>
      </c>
      <c r="F119" s="2">
        <f>SUMIFS(DataRegularSeason20242025!$AA$3:$AA$1315,DataRegularSeason20242025!$B$3:$B$1315, "&lt;=" &amp; $A119, DataRegularSeason20242025!$D$3:$D$1315, F$1)+SUMIFS(DataRegularSeason20242025!$AB$3:$AB$1315,DataRegularSeason20242025!$B$3:$B$1315, "&lt;=" &amp; $A119, DataRegularSeason20242025!$E$3:$E$1315, F$1)</f>
        <v>9</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7</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15</v>
      </c>
      <c r="N119" s="2">
        <f>SUMIFS(DataRegularSeason20242025!$AA$3:$AA$1315,DataRegularSeason20242025!$B$3:$B$1315, "&lt;=" &amp; $A119, DataRegularSeason20242025!$D$3:$D$1315, N$1)+SUMIFS(DataRegularSeason20242025!$AB$3:$AB$1315,DataRegularSeason20242025!$B$3:$B$1315, "&lt;=" &amp; $A119, DataRegularSeason20242025!$E$3:$E$1315, N$1)</f>
        <v>12</v>
      </c>
      <c r="O119" s="2">
        <f>SUMIFS(DataRegularSeason20242025!$AA$3:$AA$1315,DataRegularSeason20242025!$B$3:$B$1315, "&lt;=" &amp; $A119, DataRegularSeason20242025!$D$3:$D$1315, O$1)+SUMIFS(DataRegularSeason20242025!$AB$3:$AB$1315,DataRegularSeason20242025!$B$3:$B$1315, "&lt;=" &amp; $A119, DataRegularSeason20242025!$E$3:$E$1315, O$1)</f>
        <v>14</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14</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8</v>
      </c>
      <c r="V119" s="2">
        <f>SUMIFS(DataRegularSeason20242025!$AA$3:$AA$1315,DataRegularSeason20242025!$B$3:$B$1315, "&lt;=" &amp; $A119, DataRegularSeason20242025!$D$3:$D$1315, V$1)+SUMIFS(DataRegularSeason20242025!$AB$3:$AB$1315,DataRegularSeason20242025!$B$3:$B$1315, "&lt;=" &amp; $A119, DataRegularSeason20242025!$E$3:$E$1315, V$1)</f>
        <v>7</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9</v>
      </c>
      <c r="Y119" s="2">
        <f>SUMIFS(DataRegularSeason20242025!$AA$3:$AA$1315,DataRegularSeason20242025!$B$3:$B$1315, "&lt;=" &amp; $A119, DataRegularSeason20242025!$D$3:$D$1315, Y$1)+SUMIFS(DataRegularSeason20242025!$AB$3:$AB$1315,DataRegularSeason20242025!$B$3:$B$1315, "&lt;=" &amp; $A119, DataRegularSeason20242025!$E$3:$E$1315, Y$1)</f>
        <v>4</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12</v>
      </c>
      <c r="AB119" s="2">
        <f>SUMIFS(DataRegularSeason20242025!$AA$3:$AA$1315,DataRegularSeason20242025!$B$3:$B$1315, "&lt;=" &amp; $A119, DataRegularSeason20242025!$D$3:$D$1315, AB$1)+SUMIFS(DataRegularSeason20242025!$AB$3:$AB$1315,DataRegularSeason20242025!$B$3:$B$1315, "&lt;=" &amp; $A119, DataRegularSeason20242025!$E$3:$E$1315, AB$1)</f>
        <v>11</v>
      </c>
      <c r="AC119" s="2">
        <f>SUMIFS(DataRegularSeason20242025!$AA$3:$AA$1315,DataRegularSeason20242025!$B$3:$B$1315, "&lt;=" &amp; $A119, DataRegularSeason20242025!$D$3:$D$1315, AC$1)+SUMIFS(DataRegularSeason20242025!$AB$3:$AB$1315,DataRegularSeason20242025!$B$3:$B$1315, "&lt;=" &amp; $A119, DataRegularSeason20242025!$E$3:$E$1315, AC$1)</f>
        <v>10</v>
      </c>
      <c r="AD119" s="2">
        <f>SUMIFS(DataRegularSeason20242025!$AA$3:$AA$1315,DataRegularSeason20242025!$B$3:$B$1315, "&lt;=" &amp; $A119, DataRegularSeason20242025!$D$3:$D$1315, AD$1)+SUMIFS(DataRegularSeason20242025!$AB$3:$AB$1315,DataRegularSeason20242025!$B$3:$B$1315, "&lt;=" &amp; $A119, DataRegularSeason20242025!$E$3:$E$1315, AD$1)</f>
        <v>11</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16</v>
      </c>
      <c r="AG119" s="2">
        <f>SUMIFS(DataRegularSeason20242025!$AA$3:$AA$1315,DataRegularSeason20242025!$B$3:$B$1315, "&lt;=" &amp; $A119, DataRegularSeason20242025!$D$3:$D$1315, AG$1)+SUMIFS(DataRegularSeason20242025!$AB$3:$AB$1315,DataRegularSeason20242025!$B$3:$B$1315, "&lt;=" &amp; $A119, DataRegularSeason20242025!$E$3:$E$1315, AG$1)</f>
        <v>10</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7</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12</v>
      </c>
      <c r="F120" s="2">
        <f>SUMIFS(DataRegularSeason20242025!$AA$3:$AA$1315,DataRegularSeason20242025!$B$3:$B$1315, "&lt;=" &amp; $A120, DataRegularSeason20242025!$D$3:$D$1315, F$1)+SUMIFS(DataRegularSeason20242025!$AB$3:$AB$1315,DataRegularSeason20242025!$B$3:$B$1315, "&lt;=" &amp; $A120, DataRegularSeason20242025!$E$3:$E$1315, F$1)</f>
        <v>9</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7</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15</v>
      </c>
      <c r="N120" s="2">
        <f>SUMIFS(DataRegularSeason20242025!$AA$3:$AA$1315,DataRegularSeason20242025!$B$3:$B$1315, "&lt;=" &amp; $A120, DataRegularSeason20242025!$D$3:$D$1315, N$1)+SUMIFS(DataRegularSeason20242025!$AB$3:$AB$1315,DataRegularSeason20242025!$B$3:$B$1315, "&lt;=" &amp; $A120, DataRegularSeason20242025!$E$3:$E$1315, N$1)</f>
        <v>12</v>
      </c>
      <c r="O120" s="2">
        <f>SUMIFS(DataRegularSeason20242025!$AA$3:$AA$1315,DataRegularSeason20242025!$B$3:$B$1315, "&lt;=" &amp; $A120, DataRegularSeason20242025!$D$3:$D$1315, O$1)+SUMIFS(DataRegularSeason20242025!$AB$3:$AB$1315,DataRegularSeason20242025!$B$3:$B$1315, "&lt;=" &amp; $A120, DataRegularSeason20242025!$E$3:$E$1315, O$1)</f>
        <v>14</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14</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8</v>
      </c>
      <c r="V120" s="2">
        <f>SUMIFS(DataRegularSeason20242025!$AA$3:$AA$1315,DataRegularSeason20242025!$B$3:$B$1315, "&lt;=" &amp; $A120, DataRegularSeason20242025!$D$3:$D$1315, V$1)+SUMIFS(DataRegularSeason20242025!$AB$3:$AB$1315,DataRegularSeason20242025!$B$3:$B$1315, "&lt;=" &amp; $A120, DataRegularSeason20242025!$E$3:$E$1315, V$1)</f>
        <v>7</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9</v>
      </c>
      <c r="Y120" s="2">
        <f>SUMIFS(DataRegularSeason20242025!$AA$3:$AA$1315,DataRegularSeason20242025!$B$3:$B$1315, "&lt;=" &amp; $A120, DataRegularSeason20242025!$D$3:$D$1315, Y$1)+SUMIFS(DataRegularSeason20242025!$AB$3:$AB$1315,DataRegularSeason20242025!$B$3:$B$1315, "&lt;=" &amp; $A120, DataRegularSeason20242025!$E$3:$E$1315, Y$1)</f>
        <v>4</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12</v>
      </c>
      <c r="AB120" s="2">
        <f>SUMIFS(DataRegularSeason20242025!$AA$3:$AA$1315,DataRegularSeason20242025!$B$3:$B$1315, "&lt;=" &amp; $A120, DataRegularSeason20242025!$D$3:$D$1315, AB$1)+SUMIFS(DataRegularSeason20242025!$AB$3:$AB$1315,DataRegularSeason20242025!$B$3:$B$1315, "&lt;=" &amp; $A120, DataRegularSeason20242025!$E$3:$E$1315, AB$1)</f>
        <v>11</v>
      </c>
      <c r="AC120" s="2">
        <f>SUMIFS(DataRegularSeason20242025!$AA$3:$AA$1315,DataRegularSeason20242025!$B$3:$B$1315, "&lt;=" &amp; $A120, DataRegularSeason20242025!$D$3:$D$1315, AC$1)+SUMIFS(DataRegularSeason20242025!$AB$3:$AB$1315,DataRegularSeason20242025!$B$3:$B$1315, "&lt;=" &amp; $A120, DataRegularSeason20242025!$E$3:$E$1315, AC$1)</f>
        <v>10</v>
      </c>
      <c r="AD120" s="2">
        <f>SUMIFS(DataRegularSeason20242025!$AA$3:$AA$1315,DataRegularSeason20242025!$B$3:$B$1315, "&lt;=" &amp; $A120, DataRegularSeason20242025!$D$3:$D$1315, AD$1)+SUMIFS(DataRegularSeason20242025!$AB$3:$AB$1315,DataRegularSeason20242025!$B$3:$B$1315, "&lt;=" &amp; $A120, DataRegularSeason20242025!$E$3:$E$1315, AD$1)</f>
        <v>11</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16</v>
      </c>
      <c r="AG120" s="2">
        <f>SUMIFS(DataRegularSeason20242025!$AA$3:$AA$1315,DataRegularSeason20242025!$B$3:$B$1315, "&lt;=" &amp; $A120, DataRegularSeason20242025!$D$3:$D$1315, AG$1)+SUMIFS(DataRegularSeason20242025!$AB$3:$AB$1315,DataRegularSeason20242025!$B$3:$B$1315, "&lt;=" &amp; $A120, DataRegularSeason20242025!$E$3:$E$1315, AG$1)</f>
        <v>10</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7</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12</v>
      </c>
      <c r="F121" s="2">
        <f>SUMIFS(DataRegularSeason20242025!$AA$3:$AA$1315,DataRegularSeason20242025!$B$3:$B$1315, "&lt;=" &amp; $A121, DataRegularSeason20242025!$D$3:$D$1315, F$1)+SUMIFS(DataRegularSeason20242025!$AB$3:$AB$1315,DataRegularSeason20242025!$B$3:$B$1315, "&lt;=" &amp; $A121, DataRegularSeason20242025!$E$3:$E$1315, F$1)</f>
        <v>9</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7</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15</v>
      </c>
      <c r="N121" s="2">
        <f>SUMIFS(DataRegularSeason20242025!$AA$3:$AA$1315,DataRegularSeason20242025!$B$3:$B$1315, "&lt;=" &amp; $A121, DataRegularSeason20242025!$D$3:$D$1315, N$1)+SUMIFS(DataRegularSeason20242025!$AB$3:$AB$1315,DataRegularSeason20242025!$B$3:$B$1315, "&lt;=" &amp; $A121, DataRegularSeason20242025!$E$3:$E$1315, N$1)</f>
        <v>12</v>
      </c>
      <c r="O121" s="2">
        <f>SUMIFS(DataRegularSeason20242025!$AA$3:$AA$1315,DataRegularSeason20242025!$B$3:$B$1315, "&lt;=" &amp; $A121, DataRegularSeason20242025!$D$3:$D$1315, O$1)+SUMIFS(DataRegularSeason20242025!$AB$3:$AB$1315,DataRegularSeason20242025!$B$3:$B$1315, "&lt;=" &amp; $A121, DataRegularSeason20242025!$E$3:$E$1315, O$1)</f>
        <v>14</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14</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8</v>
      </c>
      <c r="V121" s="2">
        <f>SUMIFS(DataRegularSeason20242025!$AA$3:$AA$1315,DataRegularSeason20242025!$B$3:$B$1315, "&lt;=" &amp; $A121, DataRegularSeason20242025!$D$3:$D$1315, V$1)+SUMIFS(DataRegularSeason20242025!$AB$3:$AB$1315,DataRegularSeason20242025!$B$3:$B$1315, "&lt;=" &amp; $A121, DataRegularSeason20242025!$E$3:$E$1315, V$1)</f>
        <v>7</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9</v>
      </c>
      <c r="Y121" s="2">
        <f>SUMIFS(DataRegularSeason20242025!$AA$3:$AA$1315,DataRegularSeason20242025!$B$3:$B$1315, "&lt;=" &amp; $A121, DataRegularSeason20242025!$D$3:$D$1315, Y$1)+SUMIFS(DataRegularSeason20242025!$AB$3:$AB$1315,DataRegularSeason20242025!$B$3:$B$1315, "&lt;=" &amp; $A121, DataRegularSeason20242025!$E$3:$E$1315, Y$1)</f>
        <v>4</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12</v>
      </c>
      <c r="AB121" s="2">
        <f>SUMIFS(DataRegularSeason20242025!$AA$3:$AA$1315,DataRegularSeason20242025!$B$3:$B$1315, "&lt;=" &amp; $A121, DataRegularSeason20242025!$D$3:$D$1315, AB$1)+SUMIFS(DataRegularSeason20242025!$AB$3:$AB$1315,DataRegularSeason20242025!$B$3:$B$1315, "&lt;=" &amp; $A121, DataRegularSeason20242025!$E$3:$E$1315, AB$1)</f>
        <v>11</v>
      </c>
      <c r="AC121" s="2">
        <f>SUMIFS(DataRegularSeason20242025!$AA$3:$AA$1315,DataRegularSeason20242025!$B$3:$B$1315, "&lt;=" &amp; $A121, DataRegularSeason20242025!$D$3:$D$1315, AC$1)+SUMIFS(DataRegularSeason20242025!$AB$3:$AB$1315,DataRegularSeason20242025!$B$3:$B$1315, "&lt;=" &amp; $A121, DataRegularSeason20242025!$E$3:$E$1315, AC$1)</f>
        <v>10</v>
      </c>
      <c r="AD121" s="2">
        <f>SUMIFS(DataRegularSeason20242025!$AA$3:$AA$1315,DataRegularSeason20242025!$B$3:$B$1315, "&lt;=" &amp; $A121, DataRegularSeason20242025!$D$3:$D$1315, AD$1)+SUMIFS(DataRegularSeason20242025!$AB$3:$AB$1315,DataRegularSeason20242025!$B$3:$B$1315, "&lt;=" &amp; $A121, DataRegularSeason20242025!$E$3:$E$1315, AD$1)</f>
        <v>11</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16</v>
      </c>
      <c r="AG121" s="2">
        <f>SUMIFS(DataRegularSeason20242025!$AA$3:$AA$1315,DataRegularSeason20242025!$B$3:$B$1315, "&lt;=" &amp; $A121, DataRegularSeason20242025!$D$3:$D$1315, AG$1)+SUMIFS(DataRegularSeason20242025!$AB$3:$AB$1315,DataRegularSeason20242025!$B$3:$B$1315, "&lt;=" &amp; $A121, DataRegularSeason20242025!$E$3:$E$1315, AG$1)</f>
        <v>10</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7</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12</v>
      </c>
      <c r="F122" s="2">
        <f>SUMIFS(DataRegularSeason20242025!$AA$3:$AA$1315,DataRegularSeason20242025!$B$3:$B$1315, "&lt;=" &amp; $A122, DataRegularSeason20242025!$D$3:$D$1315, F$1)+SUMIFS(DataRegularSeason20242025!$AB$3:$AB$1315,DataRegularSeason20242025!$B$3:$B$1315, "&lt;=" &amp; $A122, DataRegularSeason20242025!$E$3:$E$1315, F$1)</f>
        <v>9</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7</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15</v>
      </c>
      <c r="N122" s="2">
        <f>SUMIFS(DataRegularSeason20242025!$AA$3:$AA$1315,DataRegularSeason20242025!$B$3:$B$1315, "&lt;=" &amp; $A122, DataRegularSeason20242025!$D$3:$D$1315, N$1)+SUMIFS(DataRegularSeason20242025!$AB$3:$AB$1315,DataRegularSeason20242025!$B$3:$B$1315, "&lt;=" &amp; $A122, DataRegularSeason20242025!$E$3:$E$1315, N$1)</f>
        <v>12</v>
      </c>
      <c r="O122" s="2">
        <f>SUMIFS(DataRegularSeason20242025!$AA$3:$AA$1315,DataRegularSeason20242025!$B$3:$B$1315, "&lt;=" &amp; $A122, DataRegularSeason20242025!$D$3:$D$1315, O$1)+SUMIFS(DataRegularSeason20242025!$AB$3:$AB$1315,DataRegularSeason20242025!$B$3:$B$1315, "&lt;=" &amp; $A122, DataRegularSeason20242025!$E$3:$E$1315, O$1)</f>
        <v>14</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14</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8</v>
      </c>
      <c r="V122" s="2">
        <f>SUMIFS(DataRegularSeason20242025!$AA$3:$AA$1315,DataRegularSeason20242025!$B$3:$B$1315, "&lt;=" &amp; $A122, DataRegularSeason20242025!$D$3:$D$1315, V$1)+SUMIFS(DataRegularSeason20242025!$AB$3:$AB$1315,DataRegularSeason20242025!$B$3:$B$1315, "&lt;=" &amp; $A122, DataRegularSeason20242025!$E$3:$E$1315, V$1)</f>
        <v>7</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9</v>
      </c>
      <c r="Y122" s="2">
        <f>SUMIFS(DataRegularSeason20242025!$AA$3:$AA$1315,DataRegularSeason20242025!$B$3:$B$1315, "&lt;=" &amp; $A122, DataRegularSeason20242025!$D$3:$D$1315, Y$1)+SUMIFS(DataRegularSeason20242025!$AB$3:$AB$1315,DataRegularSeason20242025!$B$3:$B$1315, "&lt;=" &amp; $A122, DataRegularSeason20242025!$E$3:$E$1315, Y$1)</f>
        <v>4</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12</v>
      </c>
      <c r="AB122" s="2">
        <f>SUMIFS(DataRegularSeason20242025!$AA$3:$AA$1315,DataRegularSeason20242025!$B$3:$B$1315, "&lt;=" &amp; $A122, DataRegularSeason20242025!$D$3:$D$1315, AB$1)+SUMIFS(DataRegularSeason20242025!$AB$3:$AB$1315,DataRegularSeason20242025!$B$3:$B$1315, "&lt;=" &amp; $A122, DataRegularSeason20242025!$E$3:$E$1315, AB$1)</f>
        <v>11</v>
      </c>
      <c r="AC122" s="2">
        <f>SUMIFS(DataRegularSeason20242025!$AA$3:$AA$1315,DataRegularSeason20242025!$B$3:$B$1315, "&lt;=" &amp; $A122, DataRegularSeason20242025!$D$3:$D$1315, AC$1)+SUMIFS(DataRegularSeason20242025!$AB$3:$AB$1315,DataRegularSeason20242025!$B$3:$B$1315, "&lt;=" &amp; $A122, DataRegularSeason20242025!$E$3:$E$1315, AC$1)</f>
        <v>10</v>
      </c>
      <c r="AD122" s="2">
        <f>SUMIFS(DataRegularSeason20242025!$AA$3:$AA$1315,DataRegularSeason20242025!$B$3:$B$1315, "&lt;=" &amp; $A122, DataRegularSeason20242025!$D$3:$D$1315, AD$1)+SUMIFS(DataRegularSeason20242025!$AB$3:$AB$1315,DataRegularSeason20242025!$B$3:$B$1315, "&lt;=" &amp; $A122, DataRegularSeason20242025!$E$3:$E$1315, AD$1)</f>
        <v>11</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16</v>
      </c>
      <c r="AG122" s="2">
        <f>SUMIFS(DataRegularSeason20242025!$AA$3:$AA$1315,DataRegularSeason20242025!$B$3:$B$1315, "&lt;=" &amp; $A122, DataRegularSeason20242025!$D$3:$D$1315, AG$1)+SUMIFS(DataRegularSeason20242025!$AB$3:$AB$1315,DataRegularSeason20242025!$B$3:$B$1315, "&lt;=" &amp; $A122, DataRegularSeason20242025!$E$3:$E$1315, AG$1)</f>
        <v>10</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7</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12</v>
      </c>
      <c r="F123" s="2">
        <f>SUMIFS(DataRegularSeason20242025!$AA$3:$AA$1315,DataRegularSeason20242025!$B$3:$B$1315, "&lt;=" &amp; $A123, DataRegularSeason20242025!$D$3:$D$1315, F$1)+SUMIFS(DataRegularSeason20242025!$AB$3:$AB$1315,DataRegularSeason20242025!$B$3:$B$1315, "&lt;=" &amp; $A123, DataRegularSeason20242025!$E$3:$E$1315, F$1)</f>
        <v>9</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7</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15</v>
      </c>
      <c r="N123" s="2">
        <f>SUMIFS(DataRegularSeason20242025!$AA$3:$AA$1315,DataRegularSeason20242025!$B$3:$B$1315, "&lt;=" &amp; $A123, DataRegularSeason20242025!$D$3:$D$1315, N$1)+SUMIFS(DataRegularSeason20242025!$AB$3:$AB$1315,DataRegularSeason20242025!$B$3:$B$1315, "&lt;=" &amp; $A123, DataRegularSeason20242025!$E$3:$E$1315, N$1)</f>
        <v>12</v>
      </c>
      <c r="O123" s="2">
        <f>SUMIFS(DataRegularSeason20242025!$AA$3:$AA$1315,DataRegularSeason20242025!$B$3:$B$1315, "&lt;=" &amp; $A123, DataRegularSeason20242025!$D$3:$D$1315, O$1)+SUMIFS(DataRegularSeason20242025!$AB$3:$AB$1315,DataRegularSeason20242025!$B$3:$B$1315, "&lt;=" &amp; $A123, DataRegularSeason20242025!$E$3:$E$1315, O$1)</f>
        <v>14</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14</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8</v>
      </c>
      <c r="V123" s="2">
        <f>SUMIFS(DataRegularSeason20242025!$AA$3:$AA$1315,DataRegularSeason20242025!$B$3:$B$1315, "&lt;=" &amp; $A123, DataRegularSeason20242025!$D$3:$D$1315, V$1)+SUMIFS(DataRegularSeason20242025!$AB$3:$AB$1315,DataRegularSeason20242025!$B$3:$B$1315, "&lt;=" &amp; $A123, DataRegularSeason20242025!$E$3:$E$1315, V$1)</f>
        <v>7</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9</v>
      </c>
      <c r="Y123" s="2">
        <f>SUMIFS(DataRegularSeason20242025!$AA$3:$AA$1315,DataRegularSeason20242025!$B$3:$B$1315, "&lt;=" &amp; $A123, DataRegularSeason20242025!$D$3:$D$1315, Y$1)+SUMIFS(DataRegularSeason20242025!$AB$3:$AB$1315,DataRegularSeason20242025!$B$3:$B$1315, "&lt;=" &amp; $A123, DataRegularSeason20242025!$E$3:$E$1315, Y$1)</f>
        <v>4</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12</v>
      </c>
      <c r="AB123" s="2">
        <f>SUMIFS(DataRegularSeason20242025!$AA$3:$AA$1315,DataRegularSeason20242025!$B$3:$B$1315, "&lt;=" &amp; $A123, DataRegularSeason20242025!$D$3:$D$1315, AB$1)+SUMIFS(DataRegularSeason20242025!$AB$3:$AB$1315,DataRegularSeason20242025!$B$3:$B$1315, "&lt;=" &amp; $A123, DataRegularSeason20242025!$E$3:$E$1315, AB$1)</f>
        <v>11</v>
      </c>
      <c r="AC123" s="2">
        <f>SUMIFS(DataRegularSeason20242025!$AA$3:$AA$1315,DataRegularSeason20242025!$B$3:$B$1315, "&lt;=" &amp; $A123, DataRegularSeason20242025!$D$3:$D$1315, AC$1)+SUMIFS(DataRegularSeason20242025!$AB$3:$AB$1315,DataRegularSeason20242025!$B$3:$B$1315, "&lt;=" &amp; $A123, DataRegularSeason20242025!$E$3:$E$1315, AC$1)</f>
        <v>10</v>
      </c>
      <c r="AD123" s="2">
        <f>SUMIFS(DataRegularSeason20242025!$AA$3:$AA$1315,DataRegularSeason20242025!$B$3:$B$1315, "&lt;=" &amp; $A123, DataRegularSeason20242025!$D$3:$D$1315, AD$1)+SUMIFS(DataRegularSeason20242025!$AB$3:$AB$1315,DataRegularSeason20242025!$B$3:$B$1315, "&lt;=" &amp; $A123, DataRegularSeason20242025!$E$3:$E$1315, AD$1)</f>
        <v>11</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16</v>
      </c>
      <c r="AG123" s="2">
        <f>SUMIFS(DataRegularSeason20242025!$AA$3:$AA$1315,DataRegularSeason20242025!$B$3:$B$1315, "&lt;=" &amp; $A123, DataRegularSeason20242025!$D$3:$D$1315, AG$1)+SUMIFS(DataRegularSeason20242025!$AB$3:$AB$1315,DataRegularSeason20242025!$B$3:$B$1315, "&lt;=" &amp; $A123, DataRegularSeason20242025!$E$3:$E$1315, AG$1)</f>
        <v>10</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7</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12</v>
      </c>
      <c r="F124" s="2">
        <f>SUMIFS(DataRegularSeason20242025!$AA$3:$AA$1315,DataRegularSeason20242025!$B$3:$B$1315, "&lt;=" &amp; $A124, DataRegularSeason20242025!$D$3:$D$1315, F$1)+SUMIFS(DataRegularSeason20242025!$AB$3:$AB$1315,DataRegularSeason20242025!$B$3:$B$1315, "&lt;=" &amp; $A124, DataRegularSeason20242025!$E$3:$E$1315, F$1)</f>
        <v>9</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7</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15</v>
      </c>
      <c r="N124" s="2">
        <f>SUMIFS(DataRegularSeason20242025!$AA$3:$AA$1315,DataRegularSeason20242025!$B$3:$B$1315, "&lt;=" &amp; $A124, DataRegularSeason20242025!$D$3:$D$1315, N$1)+SUMIFS(DataRegularSeason20242025!$AB$3:$AB$1315,DataRegularSeason20242025!$B$3:$B$1315, "&lt;=" &amp; $A124, DataRegularSeason20242025!$E$3:$E$1315, N$1)</f>
        <v>12</v>
      </c>
      <c r="O124" s="2">
        <f>SUMIFS(DataRegularSeason20242025!$AA$3:$AA$1315,DataRegularSeason20242025!$B$3:$B$1315, "&lt;=" &amp; $A124, DataRegularSeason20242025!$D$3:$D$1315, O$1)+SUMIFS(DataRegularSeason20242025!$AB$3:$AB$1315,DataRegularSeason20242025!$B$3:$B$1315, "&lt;=" &amp; $A124, DataRegularSeason20242025!$E$3:$E$1315, O$1)</f>
        <v>14</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14</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8</v>
      </c>
      <c r="V124" s="2">
        <f>SUMIFS(DataRegularSeason20242025!$AA$3:$AA$1315,DataRegularSeason20242025!$B$3:$B$1315, "&lt;=" &amp; $A124, DataRegularSeason20242025!$D$3:$D$1315, V$1)+SUMIFS(DataRegularSeason20242025!$AB$3:$AB$1315,DataRegularSeason20242025!$B$3:$B$1315, "&lt;=" &amp; $A124, DataRegularSeason20242025!$E$3:$E$1315, V$1)</f>
        <v>7</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9</v>
      </c>
      <c r="Y124" s="2">
        <f>SUMIFS(DataRegularSeason20242025!$AA$3:$AA$1315,DataRegularSeason20242025!$B$3:$B$1315, "&lt;=" &amp; $A124, DataRegularSeason20242025!$D$3:$D$1315, Y$1)+SUMIFS(DataRegularSeason20242025!$AB$3:$AB$1315,DataRegularSeason20242025!$B$3:$B$1315, "&lt;=" &amp; $A124, DataRegularSeason20242025!$E$3:$E$1315, Y$1)</f>
        <v>4</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12</v>
      </c>
      <c r="AB124" s="2">
        <f>SUMIFS(DataRegularSeason20242025!$AA$3:$AA$1315,DataRegularSeason20242025!$B$3:$B$1315, "&lt;=" &amp; $A124, DataRegularSeason20242025!$D$3:$D$1315, AB$1)+SUMIFS(DataRegularSeason20242025!$AB$3:$AB$1315,DataRegularSeason20242025!$B$3:$B$1315, "&lt;=" &amp; $A124, DataRegularSeason20242025!$E$3:$E$1315, AB$1)</f>
        <v>11</v>
      </c>
      <c r="AC124" s="2">
        <f>SUMIFS(DataRegularSeason20242025!$AA$3:$AA$1315,DataRegularSeason20242025!$B$3:$B$1315, "&lt;=" &amp; $A124, DataRegularSeason20242025!$D$3:$D$1315, AC$1)+SUMIFS(DataRegularSeason20242025!$AB$3:$AB$1315,DataRegularSeason20242025!$B$3:$B$1315, "&lt;=" &amp; $A124, DataRegularSeason20242025!$E$3:$E$1315, AC$1)</f>
        <v>10</v>
      </c>
      <c r="AD124" s="2">
        <f>SUMIFS(DataRegularSeason20242025!$AA$3:$AA$1315,DataRegularSeason20242025!$B$3:$B$1315, "&lt;=" &amp; $A124, DataRegularSeason20242025!$D$3:$D$1315, AD$1)+SUMIFS(DataRegularSeason20242025!$AB$3:$AB$1315,DataRegularSeason20242025!$B$3:$B$1315, "&lt;=" &amp; $A124, DataRegularSeason20242025!$E$3:$E$1315, AD$1)</f>
        <v>11</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16</v>
      </c>
      <c r="AG124" s="2">
        <f>SUMIFS(DataRegularSeason20242025!$AA$3:$AA$1315,DataRegularSeason20242025!$B$3:$B$1315, "&lt;=" &amp; $A124, DataRegularSeason20242025!$D$3:$D$1315, AG$1)+SUMIFS(DataRegularSeason20242025!$AB$3:$AB$1315,DataRegularSeason20242025!$B$3:$B$1315, "&lt;=" &amp; $A124, DataRegularSeason20242025!$E$3:$E$1315, AG$1)</f>
        <v>10</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7</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12</v>
      </c>
      <c r="F125" s="2">
        <f>SUMIFS(DataRegularSeason20242025!$AA$3:$AA$1315,DataRegularSeason20242025!$B$3:$B$1315, "&lt;=" &amp; $A125, DataRegularSeason20242025!$D$3:$D$1315, F$1)+SUMIFS(DataRegularSeason20242025!$AB$3:$AB$1315,DataRegularSeason20242025!$B$3:$B$1315, "&lt;=" &amp; $A125, DataRegularSeason20242025!$E$3:$E$1315, F$1)</f>
        <v>9</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7</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15</v>
      </c>
      <c r="N125" s="2">
        <f>SUMIFS(DataRegularSeason20242025!$AA$3:$AA$1315,DataRegularSeason20242025!$B$3:$B$1315, "&lt;=" &amp; $A125, DataRegularSeason20242025!$D$3:$D$1315, N$1)+SUMIFS(DataRegularSeason20242025!$AB$3:$AB$1315,DataRegularSeason20242025!$B$3:$B$1315, "&lt;=" &amp; $A125, DataRegularSeason20242025!$E$3:$E$1315, N$1)</f>
        <v>12</v>
      </c>
      <c r="O125" s="2">
        <f>SUMIFS(DataRegularSeason20242025!$AA$3:$AA$1315,DataRegularSeason20242025!$B$3:$B$1315, "&lt;=" &amp; $A125, DataRegularSeason20242025!$D$3:$D$1315, O$1)+SUMIFS(DataRegularSeason20242025!$AB$3:$AB$1315,DataRegularSeason20242025!$B$3:$B$1315, "&lt;=" &amp; $A125, DataRegularSeason20242025!$E$3:$E$1315, O$1)</f>
        <v>14</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14</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8</v>
      </c>
      <c r="V125" s="2">
        <f>SUMIFS(DataRegularSeason20242025!$AA$3:$AA$1315,DataRegularSeason20242025!$B$3:$B$1315, "&lt;=" &amp; $A125, DataRegularSeason20242025!$D$3:$D$1315, V$1)+SUMIFS(DataRegularSeason20242025!$AB$3:$AB$1315,DataRegularSeason20242025!$B$3:$B$1315, "&lt;=" &amp; $A125, DataRegularSeason20242025!$E$3:$E$1315, V$1)</f>
        <v>7</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9</v>
      </c>
      <c r="Y125" s="2">
        <f>SUMIFS(DataRegularSeason20242025!$AA$3:$AA$1315,DataRegularSeason20242025!$B$3:$B$1315, "&lt;=" &amp; $A125, DataRegularSeason20242025!$D$3:$D$1315, Y$1)+SUMIFS(DataRegularSeason20242025!$AB$3:$AB$1315,DataRegularSeason20242025!$B$3:$B$1315, "&lt;=" &amp; $A125, DataRegularSeason20242025!$E$3:$E$1315, Y$1)</f>
        <v>4</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12</v>
      </c>
      <c r="AB125" s="2">
        <f>SUMIFS(DataRegularSeason20242025!$AA$3:$AA$1315,DataRegularSeason20242025!$B$3:$B$1315, "&lt;=" &amp; $A125, DataRegularSeason20242025!$D$3:$D$1315, AB$1)+SUMIFS(DataRegularSeason20242025!$AB$3:$AB$1315,DataRegularSeason20242025!$B$3:$B$1315, "&lt;=" &amp; $A125, DataRegularSeason20242025!$E$3:$E$1315, AB$1)</f>
        <v>11</v>
      </c>
      <c r="AC125" s="2">
        <f>SUMIFS(DataRegularSeason20242025!$AA$3:$AA$1315,DataRegularSeason20242025!$B$3:$B$1315, "&lt;=" &amp; $A125, DataRegularSeason20242025!$D$3:$D$1315, AC$1)+SUMIFS(DataRegularSeason20242025!$AB$3:$AB$1315,DataRegularSeason20242025!$B$3:$B$1315, "&lt;=" &amp; $A125, DataRegularSeason20242025!$E$3:$E$1315, AC$1)</f>
        <v>10</v>
      </c>
      <c r="AD125" s="2">
        <f>SUMIFS(DataRegularSeason20242025!$AA$3:$AA$1315,DataRegularSeason20242025!$B$3:$B$1315, "&lt;=" &amp; $A125, DataRegularSeason20242025!$D$3:$D$1315, AD$1)+SUMIFS(DataRegularSeason20242025!$AB$3:$AB$1315,DataRegularSeason20242025!$B$3:$B$1315, "&lt;=" &amp; $A125, DataRegularSeason20242025!$E$3:$E$1315, AD$1)</f>
        <v>11</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16</v>
      </c>
      <c r="AG125" s="2">
        <f>SUMIFS(DataRegularSeason20242025!$AA$3:$AA$1315,DataRegularSeason20242025!$B$3:$B$1315, "&lt;=" &amp; $A125, DataRegularSeason20242025!$D$3:$D$1315, AG$1)+SUMIFS(DataRegularSeason20242025!$AB$3:$AB$1315,DataRegularSeason20242025!$B$3:$B$1315, "&lt;=" &amp; $A125, DataRegularSeason20242025!$E$3:$E$1315, AG$1)</f>
        <v>10</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7</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12</v>
      </c>
      <c r="F126" s="2">
        <f>SUMIFS(DataRegularSeason20242025!$AA$3:$AA$1315,DataRegularSeason20242025!$B$3:$B$1315, "&lt;=" &amp; $A126, DataRegularSeason20242025!$D$3:$D$1315, F$1)+SUMIFS(DataRegularSeason20242025!$AB$3:$AB$1315,DataRegularSeason20242025!$B$3:$B$1315, "&lt;=" &amp; $A126, DataRegularSeason20242025!$E$3:$E$1315, F$1)</f>
        <v>9</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7</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15</v>
      </c>
      <c r="N126" s="2">
        <f>SUMIFS(DataRegularSeason20242025!$AA$3:$AA$1315,DataRegularSeason20242025!$B$3:$B$1315, "&lt;=" &amp; $A126, DataRegularSeason20242025!$D$3:$D$1315, N$1)+SUMIFS(DataRegularSeason20242025!$AB$3:$AB$1315,DataRegularSeason20242025!$B$3:$B$1315, "&lt;=" &amp; $A126, DataRegularSeason20242025!$E$3:$E$1315, N$1)</f>
        <v>12</v>
      </c>
      <c r="O126" s="2">
        <f>SUMIFS(DataRegularSeason20242025!$AA$3:$AA$1315,DataRegularSeason20242025!$B$3:$B$1315, "&lt;=" &amp; $A126, DataRegularSeason20242025!$D$3:$D$1315, O$1)+SUMIFS(DataRegularSeason20242025!$AB$3:$AB$1315,DataRegularSeason20242025!$B$3:$B$1315, "&lt;=" &amp; $A126, DataRegularSeason20242025!$E$3:$E$1315, O$1)</f>
        <v>14</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14</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8</v>
      </c>
      <c r="V126" s="2">
        <f>SUMIFS(DataRegularSeason20242025!$AA$3:$AA$1315,DataRegularSeason20242025!$B$3:$B$1315, "&lt;=" &amp; $A126, DataRegularSeason20242025!$D$3:$D$1315, V$1)+SUMIFS(DataRegularSeason20242025!$AB$3:$AB$1315,DataRegularSeason20242025!$B$3:$B$1315, "&lt;=" &amp; $A126, DataRegularSeason20242025!$E$3:$E$1315, V$1)</f>
        <v>7</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9</v>
      </c>
      <c r="Y126" s="2">
        <f>SUMIFS(DataRegularSeason20242025!$AA$3:$AA$1315,DataRegularSeason20242025!$B$3:$B$1315, "&lt;=" &amp; $A126, DataRegularSeason20242025!$D$3:$D$1315, Y$1)+SUMIFS(DataRegularSeason20242025!$AB$3:$AB$1315,DataRegularSeason20242025!$B$3:$B$1315, "&lt;=" &amp; $A126, DataRegularSeason20242025!$E$3:$E$1315, Y$1)</f>
        <v>4</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12</v>
      </c>
      <c r="AB126" s="2">
        <f>SUMIFS(DataRegularSeason20242025!$AA$3:$AA$1315,DataRegularSeason20242025!$B$3:$B$1315, "&lt;=" &amp; $A126, DataRegularSeason20242025!$D$3:$D$1315, AB$1)+SUMIFS(DataRegularSeason20242025!$AB$3:$AB$1315,DataRegularSeason20242025!$B$3:$B$1315, "&lt;=" &amp; $A126, DataRegularSeason20242025!$E$3:$E$1315, AB$1)</f>
        <v>11</v>
      </c>
      <c r="AC126" s="2">
        <f>SUMIFS(DataRegularSeason20242025!$AA$3:$AA$1315,DataRegularSeason20242025!$B$3:$B$1315, "&lt;=" &amp; $A126, DataRegularSeason20242025!$D$3:$D$1315, AC$1)+SUMIFS(DataRegularSeason20242025!$AB$3:$AB$1315,DataRegularSeason20242025!$B$3:$B$1315, "&lt;=" &amp; $A126, DataRegularSeason20242025!$E$3:$E$1315, AC$1)</f>
        <v>10</v>
      </c>
      <c r="AD126" s="2">
        <f>SUMIFS(DataRegularSeason20242025!$AA$3:$AA$1315,DataRegularSeason20242025!$B$3:$B$1315, "&lt;=" &amp; $A126, DataRegularSeason20242025!$D$3:$D$1315, AD$1)+SUMIFS(DataRegularSeason20242025!$AB$3:$AB$1315,DataRegularSeason20242025!$B$3:$B$1315, "&lt;=" &amp; $A126, DataRegularSeason20242025!$E$3:$E$1315, AD$1)</f>
        <v>11</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16</v>
      </c>
      <c r="AG126" s="2">
        <f>SUMIFS(DataRegularSeason20242025!$AA$3:$AA$1315,DataRegularSeason20242025!$B$3:$B$1315, "&lt;=" &amp; $A126, DataRegularSeason20242025!$D$3:$D$1315, AG$1)+SUMIFS(DataRegularSeason20242025!$AB$3:$AB$1315,DataRegularSeason20242025!$B$3:$B$1315, "&lt;=" &amp; $A126, DataRegularSeason20242025!$E$3:$E$1315, AG$1)</f>
        <v>10</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7</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12</v>
      </c>
      <c r="F127" s="2">
        <f>SUMIFS(DataRegularSeason20242025!$AA$3:$AA$1315,DataRegularSeason20242025!$B$3:$B$1315, "&lt;=" &amp; $A127, DataRegularSeason20242025!$D$3:$D$1315, F$1)+SUMIFS(DataRegularSeason20242025!$AB$3:$AB$1315,DataRegularSeason20242025!$B$3:$B$1315, "&lt;=" &amp; $A127, DataRegularSeason20242025!$E$3:$E$1315, F$1)</f>
        <v>9</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7</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15</v>
      </c>
      <c r="N127" s="2">
        <f>SUMIFS(DataRegularSeason20242025!$AA$3:$AA$1315,DataRegularSeason20242025!$B$3:$B$1315, "&lt;=" &amp; $A127, DataRegularSeason20242025!$D$3:$D$1315, N$1)+SUMIFS(DataRegularSeason20242025!$AB$3:$AB$1315,DataRegularSeason20242025!$B$3:$B$1315, "&lt;=" &amp; $A127, DataRegularSeason20242025!$E$3:$E$1315, N$1)</f>
        <v>12</v>
      </c>
      <c r="O127" s="2">
        <f>SUMIFS(DataRegularSeason20242025!$AA$3:$AA$1315,DataRegularSeason20242025!$B$3:$B$1315, "&lt;=" &amp; $A127, DataRegularSeason20242025!$D$3:$D$1315, O$1)+SUMIFS(DataRegularSeason20242025!$AB$3:$AB$1315,DataRegularSeason20242025!$B$3:$B$1315, "&lt;=" &amp; $A127, DataRegularSeason20242025!$E$3:$E$1315, O$1)</f>
        <v>14</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14</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8</v>
      </c>
      <c r="V127" s="2">
        <f>SUMIFS(DataRegularSeason20242025!$AA$3:$AA$1315,DataRegularSeason20242025!$B$3:$B$1315, "&lt;=" &amp; $A127, DataRegularSeason20242025!$D$3:$D$1315, V$1)+SUMIFS(DataRegularSeason20242025!$AB$3:$AB$1315,DataRegularSeason20242025!$B$3:$B$1315, "&lt;=" &amp; $A127, DataRegularSeason20242025!$E$3:$E$1315, V$1)</f>
        <v>7</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9</v>
      </c>
      <c r="Y127" s="2">
        <f>SUMIFS(DataRegularSeason20242025!$AA$3:$AA$1315,DataRegularSeason20242025!$B$3:$B$1315, "&lt;=" &amp; $A127, DataRegularSeason20242025!$D$3:$D$1315, Y$1)+SUMIFS(DataRegularSeason20242025!$AB$3:$AB$1315,DataRegularSeason20242025!$B$3:$B$1315, "&lt;=" &amp; $A127, DataRegularSeason20242025!$E$3:$E$1315, Y$1)</f>
        <v>4</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12</v>
      </c>
      <c r="AB127" s="2">
        <f>SUMIFS(DataRegularSeason20242025!$AA$3:$AA$1315,DataRegularSeason20242025!$B$3:$B$1315, "&lt;=" &amp; $A127, DataRegularSeason20242025!$D$3:$D$1315, AB$1)+SUMIFS(DataRegularSeason20242025!$AB$3:$AB$1315,DataRegularSeason20242025!$B$3:$B$1315, "&lt;=" &amp; $A127, DataRegularSeason20242025!$E$3:$E$1315, AB$1)</f>
        <v>11</v>
      </c>
      <c r="AC127" s="2">
        <f>SUMIFS(DataRegularSeason20242025!$AA$3:$AA$1315,DataRegularSeason20242025!$B$3:$B$1315, "&lt;=" &amp; $A127, DataRegularSeason20242025!$D$3:$D$1315, AC$1)+SUMIFS(DataRegularSeason20242025!$AB$3:$AB$1315,DataRegularSeason20242025!$B$3:$B$1315, "&lt;=" &amp; $A127, DataRegularSeason20242025!$E$3:$E$1315, AC$1)</f>
        <v>10</v>
      </c>
      <c r="AD127" s="2">
        <f>SUMIFS(DataRegularSeason20242025!$AA$3:$AA$1315,DataRegularSeason20242025!$B$3:$B$1315, "&lt;=" &amp; $A127, DataRegularSeason20242025!$D$3:$D$1315, AD$1)+SUMIFS(DataRegularSeason20242025!$AB$3:$AB$1315,DataRegularSeason20242025!$B$3:$B$1315, "&lt;=" &amp; $A127, DataRegularSeason20242025!$E$3:$E$1315, AD$1)</f>
        <v>11</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16</v>
      </c>
      <c r="AG127" s="2">
        <f>SUMIFS(DataRegularSeason20242025!$AA$3:$AA$1315,DataRegularSeason20242025!$B$3:$B$1315, "&lt;=" &amp; $A127, DataRegularSeason20242025!$D$3:$D$1315, AG$1)+SUMIFS(DataRegularSeason20242025!$AB$3:$AB$1315,DataRegularSeason20242025!$B$3:$B$1315, "&lt;=" &amp; $A127, DataRegularSeason20242025!$E$3:$E$1315, AG$1)</f>
        <v>10</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7</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12</v>
      </c>
      <c r="F128" s="2">
        <f>SUMIFS(DataRegularSeason20242025!$AA$3:$AA$1315,DataRegularSeason20242025!$B$3:$B$1315, "&lt;=" &amp; $A128, DataRegularSeason20242025!$D$3:$D$1315, F$1)+SUMIFS(DataRegularSeason20242025!$AB$3:$AB$1315,DataRegularSeason20242025!$B$3:$B$1315, "&lt;=" &amp; $A128, DataRegularSeason20242025!$E$3:$E$1315, F$1)</f>
        <v>9</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7</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15</v>
      </c>
      <c r="N128" s="2">
        <f>SUMIFS(DataRegularSeason20242025!$AA$3:$AA$1315,DataRegularSeason20242025!$B$3:$B$1315, "&lt;=" &amp; $A128, DataRegularSeason20242025!$D$3:$D$1315, N$1)+SUMIFS(DataRegularSeason20242025!$AB$3:$AB$1315,DataRegularSeason20242025!$B$3:$B$1315, "&lt;=" &amp; $A128, DataRegularSeason20242025!$E$3:$E$1315, N$1)</f>
        <v>12</v>
      </c>
      <c r="O128" s="2">
        <f>SUMIFS(DataRegularSeason20242025!$AA$3:$AA$1315,DataRegularSeason20242025!$B$3:$B$1315, "&lt;=" &amp; $A128, DataRegularSeason20242025!$D$3:$D$1315, O$1)+SUMIFS(DataRegularSeason20242025!$AB$3:$AB$1315,DataRegularSeason20242025!$B$3:$B$1315, "&lt;=" &amp; $A128, DataRegularSeason20242025!$E$3:$E$1315, O$1)</f>
        <v>14</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14</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8</v>
      </c>
      <c r="V128" s="2">
        <f>SUMIFS(DataRegularSeason20242025!$AA$3:$AA$1315,DataRegularSeason20242025!$B$3:$B$1315, "&lt;=" &amp; $A128, DataRegularSeason20242025!$D$3:$D$1315, V$1)+SUMIFS(DataRegularSeason20242025!$AB$3:$AB$1315,DataRegularSeason20242025!$B$3:$B$1315, "&lt;=" &amp; $A128, DataRegularSeason20242025!$E$3:$E$1315, V$1)</f>
        <v>7</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9</v>
      </c>
      <c r="Y128" s="2">
        <f>SUMIFS(DataRegularSeason20242025!$AA$3:$AA$1315,DataRegularSeason20242025!$B$3:$B$1315, "&lt;=" &amp; $A128, DataRegularSeason20242025!$D$3:$D$1315, Y$1)+SUMIFS(DataRegularSeason20242025!$AB$3:$AB$1315,DataRegularSeason20242025!$B$3:$B$1315, "&lt;=" &amp; $A128, DataRegularSeason20242025!$E$3:$E$1315, Y$1)</f>
        <v>4</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12</v>
      </c>
      <c r="AB128" s="2">
        <f>SUMIFS(DataRegularSeason20242025!$AA$3:$AA$1315,DataRegularSeason20242025!$B$3:$B$1315, "&lt;=" &amp; $A128, DataRegularSeason20242025!$D$3:$D$1315, AB$1)+SUMIFS(DataRegularSeason20242025!$AB$3:$AB$1315,DataRegularSeason20242025!$B$3:$B$1315, "&lt;=" &amp; $A128, DataRegularSeason20242025!$E$3:$E$1315, AB$1)</f>
        <v>11</v>
      </c>
      <c r="AC128" s="2">
        <f>SUMIFS(DataRegularSeason20242025!$AA$3:$AA$1315,DataRegularSeason20242025!$B$3:$B$1315, "&lt;=" &amp; $A128, DataRegularSeason20242025!$D$3:$D$1315, AC$1)+SUMIFS(DataRegularSeason20242025!$AB$3:$AB$1315,DataRegularSeason20242025!$B$3:$B$1315, "&lt;=" &amp; $A128, DataRegularSeason20242025!$E$3:$E$1315, AC$1)</f>
        <v>10</v>
      </c>
      <c r="AD128" s="2">
        <f>SUMIFS(DataRegularSeason20242025!$AA$3:$AA$1315,DataRegularSeason20242025!$B$3:$B$1315, "&lt;=" &amp; $A128, DataRegularSeason20242025!$D$3:$D$1315, AD$1)+SUMIFS(DataRegularSeason20242025!$AB$3:$AB$1315,DataRegularSeason20242025!$B$3:$B$1315, "&lt;=" &amp; $A128, DataRegularSeason20242025!$E$3:$E$1315, AD$1)</f>
        <v>11</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16</v>
      </c>
      <c r="AG128" s="2">
        <f>SUMIFS(DataRegularSeason20242025!$AA$3:$AA$1315,DataRegularSeason20242025!$B$3:$B$1315, "&lt;=" &amp; $A128, DataRegularSeason20242025!$D$3:$D$1315, AG$1)+SUMIFS(DataRegularSeason20242025!$AB$3:$AB$1315,DataRegularSeason20242025!$B$3:$B$1315, "&lt;=" &amp; $A128, DataRegularSeason20242025!$E$3:$E$1315, AG$1)</f>
        <v>10</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7</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12</v>
      </c>
      <c r="F129" s="2">
        <f>SUMIFS(DataRegularSeason20242025!$AA$3:$AA$1315,DataRegularSeason20242025!$B$3:$B$1315, "&lt;=" &amp; $A129, DataRegularSeason20242025!$D$3:$D$1315, F$1)+SUMIFS(DataRegularSeason20242025!$AB$3:$AB$1315,DataRegularSeason20242025!$B$3:$B$1315, "&lt;=" &amp; $A129, DataRegularSeason20242025!$E$3:$E$1315, F$1)</f>
        <v>9</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7</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15</v>
      </c>
      <c r="N129" s="2">
        <f>SUMIFS(DataRegularSeason20242025!$AA$3:$AA$1315,DataRegularSeason20242025!$B$3:$B$1315, "&lt;=" &amp; $A129, DataRegularSeason20242025!$D$3:$D$1315, N$1)+SUMIFS(DataRegularSeason20242025!$AB$3:$AB$1315,DataRegularSeason20242025!$B$3:$B$1315, "&lt;=" &amp; $A129, DataRegularSeason20242025!$E$3:$E$1315, N$1)</f>
        <v>12</v>
      </c>
      <c r="O129" s="2">
        <f>SUMIFS(DataRegularSeason20242025!$AA$3:$AA$1315,DataRegularSeason20242025!$B$3:$B$1315, "&lt;=" &amp; $A129, DataRegularSeason20242025!$D$3:$D$1315, O$1)+SUMIFS(DataRegularSeason20242025!$AB$3:$AB$1315,DataRegularSeason20242025!$B$3:$B$1315, "&lt;=" &amp; $A129, DataRegularSeason20242025!$E$3:$E$1315, O$1)</f>
        <v>14</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14</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8</v>
      </c>
      <c r="V129" s="2">
        <f>SUMIFS(DataRegularSeason20242025!$AA$3:$AA$1315,DataRegularSeason20242025!$B$3:$B$1315, "&lt;=" &amp; $A129, DataRegularSeason20242025!$D$3:$D$1315, V$1)+SUMIFS(DataRegularSeason20242025!$AB$3:$AB$1315,DataRegularSeason20242025!$B$3:$B$1315, "&lt;=" &amp; $A129, DataRegularSeason20242025!$E$3:$E$1315, V$1)</f>
        <v>7</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9</v>
      </c>
      <c r="Y129" s="2">
        <f>SUMIFS(DataRegularSeason20242025!$AA$3:$AA$1315,DataRegularSeason20242025!$B$3:$B$1315, "&lt;=" &amp; $A129, DataRegularSeason20242025!$D$3:$D$1315, Y$1)+SUMIFS(DataRegularSeason20242025!$AB$3:$AB$1315,DataRegularSeason20242025!$B$3:$B$1315, "&lt;=" &amp; $A129, DataRegularSeason20242025!$E$3:$E$1315, Y$1)</f>
        <v>4</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12</v>
      </c>
      <c r="AB129" s="2">
        <f>SUMIFS(DataRegularSeason20242025!$AA$3:$AA$1315,DataRegularSeason20242025!$B$3:$B$1315, "&lt;=" &amp; $A129, DataRegularSeason20242025!$D$3:$D$1315, AB$1)+SUMIFS(DataRegularSeason20242025!$AB$3:$AB$1315,DataRegularSeason20242025!$B$3:$B$1315, "&lt;=" &amp; $A129, DataRegularSeason20242025!$E$3:$E$1315, AB$1)</f>
        <v>11</v>
      </c>
      <c r="AC129" s="2">
        <f>SUMIFS(DataRegularSeason20242025!$AA$3:$AA$1315,DataRegularSeason20242025!$B$3:$B$1315, "&lt;=" &amp; $A129, DataRegularSeason20242025!$D$3:$D$1315, AC$1)+SUMIFS(DataRegularSeason20242025!$AB$3:$AB$1315,DataRegularSeason20242025!$B$3:$B$1315, "&lt;=" &amp; $A129, DataRegularSeason20242025!$E$3:$E$1315, AC$1)</f>
        <v>10</v>
      </c>
      <c r="AD129" s="2">
        <f>SUMIFS(DataRegularSeason20242025!$AA$3:$AA$1315,DataRegularSeason20242025!$B$3:$B$1315, "&lt;=" &amp; $A129, DataRegularSeason20242025!$D$3:$D$1315, AD$1)+SUMIFS(DataRegularSeason20242025!$AB$3:$AB$1315,DataRegularSeason20242025!$B$3:$B$1315, "&lt;=" &amp; $A129, DataRegularSeason20242025!$E$3:$E$1315, AD$1)</f>
        <v>11</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16</v>
      </c>
      <c r="AG129" s="2">
        <f>SUMIFS(DataRegularSeason20242025!$AA$3:$AA$1315,DataRegularSeason20242025!$B$3:$B$1315, "&lt;=" &amp; $A129, DataRegularSeason20242025!$D$3:$D$1315, AG$1)+SUMIFS(DataRegularSeason20242025!$AB$3:$AB$1315,DataRegularSeason20242025!$B$3:$B$1315, "&lt;=" &amp; $A129, DataRegularSeason20242025!$E$3:$E$1315, AG$1)</f>
        <v>10</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7</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12</v>
      </c>
      <c r="F130" s="2">
        <f>SUMIFS(DataRegularSeason20242025!$AA$3:$AA$1315,DataRegularSeason20242025!$B$3:$B$1315, "&lt;=" &amp; $A130, DataRegularSeason20242025!$D$3:$D$1315, F$1)+SUMIFS(DataRegularSeason20242025!$AB$3:$AB$1315,DataRegularSeason20242025!$B$3:$B$1315, "&lt;=" &amp; $A130, DataRegularSeason20242025!$E$3:$E$1315, F$1)</f>
        <v>9</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7</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15</v>
      </c>
      <c r="N130" s="2">
        <f>SUMIFS(DataRegularSeason20242025!$AA$3:$AA$1315,DataRegularSeason20242025!$B$3:$B$1315, "&lt;=" &amp; $A130, DataRegularSeason20242025!$D$3:$D$1315, N$1)+SUMIFS(DataRegularSeason20242025!$AB$3:$AB$1315,DataRegularSeason20242025!$B$3:$B$1315, "&lt;=" &amp; $A130, DataRegularSeason20242025!$E$3:$E$1315, N$1)</f>
        <v>12</v>
      </c>
      <c r="O130" s="2">
        <f>SUMIFS(DataRegularSeason20242025!$AA$3:$AA$1315,DataRegularSeason20242025!$B$3:$B$1315, "&lt;=" &amp; $A130, DataRegularSeason20242025!$D$3:$D$1315, O$1)+SUMIFS(DataRegularSeason20242025!$AB$3:$AB$1315,DataRegularSeason20242025!$B$3:$B$1315, "&lt;=" &amp; $A130, DataRegularSeason20242025!$E$3:$E$1315, O$1)</f>
        <v>14</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14</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8</v>
      </c>
      <c r="V130" s="2">
        <f>SUMIFS(DataRegularSeason20242025!$AA$3:$AA$1315,DataRegularSeason20242025!$B$3:$B$1315, "&lt;=" &amp; $A130, DataRegularSeason20242025!$D$3:$D$1315, V$1)+SUMIFS(DataRegularSeason20242025!$AB$3:$AB$1315,DataRegularSeason20242025!$B$3:$B$1315, "&lt;=" &amp; $A130, DataRegularSeason20242025!$E$3:$E$1315, V$1)</f>
        <v>7</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9</v>
      </c>
      <c r="Y130" s="2">
        <f>SUMIFS(DataRegularSeason20242025!$AA$3:$AA$1315,DataRegularSeason20242025!$B$3:$B$1315, "&lt;=" &amp; $A130, DataRegularSeason20242025!$D$3:$D$1315, Y$1)+SUMIFS(DataRegularSeason20242025!$AB$3:$AB$1315,DataRegularSeason20242025!$B$3:$B$1315, "&lt;=" &amp; $A130, DataRegularSeason20242025!$E$3:$E$1315, Y$1)</f>
        <v>4</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12</v>
      </c>
      <c r="AB130" s="2">
        <f>SUMIFS(DataRegularSeason20242025!$AA$3:$AA$1315,DataRegularSeason20242025!$B$3:$B$1315, "&lt;=" &amp; $A130, DataRegularSeason20242025!$D$3:$D$1315, AB$1)+SUMIFS(DataRegularSeason20242025!$AB$3:$AB$1315,DataRegularSeason20242025!$B$3:$B$1315, "&lt;=" &amp; $A130, DataRegularSeason20242025!$E$3:$E$1315, AB$1)</f>
        <v>11</v>
      </c>
      <c r="AC130" s="2">
        <f>SUMIFS(DataRegularSeason20242025!$AA$3:$AA$1315,DataRegularSeason20242025!$B$3:$B$1315, "&lt;=" &amp; $A130, DataRegularSeason20242025!$D$3:$D$1315, AC$1)+SUMIFS(DataRegularSeason20242025!$AB$3:$AB$1315,DataRegularSeason20242025!$B$3:$B$1315, "&lt;=" &amp; $A130, DataRegularSeason20242025!$E$3:$E$1315, AC$1)</f>
        <v>10</v>
      </c>
      <c r="AD130" s="2">
        <f>SUMIFS(DataRegularSeason20242025!$AA$3:$AA$1315,DataRegularSeason20242025!$B$3:$B$1315, "&lt;=" &amp; $A130, DataRegularSeason20242025!$D$3:$D$1315, AD$1)+SUMIFS(DataRegularSeason20242025!$AB$3:$AB$1315,DataRegularSeason20242025!$B$3:$B$1315, "&lt;=" &amp; $A130, DataRegularSeason20242025!$E$3:$E$1315, AD$1)</f>
        <v>11</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16</v>
      </c>
      <c r="AG130" s="2">
        <f>SUMIFS(DataRegularSeason20242025!$AA$3:$AA$1315,DataRegularSeason20242025!$B$3:$B$1315, "&lt;=" &amp; $A130, DataRegularSeason20242025!$D$3:$D$1315, AG$1)+SUMIFS(DataRegularSeason20242025!$AB$3:$AB$1315,DataRegularSeason20242025!$B$3:$B$1315, "&lt;=" &amp; $A130, DataRegularSeason20242025!$E$3:$E$1315, AG$1)</f>
        <v>10</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7</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12</v>
      </c>
      <c r="F131" s="2">
        <f>SUMIFS(DataRegularSeason20242025!$AA$3:$AA$1315,DataRegularSeason20242025!$B$3:$B$1315, "&lt;=" &amp; $A131, DataRegularSeason20242025!$D$3:$D$1315, F$1)+SUMIFS(DataRegularSeason20242025!$AB$3:$AB$1315,DataRegularSeason20242025!$B$3:$B$1315, "&lt;=" &amp; $A131, DataRegularSeason20242025!$E$3:$E$1315, F$1)</f>
        <v>9</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7</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15</v>
      </c>
      <c r="N131" s="2">
        <f>SUMIFS(DataRegularSeason20242025!$AA$3:$AA$1315,DataRegularSeason20242025!$B$3:$B$1315, "&lt;=" &amp; $A131, DataRegularSeason20242025!$D$3:$D$1315, N$1)+SUMIFS(DataRegularSeason20242025!$AB$3:$AB$1315,DataRegularSeason20242025!$B$3:$B$1315, "&lt;=" &amp; $A131, DataRegularSeason20242025!$E$3:$E$1315, N$1)</f>
        <v>12</v>
      </c>
      <c r="O131" s="2">
        <f>SUMIFS(DataRegularSeason20242025!$AA$3:$AA$1315,DataRegularSeason20242025!$B$3:$B$1315, "&lt;=" &amp; $A131, DataRegularSeason20242025!$D$3:$D$1315, O$1)+SUMIFS(DataRegularSeason20242025!$AB$3:$AB$1315,DataRegularSeason20242025!$B$3:$B$1315, "&lt;=" &amp; $A131, DataRegularSeason20242025!$E$3:$E$1315, O$1)</f>
        <v>14</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14</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8</v>
      </c>
      <c r="V131" s="2">
        <f>SUMIFS(DataRegularSeason20242025!$AA$3:$AA$1315,DataRegularSeason20242025!$B$3:$B$1315, "&lt;=" &amp; $A131, DataRegularSeason20242025!$D$3:$D$1315, V$1)+SUMIFS(DataRegularSeason20242025!$AB$3:$AB$1315,DataRegularSeason20242025!$B$3:$B$1315, "&lt;=" &amp; $A131, DataRegularSeason20242025!$E$3:$E$1315, V$1)</f>
        <v>7</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9</v>
      </c>
      <c r="Y131" s="2">
        <f>SUMIFS(DataRegularSeason20242025!$AA$3:$AA$1315,DataRegularSeason20242025!$B$3:$B$1315, "&lt;=" &amp; $A131, DataRegularSeason20242025!$D$3:$D$1315, Y$1)+SUMIFS(DataRegularSeason20242025!$AB$3:$AB$1315,DataRegularSeason20242025!$B$3:$B$1315, "&lt;=" &amp; $A131, DataRegularSeason20242025!$E$3:$E$1315, Y$1)</f>
        <v>4</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12</v>
      </c>
      <c r="AB131" s="2">
        <f>SUMIFS(DataRegularSeason20242025!$AA$3:$AA$1315,DataRegularSeason20242025!$B$3:$B$1315, "&lt;=" &amp; $A131, DataRegularSeason20242025!$D$3:$D$1315, AB$1)+SUMIFS(DataRegularSeason20242025!$AB$3:$AB$1315,DataRegularSeason20242025!$B$3:$B$1315, "&lt;=" &amp; $A131, DataRegularSeason20242025!$E$3:$E$1315, AB$1)</f>
        <v>11</v>
      </c>
      <c r="AC131" s="2">
        <f>SUMIFS(DataRegularSeason20242025!$AA$3:$AA$1315,DataRegularSeason20242025!$B$3:$B$1315, "&lt;=" &amp; $A131, DataRegularSeason20242025!$D$3:$D$1315, AC$1)+SUMIFS(DataRegularSeason20242025!$AB$3:$AB$1315,DataRegularSeason20242025!$B$3:$B$1315, "&lt;=" &amp; $A131, DataRegularSeason20242025!$E$3:$E$1315, AC$1)</f>
        <v>10</v>
      </c>
      <c r="AD131" s="2">
        <f>SUMIFS(DataRegularSeason20242025!$AA$3:$AA$1315,DataRegularSeason20242025!$B$3:$B$1315, "&lt;=" &amp; $A131, DataRegularSeason20242025!$D$3:$D$1315, AD$1)+SUMIFS(DataRegularSeason20242025!$AB$3:$AB$1315,DataRegularSeason20242025!$B$3:$B$1315, "&lt;=" &amp; $A131, DataRegularSeason20242025!$E$3:$E$1315, AD$1)</f>
        <v>11</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16</v>
      </c>
      <c r="AG131" s="2">
        <f>SUMIFS(DataRegularSeason20242025!$AA$3:$AA$1315,DataRegularSeason20242025!$B$3:$B$1315, "&lt;=" &amp; $A131, DataRegularSeason20242025!$D$3:$D$1315, AG$1)+SUMIFS(DataRegularSeason20242025!$AB$3:$AB$1315,DataRegularSeason20242025!$B$3:$B$1315, "&lt;=" &amp; $A131, DataRegularSeason20242025!$E$3:$E$1315, AG$1)</f>
        <v>10</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7</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12</v>
      </c>
      <c r="F132" s="2">
        <f>SUMIFS(DataRegularSeason20242025!$AA$3:$AA$1315,DataRegularSeason20242025!$B$3:$B$1315, "&lt;=" &amp; $A132, DataRegularSeason20242025!$D$3:$D$1315, F$1)+SUMIFS(DataRegularSeason20242025!$AB$3:$AB$1315,DataRegularSeason20242025!$B$3:$B$1315, "&lt;=" &amp; $A132, DataRegularSeason20242025!$E$3:$E$1315, F$1)</f>
        <v>9</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7</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15</v>
      </c>
      <c r="N132" s="2">
        <f>SUMIFS(DataRegularSeason20242025!$AA$3:$AA$1315,DataRegularSeason20242025!$B$3:$B$1315, "&lt;=" &amp; $A132, DataRegularSeason20242025!$D$3:$D$1315, N$1)+SUMIFS(DataRegularSeason20242025!$AB$3:$AB$1315,DataRegularSeason20242025!$B$3:$B$1315, "&lt;=" &amp; $A132, DataRegularSeason20242025!$E$3:$E$1315, N$1)</f>
        <v>12</v>
      </c>
      <c r="O132" s="2">
        <f>SUMIFS(DataRegularSeason20242025!$AA$3:$AA$1315,DataRegularSeason20242025!$B$3:$B$1315, "&lt;=" &amp; $A132, DataRegularSeason20242025!$D$3:$D$1315, O$1)+SUMIFS(DataRegularSeason20242025!$AB$3:$AB$1315,DataRegularSeason20242025!$B$3:$B$1315, "&lt;=" &amp; $A132, DataRegularSeason20242025!$E$3:$E$1315, O$1)</f>
        <v>14</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14</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8</v>
      </c>
      <c r="V132" s="2">
        <f>SUMIFS(DataRegularSeason20242025!$AA$3:$AA$1315,DataRegularSeason20242025!$B$3:$B$1315, "&lt;=" &amp; $A132, DataRegularSeason20242025!$D$3:$D$1315, V$1)+SUMIFS(DataRegularSeason20242025!$AB$3:$AB$1315,DataRegularSeason20242025!$B$3:$B$1315, "&lt;=" &amp; $A132, DataRegularSeason20242025!$E$3:$E$1315, V$1)</f>
        <v>7</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9</v>
      </c>
      <c r="Y132" s="2">
        <f>SUMIFS(DataRegularSeason20242025!$AA$3:$AA$1315,DataRegularSeason20242025!$B$3:$B$1315, "&lt;=" &amp; $A132, DataRegularSeason20242025!$D$3:$D$1315, Y$1)+SUMIFS(DataRegularSeason20242025!$AB$3:$AB$1315,DataRegularSeason20242025!$B$3:$B$1315, "&lt;=" &amp; $A132, DataRegularSeason20242025!$E$3:$E$1315, Y$1)</f>
        <v>4</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12</v>
      </c>
      <c r="AB132" s="2">
        <f>SUMIFS(DataRegularSeason20242025!$AA$3:$AA$1315,DataRegularSeason20242025!$B$3:$B$1315, "&lt;=" &amp; $A132, DataRegularSeason20242025!$D$3:$D$1315, AB$1)+SUMIFS(DataRegularSeason20242025!$AB$3:$AB$1315,DataRegularSeason20242025!$B$3:$B$1315, "&lt;=" &amp; $A132, DataRegularSeason20242025!$E$3:$E$1315, AB$1)</f>
        <v>11</v>
      </c>
      <c r="AC132" s="2">
        <f>SUMIFS(DataRegularSeason20242025!$AA$3:$AA$1315,DataRegularSeason20242025!$B$3:$B$1315, "&lt;=" &amp; $A132, DataRegularSeason20242025!$D$3:$D$1315, AC$1)+SUMIFS(DataRegularSeason20242025!$AB$3:$AB$1315,DataRegularSeason20242025!$B$3:$B$1315, "&lt;=" &amp; $A132, DataRegularSeason20242025!$E$3:$E$1315, AC$1)</f>
        <v>10</v>
      </c>
      <c r="AD132" s="2">
        <f>SUMIFS(DataRegularSeason20242025!$AA$3:$AA$1315,DataRegularSeason20242025!$B$3:$B$1315, "&lt;=" &amp; $A132, DataRegularSeason20242025!$D$3:$D$1315, AD$1)+SUMIFS(DataRegularSeason20242025!$AB$3:$AB$1315,DataRegularSeason20242025!$B$3:$B$1315, "&lt;=" &amp; $A132, DataRegularSeason20242025!$E$3:$E$1315, AD$1)</f>
        <v>11</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16</v>
      </c>
      <c r="AG132" s="2">
        <f>SUMIFS(DataRegularSeason20242025!$AA$3:$AA$1315,DataRegularSeason20242025!$B$3:$B$1315, "&lt;=" &amp; $A132, DataRegularSeason20242025!$D$3:$D$1315, AG$1)+SUMIFS(DataRegularSeason20242025!$AB$3:$AB$1315,DataRegularSeason20242025!$B$3:$B$1315, "&lt;=" &amp; $A132, DataRegularSeason20242025!$E$3:$E$1315, AG$1)</f>
        <v>10</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7</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12</v>
      </c>
      <c r="F133" s="2">
        <f>SUMIFS(DataRegularSeason20242025!$AA$3:$AA$1315,DataRegularSeason20242025!$B$3:$B$1315, "&lt;=" &amp; $A133, DataRegularSeason20242025!$D$3:$D$1315, F$1)+SUMIFS(DataRegularSeason20242025!$AB$3:$AB$1315,DataRegularSeason20242025!$B$3:$B$1315, "&lt;=" &amp; $A133, DataRegularSeason20242025!$E$3:$E$1315, F$1)</f>
        <v>9</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7</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15</v>
      </c>
      <c r="N133" s="2">
        <f>SUMIFS(DataRegularSeason20242025!$AA$3:$AA$1315,DataRegularSeason20242025!$B$3:$B$1315, "&lt;=" &amp; $A133, DataRegularSeason20242025!$D$3:$D$1315, N$1)+SUMIFS(DataRegularSeason20242025!$AB$3:$AB$1315,DataRegularSeason20242025!$B$3:$B$1315, "&lt;=" &amp; $A133, DataRegularSeason20242025!$E$3:$E$1315, N$1)</f>
        <v>12</v>
      </c>
      <c r="O133" s="2">
        <f>SUMIFS(DataRegularSeason20242025!$AA$3:$AA$1315,DataRegularSeason20242025!$B$3:$B$1315, "&lt;=" &amp; $A133, DataRegularSeason20242025!$D$3:$D$1315, O$1)+SUMIFS(DataRegularSeason20242025!$AB$3:$AB$1315,DataRegularSeason20242025!$B$3:$B$1315, "&lt;=" &amp; $A133, DataRegularSeason20242025!$E$3:$E$1315, O$1)</f>
        <v>14</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14</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8</v>
      </c>
      <c r="V133" s="2">
        <f>SUMIFS(DataRegularSeason20242025!$AA$3:$AA$1315,DataRegularSeason20242025!$B$3:$B$1315, "&lt;=" &amp; $A133, DataRegularSeason20242025!$D$3:$D$1315, V$1)+SUMIFS(DataRegularSeason20242025!$AB$3:$AB$1315,DataRegularSeason20242025!$B$3:$B$1315, "&lt;=" &amp; $A133, DataRegularSeason20242025!$E$3:$E$1315, V$1)</f>
        <v>7</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9</v>
      </c>
      <c r="Y133" s="2">
        <f>SUMIFS(DataRegularSeason20242025!$AA$3:$AA$1315,DataRegularSeason20242025!$B$3:$B$1315, "&lt;=" &amp; $A133, DataRegularSeason20242025!$D$3:$D$1315, Y$1)+SUMIFS(DataRegularSeason20242025!$AB$3:$AB$1315,DataRegularSeason20242025!$B$3:$B$1315, "&lt;=" &amp; $A133, DataRegularSeason20242025!$E$3:$E$1315, Y$1)</f>
        <v>4</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12</v>
      </c>
      <c r="AB133" s="2">
        <f>SUMIFS(DataRegularSeason20242025!$AA$3:$AA$1315,DataRegularSeason20242025!$B$3:$B$1315, "&lt;=" &amp; $A133, DataRegularSeason20242025!$D$3:$D$1315, AB$1)+SUMIFS(DataRegularSeason20242025!$AB$3:$AB$1315,DataRegularSeason20242025!$B$3:$B$1315, "&lt;=" &amp; $A133, DataRegularSeason20242025!$E$3:$E$1315, AB$1)</f>
        <v>11</v>
      </c>
      <c r="AC133" s="2">
        <f>SUMIFS(DataRegularSeason20242025!$AA$3:$AA$1315,DataRegularSeason20242025!$B$3:$B$1315, "&lt;=" &amp; $A133, DataRegularSeason20242025!$D$3:$D$1315, AC$1)+SUMIFS(DataRegularSeason20242025!$AB$3:$AB$1315,DataRegularSeason20242025!$B$3:$B$1315, "&lt;=" &amp; $A133, DataRegularSeason20242025!$E$3:$E$1315, AC$1)</f>
        <v>10</v>
      </c>
      <c r="AD133" s="2">
        <f>SUMIFS(DataRegularSeason20242025!$AA$3:$AA$1315,DataRegularSeason20242025!$B$3:$B$1315, "&lt;=" &amp; $A133, DataRegularSeason20242025!$D$3:$D$1315, AD$1)+SUMIFS(DataRegularSeason20242025!$AB$3:$AB$1315,DataRegularSeason20242025!$B$3:$B$1315, "&lt;=" &amp; $A133, DataRegularSeason20242025!$E$3:$E$1315, AD$1)</f>
        <v>11</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16</v>
      </c>
      <c r="AG133" s="2">
        <f>SUMIFS(DataRegularSeason20242025!$AA$3:$AA$1315,DataRegularSeason20242025!$B$3:$B$1315, "&lt;=" &amp; $A133, DataRegularSeason20242025!$D$3:$D$1315, AG$1)+SUMIFS(DataRegularSeason20242025!$AB$3:$AB$1315,DataRegularSeason20242025!$B$3:$B$1315, "&lt;=" &amp; $A133, DataRegularSeason20242025!$E$3:$E$1315, AG$1)</f>
        <v>10</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7</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12</v>
      </c>
      <c r="F134" s="2">
        <f>SUMIFS(DataRegularSeason20242025!$AA$3:$AA$1315,DataRegularSeason20242025!$B$3:$B$1315, "&lt;=" &amp; $A134, DataRegularSeason20242025!$D$3:$D$1315, F$1)+SUMIFS(DataRegularSeason20242025!$AB$3:$AB$1315,DataRegularSeason20242025!$B$3:$B$1315, "&lt;=" &amp; $A134, DataRegularSeason20242025!$E$3:$E$1315, F$1)</f>
        <v>9</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7</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15</v>
      </c>
      <c r="N134" s="2">
        <f>SUMIFS(DataRegularSeason20242025!$AA$3:$AA$1315,DataRegularSeason20242025!$B$3:$B$1315, "&lt;=" &amp; $A134, DataRegularSeason20242025!$D$3:$D$1315, N$1)+SUMIFS(DataRegularSeason20242025!$AB$3:$AB$1315,DataRegularSeason20242025!$B$3:$B$1315, "&lt;=" &amp; $A134, DataRegularSeason20242025!$E$3:$E$1315, N$1)</f>
        <v>12</v>
      </c>
      <c r="O134" s="2">
        <f>SUMIFS(DataRegularSeason20242025!$AA$3:$AA$1315,DataRegularSeason20242025!$B$3:$B$1315, "&lt;=" &amp; $A134, DataRegularSeason20242025!$D$3:$D$1315, O$1)+SUMIFS(DataRegularSeason20242025!$AB$3:$AB$1315,DataRegularSeason20242025!$B$3:$B$1315, "&lt;=" &amp; $A134, DataRegularSeason20242025!$E$3:$E$1315, O$1)</f>
        <v>14</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14</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8</v>
      </c>
      <c r="V134" s="2">
        <f>SUMIFS(DataRegularSeason20242025!$AA$3:$AA$1315,DataRegularSeason20242025!$B$3:$B$1315, "&lt;=" &amp; $A134, DataRegularSeason20242025!$D$3:$D$1315, V$1)+SUMIFS(DataRegularSeason20242025!$AB$3:$AB$1315,DataRegularSeason20242025!$B$3:$B$1315, "&lt;=" &amp; $A134, DataRegularSeason20242025!$E$3:$E$1315, V$1)</f>
        <v>7</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9</v>
      </c>
      <c r="Y134" s="2">
        <f>SUMIFS(DataRegularSeason20242025!$AA$3:$AA$1315,DataRegularSeason20242025!$B$3:$B$1315, "&lt;=" &amp; $A134, DataRegularSeason20242025!$D$3:$D$1315, Y$1)+SUMIFS(DataRegularSeason20242025!$AB$3:$AB$1315,DataRegularSeason20242025!$B$3:$B$1315, "&lt;=" &amp; $A134, DataRegularSeason20242025!$E$3:$E$1315, Y$1)</f>
        <v>4</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12</v>
      </c>
      <c r="AB134" s="2">
        <f>SUMIFS(DataRegularSeason20242025!$AA$3:$AA$1315,DataRegularSeason20242025!$B$3:$B$1315, "&lt;=" &amp; $A134, DataRegularSeason20242025!$D$3:$D$1315, AB$1)+SUMIFS(DataRegularSeason20242025!$AB$3:$AB$1315,DataRegularSeason20242025!$B$3:$B$1315, "&lt;=" &amp; $A134, DataRegularSeason20242025!$E$3:$E$1315, AB$1)</f>
        <v>11</v>
      </c>
      <c r="AC134" s="2">
        <f>SUMIFS(DataRegularSeason20242025!$AA$3:$AA$1315,DataRegularSeason20242025!$B$3:$B$1315, "&lt;=" &amp; $A134, DataRegularSeason20242025!$D$3:$D$1315, AC$1)+SUMIFS(DataRegularSeason20242025!$AB$3:$AB$1315,DataRegularSeason20242025!$B$3:$B$1315, "&lt;=" &amp; $A134, DataRegularSeason20242025!$E$3:$E$1315, AC$1)</f>
        <v>10</v>
      </c>
      <c r="AD134" s="2">
        <f>SUMIFS(DataRegularSeason20242025!$AA$3:$AA$1315,DataRegularSeason20242025!$B$3:$B$1315, "&lt;=" &amp; $A134, DataRegularSeason20242025!$D$3:$D$1315, AD$1)+SUMIFS(DataRegularSeason20242025!$AB$3:$AB$1315,DataRegularSeason20242025!$B$3:$B$1315, "&lt;=" &amp; $A134, DataRegularSeason20242025!$E$3:$E$1315, AD$1)</f>
        <v>11</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16</v>
      </c>
      <c r="AG134" s="2">
        <f>SUMIFS(DataRegularSeason20242025!$AA$3:$AA$1315,DataRegularSeason20242025!$B$3:$B$1315, "&lt;=" &amp; $A134, DataRegularSeason20242025!$D$3:$D$1315, AG$1)+SUMIFS(DataRegularSeason20242025!$AB$3:$AB$1315,DataRegularSeason20242025!$B$3:$B$1315, "&lt;=" &amp; $A134, DataRegularSeason20242025!$E$3:$E$1315, AG$1)</f>
        <v>10</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7</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12</v>
      </c>
      <c r="F135" s="2">
        <f>SUMIFS(DataRegularSeason20242025!$AA$3:$AA$1315,DataRegularSeason20242025!$B$3:$B$1315, "&lt;=" &amp; $A135, DataRegularSeason20242025!$D$3:$D$1315, F$1)+SUMIFS(DataRegularSeason20242025!$AB$3:$AB$1315,DataRegularSeason20242025!$B$3:$B$1315, "&lt;=" &amp; $A135, DataRegularSeason20242025!$E$3:$E$1315, F$1)</f>
        <v>9</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7</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15</v>
      </c>
      <c r="N135" s="2">
        <f>SUMIFS(DataRegularSeason20242025!$AA$3:$AA$1315,DataRegularSeason20242025!$B$3:$B$1315, "&lt;=" &amp; $A135, DataRegularSeason20242025!$D$3:$D$1315, N$1)+SUMIFS(DataRegularSeason20242025!$AB$3:$AB$1315,DataRegularSeason20242025!$B$3:$B$1315, "&lt;=" &amp; $A135, DataRegularSeason20242025!$E$3:$E$1315, N$1)</f>
        <v>12</v>
      </c>
      <c r="O135" s="2">
        <f>SUMIFS(DataRegularSeason20242025!$AA$3:$AA$1315,DataRegularSeason20242025!$B$3:$B$1315, "&lt;=" &amp; $A135, DataRegularSeason20242025!$D$3:$D$1315, O$1)+SUMIFS(DataRegularSeason20242025!$AB$3:$AB$1315,DataRegularSeason20242025!$B$3:$B$1315, "&lt;=" &amp; $A135, DataRegularSeason20242025!$E$3:$E$1315, O$1)</f>
        <v>14</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14</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8</v>
      </c>
      <c r="V135" s="2">
        <f>SUMIFS(DataRegularSeason20242025!$AA$3:$AA$1315,DataRegularSeason20242025!$B$3:$B$1315, "&lt;=" &amp; $A135, DataRegularSeason20242025!$D$3:$D$1315, V$1)+SUMIFS(DataRegularSeason20242025!$AB$3:$AB$1315,DataRegularSeason20242025!$B$3:$B$1315, "&lt;=" &amp; $A135, DataRegularSeason20242025!$E$3:$E$1315, V$1)</f>
        <v>7</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9</v>
      </c>
      <c r="Y135" s="2">
        <f>SUMIFS(DataRegularSeason20242025!$AA$3:$AA$1315,DataRegularSeason20242025!$B$3:$B$1315, "&lt;=" &amp; $A135, DataRegularSeason20242025!$D$3:$D$1315, Y$1)+SUMIFS(DataRegularSeason20242025!$AB$3:$AB$1315,DataRegularSeason20242025!$B$3:$B$1315, "&lt;=" &amp; $A135, DataRegularSeason20242025!$E$3:$E$1315, Y$1)</f>
        <v>4</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12</v>
      </c>
      <c r="AB135" s="2">
        <f>SUMIFS(DataRegularSeason20242025!$AA$3:$AA$1315,DataRegularSeason20242025!$B$3:$B$1315, "&lt;=" &amp; $A135, DataRegularSeason20242025!$D$3:$D$1315, AB$1)+SUMIFS(DataRegularSeason20242025!$AB$3:$AB$1315,DataRegularSeason20242025!$B$3:$B$1315, "&lt;=" &amp; $A135, DataRegularSeason20242025!$E$3:$E$1315, AB$1)</f>
        <v>11</v>
      </c>
      <c r="AC135" s="2">
        <f>SUMIFS(DataRegularSeason20242025!$AA$3:$AA$1315,DataRegularSeason20242025!$B$3:$B$1315, "&lt;=" &amp; $A135, DataRegularSeason20242025!$D$3:$D$1315, AC$1)+SUMIFS(DataRegularSeason20242025!$AB$3:$AB$1315,DataRegularSeason20242025!$B$3:$B$1315, "&lt;=" &amp; $A135, DataRegularSeason20242025!$E$3:$E$1315, AC$1)</f>
        <v>10</v>
      </c>
      <c r="AD135" s="2">
        <f>SUMIFS(DataRegularSeason20242025!$AA$3:$AA$1315,DataRegularSeason20242025!$B$3:$B$1315, "&lt;=" &amp; $A135, DataRegularSeason20242025!$D$3:$D$1315, AD$1)+SUMIFS(DataRegularSeason20242025!$AB$3:$AB$1315,DataRegularSeason20242025!$B$3:$B$1315, "&lt;=" &amp; $A135, DataRegularSeason20242025!$E$3:$E$1315, AD$1)</f>
        <v>11</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16</v>
      </c>
      <c r="AG135" s="2">
        <f>SUMIFS(DataRegularSeason20242025!$AA$3:$AA$1315,DataRegularSeason20242025!$B$3:$B$1315, "&lt;=" &amp; $A135, DataRegularSeason20242025!$D$3:$D$1315, AG$1)+SUMIFS(DataRegularSeason20242025!$AB$3:$AB$1315,DataRegularSeason20242025!$B$3:$B$1315, "&lt;=" &amp; $A135, DataRegularSeason20242025!$E$3:$E$1315, AG$1)</f>
        <v>10</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7</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12</v>
      </c>
      <c r="F136" s="2">
        <f>SUMIFS(DataRegularSeason20242025!$AA$3:$AA$1315,DataRegularSeason20242025!$B$3:$B$1315, "&lt;=" &amp; $A136, DataRegularSeason20242025!$D$3:$D$1315, F$1)+SUMIFS(DataRegularSeason20242025!$AB$3:$AB$1315,DataRegularSeason20242025!$B$3:$B$1315, "&lt;=" &amp; $A136, DataRegularSeason20242025!$E$3:$E$1315, F$1)</f>
        <v>9</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7</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15</v>
      </c>
      <c r="N136" s="2">
        <f>SUMIFS(DataRegularSeason20242025!$AA$3:$AA$1315,DataRegularSeason20242025!$B$3:$B$1315, "&lt;=" &amp; $A136, DataRegularSeason20242025!$D$3:$D$1315, N$1)+SUMIFS(DataRegularSeason20242025!$AB$3:$AB$1315,DataRegularSeason20242025!$B$3:$B$1315, "&lt;=" &amp; $A136, DataRegularSeason20242025!$E$3:$E$1315, N$1)</f>
        <v>12</v>
      </c>
      <c r="O136" s="2">
        <f>SUMIFS(DataRegularSeason20242025!$AA$3:$AA$1315,DataRegularSeason20242025!$B$3:$B$1315, "&lt;=" &amp; $A136, DataRegularSeason20242025!$D$3:$D$1315, O$1)+SUMIFS(DataRegularSeason20242025!$AB$3:$AB$1315,DataRegularSeason20242025!$B$3:$B$1315, "&lt;=" &amp; $A136, DataRegularSeason20242025!$E$3:$E$1315, O$1)</f>
        <v>14</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14</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8</v>
      </c>
      <c r="V136" s="2">
        <f>SUMIFS(DataRegularSeason20242025!$AA$3:$AA$1315,DataRegularSeason20242025!$B$3:$B$1315, "&lt;=" &amp; $A136, DataRegularSeason20242025!$D$3:$D$1315, V$1)+SUMIFS(DataRegularSeason20242025!$AB$3:$AB$1315,DataRegularSeason20242025!$B$3:$B$1315, "&lt;=" &amp; $A136, DataRegularSeason20242025!$E$3:$E$1315, V$1)</f>
        <v>7</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9</v>
      </c>
      <c r="Y136" s="2">
        <f>SUMIFS(DataRegularSeason20242025!$AA$3:$AA$1315,DataRegularSeason20242025!$B$3:$B$1315, "&lt;=" &amp; $A136, DataRegularSeason20242025!$D$3:$D$1315, Y$1)+SUMIFS(DataRegularSeason20242025!$AB$3:$AB$1315,DataRegularSeason20242025!$B$3:$B$1315, "&lt;=" &amp; $A136, DataRegularSeason20242025!$E$3:$E$1315, Y$1)</f>
        <v>4</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12</v>
      </c>
      <c r="AB136" s="2">
        <f>SUMIFS(DataRegularSeason20242025!$AA$3:$AA$1315,DataRegularSeason20242025!$B$3:$B$1315, "&lt;=" &amp; $A136, DataRegularSeason20242025!$D$3:$D$1315, AB$1)+SUMIFS(DataRegularSeason20242025!$AB$3:$AB$1315,DataRegularSeason20242025!$B$3:$B$1315, "&lt;=" &amp; $A136, DataRegularSeason20242025!$E$3:$E$1315, AB$1)</f>
        <v>11</v>
      </c>
      <c r="AC136" s="2">
        <f>SUMIFS(DataRegularSeason20242025!$AA$3:$AA$1315,DataRegularSeason20242025!$B$3:$B$1315, "&lt;=" &amp; $A136, DataRegularSeason20242025!$D$3:$D$1315, AC$1)+SUMIFS(DataRegularSeason20242025!$AB$3:$AB$1315,DataRegularSeason20242025!$B$3:$B$1315, "&lt;=" &amp; $A136, DataRegularSeason20242025!$E$3:$E$1315, AC$1)</f>
        <v>10</v>
      </c>
      <c r="AD136" s="2">
        <f>SUMIFS(DataRegularSeason20242025!$AA$3:$AA$1315,DataRegularSeason20242025!$B$3:$B$1315, "&lt;=" &amp; $A136, DataRegularSeason20242025!$D$3:$D$1315, AD$1)+SUMIFS(DataRegularSeason20242025!$AB$3:$AB$1315,DataRegularSeason20242025!$B$3:$B$1315, "&lt;=" &amp; $A136, DataRegularSeason20242025!$E$3:$E$1315, AD$1)</f>
        <v>11</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16</v>
      </c>
      <c r="AG136" s="2">
        <f>SUMIFS(DataRegularSeason20242025!$AA$3:$AA$1315,DataRegularSeason20242025!$B$3:$B$1315, "&lt;=" &amp; $A136, DataRegularSeason20242025!$D$3:$D$1315, AG$1)+SUMIFS(DataRegularSeason20242025!$AB$3:$AB$1315,DataRegularSeason20242025!$B$3:$B$1315, "&lt;=" &amp; $A136, DataRegularSeason20242025!$E$3:$E$1315, AG$1)</f>
        <v>10</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7</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12</v>
      </c>
      <c r="F137" s="2">
        <f>SUMIFS(DataRegularSeason20242025!$AA$3:$AA$1315,DataRegularSeason20242025!$B$3:$B$1315, "&lt;=" &amp; $A137, DataRegularSeason20242025!$D$3:$D$1315, F$1)+SUMIFS(DataRegularSeason20242025!$AB$3:$AB$1315,DataRegularSeason20242025!$B$3:$B$1315, "&lt;=" &amp; $A137, DataRegularSeason20242025!$E$3:$E$1315, F$1)</f>
        <v>9</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7</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15</v>
      </c>
      <c r="N137" s="2">
        <f>SUMIFS(DataRegularSeason20242025!$AA$3:$AA$1315,DataRegularSeason20242025!$B$3:$B$1315, "&lt;=" &amp; $A137, DataRegularSeason20242025!$D$3:$D$1315, N$1)+SUMIFS(DataRegularSeason20242025!$AB$3:$AB$1315,DataRegularSeason20242025!$B$3:$B$1315, "&lt;=" &amp; $A137, DataRegularSeason20242025!$E$3:$E$1315, N$1)</f>
        <v>12</v>
      </c>
      <c r="O137" s="2">
        <f>SUMIFS(DataRegularSeason20242025!$AA$3:$AA$1315,DataRegularSeason20242025!$B$3:$B$1315, "&lt;=" &amp; $A137, DataRegularSeason20242025!$D$3:$D$1315, O$1)+SUMIFS(DataRegularSeason20242025!$AB$3:$AB$1315,DataRegularSeason20242025!$B$3:$B$1315, "&lt;=" &amp; $A137, DataRegularSeason20242025!$E$3:$E$1315, O$1)</f>
        <v>14</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14</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8</v>
      </c>
      <c r="V137" s="2">
        <f>SUMIFS(DataRegularSeason20242025!$AA$3:$AA$1315,DataRegularSeason20242025!$B$3:$B$1315, "&lt;=" &amp; $A137, DataRegularSeason20242025!$D$3:$D$1315, V$1)+SUMIFS(DataRegularSeason20242025!$AB$3:$AB$1315,DataRegularSeason20242025!$B$3:$B$1315, "&lt;=" &amp; $A137, DataRegularSeason20242025!$E$3:$E$1315, V$1)</f>
        <v>7</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9</v>
      </c>
      <c r="Y137" s="2">
        <f>SUMIFS(DataRegularSeason20242025!$AA$3:$AA$1315,DataRegularSeason20242025!$B$3:$B$1315, "&lt;=" &amp; $A137, DataRegularSeason20242025!$D$3:$D$1315, Y$1)+SUMIFS(DataRegularSeason20242025!$AB$3:$AB$1315,DataRegularSeason20242025!$B$3:$B$1315, "&lt;=" &amp; $A137, DataRegularSeason20242025!$E$3:$E$1315, Y$1)</f>
        <v>4</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12</v>
      </c>
      <c r="AB137" s="2">
        <f>SUMIFS(DataRegularSeason20242025!$AA$3:$AA$1315,DataRegularSeason20242025!$B$3:$B$1315, "&lt;=" &amp; $A137, DataRegularSeason20242025!$D$3:$D$1315, AB$1)+SUMIFS(DataRegularSeason20242025!$AB$3:$AB$1315,DataRegularSeason20242025!$B$3:$B$1315, "&lt;=" &amp; $A137, DataRegularSeason20242025!$E$3:$E$1315, AB$1)</f>
        <v>11</v>
      </c>
      <c r="AC137" s="2">
        <f>SUMIFS(DataRegularSeason20242025!$AA$3:$AA$1315,DataRegularSeason20242025!$B$3:$B$1315, "&lt;=" &amp; $A137, DataRegularSeason20242025!$D$3:$D$1315, AC$1)+SUMIFS(DataRegularSeason20242025!$AB$3:$AB$1315,DataRegularSeason20242025!$B$3:$B$1315, "&lt;=" &amp; $A137, DataRegularSeason20242025!$E$3:$E$1315, AC$1)</f>
        <v>10</v>
      </c>
      <c r="AD137" s="2">
        <f>SUMIFS(DataRegularSeason20242025!$AA$3:$AA$1315,DataRegularSeason20242025!$B$3:$B$1315, "&lt;=" &amp; $A137, DataRegularSeason20242025!$D$3:$D$1315, AD$1)+SUMIFS(DataRegularSeason20242025!$AB$3:$AB$1315,DataRegularSeason20242025!$B$3:$B$1315, "&lt;=" &amp; $A137, DataRegularSeason20242025!$E$3:$E$1315, AD$1)</f>
        <v>11</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16</v>
      </c>
      <c r="AG137" s="2">
        <f>SUMIFS(DataRegularSeason20242025!$AA$3:$AA$1315,DataRegularSeason20242025!$B$3:$B$1315, "&lt;=" &amp; $A137, DataRegularSeason20242025!$D$3:$D$1315, AG$1)+SUMIFS(DataRegularSeason20242025!$AB$3:$AB$1315,DataRegularSeason20242025!$B$3:$B$1315, "&lt;=" &amp; $A137, DataRegularSeason20242025!$E$3:$E$1315, AG$1)</f>
        <v>10</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7</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12</v>
      </c>
      <c r="F138" s="2">
        <f>SUMIFS(DataRegularSeason20242025!$AA$3:$AA$1315,DataRegularSeason20242025!$B$3:$B$1315, "&lt;=" &amp; $A138, DataRegularSeason20242025!$D$3:$D$1315, F$1)+SUMIFS(DataRegularSeason20242025!$AB$3:$AB$1315,DataRegularSeason20242025!$B$3:$B$1315, "&lt;=" &amp; $A138, DataRegularSeason20242025!$E$3:$E$1315, F$1)</f>
        <v>9</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7</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15</v>
      </c>
      <c r="N138" s="2">
        <f>SUMIFS(DataRegularSeason20242025!$AA$3:$AA$1315,DataRegularSeason20242025!$B$3:$B$1315, "&lt;=" &amp; $A138, DataRegularSeason20242025!$D$3:$D$1315, N$1)+SUMIFS(DataRegularSeason20242025!$AB$3:$AB$1315,DataRegularSeason20242025!$B$3:$B$1315, "&lt;=" &amp; $A138, DataRegularSeason20242025!$E$3:$E$1315, N$1)</f>
        <v>12</v>
      </c>
      <c r="O138" s="2">
        <f>SUMIFS(DataRegularSeason20242025!$AA$3:$AA$1315,DataRegularSeason20242025!$B$3:$B$1315, "&lt;=" &amp; $A138, DataRegularSeason20242025!$D$3:$D$1315, O$1)+SUMIFS(DataRegularSeason20242025!$AB$3:$AB$1315,DataRegularSeason20242025!$B$3:$B$1315, "&lt;=" &amp; $A138, DataRegularSeason20242025!$E$3:$E$1315, O$1)</f>
        <v>14</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14</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8</v>
      </c>
      <c r="V138" s="2">
        <f>SUMIFS(DataRegularSeason20242025!$AA$3:$AA$1315,DataRegularSeason20242025!$B$3:$B$1315, "&lt;=" &amp; $A138, DataRegularSeason20242025!$D$3:$D$1315, V$1)+SUMIFS(DataRegularSeason20242025!$AB$3:$AB$1315,DataRegularSeason20242025!$B$3:$B$1315, "&lt;=" &amp; $A138, DataRegularSeason20242025!$E$3:$E$1315, V$1)</f>
        <v>7</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9</v>
      </c>
      <c r="Y138" s="2">
        <f>SUMIFS(DataRegularSeason20242025!$AA$3:$AA$1315,DataRegularSeason20242025!$B$3:$B$1315, "&lt;=" &amp; $A138, DataRegularSeason20242025!$D$3:$D$1315, Y$1)+SUMIFS(DataRegularSeason20242025!$AB$3:$AB$1315,DataRegularSeason20242025!$B$3:$B$1315, "&lt;=" &amp; $A138, DataRegularSeason20242025!$E$3:$E$1315, Y$1)</f>
        <v>4</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12</v>
      </c>
      <c r="AB138" s="2">
        <f>SUMIFS(DataRegularSeason20242025!$AA$3:$AA$1315,DataRegularSeason20242025!$B$3:$B$1315, "&lt;=" &amp; $A138, DataRegularSeason20242025!$D$3:$D$1315, AB$1)+SUMIFS(DataRegularSeason20242025!$AB$3:$AB$1315,DataRegularSeason20242025!$B$3:$B$1315, "&lt;=" &amp; $A138, DataRegularSeason20242025!$E$3:$E$1315, AB$1)</f>
        <v>11</v>
      </c>
      <c r="AC138" s="2">
        <f>SUMIFS(DataRegularSeason20242025!$AA$3:$AA$1315,DataRegularSeason20242025!$B$3:$B$1315, "&lt;=" &amp; $A138, DataRegularSeason20242025!$D$3:$D$1315, AC$1)+SUMIFS(DataRegularSeason20242025!$AB$3:$AB$1315,DataRegularSeason20242025!$B$3:$B$1315, "&lt;=" &amp; $A138, DataRegularSeason20242025!$E$3:$E$1315, AC$1)</f>
        <v>10</v>
      </c>
      <c r="AD138" s="2">
        <f>SUMIFS(DataRegularSeason20242025!$AA$3:$AA$1315,DataRegularSeason20242025!$B$3:$B$1315, "&lt;=" &amp; $A138, DataRegularSeason20242025!$D$3:$D$1315, AD$1)+SUMIFS(DataRegularSeason20242025!$AB$3:$AB$1315,DataRegularSeason20242025!$B$3:$B$1315, "&lt;=" &amp; $A138, DataRegularSeason20242025!$E$3:$E$1315, AD$1)</f>
        <v>11</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16</v>
      </c>
      <c r="AG138" s="2">
        <f>SUMIFS(DataRegularSeason20242025!$AA$3:$AA$1315,DataRegularSeason20242025!$B$3:$B$1315, "&lt;=" &amp; $A138, DataRegularSeason20242025!$D$3:$D$1315, AG$1)+SUMIFS(DataRegularSeason20242025!$AB$3:$AB$1315,DataRegularSeason20242025!$B$3:$B$1315, "&lt;=" &amp; $A138, DataRegularSeason20242025!$E$3:$E$1315, AG$1)</f>
        <v>10</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7</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12</v>
      </c>
      <c r="F139" s="2">
        <f>SUMIFS(DataRegularSeason20242025!$AA$3:$AA$1315,DataRegularSeason20242025!$B$3:$B$1315, "&lt;=" &amp; $A139, DataRegularSeason20242025!$D$3:$D$1315, F$1)+SUMIFS(DataRegularSeason20242025!$AB$3:$AB$1315,DataRegularSeason20242025!$B$3:$B$1315, "&lt;=" &amp; $A139, DataRegularSeason20242025!$E$3:$E$1315, F$1)</f>
        <v>9</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7</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15</v>
      </c>
      <c r="N139" s="2">
        <f>SUMIFS(DataRegularSeason20242025!$AA$3:$AA$1315,DataRegularSeason20242025!$B$3:$B$1315, "&lt;=" &amp; $A139, DataRegularSeason20242025!$D$3:$D$1315, N$1)+SUMIFS(DataRegularSeason20242025!$AB$3:$AB$1315,DataRegularSeason20242025!$B$3:$B$1315, "&lt;=" &amp; $A139, DataRegularSeason20242025!$E$3:$E$1315, N$1)</f>
        <v>12</v>
      </c>
      <c r="O139" s="2">
        <f>SUMIFS(DataRegularSeason20242025!$AA$3:$AA$1315,DataRegularSeason20242025!$B$3:$B$1315, "&lt;=" &amp; $A139, DataRegularSeason20242025!$D$3:$D$1315, O$1)+SUMIFS(DataRegularSeason20242025!$AB$3:$AB$1315,DataRegularSeason20242025!$B$3:$B$1315, "&lt;=" &amp; $A139, DataRegularSeason20242025!$E$3:$E$1315, O$1)</f>
        <v>14</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14</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8</v>
      </c>
      <c r="V139" s="2">
        <f>SUMIFS(DataRegularSeason20242025!$AA$3:$AA$1315,DataRegularSeason20242025!$B$3:$B$1315, "&lt;=" &amp; $A139, DataRegularSeason20242025!$D$3:$D$1315, V$1)+SUMIFS(DataRegularSeason20242025!$AB$3:$AB$1315,DataRegularSeason20242025!$B$3:$B$1315, "&lt;=" &amp; $A139, DataRegularSeason20242025!$E$3:$E$1315, V$1)</f>
        <v>7</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9</v>
      </c>
      <c r="Y139" s="2">
        <f>SUMIFS(DataRegularSeason20242025!$AA$3:$AA$1315,DataRegularSeason20242025!$B$3:$B$1315, "&lt;=" &amp; $A139, DataRegularSeason20242025!$D$3:$D$1315, Y$1)+SUMIFS(DataRegularSeason20242025!$AB$3:$AB$1315,DataRegularSeason20242025!$B$3:$B$1315, "&lt;=" &amp; $A139, DataRegularSeason20242025!$E$3:$E$1315, Y$1)</f>
        <v>4</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12</v>
      </c>
      <c r="AB139" s="2">
        <f>SUMIFS(DataRegularSeason20242025!$AA$3:$AA$1315,DataRegularSeason20242025!$B$3:$B$1315, "&lt;=" &amp; $A139, DataRegularSeason20242025!$D$3:$D$1315, AB$1)+SUMIFS(DataRegularSeason20242025!$AB$3:$AB$1315,DataRegularSeason20242025!$B$3:$B$1315, "&lt;=" &amp; $A139, DataRegularSeason20242025!$E$3:$E$1315, AB$1)</f>
        <v>11</v>
      </c>
      <c r="AC139" s="2">
        <f>SUMIFS(DataRegularSeason20242025!$AA$3:$AA$1315,DataRegularSeason20242025!$B$3:$B$1315, "&lt;=" &amp; $A139, DataRegularSeason20242025!$D$3:$D$1315, AC$1)+SUMIFS(DataRegularSeason20242025!$AB$3:$AB$1315,DataRegularSeason20242025!$B$3:$B$1315, "&lt;=" &amp; $A139, DataRegularSeason20242025!$E$3:$E$1315, AC$1)</f>
        <v>10</v>
      </c>
      <c r="AD139" s="2">
        <f>SUMIFS(DataRegularSeason20242025!$AA$3:$AA$1315,DataRegularSeason20242025!$B$3:$B$1315, "&lt;=" &amp; $A139, DataRegularSeason20242025!$D$3:$D$1315, AD$1)+SUMIFS(DataRegularSeason20242025!$AB$3:$AB$1315,DataRegularSeason20242025!$B$3:$B$1315, "&lt;=" &amp; $A139, DataRegularSeason20242025!$E$3:$E$1315, AD$1)</f>
        <v>11</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16</v>
      </c>
      <c r="AG139" s="2">
        <f>SUMIFS(DataRegularSeason20242025!$AA$3:$AA$1315,DataRegularSeason20242025!$B$3:$B$1315, "&lt;=" &amp; $A139, DataRegularSeason20242025!$D$3:$D$1315, AG$1)+SUMIFS(DataRegularSeason20242025!$AB$3:$AB$1315,DataRegularSeason20242025!$B$3:$B$1315, "&lt;=" &amp; $A139, DataRegularSeason20242025!$E$3:$E$1315, AG$1)</f>
        <v>10</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7</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12</v>
      </c>
      <c r="F140" s="2">
        <f>SUMIFS(DataRegularSeason20242025!$AA$3:$AA$1315,DataRegularSeason20242025!$B$3:$B$1315, "&lt;=" &amp; $A140, DataRegularSeason20242025!$D$3:$D$1315, F$1)+SUMIFS(DataRegularSeason20242025!$AB$3:$AB$1315,DataRegularSeason20242025!$B$3:$B$1315, "&lt;=" &amp; $A140, DataRegularSeason20242025!$E$3:$E$1315, F$1)</f>
        <v>9</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7</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15</v>
      </c>
      <c r="N140" s="2">
        <f>SUMIFS(DataRegularSeason20242025!$AA$3:$AA$1315,DataRegularSeason20242025!$B$3:$B$1315, "&lt;=" &amp; $A140, DataRegularSeason20242025!$D$3:$D$1315, N$1)+SUMIFS(DataRegularSeason20242025!$AB$3:$AB$1315,DataRegularSeason20242025!$B$3:$B$1315, "&lt;=" &amp; $A140, DataRegularSeason20242025!$E$3:$E$1315, N$1)</f>
        <v>12</v>
      </c>
      <c r="O140" s="2">
        <f>SUMIFS(DataRegularSeason20242025!$AA$3:$AA$1315,DataRegularSeason20242025!$B$3:$B$1315, "&lt;=" &amp; $A140, DataRegularSeason20242025!$D$3:$D$1315, O$1)+SUMIFS(DataRegularSeason20242025!$AB$3:$AB$1315,DataRegularSeason20242025!$B$3:$B$1315, "&lt;=" &amp; $A140, DataRegularSeason20242025!$E$3:$E$1315, O$1)</f>
        <v>14</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14</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8</v>
      </c>
      <c r="V140" s="2">
        <f>SUMIFS(DataRegularSeason20242025!$AA$3:$AA$1315,DataRegularSeason20242025!$B$3:$B$1315, "&lt;=" &amp; $A140, DataRegularSeason20242025!$D$3:$D$1315, V$1)+SUMIFS(DataRegularSeason20242025!$AB$3:$AB$1315,DataRegularSeason20242025!$B$3:$B$1315, "&lt;=" &amp; $A140, DataRegularSeason20242025!$E$3:$E$1315, V$1)</f>
        <v>7</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9</v>
      </c>
      <c r="Y140" s="2">
        <f>SUMIFS(DataRegularSeason20242025!$AA$3:$AA$1315,DataRegularSeason20242025!$B$3:$B$1315, "&lt;=" &amp; $A140, DataRegularSeason20242025!$D$3:$D$1315, Y$1)+SUMIFS(DataRegularSeason20242025!$AB$3:$AB$1315,DataRegularSeason20242025!$B$3:$B$1315, "&lt;=" &amp; $A140, DataRegularSeason20242025!$E$3:$E$1315, Y$1)</f>
        <v>4</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12</v>
      </c>
      <c r="AB140" s="2">
        <f>SUMIFS(DataRegularSeason20242025!$AA$3:$AA$1315,DataRegularSeason20242025!$B$3:$B$1315, "&lt;=" &amp; $A140, DataRegularSeason20242025!$D$3:$D$1315, AB$1)+SUMIFS(DataRegularSeason20242025!$AB$3:$AB$1315,DataRegularSeason20242025!$B$3:$B$1315, "&lt;=" &amp; $A140, DataRegularSeason20242025!$E$3:$E$1315, AB$1)</f>
        <v>11</v>
      </c>
      <c r="AC140" s="2">
        <f>SUMIFS(DataRegularSeason20242025!$AA$3:$AA$1315,DataRegularSeason20242025!$B$3:$B$1315, "&lt;=" &amp; $A140, DataRegularSeason20242025!$D$3:$D$1315, AC$1)+SUMIFS(DataRegularSeason20242025!$AB$3:$AB$1315,DataRegularSeason20242025!$B$3:$B$1315, "&lt;=" &amp; $A140, DataRegularSeason20242025!$E$3:$E$1315, AC$1)</f>
        <v>10</v>
      </c>
      <c r="AD140" s="2">
        <f>SUMIFS(DataRegularSeason20242025!$AA$3:$AA$1315,DataRegularSeason20242025!$B$3:$B$1315, "&lt;=" &amp; $A140, DataRegularSeason20242025!$D$3:$D$1315, AD$1)+SUMIFS(DataRegularSeason20242025!$AB$3:$AB$1315,DataRegularSeason20242025!$B$3:$B$1315, "&lt;=" &amp; $A140, DataRegularSeason20242025!$E$3:$E$1315, AD$1)</f>
        <v>11</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16</v>
      </c>
      <c r="AG140" s="2">
        <f>SUMIFS(DataRegularSeason20242025!$AA$3:$AA$1315,DataRegularSeason20242025!$B$3:$B$1315, "&lt;=" &amp; $A140, DataRegularSeason20242025!$D$3:$D$1315, AG$1)+SUMIFS(DataRegularSeason20242025!$AB$3:$AB$1315,DataRegularSeason20242025!$B$3:$B$1315, "&lt;=" &amp; $A140, DataRegularSeason20242025!$E$3:$E$1315, AG$1)</f>
        <v>10</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7</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12</v>
      </c>
      <c r="F141" s="2">
        <f>SUMIFS(DataRegularSeason20242025!$AA$3:$AA$1315,DataRegularSeason20242025!$B$3:$B$1315, "&lt;=" &amp; $A141, DataRegularSeason20242025!$D$3:$D$1315, F$1)+SUMIFS(DataRegularSeason20242025!$AB$3:$AB$1315,DataRegularSeason20242025!$B$3:$B$1315, "&lt;=" &amp; $A141, DataRegularSeason20242025!$E$3:$E$1315, F$1)</f>
        <v>9</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7</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15</v>
      </c>
      <c r="N141" s="2">
        <f>SUMIFS(DataRegularSeason20242025!$AA$3:$AA$1315,DataRegularSeason20242025!$B$3:$B$1315, "&lt;=" &amp; $A141, DataRegularSeason20242025!$D$3:$D$1315, N$1)+SUMIFS(DataRegularSeason20242025!$AB$3:$AB$1315,DataRegularSeason20242025!$B$3:$B$1315, "&lt;=" &amp; $A141, DataRegularSeason20242025!$E$3:$E$1315, N$1)</f>
        <v>12</v>
      </c>
      <c r="O141" s="2">
        <f>SUMIFS(DataRegularSeason20242025!$AA$3:$AA$1315,DataRegularSeason20242025!$B$3:$B$1315, "&lt;=" &amp; $A141, DataRegularSeason20242025!$D$3:$D$1315, O$1)+SUMIFS(DataRegularSeason20242025!$AB$3:$AB$1315,DataRegularSeason20242025!$B$3:$B$1315, "&lt;=" &amp; $A141, DataRegularSeason20242025!$E$3:$E$1315, O$1)</f>
        <v>14</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14</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8</v>
      </c>
      <c r="V141" s="2">
        <f>SUMIFS(DataRegularSeason20242025!$AA$3:$AA$1315,DataRegularSeason20242025!$B$3:$B$1315, "&lt;=" &amp; $A141, DataRegularSeason20242025!$D$3:$D$1315, V$1)+SUMIFS(DataRegularSeason20242025!$AB$3:$AB$1315,DataRegularSeason20242025!$B$3:$B$1315, "&lt;=" &amp; $A141, DataRegularSeason20242025!$E$3:$E$1315, V$1)</f>
        <v>7</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9</v>
      </c>
      <c r="Y141" s="2">
        <f>SUMIFS(DataRegularSeason20242025!$AA$3:$AA$1315,DataRegularSeason20242025!$B$3:$B$1315, "&lt;=" &amp; $A141, DataRegularSeason20242025!$D$3:$D$1315, Y$1)+SUMIFS(DataRegularSeason20242025!$AB$3:$AB$1315,DataRegularSeason20242025!$B$3:$B$1315, "&lt;=" &amp; $A141, DataRegularSeason20242025!$E$3:$E$1315, Y$1)</f>
        <v>4</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12</v>
      </c>
      <c r="AB141" s="2">
        <f>SUMIFS(DataRegularSeason20242025!$AA$3:$AA$1315,DataRegularSeason20242025!$B$3:$B$1315, "&lt;=" &amp; $A141, DataRegularSeason20242025!$D$3:$D$1315, AB$1)+SUMIFS(DataRegularSeason20242025!$AB$3:$AB$1315,DataRegularSeason20242025!$B$3:$B$1315, "&lt;=" &amp; $A141, DataRegularSeason20242025!$E$3:$E$1315, AB$1)</f>
        <v>11</v>
      </c>
      <c r="AC141" s="2">
        <f>SUMIFS(DataRegularSeason20242025!$AA$3:$AA$1315,DataRegularSeason20242025!$B$3:$B$1315, "&lt;=" &amp; $A141, DataRegularSeason20242025!$D$3:$D$1315, AC$1)+SUMIFS(DataRegularSeason20242025!$AB$3:$AB$1315,DataRegularSeason20242025!$B$3:$B$1315, "&lt;=" &amp; $A141, DataRegularSeason20242025!$E$3:$E$1315, AC$1)</f>
        <v>10</v>
      </c>
      <c r="AD141" s="2">
        <f>SUMIFS(DataRegularSeason20242025!$AA$3:$AA$1315,DataRegularSeason20242025!$B$3:$B$1315, "&lt;=" &amp; $A141, DataRegularSeason20242025!$D$3:$D$1315, AD$1)+SUMIFS(DataRegularSeason20242025!$AB$3:$AB$1315,DataRegularSeason20242025!$B$3:$B$1315, "&lt;=" &amp; $A141, DataRegularSeason20242025!$E$3:$E$1315, AD$1)</f>
        <v>11</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16</v>
      </c>
      <c r="AG141" s="2">
        <f>SUMIFS(DataRegularSeason20242025!$AA$3:$AA$1315,DataRegularSeason20242025!$B$3:$B$1315, "&lt;=" &amp; $A141, DataRegularSeason20242025!$D$3:$D$1315, AG$1)+SUMIFS(DataRegularSeason20242025!$AB$3:$AB$1315,DataRegularSeason20242025!$B$3:$B$1315, "&lt;=" &amp; $A141, DataRegularSeason20242025!$E$3:$E$1315, AG$1)</f>
        <v>10</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7</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12</v>
      </c>
      <c r="F142" s="2">
        <f>SUMIFS(DataRegularSeason20242025!$AA$3:$AA$1315,DataRegularSeason20242025!$B$3:$B$1315, "&lt;=" &amp; $A142, DataRegularSeason20242025!$D$3:$D$1315, F$1)+SUMIFS(DataRegularSeason20242025!$AB$3:$AB$1315,DataRegularSeason20242025!$B$3:$B$1315, "&lt;=" &amp; $A142, DataRegularSeason20242025!$E$3:$E$1315, F$1)</f>
        <v>9</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7</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15</v>
      </c>
      <c r="N142" s="2">
        <f>SUMIFS(DataRegularSeason20242025!$AA$3:$AA$1315,DataRegularSeason20242025!$B$3:$B$1315, "&lt;=" &amp; $A142, DataRegularSeason20242025!$D$3:$D$1315, N$1)+SUMIFS(DataRegularSeason20242025!$AB$3:$AB$1315,DataRegularSeason20242025!$B$3:$B$1315, "&lt;=" &amp; $A142, DataRegularSeason20242025!$E$3:$E$1315, N$1)</f>
        <v>12</v>
      </c>
      <c r="O142" s="2">
        <f>SUMIFS(DataRegularSeason20242025!$AA$3:$AA$1315,DataRegularSeason20242025!$B$3:$B$1315, "&lt;=" &amp; $A142, DataRegularSeason20242025!$D$3:$D$1315, O$1)+SUMIFS(DataRegularSeason20242025!$AB$3:$AB$1315,DataRegularSeason20242025!$B$3:$B$1315, "&lt;=" &amp; $A142, DataRegularSeason20242025!$E$3:$E$1315, O$1)</f>
        <v>14</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14</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8</v>
      </c>
      <c r="V142" s="2">
        <f>SUMIFS(DataRegularSeason20242025!$AA$3:$AA$1315,DataRegularSeason20242025!$B$3:$B$1315, "&lt;=" &amp; $A142, DataRegularSeason20242025!$D$3:$D$1315, V$1)+SUMIFS(DataRegularSeason20242025!$AB$3:$AB$1315,DataRegularSeason20242025!$B$3:$B$1315, "&lt;=" &amp; $A142, DataRegularSeason20242025!$E$3:$E$1315, V$1)</f>
        <v>7</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9</v>
      </c>
      <c r="Y142" s="2">
        <f>SUMIFS(DataRegularSeason20242025!$AA$3:$AA$1315,DataRegularSeason20242025!$B$3:$B$1315, "&lt;=" &amp; $A142, DataRegularSeason20242025!$D$3:$D$1315, Y$1)+SUMIFS(DataRegularSeason20242025!$AB$3:$AB$1315,DataRegularSeason20242025!$B$3:$B$1315, "&lt;=" &amp; $A142, DataRegularSeason20242025!$E$3:$E$1315, Y$1)</f>
        <v>4</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12</v>
      </c>
      <c r="AB142" s="2">
        <f>SUMIFS(DataRegularSeason20242025!$AA$3:$AA$1315,DataRegularSeason20242025!$B$3:$B$1315, "&lt;=" &amp; $A142, DataRegularSeason20242025!$D$3:$D$1315, AB$1)+SUMIFS(DataRegularSeason20242025!$AB$3:$AB$1315,DataRegularSeason20242025!$B$3:$B$1315, "&lt;=" &amp; $A142, DataRegularSeason20242025!$E$3:$E$1315, AB$1)</f>
        <v>11</v>
      </c>
      <c r="AC142" s="2">
        <f>SUMIFS(DataRegularSeason20242025!$AA$3:$AA$1315,DataRegularSeason20242025!$B$3:$B$1315, "&lt;=" &amp; $A142, DataRegularSeason20242025!$D$3:$D$1315, AC$1)+SUMIFS(DataRegularSeason20242025!$AB$3:$AB$1315,DataRegularSeason20242025!$B$3:$B$1315, "&lt;=" &amp; $A142, DataRegularSeason20242025!$E$3:$E$1315, AC$1)</f>
        <v>10</v>
      </c>
      <c r="AD142" s="2">
        <f>SUMIFS(DataRegularSeason20242025!$AA$3:$AA$1315,DataRegularSeason20242025!$B$3:$B$1315, "&lt;=" &amp; $A142, DataRegularSeason20242025!$D$3:$D$1315, AD$1)+SUMIFS(DataRegularSeason20242025!$AB$3:$AB$1315,DataRegularSeason20242025!$B$3:$B$1315, "&lt;=" &amp; $A142, DataRegularSeason20242025!$E$3:$E$1315, AD$1)</f>
        <v>11</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16</v>
      </c>
      <c r="AG142" s="2">
        <f>SUMIFS(DataRegularSeason20242025!$AA$3:$AA$1315,DataRegularSeason20242025!$B$3:$B$1315, "&lt;=" &amp; $A142, DataRegularSeason20242025!$D$3:$D$1315, AG$1)+SUMIFS(DataRegularSeason20242025!$AB$3:$AB$1315,DataRegularSeason20242025!$B$3:$B$1315, "&lt;=" &amp; $A142, DataRegularSeason20242025!$E$3:$E$1315, AG$1)</f>
        <v>10</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7</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12</v>
      </c>
      <c r="F143" s="2">
        <f>SUMIFS(DataRegularSeason20242025!$AA$3:$AA$1315,DataRegularSeason20242025!$B$3:$B$1315, "&lt;=" &amp; $A143, DataRegularSeason20242025!$D$3:$D$1315, F$1)+SUMIFS(DataRegularSeason20242025!$AB$3:$AB$1315,DataRegularSeason20242025!$B$3:$B$1315, "&lt;=" &amp; $A143, DataRegularSeason20242025!$E$3:$E$1315, F$1)</f>
        <v>9</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7</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15</v>
      </c>
      <c r="N143" s="2">
        <f>SUMIFS(DataRegularSeason20242025!$AA$3:$AA$1315,DataRegularSeason20242025!$B$3:$B$1315, "&lt;=" &amp; $A143, DataRegularSeason20242025!$D$3:$D$1315, N$1)+SUMIFS(DataRegularSeason20242025!$AB$3:$AB$1315,DataRegularSeason20242025!$B$3:$B$1315, "&lt;=" &amp; $A143, DataRegularSeason20242025!$E$3:$E$1315, N$1)</f>
        <v>12</v>
      </c>
      <c r="O143" s="2">
        <f>SUMIFS(DataRegularSeason20242025!$AA$3:$AA$1315,DataRegularSeason20242025!$B$3:$B$1315, "&lt;=" &amp; $A143, DataRegularSeason20242025!$D$3:$D$1315, O$1)+SUMIFS(DataRegularSeason20242025!$AB$3:$AB$1315,DataRegularSeason20242025!$B$3:$B$1315, "&lt;=" &amp; $A143, DataRegularSeason20242025!$E$3:$E$1315, O$1)</f>
        <v>14</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14</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8</v>
      </c>
      <c r="V143" s="2">
        <f>SUMIFS(DataRegularSeason20242025!$AA$3:$AA$1315,DataRegularSeason20242025!$B$3:$B$1315, "&lt;=" &amp; $A143, DataRegularSeason20242025!$D$3:$D$1315, V$1)+SUMIFS(DataRegularSeason20242025!$AB$3:$AB$1315,DataRegularSeason20242025!$B$3:$B$1315, "&lt;=" &amp; $A143, DataRegularSeason20242025!$E$3:$E$1315, V$1)</f>
        <v>7</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9</v>
      </c>
      <c r="Y143" s="2">
        <f>SUMIFS(DataRegularSeason20242025!$AA$3:$AA$1315,DataRegularSeason20242025!$B$3:$B$1315, "&lt;=" &amp; $A143, DataRegularSeason20242025!$D$3:$D$1315, Y$1)+SUMIFS(DataRegularSeason20242025!$AB$3:$AB$1315,DataRegularSeason20242025!$B$3:$B$1315, "&lt;=" &amp; $A143, DataRegularSeason20242025!$E$3:$E$1315, Y$1)</f>
        <v>4</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12</v>
      </c>
      <c r="AB143" s="2">
        <f>SUMIFS(DataRegularSeason20242025!$AA$3:$AA$1315,DataRegularSeason20242025!$B$3:$B$1315, "&lt;=" &amp; $A143, DataRegularSeason20242025!$D$3:$D$1315, AB$1)+SUMIFS(DataRegularSeason20242025!$AB$3:$AB$1315,DataRegularSeason20242025!$B$3:$B$1315, "&lt;=" &amp; $A143, DataRegularSeason20242025!$E$3:$E$1315, AB$1)</f>
        <v>11</v>
      </c>
      <c r="AC143" s="2">
        <f>SUMIFS(DataRegularSeason20242025!$AA$3:$AA$1315,DataRegularSeason20242025!$B$3:$B$1315, "&lt;=" &amp; $A143, DataRegularSeason20242025!$D$3:$D$1315, AC$1)+SUMIFS(DataRegularSeason20242025!$AB$3:$AB$1315,DataRegularSeason20242025!$B$3:$B$1315, "&lt;=" &amp; $A143, DataRegularSeason20242025!$E$3:$E$1315, AC$1)</f>
        <v>10</v>
      </c>
      <c r="AD143" s="2">
        <f>SUMIFS(DataRegularSeason20242025!$AA$3:$AA$1315,DataRegularSeason20242025!$B$3:$B$1315, "&lt;=" &amp; $A143, DataRegularSeason20242025!$D$3:$D$1315, AD$1)+SUMIFS(DataRegularSeason20242025!$AB$3:$AB$1315,DataRegularSeason20242025!$B$3:$B$1315, "&lt;=" &amp; $A143, DataRegularSeason20242025!$E$3:$E$1315, AD$1)</f>
        <v>11</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16</v>
      </c>
      <c r="AG143" s="2">
        <f>SUMIFS(DataRegularSeason20242025!$AA$3:$AA$1315,DataRegularSeason20242025!$B$3:$B$1315, "&lt;=" &amp; $A143, DataRegularSeason20242025!$D$3:$D$1315, AG$1)+SUMIFS(DataRegularSeason20242025!$AB$3:$AB$1315,DataRegularSeason20242025!$B$3:$B$1315, "&lt;=" &amp; $A143, DataRegularSeason20242025!$E$3:$E$1315, AG$1)</f>
        <v>10</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7</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12</v>
      </c>
      <c r="F144" s="2">
        <f>SUMIFS(DataRegularSeason20242025!$AA$3:$AA$1315,DataRegularSeason20242025!$B$3:$B$1315, "&lt;=" &amp; $A144, DataRegularSeason20242025!$D$3:$D$1315, F$1)+SUMIFS(DataRegularSeason20242025!$AB$3:$AB$1315,DataRegularSeason20242025!$B$3:$B$1315, "&lt;=" &amp; $A144, DataRegularSeason20242025!$E$3:$E$1315, F$1)</f>
        <v>9</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7</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15</v>
      </c>
      <c r="N144" s="2">
        <f>SUMIFS(DataRegularSeason20242025!$AA$3:$AA$1315,DataRegularSeason20242025!$B$3:$B$1315, "&lt;=" &amp; $A144, DataRegularSeason20242025!$D$3:$D$1315, N$1)+SUMIFS(DataRegularSeason20242025!$AB$3:$AB$1315,DataRegularSeason20242025!$B$3:$B$1315, "&lt;=" &amp; $A144, DataRegularSeason20242025!$E$3:$E$1315, N$1)</f>
        <v>12</v>
      </c>
      <c r="O144" s="2">
        <f>SUMIFS(DataRegularSeason20242025!$AA$3:$AA$1315,DataRegularSeason20242025!$B$3:$B$1315, "&lt;=" &amp; $A144, DataRegularSeason20242025!$D$3:$D$1315, O$1)+SUMIFS(DataRegularSeason20242025!$AB$3:$AB$1315,DataRegularSeason20242025!$B$3:$B$1315, "&lt;=" &amp; $A144, DataRegularSeason20242025!$E$3:$E$1315, O$1)</f>
        <v>14</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14</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8</v>
      </c>
      <c r="V144" s="2">
        <f>SUMIFS(DataRegularSeason20242025!$AA$3:$AA$1315,DataRegularSeason20242025!$B$3:$B$1315, "&lt;=" &amp; $A144, DataRegularSeason20242025!$D$3:$D$1315, V$1)+SUMIFS(DataRegularSeason20242025!$AB$3:$AB$1315,DataRegularSeason20242025!$B$3:$B$1315, "&lt;=" &amp; $A144, DataRegularSeason20242025!$E$3:$E$1315, V$1)</f>
        <v>7</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9</v>
      </c>
      <c r="Y144" s="2">
        <f>SUMIFS(DataRegularSeason20242025!$AA$3:$AA$1315,DataRegularSeason20242025!$B$3:$B$1315, "&lt;=" &amp; $A144, DataRegularSeason20242025!$D$3:$D$1315, Y$1)+SUMIFS(DataRegularSeason20242025!$AB$3:$AB$1315,DataRegularSeason20242025!$B$3:$B$1315, "&lt;=" &amp; $A144, DataRegularSeason20242025!$E$3:$E$1315, Y$1)</f>
        <v>4</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12</v>
      </c>
      <c r="AB144" s="2">
        <f>SUMIFS(DataRegularSeason20242025!$AA$3:$AA$1315,DataRegularSeason20242025!$B$3:$B$1315, "&lt;=" &amp; $A144, DataRegularSeason20242025!$D$3:$D$1315, AB$1)+SUMIFS(DataRegularSeason20242025!$AB$3:$AB$1315,DataRegularSeason20242025!$B$3:$B$1315, "&lt;=" &amp; $A144, DataRegularSeason20242025!$E$3:$E$1315, AB$1)</f>
        <v>11</v>
      </c>
      <c r="AC144" s="2">
        <f>SUMIFS(DataRegularSeason20242025!$AA$3:$AA$1315,DataRegularSeason20242025!$B$3:$B$1315, "&lt;=" &amp; $A144, DataRegularSeason20242025!$D$3:$D$1315, AC$1)+SUMIFS(DataRegularSeason20242025!$AB$3:$AB$1315,DataRegularSeason20242025!$B$3:$B$1315, "&lt;=" &amp; $A144, DataRegularSeason20242025!$E$3:$E$1315, AC$1)</f>
        <v>10</v>
      </c>
      <c r="AD144" s="2">
        <f>SUMIFS(DataRegularSeason20242025!$AA$3:$AA$1315,DataRegularSeason20242025!$B$3:$B$1315, "&lt;=" &amp; $A144, DataRegularSeason20242025!$D$3:$D$1315, AD$1)+SUMIFS(DataRegularSeason20242025!$AB$3:$AB$1315,DataRegularSeason20242025!$B$3:$B$1315, "&lt;=" &amp; $A144, DataRegularSeason20242025!$E$3:$E$1315, AD$1)</f>
        <v>11</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16</v>
      </c>
      <c r="AG144" s="2">
        <f>SUMIFS(DataRegularSeason20242025!$AA$3:$AA$1315,DataRegularSeason20242025!$B$3:$B$1315, "&lt;=" &amp; $A144, DataRegularSeason20242025!$D$3:$D$1315, AG$1)+SUMIFS(DataRegularSeason20242025!$AB$3:$AB$1315,DataRegularSeason20242025!$B$3:$B$1315, "&lt;=" &amp; $A144, DataRegularSeason20242025!$E$3:$E$1315, AG$1)</f>
        <v>10</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7</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12</v>
      </c>
      <c r="F145" s="2">
        <f>SUMIFS(DataRegularSeason20242025!$AA$3:$AA$1315,DataRegularSeason20242025!$B$3:$B$1315, "&lt;=" &amp; $A145, DataRegularSeason20242025!$D$3:$D$1315, F$1)+SUMIFS(DataRegularSeason20242025!$AB$3:$AB$1315,DataRegularSeason20242025!$B$3:$B$1315, "&lt;=" &amp; $A145, DataRegularSeason20242025!$E$3:$E$1315, F$1)</f>
        <v>9</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7</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15</v>
      </c>
      <c r="N145" s="2">
        <f>SUMIFS(DataRegularSeason20242025!$AA$3:$AA$1315,DataRegularSeason20242025!$B$3:$B$1315, "&lt;=" &amp; $A145, DataRegularSeason20242025!$D$3:$D$1315, N$1)+SUMIFS(DataRegularSeason20242025!$AB$3:$AB$1315,DataRegularSeason20242025!$B$3:$B$1315, "&lt;=" &amp; $A145, DataRegularSeason20242025!$E$3:$E$1315, N$1)</f>
        <v>12</v>
      </c>
      <c r="O145" s="2">
        <f>SUMIFS(DataRegularSeason20242025!$AA$3:$AA$1315,DataRegularSeason20242025!$B$3:$B$1315, "&lt;=" &amp; $A145, DataRegularSeason20242025!$D$3:$D$1315, O$1)+SUMIFS(DataRegularSeason20242025!$AB$3:$AB$1315,DataRegularSeason20242025!$B$3:$B$1315, "&lt;=" &amp; $A145, DataRegularSeason20242025!$E$3:$E$1315, O$1)</f>
        <v>14</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14</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8</v>
      </c>
      <c r="V145" s="2">
        <f>SUMIFS(DataRegularSeason20242025!$AA$3:$AA$1315,DataRegularSeason20242025!$B$3:$B$1315, "&lt;=" &amp; $A145, DataRegularSeason20242025!$D$3:$D$1315, V$1)+SUMIFS(DataRegularSeason20242025!$AB$3:$AB$1315,DataRegularSeason20242025!$B$3:$B$1315, "&lt;=" &amp; $A145, DataRegularSeason20242025!$E$3:$E$1315, V$1)</f>
        <v>7</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9</v>
      </c>
      <c r="Y145" s="2">
        <f>SUMIFS(DataRegularSeason20242025!$AA$3:$AA$1315,DataRegularSeason20242025!$B$3:$B$1315, "&lt;=" &amp; $A145, DataRegularSeason20242025!$D$3:$D$1315, Y$1)+SUMIFS(DataRegularSeason20242025!$AB$3:$AB$1315,DataRegularSeason20242025!$B$3:$B$1315, "&lt;=" &amp; $A145, DataRegularSeason20242025!$E$3:$E$1315, Y$1)</f>
        <v>4</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12</v>
      </c>
      <c r="AB145" s="2">
        <f>SUMIFS(DataRegularSeason20242025!$AA$3:$AA$1315,DataRegularSeason20242025!$B$3:$B$1315, "&lt;=" &amp; $A145, DataRegularSeason20242025!$D$3:$D$1315, AB$1)+SUMIFS(DataRegularSeason20242025!$AB$3:$AB$1315,DataRegularSeason20242025!$B$3:$B$1315, "&lt;=" &amp; $A145, DataRegularSeason20242025!$E$3:$E$1315, AB$1)</f>
        <v>11</v>
      </c>
      <c r="AC145" s="2">
        <f>SUMIFS(DataRegularSeason20242025!$AA$3:$AA$1315,DataRegularSeason20242025!$B$3:$B$1315, "&lt;=" &amp; $A145, DataRegularSeason20242025!$D$3:$D$1315, AC$1)+SUMIFS(DataRegularSeason20242025!$AB$3:$AB$1315,DataRegularSeason20242025!$B$3:$B$1315, "&lt;=" &amp; $A145, DataRegularSeason20242025!$E$3:$E$1315, AC$1)</f>
        <v>10</v>
      </c>
      <c r="AD145" s="2">
        <f>SUMIFS(DataRegularSeason20242025!$AA$3:$AA$1315,DataRegularSeason20242025!$B$3:$B$1315, "&lt;=" &amp; $A145, DataRegularSeason20242025!$D$3:$D$1315, AD$1)+SUMIFS(DataRegularSeason20242025!$AB$3:$AB$1315,DataRegularSeason20242025!$B$3:$B$1315, "&lt;=" &amp; $A145, DataRegularSeason20242025!$E$3:$E$1315, AD$1)</f>
        <v>11</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16</v>
      </c>
      <c r="AG145" s="2">
        <f>SUMIFS(DataRegularSeason20242025!$AA$3:$AA$1315,DataRegularSeason20242025!$B$3:$B$1315, "&lt;=" &amp; $A145, DataRegularSeason20242025!$D$3:$D$1315, AG$1)+SUMIFS(DataRegularSeason20242025!$AB$3:$AB$1315,DataRegularSeason20242025!$B$3:$B$1315, "&lt;=" &amp; $A145, DataRegularSeason20242025!$E$3:$E$1315, AG$1)</f>
        <v>10</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7</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12</v>
      </c>
      <c r="F146" s="2">
        <f>SUMIFS(DataRegularSeason20242025!$AA$3:$AA$1315,DataRegularSeason20242025!$B$3:$B$1315, "&lt;=" &amp; $A146, DataRegularSeason20242025!$D$3:$D$1315, F$1)+SUMIFS(DataRegularSeason20242025!$AB$3:$AB$1315,DataRegularSeason20242025!$B$3:$B$1315, "&lt;=" &amp; $A146, DataRegularSeason20242025!$E$3:$E$1315, F$1)</f>
        <v>9</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7</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15</v>
      </c>
      <c r="N146" s="2">
        <f>SUMIFS(DataRegularSeason20242025!$AA$3:$AA$1315,DataRegularSeason20242025!$B$3:$B$1315, "&lt;=" &amp; $A146, DataRegularSeason20242025!$D$3:$D$1315, N$1)+SUMIFS(DataRegularSeason20242025!$AB$3:$AB$1315,DataRegularSeason20242025!$B$3:$B$1315, "&lt;=" &amp; $A146, DataRegularSeason20242025!$E$3:$E$1315, N$1)</f>
        <v>12</v>
      </c>
      <c r="O146" s="2">
        <f>SUMIFS(DataRegularSeason20242025!$AA$3:$AA$1315,DataRegularSeason20242025!$B$3:$B$1315, "&lt;=" &amp; $A146, DataRegularSeason20242025!$D$3:$D$1315, O$1)+SUMIFS(DataRegularSeason20242025!$AB$3:$AB$1315,DataRegularSeason20242025!$B$3:$B$1315, "&lt;=" &amp; $A146, DataRegularSeason20242025!$E$3:$E$1315, O$1)</f>
        <v>14</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14</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8</v>
      </c>
      <c r="V146" s="2">
        <f>SUMIFS(DataRegularSeason20242025!$AA$3:$AA$1315,DataRegularSeason20242025!$B$3:$B$1315, "&lt;=" &amp; $A146, DataRegularSeason20242025!$D$3:$D$1315, V$1)+SUMIFS(DataRegularSeason20242025!$AB$3:$AB$1315,DataRegularSeason20242025!$B$3:$B$1315, "&lt;=" &amp; $A146, DataRegularSeason20242025!$E$3:$E$1315, V$1)</f>
        <v>7</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9</v>
      </c>
      <c r="Y146" s="2">
        <f>SUMIFS(DataRegularSeason20242025!$AA$3:$AA$1315,DataRegularSeason20242025!$B$3:$B$1315, "&lt;=" &amp; $A146, DataRegularSeason20242025!$D$3:$D$1315, Y$1)+SUMIFS(DataRegularSeason20242025!$AB$3:$AB$1315,DataRegularSeason20242025!$B$3:$B$1315, "&lt;=" &amp; $A146, DataRegularSeason20242025!$E$3:$E$1315, Y$1)</f>
        <v>4</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12</v>
      </c>
      <c r="AB146" s="2">
        <f>SUMIFS(DataRegularSeason20242025!$AA$3:$AA$1315,DataRegularSeason20242025!$B$3:$B$1315, "&lt;=" &amp; $A146, DataRegularSeason20242025!$D$3:$D$1315, AB$1)+SUMIFS(DataRegularSeason20242025!$AB$3:$AB$1315,DataRegularSeason20242025!$B$3:$B$1315, "&lt;=" &amp; $A146, DataRegularSeason20242025!$E$3:$E$1315, AB$1)</f>
        <v>11</v>
      </c>
      <c r="AC146" s="2">
        <f>SUMIFS(DataRegularSeason20242025!$AA$3:$AA$1315,DataRegularSeason20242025!$B$3:$B$1315, "&lt;=" &amp; $A146, DataRegularSeason20242025!$D$3:$D$1315, AC$1)+SUMIFS(DataRegularSeason20242025!$AB$3:$AB$1315,DataRegularSeason20242025!$B$3:$B$1315, "&lt;=" &amp; $A146, DataRegularSeason20242025!$E$3:$E$1315, AC$1)</f>
        <v>10</v>
      </c>
      <c r="AD146" s="2">
        <f>SUMIFS(DataRegularSeason20242025!$AA$3:$AA$1315,DataRegularSeason20242025!$B$3:$B$1315, "&lt;=" &amp; $A146, DataRegularSeason20242025!$D$3:$D$1315, AD$1)+SUMIFS(DataRegularSeason20242025!$AB$3:$AB$1315,DataRegularSeason20242025!$B$3:$B$1315, "&lt;=" &amp; $A146, DataRegularSeason20242025!$E$3:$E$1315, AD$1)</f>
        <v>11</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16</v>
      </c>
      <c r="AG146" s="2">
        <f>SUMIFS(DataRegularSeason20242025!$AA$3:$AA$1315,DataRegularSeason20242025!$B$3:$B$1315, "&lt;=" &amp; $A146, DataRegularSeason20242025!$D$3:$D$1315, AG$1)+SUMIFS(DataRegularSeason20242025!$AB$3:$AB$1315,DataRegularSeason20242025!$B$3:$B$1315, "&lt;=" &amp; $A146, DataRegularSeason20242025!$E$3:$E$1315, AG$1)</f>
        <v>10</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7</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12</v>
      </c>
      <c r="F147" s="2">
        <f>SUMIFS(DataRegularSeason20242025!$AA$3:$AA$1315,DataRegularSeason20242025!$B$3:$B$1315, "&lt;=" &amp; $A147, DataRegularSeason20242025!$D$3:$D$1315, F$1)+SUMIFS(DataRegularSeason20242025!$AB$3:$AB$1315,DataRegularSeason20242025!$B$3:$B$1315, "&lt;=" &amp; $A147, DataRegularSeason20242025!$E$3:$E$1315, F$1)</f>
        <v>9</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7</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15</v>
      </c>
      <c r="N147" s="2">
        <f>SUMIFS(DataRegularSeason20242025!$AA$3:$AA$1315,DataRegularSeason20242025!$B$3:$B$1315, "&lt;=" &amp; $A147, DataRegularSeason20242025!$D$3:$D$1315, N$1)+SUMIFS(DataRegularSeason20242025!$AB$3:$AB$1315,DataRegularSeason20242025!$B$3:$B$1315, "&lt;=" &amp; $A147, DataRegularSeason20242025!$E$3:$E$1315, N$1)</f>
        <v>12</v>
      </c>
      <c r="O147" s="2">
        <f>SUMIFS(DataRegularSeason20242025!$AA$3:$AA$1315,DataRegularSeason20242025!$B$3:$B$1315, "&lt;=" &amp; $A147, DataRegularSeason20242025!$D$3:$D$1315, O$1)+SUMIFS(DataRegularSeason20242025!$AB$3:$AB$1315,DataRegularSeason20242025!$B$3:$B$1315, "&lt;=" &amp; $A147, DataRegularSeason20242025!$E$3:$E$1315, O$1)</f>
        <v>14</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14</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8</v>
      </c>
      <c r="V147" s="2">
        <f>SUMIFS(DataRegularSeason20242025!$AA$3:$AA$1315,DataRegularSeason20242025!$B$3:$B$1315, "&lt;=" &amp; $A147, DataRegularSeason20242025!$D$3:$D$1315, V$1)+SUMIFS(DataRegularSeason20242025!$AB$3:$AB$1315,DataRegularSeason20242025!$B$3:$B$1315, "&lt;=" &amp; $A147, DataRegularSeason20242025!$E$3:$E$1315, V$1)</f>
        <v>7</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9</v>
      </c>
      <c r="Y147" s="2">
        <f>SUMIFS(DataRegularSeason20242025!$AA$3:$AA$1315,DataRegularSeason20242025!$B$3:$B$1315, "&lt;=" &amp; $A147, DataRegularSeason20242025!$D$3:$D$1315, Y$1)+SUMIFS(DataRegularSeason20242025!$AB$3:$AB$1315,DataRegularSeason20242025!$B$3:$B$1315, "&lt;=" &amp; $A147, DataRegularSeason20242025!$E$3:$E$1315, Y$1)</f>
        <v>4</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12</v>
      </c>
      <c r="AB147" s="2">
        <f>SUMIFS(DataRegularSeason20242025!$AA$3:$AA$1315,DataRegularSeason20242025!$B$3:$B$1315, "&lt;=" &amp; $A147, DataRegularSeason20242025!$D$3:$D$1315, AB$1)+SUMIFS(DataRegularSeason20242025!$AB$3:$AB$1315,DataRegularSeason20242025!$B$3:$B$1315, "&lt;=" &amp; $A147, DataRegularSeason20242025!$E$3:$E$1315, AB$1)</f>
        <v>11</v>
      </c>
      <c r="AC147" s="2">
        <f>SUMIFS(DataRegularSeason20242025!$AA$3:$AA$1315,DataRegularSeason20242025!$B$3:$B$1315, "&lt;=" &amp; $A147, DataRegularSeason20242025!$D$3:$D$1315, AC$1)+SUMIFS(DataRegularSeason20242025!$AB$3:$AB$1315,DataRegularSeason20242025!$B$3:$B$1315, "&lt;=" &amp; $A147, DataRegularSeason20242025!$E$3:$E$1315, AC$1)</f>
        <v>10</v>
      </c>
      <c r="AD147" s="2">
        <f>SUMIFS(DataRegularSeason20242025!$AA$3:$AA$1315,DataRegularSeason20242025!$B$3:$B$1315, "&lt;=" &amp; $A147, DataRegularSeason20242025!$D$3:$D$1315, AD$1)+SUMIFS(DataRegularSeason20242025!$AB$3:$AB$1315,DataRegularSeason20242025!$B$3:$B$1315, "&lt;=" &amp; $A147, DataRegularSeason20242025!$E$3:$E$1315, AD$1)</f>
        <v>11</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16</v>
      </c>
      <c r="AG147" s="2">
        <f>SUMIFS(DataRegularSeason20242025!$AA$3:$AA$1315,DataRegularSeason20242025!$B$3:$B$1315, "&lt;=" &amp; $A147, DataRegularSeason20242025!$D$3:$D$1315, AG$1)+SUMIFS(DataRegularSeason20242025!$AB$3:$AB$1315,DataRegularSeason20242025!$B$3:$B$1315, "&lt;=" &amp; $A147, DataRegularSeason20242025!$E$3:$E$1315, AG$1)</f>
        <v>10</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7</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12</v>
      </c>
      <c r="F148" s="2">
        <f>SUMIFS(DataRegularSeason20242025!$AA$3:$AA$1315,DataRegularSeason20242025!$B$3:$B$1315, "&lt;=" &amp; $A148, DataRegularSeason20242025!$D$3:$D$1315, F$1)+SUMIFS(DataRegularSeason20242025!$AB$3:$AB$1315,DataRegularSeason20242025!$B$3:$B$1315, "&lt;=" &amp; $A148, DataRegularSeason20242025!$E$3:$E$1315, F$1)</f>
        <v>9</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7</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15</v>
      </c>
      <c r="N148" s="2">
        <f>SUMIFS(DataRegularSeason20242025!$AA$3:$AA$1315,DataRegularSeason20242025!$B$3:$B$1315, "&lt;=" &amp; $A148, DataRegularSeason20242025!$D$3:$D$1315, N$1)+SUMIFS(DataRegularSeason20242025!$AB$3:$AB$1315,DataRegularSeason20242025!$B$3:$B$1315, "&lt;=" &amp; $A148, DataRegularSeason20242025!$E$3:$E$1315, N$1)</f>
        <v>12</v>
      </c>
      <c r="O148" s="2">
        <f>SUMIFS(DataRegularSeason20242025!$AA$3:$AA$1315,DataRegularSeason20242025!$B$3:$B$1315, "&lt;=" &amp; $A148, DataRegularSeason20242025!$D$3:$D$1315, O$1)+SUMIFS(DataRegularSeason20242025!$AB$3:$AB$1315,DataRegularSeason20242025!$B$3:$B$1315, "&lt;=" &amp; $A148, DataRegularSeason20242025!$E$3:$E$1315, O$1)</f>
        <v>14</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14</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8</v>
      </c>
      <c r="V148" s="2">
        <f>SUMIFS(DataRegularSeason20242025!$AA$3:$AA$1315,DataRegularSeason20242025!$B$3:$B$1315, "&lt;=" &amp; $A148, DataRegularSeason20242025!$D$3:$D$1315, V$1)+SUMIFS(DataRegularSeason20242025!$AB$3:$AB$1315,DataRegularSeason20242025!$B$3:$B$1315, "&lt;=" &amp; $A148, DataRegularSeason20242025!$E$3:$E$1315, V$1)</f>
        <v>7</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9</v>
      </c>
      <c r="Y148" s="2">
        <f>SUMIFS(DataRegularSeason20242025!$AA$3:$AA$1315,DataRegularSeason20242025!$B$3:$B$1315, "&lt;=" &amp; $A148, DataRegularSeason20242025!$D$3:$D$1315, Y$1)+SUMIFS(DataRegularSeason20242025!$AB$3:$AB$1315,DataRegularSeason20242025!$B$3:$B$1315, "&lt;=" &amp; $A148, DataRegularSeason20242025!$E$3:$E$1315, Y$1)</f>
        <v>4</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12</v>
      </c>
      <c r="AB148" s="2">
        <f>SUMIFS(DataRegularSeason20242025!$AA$3:$AA$1315,DataRegularSeason20242025!$B$3:$B$1315, "&lt;=" &amp; $A148, DataRegularSeason20242025!$D$3:$D$1315, AB$1)+SUMIFS(DataRegularSeason20242025!$AB$3:$AB$1315,DataRegularSeason20242025!$B$3:$B$1315, "&lt;=" &amp; $A148, DataRegularSeason20242025!$E$3:$E$1315, AB$1)</f>
        <v>11</v>
      </c>
      <c r="AC148" s="2">
        <f>SUMIFS(DataRegularSeason20242025!$AA$3:$AA$1315,DataRegularSeason20242025!$B$3:$B$1315, "&lt;=" &amp; $A148, DataRegularSeason20242025!$D$3:$D$1315, AC$1)+SUMIFS(DataRegularSeason20242025!$AB$3:$AB$1315,DataRegularSeason20242025!$B$3:$B$1315, "&lt;=" &amp; $A148, DataRegularSeason20242025!$E$3:$E$1315, AC$1)</f>
        <v>10</v>
      </c>
      <c r="AD148" s="2">
        <f>SUMIFS(DataRegularSeason20242025!$AA$3:$AA$1315,DataRegularSeason20242025!$B$3:$B$1315, "&lt;=" &amp; $A148, DataRegularSeason20242025!$D$3:$D$1315, AD$1)+SUMIFS(DataRegularSeason20242025!$AB$3:$AB$1315,DataRegularSeason20242025!$B$3:$B$1315, "&lt;=" &amp; $A148, DataRegularSeason20242025!$E$3:$E$1315, AD$1)</f>
        <v>11</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16</v>
      </c>
      <c r="AG148" s="2">
        <f>SUMIFS(DataRegularSeason20242025!$AA$3:$AA$1315,DataRegularSeason20242025!$B$3:$B$1315, "&lt;=" &amp; $A148, DataRegularSeason20242025!$D$3:$D$1315, AG$1)+SUMIFS(DataRegularSeason20242025!$AB$3:$AB$1315,DataRegularSeason20242025!$B$3:$B$1315, "&lt;=" &amp; $A148, DataRegularSeason20242025!$E$3:$E$1315, AG$1)</f>
        <v>10</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7</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12</v>
      </c>
      <c r="F149" s="2">
        <f>SUMIFS(DataRegularSeason20242025!$AA$3:$AA$1315,DataRegularSeason20242025!$B$3:$B$1315, "&lt;=" &amp; $A149, DataRegularSeason20242025!$D$3:$D$1315, F$1)+SUMIFS(DataRegularSeason20242025!$AB$3:$AB$1315,DataRegularSeason20242025!$B$3:$B$1315, "&lt;=" &amp; $A149, DataRegularSeason20242025!$E$3:$E$1315, F$1)</f>
        <v>9</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7</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15</v>
      </c>
      <c r="N149" s="2">
        <f>SUMIFS(DataRegularSeason20242025!$AA$3:$AA$1315,DataRegularSeason20242025!$B$3:$B$1315, "&lt;=" &amp; $A149, DataRegularSeason20242025!$D$3:$D$1315, N$1)+SUMIFS(DataRegularSeason20242025!$AB$3:$AB$1315,DataRegularSeason20242025!$B$3:$B$1315, "&lt;=" &amp; $A149, DataRegularSeason20242025!$E$3:$E$1315, N$1)</f>
        <v>12</v>
      </c>
      <c r="O149" s="2">
        <f>SUMIFS(DataRegularSeason20242025!$AA$3:$AA$1315,DataRegularSeason20242025!$B$3:$B$1315, "&lt;=" &amp; $A149, DataRegularSeason20242025!$D$3:$D$1315, O$1)+SUMIFS(DataRegularSeason20242025!$AB$3:$AB$1315,DataRegularSeason20242025!$B$3:$B$1315, "&lt;=" &amp; $A149, DataRegularSeason20242025!$E$3:$E$1315, O$1)</f>
        <v>14</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14</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8</v>
      </c>
      <c r="V149" s="2">
        <f>SUMIFS(DataRegularSeason20242025!$AA$3:$AA$1315,DataRegularSeason20242025!$B$3:$B$1315, "&lt;=" &amp; $A149, DataRegularSeason20242025!$D$3:$D$1315, V$1)+SUMIFS(DataRegularSeason20242025!$AB$3:$AB$1315,DataRegularSeason20242025!$B$3:$B$1315, "&lt;=" &amp; $A149, DataRegularSeason20242025!$E$3:$E$1315, V$1)</f>
        <v>7</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9</v>
      </c>
      <c r="Y149" s="2">
        <f>SUMIFS(DataRegularSeason20242025!$AA$3:$AA$1315,DataRegularSeason20242025!$B$3:$B$1315, "&lt;=" &amp; $A149, DataRegularSeason20242025!$D$3:$D$1315, Y$1)+SUMIFS(DataRegularSeason20242025!$AB$3:$AB$1315,DataRegularSeason20242025!$B$3:$B$1315, "&lt;=" &amp; $A149, DataRegularSeason20242025!$E$3:$E$1315, Y$1)</f>
        <v>4</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12</v>
      </c>
      <c r="AB149" s="2">
        <f>SUMIFS(DataRegularSeason20242025!$AA$3:$AA$1315,DataRegularSeason20242025!$B$3:$B$1315, "&lt;=" &amp; $A149, DataRegularSeason20242025!$D$3:$D$1315, AB$1)+SUMIFS(DataRegularSeason20242025!$AB$3:$AB$1315,DataRegularSeason20242025!$B$3:$B$1315, "&lt;=" &amp; $A149, DataRegularSeason20242025!$E$3:$E$1315, AB$1)</f>
        <v>11</v>
      </c>
      <c r="AC149" s="2">
        <f>SUMIFS(DataRegularSeason20242025!$AA$3:$AA$1315,DataRegularSeason20242025!$B$3:$B$1315, "&lt;=" &amp; $A149, DataRegularSeason20242025!$D$3:$D$1315, AC$1)+SUMIFS(DataRegularSeason20242025!$AB$3:$AB$1315,DataRegularSeason20242025!$B$3:$B$1315, "&lt;=" &amp; $A149, DataRegularSeason20242025!$E$3:$E$1315, AC$1)</f>
        <v>10</v>
      </c>
      <c r="AD149" s="2">
        <f>SUMIFS(DataRegularSeason20242025!$AA$3:$AA$1315,DataRegularSeason20242025!$B$3:$B$1315, "&lt;=" &amp; $A149, DataRegularSeason20242025!$D$3:$D$1315, AD$1)+SUMIFS(DataRegularSeason20242025!$AB$3:$AB$1315,DataRegularSeason20242025!$B$3:$B$1315, "&lt;=" &amp; $A149, DataRegularSeason20242025!$E$3:$E$1315, AD$1)</f>
        <v>11</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16</v>
      </c>
      <c r="AG149" s="2">
        <f>SUMIFS(DataRegularSeason20242025!$AA$3:$AA$1315,DataRegularSeason20242025!$B$3:$B$1315, "&lt;=" &amp; $A149, DataRegularSeason20242025!$D$3:$D$1315, AG$1)+SUMIFS(DataRegularSeason20242025!$AB$3:$AB$1315,DataRegularSeason20242025!$B$3:$B$1315, "&lt;=" &amp; $A149, DataRegularSeason20242025!$E$3:$E$1315, AG$1)</f>
        <v>10</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7</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12</v>
      </c>
      <c r="F150" s="2">
        <f>SUMIFS(DataRegularSeason20242025!$AA$3:$AA$1315,DataRegularSeason20242025!$B$3:$B$1315, "&lt;=" &amp; $A150, DataRegularSeason20242025!$D$3:$D$1315, F$1)+SUMIFS(DataRegularSeason20242025!$AB$3:$AB$1315,DataRegularSeason20242025!$B$3:$B$1315, "&lt;=" &amp; $A150, DataRegularSeason20242025!$E$3:$E$1315, F$1)</f>
        <v>9</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7</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15</v>
      </c>
      <c r="N150" s="2">
        <f>SUMIFS(DataRegularSeason20242025!$AA$3:$AA$1315,DataRegularSeason20242025!$B$3:$B$1315, "&lt;=" &amp; $A150, DataRegularSeason20242025!$D$3:$D$1315, N$1)+SUMIFS(DataRegularSeason20242025!$AB$3:$AB$1315,DataRegularSeason20242025!$B$3:$B$1315, "&lt;=" &amp; $A150, DataRegularSeason20242025!$E$3:$E$1315, N$1)</f>
        <v>12</v>
      </c>
      <c r="O150" s="2">
        <f>SUMIFS(DataRegularSeason20242025!$AA$3:$AA$1315,DataRegularSeason20242025!$B$3:$B$1315, "&lt;=" &amp; $A150, DataRegularSeason20242025!$D$3:$D$1315, O$1)+SUMIFS(DataRegularSeason20242025!$AB$3:$AB$1315,DataRegularSeason20242025!$B$3:$B$1315, "&lt;=" &amp; $A150, DataRegularSeason20242025!$E$3:$E$1315, O$1)</f>
        <v>14</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14</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8</v>
      </c>
      <c r="V150" s="2">
        <f>SUMIFS(DataRegularSeason20242025!$AA$3:$AA$1315,DataRegularSeason20242025!$B$3:$B$1315, "&lt;=" &amp; $A150, DataRegularSeason20242025!$D$3:$D$1315, V$1)+SUMIFS(DataRegularSeason20242025!$AB$3:$AB$1315,DataRegularSeason20242025!$B$3:$B$1315, "&lt;=" &amp; $A150, DataRegularSeason20242025!$E$3:$E$1315, V$1)</f>
        <v>7</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9</v>
      </c>
      <c r="Y150" s="2">
        <f>SUMIFS(DataRegularSeason20242025!$AA$3:$AA$1315,DataRegularSeason20242025!$B$3:$B$1315, "&lt;=" &amp; $A150, DataRegularSeason20242025!$D$3:$D$1315, Y$1)+SUMIFS(DataRegularSeason20242025!$AB$3:$AB$1315,DataRegularSeason20242025!$B$3:$B$1315, "&lt;=" &amp; $A150, DataRegularSeason20242025!$E$3:$E$1315, Y$1)</f>
        <v>4</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12</v>
      </c>
      <c r="AB150" s="2">
        <f>SUMIFS(DataRegularSeason20242025!$AA$3:$AA$1315,DataRegularSeason20242025!$B$3:$B$1315, "&lt;=" &amp; $A150, DataRegularSeason20242025!$D$3:$D$1315, AB$1)+SUMIFS(DataRegularSeason20242025!$AB$3:$AB$1315,DataRegularSeason20242025!$B$3:$B$1315, "&lt;=" &amp; $A150, DataRegularSeason20242025!$E$3:$E$1315, AB$1)</f>
        <v>11</v>
      </c>
      <c r="AC150" s="2">
        <f>SUMIFS(DataRegularSeason20242025!$AA$3:$AA$1315,DataRegularSeason20242025!$B$3:$B$1315, "&lt;=" &amp; $A150, DataRegularSeason20242025!$D$3:$D$1315, AC$1)+SUMIFS(DataRegularSeason20242025!$AB$3:$AB$1315,DataRegularSeason20242025!$B$3:$B$1315, "&lt;=" &amp; $A150, DataRegularSeason20242025!$E$3:$E$1315, AC$1)</f>
        <v>10</v>
      </c>
      <c r="AD150" s="2">
        <f>SUMIFS(DataRegularSeason20242025!$AA$3:$AA$1315,DataRegularSeason20242025!$B$3:$B$1315, "&lt;=" &amp; $A150, DataRegularSeason20242025!$D$3:$D$1315, AD$1)+SUMIFS(DataRegularSeason20242025!$AB$3:$AB$1315,DataRegularSeason20242025!$B$3:$B$1315, "&lt;=" &amp; $A150, DataRegularSeason20242025!$E$3:$E$1315, AD$1)</f>
        <v>11</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16</v>
      </c>
      <c r="AG150" s="2">
        <f>SUMIFS(DataRegularSeason20242025!$AA$3:$AA$1315,DataRegularSeason20242025!$B$3:$B$1315, "&lt;=" &amp; $A150, DataRegularSeason20242025!$D$3:$D$1315, AG$1)+SUMIFS(DataRegularSeason20242025!$AB$3:$AB$1315,DataRegularSeason20242025!$B$3:$B$1315, "&lt;=" &amp; $A150, DataRegularSeason20242025!$E$3:$E$1315, AG$1)</f>
        <v>10</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7</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12</v>
      </c>
      <c r="F151" s="2">
        <f>SUMIFS(DataRegularSeason20242025!$AA$3:$AA$1315,DataRegularSeason20242025!$B$3:$B$1315, "&lt;=" &amp; $A151, DataRegularSeason20242025!$D$3:$D$1315, F$1)+SUMIFS(DataRegularSeason20242025!$AB$3:$AB$1315,DataRegularSeason20242025!$B$3:$B$1315, "&lt;=" &amp; $A151, DataRegularSeason20242025!$E$3:$E$1315, F$1)</f>
        <v>9</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7</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15</v>
      </c>
      <c r="N151" s="2">
        <f>SUMIFS(DataRegularSeason20242025!$AA$3:$AA$1315,DataRegularSeason20242025!$B$3:$B$1315, "&lt;=" &amp; $A151, DataRegularSeason20242025!$D$3:$D$1315, N$1)+SUMIFS(DataRegularSeason20242025!$AB$3:$AB$1315,DataRegularSeason20242025!$B$3:$B$1315, "&lt;=" &amp; $A151, DataRegularSeason20242025!$E$3:$E$1315, N$1)</f>
        <v>12</v>
      </c>
      <c r="O151" s="2">
        <f>SUMIFS(DataRegularSeason20242025!$AA$3:$AA$1315,DataRegularSeason20242025!$B$3:$B$1315, "&lt;=" &amp; $A151, DataRegularSeason20242025!$D$3:$D$1315, O$1)+SUMIFS(DataRegularSeason20242025!$AB$3:$AB$1315,DataRegularSeason20242025!$B$3:$B$1315, "&lt;=" &amp; $A151, DataRegularSeason20242025!$E$3:$E$1315, O$1)</f>
        <v>14</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14</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8</v>
      </c>
      <c r="V151" s="2">
        <f>SUMIFS(DataRegularSeason20242025!$AA$3:$AA$1315,DataRegularSeason20242025!$B$3:$B$1315, "&lt;=" &amp; $A151, DataRegularSeason20242025!$D$3:$D$1315, V$1)+SUMIFS(DataRegularSeason20242025!$AB$3:$AB$1315,DataRegularSeason20242025!$B$3:$B$1315, "&lt;=" &amp; $A151, DataRegularSeason20242025!$E$3:$E$1315, V$1)</f>
        <v>7</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9</v>
      </c>
      <c r="Y151" s="2">
        <f>SUMIFS(DataRegularSeason20242025!$AA$3:$AA$1315,DataRegularSeason20242025!$B$3:$B$1315, "&lt;=" &amp; $A151, DataRegularSeason20242025!$D$3:$D$1315, Y$1)+SUMIFS(DataRegularSeason20242025!$AB$3:$AB$1315,DataRegularSeason20242025!$B$3:$B$1315, "&lt;=" &amp; $A151, DataRegularSeason20242025!$E$3:$E$1315, Y$1)</f>
        <v>4</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12</v>
      </c>
      <c r="AB151" s="2">
        <f>SUMIFS(DataRegularSeason20242025!$AA$3:$AA$1315,DataRegularSeason20242025!$B$3:$B$1315, "&lt;=" &amp; $A151, DataRegularSeason20242025!$D$3:$D$1315, AB$1)+SUMIFS(DataRegularSeason20242025!$AB$3:$AB$1315,DataRegularSeason20242025!$B$3:$B$1315, "&lt;=" &amp; $A151, DataRegularSeason20242025!$E$3:$E$1315, AB$1)</f>
        <v>11</v>
      </c>
      <c r="AC151" s="2">
        <f>SUMIFS(DataRegularSeason20242025!$AA$3:$AA$1315,DataRegularSeason20242025!$B$3:$B$1315, "&lt;=" &amp; $A151, DataRegularSeason20242025!$D$3:$D$1315, AC$1)+SUMIFS(DataRegularSeason20242025!$AB$3:$AB$1315,DataRegularSeason20242025!$B$3:$B$1315, "&lt;=" &amp; $A151, DataRegularSeason20242025!$E$3:$E$1315, AC$1)</f>
        <v>10</v>
      </c>
      <c r="AD151" s="2">
        <f>SUMIFS(DataRegularSeason20242025!$AA$3:$AA$1315,DataRegularSeason20242025!$B$3:$B$1315, "&lt;=" &amp; $A151, DataRegularSeason20242025!$D$3:$D$1315, AD$1)+SUMIFS(DataRegularSeason20242025!$AB$3:$AB$1315,DataRegularSeason20242025!$B$3:$B$1315, "&lt;=" &amp; $A151, DataRegularSeason20242025!$E$3:$E$1315, AD$1)</f>
        <v>11</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16</v>
      </c>
      <c r="AG151" s="2">
        <f>SUMIFS(DataRegularSeason20242025!$AA$3:$AA$1315,DataRegularSeason20242025!$B$3:$B$1315, "&lt;=" &amp; $A151, DataRegularSeason20242025!$D$3:$D$1315, AG$1)+SUMIFS(DataRegularSeason20242025!$AB$3:$AB$1315,DataRegularSeason20242025!$B$3:$B$1315, "&lt;=" &amp; $A151, DataRegularSeason20242025!$E$3:$E$1315, AG$1)</f>
        <v>10</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7</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12</v>
      </c>
      <c r="F152" s="2">
        <f>SUMIFS(DataRegularSeason20242025!$AA$3:$AA$1315,DataRegularSeason20242025!$B$3:$B$1315, "&lt;=" &amp; $A152, DataRegularSeason20242025!$D$3:$D$1315, F$1)+SUMIFS(DataRegularSeason20242025!$AB$3:$AB$1315,DataRegularSeason20242025!$B$3:$B$1315, "&lt;=" &amp; $A152, DataRegularSeason20242025!$E$3:$E$1315, F$1)</f>
        <v>9</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7</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15</v>
      </c>
      <c r="N152" s="2">
        <f>SUMIFS(DataRegularSeason20242025!$AA$3:$AA$1315,DataRegularSeason20242025!$B$3:$B$1315, "&lt;=" &amp; $A152, DataRegularSeason20242025!$D$3:$D$1315, N$1)+SUMIFS(DataRegularSeason20242025!$AB$3:$AB$1315,DataRegularSeason20242025!$B$3:$B$1315, "&lt;=" &amp; $A152, DataRegularSeason20242025!$E$3:$E$1315, N$1)</f>
        <v>12</v>
      </c>
      <c r="O152" s="2">
        <f>SUMIFS(DataRegularSeason20242025!$AA$3:$AA$1315,DataRegularSeason20242025!$B$3:$B$1315, "&lt;=" &amp; $A152, DataRegularSeason20242025!$D$3:$D$1315, O$1)+SUMIFS(DataRegularSeason20242025!$AB$3:$AB$1315,DataRegularSeason20242025!$B$3:$B$1315, "&lt;=" &amp; $A152, DataRegularSeason20242025!$E$3:$E$1315, O$1)</f>
        <v>14</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14</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8</v>
      </c>
      <c r="V152" s="2">
        <f>SUMIFS(DataRegularSeason20242025!$AA$3:$AA$1315,DataRegularSeason20242025!$B$3:$B$1315, "&lt;=" &amp; $A152, DataRegularSeason20242025!$D$3:$D$1315, V$1)+SUMIFS(DataRegularSeason20242025!$AB$3:$AB$1315,DataRegularSeason20242025!$B$3:$B$1315, "&lt;=" &amp; $A152, DataRegularSeason20242025!$E$3:$E$1315, V$1)</f>
        <v>7</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9</v>
      </c>
      <c r="Y152" s="2">
        <f>SUMIFS(DataRegularSeason20242025!$AA$3:$AA$1315,DataRegularSeason20242025!$B$3:$B$1315, "&lt;=" &amp; $A152, DataRegularSeason20242025!$D$3:$D$1315, Y$1)+SUMIFS(DataRegularSeason20242025!$AB$3:$AB$1315,DataRegularSeason20242025!$B$3:$B$1315, "&lt;=" &amp; $A152, DataRegularSeason20242025!$E$3:$E$1315, Y$1)</f>
        <v>4</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12</v>
      </c>
      <c r="AB152" s="2">
        <f>SUMIFS(DataRegularSeason20242025!$AA$3:$AA$1315,DataRegularSeason20242025!$B$3:$B$1315, "&lt;=" &amp; $A152, DataRegularSeason20242025!$D$3:$D$1315, AB$1)+SUMIFS(DataRegularSeason20242025!$AB$3:$AB$1315,DataRegularSeason20242025!$B$3:$B$1315, "&lt;=" &amp; $A152, DataRegularSeason20242025!$E$3:$E$1315, AB$1)</f>
        <v>11</v>
      </c>
      <c r="AC152" s="2">
        <f>SUMIFS(DataRegularSeason20242025!$AA$3:$AA$1315,DataRegularSeason20242025!$B$3:$B$1315, "&lt;=" &amp; $A152, DataRegularSeason20242025!$D$3:$D$1315, AC$1)+SUMIFS(DataRegularSeason20242025!$AB$3:$AB$1315,DataRegularSeason20242025!$B$3:$B$1315, "&lt;=" &amp; $A152, DataRegularSeason20242025!$E$3:$E$1315, AC$1)</f>
        <v>10</v>
      </c>
      <c r="AD152" s="2">
        <f>SUMIFS(DataRegularSeason20242025!$AA$3:$AA$1315,DataRegularSeason20242025!$B$3:$B$1315, "&lt;=" &amp; $A152, DataRegularSeason20242025!$D$3:$D$1315, AD$1)+SUMIFS(DataRegularSeason20242025!$AB$3:$AB$1315,DataRegularSeason20242025!$B$3:$B$1315, "&lt;=" &amp; $A152, DataRegularSeason20242025!$E$3:$E$1315, AD$1)</f>
        <v>11</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16</v>
      </c>
      <c r="AG152" s="2">
        <f>SUMIFS(DataRegularSeason20242025!$AA$3:$AA$1315,DataRegularSeason20242025!$B$3:$B$1315, "&lt;=" &amp; $A152, DataRegularSeason20242025!$D$3:$D$1315, AG$1)+SUMIFS(DataRegularSeason20242025!$AB$3:$AB$1315,DataRegularSeason20242025!$B$3:$B$1315, "&lt;=" &amp; $A152, DataRegularSeason20242025!$E$3:$E$1315, AG$1)</f>
        <v>10</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7</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12</v>
      </c>
      <c r="F153" s="2">
        <f>SUMIFS(DataRegularSeason20242025!$AA$3:$AA$1315,DataRegularSeason20242025!$B$3:$B$1315, "&lt;=" &amp; $A153, DataRegularSeason20242025!$D$3:$D$1315, F$1)+SUMIFS(DataRegularSeason20242025!$AB$3:$AB$1315,DataRegularSeason20242025!$B$3:$B$1315, "&lt;=" &amp; $A153, DataRegularSeason20242025!$E$3:$E$1315, F$1)</f>
        <v>9</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7</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15</v>
      </c>
      <c r="N153" s="2">
        <f>SUMIFS(DataRegularSeason20242025!$AA$3:$AA$1315,DataRegularSeason20242025!$B$3:$B$1315, "&lt;=" &amp; $A153, DataRegularSeason20242025!$D$3:$D$1315, N$1)+SUMIFS(DataRegularSeason20242025!$AB$3:$AB$1315,DataRegularSeason20242025!$B$3:$B$1315, "&lt;=" &amp; $A153, DataRegularSeason20242025!$E$3:$E$1315, N$1)</f>
        <v>12</v>
      </c>
      <c r="O153" s="2">
        <f>SUMIFS(DataRegularSeason20242025!$AA$3:$AA$1315,DataRegularSeason20242025!$B$3:$B$1315, "&lt;=" &amp; $A153, DataRegularSeason20242025!$D$3:$D$1315, O$1)+SUMIFS(DataRegularSeason20242025!$AB$3:$AB$1315,DataRegularSeason20242025!$B$3:$B$1315, "&lt;=" &amp; $A153, DataRegularSeason20242025!$E$3:$E$1315, O$1)</f>
        <v>14</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14</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8</v>
      </c>
      <c r="V153" s="2">
        <f>SUMIFS(DataRegularSeason20242025!$AA$3:$AA$1315,DataRegularSeason20242025!$B$3:$B$1315, "&lt;=" &amp; $A153, DataRegularSeason20242025!$D$3:$D$1315, V$1)+SUMIFS(DataRegularSeason20242025!$AB$3:$AB$1315,DataRegularSeason20242025!$B$3:$B$1315, "&lt;=" &amp; $A153, DataRegularSeason20242025!$E$3:$E$1315, V$1)</f>
        <v>7</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9</v>
      </c>
      <c r="Y153" s="2">
        <f>SUMIFS(DataRegularSeason20242025!$AA$3:$AA$1315,DataRegularSeason20242025!$B$3:$B$1315, "&lt;=" &amp; $A153, DataRegularSeason20242025!$D$3:$D$1315, Y$1)+SUMIFS(DataRegularSeason20242025!$AB$3:$AB$1315,DataRegularSeason20242025!$B$3:$B$1315, "&lt;=" &amp; $A153, DataRegularSeason20242025!$E$3:$E$1315, Y$1)</f>
        <v>4</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12</v>
      </c>
      <c r="AB153" s="2">
        <f>SUMIFS(DataRegularSeason20242025!$AA$3:$AA$1315,DataRegularSeason20242025!$B$3:$B$1315, "&lt;=" &amp; $A153, DataRegularSeason20242025!$D$3:$D$1315, AB$1)+SUMIFS(DataRegularSeason20242025!$AB$3:$AB$1315,DataRegularSeason20242025!$B$3:$B$1315, "&lt;=" &amp; $A153, DataRegularSeason20242025!$E$3:$E$1315, AB$1)</f>
        <v>11</v>
      </c>
      <c r="AC153" s="2">
        <f>SUMIFS(DataRegularSeason20242025!$AA$3:$AA$1315,DataRegularSeason20242025!$B$3:$B$1315, "&lt;=" &amp; $A153, DataRegularSeason20242025!$D$3:$D$1315, AC$1)+SUMIFS(DataRegularSeason20242025!$AB$3:$AB$1315,DataRegularSeason20242025!$B$3:$B$1315, "&lt;=" &amp; $A153, DataRegularSeason20242025!$E$3:$E$1315, AC$1)</f>
        <v>10</v>
      </c>
      <c r="AD153" s="2">
        <f>SUMIFS(DataRegularSeason20242025!$AA$3:$AA$1315,DataRegularSeason20242025!$B$3:$B$1315, "&lt;=" &amp; $A153, DataRegularSeason20242025!$D$3:$D$1315, AD$1)+SUMIFS(DataRegularSeason20242025!$AB$3:$AB$1315,DataRegularSeason20242025!$B$3:$B$1315, "&lt;=" &amp; $A153, DataRegularSeason20242025!$E$3:$E$1315, AD$1)</f>
        <v>11</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16</v>
      </c>
      <c r="AG153" s="2">
        <f>SUMIFS(DataRegularSeason20242025!$AA$3:$AA$1315,DataRegularSeason20242025!$B$3:$B$1315, "&lt;=" &amp; $A153, DataRegularSeason20242025!$D$3:$D$1315, AG$1)+SUMIFS(DataRegularSeason20242025!$AB$3:$AB$1315,DataRegularSeason20242025!$B$3:$B$1315, "&lt;=" &amp; $A153, DataRegularSeason20242025!$E$3:$E$1315, AG$1)</f>
        <v>10</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7</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12</v>
      </c>
      <c r="F154" s="2">
        <f>SUMIFS(DataRegularSeason20242025!$AA$3:$AA$1315,DataRegularSeason20242025!$B$3:$B$1315, "&lt;=" &amp; $A154, DataRegularSeason20242025!$D$3:$D$1315, F$1)+SUMIFS(DataRegularSeason20242025!$AB$3:$AB$1315,DataRegularSeason20242025!$B$3:$B$1315, "&lt;=" &amp; $A154, DataRegularSeason20242025!$E$3:$E$1315, F$1)</f>
        <v>9</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7</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15</v>
      </c>
      <c r="N154" s="2">
        <f>SUMIFS(DataRegularSeason20242025!$AA$3:$AA$1315,DataRegularSeason20242025!$B$3:$B$1315, "&lt;=" &amp; $A154, DataRegularSeason20242025!$D$3:$D$1315, N$1)+SUMIFS(DataRegularSeason20242025!$AB$3:$AB$1315,DataRegularSeason20242025!$B$3:$B$1315, "&lt;=" &amp; $A154, DataRegularSeason20242025!$E$3:$E$1315, N$1)</f>
        <v>12</v>
      </c>
      <c r="O154" s="2">
        <f>SUMIFS(DataRegularSeason20242025!$AA$3:$AA$1315,DataRegularSeason20242025!$B$3:$B$1315, "&lt;=" &amp; $A154, DataRegularSeason20242025!$D$3:$D$1315, O$1)+SUMIFS(DataRegularSeason20242025!$AB$3:$AB$1315,DataRegularSeason20242025!$B$3:$B$1315, "&lt;=" &amp; $A154, DataRegularSeason20242025!$E$3:$E$1315, O$1)</f>
        <v>14</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14</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8</v>
      </c>
      <c r="V154" s="2">
        <f>SUMIFS(DataRegularSeason20242025!$AA$3:$AA$1315,DataRegularSeason20242025!$B$3:$B$1315, "&lt;=" &amp; $A154, DataRegularSeason20242025!$D$3:$D$1315, V$1)+SUMIFS(DataRegularSeason20242025!$AB$3:$AB$1315,DataRegularSeason20242025!$B$3:$B$1315, "&lt;=" &amp; $A154, DataRegularSeason20242025!$E$3:$E$1315, V$1)</f>
        <v>7</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9</v>
      </c>
      <c r="Y154" s="2">
        <f>SUMIFS(DataRegularSeason20242025!$AA$3:$AA$1315,DataRegularSeason20242025!$B$3:$B$1315, "&lt;=" &amp; $A154, DataRegularSeason20242025!$D$3:$D$1315, Y$1)+SUMIFS(DataRegularSeason20242025!$AB$3:$AB$1315,DataRegularSeason20242025!$B$3:$B$1315, "&lt;=" &amp; $A154, DataRegularSeason20242025!$E$3:$E$1315, Y$1)</f>
        <v>4</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12</v>
      </c>
      <c r="AB154" s="2">
        <f>SUMIFS(DataRegularSeason20242025!$AA$3:$AA$1315,DataRegularSeason20242025!$B$3:$B$1315, "&lt;=" &amp; $A154, DataRegularSeason20242025!$D$3:$D$1315, AB$1)+SUMIFS(DataRegularSeason20242025!$AB$3:$AB$1315,DataRegularSeason20242025!$B$3:$B$1315, "&lt;=" &amp; $A154, DataRegularSeason20242025!$E$3:$E$1315, AB$1)</f>
        <v>11</v>
      </c>
      <c r="AC154" s="2">
        <f>SUMIFS(DataRegularSeason20242025!$AA$3:$AA$1315,DataRegularSeason20242025!$B$3:$B$1315, "&lt;=" &amp; $A154, DataRegularSeason20242025!$D$3:$D$1315, AC$1)+SUMIFS(DataRegularSeason20242025!$AB$3:$AB$1315,DataRegularSeason20242025!$B$3:$B$1315, "&lt;=" &amp; $A154, DataRegularSeason20242025!$E$3:$E$1315, AC$1)</f>
        <v>10</v>
      </c>
      <c r="AD154" s="2">
        <f>SUMIFS(DataRegularSeason20242025!$AA$3:$AA$1315,DataRegularSeason20242025!$B$3:$B$1315, "&lt;=" &amp; $A154, DataRegularSeason20242025!$D$3:$D$1315, AD$1)+SUMIFS(DataRegularSeason20242025!$AB$3:$AB$1315,DataRegularSeason20242025!$B$3:$B$1315, "&lt;=" &amp; $A154, DataRegularSeason20242025!$E$3:$E$1315, AD$1)</f>
        <v>11</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16</v>
      </c>
      <c r="AG154" s="2">
        <f>SUMIFS(DataRegularSeason20242025!$AA$3:$AA$1315,DataRegularSeason20242025!$B$3:$B$1315, "&lt;=" &amp; $A154, DataRegularSeason20242025!$D$3:$D$1315, AG$1)+SUMIFS(DataRegularSeason20242025!$AB$3:$AB$1315,DataRegularSeason20242025!$B$3:$B$1315, "&lt;=" &amp; $A154, DataRegularSeason20242025!$E$3:$E$1315, AG$1)</f>
        <v>10</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7</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12</v>
      </c>
      <c r="F155" s="2">
        <f>SUMIFS(DataRegularSeason20242025!$AA$3:$AA$1315,DataRegularSeason20242025!$B$3:$B$1315, "&lt;=" &amp; $A155, DataRegularSeason20242025!$D$3:$D$1315, F$1)+SUMIFS(DataRegularSeason20242025!$AB$3:$AB$1315,DataRegularSeason20242025!$B$3:$B$1315, "&lt;=" &amp; $A155, DataRegularSeason20242025!$E$3:$E$1315, F$1)</f>
        <v>9</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7</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15</v>
      </c>
      <c r="N155" s="2">
        <f>SUMIFS(DataRegularSeason20242025!$AA$3:$AA$1315,DataRegularSeason20242025!$B$3:$B$1315, "&lt;=" &amp; $A155, DataRegularSeason20242025!$D$3:$D$1315, N$1)+SUMIFS(DataRegularSeason20242025!$AB$3:$AB$1315,DataRegularSeason20242025!$B$3:$B$1315, "&lt;=" &amp; $A155, DataRegularSeason20242025!$E$3:$E$1315, N$1)</f>
        <v>12</v>
      </c>
      <c r="O155" s="2">
        <f>SUMIFS(DataRegularSeason20242025!$AA$3:$AA$1315,DataRegularSeason20242025!$B$3:$B$1315, "&lt;=" &amp; $A155, DataRegularSeason20242025!$D$3:$D$1315, O$1)+SUMIFS(DataRegularSeason20242025!$AB$3:$AB$1315,DataRegularSeason20242025!$B$3:$B$1315, "&lt;=" &amp; $A155, DataRegularSeason20242025!$E$3:$E$1315, O$1)</f>
        <v>14</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14</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8</v>
      </c>
      <c r="V155" s="2">
        <f>SUMIFS(DataRegularSeason20242025!$AA$3:$AA$1315,DataRegularSeason20242025!$B$3:$B$1315, "&lt;=" &amp; $A155, DataRegularSeason20242025!$D$3:$D$1315, V$1)+SUMIFS(DataRegularSeason20242025!$AB$3:$AB$1315,DataRegularSeason20242025!$B$3:$B$1315, "&lt;=" &amp; $A155, DataRegularSeason20242025!$E$3:$E$1315, V$1)</f>
        <v>7</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9</v>
      </c>
      <c r="Y155" s="2">
        <f>SUMIFS(DataRegularSeason20242025!$AA$3:$AA$1315,DataRegularSeason20242025!$B$3:$B$1315, "&lt;=" &amp; $A155, DataRegularSeason20242025!$D$3:$D$1315, Y$1)+SUMIFS(DataRegularSeason20242025!$AB$3:$AB$1315,DataRegularSeason20242025!$B$3:$B$1315, "&lt;=" &amp; $A155, DataRegularSeason20242025!$E$3:$E$1315, Y$1)</f>
        <v>4</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12</v>
      </c>
      <c r="AB155" s="2">
        <f>SUMIFS(DataRegularSeason20242025!$AA$3:$AA$1315,DataRegularSeason20242025!$B$3:$B$1315, "&lt;=" &amp; $A155, DataRegularSeason20242025!$D$3:$D$1315, AB$1)+SUMIFS(DataRegularSeason20242025!$AB$3:$AB$1315,DataRegularSeason20242025!$B$3:$B$1315, "&lt;=" &amp; $A155, DataRegularSeason20242025!$E$3:$E$1315, AB$1)</f>
        <v>11</v>
      </c>
      <c r="AC155" s="2">
        <f>SUMIFS(DataRegularSeason20242025!$AA$3:$AA$1315,DataRegularSeason20242025!$B$3:$B$1315, "&lt;=" &amp; $A155, DataRegularSeason20242025!$D$3:$D$1315, AC$1)+SUMIFS(DataRegularSeason20242025!$AB$3:$AB$1315,DataRegularSeason20242025!$B$3:$B$1315, "&lt;=" &amp; $A155, DataRegularSeason20242025!$E$3:$E$1315, AC$1)</f>
        <v>10</v>
      </c>
      <c r="AD155" s="2">
        <f>SUMIFS(DataRegularSeason20242025!$AA$3:$AA$1315,DataRegularSeason20242025!$B$3:$B$1315, "&lt;=" &amp; $A155, DataRegularSeason20242025!$D$3:$D$1315, AD$1)+SUMIFS(DataRegularSeason20242025!$AB$3:$AB$1315,DataRegularSeason20242025!$B$3:$B$1315, "&lt;=" &amp; $A155, DataRegularSeason20242025!$E$3:$E$1315, AD$1)</f>
        <v>11</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16</v>
      </c>
      <c r="AG155" s="2">
        <f>SUMIFS(DataRegularSeason20242025!$AA$3:$AA$1315,DataRegularSeason20242025!$B$3:$B$1315, "&lt;=" &amp; $A155, DataRegularSeason20242025!$D$3:$D$1315, AG$1)+SUMIFS(DataRegularSeason20242025!$AB$3:$AB$1315,DataRegularSeason20242025!$B$3:$B$1315, "&lt;=" &amp; $A155, DataRegularSeason20242025!$E$3:$E$1315, AG$1)</f>
        <v>10</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7</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12</v>
      </c>
      <c r="F156" s="2">
        <f>SUMIFS(DataRegularSeason20242025!$AA$3:$AA$1315,DataRegularSeason20242025!$B$3:$B$1315, "&lt;=" &amp; $A156, DataRegularSeason20242025!$D$3:$D$1315, F$1)+SUMIFS(DataRegularSeason20242025!$AB$3:$AB$1315,DataRegularSeason20242025!$B$3:$B$1315, "&lt;=" &amp; $A156, DataRegularSeason20242025!$E$3:$E$1315, F$1)</f>
        <v>9</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7</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15</v>
      </c>
      <c r="N156" s="2">
        <f>SUMIFS(DataRegularSeason20242025!$AA$3:$AA$1315,DataRegularSeason20242025!$B$3:$B$1315, "&lt;=" &amp; $A156, DataRegularSeason20242025!$D$3:$D$1315, N$1)+SUMIFS(DataRegularSeason20242025!$AB$3:$AB$1315,DataRegularSeason20242025!$B$3:$B$1315, "&lt;=" &amp; $A156, DataRegularSeason20242025!$E$3:$E$1315, N$1)</f>
        <v>12</v>
      </c>
      <c r="O156" s="2">
        <f>SUMIFS(DataRegularSeason20242025!$AA$3:$AA$1315,DataRegularSeason20242025!$B$3:$B$1315, "&lt;=" &amp; $A156, DataRegularSeason20242025!$D$3:$D$1315, O$1)+SUMIFS(DataRegularSeason20242025!$AB$3:$AB$1315,DataRegularSeason20242025!$B$3:$B$1315, "&lt;=" &amp; $A156, DataRegularSeason20242025!$E$3:$E$1315, O$1)</f>
        <v>14</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14</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8</v>
      </c>
      <c r="V156" s="2">
        <f>SUMIFS(DataRegularSeason20242025!$AA$3:$AA$1315,DataRegularSeason20242025!$B$3:$B$1315, "&lt;=" &amp; $A156, DataRegularSeason20242025!$D$3:$D$1315, V$1)+SUMIFS(DataRegularSeason20242025!$AB$3:$AB$1315,DataRegularSeason20242025!$B$3:$B$1315, "&lt;=" &amp; $A156, DataRegularSeason20242025!$E$3:$E$1315, V$1)</f>
        <v>7</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9</v>
      </c>
      <c r="Y156" s="2">
        <f>SUMIFS(DataRegularSeason20242025!$AA$3:$AA$1315,DataRegularSeason20242025!$B$3:$B$1315, "&lt;=" &amp; $A156, DataRegularSeason20242025!$D$3:$D$1315, Y$1)+SUMIFS(DataRegularSeason20242025!$AB$3:$AB$1315,DataRegularSeason20242025!$B$3:$B$1315, "&lt;=" &amp; $A156, DataRegularSeason20242025!$E$3:$E$1315, Y$1)</f>
        <v>4</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12</v>
      </c>
      <c r="AB156" s="2">
        <f>SUMIFS(DataRegularSeason20242025!$AA$3:$AA$1315,DataRegularSeason20242025!$B$3:$B$1315, "&lt;=" &amp; $A156, DataRegularSeason20242025!$D$3:$D$1315, AB$1)+SUMIFS(DataRegularSeason20242025!$AB$3:$AB$1315,DataRegularSeason20242025!$B$3:$B$1315, "&lt;=" &amp; $A156, DataRegularSeason20242025!$E$3:$E$1315, AB$1)</f>
        <v>11</v>
      </c>
      <c r="AC156" s="2">
        <f>SUMIFS(DataRegularSeason20242025!$AA$3:$AA$1315,DataRegularSeason20242025!$B$3:$B$1315, "&lt;=" &amp; $A156, DataRegularSeason20242025!$D$3:$D$1315, AC$1)+SUMIFS(DataRegularSeason20242025!$AB$3:$AB$1315,DataRegularSeason20242025!$B$3:$B$1315, "&lt;=" &amp; $A156, DataRegularSeason20242025!$E$3:$E$1315, AC$1)</f>
        <v>10</v>
      </c>
      <c r="AD156" s="2">
        <f>SUMIFS(DataRegularSeason20242025!$AA$3:$AA$1315,DataRegularSeason20242025!$B$3:$B$1315, "&lt;=" &amp; $A156, DataRegularSeason20242025!$D$3:$D$1315, AD$1)+SUMIFS(DataRegularSeason20242025!$AB$3:$AB$1315,DataRegularSeason20242025!$B$3:$B$1315, "&lt;=" &amp; $A156, DataRegularSeason20242025!$E$3:$E$1315, AD$1)</f>
        <v>11</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16</v>
      </c>
      <c r="AG156" s="2">
        <f>SUMIFS(DataRegularSeason20242025!$AA$3:$AA$1315,DataRegularSeason20242025!$B$3:$B$1315, "&lt;=" &amp; $A156, DataRegularSeason20242025!$D$3:$D$1315, AG$1)+SUMIFS(DataRegularSeason20242025!$AB$3:$AB$1315,DataRegularSeason20242025!$B$3:$B$1315, "&lt;=" &amp; $A156, DataRegularSeason20242025!$E$3:$E$1315, AG$1)</f>
        <v>10</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7</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12</v>
      </c>
      <c r="F157" s="2">
        <f>SUMIFS(DataRegularSeason20242025!$AA$3:$AA$1315,DataRegularSeason20242025!$B$3:$B$1315, "&lt;=" &amp; $A157, DataRegularSeason20242025!$D$3:$D$1315, F$1)+SUMIFS(DataRegularSeason20242025!$AB$3:$AB$1315,DataRegularSeason20242025!$B$3:$B$1315, "&lt;=" &amp; $A157, DataRegularSeason20242025!$E$3:$E$1315, F$1)</f>
        <v>9</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7</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15</v>
      </c>
      <c r="N157" s="2">
        <f>SUMIFS(DataRegularSeason20242025!$AA$3:$AA$1315,DataRegularSeason20242025!$B$3:$B$1315, "&lt;=" &amp; $A157, DataRegularSeason20242025!$D$3:$D$1315, N$1)+SUMIFS(DataRegularSeason20242025!$AB$3:$AB$1315,DataRegularSeason20242025!$B$3:$B$1315, "&lt;=" &amp; $A157, DataRegularSeason20242025!$E$3:$E$1315, N$1)</f>
        <v>12</v>
      </c>
      <c r="O157" s="2">
        <f>SUMIFS(DataRegularSeason20242025!$AA$3:$AA$1315,DataRegularSeason20242025!$B$3:$B$1315, "&lt;=" &amp; $A157, DataRegularSeason20242025!$D$3:$D$1315, O$1)+SUMIFS(DataRegularSeason20242025!$AB$3:$AB$1315,DataRegularSeason20242025!$B$3:$B$1315, "&lt;=" &amp; $A157, DataRegularSeason20242025!$E$3:$E$1315, O$1)</f>
        <v>14</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14</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8</v>
      </c>
      <c r="V157" s="2">
        <f>SUMIFS(DataRegularSeason20242025!$AA$3:$AA$1315,DataRegularSeason20242025!$B$3:$B$1315, "&lt;=" &amp; $A157, DataRegularSeason20242025!$D$3:$D$1315, V$1)+SUMIFS(DataRegularSeason20242025!$AB$3:$AB$1315,DataRegularSeason20242025!$B$3:$B$1315, "&lt;=" &amp; $A157, DataRegularSeason20242025!$E$3:$E$1315, V$1)</f>
        <v>7</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9</v>
      </c>
      <c r="Y157" s="2">
        <f>SUMIFS(DataRegularSeason20242025!$AA$3:$AA$1315,DataRegularSeason20242025!$B$3:$B$1315, "&lt;=" &amp; $A157, DataRegularSeason20242025!$D$3:$D$1315, Y$1)+SUMIFS(DataRegularSeason20242025!$AB$3:$AB$1315,DataRegularSeason20242025!$B$3:$B$1315, "&lt;=" &amp; $A157, DataRegularSeason20242025!$E$3:$E$1315, Y$1)</f>
        <v>4</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12</v>
      </c>
      <c r="AB157" s="2">
        <f>SUMIFS(DataRegularSeason20242025!$AA$3:$AA$1315,DataRegularSeason20242025!$B$3:$B$1315, "&lt;=" &amp; $A157, DataRegularSeason20242025!$D$3:$D$1315, AB$1)+SUMIFS(DataRegularSeason20242025!$AB$3:$AB$1315,DataRegularSeason20242025!$B$3:$B$1315, "&lt;=" &amp; $A157, DataRegularSeason20242025!$E$3:$E$1315, AB$1)</f>
        <v>11</v>
      </c>
      <c r="AC157" s="2">
        <f>SUMIFS(DataRegularSeason20242025!$AA$3:$AA$1315,DataRegularSeason20242025!$B$3:$B$1315, "&lt;=" &amp; $A157, DataRegularSeason20242025!$D$3:$D$1315, AC$1)+SUMIFS(DataRegularSeason20242025!$AB$3:$AB$1315,DataRegularSeason20242025!$B$3:$B$1315, "&lt;=" &amp; $A157, DataRegularSeason20242025!$E$3:$E$1315, AC$1)</f>
        <v>10</v>
      </c>
      <c r="AD157" s="2">
        <f>SUMIFS(DataRegularSeason20242025!$AA$3:$AA$1315,DataRegularSeason20242025!$B$3:$B$1315, "&lt;=" &amp; $A157, DataRegularSeason20242025!$D$3:$D$1315, AD$1)+SUMIFS(DataRegularSeason20242025!$AB$3:$AB$1315,DataRegularSeason20242025!$B$3:$B$1315, "&lt;=" &amp; $A157, DataRegularSeason20242025!$E$3:$E$1315, AD$1)</f>
        <v>11</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16</v>
      </c>
      <c r="AG157" s="2">
        <f>SUMIFS(DataRegularSeason20242025!$AA$3:$AA$1315,DataRegularSeason20242025!$B$3:$B$1315, "&lt;=" &amp; $A157, DataRegularSeason20242025!$D$3:$D$1315, AG$1)+SUMIFS(DataRegularSeason20242025!$AB$3:$AB$1315,DataRegularSeason20242025!$B$3:$B$1315, "&lt;=" &amp; $A157, DataRegularSeason20242025!$E$3:$E$1315, AG$1)</f>
        <v>10</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7</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12</v>
      </c>
      <c r="F158" s="2">
        <f>SUMIFS(DataRegularSeason20242025!$AA$3:$AA$1315,DataRegularSeason20242025!$B$3:$B$1315, "&lt;=" &amp; $A158, DataRegularSeason20242025!$D$3:$D$1315, F$1)+SUMIFS(DataRegularSeason20242025!$AB$3:$AB$1315,DataRegularSeason20242025!$B$3:$B$1315, "&lt;=" &amp; $A158, DataRegularSeason20242025!$E$3:$E$1315, F$1)</f>
        <v>9</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7</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15</v>
      </c>
      <c r="N158" s="2">
        <f>SUMIFS(DataRegularSeason20242025!$AA$3:$AA$1315,DataRegularSeason20242025!$B$3:$B$1315, "&lt;=" &amp; $A158, DataRegularSeason20242025!$D$3:$D$1315, N$1)+SUMIFS(DataRegularSeason20242025!$AB$3:$AB$1315,DataRegularSeason20242025!$B$3:$B$1315, "&lt;=" &amp; $A158, DataRegularSeason20242025!$E$3:$E$1315, N$1)</f>
        <v>12</v>
      </c>
      <c r="O158" s="2">
        <f>SUMIFS(DataRegularSeason20242025!$AA$3:$AA$1315,DataRegularSeason20242025!$B$3:$B$1315, "&lt;=" &amp; $A158, DataRegularSeason20242025!$D$3:$D$1315, O$1)+SUMIFS(DataRegularSeason20242025!$AB$3:$AB$1315,DataRegularSeason20242025!$B$3:$B$1315, "&lt;=" &amp; $A158, DataRegularSeason20242025!$E$3:$E$1315, O$1)</f>
        <v>14</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14</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8</v>
      </c>
      <c r="V158" s="2">
        <f>SUMIFS(DataRegularSeason20242025!$AA$3:$AA$1315,DataRegularSeason20242025!$B$3:$B$1315, "&lt;=" &amp; $A158, DataRegularSeason20242025!$D$3:$D$1315, V$1)+SUMIFS(DataRegularSeason20242025!$AB$3:$AB$1315,DataRegularSeason20242025!$B$3:$B$1315, "&lt;=" &amp; $A158, DataRegularSeason20242025!$E$3:$E$1315, V$1)</f>
        <v>7</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9</v>
      </c>
      <c r="Y158" s="2">
        <f>SUMIFS(DataRegularSeason20242025!$AA$3:$AA$1315,DataRegularSeason20242025!$B$3:$B$1315, "&lt;=" &amp; $A158, DataRegularSeason20242025!$D$3:$D$1315, Y$1)+SUMIFS(DataRegularSeason20242025!$AB$3:$AB$1315,DataRegularSeason20242025!$B$3:$B$1315, "&lt;=" &amp; $A158, DataRegularSeason20242025!$E$3:$E$1315, Y$1)</f>
        <v>4</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12</v>
      </c>
      <c r="AB158" s="2">
        <f>SUMIFS(DataRegularSeason20242025!$AA$3:$AA$1315,DataRegularSeason20242025!$B$3:$B$1315, "&lt;=" &amp; $A158, DataRegularSeason20242025!$D$3:$D$1315, AB$1)+SUMIFS(DataRegularSeason20242025!$AB$3:$AB$1315,DataRegularSeason20242025!$B$3:$B$1315, "&lt;=" &amp; $A158, DataRegularSeason20242025!$E$3:$E$1315, AB$1)</f>
        <v>11</v>
      </c>
      <c r="AC158" s="2">
        <f>SUMIFS(DataRegularSeason20242025!$AA$3:$AA$1315,DataRegularSeason20242025!$B$3:$B$1315, "&lt;=" &amp; $A158, DataRegularSeason20242025!$D$3:$D$1315, AC$1)+SUMIFS(DataRegularSeason20242025!$AB$3:$AB$1315,DataRegularSeason20242025!$B$3:$B$1315, "&lt;=" &amp; $A158, DataRegularSeason20242025!$E$3:$E$1315, AC$1)</f>
        <v>10</v>
      </c>
      <c r="AD158" s="2">
        <f>SUMIFS(DataRegularSeason20242025!$AA$3:$AA$1315,DataRegularSeason20242025!$B$3:$B$1315, "&lt;=" &amp; $A158, DataRegularSeason20242025!$D$3:$D$1315, AD$1)+SUMIFS(DataRegularSeason20242025!$AB$3:$AB$1315,DataRegularSeason20242025!$B$3:$B$1315, "&lt;=" &amp; $A158, DataRegularSeason20242025!$E$3:$E$1315, AD$1)</f>
        <v>11</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16</v>
      </c>
      <c r="AG158" s="2">
        <f>SUMIFS(DataRegularSeason20242025!$AA$3:$AA$1315,DataRegularSeason20242025!$B$3:$B$1315, "&lt;=" &amp; $A158, DataRegularSeason20242025!$D$3:$D$1315, AG$1)+SUMIFS(DataRegularSeason20242025!$AB$3:$AB$1315,DataRegularSeason20242025!$B$3:$B$1315, "&lt;=" &amp; $A158, DataRegularSeason20242025!$E$3:$E$1315, AG$1)</f>
        <v>10</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7</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12</v>
      </c>
      <c r="F159" s="2">
        <f>SUMIFS(DataRegularSeason20242025!$AA$3:$AA$1315,DataRegularSeason20242025!$B$3:$B$1315, "&lt;=" &amp; $A159, DataRegularSeason20242025!$D$3:$D$1315, F$1)+SUMIFS(DataRegularSeason20242025!$AB$3:$AB$1315,DataRegularSeason20242025!$B$3:$B$1315, "&lt;=" &amp; $A159, DataRegularSeason20242025!$E$3:$E$1315, F$1)</f>
        <v>9</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7</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15</v>
      </c>
      <c r="N159" s="2">
        <f>SUMIFS(DataRegularSeason20242025!$AA$3:$AA$1315,DataRegularSeason20242025!$B$3:$B$1315, "&lt;=" &amp; $A159, DataRegularSeason20242025!$D$3:$D$1315, N$1)+SUMIFS(DataRegularSeason20242025!$AB$3:$AB$1315,DataRegularSeason20242025!$B$3:$B$1315, "&lt;=" &amp; $A159, DataRegularSeason20242025!$E$3:$E$1315, N$1)</f>
        <v>12</v>
      </c>
      <c r="O159" s="2">
        <f>SUMIFS(DataRegularSeason20242025!$AA$3:$AA$1315,DataRegularSeason20242025!$B$3:$B$1315, "&lt;=" &amp; $A159, DataRegularSeason20242025!$D$3:$D$1315, O$1)+SUMIFS(DataRegularSeason20242025!$AB$3:$AB$1315,DataRegularSeason20242025!$B$3:$B$1315, "&lt;=" &amp; $A159, DataRegularSeason20242025!$E$3:$E$1315, O$1)</f>
        <v>14</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14</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8</v>
      </c>
      <c r="V159" s="2">
        <f>SUMIFS(DataRegularSeason20242025!$AA$3:$AA$1315,DataRegularSeason20242025!$B$3:$B$1315, "&lt;=" &amp; $A159, DataRegularSeason20242025!$D$3:$D$1315, V$1)+SUMIFS(DataRegularSeason20242025!$AB$3:$AB$1315,DataRegularSeason20242025!$B$3:$B$1315, "&lt;=" &amp; $A159, DataRegularSeason20242025!$E$3:$E$1315, V$1)</f>
        <v>7</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9</v>
      </c>
      <c r="Y159" s="2">
        <f>SUMIFS(DataRegularSeason20242025!$AA$3:$AA$1315,DataRegularSeason20242025!$B$3:$B$1315, "&lt;=" &amp; $A159, DataRegularSeason20242025!$D$3:$D$1315, Y$1)+SUMIFS(DataRegularSeason20242025!$AB$3:$AB$1315,DataRegularSeason20242025!$B$3:$B$1315, "&lt;=" &amp; $A159, DataRegularSeason20242025!$E$3:$E$1315, Y$1)</f>
        <v>4</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12</v>
      </c>
      <c r="AB159" s="2">
        <f>SUMIFS(DataRegularSeason20242025!$AA$3:$AA$1315,DataRegularSeason20242025!$B$3:$B$1315, "&lt;=" &amp; $A159, DataRegularSeason20242025!$D$3:$D$1315, AB$1)+SUMIFS(DataRegularSeason20242025!$AB$3:$AB$1315,DataRegularSeason20242025!$B$3:$B$1315, "&lt;=" &amp; $A159, DataRegularSeason20242025!$E$3:$E$1315, AB$1)</f>
        <v>11</v>
      </c>
      <c r="AC159" s="2">
        <f>SUMIFS(DataRegularSeason20242025!$AA$3:$AA$1315,DataRegularSeason20242025!$B$3:$B$1315, "&lt;=" &amp; $A159, DataRegularSeason20242025!$D$3:$D$1315, AC$1)+SUMIFS(DataRegularSeason20242025!$AB$3:$AB$1315,DataRegularSeason20242025!$B$3:$B$1315, "&lt;=" &amp; $A159, DataRegularSeason20242025!$E$3:$E$1315, AC$1)</f>
        <v>10</v>
      </c>
      <c r="AD159" s="2">
        <f>SUMIFS(DataRegularSeason20242025!$AA$3:$AA$1315,DataRegularSeason20242025!$B$3:$B$1315, "&lt;=" &amp; $A159, DataRegularSeason20242025!$D$3:$D$1315, AD$1)+SUMIFS(DataRegularSeason20242025!$AB$3:$AB$1315,DataRegularSeason20242025!$B$3:$B$1315, "&lt;=" &amp; $A159, DataRegularSeason20242025!$E$3:$E$1315, AD$1)</f>
        <v>11</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16</v>
      </c>
      <c r="AG159" s="2">
        <f>SUMIFS(DataRegularSeason20242025!$AA$3:$AA$1315,DataRegularSeason20242025!$B$3:$B$1315, "&lt;=" &amp; $A159, DataRegularSeason20242025!$D$3:$D$1315, AG$1)+SUMIFS(DataRegularSeason20242025!$AB$3:$AB$1315,DataRegularSeason20242025!$B$3:$B$1315, "&lt;=" &amp; $A159, DataRegularSeason20242025!$E$3:$E$1315, AG$1)</f>
        <v>10</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7</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12</v>
      </c>
      <c r="F160" s="2">
        <f>SUMIFS(DataRegularSeason20242025!$AA$3:$AA$1315,DataRegularSeason20242025!$B$3:$B$1315, "&lt;=" &amp; $A160, DataRegularSeason20242025!$D$3:$D$1315, F$1)+SUMIFS(DataRegularSeason20242025!$AB$3:$AB$1315,DataRegularSeason20242025!$B$3:$B$1315, "&lt;=" &amp; $A160, DataRegularSeason20242025!$E$3:$E$1315, F$1)</f>
        <v>9</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7</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15</v>
      </c>
      <c r="N160" s="2">
        <f>SUMIFS(DataRegularSeason20242025!$AA$3:$AA$1315,DataRegularSeason20242025!$B$3:$B$1315, "&lt;=" &amp; $A160, DataRegularSeason20242025!$D$3:$D$1315, N$1)+SUMIFS(DataRegularSeason20242025!$AB$3:$AB$1315,DataRegularSeason20242025!$B$3:$B$1315, "&lt;=" &amp; $A160, DataRegularSeason20242025!$E$3:$E$1315, N$1)</f>
        <v>12</v>
      </c>
      <c r="O160" s="2">
        <f>SUMIFS(DataRegularSeason20242025!$AA$3:$AA$1315,DataRegularSeason20242025!$B$3:$B$1315, "&lt;=" &amp; $A160, DataRegularSeason20242025!$D$3:$D$1315, O$1)+SUMIFS(DataRegularSeason20242025!$AB$3:$AB$1315,DataRegularSeason20242025!$B$3:$B$1315, "&lt;=" &amp; $A160, DataRegularSeason20242025!$E$3:$E$1315, O$1)</f>
        <v>14</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14</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8</v>
      </c>
      <c r="V160" s="2">
        <f>SUMIFS(DataRegularSeason20242025!$AA$3:$AA$1315,DataRegularSeason20242025!$B$3:$B$1315, "&lt;=" &amp; $A160, DataRegularSeason20242025!$D$3:$D$1315, V$1)+SUMIFS(DataRegularSeason20242025!$AB$3:$AB$1315,DataRegularSeason20242025!$B$3:$B$1315, "&lt;=" &amp; $A160, DataRegularSeason20242025!$E$3:$E$1315, V$1)</f>
        <v>7</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9</v>
      </c>
      <c r="Y160" s="2">
        <f>SUMIFS(DataRegularSeason20242025!$AA$3:$AA$1315,DataRegularSeason20242025!$B$3:$B$1315, "&lt;=" &amp; $A160, DataRegularSeason20242025!$D$3:$D$1315, Y$1)+SUMIFS(DataRegularSeason20242025!$AB$3:$AB$1315,DataRegularSeason20242025!$B$3:$B$1315, "&lt;=" &amp; $A160, DataRegularSeason20242025!$E$3:$E$1315, Y$1)</f>
        <v>4</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12</v>
      </c>
      <c r="AB160" s="2">
        <f>SUMIFS(DataRegularSeason20242025!$AA$3:$AA$1315,DataRegularSeason20242025!$B$3:$B$1315, "&lt;=" &amp; $A160, DataRegularSeason20242025!$D$3:$D$1315, AB$1)+SUMIFS(DataRegularSeason20242025!$AB$3:$AB$1315,DataRegularSeason20242025!$B$3:$B$1315, "&lt;=" &amp; $A160, DataRegularSeason20242025!$E$3:$E$1315, AB$1)</f>
        <v>11</v>
      </c>
      <c r="AC160" s="2">
        <f>SUMIFS(DataRegularSeason20242025!$AA$3:$AA$1315,DataRegularSeason20242025!$B$3:$B$1315, "&lt;=" &amp; $A160, DataRegularSeason20242025!$D$3:$D$1315, AC$1)+SUMIFS(DataRegularSeason20242025!$AB$3:$AB$1315,DataRegularSeason20242025!$B$3:$B$1315, "&lt;=" &amp; $A160, DataRegularSeason20242025!$E$3:$E$1315, AC$1)</f>
        <v>10</v>
      </c>
      <c r="AD160" s="2">
        <f>SUMIFS(DataRegularSeason20242025!$AA$3:$AA$1315,DataRegularSeason20242025!$B$3:$B$1315, "&lt;=" &amp; $A160, DataRegularSeason20242025!$D$3:$D$1315, AD$1)+SUMIFS(DataRegularSeason20242025!$AB$3:$AB$1315,DataRegularSeason20242025!$B$3:$B$1315, "&lt;=" &amp; $A160, DataRegularSeason20242025!$E$3:$E$1315, AD$1)</f>
        <v>11</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16</v>
      </c>
      <c r="AG160" s="2">
        <f>SUMIFS(DataRegularSeason20242025!$AA$3:$AA$1315,DataRegularSeason20242025!$B$3:$B$1315, "&lt;=" &amp; $A160, DataRegularSeason20242025!$D$3:$D$1315, AG$1)+SUMIFS(DataRegularSeason20242025!$AB$3:$AB$1315,DataRegularSeason20242025!$B$3:$B$1315, "&lt;=" &amp; $A160, DataRegularSeason20242025!$E$3:$E$1315, AG$1)</f>
        <v>10</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7</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12</v>
      </c>
      <c r="F161" s="2">
        <f>SUMIFS(DataRegularSeason20242025!$AA$3:$AA$1315,DataRegularSeason20242025!$B$3:$B$1315, "&lt;=" &amp; $A161, DataRegularSeason20242025!$D$3:$D$1315, F$1)+SUMIFS(DataRegularSeason20242025!$AB$3:$AB$1315,DataRegularSeason20242025!$B$3:$B$1315, "&lt;=" &amp; $A161, DataRegularSeason20242025!$E$3:$E$1315, F$1)</f>
        <v>9</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7</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15</v>
      </c>
      <c r="N161" s="2">
        <f>SUMIFS(DataRegularSeason20242025!$AA$3:$AA$1315,DataRegularSeason20242025!$B$3:$B$1315, "&lt;=" &amp; $A161, DataRegularSeason20242025!$D$3:$D$1315, N$1)+SUMIFS(DataRegularSeason20242025!$AB$3:$AB$1315,DataRegularSeason20242025!$B$3:$B$1315, "&lt;=" &amp; $A161, DataRegularSeason20242025!$E$3:$E$1315, N$1)</f>
        <v>12</v>
      </c>
      <c r="O161" s="2">
        <f>SUMIFS(DataRegularSeason20242025!$AA$3:$AA$1315,DataRegularSeason20242025!$B$3:$B$1315, "&lt;=" &amp; $A161, DataRegularSeason20242025!$D$3:$D$1315, O$1)+SUMIFS(DataRegularSeason20242025!$AB$3:$AB$1315,DataRegularSeason20242025!$B$3:$B$1315, "&lt;=" &amp; $A161, DataRegularSeason20242025!$E$3:$E$1315, O$1)</f>
        <v>14</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14</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8</v>
      </c>
      <c r="V161" s="2">
        <f>SUMIFS(DataRegularSeason20242025!$AA$3:$AA$1315,DataRegularSeason20242025!$B$3:$B$1315, "&lt;=" &amp; $A161, DataRegularSeason20242025!$D$3:$D$1315, V$1)+SUMIFS(DataRegularSeason20242025!$AB$3:$AB$1315,DataRegularSeason20242025!$B$3:$B$1315, "&lt;=" &amp; $A161, DataRegularSeason20242025!$E$3:$E$1315, V$1)</f>
        <v>7</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9</v>
      </c>
      <c r="Y161" s="2">
        <f>SUMIFS(DataRegularSeason20242025!$AA$3:$AA$1315,DataRegularSeason20242025!$B$3:$B$1315, "&lt;=" &amp; $A161, DataRegularSeason20242025!$D$3:$D$1315, Y$1)+SUMIFS(DataRegularSeason20242025!$AB$3:$AB$1315,DataRegularSeason20242025!$B$3:$B$1315, "&lt;=" &amp; $A161, DataRegularSeason20242025!$E$3:$E$1315, Y$1)</f>
        <v>4</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12</v>
      </c>
      <c r="AB161" s="2">
        <f>SUMIFS(DataRegularSeason20242025!$AA$3:$AA$1315,DataRegularSeason20242025!$B$3:$B$1315, "&lt;=" &amp; $A161, DataRegularSeason20242025!$D$3:$D$1315, AB$1)+SUMIFS(DataRegularSeason20242025!$AB$3:$AB$1315,DataRegularSeason20242025!$B$3:$B$1315, "&lt;=" &amp; $A161, DataRegularSeason20242025!$E$3:$E$1315, AB$1)</f>
        <v>11</v>
      </c>
      <c r="AC161" s="2">
        <f>SUMIFS(DataRegularSeason20242025!$AA$3:$AA$1315,DataRegularSeason20242025!$B$3:$B$1315, "&lt;=" &amp; $A161, DataRegularSeason20242025!$D$3:$D$1315, AC$1)+SUMIFS(DataRegularSeason20242025!$AB$3:$AB$1315,DataRegularSeason20242025!$B$3:$B$1315, "&lt;=" &amp; $A161, DataRegularSeason20242025!$E$3:$E$1315, AC$1)</f>
        <v>10</v>
      </c>
      <c r="AD161" s="2">
        <f>SUMIFS(DataRegularSeason20242025!$AA$3:$AA$1315,DataRegularSeason20242025!$B$3:$B$1315, "&lt;=" &amp; $A161, DataRegularSeason20242025!$D$3:$D$1315, AD$1)+SUMIFS(DataRegularSeason20242025!$AB$3:$AB$1315,DataRegularSeason20242025!$B$3:$B$1315, "&lt;=" &amp; $A161, DataRegularSeason20242025!$E$3:$E$1315, AD$1)</f>
        <v>11</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16</v>
      </c>
      <c r="AG161" s="2">
        <f>SUMIFS(DataRegularSeason20242025!$AA$3:$AA$1315,DataRegularSeason20242025!$B$3:$B$1315, "&lt;=" &amp; $A161, DataRegularSeason20242025!$D$3:$D$1315, AG$1)+SUMIFS(DataRegularSeason20242025!$AB$3:$AB$1315,DataRegularSeason20242025!$B$3:$B$1315, "&lt;=" &amp; $A161, DataRegularSeason20242025!$E$3:$E$1315, AG$1)</f>
        <v>10</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7</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12</v>
      </c>
      <c r="F162" s="2">
        <f>SUMIFS(DataRegularSeason20242025!$AA$3:$AA$1315,DataRegularSeason20242025!$B$3:$B$1315, "&lt;=" &amp; $A162, DataRegularSeason20242025!$D$3:$D$1315, F$1)+SUMIFS(DataRegularSeason20242025!$AB$3:$AB$1315,DataRegularSeason20242025!$B$3:$B$1315, "&lt;=" &amp; $A162, DataRegularSeason20242025!$E$3:$E$1315, F$1)</f>
        <v>9</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7</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15</v>
      </c>
      <c r="N162" s="2">
        <f>SUMIFS(DataRegularSeason20242025!$AA$3:$AA$1315,DataRegularSeason20242025!$B$3:$B$1315, "&lt;=" &amp; $A162, DataRegularSeason20242025!$D$3:$D$1315, N$1)+SUMIFS(DataRegularSeason20242025!$AB$3:$AB$1315,DataRegularSeason20242025!$B$3:$B$1315, "&lt;=" &amp; $A162, DataRegularSeason20242025!$E$3:$E$1315, N$1)</f>
        <v>12</v>
      </c>
      <c r="O162" s="2">
        <f>SUMIFS(DataRegularSeason20242025!$AA$3:$AA$1315,DataRegularSeason20242025!$B$3:$B$1315, "&lt;=" &amp; $A162, DataRegularSeason20242025!$D$3:$D$1315, O$1)+SUMIFS(DataRegularSeason20242025!$AB$3:$AB$1315,DataRegularSeason20242025!$B$3:$B$1315, "&lt;=" &amp; $A162, DataRegularSeason20242025!$E$3:$E$1315, O$1)</f>
        <v>14</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14</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8</v>
      </c>
      <c r="V162" s="2">
        <f>SUMIFS(DataRegularSeason20242025!$AA$3:$AA$1315,DataRegularSeason20242025!$B$3:$B$1315, "&lt;=" &amp; $A162, DataRegularSeason20242025!$D$3:$D$1315, V$1)+SUMIFS(DataRegularSeason20242025!$AB$3:$AB$1315,DataRegularSeason20242025!$B$3:$B$1315, "&lt;=" &amp; $A162, DataRegularSeason20242025!$E$3:$E$1315, V$1)</f>
        <v>7</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9</v>
      </c>
      <c r="Y162" s="2">
        <f>SUMIFS(DataRegularSeason20242025!$AA$3:$AA$1315,DataRegularSeason20242025!$B$3:$B$1315, "&lt;=" &amp; $A162, DataRegularSeason20242025!$D$3:$D$1315, Y$1)+SUMIFS(DataRegularSeason20242025!$AB$3:$AB$1315,DataRegularSeason20242025!$B$3:$B$1315, "&lt;=" &amp; $A162, DataRegularSeason20242025!$E$3:$E$1315, Y$1)</f>
        <v>4</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12</v>
      </c>
      <c r="AB162" s="2">
        <f>SUMIFS(DataRegularSeason20242025!$AA$3:$AA$1315,DataRegularSeason20242025!$B$3:$B$1315, "&lt;=" &amp; $A162, DataRegularSeason20242025!$D$3:$D$1315, AB$1)+SUMIFS(DataRegularSeason20242025!$AB$3:$AB$1315,DataRegularSeason20242025!$B$3:$B$1315, "&lt;=" &amp; $A162, DataRegularSeason20242025!$E$3:$E$1315, AB$1)</f>
        <v>11</v>
      </c>
      <c r="AC162" s="2">
        <f>SUMIFS(DataRegularSeason20242025!$AA$3:$AA$1315,DataRegularSeason20242025!$B$3:$B$1315, "&lt;=" &amp; $A162, DataRegularSeason20242025!$D$3:$D$1315, AC$1)+SUMIFS(DataRegularSeason20242025!$AB$3:$AB$1315,DataRegularSeason20242025!$B$3:$B$1315, "&lt;=" &amp; $A162, DataRegularSeason20242025!$E$3:$E$1315, AC$1)</f>
        <v>10</v>
      </c>
      <c r="AD162" s="2">
        <f>SUMIFS(DataRegularSeason20242025!$AA$3:$AA$1315,DataRegularSeason20242025!$B$3:$B$1315, "&lt;=" &amp; $A162, DataRegularSeason20242025!$D$3:$D$1315, AD$1)+SUMIFS(DataRegularSeason20242025!$AB$3:$AB$1315,DataRegularSeason20242025!$B$3:$B$1315, "&lt;=" &amp; $A162, DataRegularSeason20242025!$E$3:$E$1315, AD$1)</f>
        <v>11</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16</v>
      </c>
      <c r="AG162" s="2">
        <f>SUMIFS(DataRegularSeason20242025!$AA$3:$AA$1315,DataRegularSeason20242025!$B$3:$B$1315, "&lt;=" &amp; $A162, DataRegularSeason20242025!$D$3:$D$1315, AG$1)+SUMIFS(DataRegularSeason20242025!$AB$3:$AB$1315,DataRegularSeason20242025!$B$3:$B$1315, "&lt;=" &amp; $A162, DataRegularSeason20242025!$E$3:$E$1315, AG$1)</f>
        <v>10</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7</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12</v>
      </c>
      <c r="F163" s="2">
        <f>SUMIFS(DataRegularSeason20242025!$AA$3:$AA$1315,DataRegularSeason20242025!$B$3:$B$1315, "&lt;=" &amp; $A163, DataRegularSeason20242025!$D$3:$D$1315, F$1)+SUMIFS(DataRegularSeason20242025!$AB$3:$AB$1315,DataRegularSeason20242025!$B$3:$B$1315, "&lt;=" &amp; $A163, DataRegularSeason20242025!$E$3:$E$1315, F$1)</f>
        <v>9</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7</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15</v>
      </c>
      <c r="N163" s="2">
        <f>SUMIFS(DataRegularSeason20242025!$AA$3:$AA$1315,DataRegularSeason20242025!$B$3:$B$1315, "&lt;=" &amp; $A163, DataRegularSeason20242025!$D$3:$D$1315, N$1)+SUMIFS(DataRegularSeason20242025!$AB$3:$AB$1315,DataRegularSeason20242025!$B$3:$B$1315, "&lt;=" &amp; $A163, DataRegularSeason20242025!$E$3:$E$1315, N$1)</f>
        <v>12</v>
      </c>
      <c r="O163" s="2">
        <f>SUMIFS(DataRegularSeason20242025!$AA$3:$AA$1315,DataRegularSeason20242025!$B$3:$B$1315, "&lt;=" &amp; $A163, DataRegularSeason20242025!$D$3:$D$1315, O$1)+SUMIFS(DataRegularSeason20242025!$AB$3:$AB$1315,DataRegularSeason20242025!$B$3:$B$1315, "&lt;=" &amp; $A163, DataRegularSeason20242025!$E$3:$E$1315, O$1)</f>
        <v>14</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14</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8</v>
      </c>
      <c r="V163" s="2">
        <f>SUMIFS(DataRegularSeason20242025!$AA$3:$AA$1315,DataRegularSeason20242025!$B$3:$B$1315, "&lt;=" &amp; $A163, DataRegularSeason20242025!$D$3:$D$1315, V$1)+SUMIFS(DataRegularSeason20242025!$AB$3:$AB$1315,DataRegularSeason20242025!$B$3:$B$1315, "&lt;=" &amp; $A163, DataRegularSeason20242025!$E$3:$E$1315, V$1)</f>
        <v>7</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9</v>
      </c>
      <c r="Y163" s="2">
        <f>SUMIFS(DataRegularSeason20242025!$AA$3:$AA$1315,DataRegularSeason20242025!$B$3:$B$1315, "&lt;=" &amp; $A163, DataRegularSeason20242025!$D$3:$D$1315, Y$1)+SUMIFS(DataRegularSeason20242025!$AB$3:$AB$1315,DataRegularSeason20242025!$B$3:$B$1315, "&lt;=" &amp; $A163, DataRegularSeason20242025!$E$3:$E$1315, Y$1)</f>
        <v>4</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12</v>
      </c>
      <c r="AB163" s="2">
        <f>SUMIFS(DataRegularSeason20242025!$AA$3:$AA$1315,DataRegularSeason20242025!$B$3:$B$1315, "&lt;=" &amp; $A163, DataRegularSeason20242025!$D$3:$D$1315, AB$1)+SUMIFS(DataRegularSeason20242025!$AB$3:$AB$1315,DataRegularSeason20242025!$B$3:$B$1315, "&lt;=" &amp; $A163, DataRegularSeason20242025!$E$3:$E$1315, AB$1)</f>
        <v>11</v>
      </c>
      <c r="AC163" s="2">
        <f>SUMIFS(DataRegularSeason20242025!$AA$3:$AA$1315,DataRegularSeason20242025!$B$3:$B$1315, "&lt;=" &amp; $A163, DataRegularSeason20242025!$D$3:$D$1315, AC$1)+SUMIFS(DataRegularSeason20242025!$AB$3:$AB$1315,DataRegularSeason20242025!$B$3:$B$1315, "&lt;=" &amp; $A163, DataRegularSeason20242025!$E$3:$E$1315, AC$1)</f>
        <v>10</v>
      </c>
      <c r="AD163" s="2">
        <f>SUMIFS(DataRegularSeason20242025!$AA$3:$AA$1315,DataRegularSeason20242025!$B$3:$B$1315, "&lt;=" &amp; $A163, DataRegularSeason20242025!$D$3:$D$1315, AD$1)+SUMIFS(DataRegularSeason20242025!$AB$3:$AB$1315,DataRegularSeason20242025!$B$3:$B$1315, "&lt;=" &amp; $A163, DataRegularSeason20242025!$E$3:$E$1315, AD$1)</f>
        <v>11</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16</v>
      </c>
      <c r="AG163" s="2">
        <f>SUMIFS(DataRegularSeason20242025!$AA$3:$AA$1315,DataRegularSeason20242025!$B$3:$B$1315, "&lt;=" &amp; $A163, DataRegularSeason20242025!$D$3:$D$1315, AG$1)+SUMIFS(DataRegularSeason20242025!$AB$3:$AB$1315,DataRegularSeason20242025!$B$3:$B$1315, "&lt;=" &amp; $A163, DataRegularSeason20242025!$E$3:$E$1315, AG$1)</f>
        <v>10</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7</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12</v>
      </c>
      <c r="F164" s="2">
        <f>SUMIFS(DataRegularSeason20242025!$AA$3:$AA$1315,DataRegularSeason20242025!$B$3:$B$1315, "&lt;=" &amp; $A164, DataRegularSeason20242025!$D$3:$D$1315, F$1)+SUMIFS(DataRegularSeason20242025!$AB$3:$AB$1315,DataRegularSeason20242025!$B$3:$B$1315, "&lt;=" &amp; $A164, DataRegularSeason20242025!$E$3:$E$1315, F$1)</f>
        <v>9</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7</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15</v>
      </c>
      <c r="N164" s="2">
        <f>SUMIFS(DataRegularSeason20242025!$AA$3:$AA$1315,DataRegularSeason20242025!$B$3:$B$1315, "&lt;=" &amp; $A164, DataRegularSeason20242025!$D$3:$D$1315, N$1)+SUMIFS(DataRegularSeason20242025!$AB$3:$AB$1315,DataRegularSeason20242025!$B$3:$B$1315, "&lt;=" &amp; $A164, DataRegularSeason20242025!$E$3:$E$1315, N$1)</f>
        <v>12</v>
      </c>
      <c r="O164" s="2">
        <f>SUMIFS(DataRegularSeason20242025!$AA$3:$AA$1315,DataRegularSeason20242025!$B$3:$B$1315, "&lt;=" &amp; $A164, DataRegularSeason20242025!$D$3:$D$1315, O$1)+SUMIFS(DataRegularSeason20242025!$AB$3:$AB$1315,DataRegularSeason20242025!$B$3:$B$1315, "&lt;=" &amp; $A164, DataRegularSeason20242025!$E$3:$E$1315, O$1)</f>
        <v>14</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14</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8</v>
      </c>
      <c r="V164" s="2">
        <f>SUMIFS(DataRegularSeason20242025!$AA$3:$AA$1315,DataRegularSeason20242025!$B$3:$B$1315, "&lt;=" &amp; $A164, DataRegularSeason20242025!$D$3:$D$1315, V$1)+SUMIFS(DataRegularSeason20242025!$AB$3:$AB$1315,DataRegularSeason20242025!$B$3:$B$1315, "&lt;=" &amp; $A164, DataRegularSeason20242025!$E$3:$E$1315, V$1)</f>
        <v>7</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9</v>
      </c>
      <c r="Y164" s="2">
        <f>SUMIFS(DataRegularSeason20242025!$AA$3:$AA$1315,DataRegularSeason20242025!$B$3:$B$1315, "&lt;=" &amp; $A164, DataRegularSeason20242025!$D$3:$D$1315, Y$1)+SUMIFS(DataRegularSeason20242025!$AB$3:$AB$1315,DataRegularSeason20242025!$B$3:$B$1315, "&lt;=" &amp; $A164, DataRegularSeason20242025!$E$3:$E$1315, Y$1)</f>
        <v>4</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12</v>
      </c>
      <c r="AB164" s="2">
        <f>SUMIFS(DataRegularSeason20242025!$AA$3:$AA$1315,DataRegularSeason20242025!$B$3:$B$1315, "&lt;=" &amp; $A164, DataRegularSeason20242025!$D$3:$D$1315, AB$1)+SUMIFS(DataRegularSeason20242025!$AB$3:$AB$1315,DataRegularSeason20242025!$B$3:$B$1315, "&lt;=" &amp; $A164, DataRegularSeason20242025!$E$3:$E$1315, AB$1)</f>
        <v>11</v>
      </c>
      <c r="AC164" s="2">
        <f>SUMIFS(DataRegularSeason20242025!$AA$3:$AA$1315,DataRegularSeason20242025!$B$3:$B$1315, "&lt;=" &amp; $A164, DataRegularSeason20242025!$D$3:$D$1315, AC$1)+SUMIFS(DataRegularSeason20242025!$AB$3:$AB$1315,DataRegularSeason20242025!$B$3:$B$1315, "&lt;=" &amp; $A164, DataRegularSeason20242025!$E$3:$E$1315, AC$1)</f>
        <v>10</v>
      </c>
      <c r="AD164" s="2">
        <f>SUMIFS(DataRegularSeason20242025!$AA$3:$AA$1315,DataRegularSeason20242025!$B$3:$B$1315, "&lt;=" &amp; $A164, DataRegularSeason20242025!$D$3:$D$1315, AD$1)+SUMIFS(DataRegularSeason20242025!$AB$3:$AB$1315,DataRegularSeason20242025!$B$3:$B$1315, "&lt;=" &amp; $A164, DataRegularSeason20242025!$E$3:$E$1315, AD$1)</f>
        <v>11</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16</v>
      </c>
      <c r="AG164" s="2">
        <f>SUMIFS(DataRegularSeason20242025!$AA$3:$AA$1315,DataRegularSeason20242025!$B$3:$B$1315, "&lt;=" &amp; $A164, DataRegularSeason20242025!$D$3:$D$1315, AG$1)+SUMIFS(DataRegularSeason20242025!$AB$3:$AB$1315,DataRegularSeason20242025!$B$3:$B$1315, "&lt;=" &amp; $A164, DataRegularSeason20242025!$E$3:$E$1315, AG$1)</f>
        <v>10</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7</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12</v>
      </c>
      <c r="F165" s="2">
        <f>SUMIFS(DataRegularSeason20242025!$AA$3:$AA$1315,DataRegularSeason20242025!$B$3:$B$1315, "&lt;=" &amp; $A165, DataRegularSeason20242025!$D$3:$D$1315, F$1)+SUMIFS(DataRegularSeason20242025!$AB$3:$AB$1315,DataRegularSeason20242025!$B$3:$B$1315, "&lt;=" &amp; $A165, DataRegularSeason20242025!$E$3:$E$1315, F$1)</f>
        <v>9</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7</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15</v>
      </c>
      <c r="N165" s="2">
        <f>SUMIFS(DataRegularSeason20242025!$AA$3:$AA$1315,DataRegularSeason20242025!$B$3:$B$1315, "&lt;=" &amp; $A165, DataRegularSeason20242025!$D$3:$D$1315, N$1)+SUMIFS(DataRegularSeason20242025!$AB$3:$AB$1315,DataRegularSeason20242025!$B$3:$B$1315, "&lt;=" &amp; $A165, DataRegularSeason20242025!$E$3:$E$1315, N$1)</f>
        <v>12</v>
      </c>
      <c r="O165" s="2">
        <f>SUMIFS(DataRegularSeason20242025!$AA$3:$AA$1315,DataRegularSeason20242025!$B$3:$B$1315, "&lt;=" &amp; $A165, DataRegularSeason20242025!$D$3:$D$1315, O$1)+SUMIFS(DataRegularSeason20242025!$AB$3:$AB$1315,DataRegularSeason20242025!$B$3:$B$1315, "&lt;=" &amp; $A165, DataRegularSeason20242025!$E$3:$E$1315, O$1)</f>
        <v>14</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14</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8</v>
      </c>
      <c r="V165" s="2">
        <f>SUMIFS(DataRegularSeason20242025!$AA$3:$AA$1315,DataRegularSeason20242025!$B$3:$B$1315, "&lt;=" &amp; $A165, DataRegularSeason20242025!$D$3:$D$1315, V$1)+SUMIFS(DataRegularSeason20242025!$AB$3:$AB$1315,DataRegularSeason20242025!$B$3:$B$1315, "&lt;=" &amp; $A165, DataRegularSeason20242025!$E$3:$E$1315, V$1)</f>
        <v>7</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9</v>
      </c>
      <c r="Y165" s="2">
        <f>SUMIFS(DataRegularSeason20242025!$AA$3:$AA$1315,DataRegularSeason20242025!$B$3:$B$1315, "&lt;=" &amp; $A165, DataRegularSeason20242025!$D$3:$D$1315, Y$1)+SUMIFS(DataRegularSeason20242025!$AB$3:$AB$1315,DataRegularSeason20242025!$B$3:$B$1315, "&lt;=" &amp; $A165, DataRegularSeason20242025!$E$3:$E$1315, Y$1)</f>
        <v>4</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12</v>
      </c>
      <c r="AB165" s="2">
        <f>SUMIFS(DataRegularSeason20242025!$AA$3:$AA$1315,DataRegularSeason20242025!$B$3:$B$1315, "&lt;=" &amp; $A165, DataRegularSeason20242025!$D$3:$D$1315, AB$1)+SUMIFS(DataRegularSeason20242025!$AB$3:$AB$1315,DataRegularSeason20242025!$B$3:$B$1315, "&lt;=" &amp; $A165, DataRegularSeason20242025!$E$3:$E$1315, AB$1)</f>
        <v>11</v>
      </c>
      <c r="AC165" s="2">
        <f>SUMIFS(DataRegularSeason20242025!$AA$3:$AA$1315,DataRegularSeason20242025!$B$3:$B$1315, "&lt;=" &amp; $A165, DataRegularSeason20242025!$D$3:$D$1315, AC$1)+SUMIFS(DataRegularSeason20242025!$AB$3:$AB$1315,DataRegularSeason20242025!$B$3:$B$1315, "&lt;=" &amp; $A165, DataRegularSeason20242025!$E$3:$E$1315, AC$1)</f>
        <v>10</v>
      </c>
      <c r="AD165" s="2">
        <f>SUMIFS(DataRegularSeason20242025!$AA$3:$AA$1315,DataRegularSeason20242025!$B$3:$B$1315, "&lt;=" &amp; $A165, DataRegularSeason20242025!$D$3:$D$1315, AD$1)+SUMIFS(DataRegularSeason20242025!$AB$3:$AB$1315,DataRegularSeason20242025!$B$3:$B$1315, "&lt;=" &amp; $A165, DataRegularSeason20242025!$E$3:$E$1315, AD$1)</f>
        <v>11</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16</v>
      </c>
      <c r="AG165" s="2">
        <f>SUMIFS(DataRegularSeason20242025!$AA$3:$AA$1315,DataRegularSeason20242025!$B$3:$B$1315, "&lt;=" &amp; $A165, DataRegularSeason20242025!$D$3:$D$1315, AG$1)+SUMIFS(DataRegularSeason20242025!$AB$3:$AB$1315,DataRegularSeason20242025!$B$3:$B$1315, "&lt;=" &amp; $A165, DataRegularSeason20242025!$E$3:$E$1315, AG$1)</f>
        <v>10</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7</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12</v>
      </c>
      <c r="F166" s="2">
        <f>SUMIFS(DataRegularSeason20242025!$AA$3:$AA$1315,DataRegularSeason20242025!$B$3:$B$1315, "&lt;=" &amp; $A166, DataRegularSeason20242025!$D$3:$D$1315, F$1)+SUMIFS(DataRegularSeason20242025!$AB$3:$AB$1315,DataRegularSeason20242025!$B$3:$B$1315, "&lt;=" &amp; $A166, DataRegularSeason20242025!$E$3:$E$1315, F$1)</f>
        <v>9</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7</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15</v>
      </c>
      <c r="N166" s="2">
        <f>SUMIFS(DataRegularSeason20242025!$AA$3:$AA$1315,DataRegularSeason20242025!$B$3:$B$1315, "&lt;=" &amp; $A166, DataRegularSeason20242025!$D$3:$D$1315, N$1)+SUMIFS(DataRegularSeason20242025!$AB$3:$AB$1315,DataRegularSeason20242025!$B$3:$B$1315, "&lt;=" &amp; $A166, DataRegularSeason20242025!$E$3:$E$1315, N$1)</f>
        <v>12</v>
      </c>
      <c r="O166" s="2">
        <f>SUMIFS(DataRegularSeason20242025!$AA$3:$AA$1315,DataRegularSeason20242025!$B$3:$B$1315, "&lt;=" &amp; $A166, DataRegularSeason20242025!$D$3:$D$1315, O$1)+SUMIFS(DataRegularSeason20242025!$AB$3:$AB$1315,DataRegularSeason20242025!$B$3:$B$1315, "&lt;=" &amp; $A166, DataRegularSeason20242025!$E$3:$E$1315, O$1)</f>
        <v>14</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14</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8</v>
      </c>
      <c r="V166" s="2">
        <f>SUMIFS(DataRegularSeason20242025!$AA$3:$AA$1315,DataRegularSeason20242025!$B$3:$B$1315, "&lt;=" &amp; $A166, DataRegularSeason20242025!$D$3:$D$1315, V$1)+SUMIFS(DataRegularSeason20242025!$AB$3:$AB$1315,DataRegularSeason20242025!$B$3:$B$1315, "&lt;=" &amp; $A166, DataRegularSeason20242025!$E$3:$E$1315, V$1)</f>
        <v>7</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9</v>
      </c>
      <c r="Y166" s="2">
        <f>SUMIFS(DataRegularSeason20242025!$AA$3:$AA$1315,DataRegularSeason20242025!$B$3:$B$1315, "&lt;=" &amp; $A166, DataRegularSeason20242025!$D$3:$D$1315, Y$1)+SUMIFS(DataRegularSeason20242025!$AB$3:$AB$1315,DataRegularSeason20242025!$B$3:$B$1315, "&lt;=" &amp; $A166, DataRegularSeason20242025!$E$3:$E$1315, Y$1)</f>
        <v>4</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12</v>
      </c>
      <c r="AB166" s="2">
        <f>SUMIFS(DataRegularSeason20242025!$AA$3:$AA$1315,DataRegularSeason20242025!$B$3:$B$1315, "&lt;=" &amp; $A166, DataRegularSeason20242025!$D$3:$D$1315, AB$1)+SUMIFS(DataRegularSeason20242025!$AB$3:$AB$1315,DataRegularSeason20242025!$B$3:$B$1315, "&lt;=" &amp; $A166, DataRegularSeason20242025!$E$3:$E$1315, AB$1)</f>
        <v>11</v>
      </c>
      <c r="AC166" s="2">
        <f>SUMIFS(DataRegularSeason20242025!$AA$3:$AA$1315,DataRegularSeason20242025!$B$3:$B$1315, "&lt;=" &amp; $A166, DataRegularSeason20242025!$D$3:$D$1315, AC$1)+SUMIFS(DataRegularSeason20242025!$AB$3:$AB$1315,DataRegularSeason20242025!$B$3:$B$1315, "&lt;=" &amp; $A166, DataRegularSeason20242025!$E$3:$E$1315, AC$1)</f>
        <v>10</v>
      </c>
      <c r="AD166" s="2">
        <f>SUMIFS(DataRegularSeason20242025!$AA$3:$AA$1315,DataRegularSeason20242025!$B$3:$B$1315, "&lt;=" &amp; $A166, DataRegularSeason20242025!$D$3:$D$1315, AD$1)+SUMIFS(DataRegularSeason20242025!$AB$3:$AB$1315,DataRegularSeason20242025!$B$3:$B$1315, "&lt;=" &amp; $A166, DataRegularSeason20242025!$E$3:$E$1315, AD$1)</f>
        <v>11</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16</v>
      </c>
      <c r="AG166" s="2">
        <f>SUMIFS(DataRegularSeason20242025!$AA$3:$AA$1315,DataRegularSeason20242025!$B$3:$B$1315, "&lt;=" &amp; $A166, DataRegularSeason20242025!$D$3:$D$1315, AG$1)+SUMIFS(DataRegularSeason20242025!$AB$3:$AB$1315,DataRegularSeason20242025!$B$3:$B$1315, "&lt;=" &amp; $A166, DataRegularSeason20242025!$E$3:$E$1315, AG$1)</f>
        <v>10</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7</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12</v>
      </c>
      <c r="F167" s="2">
        <f>SUMIFS(DataRegularSeason20242025!$AA$3:$AA$1315,DataRegularSeason20242025!$B$3:$B$1315, "&lt;=" &amp; $A167, DataRegularSeason20242025!$D$3:$D$1315, F$1)+SUMIFS(DataRegularSeason20242025!$AB$3:$AB$1315,DataRegularSeason20242025!$B$3:$B$1315, "&lt;=" &amp; $A167, DataRegularSeason20242025!$E$3:$E$1315, F$1)</f>
        <v>9</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7</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15</v>
      </c>
      <c r="N167" s="2">
        <f>SUMIFS(DataRegularSeason20242025!$AA$3:$AA$1315,DataRegularSeason20242025!$B$3:$B$1315, "&lt;=" &amp; $A167, DataRegularSeason20242025!$D$3:$D$1315, N$1)+SUMIFS(DataRegularSeason20242025!$AB$3:$AB$1315,DataRegularSeason20242025!$B$3:$B$1315, "&lt;=" &amp; $A167, DataRegularSeason20242025!$E$3:$E$1315, N$1)</f>
        <v>12</v>
      </c>
      <c r="O167" s="2">
        <f>SUMIFS(DataRegularSeason20242025!$AA$3:$AA$1315,DataRegularSeason20242025!$B$3:$B$1315, "&lt;=" &amp; $A167, DataRegularSeason20242025!$D$3:$D$1315, O$1)+SUMIFS(DataRegularSeason20242025!$AB$3:$AB$1315,DataRegularSeason20242025!$B$3:$B$1315, "&lt;=" &amp; $A167, DataRegularSeason20242025!$E$3:$E$1315, O$1)</f>
        <v>14</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14</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8</v>
      </c>
      <c r="V167" s="2">
        <f>SUMIFS(DataRegularSeason20242025!$AA$3:$AA$1315,DataRegularSeason20242025!$B$3:$B$1315, "&lt;=" &amp; $A167, DataRegularSeason20242025!$D$3:$D$1315, V$1)+SUMIFS(DataRegularSeason20242025!$AB$3:$AB$1315,DataRegularSeason20242025!$B$3:$B$1315, "&lt;=" &amp; $A167, DataRegularSeason20242025!$E$3:$E$1315, V$1)</f>
        <v>7</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9</v>
      </c>
      <c r="Y167" s="2">
        <f>SUMIFS(DataRegularSeason20242025!$AA$3:$AA$1315,DataRegularSeason20242025!$B$3:$B$1315, "&lt;=" &amp; $A167, DataRegularSeason20242025!$D$3:$D$1315, Y$1)+SUMIFS(DataRegularSeason20242025!$AB$3:$AB$1315,DataRegularSeason20242025!$B$3:$B$1315, "&lt;=" &amp; $A167, DataRegularSeason20242025!$E$3:$E$1315, Y$1)</f>
        <v>4</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12</v>
      </c>
      <c r="AB167" s="2">
        <f>SUMIFS(DataRegularSeason20242025!$AA$3:$AA$1315,DataRegularSeason20242025!$B$3:$B$1315, "&lt;=" &amp; $A167, DataRegularSeason20242025!$D$3:$D$1315, AB$1)+SUMIFS(DataRegularSeason20242025!$AB$3:$AB$1315,DataRegularSeason20242025!$B$3:$B$1315, "&lt;=" &amp; $A167, DataRegularSeason20242025!$E$3:$E$1315, AB$1)</f>
        <v>11</v>
      </c>
      <c r="AC167" s="2">
        <f>SUMIFS(DataRegularSeason20242025!$AA$3:$AA$1315,DataRegularSeason20242025!$B$3:$B$1315, "&lt;=" &amp; $A167, DataRegularSeason20242025!$D$3:$D$1315, AC$1)+SUMIFS(DataRegularSeason20242025!$AB$3:$AB$1315,DataRegularSeason20242025!$B$3:$B$1315, "&lt;=" &amp; $A167, DataRegularSeason20242025!$E$3:$E$1315, AC$1)</f>
        <v>10</v>
      </c>
      <c r="AD167" s="2">
        <f>SUMIFS(DataRegularSeason20242025!$AA$3:$AA$1315,DataRegularSeason20242025!$B$3:$B$1315, "&lt;=" &amp; $A167, DataRegularSeason20242025!$D$3:$D$1315, AD$1)+SUMIFS(DataRegularSeason20242025!$AB$3:$AB$1315,DataRegularSeason20242025!$B$3:$B$1315, "&lt;=" &amp; $A167, DataRegularSeason20242025!$E$3:$E$1315, AD$1)</f>
        <v>11</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16</v>
      </c>
      <c r="AG167" s="2">
        <f>SUMIFS(DataRegularSeason20242025!$AA$3:$AA$1315,DataRegularSeason20242025!$B$3:$B$1315, "&lt;=" &amp; $A167, DataRegularSeason20242025!$D$3:$D$1315, AG$1)+SUMIFS(DataRegularSeason20242025!$AB$3:$AB$1315,DataRegularSeason20242025!$B$3:$B$1315, "&lt;=" &amp; $A167, DataRegularSeason20242025!$E$3:$E$1315, AG$1)</f>
        <v>10</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7</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12</v>
      </c>
      <c r="F168" s="2">
        <f>SUMIFS(DataRegularSeason20242025!$AA$3:$AA$1315,DataRegularSeason20242025!$B$3:$B$1315, "&lt;=" &amp; $A168, DataRegularSeason20242025!$D$3:$D$1315, F$1)+SUMIFS(DataRegularSeason20242025!$AB$3:$AB$1315,DataRegularSeason20242025!$B$3:$B$1315, "&lt;=" &amp; $A168, DataRegularSeason20242025!$E$3:$E$1315, F$1)</f>
        <v>9</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7</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15</v>
      </c>
      <c r="N168" s="2">
        <f>SUMIFS(DataRegularSeason20242025!$AA$3:$AA$1315,DataRegularSeason20242025!$B$3:$B$1315, "&lt;=" &amp; $A168, DataRegularSeason20242025!$D$3:$D$1315, N$1)+SUMIFS(DataRegularSeason20242025!$AB$3:$AB$1315,DataRegularSeason20242025!$B$3:$B$1315, "&lt;=" &amp; $A168, DataRegularSeason20242025!$E$3:$E$1315, N$1)</f>
        <v>12</v>
      </c>
      <c r="O168" s="2">
        <f>SUMIFS(DataRegularSeason20242025!$AA$3:$AA$1315,DataRegularSeason20242025!$B$3:$B$1315, "&lt;=" &amp; $A168, DataRegularSeason20242025!$D$3:$D$1315, O$1)+SUMIFS(DataRegularSeason20242025!$AB$3:$AB$1315,DataRegularSeason20242025!$B$3:$B$1315, "&lt;=" &amp; $A168, DataRegularSeason20242025!$E$3:$E$1315, O$1)</f>
        <v>14</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14</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8</v>
      </c>
      <c r="V168" s="2">
        <f>SUMIFS(DataRegularSeason20242025!$AA$3:$AA$1315,DataRegularSeason20242025!$B$3:$B$1315, "&lt;=" &amp; $A168, DataRegularSeason20242025!$D$3:$D$1315, V$1)+SUMIFS(DataRegularSeason20242025!$AB$3:$AB$1315,DataRegularSeason20242025!$B$3:$B$1315, "&lt;=" &amp; $A168, DataRegularSeason20242025!$E$3:$E$1315, V$1)</f>
        <v>7</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9</v>
      </c>
      <c r="Y168" s="2">
        <f>SUMIFS(DataRegularSeason20242025!$AA$3:$AA$1315,DataRegularSeason20242025!$B$3:$B$1315, "&lt;=" &amp; $A168, DataRegularSeason20242025!$D$3:$D$1315, Y$1)+SUMIFS(DataRegularSeason20242025!$AB$3:$AB$1315,DataRegularSeason20242025!$B$3:$B$1315, "&lt;=" &amp; $A168, DataRegularSeason20242025!$E$3:$E$1315, Y$1)</f>
        <v>4</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12</v>
      </c>
      <c r="AB168" s="2">
        <f>SUMIFS(DataRegularSeason20242025!$AA$3:$AA$1315,DataRegularSeason20242025!$B$3:$B$1315, "&lt;=" &amp; $A168, DataRegularSeason20242025!$D$3:$D$1315, AB$1)+SUMIFS(DataRegularSeason20242025!$AB$3:$AB$1315,DataRegularSeason20242025!$B$3:$B$1315, "&lt;=" &amp; $A168, DataRegularSeason20242025!$E$3:$E$1315, AB$1)</f>
        <v>11</v>
      </c>
      <c r="AC168" s="2">
        <f>SUMIFS(DataRegularSeason20242025!$AA$3:$AA$1315,DataRegularSeason20242025!$B$3:$B$1315, "&lt;=" &amp; $A168, DataRegularSeason20242025!$D$3:$D$1315, AC$1)+SUMIFS(DataRegularSeason20242025!$AB$3:$AB$1315,DataRegularSeason20242025!$B$3:$B$1315, "&lt;=" &amp; $A168, DataRegularSeason20242025!$E$3:$E$1315, AC$1)</f>
        <v>10</v>
      </c>
      <c r="AD168" s="2">
        <f>SUMIFS(DataRegularSeason20242025!$AA$3:$AA$1315,DataRegularSeason20242025!$B$3:$B$1315, "&lt;=" &amp; $A168, DataRegularSeason20242025!$D$3:$D$1315, AD$1)+SUMIFS(DataRegularSeason20242025!$AB$3:$AB$1315,DataRegularSeason20242025!$B$3:$B$1315, "&lt;=" &amp; $A168, DataRegularSeason20242025!$E$3:$E$1315, AD$1)</f>
        <v>11</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16</v>
      </c>
      <c r="AG168" s="2">
        <f>SUMIFS(DataRegularSeason20242025!$AA$3:$AA$1315,DataRegularSeason20242025!$B$3:$B$1315, "&lt;=" &amp; $A168, DataRegularSeason20242025!$D$3:$D$1315, AG$1)+SUMIFS(DataRegularSeason20242025!$AB$3:$AB$1315,DataRegularSeason20242025!$B$3:$B$1315, "&lt;=" &amp; $A168, DataRegularSeason20242025!$E$3:$E$1315, AG$1)</f>
        <v>10</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7</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12</v>
      </c>
      <c r="F169" s="2">
        <f>SUMIFS(DataRegularSeason20242025!$AA$3:$AA$1315,DataRegularSeason20242025!$B$3:$B$1315, "&lt;=" &amp; $A169, DataRegularSeason20242025!$D$3:$D$1315, F$1)+SUMIFS(DataRegularSeason20242025!$AB$3:$AB$1315,DataRegularSeason20242025!$B$3:$B$1315, "&lt;=" &amp; $A169, DataRegularSeason20242025!$E$3:$E$1315, F$1)</f>
        <v>9</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7</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15</v>
      </c>
      <c r="N169" s="2">
        <f>SUMIFS(DataRegularSeason20242025!$AA$3:$AA$1315,DataRegularSeason20242025!$B$3:$B$1315, "&lt;=" &amp; $A169, DataRegularSeason20242025!$D$3:$D$1315, N$1)+SUMIFS(DataRegularSeason20242025!$AB$3:$AB$1315,DataRegularSeason20242025!$B$3:$B$1315, "&lt;=" &amp; $A169, DataRegularSeason20242025!$E$3:$E$1315, N$1)</f>
        <v>12</v>
      </c>
      <c r="O169" s="2">
        <f>SUMIFS(DataRegularSeason20242025!$AA$3:$AA$1315,DataRegularSeason20242025!$B$3:$B$1315, "&lt;=" &amp; $A169, DataRegularSeason20242025!$D$3:$D$1315, O$1)+SUMIFS(DataRegularSeason20242025!$AB$3:$AB$1315,DataRegularSeason20242025!$B$3:$B$1315, "&lt;=" &amp; $A169, DataRegularSeason20242025!$E$3:$E$1315, O$1)</f>
        <v>14</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14</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8</v>
      </c>
      <c r="V169" s="2">
        <f>SUMIFS(DataRegularSeason20242025!$AA$3:$AA$1315,DataRegularSeason20242025!$B$3:$B$1315, "&lt;=" &amp; $A169, DataRegularSeason20242025!$D$3:$D$1315, V$1)+SUMIFS(DataRegularSeason20242025!$AB$3:$AB$1315,DataRegularSeason20242025!$B$3:$B$1315, "&lt;=" &amp; $A169, DataRegularSeason20242025!$E$3:$E$1315, V$1)</f>
        <v>7</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9</v>
      </c>
      <c r="Y169" s="2">
        <f>SUMIFS(DataRegularSeason20242025!$AA$3:$AA$1315,DataRegularSeason20242025!$B$3:$B$1315, "&lt;=" &amp; $A169, DataRegularSeason20242025!$D$3:$D$1315, Y$1)+SUMIFS(DataRegularSeason20242025!$AB$3:$AB$1315,DataRegularSeason20242025!$B$3:$B$1315, "&lt;=" &amp; $A169, DataRegularSeason20242025!$E$3:$E$1315, Y$1)</f>
        <v>4</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12</v>
      </c>
      <c r="AB169" s="2">
        <f>SUMIFS(DataRegularSeason20242025!$AA$3:$AA$1315,DataRegularSeason20242025!$B$3:$B$1315, "&lt;=" &amp; $A169, DataRegularSeason20242025!$D$3:$D$1315, AB$1)+SUMIFS(DataRegularSeason20242025!$AB$3:$AB$1315,DataRegularSeason20242025!$B$3:$B$1315, "&lt;=" &amp; $A169, DataRegularSeason20242025!$E$3:$E$1315, AB$1)</f>
        <v>11</v>
      </c>
      <c r="AC169" s="2">
        <f>SUMIFS(DataRegularSeason20242025!$AA$3:$AA$1315,DataRegularSeason20242025!$B$3:$B$1315, "&lt;=" &amp; $A169, DataRegularSeason20242025!$D$3:$D$1315, AC$1)+SUMIFS(DataRegularSeason20242025!$AB$3:$AB$1315,DataRegularSeason20242025!$B$3:$B$1315, "&lt;=" &amp; $A169, DataRegularSeason20242025!$E$3:$E$1315, AC$1)</f>
        <v>10</v>
      </c>
      <c r="AD169" s="2">
        <f>SUMIFS(DataRegularSeason20242025!$AA$3:$AA$1315,DataRegularSeason20242025!$B$3:$B$1315, "&lt;=" &amp; $A169, DataRegularSeason20242025!$D$3:$D$1315, AD$1)+SUMIFS(DataRegularSeason20242025!$AB$3:$AB$1315,DataRegularSeason20242025!$B$3:$B$1315, "&lt;=" &amp; $A169, DataRegularSeason20242025!$E$3:$E$1315, AD$1)</f>
        <v>11</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16</v>
      </c>
      <c r="AG169" s="2">
        <f>SUMIFS(DataRegularSeason20242025!$AA$3:$AA$1315,DataRegularSeason20242025!$B$3:$B$1315, "&lt;=" &amp; $A169, DataRegularSeason20242025!$D$3:$D$1315, AG$1)+SUMIFS(DataRegularSeason20242025!$AB$3:$AB$1315,DataRegularSeason20242025!$B$3:$B$1315, "&lt;=" &amp; $A169, DataRegularSeason20242025!$E$3:$E$1315, AG$1)</f>
        <v>10</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7</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12</v>
      </c>
      <c r="F170" s="2">
        <f>SUMIFS(DataRegularSeason20242025!$AA$3:$AA$1315,DataRegularSeason20242025!$B$3:$B$1315, "&lt;=" &amp; $A170, DataRegularSeason20242025!$D$3:$D$1315, F$1)+SUMIFS(DataRegularSeason20242025!$AB$3:$AB$1315,DataRegularSeason20242025!$B$3:$B$1315, "&lt;=" &amp; $A170, DataRegularSeason20242025!$E$3:$E$1315, F$1)</f>
        <v>9</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7</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15</v>
      </c>
      <c r="N170" s="2">
        <f>SUMIFS(DataRegularSeason20242025!$AA$3:$AA$1315,DataRegularSeason20242025!$B$3:$B$1315, "&lt;=" &amp; $A170, DataRegularSeason20242025!$D$3:$D$1315, N$1)+SUMIFS(DataRegularSeason20242025!$AB$3:$AB$1315,DataRegularSeason20242025!$B$3:$B$1315, "&lt;=" &amp; $A170, DataRegularSeason20242025!$E$3:$E$1315, N$1)</f>
        <v>12</v>
      </c>
      <c r="O170" s="2">
        <f>SUMIFS(DataRegularSeason20242025!$AA$3:$AA$1315,DataRegularSeason20242025!$B$3:$B$1315, "&lt;=" &amp; $A170, DataRegularSeason20242025!$D$3:$D$1315, O$1)+SUMIFS(DataRegularSeason20242025!$AB$3:$AB$1315,DataRegularSeason20242025!$B$3:$B$1315, "&lt;=" &amp; $A170, DataRegularSeason20242025!$E$3:$E$1315, O$1)</f>
        <v>14</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14</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8</v>
      </c>
      <c r="V170" s="2">
        <f>SUMIFS(DataRegularSeason20242025!$AA$3:$AA$1315,DataRegularSeason20242025!$B$3:$B$1315, "&lt;=" &amp; $A170, DataRegularSeason20242025!$D$3:$D$1315, V$1)+SUMIFS(DataRegularSeason20242025!$AB$3:$AB$1315,DataRegularSeason20242025!$B$3:$B$1315, "&lt;=" &amp; $A170, DataRegularSeason20242025!$E$3:$E$1315, V$1)</f>
        <v>7</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9</v>
      </c>
      <c r="Y170" s="2">
        <f>SUMIFS(DataRegularSeason20242025!$AA$3:$AA$1315,DataRegularSeason20242025!$B$3:$B$1315, "&lt;=" &amp; $A170, DataRegularSeason20242025!$D$3:$D$1315, Y$1)+SUMIFS(DataRegularSeason20242025!$AB$3:$AB$1315,DataRegularSeason20242025!$B$3:$B$1315, "&lt;=" &amp; $A170, DataRegularSeason20242025!$E$3:$E$1315, Y$1)</f>
        <v>4</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12</v>
      </c>
      <c r="AB170" s="2">
        <f>SUMIFS(DataRegularSeason20242025!$AA$3:$AA$1315,DataRegularSeason20242025!$B$3:$B$1315, "&lt;=" &amp; $A170, DataRegularSeason20242025!$D$3:$D$1315, AB$1)+SUMIFS(DataRegularSeason20242025!$AB$3:$AB$1315,DataRegularSeason20242025!$B$3:$B$1315, "&lt;=" &amp; $A170, DataRegularSeason20242025!$E$3:$E$1315, AB$1)</f>
        <v>11</v>
      </c>
      <c r="AC170" s="2">
        <f>SUMIFS(DataRegularSeason20242025!$AA$3:$AA$1315,DataRegularSeason20242025!$B$3:$B$1315, "&lt;=" &amp; $A170, DataRegularSeason20242025!$D$3:$D$1315, AC$1)+SUMIFS(DataRegularSeason20242025!$AB$3:$AB$1315,DataRegularSeason20242025!$B$3:$B$1315, "&lt;=" &amp; $A170, DataRegularSeason20242025!$E$3:$E$1315, AC$1)</f>
        <v>10</v>
      </c>
      <c r="AD170" s="2">
        <f>SUMIFS(DataRegularSeason20242025!$AA$3:$AA$1315,DataRegularSeason20242025!$B$3:$B$1315, "&lt;=" &amp; $A170, DataRegularSeason20242025!$D$3:$D$1315, AD$1)+SUMIFS(DataRegularSeason20242025!$AB$3:$AB$1315,DataRegularSeason20242025!$B$3:$B$1315, "&lt;=" &amp; $A170, DataRegularSeason20242025!$E$3:$E$1315, AD$1)</f>
        <v>11</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16</v>
      </c>
      <c r="AG170" s="2">
        <f>SUMIFS(DataRegularSeason20242025!$AA$3:$AA$1315,DataRegularSeason20242025!$B$3:$B$1315, "&lt;=" &amp; $A170, DataRegularSeason20242025!$D$3:$D$1315, AG$1)+SUMIFS(DataRegularSeason20242025!$AB$3:$AB$1315,DataRegularSeason20242025!$B$3:$B$1315, "&lt;=" &amp; $A170, DataRegularSeason20242025!$E$3:$E$1315, AG$1)</f>
        <v>10</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7</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12</v>
      </c>
      <c r="F171" s="2">
        <f>SUMIFS(DataRegularSeason20242025!$AA$3:$AA$1315,DataRegularSeason20242025!$B$3:$B$1315, "&lt;=" &amp; $A171, DataRegularSeason20242025!$D$3:$D$1315, F$1)+SUMIFS(DataRegularSeason20242025!$AB$3:$AB$1315,DataRegularSeason20242025!$B$3:$B$1315, "&lt;=" &amp; $A171, DataRegularSeason20242025!$E$3:$E$1315, F$1)</f>
        <v>9</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7</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15</v>
      </c>
      <c r="N171" s="2">
        <f>SUMIFS(DataRegularSeason20242025!$AA$3:$AA$1315,DataRegularSeason20242025!$B$3:$B$1315, "&lt;=" &amp; $A171, DataRegularSeason20242025!$D$3:$D$1315, N$1)+SUMIFS(DataRegularSeason20242025!$AB$3:$AB$1315,DataRegularSeason20242025!$B$3:$B$1315, "&lt;=" &amp; $A171, DataRegularSeason20242025!$E$3:$E$1315, N$1)</f>
        <v>12</v>
      </c>
      <c r="O171" s="2">
        <f>SUMIFS(DataRegularSeason20242025!$AA$3:$AA$1315,DataRegularSeason20242025!$B$3:$B$1315, "&lt;=" &amp; $A171, DataRegularSeason20242025!$D$3:$D$1315, O$1)+SUMIFS(DataRegularSeason20242025!$AB$3:$AB$1315,DataRegularSeason20242025!$B$3:$B$1315, "&lt;=" &amp; $A171, DataRegularSeason20242025!$E$3:$E$1315, O$1)</f>
        <v>14</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14</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8</v>
      </c>
      <c r="V171" s="2">
        <f>SUMIFS(DataRegularSeason20242025!$AA$3:$AA$1315,DataRegularSeason20242025!$B$3:$B$1315, "&lt;=" &amp; $A171, DataRegularSeason20242025!$D$3:$D$1315, V$1)+SUMIFS(DataRegularSeason20242025!$AB$3:$AB$1315,DataRegularSeason20242025!$B$3:$B$1315, "&lt;=" &amp; $A171, DataRegularSeason20242025!$E$3:$E$1315, V$1)</f>
        <v>7</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9</v>
      </c>
      <c r="Y171" s="2">
        <f>SUMIFS(DataRegularSeason20242025!$AA$3:$AA$1315,DataRegularSeason20242025!$B$3:$B$1315, "&lt;=" &amp; $A171, DataRegularSeason20242025!$D$3:$D$1315, Y$1)+SUMIFS(DataRegularSeason20242025!$AB$3:$AB$1315,DataRegularSeason20242025!$B$3:$B$1315, "&lt;=" &amp; $A171, DataRegularSeason20242025!$E$3:$E$1315, Y$1)</f>
        <v>4</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12</v>
      </c>
      <c r="AB171" s="2">
        <f>SUMIFS(DataRegularSeason20242025!$AA$3:$AA$1315,DataRegularSeason20242025!$B$3:$B$1315, "&lt;=" &amp; $A171, DataRegularSeason20242025!$D$3:$D$1315, AB$1)+SUMIFS(DataRegularSeason20242025!$AB$3:$AB$1315,DataRegularSeason20242025!$B$3:$B$1315, "&lt;=" &amp; $A171, DataRegularSeason20242025!$E$3:$E$1315, AB$1)</f>
        <v>11</v>
      </c>
      <c r="AC171" s="2">
        <f>SUMIFS(DataRegularSeason20242025!$AA$3:$AA$1315,DataRegularSeason20242025!$B$3:$B$1315, "&lt;=" &amp; $A171, DataRegularSeason20242025!$D$3:$D$1315, AC$1)+SUMIFS(DataRegularSeason20242025!$AB$3:$AB$1315,DataRegularSeason20242025!$B$3:$B$1315, "&lt;=" &amp; $A171, DataRegularSeason20242025!$E$3:$E$1315, AC$1)</f>
        <v>10</v>
      </c>
      <c r="AD171" s="2">
        <f>SUMIFS(DataRegularSeason20242025!$AA$3:$AA$1315,DataRegularSeason20242025!$B$3:$B$1315, "&lt;=" &amp; $A171, DataRegularSeason20242025!$D$3:$D$1315, AD$1)+SUMIFS(DataRegularSeason20242025!$AB$3:$AB$1315,DataRegularSeason20242025!$B$3:$B$1315, "&lt;=" &amp; $A171, DataRegularSeason20242025!$E$3:$E$1315, AD$1)</f>
        <v>11</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16</v>
      </c>
      <c r="AG171" s="2">
        <f>SUMIFS(DataRegularSeason20242025!$AA$3:$AA$1315,DataRegularSeason20242025!$B$3:$B$1315, "&lt;=" &amp; $A171, DataRegularSeason20242025!$D$3:$D$1315, AG$1)+SUMIFS(DataRegularSeason20242025!$AB$3:$AB$1315,DataRegularSeason20242025!$B$3:$B$1315, "&lt;=" &amp; $A171, DataRegularSeason20242025!$E$3:$E$1315, AG$1)</f>
        <v>10</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7</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12</v>
      </c>
      <c r="F172" s="2">
        <f>SUMIFS(DataRegularSeason20242025!$AA$3:$AA$1315,DataRegularSeason20242025!$B$3:$B$1315, "&lt;=" &amp; $A172, DataRegularSeason20242025!$D$3:$D$1315, F$1)+SUMIFS(DataRegularSeason20242025!$AB$3:$AB$1315,DataRegularSeason20242025!$B$3:$B$1315, "&lt;=" &amp; $A172, DataRegularSeason20242025!$E$3:$E$1315, F$1)</f>
        <v>9</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7</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15</v>
      </c>
      <c r="N172" s="2">
        <f>SUMIFS(DataRegularSeason20242025!$AA$3:$AA$1315,DataRegularSeason20242025!$B$3:$B$1315, "&lt;=" &amp; $A172, DataRegularSeason20242025!$D$3:$D$1315, N$1)+SUMIFS(DataRegularSeason20242025!$AB$3:$AB$1315,DataRegularSeason20242025!$B$3:$B$1315, "&lt;=" &amp; $A172, DataRegularSeason20242025!$E$3:$E$1315, N$1)</f>
        <v>12</v>
      </c>
      <c r="O172" s="2">
        <f>SUMIFS(DataRegularSeason20242025!$AA$3:$AA$1315,DataRegularSeason20242025!$B$3:$B$1315, "&lt;=" &amp; $A172, DataRegularSeason20242025!$D$3:$D$1315, O$1)+SUMIFS(DataRegularSeason20242025!$AB$3:$AB$1315,DataRegularSeason20242025!$B$3:$B$1315, "&lt;=" &amp; $A172, DataRegularSeason20242025!$E$3:$E$1315, O$1)</f>
        <v>14</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14</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8</v>
      </c>
      <c r="V172" s="2">
        <f>SUMIFS(DataRegularSeason20242025!$AA$3:$AA$1315,DataRegularSeason20242025!$B$3:$B$1315, "&lt;=" &amp; $A172, DataRegularSeason20242025!$D$3:$D$1315, V$1)+SUMIFS(DataRegularSeason20242025!$AB$3:$AB$1315,DataRegularSeason20242025!$B$3:$B$1315, "&lt;=" &amp; $A172, DataRegularSeason20242025!$E$3:$E$1315, V$1)</f>
        <v>7</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9</v>
      </c>
      <c r="Y172" s="2">
        <f>SUMIFS(DataRegularSeason20242025!$AA$3:$AA$1315,DataRegularSeason20242025!$B$3:$B$1315, "&lt;=" &amp; $A172, DataRegularSeason20242025!$D$3:$D$1315, Y$1)+SUMIFS(DataRegularSeason20242025!$AB$3:$AB$1315,DataRegularSeason20242025!$B$3:$B$1315, "&lt;=" &amp; $A172, DataRegularSeason20242025!$E$3:$E$1315, Y$1)</f>
        <v>4</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12</v>
      </c>
      <c r="AB172" s="2">
        <f>SUMIFS(DataRegularSeason20242025!$AA$3:$AA$1315,DataRegularSeason20242025!$B$3:$B$1315, "&lt;=" &amp; $A172, DataRegularSeason20242025!$D$3:$D$1315, AB$1)+SUMIFS(DataRegularSeason20242025!$AB$3:$AB$1315,DataRegularSeason20242025!$B$3:$B$1315, "&lt;=" &amp; $A172, DataRegularSeason20242025!$E$3:$E$1315, AB$1)</f>
        <v>11</v>
      </c>
      <c r="AC172" s="2">
        <f>SUMIFS(DataRegularSeason20242025!$AA$3:$AA$1315,DataRegularSeason20242025!$B$3:$B$1315, "&lt;=" &amp; $A172, DataRegularSeason20242025!$D$3:$D$1315, AC$1)+SUMIFS(DataRegularSeason20242025!$AB$3:$AB$1315,DataRegularSeason20242025!$B$3:$B$1315, "&lt;=" &amp; $A172, DataRegularSeason20242025!$E$3:$E$1315, AC$1)</f>
        <v>10</v>
      </c>
      <c r="AD172" s="2">
        <f>SUMIFS(DataRegularSeason20242025!$AA$3:$AA$1315,DataRegularSeason20242025!$B$3:$B$1315, "&lt;=" &amp; $A172, DataRegularSeason20242025!$D$3:$D$1315, AD$1)+SUMIFS(DataRegularSeason20242025!$AB$3:$AB$1315,DataRegularSeason20242025!$B$3:$B$1315, "&lt;=" &amp; $A172, DataRegularSeason20242025!$E$3:$E$1315, AD$1)</f>
        <v>11</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16</v>
      </c>
      <c r="AG172" s="2">
        <f>SUMIFS(DataRegularSeason20242025!$AA$3:$AA$1315,DataRegularSeason20242025!$B$3:$B$1315, "&lt;=" &amp; $A172, DataRegularSeason20242025!$D$3:$D$1315, AG$1)+SUMIFS(DataRegularSeason20242025!$AB$3:$AB$1315,DataRegularSeason20242025!$B$3:$B$1315, "&lt;=" &amp; $A172, DataRegularSeason20242025!$E$3:$E$1315, AG$1)</f>
        <v>10</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7</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12</v>
      </c>
      <c r="F173" s="2">
        <f>SUMIFS(DataRegularSeason20242025!$AA$3:$AA$1315,DataRegularSeason20242025!$B$3:$B$1315, "&lt;=" &amp; $A173, DataRegularSeason20242025!$D$3:$D$1315, F$1)+SUMIFS(DataRegularSeason20242025!$AB$3:$AB$1315,DataRegularSeason20242025!$B$3:$B$1315, "&lt;=" &amp; $A173, DataRegularSeason20242025!$E$3:$E$1315, F$1)</f>
        <v>9</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7</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15</v>
      </c>
      <c r="N173" s="2">
        <f>SUMIFS(DataRegularSeason20242025!$AA$3:$AA$1315,DataRegularSeason20242025!$B$3:$B$1315, "&lt;=" &amp; $A173, DataRegularSeason20242025!$D$3:$D$1315, N$1)+SUMIFS(DataRegularSeason20242025!$AB$3:$AB$1315,DataRegularSeason20242025!$B$3:$B$1315, "&lt;=" &amp; $A173, DataRegularSeason20242025!$E$3:$E$1315, N$1)</f>
        <v>12</v>
      </c>
      <c r="O173" s="2">
        <f>SUMIFS(DataRegularSeason20242025!$AA$3:$AA$1315,DataRegularSeason20242025!$B$3:$B$1315, "&lt;=" &amp; $A173, DataRegularSeason20242025!$D$3:$D$1315, O$1)+SUMIFS(DataRegularSeason20242025!$AB$3:$AB$1315,DataRegularSeason20242025!$B$3:$B$1315, "&lt;=" &amp; $A173, DataRegularSeason20242025!$E$3:$E$1315, O$1)</f>
        <v>14</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14</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8</v>
      </c>
      <c r="V173" s="2">
        <f>SUMIFS(DataRegularSeason20242025!$AA$3:$AA$1315,DataRegularSeason20242025!$B$3:$B$1315, "&lt;=" &amp; $A173, DataRegularSeason20242025!$D$3:$D$1315, V$1)+SUMIFS(DataRegularSeason20242025!$AB$3:$AB$1315,DataRegularSeason20242025!$B$3:$B$1315, "&lt;=" &amp; $A173, DataRegularSeason20242025!$E$3:$E$1315, V$1)</f>
        <v>7</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9</v>
      </c>
      <c r="Y173" s="2">
        <f>SUMIFS(DataRegularSeason20242025!$AA$3:$AA$1315,DataRegularSeason20242025!$B$3:$B$1315, "&lt;=" &amp; $A173, DataRegularSeason20242025!$D$3:$D$1315, Y$1)+SUMIFS(DataRegularSeason20242025!$AB$3:$AB$1315,DataRegularSeason20242025!$B$3:$B$1315, "&lt;=" &amp; $A173, DataRegularSeason20242025!$E$3:$E$1315, Y$1)</f>
        <v>4</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12</v>
      </c>
      <c r="AB173" s="2">
        <f>SUMIFS(DataRegularSeason20242025!$AA$3:$AA$1315,DataRegularSeason20242025!$B$3:$B$1315, "&lt;=" &amp; $A173, DataRegularSeason20242025!$D$3:$D$1315, AB$1)+SUMIFS(DataRegularSeason20242025!$AB$3:$AB$1315,DataRegularSeason20242025!$B$3:$B$1315, "&lt;=" &amp; $A173, DataRegularSeason20242025!$E$3:$E$1315, AB$1)</f>
        <v>11</v>
      </c>
      <c r="AC173" s="2">
        <f>SUMIFS(DataRegularSeason20242025!$AA$3:$AA$1315,DataRegularSeason20242025!$B$3:$B$1315, "&lt;=" &amp; $A173, DataRegularSeason20242025!$D$3:$D$1315, AC$1)+SUMIFS(DataRegularSeason20242025!$AB$3:$AB$1315,DataRegularSeason20242025!$B$3:$B$1315, "&lt;=" &amp; $A173, DataRegularSeason20242025!$E$3:$E$1315, AC$1)</f>
        <v>10</v>
      </c>
      <c r="AD173" s="2">
        <f>SUMIFS(DataRegularSeason20242025!$AA$3:$AA$1315,DataRegularSeason20242025!$B$3:$B$1315, "&lt;=" &amp; $A173, DataRegularSeason20242025!$D$3:$D$1315, AD$1)+SUMIFS(DataRegularSeason20242025!$AB$3:$AB$1315,DataRegularSeason20242025!$B$3:$B$1315, "&lt;=" &amp; $A173, DataRegularSeason20242025!$E$3:$E$1315, AD$1)</f>
        <v>11</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16</v>
      </c>
      <c r="AG173" s="2">
        <f>SUMIFS(DataRegularSeason20242025!$AA$3:$AA$1315,DataRegularSeason20242025!$B$3:$B$1315, "&lt;=" &amp; $A173, DataRegularSeason20242025!$D$3:$D$1315, AG$1)+SUMIFS(DataRegularSeason20242025!$AB$3:$AB$1315,DataRegularSeason20242025!$B$3:$B$1315, "&lt;=" &amp; $A173, DataRegularSeason20242025!$E$3:$E$1315, AG$1)</f>
        <v>10</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7</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12</v>
      </c>
      <c r="F174" s="2">
        <f>SUMIFS(DataRegularSeason20242025!$AA$3:$AA$1315,DataRegularSeason20242025!$B$3:$B$1315, "&lt;=" &amp; $A174, DataRegularSeason20242025!$D$3:$D$1315, F$1)+SUMIFS(DataRegularSeason20242025!$AB$3:$AB$1315,DataRegularSeason20242025!$B$3:$B$1315, "&lt;=" &amp; $A174, DataRegularSeason20242025!$E$3:$E$1315, F$1)</f>
        <v>9</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7</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15</v>
      </c>
      <c r="N174" s="2">
        <f>SUMIFS(DataRegularSeason20242025!$AA$3:$AA$1315,DataRegularSeason20242025!$B$3:$B$1315, "&lt;=" &amp; $A174, DataRegularSeason20242025!$D$3:$D$1315, N$1)+SUMIFS(DataRegularSeason20242025!$AB$3:$AB$1315,DataRegularSeason20242025!$B$3:$B$1315, "&lt;=" &amp; $A174, DataRegularSeason20242025!$E$3:$E$1315, N$1)</f>
        <v>12</v>
      </c>
      <c r="O174" s="2">
        <f>SUMIFS(DataRegularSeason20242025!$AA$3:$AA$1315,DataRegularSeason20242025!$B$3:$B$1315, "&lt;=" &amp; $A174, DataRegularSeason20242025!$D$3:$D$1315, O$1)+SUMIFS(DataRegularSeason20242025!$AB$3:$AB$1315,DataRegularSeason20242025!$B$3:$B$1315, "&lt;=" &amp; $A174, DataRegularSeason20242025!$E$3:$E$1315, O$1)</f>
        <v>14</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14</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8</v>
      </c>
      <c r="V174" s="2">
        <f>SUMIFS(DataRegularSeason20242025!$AA$3:$AA$1315,DataRegularSeason20242025!$B$3:$B$1315, "&lt;=" &amp; $A174, DataRegularSeason20242025!$D$3:$D$1315, V$1)+SUMIFS(DataRegularSeason20242025!$AB$3:$AB$1315,DataRegularSeason20242025!$B$3:$B$1315, "&lt;=" &amp; $A174, DataRegularSeason20242025!$E$3:$E$1315, V$1)</f>
        <v>7</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9</v>
      </c>
      <c r="Y174" s="2">
        <f>SUMIFS(DataRegularSeason20242025!$AA$3:$AA$1315,DataRegularSeason20242025!$B$3:$B$1315, "&lt;=" &amp; $A174, DataRegularSeason20242025!$D$3:$D$1315, Y$1)+SUMIFS(DataRegularSeason20242025!$AB$3:$AB$1315,DataRegularSeason20242025!$B$3:$B$1315, "&lt;=" &amp; $A174, DataRegularSeason20242025!$E$3:$E$1315, Y$1)</f>
        <v>4</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12</v>
      </c>
      <c r="AB174" s="2">
        <f>SUMIFS(DataRegularSeason20242025!$AA$3:$AA$1315,DataRegularSeason20242025!$B$3:$B$1315, "&lt;=" &amp; $A174, DataRegularSeason20242025!$D$3:$D$1315, AB$1)+SUMIFS(DataRegularSeason20242025!$AB$3:$AB$1315,DataRegularSeason20242025!$B$3:$B$1315, "&lt;=" &amp; $A174, DataRegularSeason20242025!$E$3:$E$1315, AB$1)</f>
        <v>11</v>
      </c>
      <c r="AC174" s="2">
        <f>SUMIFS(DataRegularSeason20242025!$AA$3:$AA$1315,DataRegularSeason20242025!$B$3:$B$1315, "&lt;=" &amp; $A174, DataRegularSeason20242025!$D$3:$D$1315, AC$1)+SUMIFS(DataRegularSeason20242025!$AB$3:$AB$1315,DataRegularSeason20242025!$B$3:$B$1315, "&lt;=" &amp; $A174, DataRegularSeason20242025!$E$3:$E$1315, AC$1)</f>
        <v>10</v>
      </c>
      <c r="AD174" s="2">
        <f>SUMIFS(DataRegularSeason20242025!$AA$3:$AA$1315,DataRegularSeason20242025!$B$3:$B$1315, "&lt;=" &amp; $A174, DataRegularSeason20242025!$D$3:$D$1315, AD$1)+SUMIFS(DataRegularSeason20242025!$AB$3:$AB$1315,DataRegularSeason20242025!$B$3:$B$1315, "&lt;=" &amp; $A174, DataRegularSeason20242025!$E$3:$E$1315, AD$1)</f>
        <v>11</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16</v>
      </c>
      <c r="AG174" s="2">
        <f>SUMIFS(DataRegularSeason20242025!$AA$3:$AA$1315,DataRegularSeason20242025!$B$3:$B$1315, "&lt;=" &amp; $A174, DataRegularSeason20242025!$D$3:$D$1315, AG$1)+SUMIFS(DataRegularSeason20242025!$AB$3:$AB$1315,DataRegularSeason20242025!$B$3:$B$1315, "&lt;=" &amp; $A174, DataRegularSeason20242025!$E$3:$E$1315, AG$1)</f>
        <v>10</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7</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12</v>
      </c>
      <c r="F175" s="2">
        <f>SUMIFS(DataRegularSeason20242025!$AA$3:$AA$1315,DataRegularSeason20242025!$B$3:$B$1315, "&lt;=" &amp; $A175, DataRegularSeason20242025!$D$3:$D$1315, F$1)+SUMIFS(DataRegularSeason20242025!$AB$3:$AB$1315,DataRegularSeason20242025!$B$3:$B$1315, "&lt;=" &amp; $A175, DataRegularSeason20242025!$E$3:$E$1315, F$1)</f>
        <v>9</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7</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15</v>
      </c>
      <c r="N175" s="2">
        <f>SUMIFS(DataRegularSeason20242025!$AA$3:$AA$1315,DataRegularSeason20242025!$B$3:$B$1315, "&lt;=" &amp; $A175, DataRegularSeason20242025!$D$3:$D$1315, N$1)+SUMIFS(DataRegularSeason20242025!$AB$3:$AB$1315,DataRegularSeason20242025!$B$3:$B$1315, "&lt;=" &amp; $A175, DataRegularSeason20242025!$E$3:$E$1315, N$1)</f>
        <v>12</v>
      </c>
      <c r="O175" s="2">
        <f>SUMIFS(DataRegularSeason20242025!$AA$3:$AA$1315,DataRegularSeason20242025!$B$3:$B$1315, "&lt;=" &amp; $A175, DataRegularSeason20242025!$D$3:$D$1315, O$1)+SUMIFS(DataRegularSeason20242025!$AB$3:$AB$1315,DataRegularSeason20242025!$B$3:$B$1315, "&lt;=" &amp; $A175, DataRegularSeason20242025!$E$3:$E$1315, O$1)</f>
        <v>14</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14</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8</v>
      </c>
      <c r="V175" s="2">
        <f>SUMIFS(DataRegularSeason20242025!$AA$3:$AA$1315,DataRegularSeason20242025!$B$3:$B$1315, "&lt;=" &amp; $A175, DataRegularSeason20242025!$D$3:$D$1315, V$1)+SUMIFS(DataRegularSeason20242025!$AB$3:$AB$1315,DataRegularSeason20242025!$B$3:$B$1315, "&lt;=" &amp; $A175, DataRegularSeason20242025!$E$3:$E$1315, V$1)</f>
        <v>7</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9</v>
      </c>
      <c r="Y175" s="2">
        <f>SUMIFS(DataRegularSeason20242025!$AA$3:$AA$1315,DataRegularSeason20242025!$B$3:$B$1315, "&lt;=" &amp; $A175, DataRegularSeason20242025!$D$3:$D$1315, Y$1)+SUMIFS(DataRegularSeason20242025!$AB$3:$AB$1315,DataRegularSeason20242025!$B$3:$B$1315, "&lt;=" &amp; $A175, DataRegularSeason20242025!$E$3:$E$1315, Y$1)</f>
        <v>4</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12</v>
      </c>
      <c r="AB175" s="2">
        <f>SUMIFS(DataRegularSeason20242025!$AA$3:$AA$1315,DataRegularSeason20242025!$B$3:$B$1315, "&lt;=" &amp; $A175, DataRegularSeason20242025!$D$3:$D$1315, AB$1)+SUMIFS(DataRegularSeason20242025!$AB$3:$AB$1315,DataRegularSeason20242025!$B$3:$B$1315, "&lt;=" &amp; $A175, DataRegularSeason20242025!$E$3:$E$1315, AB$1)</f>
        <v>11</v>
      </c>
      <c r="AC175" s="2">
        <f>SUMIFS(DataRegularSeason20242025!$AA$3:$AA$1315,DataRegularSeason20242025!$B$3:$B$1315, "&lt;=" &amp; $A175, DataRegularSeason20242025!$D$3:$D$1315, AC$1)+SUMIFS(DataRegularSeason20242025!$AB$3:$AB$1315,DataRegularSeason20242025!$B$3:$B$1315, "&lt;=" &amp; $A175, DataRegularSeason20242025!$E$3:$E$1315, AC$1)</f>
        <v>10</v>
      </c>
      <c r="AD175" s="2">
        <f>SUMIFS(DataRegularSeason20242025!$AA$3:$AA$1315,DataRegularSeason20242025!$B$3:$B$1315, "&lt;=" &amp; $A175, DataRegularSeason20242025!$D$3:$D$1315, AD$1)+SUMIFS(DataRegularSeason20242025!$AB$3:$AB$1315,DataRegularSeason20242025!$B$3:$B$1315, "&lt;=" &amp; $A175, DataRegularSeason20242025!$E$3:$E$1315, AD$1)</f>
        <v>11</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16</v>
      </c>
      <c r="AG175" s="2">
        <f>SUMIFS(DataRegularSeason20242025!$AA$3:$AA$1315,DataRegularSeason20242025!$B$3:$B$1315, "&lt;=" &amp; $A175, DataRegularSeason20242025!$D$3:$D$1315, AG$1)+SUMIFS(DataRegularSeason20242025!$AB$3:$AB$1315,DataRegularSeason20242025!$B$3:$B$1315, "&lt;=" &amp; $A175, DataRegularSeason20242025!$E$3:$E$1315, AG$1)</f>
        <v>10</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7</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12</v>
      </c>
      <c r="F176" s="2">
        <f>SUMIFS(DataRegularSeason20242025!$AA$3:$AA$1315,DataRegularSeason20242025!$B$3:$B$1315, "&lt;=" &amp; $A176, DataRegularSeason20242025!$D$3:$D$1315, F$1)+SUMIFS(DataRegularSeason20242025!$AB$3:$AB$1315,DataRegularSeason20242025!$B$3:$B$1315, "&lt;=" &amp; $A176, DataRegularSeason20242025!$E$3:$E$1315, F$1)</f>
        <v>9</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7</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15</v>
      </c>
      <c r="N176" s="2">
        <f>SUMIFS(DataRegularSeason20242025!$AA$3:$AA$1315,DataRegularSeason20242025!$B$3:$B$1315, "&lt;=" &amp; $A176, DataRegularSeason20242025!$D$3:$D$1315, N$1)+SUMIFS(DataRegularSeason20242025!$AB$3:$AB$1315,DataRegularSeason20242025!$B$3:$B$1315, "&lt;=" &amp; $A176, DataRegularSeason20242025!$E$3:$E$1315, N$1)</f>
        <v>12</v>
      </c>
      <c r="O176" s="2">
        <f>SUMIFS(DataRegularSeason20242025!$AA$3:$AA$1315,DataRegularSeason20242025!$B$3:$B$1315, "&lt;=" &amp; $A176, DataRegularSeason20242025!$D$3:$D$1315, O$1)+SUMIFS(DataRegularSeason20242025!$AB$3:$AB$1315,DataRegularSeason20242025!$B$3:$B$1315, "&lt;=" &amp; $A176, DataRegularSeason20242025!$E$3:$E$1315, O$1)</f>
        <v>14</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14</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8</v>
      </c>
      <c r="V176" s="2">
        <f>SUMIFS(DataRegularSeason20242025!$AA$3:$AA$1315,DataRegularSeason20242025!$B$3:$B$1315, "&lt;=" &amp; $A176, DataRegularSeason20242025!$D$3:$D$1315, V$1)+SUMIFS(DataRegularSeason20242025!$AB$3:$AB$1315,DataRegularSeason20242025!$B$3:$B$1315, "&lt;=" &amp; $A176, DataRegularSeason20242025!$E$3:$E$1315, V$1)</f>
        <v>7</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9</v>
      </c>
      <c r="Y176" s="2">
        <f>SUMIFS(DataRegularSeason20242025!$AA$3:$AA$1315,DataRegularSeason20242025!$B$3:$B$1315, "&lt;=" &amp; $A176, DataRegularSeason20242025!$D$3:$D$1315, Y$1)+SUMIFS(DataRegularSeason20242025!$AB$3:$AB$1315,DataRegularSeason20242025!$B$3:$B$1315, "&lt;=" &amp; $A176, DataRegularSeason20242025!$E$3:$E$1315, Y$1)</f>
        <v>4</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12</v>
      </c>
      <c r="AB176" s="2">
        <f>SUMIFS(DataRegularSeason20242025!$AA$3:$AA$1315,DataRegularSeason20242025!$B$3:$B$1315, "&lt;=" &amp; $A176, DataRegularSeason20242025!$D$3:$D$1315, AB$1)+SUMIFS(DataRegularSeason20242025!$AB$3:$AB$1315,DataRegularSeason20242025!$B$3:$B$1315, "&lt;=" &amp; $A176, DataRegularSeason20242025!$E$3:$E$1315, AB$1)</f>
        <v>11</v>
      </c>
      <c r="AC176" s="2">
        <f>SUMIFS(DataRegularSeason20242025!$AA$3:$AA$1315,DataRegularSeason20242025!$B$3:$B$1315, "&lt;=" &amp; $A176, DataRegularSeason20242025!$D$3:$D$1315, AC$1)+SUMIFS(DataRegularSeason20242025!$AB$3:$AB$1315,DataRegularSeason20242025!$B$3:$B$1315, "&lt;=" &amp; $A176, DataRegularSeason20242025!$E$3:$E$1315, AC$1)</f>
        <v>10</v>
      </c>
      <c r="AD176" s="2">
        <f>SUMIFS(DataRegularSeason20242025!$AA$3:$AA$1315,DataRegularSeason20242025!$B$3:$B$1315, "&lt;=" &amp; $A176, DataRegularSeason20242025!$D$3:$D$1315, AD$1)+SUMIFS(DataRegularSeason20242025!$AB$3:$AB$1315,DataRegularSeason20242025!$B$3:$B$1315, "&lt;=" &amp; $A176, DataRegularSeason20242025!$E$3:$E$1315, AD$1)</f>
        <v>11</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16</v>
      </c>
      <c r="AG176" s="2">
        <f>SUMIFS(DataRegularSeason20242025!$AA$3:$AA$1315,DataRegularSeason20242025!$B$3:$B$1315, "&lt;=" &amp; $A176, DataRegularSeason20242025!$D$3:$D$1315, AG$1)+SUMIFS(DataRegularSeason20242025!$AB$3:$AB$1315,DataRegularSeason20242025!$B$3:$B$1315, "&lt;=" &amp; $A176, DataRegularSeason20242025!$E$3:$E$1315, AG$1)</f>
        <v>10</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7</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12</v>
      </c>
      <c r="F177" s="2">
        <f>SUMIFS(DataRegularSeason20242025!$AA$3:$AA$1315,DataRegularSeason20242025!$B$3:$B$1315, "&lt;=" &amp; $A177, DataRegularSeason20242025!$D$3:$D$1315, F$1)+SUMIFS(DataRegularSeason20242025!$AB$3:$AB$1315,DataRegularSeason20242025!$B$3:$B$1315, "&lt;=" &amp; $A177, DataRegularSeason20242025!$E$3:$E$1315, F$1)</f>
        <v>9</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7</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15</v>
      </c>
      <c r="N177" s="2">
        <f>SUMIFS(DataRegularSeason20242025!$AA$3:$AA$1315,DataRegularSeason20242025!$B$3:$B$1315, "&lt;=" &amp; $A177, DataRegularSeason20242025!$D$3:$D$1315, N$1)+SUMIFS(DataRegularSeason20242025!$AB$3:$AB$1315,DataRegularSeason20242025!$B$3:$B$1315, "&lt;=" &amp; $A177, DataRegularSeason20242025!$E$3:$E$1315, N$1)</f>
        <v>12</v>
      </c>
      <c r="O177" s="2">
        <f>SUMIFS(DataRegularSeason20242025!$AA$3:$AA$1315,DataRegularSeason20242025!$B$3:$B$1315, "&lt;=" &amp; $A177, DataRegularSeason20242025!$D$3:$D$1315, O$1)+SUMIFS(DataRegularSeason20242025!$AB$3:$AB$1315,DataRegularSeason20242025!$B$3:$B$1315, "&lt;=" &amp; $A177, DataRegularSeason20242025!$E$3:$E$1315, O$1)</f>
        <v>14</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14</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8</v>
      </c>
      <c r="V177" s="2">
        <f>SUMIFS(DataRegularSeason20242025!$AA$3:$AA$1315,DataRegularSeason20242025!$B$3:$B$1315, "&lt;=" &amp; $A177, DataRegularSeason20242025!$D$3:$D$1315, V$1)+SUMIFS(DataRegularSeason20242025!$AB$3:$AB$1315,DataRegularSeason20242025!$B$3:$B$1315, "&lt;=" &amp; $A177, DataRegularSeason20242025!$E$3:$E$1315, V$1)</f>
        <v>7</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9</v>
      </c>
      <c r="Y177" s="2">
        <f>SUMIFS(DataRegularSeason20242025!$AA$3:$AA$1315,DataRegularSeason20242025!$B$3:$B$1315, "&lt;=" &amp; $A177, DataRegularSeason20242025!$D$3:$D$1315, Y$1)+SUMIFS(DataRegularSeason20242025!$AB$3:$AB$1315,DataRegularSeason20242025!$B$3:$B$1315, "&lt;=" &amp; $A177, DataRegularSeason20242025!$E$3:$E$1315, Y$1)</f>
        <v>4</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12</v>
      </c>
      <c r="AB177" s="2">
        <f>SUMIFS(DataRegularSeason20242025!$AA$3:$AA$1315,DataRegularSeason20242025!$B$3:$B$1315, "&lt;=" &amp; $A177, DataRegularSeason20242025!$D$3:$D$1315, AB$1)+SUMIFS(DataRegularSeason20242025!$AB$3:$AB$1315,DataRegularSeason20242025!$B$3:$B$1315, "&lt;=" &amp; $A177, DataRegularSeason20242025!$E$3:$E$1315, AB$1)</f>
        <v>11</v>
      </c>
      <c r="AC177" s="2">
        <f>SUMIFS(DataRegularSeason20242025!$AA$3:$AA$1315,DataRegularSeason20242025!$B$3:$B$1315, "&lt;=" &amp; $A177, DataRegularSeason20242025!$D$3:$D$1315, AC$1)+SUMIFS(DataRegularSeason20242025!$AB$3:$AB$1315,DataRegularSeason20242025!$B$3:$B$1315, "&lt;=" &amp; $A177, DataRegularSeason20242025!$E$3:$E$1315, AC$1)</f>
        <v>10</v>
      </c>
      <c r="AD177" s="2">
        <f>SUMIFS(DataRegularSeason20242025!$AA$3:$AA$1315,DataRegularSeason20242025!$B$3:$B$1315, "&lt;=" &amp; $A177, DataRegularSeason20242025!$D$3:$D$1315, AD$1)+SUMIFS(DataRegularSeason20242025!$AB$3:$AB$1315,DataRegularSeason20242025!$B$3:$B$1315, "&lt;=" &amp; $A177, DataRegularSeason20242025!$E$3:$E$1315, AD$1)</f>
        <v>11</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16</v>
      </c>
      <c r="AG177" s="2">
        <f>SUMIFS(DataRegularSeason20242025!$AA$3:$AA$1315,DataRegularSeason20242025!$B$3:$B$1315, "&lt;=" &amp; $A177, DataRegularSeason20242025!$D$3:$D$1315, AG$1)+SUMIFS(DataRegularSeason20242025!$AB$3:$AB$1315,DataRegularSeason20242025!$B$3:$B$1315, "&lt;=" &amp; $A177, DataRegularSeason20242025!$E$3:$E$1315, AG$1)</f>
        <v>10</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7</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12</v>
      </c>
      <c r="F178" s="2">
        <f>SUMIFS(DataRegularSeason20242025!$AA$3:$AA$1315,DataRegularSeason20242025!$B$3:$B$1315, "&lt;=" &amp; $A178, DataRegularSeason20242025!$D$3:$D$1315, F$1)+SUMIFS(DataRegularSeason20242025!$AB$3:$AB$1315,DataRegularSeason20242025!$B$3:$B$1315, "&lt;=" &amp; $A178, DataRegularSeason20242025!$E$3:$E$1315, F$1)</f>
        <v>9</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7</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15</v>
      </c>
      <c r="N178" s="2">
        <f>SUMIFS(DataRegularSeason20242025!$AA$3:$AA$1315,DataRegularSeason20242025!$B$3:$B$1315, "&lt;=" &amp; $A178, DataRegularSeason20242025!$D$3:$D$1315, N$1)+SUMIFS(DataRegularSeason20242025!$AB$3:$AB$1315,DataRegularSeason20242025!$B$3:$B$1315, "&lt;=" &amp; $A178, DataRegularSeason20242025!$E$3:$E$1315, N$1)</f>
        <v>12</v>
      </c>
      <c r="O178" s="2">
        <f>SUMIFS(DataRegularSeason20242025!$AA$3:$AA$1315,DataRegularSeason20242025!$B$3:$B$1315, "&lt;=" &amp; $A178, DataRegularSeason20242025!$D$3:$D$1315, O$1)+SUMIFS(DataRegularSeason20242025!$AB$3:$AB$1315,DataRegularSeason20242025!$B$3:$B$1315, "&lt;=" &amp; $A178, DataRegularSeason20242025!$E$3:$E$1315, O$1)</f>
        <v>14</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14</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8</v>
      </c>
      <c r="V178" s="2">
        <f>SUMIFS(DataRegularSeason20242025!$AA$3:$AA$1315,DataRegularSeason20242025!$B$3:$B$1315, "&lt;=" &amp; $A178, DataRegularSeason20242025!$D$3:$D$1315, V$1)+SUMIFS(DataRegularSeason20242025!$AB$3:$AB$1315,DataRegularSeason20242025!$B$3:$B$1315, "&lt;=" &amp; $A178, DataRegularSeason20242025!$E$3:$E$1315, V$1)</f>
        <v>7</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9</v>
      </c>
      <c r="Y178" s="2">
        <f>SUMIFS(DataRegularSeason20242025!$AA$3:$AA$1315,DataRegularSeason20242025!$B$3:$B$1315, "&lt;=" &amp; $A178, DataRegularSeason20242025!$D$3:$D$1315, Y$1)+SUMIFS(DataRegularSeason20242025!$AB$3:$AB$1315,DataRegularSeason20242025!$B$3:$B$1315, "&lt;=" &amp; $A178, DataRegularSeason20242025!$E$3:$E$1315, Y$1)</f>
        <v>4</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12</v>
      </c>
      <c r="AB178" s="2">
        <f>SUMIFS(DataRegularSeason20242025!$AA$3:$AA$1315,DataRegularSeason20242025!$B$3:$B$1315, "&lt;=" &amp; $A178, DataRegularSeason20242025!$D$3:$D$1315, AB$1)+SUMIFS(DataRegularSeason20242025!$AB$3:$AB$1315,DataRegularSeason20242025!$B$3:$B$1315, "&lt;=" &amp; $A178, DataRegularSeason20242025!$E$3:$E$1315, AB$1)</f>
        <v>11</v>
      </c>
      <c r="AC178" s="2">
        <f>SUMIFS(DataRegularSeason20242025!$AA$3:$AA$1315,DataRegularSeason20242025!$B$3:$B$1315, "&lt;=" &amp; $A178, DataRegularSeason20242025!$D$3:$D$1315, AC$1)+SUMIFS(DataRegularSeason20242025!$AB$3:$AB$1315,DataRegularSeason20242025!$B$3:$B$1315, "&lt;=" &amp; $A178, DataRegularSeason20242025!$E$3:$E$1315, AC$1)</f>
        <v>10</v>
      </c>
      <c r="AD178" s="2">
        <f>SUMIFS(DataRegularSeason20242025!$AA$3:$AA$1315,DataRegularSeason20242025!$B$3:$B$1315, "&lt;=" &amp; $A178, DataRegularSeason20242025!$D$3:$D$1315, AD$1)+SUMIFS(DataRegularSeason20242025!$AB$3:$AB$1315,DataRegularSeason20242025!$B$3:$B$1315, "&lt;=" &amp; $A178, DataRegularSeason20242025!$E$3:$E$1315, AD$1)</f>
        <v>11</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16</v>
      </c>
      <c r="AG178" s="2">
        <f>SUMIFS(DataRegularSeason20242025!$AA$3:$AA$1315,DataRegularSeason20242025!$B$3:$B$1315, "&lt;=" &amp; $A178, DataRegularSeason20242025!$D$3:$D$1315, AG$1)+SUMIFS(DataRegularSeason20242025!$AB$3:$AB$1315,DataRegularSeason20242025!$B$3:$B$1315, "&lt;=" &amp; $A178, DataRegularSeason20242025!$E$3:$E$1315, AG$1)</f>
        <v>10</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7</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12</v>
      </c>
      <c r="F179" s="2">
        <f>SUMIFS(DataRegularSeason20242025!$AA$3:$AA$1315,DataRegularSeason20242025!$B$3:$B$1315, "&lt;=" &amp; $A179, DataRegularSeason20242025!$D$3:$D$1315, F$1)+SUMIFS(DataRegularSeason20242025!$AB$3:$AB$1315,DataRegularSeason20242025!$B$3:$B$1315, "&lt;=" &amp; $A179, DataRegularSeason20242025!$E$3:$E$1315, F$1)</f>
        <v>9</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7</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15</v>
      </c>
      <c r="N179" s="2">
        <f>SUMIFS(DataRegularSeason20242025!$AA$3:$AA$1315,DataRegularSeason20242025!$B$3:$B$1315, "&lt;=" &amp; $A179, DataRegularSeason20242025!$D$3:$D$1315, N$1)+SUMIFS(DataRegularSeason20242025!$AB$3:$AB$1315,DataRegularSeason20242025!$B$3:$B$1315, "&lt;=" &amp; $A179, DataRegularSeason20242025!$E$3:$E$1315, N$1)</f>
        <v>12</v>
      </c>
      <c r="O179" s="2">
        <f>SUMIFS(DataRegularSeason20242025!$AA$3:$AA$1315,DataRegularSeason20242025!$B$3:$B$1315, "&lt;=" &amp; $A179, DataRegularSeason20242025!$D$3:$D$1315, O$1)+SUMIFS(DataRegularSeason20242025!$AB$3:$AB$1315,DataRegularSeason20242025!$B$3:$B$1315, "&lt;=" &amp; $A179, DataRegularSeason20242025!$E$3:$E$1315, O$1)</f>
        <v>14</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14</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8</v>
      </c>
      <c r="V179" s="2">
        <f>SUMIFS(DataRegularSeason20242025!$AA$3:$AA$1315,DataRegularSeason20242025!$B$3:$B$1315, "&lt;=" &amp; $A179, DataRegularSeason20242025!$D$3:$D$1315, V$1)+SUMIFS(DataRegularSeason20242025!$AB$3:$AB$1315,DataRegularSeason20242025!$B$3:$B$1315, "&lt;=" &amp; $A179, DataRegularSeason20242025!$E$3:$E$1315, V$1)</f>
        <v>7</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9</v>
      </c>
      <c r="Y179" s="2">
        <f>SUMIFS(DataRegularSeason20242025!$AA$3:$AA$1315,DataRegularSeason20242025!$B$3:$B$1315, "&lt;=" &amp; $A179, DataRegularSeason20242025!$D$3:$D$1315, Y$1)+SUMIFS(DataRegularSeason20242025!$AB$3:$AB$1315,DataRegularSeason20242025!$B$3:$B$1315, "&lt;=" &amp; $A179, DataRegularSeason20242025!$E$3:$E$1315, Y$1)</f>
        <v>4</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12</v>
      </c>
      <c r="AB179" s="2">
        <f>SUMIFS(DataRegularSeason20242025!$AA$3:$AA$1315,DataRegularSeason20242025!$B$3:$B$1315, "&lt;=" &amp; $A179, DataRegularSeason20242025!$D$3:$D$1315, AB$1)+SUMIFS(DataRegularSeason20242025!$AB$3:$AB$1315,DataRegularSeason20242025!$B$3:$B$1315, "&lt;=" &amp; $A179, DataRegularSeason20242025!$E$3:$E$1315, AB$1)</f>
        <v>11</v>
      </c>
      <c r="AC179" s="2">
        <f>SUMIFS(DataRegularSeason20242025!$AA$3:$AA$1315,DataRegularSeason20242025!$B$3:$B$1315, "&lt;=" &amp; $A179, DataRegularSeason20242025!$D$3:$D$1315, AC$1)+SUMIFS(DataRegularSeason20242025!$AB$3:$AB$1315,DataRegularSeason20242025!$B$3:$B$1315, "&lt;=" &amp; $A179, DataRegularSeason20242025!$E$3:$E$1315, AC$1)</f>
        <v>10</v>
      </c>
      <c r="AD179" s="2">
        <f>SUMIFS(DataRegularSeason20242025!$AA$3:$AA$1315,DataRegularSeason20242025!$B$3:$B$1315, "&lt;=" &amp; $A179, DataRegularSeason20242025!$D$3:$D$1315, AD$1)+SUMIFS(DataRegularSeason20242025!$AB$3:$AB$1315,DataRegularSeason20242025!$B$3:$B$1315, "&lt;=" &amp; $A179, DataRegularSeason20242025!$E$3:$E$1315, AD$1)</f>
        <v>11</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16</v>
      </c>
      <c r="AG179" s="2">
        <f>SUMIFS(DataRegularSeason20242025!$AA$3:$AA$1315,DataRegularSeason20242025!$B$3:$B$1315, "&lt;=" &amp; $A179, DataRegularSeason20242025!$D$3:$D$1315, AG$1)+SUMIFS(DataRegularSeason20242025!$AB$3:$AB$1315,DataRegularSeason20242025!$B$3:$B$1315, "&lt;=" &amp; $A179, DataRegularSeason20242025!$E$3:$E$1315, AG$1)</f>
        <v>10</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7</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12</v>
      </c>
      <c r="F180" s="2">
        <f>SUMIFS(DataRegularSeason20242025!$AA$3:$AA$1315,DataRegularSeason20242025!$B$3:$B$1315, "&lt;=" &amp; $A180, DataRegularSeason20242025!$D$3:$D$1315, F$1)+SUMIFS(DataRegularSeason20242025!$AB$3:$AB$1315,DataRegularSeason20242025!$B$3:$B$1315, "&lt;=" &amp; $A180, DataRegularSeason20242025!$E$3:$E$1315, F$1)</f>
        <v>9</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7</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15</v>
      </c>
      <c r="N180" s="2">
        <f>SUMIFS(DataRegularSeason20242025!$AA$3:$AA$1315,DataRegularSeason20242025!$B$3:$B$1315, "&lt;=" &amp; $A180, DataRegularSeason20242025!$D$3:$D$1315, N$1)+SUMIFS(DataRegularSeason20242025!$AB$3:$AB$1315,DataRegularSeason20242025!$B$3:$B$1315, "&lt;=" &amp; $A180, DataRegularSeason20242025!$E$3:$E$1315, N$1)</f>
        <v>12</v>
      </c>
      <c r="O180" s="2">
        <f>SUMIFS(DataRegularSeason20242025!$AA$3:$AA$1315,DataRegularSeason20242025!$B$3:$B$1315, "&lt;=" &amp; $A180, DataRegularSeason20242025!$D$3:$D$1315, O$1)+SUMIFS(DataRegularSeason20242025!$AB$3:$AB$1315,DataRegularSeason20242025!$B$3:$B$1315, "&lt;=" &amp; $A180, DataRegularSeason20242025!$E$3:$E$1315, O$1)</f>
        <v>14</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14</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8</v>
      </c>
      <c r="V180" s="2">
        <f>SUMIFS(DataRegularSeason20242025!$AA$3:$AA$1315,DataRegularSeason20242025!$B$3:$B$1315, "&lt;=" &amp; $A180, DataRegularSeason20242025!$D$3:$D$1315, V$1)+SUMIFS(DataRegularSeason20242025!$AB$3:$AB$1315,DataRegularSeason20242025!$B$3:$B$1315, "&lt;=" &amp; $A180, DataRegularSeason20242025!$E$3:$E$1315, V$1)</f>
        <v>7</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9</v>
      </c>
      <c r="Y180" s="2">
        <f>SUMIFS(DataRegularSeason20242025!$AA$3:$AA$1315,DataRegularSeason20242025!$B$3:$B$1315, "&lt;=" &amp; $A180, DataRegularSeason20242025!$D$3:$D$1315, Y$1)+SUMIFS(DataRegularSeason20242025!$AB$3:$AB$1315,DataRegularSeason20242025!$B$3:$B$1315, "&lt;=" &amp; $A180, DataRegularSeason20242025!$E$3:$E$1315, Y$1)</f>
        <v>4</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12</v>
      </c>
      <c r="AB180" s="2">
        <f>SUMIFS(DataRegularSeason20242025!$AA$3:$AA$1315,DataRegularSeason20242025!$B$3:$B$1315, "&lt;=" &amp; $A180, DataRegularSeason20242025!$D$3:$D$1315, AB$1)+SUMIFS(DataRegularSeason20242025!$AB$3:$AB$1315,DataRegularSeason20242025!$B$3:$B$1315, "&lt;=" &amp; $A180, DataRegularSeason20242025!$E$3:$E$1315, AB$1)</f>
        <v>11</v>
      </c>
      <c r="AC180" s="2">
        <f>SUMIFS(DataRegularSeason20242025!$AA$3:$AA$1315,DataRegularSeason20242025!$B$3:$B$1315, "&lt;=" &amp; $A180, DataRegularSeason20242025!$D$3:$D$1315, AC$1)+SUMIFS(DataRegularSeason20242025!$AB$3:$AB$1315,DataRegularSeason20242025!$B$3:$B$1315, "&lt;=" &amp; $A180, DataRegularSeason20242025!$E$3:$E$1315, AC$1)</f>
        <v>10</v>
      </c>
      <c r="AD180" s="2">
        <f>SUMIFS(DataRegularSeason20242025!$AA$3:$AA$1315,DataRegularSeason20242025!$B$3:$B$1315, "&lt;=" &amp; $A180, DataRegularSeason20242025!$D$3:$D$1315, AD$1)+SUMIFS(DataRegularSeason20242025!$AB$3:$AB$1315,DataRegularSeason20242025!$B$3:$B$1315, "&lt;=" &amp; $A180, DataRegularSeason20242025!$E$3:$E$1315, AD$1)</f>
        <v>11</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16</v>
      </c>
      <c r="AG180" s="2">
        <f>SUMIFS(DataRegularSeason20242025!$AA$3:$AA$1315,DataRegularSeason20242025!$B$3:$B$1315, "&lt;=" &amp; $A180, DataRegularSeason20242025!$D$3:$D$1315, AG$1)+SUMIFS(DataRegularSeason20242025!$AB$3:$AB$1315,DataRegularSeason20242025!$B$3:$B$1315, "&lt;=" &amp; $A180, DataRegularSeason20242025!$E$3:$E$1315, AG$1)</f>
        <v>10</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7</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12</v>
      </c>
      <c r="F181" s="2">
        <f>SUMIFS(DataRegularSeason20242025!$AA$3:$AA$1315,DataRegularSeason20242025!$B$3:$B$1315, "&lt;=" &amp; $A181, DataRegularSeason20242025!$D$3:$D$1315, F$1)+SUMIFS(DataRegularSeason20242025!$AB$3:$AB$1315,DataRegularSeason20242025!$B$3:$B$1315, "&lt;=" &amp; $A181, DataRegularSeason20242025!$E$3:$E$1315, F$1)</f>
        <v>9</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7</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15</v>
      </c>
      <c r="N181" s="2">
        <f>SUMIFS(DataRegularSeason20242025!$AA$3:$AA$1315,DataRegularSeason20242025!$B$3:$B$1315, "&lt;=" &amp; $A181, DataRegularSeason20242025!$D$3:$D$1315, N$1)+SUMIFS(DataRegularSeason20242025!$AB$3:$AB$1315,DataRegularSeason20242025!$B$3:$B$1315, "&lt;=" &amp; $A181, DataRegularSeason20242025!$E$3:$E$1315, N$1)</f>
        <v>12</v>
      </c>
      <c r="O181" s="2">
        <f>SUMIFS(DataRegularSeason20242025!$AA$3:$AA$1315,DataRegularSeason20242025!$B$3:$B$1315, "&lt;=" &amp; $A181, DataRegularSeason20242025!$D$3:$D$1315, O$1)+SUMIFS(DataRegularSeason20242025!$AB$3:$AB$1315,DataRegularSeason20242025!$B$3:$B$1315, "&lt;=" &amp; $A181, DataRegularSeason20242025!$E$3:$E$1315, O$1)</f>
        <v>14</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14</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8</v>
      </c>
      <c r="V181" s="2">
        <f>SUMIFS(DataRegularSeason20242025!$AA$3:$AA$1315,DataRegularSeason20242025!$B$3:$B$1315, "&lt;=" &amp; $A181, DataRegularSeason20242025!$D$3:$D$1315, V$1)+SUMIFS(DataRegularSeason20242025!$AB$3:$AB$1315,DataRegularSeason20242025!$B$3:$B$1315, "&lt;=" &amp; $A181, DataRegularSeason20242025!$E$3:$E$1315, V$1)</f>
        <v>7</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9</v>
      </c>
      <c r="Y181" s="2">
        <f>SUMIFS(DataRegularSeason20242025!$AA$3:$AA$1315,DataRegularSeason20242025!$B$3:$B$1315, "&lt;=" &amp; $A181, DataRegularSeason20242025!$D$3:$D$1315, Y$1)+SUMIFS(DataRegularSeason20242025!$AB$3:$AB$1315,DataRegularSeason20242025!$B$3:$B$1315, "&lt;=" &amp; $A181, DataRegularSeason20242025!$E$3:$E$1315, Y$1)</f>
        <v>4</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12</v>
      </c>
      <c r="AB181" s="2">
        <f>SUMIFS(DataRegularSeason20242025!$AA$3:$AA$1315,DataRegularSeason20242025!$B$3:$B$1315, "&lt;=" &amp; $A181, DataRegularSeason20242025!$D$3:$D$1315, AB$1)+SUMIFS(DataRegularSeason20242025!$AB$3:$AB$1315,DataRegularSeason20242025!$B$3:$B$1315, "&lt;=" &amp; $A181, DataRegularSeason20242025!$E$3:$E$1315, AB$1)</f>
        <v>11</v>
      </c>
      <c r="AC181" s="2">
        <f>SUMIFS(DataRegularSeason20242025!$AA$3:$AA$1315,DataRegularSeason20242025!$B$3:$B$1315, "&lt;=" &amp; $A181, DataRegularSeason20242025!$D$3:$D$1315, AC$1)+SUMIFS(DataRegularSeason20242025!$AB$3:$AB$1315,DataRegularSeason20242025!$B$3:$B$1315, "&lt;=" &amp; $A181, DataRegularSeason20242025!$E$3:$E$1315, AC$1)</f>
        <v>10</v>
      </c>
      <c r="AD181" s="2">
        <f>SUMIFS(DataRegularSeason20242025!$AA$3:$AA$1315,DataRegularSeason20242025!$B$3:$B$1315, "&lt;=" &amp; $A181, DataRegularSeason20242025!$D$3:$D$1315, AD$1)+SUMIFS(DataRegularSeason20242025!$AB$3:$AB$1315,DataRegularSeason20242025!$B$3:$B$1315, "&lt;=" &amp; $A181, DataRegularSeason20242025!$E$3:$E$1315, AD$1)</f>
        <v>11</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16</v>
      </c>
      <c r="AG181" s="2">
        <f>SUMIFS(DataRegularSeason20242025!$AA$3:$AA$1315,DataRegularSeason20242025!$B$3:$B$1315, "&lt;=" &amp; $A181, DataRegularSeason20242025!$D$3:$D$1315, AG$1)+SUMIFS(DataRegularSeason20242025!$AB$3:$AB$1315,DataRegularSeason20242025!$B$3:$B$1315, "&lt;=" &amp; $A181, DataRegularSeason20242025!$E$3:$E$1315, AG$1)</f>
        <v>10</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7</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12</v>
      </c>
      <c r="F182" s="2">
        <f>SUMIFS(DataRegularSeason20242025!$AA$3:$AA$1315,DataRegularSeason20242025!$B$3:$B$1315, "&lt;=" &amp; $A182, DataRegularSeason20242025!$D$3:$D$1315, F$1)+SUMIFS(DataRegularSeason20242025!$AB$3:$AB$1315,DataRegularSeason20242025!$B$3:$B$1315, "&lt;=" &amp; $A182, DataRegularSeason20242025!$E$3:$E$1315, F$1)</f>
        <v>9</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7</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15</v>
      </c>
      <c r="N182" s="2">
        <f>SUMIFS(DataRegularSeason20242025!$AA$3:$AA$1315,DataRegularSeason20242025!$B$3:$B$1315, "&lt;=" &amp; $A182, DataRegularSeason20242025!$D$3:$D$1315, N$1)+SUMIFS(DataRegularSeason20242025!$AB$3:$AB$1315,DataRegularSeason20242025!$B$3:$B$1315, "&lt;=" &amp; $A182, DataRegularSeason20242025!$E$3:$E$1315, N$1)</f>
        <v>12</v>
      </c>
      <c r="O182" s="2">
        <f>SUMIFS(DataRegularSeason20242025!$AA$3:$AA$1315,DataRegularSeason20242025!$B$3:$B$1315, "&lt;=" &amp; $A182, DataRegularSeason20242025!$D$3:$D$1315, O$1)+SUMIFS(DataRegularSeason20242025!$AB$3:$AB$1315,DataRegularSeason20242025!$B$3:$B$1315, "&lt;=" &amp; $A182, DataRegularSeason20242025!$E$3:$E$1315, O$1)</f>
        <v>14</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14</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8</v>
      </c>
      <c r="V182" s="2">
        <f>SUMIFS(DataRegularSeason20242025!$AA$3:$AA$1315,DataRegularSeason20242025!$B$3:$B$1315, "&lt;=" &amp; $A182, DataRegularSeason20242025!$D$3:$D$1315, V$1)+SUMIFS(DataRegularSeason20242025!$AB$3:$AB$1315,DataRegularSeason20242025!$B$3:$B$1315, "&lt;=" &amp; $A182, DataRegularSeason20242025!$E$3:$E$1315, V$1)</f>
        <v>7</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9</v>
      </c>
      <c r="Y182" s="2">
        <f>SUMIFS(DataRegularSeason20242025!$AA$3:$AA$1315,DataRegularSeason20242025!$B$3:$B$1315, "&lt;=" &amp; $A182, DataRegularSeason20242025!$D$3:$D$1315, Y$1)+SUMIFS(DataRegularSeason20242025!$AB$3:$AB$1315,DataRegularSeason20242025!$B$3:$B$1315, "&lt;=" &amp; $A182, DataRegularSeason20242025!$E$3:$E$1315, Y$1)</f>
        <v>4</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12</v>
      </c>
      <c r="AB182" s="2">
        <f>SUMIFS(DataRegularSeason20242025!$AA$3:$AA$1315,DataRegularSeason20242025!$B$3:$B$1315, "&lt;=" &amp; $A182, DataRegularSeason20242025!$D$3:$D$1315, AB$1)+SUMIFS(DataRegularSeason20242025!$AB$3:$AB$1315,DataRegularSeason20242025!$B$3:$B$1315, "&lt;=" &amp; $A182, DataRegularSeason20242025!$E$3:$E$1315, AB$1)</f>
        <v>11</v>
      </c>
      <c r="AC182" s="2">
        <f>SUMIFS(DataRegularSeason20242025!$AA$3:$AA$1315,DataRegularSeason20242025!$B$3:$B$1315, "&lt;=" &amp; $A182, DataRegularSeason20242025!$D$3:$D$1315, AC$1)+SUMIFS(DataRegularSeason20242025!$AB$3:$AB$1315,DataRegularSeason20242025!$B$3:$B$1315, "&lt;=" &amp; $A182, DataRegularSeason20242025!$E$3:$E$1315, AC$1)</f>
        <v>10</v>
      </c>
      <c r="AD182" s="2">
        <f>SUMIFS(DataRegularSeason20242025!$AA$3:$AA$1315,DataRegularSeason20242025!$B$3:$B$1315, "&lt;=" &amp; $A182, DataRegularSeason20242025!$D$3:$D$1315, AD$1)+SUMIFS(DataRegularSeason20242025!$AB$3:$AB$1315,DataRegularSeason20242025!$B$3:$B$1315, "&lt;=" &amp; $A182, DataRegularSeason20242025!$E$3:$E$1315, AD$1)</f>
        <v>11</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16</v>
      </c>
      <c r="AG182" s="2">
        <f>SUMIFS(DataRegularSeason20242025!$AA$3:$AA$1315,DataRegularSeason20242025!$B$3:$B$1315, "&lt;=" &amp; $A182, DataRegularSeason20242025!$D$3:$D$1315, AG$1)+SUMIFS(DataRegularSeason20242025!$AB$3:$AB$1315,DataRegularSeason20242025!$B$3:$B$1315, "&lt;=" &amp; $A182, DataRegularSeason20242025!$E$3:$E$1315, AG$1)</f>
        <v>10</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7</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12</v>
      </c>
      <c r="F183" s="2">
        <f>SUMIFS(DataRegularSeason20242025!$AA$3:$AA$1315,DataRegularSeason20242025!$B$3:$B$1315, "&lt;=" &amp; $A183, DataRegularSeason20242025!$D$3:$D$1315, F$1)+SUMIFS(DataRegularSeason20242025!$AB$3:$AB$1315,DataRegularSeason20242025!$B$3:$B$1315, "&lt;=" &amp; $A183, DataRegularSeason20242025!$E$3:$E$1315, F$1)</f>
        <v>9</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7</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15</v>
      </c>
      <c r="N183" s="2">
        <f>SUMIFS(DataRegularSeason20242025!$AA$3:$AA$1315,DataRegularSeason20242025!$B$3:$B$1315, "&lt;=" &amp; $A183, DataRegularSeason20242025!$D$3:$D$1315, N$1)+SUMIFS(DataRegularSeason20242025!$AB$3:$AB$1315,DataRegularSeason20242025!$B$3:$B$1315, "&lt;=" &amp; $A183, DataRegularSeason20242025!$E$3:$E$1315, N$1)</f>
        <v>12</v>
      </c>
      <c r="O183" s="2">
        <f>SUMIFS(DataRegularSeason20242025!$AA$3:$AA$1315,DataRegularSeason20242025!$B$3:$B$1315, "&lt;=" &amp; $A183, DataRegularSeason20242025!$D$3:$D$1315, O$1)+SUMIFS(DataRegularSeason20242025!$AB$3:$AB$1315,DataRegularSeason20242025!$B$3:$B$1315, "&lt;=" &amp; $A183, DataRegularSeason20242025!$E$3:$E$1315, O$1)</f>
        <v>14</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14</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8</v>
      </c>
      <c r="V183" s="2">
        <f>SUMIFS(DataRegularSeason20242025!$AA$3:$AA$1315,DataRegularSeason20242025!$B$3:$B$1315, "&lt;=" &amp; $A183, DataRegularSeason20242025!$D$3:$D$1315, V$1)+SUMIFS(DataRegularSeason20242025!$AB$3:$AB$1315,DataRegularSeason20242025!$B$3:$B$1315, "&lt;=" &amp; $A183, DataRegularSeason20242025!$E$3:$E$1315, V$1)</f>
        <v>7</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9</v>
      </c>
      <c r="Y183" s="2">
        <f>SUMIFS(DataRegularSeason20242025!$AA$3:$AA$1315,DataRegularSeason20242025!$B$3:$B$1315, "&lt;=" &amp; $A183, DataRegularSeason20242025!$D$3:$D$1315, Y$1)+SUMIFS(DataRegularSeason20242025!$AB$3:$AB$1315,DataRegularSeason20242025!$B$3:$B$1315, "&lt;=" &amp; $A183, DataRegularSeason20242025!$E$3:$E$1315, Y$1)</f>
        <v>4</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12</v>
      </c>
      <c r="AB183" s="2">
        <f>SUMIFS(DataRegularSeason20242025!$AA$3:$AA$1315,DataRegularSeason20242025!$B$3:$B$1315, "&lt;=" &amp; $A183, DataRegularSeason20242025!$D$3:$D$1315, AB$1)+SUMIFS(DataRegularSeason20242025!$AB$3:$AB$1315,DataRegularSeason20242025!$B$3:$B$1315, "&lt;=" &amp; $A183, DataRegularSeason20242025!$E$3:$E$1315, AB$1)</f>
        <v>11</v>
      </c>
      <c r="AC183" s="2">
        <f>SUMIFS(DataRegularSeason20242025!$AA$3:$AA$1315,DataRegularSeason20242025!$B$3:$B$1315, "&lt;=" &amp; $A183, DataRegularSeason20242025!$D$3:$D$1315, AC$1)+SUMIFS(DataRegularSeason20242025!$AB$3:$AB$1315,DataRegularSeason20242025!$B$3:$B$1315, "&lt;=" &amp; $A183, DataRegularSeason20242025!$E$3:$E$1315, AC$1)</f>
        <v>10</v>
      </c>
      <c r="AD183" s="2">
        <f>SUMIFS(DataRegularSeason20242025!$AA$3:$AA$1315,DataRegularSeason20242025!$B$3:$B$1315, "&lt;=" &amp; $A183, DataRegularSeason20242025!$D$3:$D$1315, AD$1)+SUMIFS(DataRegularSeason20242025!$AB$3:$AB$1315,DataRegularSeason20242025!$B$3:$B$1315, "&lt;=" &amp; $A183, DataRegularSeason20242025!$E$3:$E$1315, AD$1)</f>
        <v>11</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16</v>
      </c>
      <c r="AG183" s="2">
        <f>SUMIFS(DataRegularSeason20242025!$AA$3:$AA$1315,DataRegularSeason20242025!$B$3:$B$1315, "&lt;=" &amp; $A183, DataRegularSeason20242025!$D$3:$D$1315, AG$1)+SUMIFS(DataRegularSeason20242025!$AB$3:$AB$1315,DataRegularSeason20242025!$B$3:$B$1315, "&lt;=" &amp; $A183, DataRegularSeason20242025!$E$3:$E$1315, AG$1)</f>
        <v>10</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7</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12</v>
      </c>
      <c r="F184" s="2">
        <f>SUMIFS(DataRegularSeason20242025!$AA$3:$AA$1315,DataRegularSeason20242025!$B$3:$B$1315, "&lt;=" &amp; $A184, DataRegularSeason20242025!$D$3:$D$1315, F$1)+SUMIFS(DataRegularSeason20242025!$AB$3:$AB$1315,DataRegularSeason20242025!$B$3:$B$1315, "&lt;=" &amp; $A184, DataRegularSeason20242025!$E$3:$E$1315, F$1)</f>
        <v>9</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7</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15</v>
      </c>
      <c r="N184" s="2">
        <f>SUMIFS(DataRegularSeason20242025!$AA$3:$AA$1315,DataRegularSeason20242025!$B$3:$B$1315, "&lt;=" &amp; $A184, DataRegularSeason20242025!$D$3:$D$1315, N$1)+SUMIFS(DataRegularSeason20242025!$AB$3:$AB$1315,DataRegularSeason20242025!$B$3:$B$1315, "&lt;=" &amp; $A184, DataRegularSeason20242025!$E$3:$E$1315, N$1)</f>
        <v>12</v>
      </c>
      <c r="O184" s="2">
        <f>SUMIFS(DataRegularSeason20242025!$AA$3:$AA$1315,DataRegularSeason20242025!$B$3:$B$1315, "&lt;=" &amp; $A184, DataRegularSeason20242025!$D$3:$D$1315, O$1)+SUMIFS(DataRegularSeason20242025!$AB$3:$AB$1315,DataRegularSeason20242025!$B$3:$B$1315, "&lt;=" &amp; $A184, DataRegularSeason20242025!$E$3:$E$1315, O$1)</f>
        <v>14</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14</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8</v>
      </c>
      <c r="V184" s="2">
        <f>SUMIFS(DataRegularSeason20242025!$AA$3:$AA$1315,DataRegularSeason20242025!$B$3:$B$1315, "&lt;=" &amp; $A184, DataRegularSeason20242025!$D$3:$D$1315, V$1)+SUMIFS(DataRegularSeason20242025!$AB$3:$AB$1315,DataRegularSeason20242025!$B$3:$B$1315, "&lt;=" &amp; $A184, DataRegularSeason20242025!$E$3:$E$1315, V$1)</f>
        <v>7</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9</v>
      </c>
      <c r="Y184" s="2">
        <f>SUMIFS(DataRegularSeason20242025!$AA$3:$AA$1315,DataRegularSeason20242025!$B$3:$B$1315, "&lt;=" &amp; $A184, DataRegularSeason20242025!$D$3:$D$1315, Y$1)+SUMIFS(DataRegularSeason20242025!$AB$3:$AB$1315,DataRegularSeason20242025!$B$3:$B$1315, "&lt;=" &amp; $A184, DataRegularSeason20242025!$E$3:$E$1315, Y$1)</f>
        <v>4</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12</v>
      </c>
      <c r="AB184" s="2">
        <f>SUMIFS(DataRegularSeason20242025!$AA$3:$AA$1315,DataRegularSeason20242025!$B$3:$B$1315, "&lt;=" &amp; $A184, DataRegularSeason20242025!$D$3:$D$1315, AB$1)+SUMIFS(DataRegularSeason20242025!$AB$3:$AB$1315,DataRegularSeason20242025!$B$3:$B$1315, "&lt;=" &amp; $A184, DataRegularSeason20242025!$E$3:$E$1315, AB$1)</f>
        <v>11</v>
      </c>
      <c r="AC184" s="2">
        <f>SUMIFS(DataRegularSeason20242025!$AA$3:$AA$1315,DataRegularSeason20242025!$B$3:$B$1315, "&lt;=" &amp; $A184, DataRegularSeason20242025!$D$3:$D$1315, AC$1)+SUMIFS(DataRegularSeason20242025!$AB$3:$AB$1315,DataRegularSeason20242025!$B$3:$B$1315, "&lt;=" &amp; $A184, DataRegularSeason20242025!$E$3:$E$1315, AC$1)</f>
        <v>10</v>
      </c>
      <c r="AD184" s="2">
        <f>SUMIFS(DataRegularSeason20242025!$AA$3:$AA$1315,DataRegularSeason20242025!$B$3:$B$1315, "&lt;=" &amp; $A184, DataRegularSeason20242025!$D$3:$D$1315, AD$1)+SUMIFS(DataRegularSeason20242025!$AB$3:$AB$1315,DataRegularSeason20242025!$B$3:$B$1315, "&lt;=" &amp; $A184, DataRegularSeason20242025!$E$3:$E$1315, AD$1)</f>
        <v>11</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16</v>
      </c>
      <c r="AG184" s="2">
        <f>SUMIFS(DataRegularSeason20242025!$AA$3:$AA$1315,DataRegularSeason20242025!$B$3:$B$1315, "&lt;=" &amp; $A184, DataRegularSeason20242025!$D$3:$D$1315, AG$1)+SUMIFS(DataRegularSeason20242025!$AB$3:$AB$1315,DataRegularSeason20242025!$B$3:$B$1315, "&lt;=" &amp; $A184, DataRegularSeason20242025!$E$3:$E$1315, AG$1)</f>
        <v>10</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7</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12</v>
      </c>
      <c r="F185" s="2">
        <f>SUMIFS(DataRegularSeason20242025!$AA$3:$AA$1315,DataRegularSeason20242025!$B$3:$B$1315, "&lt;=" &amp; $A185, DataRegularSeason20242025!$D$3:$D$1315, F$1)+SUMIFS(DataRegularSeason20242025!$AB$3:$AB$1315,DataRegularSeason20242025!$B$3:$B$1315, "&lt;=" &amp; $A185, DataRegularSeason20242025!$E$3:$E$1315, F$1)</f>
        <v>9</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7</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15</v>
      </c>
      <c r="N185" s="2">
        <f>SUMIFS(DataRegularSeason20242025!$AA$3:$AA$1315,DataRegularSeason20242025!$B$3:$B$1315, "&lt;=" &amp; $A185, DataRegularSeason20242025!$D$3:$D$1315, N$1)+SUMIFS(DataRegularSeason20242025!$AB$3:$AB$1315,DataRegularSeason20242025!$B$3:$B$1315, "&lt;=" &amp; $A185, DataRegularSeason20242025!$E$3:$E$1315, N$1)</f>
        <v>12</v>
      </c>
      <c r="O185" s="2">
        <f>SUMIFS(DataRegularSeason20242025!$AA$3:$AA$1315,DataRegularSeason20242025!$B$3:$B$1315, "&lt;=" &amp; $A185, DataRegularSeason20242025!$D$3:$D$1315, O$1)+SUMIFS(DataRegularSeason20242025!$AB$3:$AB$1315,DataRegularSeason20242025!$B$3:$B$1315, "&lt;=" &amp; $A185, DataRegularSeason20242025!$E$3:$E$1315, O$1)</f>
        <v>14</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14</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8</v>
      </c>
      <c r="V185" s="2">
        <f>SUMIFS(DataRegularSeason20242025!$AA$3:$AA$1315,DataRegularSeason20242025!$B$3:$B$1315, "&lt;=" &amp; $A185, DataRegularSeason20242025!$D$3:$D$1315, V$1)+SUMIFS(DataRegularSeason20242025!$AB$3:$AB$1315,DataRegularSeason20242025!$B$3:$B$1315, "&lt;=" &amp; $A185, DataRegularSeason20242025!$E$3:$E$1315, V$1)</f>
        <v>7</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9</v>
      </c>
      <c r="Y185" s="2">
        <f>SUMIFS(DataRegularSeason20242025!$AA$3:$AA$1315,DataRegularSeason20242025!$B$3:$B$1315, "&lt;=" &amp; $A185, DataRegularSeason20242025!$D$3:$D$1315, Y$1)+SUMIFS(DataRegularSeason20242025!$AB$3:$AB$1315,DataRegularSeason20242025!$B$3:$B$1315, "&lt;=" &amp; $A185, DataRegularSeason20242025!$E$3:$E$1315, Y$1)</f>
        <v>4</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12</v>
      </c>
      <c r="AB185" s="2">
        <f>SUMIFS(DataRegularSeason20242025!$AA$3:$AA$1315,DataRegularSeason20242025!$B$3:$B$1315, "&lt;=" &amp; $A185, DataRegularSeason20242025!$D$3:$D$1315, AB$1)+SUMIFS(DataRegularSeason20242025!$AB$3:$AB$1315,DataRegularSeason20242025!$B$3:$B$1315, "&lt;=" &amp; $A185, DataRegularSeason20242025!$E$3:$E$1315, AB$1)</f>
        <v>11</v>
      </c>
      <c r="AC185" s="2">
        <f>SUMIFS(DataRegularSeason20242025!$AA$3:$AA$1315,DataRegularSeason20242025!$B$3:$B$1315, "&lt;=" &amp; $A185, DataRegularSeason20242025!$D$3:$D$1315, AC$1)+SUMIFS(DataRegularSeason20242025!$AB$3:$AB$1315,DataRegularSeason20242025!$B$3:$B$1315, "&lt;=" &amp; $A185, DataRegularSeason20242025!$E$3:$E$1315, AC$1)</f>
        <v>10</v>
      </c>
      <c r="AD185" s="2">
        <f>SUMIFS(DataRegularSeason20242025!$AA$3:$AA$1315,DataRegularSeason20242025!$B$3:$B$1315, "&lt;=" &amp; $A185, DataRegularSeason20242025!$D$3:$D$1315, AD$1)+SUMIFS(DataRegularSeason20242025!$AB$3:$AB$1315,DataRegularSeason20242025!$B$3:$B$1315, "&lt;=" &amp; $A185, DataRegularSeason20242025!$E$3:$E$1315, AD$1)</f>
        <v>11</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16</v>
      </c>
      <c r="AG185" s="2">
        <f>SUMIFS(DataRegularSeason20242025!$AA$3:$AA$1315,DataRegularSeason20242025!$B$3:$B$1315, "&lt;=" &amp; $A185, DataRegularSeason20242025!$D$3:$D$1315, AG$1)+SUMIFS(DataRegularSeason20242025!$AB$3:$AB$1315,DataRegularSeason20242025!$B$3:$B$1315, "&lt;=" &amp; $A185, DataRegularSeason20242025!$E$3:$E$1315, AG$1)</f>
        <v>10</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7</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12</v>
      </c>
      <c r="F186" s="2">
        <f>SUMIFS(DataRegularSeason20242025!$AA$3:$AA$1315,DataRegularSeason20242025!$B$3:$B$1315, "&lt;=" &amp; $A186, DataRegularSeason20242025!$D$3:$D$1315, F$1)+SUMIFS(DataRegularSeason20242025!$AB$3:$AB$1315,DataRegularSeason20242025!$B$3:$B$1315, "&lt;=" &amp; $A186, DataRegularSeason20242025!$E$3:$E$1315, F$1)</f>
        <v>9</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7</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15</v>
      </c>
      <c r="N186" s="2">
        <f>SUMIFS(DataRegularSeason20242025!$AA$3:$AA$1315,DataRegularSeason20242025!$B$3:$B$1315, "&lt;=" &amp; $A186, DataRegularSeason20242025!$D$3:$D$1315, N$1)+SUMIFS(DataRegularSeason20242025!$AB$3:$AB$1315,DataRegularSeason20242025!$B$3:$B$1315, "&lt;=" &amp; $A186, DataRegularSeason20242025!$E$3:$E$1315, N$1)</f>
        <v>12</v>
      </c>
      <c r="O186" s="2">
        <f>SUMIFS(DataRegularSeason20242025!$AA$3:$AA$1315,DataRegularSeason20242025!$B$3:$B$1315, "&lt;=" &amp; $A186, DataRegularSeason20242025!$D$3:$D$1315, O$1)+SUMIFS(DataRegularSeason20242025!$AB$3:$AB$1315,DataRegularSeason20242025!$B$3:$B$1315, "&lt;=" &amp; $A186, DataRegularSeason20242025!$E$3:$E$1315, O$1)</f>
        <v>14</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14</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8</v>
      </c>
      <c r="V186" s="2">
        <f>SUMIFS(DataRegularSeason20242025!$AA$3:$AA$1315,DataRegularSeason20242025!$B$3:$B$1315, "&lt;=" &amp; $A186, DataRegularSeason20242025!$D$3:$D$1315, V$1)+SUMIFS(DataRegularSeason20242025!$AB$3:$AB$1315,DataRegularSeason20242025!$B$3:$B$1315, "&lt;=" &amp; $A186, DataRegularSeason20242025!$E$3:$E$1315, V$1)</f>
        <v>7</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9</v>
      </c>
      <c r="Y186" s="2">
        <f>SUMIFS(DataRegularSeason20242025!$AA$3:$AA$1315,DataRegularSeason20242025!$B$3:$B$1315, "&lt;=" &amp; $A186, DataRegularSeason20242025!$D$3:$D$1315, Y$1)+SUMIFS(DataRegularSeason20242025!$AB$3:$AB$1315,DataRegularSeason20242025!$B$3:$B$1315, "&lt;=" &amp; $A186, DataRegularSeason20242025!$E$3:$E$1315, Y$1)</f>
        <v>4</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12</v>
      </c>
      <c r="AB186" s="2">
        <f>SUMIFS(DataRegularSeason20242025!$AA$3:$AA$1315,DataRegularSeason20242025!$B$3:$B$1315, "&lt;=" &amp; $A186, DataRegularSeason20242025!$D$3:$D$1315, AB$1)+SUMIFS(DataRegularSeason20242025!$AB$3:$AB$1315,DataRegularSeason20242025!$B$3:$B$1315, "&lt;=" &amp; $A186, DataRegularSeason20242025!$E$3:$E$1315, AB$1)</f>
        <v>11</v>
      </c>
      <c r="AC186" s="2">
        <f>SUMIFS(DataRegularSeason20242025!$AA$3:$AA$1315,DataRegularSeason20242025!$B$3:$B$1315, "&lt;=" &amp; $A186, DataRegularSeason20242025!$D$3:$D$1315, AC$1)+SUMIFS(DataRegularSeason20242025!$AB$3:$AB$1315,DataRegularSeason20242025!$B$3:$B$1315, "&lt;=" &amp; $A186, DataRegularSeason20242025!$E$3:$E$1315, AC$1)</f>
        <v>10</v>
      </c>
      <c r="AD186" s="2">
        <f>SUMIFS(DataRegularSeason20242025!$AA$3:$AA$1315,DataRegularSeason20242025!$B$3:$B$1315, "&lt;=" &amp; $A186, DataRegularSeason20242025!$D$3:$D$1315, AD$1)+SUMIFS(DataRegularSeason20242025!$AB$3:$AB$1315,DataRegularSeason20242025!$B$3:$B$1315, "&lt;=" &amp; $A186, DataRegularSeason20242025!$E$3:$E$1315, AD$1)</f>
        <v>11</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16</v>
      </c>
      <c r="AG186" s="2">
        <f>SUMIFS(DataRegularSeason20242025!$AA$3:$AA$1315,DataRegularSeason20242025!$B$3:$B$1315, "&lt;=" &amp; $A186, DataRegularSeason20242025!$D$3:$D$1315, AG$1)+SUMIFS(DataRegularSeason20242025!$AB$3:$AB$1315,DataRegularSeason20242025!$B$3:$B$1315, "&lt;=" &amp; $A186, DataRegularSeason20242025!$E$3:$E$1315, AG$1)</f>
        <v>10</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7</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12</v>
      </c>
      <c r="F187" s="2">
        <f>SUMIFS(DataRegularSeason20242025!$AA$3:$AA$1315,DataRegularSeason20242025!$B$3:$B$1315, "&lt;=" &amp; $A187, DataRegularSeason20242025!$D$3:$D$1315, F$1)+SUMIFS(DataRegularSeason20242025!$AB$3:$AB$1315,DataRegularSeason20242025!$B$3:$B$1315, "&lt;=" &amp; $A187, DataRegularSeason20242025!$E$3:$E$1315, F$1)</f>
        <v>9</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7</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15</v>
      </c>
      <c r="N187" s="2">
        <f>SUMIFS(DataRegularSeason20242025!$AA$3:$AA$1315,DataRegularSeason20242025!$B$3:$B$1315, "&lt;=" &amp; $A187, DataRegularSeason20242025!$D$3:$D$1315, N$1)+SUMIFS(DataRegularSeason20242025!$AB$3:$AB$1315,DataRegularSeason20242025!$B$3:$B$1315, "&lt;=" &amp; $A187, DataRegularSeason20242025!$E$3:$E$1315, N$1)</f>
        <v>12</v>
      </c>
      <c r="O187" s="2">
        <f>SUMIFS(DataRegularSeason20242025!$AA$3:$AA$1315,DataRegularSeason20242025!$B$3:$B$1315, "&lt;=" &amp; $A187, DataRegularSeason20242025!$D$3:$D$1315, O$1)+SUMIFS(DataRegularSeason20242025!$AB$3:$AB$1315,DataRegularSeason20242025!$B$3:$B$1315, "&lt;=" &amp; $A187, DataRegularSeason20242025!$E$3:$E$1315, O$1)</f>
        <v>14</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14</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8</v>
      </c>
      <c r="V187" s="2">
        <f>SUMIFS(DataRegularSeason20242025!$AA$3:$AA$1315,DataRegularSeason20242025!$B$3:$B$1315, "&lt;=" &amp; $A187, DataRegularSeason20242025!$D$3:$D$1315, V$1)+SUMIFS(DataRegularSeason20242025!$AB$3:$AB$1315,DataRegularSeason20242025!$B$3:$B$1315, "&lt;=" &amp; $A187, DataRegularSeason20242025!$E$3:$E$1315, V$1)</f>
        <v>7</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9</v>
      </c>
      <c r="Y187" s="2">
        <f>SUMIFS(DataRegularSeason20242025!$AA$3:$AA$1315,DataRegularSeason20242025!$B$3:$B$1315, "&lt;=" &amp; $A187, DataRegularSeason20242025!$D$3:$D$1315, Y$1)+SUMIFS(DataRegularSeason20242025!$AB$3:$AB$1315,DataRegularSeason20242025!$B$3:$B$1315, "&lt;=" &amp; $A187, DataRegularSeason20242025!$E$3:$E$1315, Y$1)</f>
        <v>4</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12</v>
      </c>
      <c r="AB187" s="2">
        <f>SUMIFS(DataRegularSeason20242025!$AA$3:$AA$1315,DataRegularSeason20242025!$B$3:$B$1315, "&lt;=" &amp; $A187, DataRegularSeason20242025!$D$3:$D$1315, AB$1)+SUMIFS(DataRegularSeason20242025!$AB$3:$AB$1315,DataRegularSeason20242025!$B$3:$B$1315, "&lt;=" &amp; $A187, DataRegularSeason20242025!$E$3:$E$1315, AB$1)</f>
        <v>11</v>
      </c>
      <c r="AC187" s="2">
        <f>SUMIFS(DataRegularSeason20242025!$AA$3:$AA$1315,DataRegularSeason20242025!$B$3:$B$1315, "&lt;=" &amp; $A187, DataRegularSeason20242025!$D$3:$D$1315, AC$1)+SUMIFS(DataRegularSeason20242025!$AB$3:$AB$1315,DataRegularSeason20242025!$B$3:$B$1315, "&lt;=" &amp; $A187, DataRegularSeason20242025!$E$3:$E$1315, AC$1)</f>
        <v>10</v>
      </c>
      <c r="AD187" s="2">
        <f>SUMIFS(DataRegularSeason20242025!$AA$3:$AA$1315,DataRegularSeason20242025!$B$3:$B$1315, "&lt;=" &amp; $A187, DataRegularSeason20242025!$D$3:$D$1315, AD$1)+SUMIFS(DataRegularSeason20242025!$AB$3:$AB$1315,DataRegularSeason20242025!$B$3:$B$1315, "&lt;=" &amp; $A187, DataRegularSeason20242025!$E$3:$E$1315, AD$1)</f>
        <v>11</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16</v>
      </c>
      <c r="AG187" s="2">
        <f>SUMIFS(DataRegularSeason20242025!$AA$3:$AA$1315,DataRegularSeason20242025!$B$3:$B$1315, "&lt;=" &amp; $A187, DataRegularSeason20242025!$D$3:$D$1315, AG$1)+SUMIFS(DataRegularSeason20242025!$AB$3:$AB$1315,DataRegularSeason20242025!$B$3:$B$1315, "&lt;=" &amp; $A187, DataRegularSeason20242025!$E$3:$E$1315, AG$1)</f>
        <v>10</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7</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12</v>
      </c>
      <c r="F188" s="2">
        <f>SUMIFS(DataRegularSeason20242025!$AA$3:$AA$1315,DataRegularSeason20242025!$B$3:$B$1315, "&lt;=" &amp; $A188, DataRegularSeason20242025!$D$3:$D$1315, F$1)+SUMIFS(DataRegularSeason20242025!$AB$3:$AB$1315,DataRegularSeason20242025!$B$3:$B$1315, "&lt;=" &amp; $A188, DataRegularSeason20242025!$E$3:$E$1315, F$1)</f>
        <v>9</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7</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15</v>
      </c>
      <c r="N188" s="2">
        <f>SUMIFS(DataRegularSeason20242025!$AA$3:$AA$1315,DataRegularSeason20242025!$B$3:$B$1315, "&lt;=" &amp; $A188, DataRegularSeason20242025!$D$3:$D$1315, N$1)+SUMIFS(DataRegularSeason20242025!$AB$3:$AB$1315,DataRegularSeason20242025!$B$3:$B$1315, "&lt;=" &amp; $A188, DataRegularSeason20242025!$E$3:$E$1315, N$1)</f>
        <v>12</v>
      </c>
      <c r="O188" s="2">
        <f>SUMIFS(DataRegularSeason20242025!$AA$3:$AA$1315,DataRegularSeason20242025!$B$3:$B$1315, "&lt;=" &amp; $A188, DataRegularSeason20242025!$D$3:$D$1315, O$1)+SUMIFS(DataRegularSeason20242025!$AB$3:$AB$1315,DataRegularSeason20242025!$B$3:$B$1315, "&lt;=" &amp; $A188, DataRegularSeason20242025!$E$3:$E$1315, O$1)</f>
        <v>14</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14</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8</v>
      </c>
      <c r="V188" s="2">
        <f>SUMIFS(DataRegularSeason20242025!$AA$3:$AA$1315,DataRegularSeason20242025!$B$3:$B$1315, "&lt;=" &amp; $A188, DataRegularSeason20242025!$D$3:$D$1315, V$1)+SUMIFS(DataRegularSeason20242025!$AB$3:$AB$1315,DataRegularSeason20242025!$B$3:$B$1315, "&lt;=" &amp; $A188, DataRegularSeason20242025!$E$3:$E$1315, V$1)</f>
        <v>7</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9</v>
      </c>
      <c r="Y188" s="2">
        <f>SUMIFS(DataRegularSeason20242025!$AA$3:$AA$1315,DataRegularSeason20242025!$B$3:$B$1315, "&lt;=" &amp; $A188, DataRegularSeason20242025!$D$3:$D$1315, Y$1)+SUMIFS(DataRegularSeason20242025!$AB$3:$AB$1315,DataRegularSeason20242025!$B$3:$B$1315, "&lt;=" &amp; $A188, DataRegularSeason20242025!$E$3:$E$1315, Y$1)</f>
        <v>4</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12</v>
      </c>
      <c r="AB188" s="2">
        <f>SUMIFS(DataRegularSeason20242025!$AA$3:$AA$1315,DataRegularSeason20242025!$B$3:$B$1315, "&lt;=" &amp; $A188, DataRegularSeason20242025!$D$3:$D$1315, AB$1)+SUMIFS(DataRegularSeason20242025!$AB$3:$AB$1315,DataRegularSeason20242025!$B$3:$B$1315, "&lt;=" &amp; $A188, DataRegularSeason20242025!$E$3:$E$1315, AB$1)</f>
        <v>11</v>
      </c>
      <c r="AC188" s="2">
        <f>SUMIFS(DataRegularSeason20242025!$AA$3:$AA$1315,DataRegularSeason20242025!$B$3:$B$1315, "&lt;=" &amp; $A188, DataRegularSeason20242025!$D$3:$D$1315, AC$1)+SUMIFS(DataRegularSeason20242025!$AB$3:$AB$1315,DataRegularSeason20242025!$B$3:$B$1315, "&lt;=" &amp; $A188, DataRegularSeason20242025!$E$3:$E$1315, AC$1)</f>
        <v>10</v>
      </c>
      <c r="AD188" s="2">
        <f>SUMIFS(DataRegularSeason20242025!$AA$3:$AA$1315,DataRegularSeason20242025!$B$3:$B$1315, "&lt;=" &amp; $A188, DataRegularSeason20242025!$D$3:$D$1315, AD$1)+SUMIFS(DataRegularSeason20242025!$AB$3:$AB$1315,DataRegularSeason20242025!$B$3:$B$1315, "&lt;=" &amp; $A188, DataRegularSeason20242025!$E$3:$E$1315, AD$1)</f>
        <v>11</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16</v>
      </c>
      <c r="AG188" s="2">
        <f>SUMIFS(DataRegularSeason20242025!$AA$3:$AA$1315,DataRegularSeason20242025!$B$3:$B$1315, "&lt;=" &amp; $A188, DataRegularSeason20242025!$D$3:$D$1315, AG$1)+SUMIFS(DataRegularSeason20242025!$AB$3:$AB$1315,DataRegularSeason20242025!$B$3:$B$1315, "&lt;=" &amp; $A188, DataRegularSeason20242025!$E$3:$E$1315, AG$1)</f>
        <v>10</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7</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12</v>
      </c>
      <c r="F189" s="2">
        <f>SUMIFS(DataRegularSeason20242025!$AA$3:$AA$1315,DataRegularSeason20242025!$B$3:$B$1315, "&lt;=" &amp; $A189, DataRegularSeason20242025!$D$3:$D$1315, F$1)+SUMIFS(DataRegularSeason20242025!$AB$3:$AB$1315,DataRegularSeason20242025!$B$3:$B$1315, "&lt;=" &amp; $A189, DataRegularSeason20242025!$E$3:$E$1315, F$1)</f>
        <v>9</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7</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15</v>
      </c>
      <c r="N189" s="2">
        <f>SUMIFS(DataRegularSeason20242025!$AA$3:$AA$1315,DataRegularSeason20242025!$B$3:$B$1315, "&lt;=" &amp; $A189, DataRegularSeason20242025!$D$3:$D$1315, N$1)+SUMIFS(DataRegularSeason20242025!$AB$3:$AB$1315,DataRegularSeason20242025!$B$3:$B$1315, "&lt;=" &amp; $A189, DataRegularSeason20242025!$E$3:$E$1315, N$1)</f>
        <v>12</v>
      </c>
      <c r="O189" s="2">
        <f>SUMIFS(DataRegularSeason20242025!$AA$3:$AA$1315,DataRegularSeason20242025!$B$3:$B$1315, "&lt;=" &amp; $A189, DataRegularSeason20242025!$D$3:$D$1315, O$1)+SUMIFS(DataRegularSeason20242025!$AB$3:$AB$1315,DataRegularSeason20242025!$B$3:$B$1315, "&lt;=" &amp; $A189, DataRegularSeason20242025!$E$3:$E$1315, O$1)</f>
        <v>14</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14</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8</v>
      </c>
      <c r="V189" s="2">
        <f>SUMIFS(DataRegularSeason20242025!$AA$3:$AA$1315,DataRegularSeason20242025!$B$3:$B$1315, "&lt;=" &amp; $A189, DataRegularSeason20242025!$D$3:$D$1315, V$1)+SUMIFS(DataRegularSeason20242025!$AB$3:$AB$1315,DataRegularSeason20242025!$B$3:$B$1315, "&lt;=" &amp; $A189, DataRegularSeason20242025!$E$3:$E$1315, V$1)</f>
        <v>7</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9</v>
      </c>
      <c r="Y189" s="2">
        <f>SUMIFS(DataRegularSeason20242025!$AA$3:$AA$1315,DataRegularSeason20242025!$B$3:$B$1315, "&lt;=" &amp; $A189, DataRegularSeason20242025!$D$3:$D$1315, Y$1)+SUMIFS(DataRegularSeason20242025!$AB$3:$AB$1315,DataRegularSeason20242025!$B$3:$B$1315, "&lt;=" &amp; $A189, DataRegularSeason20242025!$E$3:$E$1315, Y$1)</f>
        <v>4</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12</v>
      </c>
      <c r="AB189" s="2">
        <f>SUMIFS(DataRegularSeason20242025!$AA$3:$AA$1315,DataRegularSeason20242025!$B$3:$B$1315, "&lt;=" &amp; $A189, DataRegularSeason20242025!$D$3:$D$1315, AB$1)+SUMIFS(DataRegularSeason20242025!$AB$3:$AB$1315,DataRegularSeason20242025!$B$3:$B$1315, "&lt;=" &amp; $A189, DataRegularSeason20242025!$E$3:$E$1315, AB$1)</f>
        <v>11</v>
      </c>
      <c r="AC189" s="2">
        <f>SUMIFS(DataRegularSeason20242025!$AA$3:$AA$1315,DataRegularSeason20242025!$B$3:$B$1315, "&lt;=" &amp; $A189, DataRegularSeason20242025!$D$3:$D$1315, AC$1)+SUMIFS(DataRegularSeason20242025!$AB$3:$AB$1315,DataRegularSeason20242025!$B$3:$B$1315, "&lt;=" &amp; $A189, DataRegularSeason20242025!$E$3:$E$1315, AC$1)</f>
        <v>10</v>
      </c>
      <c r="AD189" s="2">
        <f>SUMIFS(DataRegularSeason20242025!$AA$3:$AA$1315,DataRegularSeason20242025!$B$3:$B$1315, "&lt;=" &amp; $A189, DataRegularSeason20242025!$D$3:$D$1315, AD$1)+SUMIFS(DataRegularSeason20242025!$AB$3:$AB$1315,DataRegularSeason20242025!$B$3:$B$1315, "&lt;=" &amp; $A189, DataRegularSeason20242025!$E$3:$E$1315, AD$1)</f>
        <v>11</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16</v>
      </c>
      <c r="AG189" s="2">
        <f>SUMIFS(DataRegularSeason20242025!$AA$3:$AA$1315,DataRegularSeason20242025!$B$3:$B$1315, "&lt;=" &amp; $A189, DataRegularSeason20242025!$D$3:$D$1315, AG$1)+SUMIFS(DataRegularSeason20242025!$AB$3:$AB$1315,DataRegularSeason20242025!$B$3:$B$1315, "&lt;=" &amp; $A189, DataRegularSeason20242025!$E$3:$E$1315, AG$1)</f>
        <v>10</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7</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12</v>
      </c>
      <c r="F190" s="2">
        <f>SUMIFS(DataRegularSeason20242025!$AA$3:$AA$1315,DataRegularSeason20242025!$B$3:$B$1315, "&lt;=" &amp; $A190, DataRegularSeason20242025!$D$3:$D$1315, F$1)+SUMIFS(DataRegularSeason20242025!$AB$3:$AB$1315,DataRegularSeason20242025!$B$3:$B$1315, "&lt;=" &amp; $A190, DataRegularSeason20242025!$E$3:$E$1315, F$1)</f>
        <v>9</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7</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15</v>
      </c>
      <c r="N190" s="2">
        <f>SUMIFS(DataRegularSeason20242025!$AA$3:$AA$1315,DataRegularSeason20242025!$B$3:$B$1315, "&lt;=" &amp; $A190, DataRegularSeason20242025!$D$3:$D$1315, N$1)+SUMIFS(DataRegularSeason20242025!$AB$3:$AB$1315,DataRegularSeason20242025!$B$3:$B$1315, "&lt;=" &amp; $A190, DataRegularSeason20242025!$E$3:$E$1315, N$1)</f>
        <v>12</v>
      </c>
      <c r="O190" s="2">
        <f>SUMIFS(DataRegularSeason20242025!$AA$3:$AA$1315,DataRegularSeason20242025!$B$3:$B$1315, "&lt;=" &amp; $A190, DataRegularSeason20242025!$D$3:$D$1315, O$1)+SUMIFS(DataRegularSeason20242025!$AB$3:$AB$1315,DataRegularSeason20242025!$B$3:$B$1315, "&lt;=" &amp; $A190, DataRegularSeason20242025!$E$3:$E$1315, O$1)</f>
        <v>14</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14</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8</v>
      </c>
      <c r="V190" s="2">
        <f>SUMIFS(DataRegularSeason20242025!$AA$3:$AA$1315,DataRegularSeason20242025!$B$3:$B$1315, "&lt;=" &amp; $A190, DataRegularSeason20242025!$D$3:$D$1315, V$1)+SUMIFS(DataRegularSeason20242025!$AB$3:$AB$1315,DataRegularSeason20242025!$B$3:$B$1315, "&lt;=" &amp; $A190, DataRegularSeason20242025!$E$3:$E$1315, V$1)</f>
        <v>7</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9</v>
      </c>
      <c r="Y190" s="2">
        <f>SUMIFS(DataRegularSeason20242025!$AA$3:$AA$1315,DataRegularSeason20242025!$B$3:$B$1315, "&lt;=" &amp; $A190, DataRegularSeason20242025!$D$3:$D$1315, Y$1)+SUMIFS(DataRegularSeason20242025!$AB$3:$AB$1315,DataRegularSeason20242025!$B$3:$B$1315, "&lt;=" &amp; $A190, DataRegularSeason20242025!$E$3:$E$1315, Y$1)</f>
        <v>4</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12</v>
      </c>
      <c r="AB190" s="2">
        <f>SUMIFS(DataRegularSeason20242025!$AA$3:$AA$1315,DataRegularSeason20242025!$B$3:$B$1315, "&lt;=" &amp; $A190, DataRegularSeason20242025!$D$3:$D$1315, AB$1)+SUMIFS(DataRegularSeason20242025!$AB$3:$AB$1315,DataRegularSeason20242025!$B$3:$B$1315, "&lt;=" &amp; $A190, DataRegularSeason20242025!$E$3:$E$1315, AB$1)</f>
        <v>11</v>
      </c>
      <c r="AC190" s="2">
        <f>SUMIFS(DataRegularSeason20242025!$AA$3:$AA$1315,DataRegularSeason20242025!$B$3:$B$1315, "&lt;=" &amp; $A190, DataRegularSeason20242025!$D$3:$D$1315, AC$1)+SUMIFS(DataRegularSeason20242025!$AB$3:$AB$1315,DataRegularSeason20242025!$B$3:$B$1315, "&lt;=" &amp; $A190, DataRegularSeason20242025!$E$3:$E$1315, AC$1)</f>
        <v>10</v>
      </c>
      <c r="AD190" s="2">
        <f>SUMIFS(DataRegularSeason20242025!$AA$3:$AA$1315,DataRegularSeason20242025!$B$3:$B$1315, "&lt;=" &amp; $A190, DataRegularSeason20242025!$D$3:$D$1315, AD$1)+SUMIFS(DataRegularSeason20242025!$AB$3:$AB$1315,DataRegularSeason20242025!$B$3:$B$1315, "&lt;=" &amp; $A190, DataRegularSeason20242025!$E$3:$E$1315, AD$1)</f>
        <v>11</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16</v>
      </c>
      <c r="AG190" s="2">
        <f>SUMIFS(DataRegularSeason20242025!$AA$3:$AA$1315,DataRegularSeason20242025!$B$3:$B$1315, "&lt;=" &amp; $A190, DataRegularSeason20242025!$D$3:$D$1315, AG$1)+SUMIFS(DataRegularSeason20242025!$AB$3:$AB$1315,DataRegularSeason20242025!$B$3:$B$1315, "&lt;=" &amp; $A190, DataRegularSeason20242025!$E$3:$E$1315, AG$1)</f>
        <v>10</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7</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12</v>
      </c>
      <c r="F191" s="2">
        <f>SUMIFS(DataRegularSeason20242025!$AA$3:$AA$1315,DataRegularSeason20242025!$B$3:$B$1315, "&lt;=" &amp; $A191, DataRegularSeason20242025!$D$3:$D$1315, F$1)+SUMIFS(DataRegularSeason20242025!$AB$3:$AB$1315,DataRegularSeason20242025!$B$3:$B$1315, "&lt;=" &amp; $A191, DataRegularSeason20242025!$E$3:$E$1315, F$1)</f>
        <v>9</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7</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15</v>
      </c>
      <c r="N191" s="2">
        <f>SUMIFS(DataRegularSeason20242025!$AA$3:$AA$1315,DataRegularSeason20242025!$B$3:$B$1315, "&lt;=" &amp; $A191, DataRegularSeason20242025!$D$3:$D$1315, N$1)+SUMIFS(DataRegularSeason20242025!$AB$3:$AB$1315,DataRegularSeason20242025!$B$3:$B$1315, "&lt;=" &amp; $A191, DataRegularSeason20242025!$E$3:$E$1315, N$1)</f>
        <v>12</v>
      </c>
      <c r="O191" s="2">
        <f>SUMIFS(DataRegularSeason20242025!$AA$3:$AA$1315,DataRegularSeason20242025!$B$3:$B$1315, "&lt;=" &amp; $A191, DataRegularSeason20242025!$D$3:$D$1315, O$1)+SUMIFS(DataRegularSeason20242025!$AB$3:$AB$1315,DataRegularSeason20242025!$B$3:$B$1315, "&lt;=" &amp; $A191, DataRegularSeason20242025!$E$3:$E$1315, O$1)</f>
        <v>14</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14</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8</v>
      </c>
      <c r="V191" s="2">
        <f>SUMIFS(DataRegularSeason20242025!$AA$3:$AA$1315,DataRegularSeason20242025!$B$3:$B$1315, "&lt;=" &amp; $A191, DataRegularSeason20242025!$D$3:$D$1315, V$1)+SUMIFS(DataRegularSeason20242025!$AB$3:$AB$1315,DataRegularSeason20242025!$B$3:$B$1315, "&lt;=" &amp; $A191, DataRegularSeason20242025!$E$3:$E$1315, V$1)</f>
        <v>7</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9</v>
      </c>
      <c r="Y191" s="2">
        <f>SUMIFS(DataRegularSeason20242025!$AA$3:$AA$1315,DataRegularSeason20242025!$B$3:$B$1315, "&lt;=" &amp; $A191, DataRegularSeason20242025!$D$3:$D$1315, Y$1)+SUMIFS(DataRegularSeason20242025!$AB$3:$AB$1315,DataRegularSeason20242025!$B$3:$B$1315, "&lt;=" &amp; $A191, DataRegularSeason20242025!$E$3:$E$1315, Y$1)</f>
        <v>4</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12</v>
      </c>
      <c r="AB191" s="2">
        <f>SUMIFS(DataRegularSeason20242025!$AA$3:$AA$1315,DataRegularSeason20242025!$B$3:$B$1315, "&lt;=" &amp; $A191, DataRegularSeason20242025!$D$3:$D$1315, AB$1)+SUMIFS(DataRegularSeason20242025!$AB$3:$AB$1315,DataRegularSeason20242025!$B$3:$B$1315, "&lt;=" &amp; $A191, DataRegularSeason20242025!$E$3:$E$1315, AB$1)</f>
        <v>11</v>
      </c>
      <c r="AC191" s="2">
        <f>SUMIFS(DataRegularSeason20242025!$AA$3:$AA$1315,DataRegularSeason20242025!$B$3:$B$1315, "&lt;=" &amp; $A191, DataRegularSeason20242025!$D$3:$D$1315, AC$1)+SUMIFS(DataRegularSeason20242025!$AB$3:$AB$1315,DataRegularSeason20242025!$B$3:$B$1315, "&lt;=" &amp; $A191, DataRegularSeason20242025!$E$3:$E$1315, AC$1)</f>
        <v>10</v>
      </c>
      <c r="AD191" s="2">
        <f>SUMIFS(DataRegularSeason20242025!$AA$3:$AA$1315,DataRegularSeason20242025!$B$3:$B$1315, "&lt;=" &amp; $A191, DataRegularSeason20242025!$D$3:$D$1315, AD$1)+SUMIFS(DataRegularSeason20242025!$AB$3:$AB$1315,DataRegularSeason20242025!$B$3:$B$1315, "&lt;=" &amp; $A191, DataRegularSeason20242025!$E$3:$E$1315, AD$1)</f>
        <v>11</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16</v>
      </c>
      <c r="AG191" s="2">
        <f>SUMIFS(DataRegularSeason20242025!$AA$3:$AA$1315,DataRegularSeason20242025!$B$3:$B$1315, "&lt;=" &amp; $A191, DataRegularSeason20242025!$D$3:$D$1315, AG$1)+SUMIFS(DataRegularSeason20242025!$AB$3:$AB$1315,DataRegularSeason20242025!$B$3:$B$1315, "&lt;=" &amp; $A191, DataRegularSeason20242025!$E$3:$E$1315, AG$1)</f>
        <v>10</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7</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12</v>
      </c>
      <c r="F192" s="2">
        <f>SUMIFS(DataRegularSeason20242025!$AA$3:$AA$1315,DataRegularSeason20242025!$B$3:$B$1315, "&lt;=" &amp; $A192, DataRegularSeason20242025!$D$3:$D$1315, F$1)+SUMIFS(DataRegularSeason20242025!$AB$3:$AB$1315,DataRegularSeason20242025!$B$3:$B$1315, "&lt;=" &amp; $A192, DataRegularSeason20242025!$E$3:$E$1315, F$1)</f>
        <v>9</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7</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15</v>
      </c>
      <c r="N192" s="2">
        <f>SUMIFS(DataRegularSeason20242025!$AA$3:$AA$1315,DataRegularSeason20242025!$B$3:$B$1315, "&lt;=" &amp; $A192, DataRegularSeason20242025!$D$3:$D$1315, N$1)+SUMIFS(DataRegularSeason20242025!$AB$3:$AB$1315,DataRegularSeason20242025!$B$3:$B$1315, "&lt;=" &amp; $A192, DataRegularSeason20242025!$E$3:$E$1315, N$1)</f>
        <v>12</v>
      </c>
      <c r="O192" s="2">
        <f>SUMIFS(DataRegularSeason20242025!$AA$3:$AA$1315,DataRegularSeason20242025!$B$3:$B$1315, "&lt;=" &amp; $A192, DataRegularSeason20242025!$D$3:$D$1315, O$1)+SUMIFS(DataRegularSeason20242025!$AB$3:$AB$1315,DataRegularSeason20242025!$B$3:$B$1315, "&lt;=" &amp; $A192, DataRegularSeason20242025!$E$3:$E$1315, O$1)</f>
        <v>14</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14</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8</v>
      </c>
      <c r="V192" s="2">
        <f>SUMIFS(DataRegularSeason20242025!$AA$3:$AA$1315,DataRegularSeason20242025!$B$3:$B$1315, "&lt;=" &amp; $A192, DataRegularSeason20242025!$D$3:$D$1315, V$1)+SUMIFS(DataRegularSeason20242025!$AB$3:$AB$1315,DataRegularSeason20242025!$B$3:$B$1315, "&lt;=" &amp; $A192, DataRegularSeason20242025!$E$3:$E$1315, V$1)</f>
        <v>7</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9</v>
      </c>
      <c r="Y192" s="2">
        <f>SUMIFS(DataRegularSeason20242025!$AA$3:$AA$1315,DataRegularSeason20242025!$B$3:$B$1315, "&lt;=" &amp; $A192, DataRegularSeason20242025!$D$3:$D$1315, Y$1)+SUMIFS(DataRegularSeason20242025!$AB$3:$AB$1315,DataRegularSeason20242025!$B$3:$B$1315, "&lt;=" &amp; $A192, DataRegularSeason20242025!$E$3:$E$1315, Y$1)</f>
        <v>4</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12</v>
      </c>
      <c r="AB192" s="2">
        <f>SUMIFS(DataRegularSeason20242025!$AA$3:$AA$1315,DataRegularSeason20242025!$B$3:$B$1315, "&lt;=" &amp; $A192, DataRegularSeason20242025!$D$3:$D$1315, AB$1)+SUMIFS(DataRegularSeason20242025!$AB$3:$AB$1315,DataRegularSeason20242025!$B$3:$B$1315, "&lt;=" &amp; $A192, DataRegularSeason20242025!$E$3:$E$1315, AB$1)</f>
        <v>11</v>
      </c>
      <c r="AC192" s="2">
        <f>SUMIFS(DataRegularSeason20242025!$AA$3:$AA$1315,DataRegularSeason20242025!$B$3:$B$1315, "&lt;=" &amp; $A192, DataRegularSeason20242025!$D$3:$D$1315, AC$1)+SUMIFS(DataRegularSeason20242025!$AB$3:$AB$1315,DataRegularSeason20242025!$B$3:$B$1315, "&lt;=" &amp; $A192, DataRegularSeason20242025!$E$3:$E$1315, AC$1)</f>
        <v>10</v>
      </c>
      <c r="AD192" s="2">
        <f>SUMIFS(DataRegularSeason20242025!$AA$3:$AA$1315,DataRegularSeason20242025!$B$3:$B$1315, "&lt;=" &amp; $A192, DataRegularSeason20242025!$D$3:$D$1315, AD$1)+SUMIFS(DataRegularSeason20242025!$AB$3:$AB$1315,DataRegularSeason20242025!$B$3:$B$1315, "&lt;=" &amp; $A192, DataRegularSeason20242025!$E$3:$E$1315, AD$1)</f>
        <v>11</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16</v>
      </c>
      <c r="AG192" s="2">
        <f>SUMIFS(DataRegularSeason20242025!$AA$3:$AA$1315,DataRegularSeason20242025!$B$3:$B$1315, "&lt;=" &amp; $A192, DataRegularSeason20242025!$D$3:$D$1315, AG$1)+SUMIFS(DataRegularSeason20242025!$AB$3:$AB$1315,DataRegularSeason20242025!$B$3:$B$1315, "&lt;=" &amp; $A192, DataRegularSeason20242025!$E$3:$E$1315, AG$1)</f>
        <v>10</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7</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12</v>
      </c>
      <c r="F193" s="2">
        <f>SUMIFS(DataRegularSeason20242025!$AA$3:$AA$1315,DataRegularSeason20242025!$B$3:$B$1315, "&lt;=" &amp; $A193, DataRegularSeason20242025!$D$3:$D$1315, F$1)+SUMIFS(DataRegularSeason20242025!$AB$3:$AB$1315,DataRegularSeason20242025!$B$3:$B$1315, "&lt;=" &amp; $A193, DataRegularSeason20242025!$E$3:$E$1315, F$1)</f>
        <v>9</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7</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15</v>
      </c>
      <c r="N193" s="2">
        <f>SUMIFS(DataRegularSeason20242025!$AA$3:$AA$1315,DataRegularSeason20242025!$B$3:$B$1315, "&lt;=" &amp; $A193, DataRegularSeason20242025!$D$3:$D$1315, N$1)+SUMIFS(DataRegularSeason20242025!$AB$3:$AB$1315,DataRegularSeason20242025!$B$3:$B$1315, "&lt;=" &amp; $A193, DataRegularSeason20242025!$E$3:$E$1315, N$1)</f>
        <v>12</v>
      </c>
      <c r="O193" s="2">
        <f>SUMIFS(DataRegularSeason20242025!$AA$3:$AA$1315,DataRegularSeason20242025!$B$3:$B$1315, "&lt;=" &amp; $A193, DataRegularSeason20242025!$D$3:$D$1315, O$1)+SUMIFS(DataRegularSeason20242025!$AB$3:$AB$1315,DataRegularSeason20242025!$B$3:$B$1315, "&lt;=" &amp; $A193, DataRegularSeason20242025!$E$3:$E$1315, O$1)</f>
        <v>14</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14</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8</v>
      </c>
      <c r="V193" s="2">
        <f>SUMIFS(DataRegularSeason20242025!$AA$3:$AA$1315,DataRegularSeason20242025!$B$3:$B$1315, "&lt;=" &amp; $A193, DataRegularSeason20242025!$D$3:$D$1315, V$1)+SUMIFS(DataRegularSeason20242025!$AB$3:$AB$1315,DataRegularSeason20242025!$B$3:$B$1315, "&lt;=" &amp; $A193, DataRegularSeason20242025!$E$3:$E$1315, V$1)</f>
        <v>7</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9</v>
      </c>
      <c r="Y193" s="2">
        <f>SUMIFS(DataRegularSeason20242025!$AA$3:$AA$1315,DataRegularSeason20242025!$B$3:$B$1315, "&lt;=" &amp; $A193, DataRegularSeason20242025!$D$3:$D$1315, Y$1)+SUMIFS(DataRegularSeason20242025!$AB$3:$AB$1315,DataRegularSeason20242025!$B$3:$B$1315, "&lt;=" &amp; $A193, DataRegularSeason20242025!$E$3:$E$1315, Y$1)</f>
        <v>4</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12</v>
      </c>
      <c r="AB193" s="2">
        <f>SUMIFS(DataRegularSeason20242025!$AA$3:$AA$1315,DataRegularSeason20242025!$B$3:$B$1315, "&lt;=" &amp; $A193, DataRegularSeason20242025!$D$3:$D$1315, AB$1)+SUMIFS(DataRegularSeason20242025!$AB$3:$AB$1315,DataRegularSeason20242025!$B$3:$B$1315, "&lt;=" &amp; $A193, DataRegularSeason20242025!$E$3:$E$1315, AB$1)</f>
        <v>11</v>
      </c>
      <c r="AC193" s="2">
        <f>SUMIFS(DataRegularSeason20242025!$AA$3:$AA$1315,DataRegularSeason20242025!$B$3:$B$1315, "&lt;=" &amp; $A193, DataRegularSeason20242025!$D$3:$D$1315, AC$1)+SUMIFS(DataRegularSeason20242025!$AB$3:$AB$1315,DataRegularSeason20242025!$B$3:$B$1315, "&lt;=" &amp; $A193, DataRegularSeason20242025!$E$3:$E$1315, AC$1)</f>
        <v>10</v>
      </c>
      <c r="AD193" s="2">
        <f>SUMIFS(DataRegularSeason20242025!$AA$3:$AA$1315,DataRegularSeason20242025!$B$3:$B$1315, "&lt;=" &amp; $A193, DataRegularSeason20242025!$D$3:$D$1315, AD$1)+SUMIFS(DataRegularSeason20242025!$AB$3:$AB$1315,DataRegularSeason20242025!$B$3:$B$1315, "&lt;=" &amp; $A193, DataRegularSeason20242025!$E$3:$E$1315, AD$1)</f>
        <v>11</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16</v>
      </c>
      <c r="AG193" s="2">
        <f>SUMIFS(DataRegularSeason20242025!$AA$3:$AA$1315,DataRegularSeason20242025!$B$3:$B$1315, "&lt;=" &amp; $A193, DataRegularSeason20242025!$D$3:$D$1315, AG$1)+SUMIFS(DataRegularSeason20242025!$AB$3:$AB$1315,DataRegularSeason20242025!$B$3:$B$1315, "&lt;=" &amp; $A193, DataRegularSeason20242025!$E$3:$E$1315, AG$1)</f>
        <v>10</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7</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12</v>
      </c>
      <c r="F194" s="2">
        <f>SUMIFS(DataRegularSeason20242025!$AA$3:$AA$1315,DataRegularSeason20242025!$B$3:$B$1315, "&lt;=" &amp; $A194, DataRegularSeason20242025!$D$3:$D$1315, F$1)+SUMIFS(DataRegularSeason20242025!$AB$3:$AB$1315,DataRegularSeason20242025!$B$3:$B$1315, "&lt;=" &amp; $A194, DataRegularSeason20242025!$E$3:$E$1315, F$1)</f>
        <v>9</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7</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15</v>
      </c>
      <c r="N194" s="2">
        <f>SUMIFS(DataRegularSeason20242025!$AA$3:$AA$1315,DataRegularSeason20242025!$B$3:$B$1315, "&lt;=" &amp; $A194, DataRegularSeason20242025!$D$3:$D$1315, N$1)+SUMIFS(DataRegularSeason20242025!$AB$3:$AB$1315,DataRegularSeason20242025!$B$3:$B$1315, "&lt;=" &amp; $A194, DataRegularSeason20242025!$E$3:$E$1315, N$1)</f>
        <v>12</v>
      </c>
      <c r="O194" s="2">
        <f>SUMIFS(DataRegularSeason20242025!$AA$3:$AA$1315,DataRegularSeason20242025!$B$3:$B$1315, "&lt;=" &amp; $A194, DataRegularSeason20242025!$D$3:$D$1315, O$1)+SUMIFS(DataRegularSeason20242025!$AB$3:$AB$1315,DataRegularSeason20242025!$B$3:$B$1315, "&lt;=" &amp; $A194, DataRegularSeason20242025!$E$3:$E$1315, O$1)</f>
        <v>14</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14</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8</v>
      </c>
      <c r="V194" s="2">
        <f>SUMIFS(DataRegularSeason20242025!$AA$3:$AA$1315,DataRegularSeason20242025!$B$3:$B$1315, "&lt;=" &amp; $A194, DataRegularSeason20242025!$D$3:$D$1315, V$1)+SUMIFS(DataRegularSeason20242025!$AB$3:$AB$1315,DataRegularSeason20242025!$B$3:$B$1315, "&lt;=" &amp; $A194, DataRegularSeason20242025!$E$3:$E$1315, V$1)</f>
        <v>7</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9</v>
      </c>
      <c r="Y194" s="2">
        <f>SUMIFS(DataRegularSeason20242025!$AA$3:$AA$1315,DataRegularSeason20242025!$B$3:$B$1315, "&lt;=" &amp; $A194, DataRegularSeason20242025!$D$3:$D$1315, Y$1)+SUMIFS(DataRegularSeason20242025!$AB$3:$AB$1315,DataRegularSeason20242025!$B$3:$B$1315, "&lt;=" &amp; $A194, DataRegularSeason20242025!$E$3:$E$1315, Y$1)</f>
        <v>4</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12</v>
      </c>
      <c r="AB194" s="2">
        <f>SUMIFS(DataRegularSeason20242025!$AA$3:$AA$1315,DataRegularSeason20242025!$B$3:$B$1315, "&lt;=" &amp; $A194, DataRegularSeason20242025!$D$3:$D$1315, AB$1)+SUMIFS(DataRegularSeason20242025!$AB$3:$AB$1315,DataRegularSeason20242025!$B$3:$B$1315, "&lt;=" &amp; $A194, DataRegularSeason20242025!$E$3:$E$1315, AB$1)</f>
        <v>11</v>
      </c>
      <c r="AC194" s="2">
        <f>SUMIFS(DataRegularSeason20242025!$AA$3:$AA$1315,DataRegularSeason20242025!$B$3:$B$1315, "&lt;=" &amp; $A194, DataRegularSeason20242025!$D$3:$D$1315, AC$1)+SUMIFS(DataRegularSeason20242025!$AB$3:$AB$1315,DataRegularSeason20242025!$B$3:$B$1315, "&lt;=" &amp; $A194, DataRegularSeason20242025!$E$3:$E$1315, AC$1)</f>
        <v>10</v>
      </c>
      <c r="AD194" s="2">
        <f>SUMIFS(DataRegularSeason20242025!$AA$3:$AA$1315,DataRegularSeason20242025!$B$3:$B$1315, "&lt;=" &amp; $A194, DataRegularSeason20242025!$D$3:$D$1315, AD$1)+SUMIFS(DataRegularSeason20242025!$AB$3:$AB$1315,DataRegularSeason20242025!$B$3:$B$1315, "&lt;=" &amp; $A194, DataRegularSeason20242025!$E$3:$E$1315, AD$1)</f>
        <v>11</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16</v>
      </c>
      <c r="AG194" s="2">
        <f>SUMIFS(DataRegularSeason20242025!$AA$3:$AA$1315,DataRegularSeason20242025!$B$3:$B$1315, "&lt;=" &amp; $A194, DataRegularSeason20242025!$D$3:$D$1315, AG$1)+SUMIFS(DataRegularSeason20242025!$AB$3:$AB$1315,DataRegularSeason20242025!$B$3:$B$1315, "&lt;=" &amp; $A194, DataRegularSeason20242025!$E$3:$E$1315, AG$1)</f>
        <v>10</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7</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12</v>
      </c>
      <c r="F195" s="2">
        <f>SUMIFS(DataRegularSeason20242025!$AA$3:$AA$1315,DataRegularSeason20242025!$B$3:$B$1315, "&lt;=" &amp; $A195, DataRegularSeason20242025!$D$3:$D$1315, F$1)+SUMIFS(DataRegularSeason20242025!$AB$3:$AB$1315,DataRegularSeason20242025!$B$3:$B$1315, "&lt;=" &amp; $A195, DataRegularSeason20242025!$E$3:$E$1315, F$1)</f>
        <v>9</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7</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15</v>
      </c>
      <c r="N195" s="2">
        <f>SUMIFS(DataRegularSeason20242025!$AA$3:$AA$1315,DataRegularSeason20242025!$B$3:$B$1315, "&lt;=" &amp; $A195, DataRegularSeason20242025!$D$3:$D$1315, N$1)+SUMIFS(DataRegularSeason20242025!$AB$3:$AB$1315,DataRegularSeason20242025!$B$3:$B$1315, "&lt;=" &amp; $A195, DataRegularSeason20242025!$E$3:$E$1315, N$1)</f>
        <v>12</v>
      </c>
      <c r="O195" s="2">
        <f>SUMIFS(DataRegularSeason20242025!$AA$3:$AA$1315,DataRegularSeason20242025!$B$3:$B$1315, "&lt;=" &amp; $A195, DataRegularSeason20242025!$D$3:$D$1315, O$1)+SUMIFS(DataRegularSeason20242025!$AB$3:$AB$1315,DataRegularSeason20242025!$B$3:$B$1315, "&lt;=" &amp; $A195, DataRegularSeason20242025!$E$3:$E$1315, O$1)</f>
        <v>14</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14</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8</v>
      </c>
      <c r="V195" s="2">
        <f>SUMIFS(DataRegularSeason20242025!$AA$3:$AA$1315,DataRegularSeason20242025!$B$3:$B$1315, "&lt;=" &amp; $A195, DataRegularSeason20242025!$D$3:$D$1315, V$1)+SUMIFS(DataRegularSeason20242025!$AB$3:$AB$1315,DataRegularSeason20242025!$B$3:$B$1315, "&lt;=" &amp; $A195, DataRegularSeason20242025!$E$3:$E$1315, V$1)</f>
        <v>7</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9</v>
      </c>
      <c r="Y195" s="2">
        <f>SUMIFS(DataRegularSeason20242025!$AA$3:$AA$1315,DataRegularSeason20242025!$B$3:$B$1315, "&lt;=" &amp; $A195, DataRegularSeason20242025!$D$3:$D$1315, Y$1)+SUMIFS(DataRegularSeason20242025!$AB$3:$AB$1315,DataRegularSeason20242025!$B$3:$B$1315, "&lt;=" &amp; $A195, DataRegularSeason20242025!$E$3:$E$1315, Y$1)</f>
        <v>4</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12</v>
      </c>
      <c r="AB195" s="2">
        <f>SUMIFS(DataRegularSeason20242025!$AA$3:$AA$1315,DataRegularSeason20242025!$B$3:$B$1315, "&lt;=" &amp; $A195, DataRegularSeason20242025!$D$3:$D$1315, AB$1)+SUMIFS(DataRegularSeason20242025!$AB$3:$AB$1315,DataRegularSeason20242025!$B$3:$B$1315, "&lt;=" &amp; $A195, DataRegularSeason20242025!$E$3:$E$1315, AB$1)</f>
        <v>11</v>
      </c>
      <c r="AC195" s="2">
        <f>SUMIFS(DataRegularSeason20242025!$AA$3:$AA$1315,DataRegularSeason20242025!$B$3:$B$1315, "&lt;=" &amp; $A195, DataRegularSeason20242025!$D$3:$D$1315, AC$1)+SUMIFS(DataRegularSeason20242025!$AB$3:$AB$1315,DataRegularSeason20242025!$B$3:$B$1315, "&lt;=" &amp; $A195, DataRegularSeason20242025!$E$3:$E$1315, AC$1)</f>
        <v>10</v>
      </c>
      <c r="AD195" s="2">
        <f>SUMIFS(DataRegularSeason20242025!$AA$3:$AA$1315,DataRegularSeason20242025!$B$3:$B$1315, "&lt;=" &amp; $A195, DataRegularSeason20242025!$D$3:$D$1315, AD$1)+SUMIFS(DataRegularSeason20242025!$AB$3:$AB$1315,DataRegularSeason20242025!$B$3:$B$1315, "&lt;=" &amp; $A195, DataRegularSeason20242025!$E$3:$E$1315, AD$1)</f>
        <v>11</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16</v>
      </c>
      <c r="AG195" s="2">
        <f>SUMIFS(DataRegularSeason20242025!$AA$3:$AA$1315,DataRegularSeason20242025!$B$3:$B$1315, "&lt;=" &amp; $A195, DataRegularSeason20242025!$D$3:$D$1315, AG$1)+SUMIFS(DataRegularSeason20242025!$AB$3:$AB$1315,DataRegularSeason20242025!$B$3:$B$1315, "&lt;=" &amp; $A195, DataRegularSeason20242025!$E$3:$E$1315, AG$1)</f>
        <v>10</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7</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12</v>
      </c>
      <c r="F196" s="2">
        <f>SUMIFS(DataRegularSeason20242025!$AA$3:$AA$1315,DataRegularSeason20242025!$B$3:$B$1315, "&lt;=" &amp; $A196, DataRegularSeason20242025!$D$3:$D$1315, F$1)+SUMIFS(DataRegularSeason20242025!$AB$3:$AB$1315,DataRegularSeason20242025!$B$3:$B$1315, "&lt;=" &amp; $A196, DataRegularSeason20242025!$E$3:$E$1315, F$1)</f>
        <v>9</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7</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15</v>
      </c>
      <c r="N196" s="2">
        <f>SUMIFS(DataRegularSeason20242025!$AA$3:$AA$1315,DataRegularSeason20242025!$B$3:$B$1315, "&lt;=" &amp; $A196, DataRegularSeason20242025!$D$3:$D$1315, N$1)+SUMIFS(DataRegularSeason20242025!$AB$3:$AB$1315,DataRegularSeason20242025!$B$3:$B$1315, "&lt;=" &amp; $A196, DataRegularSeason20242025!$E$3:$E$1315, N$1)</f>
        <v>12</v>
      </c>
      <c r="O196" s="2">
        <f>SUMIFS(DataRegularSeason20242025!$AA$3:$AA$1315,DataRegularSeason20242025!$B$3:$B$1315, "&lt;=" &amp; $A196, DataRegularSeason20242025!$D$3:$D$1315, O$1)+SUMIFS(DataRegularSeason20242025!$AB$3:$AB$1315,DataRegularSeason20242025!$B$3:$B$1315, "&lt;=" &amp; $A196, DataRegularSeason20242025!$E$3:$E$1315, O$1)</f>
        <v>14</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14</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8</v>
      </c>
      <c r="V196" s="2">
        <f>SUMIFS(DataRegularSeason20242025!$AA$3:$AA$1315,DataRegularSeason20242025!$B$3:$B$1315, "&lt;=" &amp; $A196, DataRegularSeason20242025!$D$3:$D$1315, V$1)+SUMIFS(DataRegularSeason20242025!$AB$3:$AB$1315,DataRegularSeason20242025!$B$3:$B$1315, "&lt;=" &amp; $A196, DataRegularSeason20242025!$E$3:$E$1315, V$1)</f>
        <v>7</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9</v>
      </c>
      <c r="Y196" s="2">
        <f>SUMIFS(DataRegularSeason20242025!$AA$3:$AA$1315,DataRegularSeason20242025!$B$3:$B$1315, "&lt;=" &amp; $A196, DataRegularSeason20242025!$D$3:$D$1315, Y$1)+SUMIFS(DataRegularSeason20242025!$AB$3:$AB$1315,DataRegularSeason20242025!$B$3:$B$1315, "&lt;=" &amp; $A196, DataRegularSeason20242025!$E$3:$E$1315, Y$1)</f>
        <v>4</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12</v>
      </c>
      <c r="AB196" s="2">
        <f>SUMIFS(DataRegularSeason20242025!$AA$3:$AA$1315,DataRegularSeason20242025!$B$3:$B$1315, "&lt;=" &amp; $A196, DataRegularSeason20242025!$D$3:$D$1315, AB$1)+SUMIFS(DataRegularSeason20242025!$AB$3:$AB$1315,DataRegularSeason20242025!$B$3:$B$1315, "&lt;=" &amp; $A196, DataRegularSeason20242025!$E$3:$E$1315, AB$1)</f>
        <v>11</v>
      </c>
      <c r="AC196" s="2">
        <f>SUMIFS(DataRegularSeason20242025!$AA$3:$AA$1315,DataRegularSeason20242025!$B$3:$B$1315, "&lt;=" &amp; $A196, DataRegularSeason20242025!$D$3:$D$1315, AC$1)+SUMIFS(DataRegularSeason20242025!$AB$3:$AB$1315,DataRegularSeason20242025!$B$3:$B$1315, "&lt;=" &amp; $A196, DataRegularSeason20242025!$E$3:$E$1315, AC$1)</f>
        <v>10</v>
      </c>
      <c r="AD196" s="2">
        <f>SUMIFS(DataRegularSeason20242025!$AA$3:$AA$1315,DataRegularSeason20242025!$B$3:$B$1315, "&lt;=" &amp; $A196, DataRegularSeason20242025!$D$3:$D$1315, AD$1)+SUMIFS(DataRegularSeason20242025!$AB$3:$AB$1315,DataRegularSeason20242025!$B$3:$B$1315, "&lt;=" &amp; $A196, DataRegularSeason20242025!$E$3:$E$1315, AD$1)</f>
        <v>11</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16</v>
      </c>
      <c r="AG196" s="2">
        <f>SUMIFS(DataRegularSeason20242025!$AA$3:$AA$1315,DataRegularSeason20242025!$B$3:$B$1315, "&lt;=" &amp; $A196, DataRegularSeason20242025!$D$3:$D$1315, AG$1)+SUMIFS(DataRegularSeason20242025!$AB$3:$AB$1315,DataRegularSeason20242025!$B$3:$B$1315, "&lt;=" &amp; $A196, DataRegularSeason20242025!$E$3:$E$1315, AG$1)</f>
        <v>10</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7</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12</v>
      </c>
      <c r="F197" s="2">
        <f>SUMIFS(DataRegularSeason20242025!$AA$3:$AA$1315,DataRegularSeason20242025!$B$3:$B$1315, "&lt;=" &amp; $A197, DataRegularSeason20242025!$D$3:$D$1315, F$1)+SUMIFS(DataRegularSeason20242025!$AB$3:$AB$1315,DataRegularSeason20242025!$B$3:$B$1315, "&lt;=" &amp; $A197, DataRegularSeason20242025!$E$3:$E$1315, F$1)</f>
        <v>9</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7</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15</v>
      </c>
      <c r="N197" s="2">
        <f>SUMIFS(DataRegularSeason20242025!$AA$3:$AA$1315,DataRegularSeason20242025!$B$3:$B$1315, "&lt;=" &amp; $A197, DataRegularSeason20242025!$D$3:$D$1315, N$1)+SUMIFS(DataRegularSeason20242025!$AB$3:$AB$1315,DataRegularSeason20242025!$B$3:$B$1315, "&lt;=" &amp; $A197, DataRegularSeason20242025!$E$3:$E$1315, N$1)</f>
        <v>12</v>
      </c>
      <c r="O197" s="2">
        <f>SUMIFS(DataRegularSeason20242025!$AA$3:$AA$1315,DataRegularSeason20242025!$B$3:$B$1315, "&lt;=" &amp; $A197, DataRegularSeason20242025!$D$3:$D$1315, O$1)+SUMIFS(DataRegularSeason20242025!$AB$3:$AB$1315,DataRegularSeason20242025!$B$3:$B$1315, "&lt;=" &amp; $A197, DataRegularSeason20242025!$E$3:$E$1315, O$1)</f>
        <v>14</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14</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8</v>
      </c>
      <c r="V197" s="2">
        <f>SUMIFS(DataRegularSeason20242025!$AA$3:$AA$1315,DataRegularSeason20242025!$B$3:$B$1315, "&lt;=" &amp; $A197, DataRegularSeason20242025!$D$3:$D$1315, V$1)+SUMIFS(DataRegularSeason20242025!$AB$3:$AB$1315,DataRegularSeason20242025!$B$3:$B$1315, "&lt;=" &amp; $A197, DataRegularSeason20242025!$E$3:$E$1315, V$1)</f>
        <v>7</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9</v>
      </c>
      <c r="Y197" s="2">
        <f>SUMIFS(DataRegularSeason20242025!$AA$3:$AA$1315,DataRegularSeason20242025!$B$3:$B$1315, "&lt;=" &amp; $A197, DataRegularSeason20242025!$D$3:$D$1315, Y$1)+SUMIFS(DataRegularSeason20242025!$AB$3:$AB$1315,DataRegularSeason20242025!$B$3:$B$1315, "&lt;=" &amp; $A197, DataRegularSeason20242025!$E$3:$E$1315, Y$1)</f>
        <v>4</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12</v>
      </c>
      <c r="AB197" s="2">
        <f>SUMIFS(DataRegularSeason20242025!$AA$3:$AA$1315,DataRegularSeason20242025!$B$3:$B$1315, "&lt;=" &amp; $A197, DataRegularSeason20242025!$D$3:$D$1315, AB$1)+SUMIFS(DataRegularSeason20242025!$AB$3:$AB$1315,DataRegularSeason20242025!$B$3:$B$1315, "&lt;=" &amp; $A197, DataRegularSeason20242025!$E$3:$E$1315, AB$1)</f>
        <v>11</v>
      </c>
      <c r="AC197" s="2">
        <f>SUMIFS(DataRegularSeason20242025!$AA$3:$AA$1315,DataRegularSeason20242025!$B$3:$B$1315, "&lt;=" &amp; $A197, DataRegularSeason20242025!$D$3:$D$1315, AC$1)+SUMIFS(DataRegularSeason20242025!$AB$3:$AB$1315,DataRegularSeason20242025!$B$3:$B$1315, "&lt;=" &amp; $A197, DataRegularSeason20242025!$E$3:$E$1315, AC$1)</f>
        <v>10</v>
      </c>
      <c r="AD197" s="2">
        <f>SUMIFS(DataRegularSeason20242025!$AA$3:$AA$1315,DataRegularSeason20242025!$B$3:$B$1315, "&lt;=" &amp; $A197, DataRegularSeason20242025!$D$3:$D$1315, AD$1)+SUMIFS(DataRegularSeason20242025!$AB$3:$AB$1315,DataRegularSeason20242025!$B$3:$B$1315, "&lt;=" &amp; $A197, DataRegularSeason20242025!$E$3:$E$1315, AD$1)</f>
        <v>11</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16</v>
      </c>
      <c r="AG197" s="2">
        <f>SUMIFS(DataRegularSeason20242025!$AA$3:$AA$1315,DataRegularSeason20242025!$B$3:$B$1315, "&lt;=" &amp; $A197, DataRegularSeason20242025!$D$3:$D$1315, AG$1)+SUMIFS(DataRegularSeason20242025!$AB$3:$AB$1315,DataRegularSeason20242025!$B$3:$B$1315, "&lt;=" &amp; $A197, DataRegularSeason20242025!$E$3:$E$1315, AG$1)</f>
        <v>10</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7</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12</v>
      </c>
      <c r="F198" s="2">
        <f>SUMIFS(DataRegularSeason20242025!$AA$3:$AA$1315,DataRegularSeason20242025!$B$3:$B$1315, "&lt;=" &amp; $A198, DataRegularSeason20242025!$D$3:$D$1315, F$1)+SUMIFS(DataRegularSeason20242025!$AB$3:$AB$1315,DataRegularSeason20242025!$B$3:$B$1315, "&lt;=" &amp; $A198, DataRegularSeason20242025!$E$3:$E$1315, F$1)</f>
        <v>9</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7</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15</v>
      </c>
      <c r="N198" s="2">
        <f>SUMIFS(DataRegularSeason20242025!$AA$3:$AA$1315,DataRegularSeason20242025!$B$3:$B$1315, "&lt;=" &amp; $A198, DataRegularSeason20242025!$D$3:$D$1315, N$1)+SUMIFS(DataRegularSeason20242025!$AB$3:$AB$1315,DataRegularSeason20242025!$B$3:$B$1315, "&lt;=" &amp; $A198, DataRegularSeason20242025!$E$3:$E$1315, N$1)</f>
        <v>12</v>
      </c>
      <c r="O198" s="2">
        <f>SUMIFS(DataRegularSeason20242025!$AA$3:$AA$1315,DataRegularSeason20242025!$B$3:$B$1315, "&lt;=" &amp; $A198, DataRegularSeason20242025!$D$3:$D$1315, O$1)+SUMIFS(DataRegularSeason20242025!$AB$3:$AB$1315,DataRegularSeason20242025!$B$3:$B$1315, "&lt;=" &amp; $A198, DataRegularSeason20242025!$E$3:$E$1315, O$1)</f>
        <v>14</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14</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8</v>
      </c>
      <c r="V198" s="2">
        <f>SUMIFS(DataRegularSeason20242025!$AA$3:$AA$1315,DataRegularSeason20242025!$B$3:$B$1315, "&lt;=" &amp; $A198, DataRegularSeason20242025!$D$3:$D$1315, V$1)+SUMIFS(DataRegularSeason20242025!$AB$3:$AB$1315,DataRegularSeason20242025!$B$3:$B$1315, "&lt;=" &amp; $A198, DataRegularSeason20242025!$E$3:$E$1315, V$1)</f>
        <v>7</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9</v>
      </c>
      <c r="Y198" s="2">
        <f>SUMIFS(DataRegularSeason20242025!$AA$3:$AA$1315,DataRegularSeason20242025!$B$3:$B$1315, "&lt;=" &amp; $A198, DataRegularSeason20242025!$D$3:$D$1315, Y$1)+SUMIFS(DataRegularSeason20242025!$AB$3:$AB$1315,DataRegularSeason20242025!$B$3:$B$1315, "&lt;=" &amp; $A198, DataRegularSeason20242025!$E$3:$E$1315, Y$1)</f>
        <v>4</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12</v>
      </c>
      <c r="AB198" s="2">
        <f>SUMIFS(DataRegularSeason20242025!$AA$3:$AA$1315,DataRegularSeason20242025!$B$3:$B$1315, "&lt;=" &amp; $A198, DataRegularSeason20242025!$D$3:$D$1315, AB$1)+SUMIFS(DataRegularSeason20242025!$AB$3:$AB$1315,DataRegularSeason20242025!$B$3:$B$1315, "&lt;=" &amp; $A198, DataRegularSeason20242025!$E$3:$E$1315, AB$1)</f>
        <v>11</v>
      </c>
      <c r="AC198" s="2">
        <f>SUMIFS(DataRegularSeason20242025!$AA$3:$AA$1315,DataRegularSeason20242025!$B$3:$B$1315, "&lt;=" &amp; $A198, DataRegularSeason20242025!$D$3:$D$1315, AC$1)+SUMIFS(DataRegularSeason20242025!$AB$3:$AB$1315,DataRegularSeason20242025!$B$3:$B$1315, "&lt;=" &amp; $A198, DataRegularSeason20242025!$E$3:$E$1315, AC$1)</f>
        <v>10</v>
      </c>
      <c r="AD198" s="2">
        <f>SUMIFS(DataRegularSeason20242025!$AA$3:$AA$1315,DataRegularSeason20242025!$B$3:$B$1315, "&lt;=" &amp; $A198, DataRegularSeason20242025!$D$3:$D$1315, AD$1)+SUMIFS(DataRegularSeason20242025!$AB$3:$AB$1315,DataRegularSeason20242025!$B$3:$B$1315, "&lt;=" &amp; $A198, DataRegularSeason20242025!$E$3:$E$1315, AD$1)</f>
        <v>11</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16</v>
      </c>
      <c r="AG198" s="2">
        <f>SUMIFS(DataRegularSeason20242025!$AA$3:$AA$1315,DataRegularSeason20242025!$B$3:$B$1315, "&lt;=" &amp; $A198, DataRegularSeason20242025!$D$3:$D$1315, AG$1)+SUMIFS(DataRegularSeason20242025!$AB$3:$AB$1315,DataRegularSeason20242025!$B$3:$B$1315, "&lt;=" &amp; $A198, DataRegularSeason20242025!$E$3:$E$1315, AG$1)</f>
        <v>10</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7</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12</v>
      </c>
      <c r="F199" s="2">
        <f>SUMIFS(DataRegularSeason20242025!$AA$3:$AA$1315,DataRegularSeason20242025!$B$3:$B$1315, "&lt;=" &amp; $A199, DataRegularSeason20242025!$D$3:$D$1315, F$1)+SUMIFS(DataRegularSeason20242025!$AB$3:$AB$1315,DataRegularSeason20242025!$B$3:$B$1315, "&lt;=" &amp; $A199, DataRegularSeason20242025!$E$3:$E$1315, F$1)</f>
        <v>9</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7</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15</v>
      </c>
      <c r="N199" s="2">
        <f>SUMIFS(DataRegularSeason20242025!$AA$3:$AA$1315,DataRegularSeason20242025!$B$3:$B$1315, "&lt;=" &amp; $A199, DataRegularSeason20242025!$D$3:$D$1315, N$1)+SUMIFS(DataRegularSeason20242025!$AB$3:$AB$1315,DataRegularSeason20242025!$B$3:$B$1315, "&lt;=" &amp; $A199, DataRegularSeason20242025!$E$3:$E$1315, N$1)</f>
        <v>12</v>
      </c>
      <c r="O199" s="2">
        <f>SUMIFS(DataRegularSeason20242025!$AA$3:$AA$1315,DataRegularSeason20242025!$B$3:$B$1315, "&lt;=" &amp; $A199, DataRegularSeason20242025!$D$3:$D$1315, O$1)+SUMIFS(DataRegularSeason20242025!$AB$3:$AB$1315,DataRegularSeason20242025!$B$3:$B$1315, "&lt;=" &amp; $A199, DataRegularSeason20242025!$E$3:$E$1315, O$1)</f>
        <v>14</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14</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8</v>
      </c>
      <c r="V199" s="2">
        <f>SUMIFS(DataRegularSeason20242025!$AA$3:$AA$1315,DataRegularSeason20242025!$B$3:$B$1315, "&lt;=" &amp; $A199, DataRegularSeason20242025!$D$3:$D$1315, V$1)+SUMIFS(DataRegularSeason20242025!$AB$3:$AB$1315,DataRegularSeason20242025!$B$3:$B$1315, "&lt;=" &amp; $A199, DataRegularSeason20242025!$E$3:$E$1315, V$1)</f>
        <v>7</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9</v>
      </c>
      <c r="Y199" s="2">
        <f>SUMIFS(DataRegularSeason20242025!$AA$3:$AA$1315,DataRegularSeason20242025!$B$3:$B$1315, "&lt;=" &amp; $A199, DataRegularSeason20242025!$D$3:$D$1315, Y$1)+SUMIFS(DataRegularSeason20242025!$AB$3:$AB$1315,DataRegularSeason20242025!$B$3:$B$1315, "&lt;=" &amp; $A199, DataRegularSeason20242025!$E$3:$E$1315, Y$1)</f>
        <v>4</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12</v>
      </c>
      <c r="AB199" s="2">
        <f>SUMIFS(DataRegularSeason20242025!$AA$3:$AA$1315,DataRegularSeason20242025!$B$3:$B$1315, "&lt;=" &amp; $A199, DataRegularSeason20242025!$D$3:$D$1315, AB$1)+SUMIFS(DataRegularSeason20242025!$AB$3:$AB$1315,DataRegularSeason20242025!$B$3:$B$1315, "&lt;=" &amp; $A199, DataRegularSeason20242025!$E$3:$E$1315, AB$1)</f>
        <v>11</v>
      </c>
      <c r="AC199" s="2">
        <f>SUMIFS(DataRegularSeason20242025!$AA$3:$AA$1315,DataRegularSeason20242025!$B$3:$B$1315, "&lt;=" &amp; $A199, DataRegularSeason20242025!$D$3:$D$1315, AC$1)+SUMIFS(DataRegularSeason20242025!$AB$3:$AB$1315,DataRegularSeason20242025!$B$3:$B$1315, "&lt;=" &amp; $A199, DataRegularSeason20242025!$E$3:$E$1315, AC$1)</f>
        <v>10</v>
      </c>
      <c r="AD199" s="2">
        <f>SUMIFS(DataRegularSeason20242025!$AA$3:$AA$1315,DataRegularSeason20242025!$B$3:$B$1315, "&lt;=" &amp; $A199, DataRegularSeason20242025!$D$3:$D$1315, AD$1)+SUMIFS(DataRegularSeason20242025!$AB$3:$AB$1315,DataRegularSeason20242025!$B$3:$B$1315, "&lt;=" &amp; $A199, DataRegularSeason20242025!$E$3:$E$1315, AD$1)</f>
        <v>11</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16</v>
      </c>
      <c r="AG199" s="2">
        <f>SUMIFS(DataRegularSeason20242025!$AA$3:$AA$1315,DataRegularSeason20242025!$B$3:$B$1315, "&lt;=" &amp; $A199, DataRegularSeason20242025!$D$3:$D$1315, AG$1)+SUMIFS(DataRegularSeason20242025!$AB$3:$AB$1315,DataRegularSeason20242025!$B$3:$B$1315, "&lt;=" &amp; $A199, DataRegularSeason20242025!$E$3:$E$1315, AG$1)</f>
        <v>10</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7</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12</v>
      </c>
      <c r="F200" s="2">
        <f>SUMIFS(DataRegularSeason20242025!$AA$3:$AA$1315,DataRegularSeason20242025!$B$3:$B$1315, "&lt;=" &amp; $A200, DataRegularSeason20242025!$D$3:$D$1315, F$1)+SUMIFS(DataRegularSeason20242025!$AB$3:$AB$1315,DataRegularSeason20242025!$B$3:$B$1315, "&lt;=" &amp; $A200, DataRegularSeason20242025!$E$3:$E$1315, F$1)</f>
        <v>9</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7</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15</v>
      </c>
      <c r="N200" s="2">
        <f>SUMIFS(DataRegularSeason20242025!$AA$3:$AA$1315,DataRegularSeason20242025!$B$3:$B$1315, "&lt;=" &amp; $A200, DataRegularSeason20242025!$D$3:$D$1315, N$1)+SUMIFS(DataRegularSeason20242025!$AB$3:$AB$1315,DataRegularSeason20242025!$B$3:$B$1315, "&lt;=" &amp; $A200, DataRegularSeason20242025!$E$3:$E$1315, N$1)</f>
        <v>12</v>
      </c>
      <c r="O200" s="2">
        <f>SUMIFS(DataRegularSeason20242025!$AA$3:$AA$1315,DataRegularSeason20242025!$B$3:$B$1315, "&lt;=" &amp; $A200, DataRegularSeason20242025!$D$3:$D$1315, O$1)+SUMIFS(DataRegularSeason20242025!$AB$3:$AB$1315,DataRegularSeason20242025!$B$3:$B$1315, "&lt;=" &amp; $A200, DataRegularSeason20242025!$E$3:$E$1315, O$1)</f>
        <v>14</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14</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8</v>
      </c>
      <c r="V200" s="2">
        <f>SUMIFS(DataRegularSeason20242025!$AA$3:$AA$1315,DataRegularSeason20242025!$B$3:$B$1315, "&lt;=" &amp; $A200, DataRegularSeason20242025!$D$3:$D$1315, V$1)+SUMIFS(DataRegularSeason20242025!$AB$3:$AB$1315,DataRegularSeason20242025!$B$3:$B$1315, "&lt;=" &amp; $A200, DataRegularSeason20242025!$E$3:$E$1315, V$1)</f>
        <v>7</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9</v>
      </c>
      <c r="Y200" s="2">
        <f>SUMIFS(DataRegularSeason20242025!$AA$3:$AA$1315,DataRegularSeason20242025!$B$3:$B$1315, "&lt;=" &amp; $A200, DataRegularSeason20242025!$D$3:$D$1315, Y$1)+SUMIFS(DataRegularSeason20242025!$AB$3:$AB$1315,DataRegularSeason20242025!$B$3:$B$1315, "&lt;=" &amp; $A200, DataRegularSeason20242025!$E$3:$E$1315, Y$1)</f>
        <v>4</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12</v>
      </c>
      <c r="AB200" s="2">
        <f>SUMIFS(DataRegularSeason20242025!$AA$3:$AA$1315,DataRegularSeason20242025!$B$3:$B$1315, "&lt;=" &amp; $A200, DataRegularSeason20242025!$D$3:$D$1315, AB$1)+SUMIFS(DataRegularSeason20242025!$AB$3:$AB$1315,DataRegularSeason20242025!$B$3:$B$1315, "&lt;=" &amp; $A200, DataRegularSeason20242025!$E$3:$E$1315, AB$1)</f>
        <v>11</v>
      </c>
      <c r="AC200" s="2">
        <f>SUMIFS(DataRegularSeason20242025!$AA$3:$AA$1315,DataRegularSeason20242025!$B$3:$B$1315, "&lt;=" &amp; $A200, DataRegularSeason20242025!$D$3:$D$1315, AC$1)+SUMIFS(DataRegularSeason20242025!$AB$3:$AB$1315,DataRegularSeason20242025!$B$3:$B$1315, "&lt;=" &amp; $A200, DataRegularSeason20242025!$E$3:$E$1315, AC$1)</f>
        <v>10</v>
      </c>
      <c r="AD200" s="2">
        <f>SUMIFS(DataRegularSeason20242025!$AA$3:$AA$1315,DataRegularSeason20242025!$B$3:$B$1315, "&lt;=" &amp; $A200, DataRegularSeason20242025!$D$3:$D$1315, AD$1)+SUMIFS(DataRegularSeason20242025!$AB$3:$AB$1315,DataRegularSeason20242025!$B$3:$B$1315, "&lt;=" &amp; $A200, DataRegularSeason20242025!$E$3:$E$1315, AD$1)</f>
        <v>11</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16</v>
      </c>
      <c r="AG200" s="2">
        <f>SUMIFS(DataRegularSeason20242025!$AA$3:$AA$1315,DataRegularSeason20242025!$B$3:$B$1315, "&lt;=" &amp; $A200, DataRegularSeason20242025!$D$3:$D$1315, AG$1)+SUMIFS(DataRegularSeason20242025!$AB$3:$AB$1315,DataRegularSeason20242025!$B$3:$B$1315, "&lt;=" &amp; $A200, DataRegularSeason20242025!$E$3:$E$1315, AG$1)</f>
        <v>10</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7</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12</v>
      </c>
      <c r="F201" s="2">
        <f>SUMIFS(DataRegularSeason20242025!$AA$3:$AA$1315,DataRegularSeason20242025!$B$3:$B$1315, "&lt;=" &amp; $A201, DataRegularSeason20242025!$D$3:$D$1315, F$1)+SUMIFS(DataRegularSeason20242025!$AB$3:$AB$1315,DataRegularSeason20242025!$B$3:$B$1315, "&lt;=" &amp; $A201, DataRegularSeason20242025!$E$3:$E$1315, F$1)</f>
        <v>9</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7</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15</v>
      </c>
      <c r="N201" s="2">
        <f>SUMIFS(DataRegularSeason20242025!$AA$3:$AA$1315,DataRegularSeason20242025!$B$3:$B$1315, "&lt;=" &amp; $A201, DataRegularSeason20242025!$D$3:$D$1315, N$1)+SUMIFS(DataRegularSeason20242025!$AB$3:$AB$1315,DataRegularSeason20242025!$B$3:$B$1315, "&lt;=" &amp; $A201, DataRegularSeason20242025!$E$3:$E$1315, N$1)</f>
        <v>12</v>
      </c>
      <c r="O201" s="2">
        <f>SUMIFS(DataRegularSeason20242025!$AA$3:$AA$1315,DataRegularSeason20242025!$B$3:$B$1315, "&lt;=" &amp; $A201, DataRegularSeason20242025!$D$3:$D$1315, O$1)+SUMIFS(DataRegularSeason20242025!$AB$3:$AB$1315,DataRegularSeason20242025!$B$3:$B$1315, "&lt;=" &amp; $A201, DataRegularSeason20242025!$E$3:$E$1315, O$1)</f>
        <v>14</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14</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8</v>
      </c>
      <c r="V201" s="2">
        <f>SUMIFS(DataRegularSeason20242025!$AA$3:$AA$1315,DataRegularSeason20242025!$B$3:$B$1315, "&lt;=" &amp; $A201, DataRegularSeason20242025!$D$3:$D$1315, V$1)+SUMIFS(DataRegularSeason20242025!$AB$3:$AB$1315,DataRegularSeason20242025!$B$3:$B$1315, "&lt;=" &amp; $A201, DataRegularSeason20242025!$E$3:$E$1315, V$1)</f>
        <v>7</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9</v>
      </c>
      <c r="Y201" s="2">
        <f>SUMIFS(DataRegularSeason20242025!$AA$3:$AA$1315,DataRegularSeason20242025!$B$3:$B$1315, "&lt;=" &amp; $A201, DataRegularSeason20242025!$D$3:$D$1315, Y$1)+SUMIFS(DataRegularSeason20242025!$AB$3:$AB$1315,DataRegularSeason20242025!$B$3:$B$1315, "&lt;=" &amp; $A201, DataRegularSeason20242025!$E$3:$E$1315, Y$1)</f>
        <v>4</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12</v>
      </c>
      <c r="AB201" s="2">
        <f>SUMIFS(DataRegularSeason20242025!$AA$3:$AA$1315,DataRegularSeason20242025!$B$3:$B$1315, "&lt;=" &amp; $A201, DataRegularSeason20242025!$D$3:$D$1315, AB$1)+SUMIFS(DataRegularSeason20242025!$AB$3:$AB$1315,DataRegularSeason20242025!$B$3:$B$1315, "&lt;=" &amp; $A201, DataRegularSeason20242025!$E$3:$E$1315, AB$1)</f>
        <v>11</v>
      </c>
      <c r="AC201" s="2">
        <f>SUMIFS(DataRegularSeason20242025!$AA$3:$AA$1315,DataRegularSeason20242025!$B$3:$B$1315, "&lt;=" &amp; $A201, DataRegularSeason20242025!$D$3:$D$1315, AC$1)+SUMIFS(DataRegularSeason20242025!$AB$3:$AB$1315,DataRegularSeason20242025!$B$3:$B$1315, "&lt;=" &amp; $A201, DataRegularSeason20242025!$E$3:$E$1315, AC$1)</f>
        <v>10</v>
      </c>
      <c r="AD201" s="2">
        <f>SUMIFS(DataRegularSeason20242025!$AA$3:$AA$1315,DataRegularSeason20242025!$B$3:$B$1315, "&lt;=" &amp; $A201, DataRegularSeason20242025!$D$3:$D$1315, AD$1)+SUMIFS(DataRegularSeason20242025!$AB$3:$AB$1315,DataRegularSeason20242025!$B$3:$B$1315, "&lt;=" &amp; $A201, DataRegularSeason20242025!$E$3:$E$1315, AD$1)</f>
        <v>11</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16</v>
      </c>
      <c r="AG201" s="2">
        <f>SUMIFS(DataRegularSeason20242025!$AA$3:$AA$1315,DataRegularSeason20242025!$B$3:$B$1315, "&lt;=" &amp; $A201, DataRegularSeason20242025!$D$3:$D$1315, AG$1)+SUMIFS(DataRegularSeason20242025!$AB$3:$AB$1315,DataRegularSeason20242025!$B$3:$B$1315, "&lt;=" &amp; $A201, DataRegularSeason20242025!$E$3:$E$1315, AG$1)</f>
        <v>10</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7</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7</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7</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7</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7</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7</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7</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7</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7</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7</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7</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7</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7</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7</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7</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7</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7</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7</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7</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7</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7</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7</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7</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7</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7</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7</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7</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7</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7</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7</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7</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7</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7</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7</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7</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7</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7</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7</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7</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7</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7</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7</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7</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7</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7</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7</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7</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7</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7</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7</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7</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7</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7</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7</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7</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D1" sqref="AD1:AD33"/>
    </sheetView>
  </sheetViews>
  <sheetFormatPr defaultColWidth="2.7109375" defaultRowHeight="15" x14ac:dyDescent="0.25"/>
  <cols>
    <col min="1" max="1" width="5.140625" bestFit="1" customWidth="1"/>
  </cols>
  <sheetData>
    <row r="1" spans="1:275" s="39" customFormat="1" ht="66.7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15</v>
      </c>
      <c r="AH2">
        <f>SUMIFS(DataRegularSeason20242025!$AA$3:$AA$1315,DataRegularSeason20242025!$B$3:$B$1315, "&lt;=" &amp; AH$1, DataRegularSeason20242025!$D$3:$D$1315, $A2)+SUMIFS(DataRegularSeason20242025!$AB$3:$AB$1315,DataRegularSeason20242025!$B$3:$B$1315, "&lt;=" &amp; AH$1, DataRegularSeason20242025!$E$3:$E$1315, $A2)</f>
        <v>15</v>
      </c>
      <c r="AI2">
        <f>SUMIFS(DataRegularSeason20242025!$AA$3:$AA$1315,DataRegularSeason20242025!$B$3:$B$1315, "&lt;=" &amp; AI$1, DataRegularSeason20242025!$D$3:$D$1315, $A2)+SUMIFS(DataRegularSeason20242025!$AB$3:$AB$1315,DataRegularSeason20242025!$B$3:$B$1315, "&lt;=" &amp; AI$1, DataRegularSeason20242025!$E$3:$E$1315, $A2)</f>
        <v>15</v>
      </c>
      <c r="AJ2">
        <f>SUMIFS(DataRegularSeason20242025!$AA$3:$AA$1315,DataRegularSeason20242025!$B$3:$B$1315, "&lt;=" &amp; AJ$1, DataRegularSeason20242025!$D$3:$D$1315, $A2)+SUMIFS(DataRegularSeason20242025!$AB$3:$AB$1315,DataRegularSeason20242025!$B$3:$B$1315, "&lt;=" &amp; AJ$1, DataRegularSeason20242025!$E$3:$E$1315, $A2)</f>
        <v>15</v>
      </c>
      <c r="AK2">
        <f>SUMIFS(DataRegularSeason20242025!$AA$3:$AA$1315,DataRegularSeason20242025!$B$3:$B$1315, "&lt;=" &amp; AK$1, DataRegularSeason20242025!$D$3:$D$1315, $A2)+SUMIFS(DataRegularSeason20242025!$AB$3:$AB$1315,DataRegularSeason20242025!$B$3:$B$1315, "&lt;=" &amp; AK$1, DataRegularSeason20242025!$E$3:$E$1315, $A2)</f>
        <v>15</v>
      </c>
      <c r="AL2">
        <f>SUMIFS(DataRegularSeason20242025!$AA$3:$AA$1315,DataRegularSeason20242025!$B$3:$B$1315, "&lt;=" &amp; AL$1, DataRegularSeason20242025!$D$3:$D$1315, $A2)+SUMIFS(DataRegularSeason20242025!$AB$3:$AB$1315,DataRegularSeason20242025!$B$3:$B$1315, "&lt;=" &amp; AL$1, DataRegularSeason20242025!$E$3:$E$1315, $A2)</f>
        <v>15</v>
      </c>
      <c r="AM2">
        <f>SUMIFS(DataRegularSeason20242025!$AA$3:$AA$1315,DataRegularSeason20242025!$B$3:$B$1315, "&lt;=" &amp; AM$1, DataRegularSeason20242025!$D$3:$D$1315, $A2)+SUMIFS(DataRegularSeason20242025!$AB$3:$AB$1315,DataRegularSeason20242025!$B$3:$B$1315, "&lt;=" &amp; AM$1, DataRegularSeason20242025!$E$3:$E$1315, $A2)</f>
        <v>15</v>
      </c>
      <c r="AN2">
        <f>SUMIFS(DataRegularSeason20242025!$AA$3:$AA$1315,DataRegularSeason20242025!$B$3:$B$1315, "&lt;=" &amp; AN$1, DataRegularSeason20242025!$D$3:$D$1315, $A2)+SUMIFS(DataRegularSeason20242025!$AB$3:$AB$1315,DataRegularSeason20242025!$B$3:$B$1315, "&lt;=" &amp; AN$1, DataRegularSeason20242025!$E$3:$E$1315, $A2)</f>
        <v>15</v>
      </c>
      <c r="AO2">
        <f>SUMIFS(DataRegularSeason20242025!$AA$3:$AA$1315,DataRegularSeason20242025!$B$3:$B$1315, "&lt;=" &amp; AO$1, DataRegularSeason20242025!$D$3:$D$1315, $A2)+SUMIFS(DataRegularSeason20242025!$AB$3:$AB$1315,DataRegularSeason20242025!$B$3:$B$1315, "&lt;=" &amp; AO$1, DataRegularSeason20242025!$E$3:$E$1315, $A2)</f>
        <v>15</v>
      </c>
      <c r="AP2">
        <f>SUMIFS(DataRegularSeason20242025!$AA$3:$AA$1315,DataRegularSeason20242025!$B$3:$B$1315, "&lt;=" &amp; AP$1, DataRegularSeason20242025!$D$3:$D$1315, $A2)+SUMIFS(DataRegularSeason20242025!$AB$3:$AB$1315,DataRegularSeason20242025!$B$3:$B$1315, "&lt;=" &amp; AP$1, DataRegularSeason20242025!$E$3:$E$1315, $A2)</f>
        <v>15</v>
      </c>
      <c r="AQ2">
        <f>SUMIFS(DataRegularSeason20242025!$AA$3:$AA$1315,DataRegularSeason20242025!$B$3:$B$1315, "&lt;=" &amp; AQ$1, DataRegularSeason20242025!$D$3:$D$1315, $A2)+SUMIFS(DataRegularSeason20242025!$AB$3:$AB$1315,DataRegularSeason20242025!$B$3:$B$1315, "&lt;=" &amp; AQ$1, DataRegularSeason20242025!$E$3:$E$1315, $A2)</f>
        <v>15</v>
      </c>
      <c r="AR2">
        <f>SUMIFS(DataRegularSeason20242025!$AA$3:$AA$1315,DataRegularSeason20242025!$B$3:$B$1315, "&lt;=" &amp; AR$1, DataRegularSeason20242025!$D$3:$D$1315, $A2)+SUMIFS(DataRegularSeason20242025!$AB$3:$AB$1315,DataRegularSeason20242025!$B$3:$B$1315, "&lt;=" &amp; AR$1, DataRegularSeason20242025!$E$3:$E$1315, $A2)</f>
        <v>15</v>
      </c>
      <c r="AS2">
        <f>SUMIFS(DataRegularSeason20242025!$AA$3:$AA$1315,DataRegularSeason20242025!$B$3:$B$1315, "&lt;=" &amp; AS$1, DataRegularSeason20242025!$D$3:$D$1315, $A2)+SUMIFS(DataRegularSeason20242025!$AB$3:$AB$1315,DataRegularSeason20242025!$B$3:$B$1315, "&lt;=" &amp; AS$1, DataRegularSeason20242025!$E$3:$E$1315, $A2)</f>
        <v>15</v>
      </c>
      <c r="AT2">
        <f>SUMIFS(DataRegularSeason20242025!$AA$3:$AA$1315,DataRegularSeason20242025!$B$3:$B$1315, "&lt;=" &amp; AT$1, DataRegularSeason20242025!$D$3:$D$1315, $A2)+SUMIFS(DataRegularSeason20242025!$AB$3:$AB$1315,DataRegularSeason20242025!$B$3:$B$1315, "&lt;=" &amp; AT$1, DataRegularSeason20242025!$E$3:$E$1315, $A2)</f>
        <v>15</v>
      </c>
      <c r="AU2">
        <f>SUMIFS(DataRegularSeason20242025!$AA$3:$AA$1315,DataRegularSeason20242025!$B$3:$B$1315, "&lt;=" &amp; AU$1, DataRegularSeason20242025!$D$3:$D$1315, $A2)+SUMIFS(DataRegularSeason20242025!$AB$3:$AB$1315,DataRegularSeason20242025!$B$3:$B$1315, "&lt;=" &amp; AU$1, DataRegularSeason20242025!$E$3:$E$1315, $A2)</f>
        <v>15</v>
      </c>
      <c r="AV2">
        <f>SUMIFS(DataRegularSeason20242025!$AA$3:$AA$1315,DataRegularSeason20242025!$B$3:$B$1315, "&lt;=" &amp; AV$1, DataRegularSeason20242025!$D$3:$D$1315, $A2)+SUMIFS(DataRegularSeason20242025!$AB$3:$AB$1315,DataRegularSeason20242025!$B$3:$B$1315, "&lt;=" &amp; AV$1, DataRegularSeason20242025!$E$3:$E$1315, $A2)</f>
        <v>15</v>
      </c>
      <c r="AW2">
        <f>SUMIFS(DataRegularSeason20242025!$AA$3:$AA$1315,DataRegularSeason20242025!$B$3:$B$1315, "&lt;=" &amp; AW$1, DataRegularSeason20242025!$D$3:$D$1315, $A2)+SUMIFS(DataRegularSeason20242025!$AB$3:$AB$1315,DataRegularSeason20242025!$B$3:$B$1315, "&lt;=" &amp; AW$1, DataRegularSeason20242025!$E$3:$E$1315, $A2)</f>
        <v>15</v>
      </c>
      <c r="AX2">
        <f>SUMIFS(DataRegularSeason20242025!$AA$3:$AA$1315,DataRegularSeason20242025!$B$3:$B$1315, "&lt;=" &amp; AX$1, DataRegularSeason20242025!$D$3:$D$1315, $A2)+SUMIFS(DataRegularSeason20242025!$AB$3:$AB$1315,DataRegularSeason20242025!$B$3:$B$1315, "&lt;=" &amp; AX$1, DataRegularSeason20242025!$E$3:$E$1315, $A2)</f>
        <v>15</v>
      </c>
      <c r="AY2">
        <f>SUMIFS(DataRegularSeason20242025!$AA$3:$AA$1315,DataRegularSeason20242025!$B$3:$B$1315, "&lt;=" &amp; AY$1, DataRegularSeason20242025!$D$3:$D$1315, $A2)+SUMIFS(DataRegularSeason20242025!$AB$3:$AB$1315,DataRegularSeason20242025!$B$3:$B$1315, "&lt;=" &amp; AY$1, DataRegularSeason20242025!$E$3:$E$1315, $A2)</f>
        <v>15</v>
      </c>
      <c r="AZ2">
        <f>SUMIFS(DataRegularSeason20242025!$AA$3:$AA$1315,DataRegularSeason20242025!$B$3:$B$1315, "&lt;=" &amp; AZ$1, DataRegularSeason20242025!$D$3:$D$1315, $A2)+SUMIFS(DataRegularSeason20242025!$AB$3:$AB$1315,DataRegularSeason20242025!$B$3:$B$1315, "&lt;=" &amp; AZ$1, DataRegularSeason20242025!$E$3:$E$1315, $A2)</f>
        <v>15</v>
      </c>
      <c r="BA2">
        <f>SUMIFS(DataRegularSeason20242025!$AA$3:$AA$1315,DataRegularSeason20242025!$B$3:$B$1315, "&lt;=" &amp; BA$1, DataRegularSeason20242025!$D$3:$D$1315, $A2)+SUMIFS(DataRegularSeason20242025!$AB$3:$AB$1315,DataRegularSeason20242025!$B$3:$B$1315, "&lt;=" &amp; BA$1, DataRegularSeason20242025!$E$3:$E$1315, $A2)</f>
        <v>15</v>
      </c>
      <c r="BB2">
        <f>SUMIFS(DataRegularSeason20242025!$AA$3:$AA$1315,DataRegularSeason20242025!$B$3:$B$1315, "&lt;=" &amp; BB$1, DataRegularSeason20242025!$D$3:$D$1315, $A2)+SUMIFS(DataRegularSeason20242025!$AB$3:$AB$1315,DataRegularSeason20242025!$B$3:$B$1315, "&lt;=" &amp; BB$1, DataRegularSeason20242025!$E$3:$E$1315, $A2)</f>
        <v>15</v>
      </c>
      <c r="BC2">
        <f>SUMIFS(DataRegularSeason20242025!$AA$3:$AA$1315,DataRegularSeason20242025!$B$3:$B$1315, "&lt;=" &amp; BC$1, DataRegularSeason20242025!$D$3:$D$1315, $A2)+SUMIFS(DataRegularSeason20242025!$AB$3:$AB$1315,DataRegularSeason20242025!$B$3:$B$1315, "&lt;=" &amp; BC$1, DataRegularSeason20242025!$E$3:$E$1315, $A2)</f>
        <v>15</v>
      </c>
      <c r="BD2">
        <f>SUMIFS(DataRegularSeason20242025!$AA$3:$AA$1315,DataRegularSeason20242025!$B$3:$B$1315, "&lt;=" &amp; BD$1, DataRegularSeason20242025!$D$3:$D$1315, $A2)+SUMIFS(DataRegularSeason20242025!$AB$3:$AB$1315,DataRegularSeason20242025!$B$3:$B$1315, "&lt;=" &amp; BD$1, DataRegularSeason20242025!$E$3:$E$1315, $A2)</f>
        <v>15</v>
      </c>
      <c r="BE2">
        <f>SUMIFS(DataRegularSeason20242025!$AA$3:$AA$1315,DataRegularSeason20242025!$B$3:$B$1315, "&lt;=" &amp; BE$1, DataRegularSeason20242025!$D$3:$D$1315, $A2)+SUMIFS(DataRegularSeason20242025!$AB$3:$AB$1315,DataRegularSeason20242025!$B$3:$B$1315, "&lt;=" &amp; BE$1, DataRegularSeason20242025!$E$3:$E$1315, $A2)</f>
        <v>15</v>
      </c>
      <c r="BF2">
        <f>SUMIFS(DataRegularSeason20242025!$AA$3:$AA$1315,DataRegularSeason20242025!$B$3:$B$1315, "&lt;=" &amp; BF$1, DataRegularSeason20242025!$D$3:$D$1315, $A2)+SUMIFS(DataRegularSeason20242025!$AB$3:$AB$1315,DataRegularSeason20242025!$B$3:$B$1315, "&lt;=" &amp; BF$1, DataRegularSeason20242025!$E$3:$E$1315, $A2)</f>
        <v>15</v>
      </c>
      <c r="BG2">
        <f>SUMIFS(DataRegularSeason20242025!$AA$3:$AA$1315,DataRegularSeason20242025!$B$3:$B$1315, "&lt;=" &amp; BG$1, DataRegularSeason20242025!$D$3:$D$1315, $A2)+SUMIFS(DataRegularSeason20242025!$AB$3:$AB$1315,DataRegularSeason20242025!$B$3:$B$1315, "&lt;=" &amp; BG$1, DataRegularSeason20242025!$E$3:$E$1315, $A2)</f>
        <v>15</v>
      </c>
      <c r="BH2">
        <f>SUMIFS(DataRegularSeason20242025!$AA$3:$AA$1315,DataRegularSeason20242025!$B$3:$B$1315, "&lt;=" &amp; BH$1, DataRegularSeason20242025!$D$3:$D$1315, $A2)+SUMIFS(DataRegularSeason20242025!$AB$3:$AB$1315,DataRegularSeason20242025!$B$3:$B$1315, "&lt;=" &amp; BH$1, DataRegularSeason20242025!$E$3:$E$1315, $A2)</f>
        <v>15</v>
      </c>
      <c r="BI2">
        <f>SUMIFS(DataRegularSeason20242025!$AA$3:$AA$1315,DataRegularSeason20242025!$B$3:$B$1315, "&lt;=" &amp; BI$1, DataRegularSeason20242025!$D$3:$D$1315, $A2)+SUMIFS(DataRegularSeason20242025!$AB$3:$AB$1315,DataRegularSeason20242025!$B$3:$B$1315, "&lt;=" &amp; BI$1, DataRegularSeason20242025!$E$3:$E$1315, $A2)</f>
        <v>15</v>
      </c>
      <c r="BJ2">
        <f>SUMIFS(DataRegularSeason20242025!$AA$3:$AA$1315,DataRegularSeason20242025!$B$3:$B$1315, "&lt;=" &amp; BJ$1, DataRegularSeason20242025!$D$3:$D$1315, $A2)+SUMIFS(DataRegularSeason20242025!$AB$3:$AB$1315,DataRegularSeason20242025!$B$3:$B$1315, "&lt;=" &amp; BJ$1, DataRegularSeason20242025!$E$3:$E$1315, $A2)</f>
        <v>15</v>
      </c>
      <c r="BK2">
        <f>SUMIFS(DataRegularSeason20242025!$AA$3:$AA$1315,DataRegularSeason20242025!$B$3:$B$1315, "&lt;=" &amp; BK$1, DataRegularSeason20242025!$D$3:$D$1315, $A2)+SUMIFS(DataRegularSeason20242025!$AB$3:$AB$1315,DataRegularSeason20242025!$B$3:$B$1315, "&lt;=" &amp; BK$1, DataRegularSeason20242025!$E$3:$E$1315, $A2)</f>
        <v>15</v>
      </c>
      <c r="BL2">
        <f>SUMIFS(DataRegularSeason20242025!$AA$3:$AA$1315,DataRegularSeason20242025!$B$3:$B$1315, "&lt;=" &amp; BL$1, DataRegularSeason20242025!$D$3:$D$1315, $A2)+SUMIFS(DataRegularSeason20242025!$AB$3:$AB$1315,DataRegularSeason20242025!$B$3:$B$1315, "&lt;=" &amp; BL$1, DataRegularSeason20242025!$E$3:$E$1315, $A2)</f>
        <v>15</v>
      </c>
      <c r="BM2">
        <f>SUMIFS(DataRegularSeason20242025!$AA$3:$AA$1315,DataRegularSeason20242025!$B$3:$B$1315, "&lt;=" &amp; BM$1, DataRegularSeason20242025!$D$3:$D$1315, $A2)+SUMIFS(DataRegularSeason20242025!$AB$3:$AB$1315,DataRegularSeason20242025!$B$3:$B$1315, "&lt;=" &amp; BM$1, DataRegularSeason20242025!$E$3:$E$1315, $A2)</f>
        <v>15</v>
      </c>
      <c r="BN2">
        <f>SUMIFS(DataRegularSeason20242025!$AA$3:$AA$1315,DataRegularSeason20242025!$B$3:$B$1315, "&lt;=" &amp; BN$1, DataRegularSeason20242025!$D$3:$D$1315, $A2)+SUMIFS(DataRegularSeason20242025!$AB$3:$AB$1315,DataRegularSeason20242025!$B$3:$B$1315, "&lt;=" &amp; BN$1, DataRegularSeason20242025!$E$3:$E$1315, $A2)</f>
        <v>15</v>
      </c>
      <c r="BO2">
        <f>SUMIFS(DataRegularSeason20242025!$AA$3:$AA$1315,DataRegularSeason20242025!$B$3:$B$1315, "&lt;=" &amp; BO$1, DataRegularSeason20242025!$D$3:$D$1315, $A2)+SUMIFS(DataRegularSeason20242025!$AB$3:$AB$1315,DataRegularSeason20242025!$B$3:$B$1315, "&lt;=" &amp; BO$1, DataRegularSeason20242025!$E$3:$E$1315, $A2)</f>
        <v>15</v>
      </c>
      <c r="BP2">
        <f>SUMIFS(DataRegularSeason20242025!$AA$3:$AA$1315,DataRegularSeason20242025!$B$3:$B$1315, "&lt;=" &amp; BP$1, DataRegularSeason20242025!$D$3:$D$1315, $A2)+SUMIFS(DataRegularSeason20242025!$AB$3:$AB$1315,DataRegularSeason20242025!$B$3:$B$1315, "&lt;=" &amp; BP$1, DataRegularSeason20242025!$E$3:$E$1315, $A2)</f>
        <v>15</v>
      </c>
      <c r="BQ2">
        <f>SUMIFS(DataRegularSeason20242025!$AA$3:$AA$1315,DataRegularSeason20242025!$B$3:$B$1315, "&lt;=" &amp; BQ$1, DataRegularSeason20242025!$D$3:$D$1315, $A2)+SUMIFS(DataRegularSeason20242025!$AB$3:$AB$1315,DataRegularSeason20242025!$B$3:$B$1315, "&lt;=" &amp; BQ$1, DataRegularSeason20242025!$E$3:$E$1315, $A2)</f>
        <v>15</v>
      </c>
      <c r="BR2">
        <f>SUMIFS(DataRegularSeason20242025!$AA$3:$AA$1315,DataRegularSeason20242025!$B$3:$B$1315, "&lt;=" &amp; BR$1, DataRegularSeason20242025!$D$3:$D$1315, $A2)+SUMIFS(DataRegularSeason20242025!$AB$3:$AB$1315,DataRegularSeason20242025!$B$3:$B$1315, "&lt;=" &amp; BR$1, DataRegularSeason20242025!$E$3:$E$1315, $A2)</f>
        <v>15</v>
      </c>
      <c r="BS2">
        <f>SUMIFS(DataRegularSeason20242025!$AA$3:$AA$1315,DataRegularSeason20242025!$B$3:$B$1315, "&lt;=" &amp; BS$1, DataRegularSeason20242025!$D$3:$D$1315, $A2)+SUMIFS(DataRegularSeason20242025!$AB$3:$AB$1315,DataRegularSeason20242025!$B$3:$B$1315, "&lt;=" &amp; BS$1, DataRegularSeason20242025!$E$3:$E$1315, $A2)</f>
        <v>15</v>
      </c>
      <c r="BT2">
        <f>SUMIFS(DataRegularSeason20242025!$AA$3:$AA$1315,DataRegularSeason20242025!$B$3:$B$1315, "&lt;=" &amp; BT$1, DataRegularSeason20242025!$D$3:$D$1315, $A2)+SUMIFS(DataRegularSeason20242025!$AB$3:$AB$1315,DataRegularSeason20242025!$B$3:$B$1315, "&lt;=" &amp; BT$1, DataRegularSeason20242025!$E$3:$E$1315, $A2)</f>
        <v>15</v>
      </c>
      <c r="BU2">
        <f>SUMIFS(DataRegularSeason20242025!$AA$3:$AA$1315,DataRegularSeason20242025!$B$3:$B$1315, "&lt;=" &amp; BU$1, DataRegularSeason20242025!$D$3:$D$1315, $A2)+SUMIFS(DataRegularSeason20242025!$AB$3:$AB$1315,DataRegularSeason20242025!$B$3:$B$1315, "&lt;=" &amp; BU$1, DataRegularSeason20242025!$E$3:$E$1315, $A2)</f>
        <v>15</v>
      </c>
      <c r="BV2">
        <f>SUMIFS(DataRegularSeason20242025!$AA$3:$AA$1315,DataRegularSeason20242025!$B$3:$B$1315, "&lt;=" &amp; BV$1, DataRegularSeason20242025!$D$3:$D$1315, $A2)+SUMIFS(DataRegularSeason20242025!$AB$3:$AB$1315,DataRegularSeason20242025!$B$3:$B$1315, "&lt;=" &amp; BV$1, DataRegularSeason20242025!$E$3:$E$1315, $A2)</f>
        <v>15</v>
      </c>
      <c r="BW2">
        <f>SUMIFS(DataRegularSeason20242025!$AA$3:$AA$1315,DataRegularSeason20242025!$B$3:$B$1315, "&lt;=" &amp; BW$1, DataRegularSeason20242025!$D$3:$D$1315, $A2)+SUMIFS(DataRegularSeason20242025!$AB$3:$AB$1315,DataRegularSeason20242025!$B$3:$B$1315, "&lt;=" &amp; BW$1, DataRegularSeason20242025!$E$3:$E$1315, $A2)</f>
        <v>15</v>
      </c>
      <c r="BX2">
        <f>SUMIFS(DataRegularSeason20242025!$AA$3:$AA$1315,DataRegularSeason20242025!$B$3:$B$1315, "&lt;=" &amp; BX$1, DataRegularSeason20242025!$D$3:$D$1315, $A2)+SUMIFS(DataRegularSeason20242025!$AB$3:$AB$1315,DataRegularSeason20242025!$B$3:$B$1315, "&lt;=" &amp; BX$1, DataRegularSeason20242025!$E$3:$E$1315, $A2)</f>
        <v>15</v>
      </c>
      <c r="BY2">
        <f>SUMIFS(DataRegularSeason20242025!$AA$3:$AA$1315,DataRegularSeason20242025!$B$3:$B$1315, "&lt;=" &amp; BY$1, DataRegularSeason20242025!$D$3:$D$1315, $A2)+SUMIFS(DataRegularSeason20242025!$AB$3:$AB$1315,DataRegularSeason20242025!$B$3:$B$1315, "&lt;=" &amp; BY$1, DataRegularSeason20242025!$E$3:$E$1315, $A2)</f>
        <v>15</v>
      </c>
      <c r="BZ2">
        <f>SUMIFS(DataRegularSeason20242025!$AA$3:$AA$1315,DataRegularSeason20242025!$B$3:$B$1315, "&lt;=" &amp; BZ$1, DataRegularSeason20242025!$D$3:$D$1315, $A2)+SUMIFS(DataRegularSeason20242025!$AB$3:$AB$1315,DataRegularSeason20242025!$B$3:$B$1315, "&lt;=" &amp; BZ$1, DataRegularSeason20242025!$E$3:$E$1315, $A2)</f>
        <v>15</v>
      </c>
      <c r="CA2">
        <f>SUMIFS(DataRegularSeason20242025!$AA$3:$AA$1315,DataRegularSeason20242025!$B$3:$B$1315, "&lt;=" &amp; CA$1, DataRegularSeason20242025!$D$3:$D$1315, $A2)+SUMIFS(DataRegularSeason20242025!$AB$3:$AB$1315,DataRegularSeason20242025!$B$3:$B$1315, "&lt;=" &amp; CA$1, DataRegularSeason20242025!$E$3:$E$1315, $A2)</f>
        <v>15</v>
      </c>
      <c r="CB2">
        <f>SUMIFS(DataRegularSeason20242025!$AA$3:$AA$1315,DataRegularSeason20242025!$B$3:$B$1315, "&lt;=" &amp; CB$1, DataRegularSeason20242025!$D$3:$D$1315, $A2)+SUMIFS(DataRegularSeason20242025!$AB$3:$AB$1315,DataRegularSeason20242025!$B$3:$B$1315, "&lt;=" &amp; CB$1, DataRegularSeason20242025!$E$3:$E$1315, $A2)</f>
        <v>15</v>
      </c>
      <c r="CC2">
        <f>SUMIFS(DataRegularSeason20242025!$AA$3:$AA$1315,DataRegularSeason20242025!$B$3:$B$1315, "&lt;=" &amp; CC$1, DataRegularSeason20242025!$D$3:$D$1315, $A2)+SUMIFS(DataRegularSeason20242025!$AB$3:$AB$1315,DataRegularSeason20242025!$B$3:$B$1315, "&lt;=" &amp; CC$1, DataRegularSeason20242025!$E$3:$E$1315, $A2)</f>
        <v>15</v>
      </c>
      <c r="CD2">
        <f>SUMIFS(DataRegularSeason20242025!$AA$3:$AA$1315,DataRegularSeason20242025!$B$3:$B$1315, "&lt;=" &amp; CD$1, DataRegularSeason20242025!$D$3:$D$1315, $A2)+SUMIFS(DataRegularSeason20242025!$AB$3:$AB$1315,DataRegularSeason20242025!$B$3:$B$1315, "&lt;=" &amp; CD$1, DataRegularSeason20242025!$E$3:$E$1315, $A2)</f>
        <v>15</v>
      </c>
      <c r="CE2">
        <f>SUMIFS(DataRegularSeason20242025!$AA$3:$AA$1315,DataRegularSeason20242025!$B$3:$B$1315, "&lt;=" &amp; CE$1, DataRegularSeason20242025!$D$3:$D$1315, $A2)+SUMIFS(DataRegularSeason20242025!$AB$3:$AB$1315,DataRegularSeason20242025!$B$3:$B$1315, "&lt;=" &amp; CE$1, DataRegularSeason20242025!$E$3:$E$1315, $A2)</f>
        <v>15</v>
      </c>
      <c r="CF2">
        <f>SUMIFS(DataRegularSeason20242025!$AA$3:$AA$1315,DataRegularSeason20242025!$B$3:$B$1315, "&lt;=" &amp; CF$1, DataRegularSeason20242025!$D$3:$D$1315, $A2)+SUMIFS(DataRegularSeason20242025!$AB$3:$AB$1315,DataRegularSeason20242025!$B$3:$B$1315, "&lt;=" &amp; CF$1, DataRegularSeason20242025!$E$3:$E$1315, $A2)</f>
        <v>15</v>
      </c>
      <c r="CG2">
        <f>SUMIFS(DataRegularSeason20242025!$AA$3:$AA$1315,DataRegularSeason20242025!$B$3:$B$1315, "&lt;=" &amp; CG$1, DataRegularSeason20242025!$D$3:$D$1315, $A2)+SUMIFS(DataRegularSeason20242025!$AB$3:$AB$1315,DataRegularSeason20242025!$B$3:$B$1315, "&lt;=" &amp; CG$1, DataRegularSeason20242025!$E$3:$E$1315, $A2)</f>
        <v>15</v>
      </c>
      <c r="CH2">
        <f>SUMIFS(DataRegularSeason20242025!$AA$3:$AA$1315,DataRegularSeason20242025!$B$3:$B$1315, "&lt;=" &amp; CH$1, DataRegularSeason20242025!$D$3:$D$1315, $A2)+SUMIFS(DataRegularSeason20242025!$AB$3:$AB$1315,DataRegularSeason20242025!$B$3:$B$1315, "&lt;=" &amp; CH$1, DataRegularSeason20242025!$E$3:$E$1315, $A2)</f>
        <v>15</v>
      </c>
      <c r="CI2">
        <f>SUMIFS(DataRegularSeason20242025!$AA$3:$AA$1315,DataRegularSeason20242025!$B$3:$B$1315, "&lt;=" &amp; CI$1, DataRegularSeason20242025!$D$3:$D$1315, $A2)+SUMIFS(DataRegularSeason20242025!$AB$3:$AB$1315,DataRegularSeason20242025!$B$3:$B$1315, "&lt;=" &amp; CI$1, DataRegularSeason20242025!$E$3:$E$1315, $A2)</f>
        <v>15</v>
      </c>
      <c r="CJ2">
        <f>SUMIFS(DataRegularSeason20242025!$AA$3:$AA$1315,DataRegularSeason20242025!$B$3:$B$1315, "&lt;=" &amp; CJ$1, DataRegularSeason20242025!$D$3:$D$1315, $A2)+SUMIFS(DataRegularSeason20242025!$AB$3:$AB$1315,DataRegularSeason20242025!$B$3:$B$1315, "&lt;=" &amp; CJ$1, DataRegularSeason20242025!$E$3:$E$1315, $A2)</f>
        <v>15</v>
      </c>
      <c r="CK2">
        <f>SUMIFS(DataRegularSeason20242025!$AA$3:$AA$1315,DataRegularSeason20242025!$B$3:$B$1315, "&lt;=" &amp; CK$1, DataRegularSeason20242025!$D$3:$D$1315, $A2)+SUMIFS(DataRegularSeason20242025!$AB$3:$AB$1315,DataRegularSeason20242025!$B$3:$B$1315, "&lt;=" &amp; CK$1, DataRegularSeason20242025!$E$3:$E$1315, $A2)</f>
        <v>15</v>
      </c>
      <c r="CL2">
        <f>SUMIFS(DataRegularSeason20242025!$AA$3:$AA$1315,DataRegularSeason20242025!$B$3:$B$1315, "&lt;=" &amp; CL$1, DataRegularSeason20242025!$D$3:$D$1315, $A2)+SUMIFS(DataRegularSeason20242025!$AB$3:$AB$1315,DataRegularSeason20242025!$B$3:$B$1315, "&lt;=" &amp; CL$1, DataRegularSeason20242025!$E$3:$E$1315, $A2)</f>
        <v>15</v>
      </c>
      <c r="CM2">
        <f>SUMIFS(DataRegularSeason20242025!$AA$3:$AA$1315,DataRegularSeason20242025!$B$3:$B$1315, "&lt;=" &amp; CM$1, DataRegularSeason20242025!$D$3:$D$1315, $A2)+SUMIFS(DataRegularSeason20242025!$AB$3:$AB$1315,DataRegularSeason20242025!$B$3:$B$1315, "&lt;=" &amp; CM$1, DataRegularSeason20242025!$E$3:$E$1315, $A2)</f>
        <v>15</v>
      </c>
      <c r="CN2">
        <f>SUMIFS(DataRegularSeason20242025!$AA$3:$AA$1315,DataRegularSeason20242025!$B$3:$B$1315, "&lt;=" &amp; CN$1, DataRegularSeason20242025!$D$3:$D$1315, $A2)+SUMIFS(DataRegularSeason20242025!$AB$3:$AB$1315,DataRegularSeason20242025!$B$3:$B$1315, "&lt;=" &amp; CN$1, DataRegularSeason20242025!$E$3:$E$1315, $A2)</f>
        <v>15</v>
      </c>
      <c r="CO2">
        <f>SUMIFS(DataRegularSeason20242025!$AA$3:$AA$1315,DataRegularSeason20242025!$B$3:$B$1315, "&lt;=" &amp; CO$1, DataRegularSeason20242025!$D$3:$D$1315, $A2)+SUMIFS(DataRegularSeason20242025!$AB$3:$AB$1315,DataRegularSeason20242025!$B$3:$B$1315, "&lt;=" &amp; CO$1, DataRegularSeason20242025!$E$3:$E$1315, $A2)</f>
        <v>15</v>
      </c>
      <c r="CP2">
        <f>SUMIFS(DataRegularSeason20242025!$AA$3:$AA$1315,DataRegularSeason20242025!$B$3:$B$1315, "&lt;=" &amp; CP$1, DataRegularSeason20242025!$D$3:$D$1315, $A2)+SUMIFS(DataRegularSeason20242025!$AB$3:$AB$1315,DataRegularSeason20242025!$B$3:$B$1315, "&lt;=" &amp; CP$1, DataRegularSeason20242025!$E$3:$E$1315, $A2)</f>
        <v>15</v>
      </c>
      <c r="CQ2">
        <f>SUMIFS(DataRegularSeason20242025!$AA$3:$AA$1315,DataRegularSeason20242025!$B$3:$B$1315, "&lt;=" &amp; CQ$1, DataRegularSeason20242025!$D$3:$D$1315, $A2)+SUMIFS(DataRegularSeason20242025!$AB$3:$AB$1315,DataRegularSeason20242025!$B$3:$B$1315, "&lt;=" &amp; CQ$1, DataRegularSeason20242025!$E$3:$E$1315, $A2)</f>
        <v>15</v>
      </c>
      <c r="CR2">
        <f>SUMIFS(DataRegularSeason20242025!$AA$3:$AA$1315,DataRegularSeason20242025!$B$3:$B$1315, "&lt;=" &amp; CR$1, DataRegularSeason20242025!$D$3:$D$1315, $A2)+SUMIFS(DataRegularSeason20242025!$AB$3:$AB$1315,DataRegularSeason20242025!$B$3:$B$1315, "&lt;=" &amp; CR$1, DataRegularSeason20242025!$E$3:$E$1315, $A2)</f>
        <v>15</v>
      </c>
      <c r="CS2">
        <f>SUMIFS(DataRegularSeason20242025!$AA$3:$AA$1315,DataRegularSeason20242025!$B$3:$B$1315, "&lt;=" &amp; CS$1, DataRegularSeason20242025!$D$3:$D$1315, $A2)+SUMIFS(DataRegularSeason20242025!$AB$3:$AB$1315,DataRegularSeason20242025!$B$3:$B$1315, "&lt;=" &amp; CS$1, DataRegularSeason20242025!$E$3:$E$1315, $A2)</f>
        <v>15</v>
      </c>
      <c r="CT2">
        <f>SUMIFS(DataRegularSeason20242025!$AA$3:$AA$1315,DataRegularSeason20242025!$B$3:$B$1315, "&lt;=" &amp; CT$1, DataRegularSeason20242025!$D$3:$D$1315, $A2)+SUMIFS(DataRegularSeason20242025!$AB$3:$AB$1315,DataRegularSeason20242025!$B$3:$B$1315, "&lt;=" &amp; CT$1, DataRegularSeason20242025!$E$3:$E$1315, $A2)</f>
        <v>15</v>
      </c>
      <c r="CU2">
        <f>SUMIFS(DataRegularSeason20242025!$AA$3:$AA$1315,DataRegularSeason20242025!$B$3:$B$1315, "&lt;=" &amp; CU$1, DataRegularSeason20242025!$D$3:$D$1315, $A2)+SUMIFS(DataRegularSeason20242025!$AB$3:$AB$1315,DataRegularSeason20242025!$B$3:$B$1315, "&lt;=" &amp; CU$1, DataRegularSeason20242025!$E$3:$E$1315, $A2)</f>
        <v>15</v>
      </c>
      <c r="CV2">
        <f>SUMIFS(DataRegularSeason20242025!$AA$3:$AA$1315,DataRegularSeason20242025!$B$3:$B$1315, "&lt;=" &amp; CV$1, DataRegularSeason20242025!$D$3:$D$1315, $A2)+SUMIFS(DataRegularSeason20242025!$AB$3:$AB$1315,DataRegularSeason20242025!$B$3:$B$1315, "&lt;=" &amp; CV$1, DataRegularSeason20242025!$E$3:$E$1315, $A2)</f>
        <v>15</v>
      </c>
      <c r="CW2">
        <f>SUMIFS(DataRegularSeason20242025!$AA$3:$AA$1315,DataRegularSeason20242025!$B$3:$B$1315, "&lt;=" &amp; CW$1, DataRegularSeason20242025!$D$3:$D$1315, $A2)+SUMIFS(DataRegularSeason20242025!$AB$3:$AB$1315,DataRegularSeason20242025!$B$3:$B$1315, "&lt;=" &amp; CW$1, DataRegularSeason20242025!$E$3:$E$1315, $A2)</f>
        <v>15</v>
      </c>
      <c r="CX2">
        <f>SUMIFS(DataRegularSeason20242025!$AA$3:$AA$1315,DataRegularSeason20242025!$B$3:$B$1315, "&lt;=" &amp; CX$1, DataRegularSeason20242025!$D$3:$D$1315, $A2)+SUMIFS(DataRegularSeason20242025!$AB$3:$AB$1315,DataRegularSeason20242025!$B$3:$B$1315, "&lt;=" &amp; CX$1, DataRegularSeason20242025!$E$3:$E$1315, $A2)</f>
        <v>15</v>
      </c>
      <c r="CY2">
        <f>SUMIFS(DataRegularSeason20242025!$AA$3:$AA$1315,DataRegularSeason20242025!$B$3:$B$1315, "&lt;=" &amp; CY$1, DataRegularSeason20242025!$D$3:$D$1315, $A2)+SUMIFS(DataRegularSeason20242025!$AB$3:$AB$1315,DataRegularSeason20242025!$B$3:$B$1315, "&lt;=" &amp; CY$1, DataRegularSeason20242025!$E$3:$E$1315, $A2)</f>
        <v>15</v>
      </c>
      <c r="CZ2">
        <f>SUMIFS(DataRegularSeason20242025!$AA$3:$AA$1315,DataRegularSeason20242025!$B$3:$B$1315, "&lt;=" &amp; CZ$1, DataRegularSeason20242025!$D$3:$D$1315, $A2)+SUMIFS(DataRegularSeason20242025!$AB$3:$AB$1315,DataRegularSeason20242025!$B$3:$B$1315, "&lt;=" &amp; CZ$1, DataRegularSeason20242025!$E$3:$E$1315, $A2)</f>
        <v>15</v>
      </c>
      <c r="DA2">
        <f>SUMIFS(DataRegularSeason20242025!$AA$3:$AA$1315,DataRegularSeason20242025!$B$3:$B$1315, "&lt;=" &amp; DA$1, DataRegularSeason20242025!$D$3:$D$1315, $A2)+SUMIFS(DataRegularSeason20242025!$AB$3:$AB$1315,DataRegularSeason20242025!$B$3:$B$1315, "&lt;=" &amp; DA$1, DataRegularSeason20242025!$E$3:$E$1315, $A2)</f>
        <v>15</v>
      </c>
      <c r="DB2">
        <f>SUMIFS(DataRegularSeason20242025!$AA$3:$AA$1315,DataRegularSeason20242025!$B$3:$B$1315, "&lt;=" &amp; DB$1, DataRegularSeason20242025!$D$3:$D$1315, $A2)+SUMIFS(DataRegularSeason20242025!$AB$3:$AB$1315,DataRegularSeason20242025!$B$3:$B$1315, "&lt;=" &amp; DB$1, DataRegularSeason20242025!$E$3:$E$1315, $A2)</f>
        <v>15</v>
      </c>
      <c r="DC2">
        <f>SUMIFS(DataRegularSeason20242025!$AA$3:$AA$1315,DataRegularSeason20242025!$B$3:$B$1315, "&lt;=" &amp; DC$1, DataRegularSeason20242025!$D$3:$D$1315, $A2)+SUMIFS(DataRegularSeason20242025!$AB$3:$AB$1315,DataRegularSeason20242025!$B$3:$B$1315, "&lt;=" &amp; DC$1, DataRegularSeason20242025!$E$3:$E$1315, $A2)</f>
        <v>15</v>
      </c>
      <c r="DD2">
        <f>SUMIFS(DataRegularSeason20242025!$AA$3:$AA$1315,DataRegularSeason20242025!$B$3:$B$1315, "&lt;=" &amp; DD$1, DataRegularSeason20242025!$D$3:$D$1315, $A2)+SUMIFS(DataRegularSeason20242025!$AB$3:$AB$1315,DataRegularSeason20242025!$B$3:$B$1315, "&lt;=" &amp; DD$1, DataRegularSeason20242025!$E$3:$E$1315, $A2)</f>
        <v>15</v>
      </c>
      <c r="DE2">
        <f>SUMIFS(DataRegularSeason20242025!$AA$3:$AA$1315,DataRegularSeason20242025!$B$3:$B$1315, "&lt;=" &amp; DE$1, DataRegularSeason20242025!$D$3:$D$1315, $A2)+SUMIFS(DataRegularSeason20242025!$AB$3:$AB$1315,DataRegularSeason20242025!$B$3:$B$1315, "&lt;=" &amp; DE$1, DataRegularSeason20242025!$E$3:$E$1315, $A2)</f>
        <v>15</v>
      </c>
      <c r="DF2">
        <f>SUMIFS(DataRegularSeason20242025!$AA$3:$AA$1315,DataRegularSeason20242025!$B$3:$B$1315, "&lt;=" &amp; DF$1, DataRegularSeason20242025!$D$3:$D$1315, $A2)+SUMIFS(DataRegularSeason20242025!$AB$3:$AB$1315,DataRegularSeason20242025!$B$3:$B$1315, "&lt;=" &amp; DF$1, DataRegularSeason20242025!$E$3:$E$1315, $A2)</f>
        <v>15</v>
      </c>
      <c r="DG2">
        <f>SUMIFS(DataRegularSeason20242025!$AA$3:$AA$1315,DataRegularSeason20242025!$B$3:$B$1315, "&lt;=" &amp; DG$1, DataRegularSeason20242025!$D$3:$D$1315, $A2)+SUMIFS(DataRegularSeason20242025!$AB$3:$AB$1315,DataRegularSeason20242025!$B$3:$B$1315, "&lt;=" &amp; DG$1, DataRegularSeason20242025!$E$3:$E$1315, $A2)</f>
        <v>15</v>
      </c>
      <c r="DH2">
        <f>SUMIFS(DataRegularSeason20242025!$AA$3:$AA$1315,DataRegularSeason20242025!$B$3:$B$1315, "&lt;=" &amp; DH$1, DataRegularSeason20242025!$D$3:$D$1315, $A2)+SUMIFS(DataRegularSeason20242025!$AB$3:$AB$1315,DataRegularSeason20242025!$B$3:$B$1315, "&lt;=" &amp; DH$1, DataRegularSeason20242025!$E$3:$E$1315, $A2)</f>
        <v>15</v>
      </c>
      <c r="DI2">
        <f>SUMIFS(DataRegularSeason20242025!$AA$3:$AA$1315,DataRegularSeason20242025!$B$3:$B$1315, "&lt;=" &amp; DI$1, DataRegularSeason20242025!$D$3:$D$1315, $A2)+SUMIFS(DataRegularSeason20242025!$AB$3:$AB$1315,DataRegularSeason20242025!$B$3:$B$1315, "&lt;=" &amp; DI$1, DataRegularSeason20242025!$E$3:$E$1315, $A2)</f>
        <v>15</v>
      </c>
      <c r="DJ2">
        <f>SUMIFS(DataRegularSeason20242025!$AA$3:$AA$1315,DataRegularSeason20242025!$B$3:$B$1315, "&lt;=" &amp; DJ$1, DataRegularSeason20242025!$D$3:$D$1315, $A2)+SUMIFS(DataRegularSeason20242025!$AB$3:$AB$1315,DataRegularSeason20242025!$B$3:$B$1315, "&lt;=" &amp; DJ$1, DataRegularSeason20242025!$E$3:$E$1315, $A2)</f>
        <v>15</v>
      </c>
      <c r="DK2">
        <f>SUMIFS(DataRegularSeason20242025!$AA$3:$AA$1315,DataRegularSeason20242025!$B$3:$B$1315, "&lt;=" &amp; DK$1, DataRegularSeason20242025!$D$3:$D$1315, $A2)+SUMIFS(DataRegularSeason20242025!$AB$3:$AB$1315,DataRegularSeason20242025!$B$3:$B$1315, "&lt;=" &amp; DK$1, DataRegularSeason20242025!$E$3:$E$1315, $A2)</f>
        <v>15</v>
      </c>
      <c r="DL2">
        <f>SUMIFS(DataRegularSeason20242025!$AA$3:$AA$1315,DataRegularSeason20242025!$B$3:$B$1315, "&lt;=" &amp; DL$1, DataRegularSeason20242025!$D$3:$D$1315, $A2)+SUMIFS(DataRegularSeason20242025!$AB$3:$AB$1315,DataRegularSeason20242025!$B$3:$B$1315, "&lt;=" &amp; DL$1, DataRegularSeason20242025!$E$3:$E$1315, $A2)</f>
        <v>15</v>
      </c>
      <c r="DM2">
        <f>SUMIFS(DataRegularSeason20242025!$AA$3:$AA$1315,DataRegularSeason20242025!$B$3:$B$1315, "&lt;=" &amp; DM$1, DataRegularSeason20242025!$D$3:$D$1315, $A2)+SUMIFS(DataRegularSeason20242025!$AB$3:$AB$1315,DataRegularSeason20242025!$B$3:$B$1315, "&lt;=" &amp; DM$1, DataRegularSeason20242025!$E$3:$E$1315, $A2)</f>
        <v>15</v>
      </c>
      <c r="DN2">
        <f>SUMIFS(DataRegularSeason20242025!$AA$3:$AA$1315,DataRegularSeason20242025!$B$3:$B$1315, "&lt;=" &amp; DN$1, DataRegularSeason20242025!$D$3:$D$1315, $A2)+SUMIFS(DataRegularSeason20242025!$AB$3:$AB$1315,DataRegularSeason20242025!$B$3:$B$1315, "&lt;=" &amp; DN$1, DataRegularSeason20242025!$E$3:$E$1315, $A2)</f>
        <v>15</v>
      </c>
      <c r="DO2">
        <f>SUMIFS(DataRegularSeason20242025!$AA$3:$AA$1315,DataRegularSeason20242025!$B$3:$B$1315, "&lt;=" &amp; DO$1, DataRegularSeason20242025!$D$3:$D$1315, $A2)+SUMIFS(DataRegularSeason20242025!$AB$3:$AB$1315,DataRegularSeason20242025!$B$3:$B$1315, "&lt;=" &amp; DO$1, DataRegularSeason20242025!$E$3:$E$1315, $A2)</f>
        <v>15</v>
      </c>
      <c r="DP2">
        <f>SUMIFS(DataRegularSeason20242025!$AA$3:$AA$1315,DataRegularSeason20242025!$B$3:$B$1315, "&lt;=" &amp; DP$1, DataRegularSeason20242025!$D$3:$D$1315, $A2)+SUMIFS(DataRegularSeason20242025!$AB$3:$AB$1315,DataRegularSeason20242025!$B$3:$B$1315, "&lt;=" &amp; DP$1, DataRegularSeason20242025!$E$3:$E$1315, $A2)</f>
        <v>15</v>
      </c>
      <c r="DQ2">
        <f>SUMIFS(DataRegularSeason20242025!$AA$3:$AA$1315,DataRegularSeason20242025!$B$3:$B$1315, "&lt;=" &amp; DQ$1, DataRegularSeason20242025!$D$3:$D$1315, $A2)+SUMIFS(DataRegularSeason20242025!$AB$3:$AB$1315,DataRegularSeason20242025!$B$3:$B$1315, "&lt;=" &amp; DQ$1, DataRegularSeason20242025!$E$3:$E$1315, $A2)</f>
        <v>15</v>
      </c>
      <c r="DR2">
        <f>SUMIFS(DataRegularSeason20242025!$AA$3:$AA$1315,DataRegularSeason20242025!$B$3:$B$1315, "&lt;=" &amp; DR$1, DataRegularSeason20242025!$D$3:$D$1315, $A2)+SUMIFS(DataRegularSeason20242025!$AB$3:$AB$1315,DataRegularSeason20242025!$B$3:$B$1315, "&lt;=" &amp; DR$1, DataRegularSeason20242025!$E$3:$E$1315, $A2)</f>
        <v>15</v>
      </c>
      <c r="DS2">
        <f>SUMIFS(DataRegularSeason20242025!$AA$3:$AA$1315,DataRegularSeason20242025!$B$3:$B$1315, "&lt;=" &amp; DS$1, DataRegularSeason20242025!$D$3:$D$1315, $A2)+SUMIFS(DataRegularSeason20242025!$AB$3:$AB$1315,DataRegularSeason20242025!$B$3:$B$1315, "&lt;=" &amp; DS$1, DataRegularSeason20242025!$E$3:$E$1315, $A2)</f>
        <v>15</v>
      </c>
      <c r="DT2">
        <f>SUMIFS(DataRegularSeason20242025!$AA$3:$AA$1315,DataRegularSeason20242025!$B$3:$B$1315, "&lt;=" &amp; DT$1, DataRegularSeason20242025!$D$3:$D$1315, $A2)+SUMIFS(DataRegularSeason20242025!$AB$3:$AB$1315,DataRegularSeason20242025!$B$3:$B$1315, "&lt;=" &amp; DT$1, DataRegularSeason20242025!$E$3:$E$1315, $A2)</f>
        <v>15</v>
      </c>
      <c r="DU2">
        <f>SUMIFS(DataRegularSeason20242025!$AA$3:$AA$1315,DataRegularSeason20242025!$B$3:$B$1315, "&lt;=" &amp; DU$1, DataRegularSeason20242025!$D$3:$D$1315, $A2)+SUMIFS(DataRegularSeason20242025!$AB$3:$AB$1315,DataRegularSeason20242025!$B$3:$B$1315, "&lt;=" &amp; DU$1, DataRegularSeason20242025!$E$3:$E$1315, $A2)</f>
        <v>15</v>
      </c>
      <c r="DV2">
        <f>SUMIFS(DataRegularSeason20242025!$AA$3:$AA$1315,DataRegularSeason20242025!$B$3:$B$1315, "&lt;=" &amp; DV$1, DataRegularSeason20242025!$D$3:$D$1315, $A2)+SUMIFS(DataRegularSeason20242025!$AB$3:$AB$1315,DataRegularSeason20242025!$B$3:$B$1315, "&lt;=" &amp; DV$1, DataRegularSeason20242025!$E$3:$E$1315, $A2)</f>
        <v>15</v>
      </c>
      <c r="DW2">
        <f>SUMIFS(DataRegularSeason20242025!$AA$3:$AA$1315,DataRegularSeason20242025!$B$3:$B$1315, "&lt;=" &amp; DW$1, DataRegularSeason20242025!$D$3:$D$1315, $A2)+SUMIFS(DataRegularSeason20242025!$AB$3:$AB$1315,DataRegularSeason20242025!$B$3:$B$1315, "&lt;=" &amp; DW$1, DataRegularSeason20242025!$E$3:$E$1315, $A2)</f>
        <v>15</v>
      </c>
      <c r="DX2">
        <f>SUMIFS(DataRegularSeason20242025!$AA$3:$AA$1315,DataRegularSeason20242025!$B$3:$B$1315, "&lt;=" &amp; DX$1, DataRegularSeason20242025!$D$3:$D$1315, $A2)+SUMIFS(DataRegularSeason20242025!$AB$3:$AB$1315,DataRegularSeason20242025!$B$3:$B$1315, "&lt;=" &amp; DX$1, DataRegularSeason20242025!$E$3:$E$1315, $A2)</f>
        <v>15</v>
      </c>
      <c r="DY2">
        <f>SUMIFS(DataRegularSeason20242025!$AA$3:$AA$1315,DataRegularSeason20242025!$B$3:$B$1315, "&lt;=" &amp; DY$1, DataRegularSeason20242025!$D$3:$D$1315, $A2)+SUMIFS(DataRegularSeason20242025!$AB$3:$AB$1315,DataRegularSeason20242025!$B$3:$B$1315, "&lt;=" &amp; DY$1, DataRegularSeason20242025!$E$3:$E$1315, $A2)</f>
        <v>15</v>
      </c>
      <c r="DZ2">
        <f>SUMIFS(DataRegularSeason20242025!$AA$3:$AA$1315,DataRegularSeason20242025!$B$3:$B$1315, "&lt;=" &amp; DZ$1, DataRegularSeason20242025!$D$3:$D$1315, $A2)+SUMIFS(DataRegularSeason20242025!$AB$3:$AB$1315,DataRegularSeason20242025!$B$3:$B$1315, "&lt;=" &amp; DZ$1, DataRegularSeason20242025!$E$3:$E$1315, $A2)</f>
        <v>15</v>
      </c>
      <c r="EA2">
        <f>SUMIFS(DataRegularSeason20242025!$AA$3:$AA$1315,DataRegularSeason20242025!$B$3:$B$1315, "&lt;=" &amp; EA$1, DataRegularSeason20242025!$D$3:$D$1315, $A2)+SUMIFS(DataRegularSeason20242025!$AB$3:$AB$1315,DataRegularSeason20242025!$B$3:$B$1315, "&lt;=" &amp; EA$1, DataRegularSeason20242025!$E$3:$E$1315, $A2)</f>
        <v>15</v>
      </c>
      <c r="EB2">
        <f>SUMIFS(DataRegularSeason20242025!$AA$3:$AA$1315,DataRegularSeason20242025!$B$3:$B$1315, "&lt;=" &amp; EB$1, DataRegularSeason20242025!$D$3:$D$1315, $A2)+SUMIFS(DataRegularSeason20242025!$AB$3:$AB$1315,DataRegularSeason20242025!$B$3:$B$1315, "&lt;=" &amp; EB$1, DataRegularSeason20242025!$E$3:$E$1315, $A2)</f>
        <v>15</v>
      </c>
      <c r="EC2">
        <f>SUMIFS(DataRegularSeason20242025!$AA$3:$AA$1315,DataRegularSeason20242025!$B$3:$B$1315, "&lt;=" &amp; EC$1, DataRegularSeason20242025!$D$3:$D$1315, $A2)+SUMIFS(DataRegularSeason20242025!$AB$3:$AB$1315,DataRegularSeason20242025!$B$3:$B$1315, "&lt;=" &amp; EC$1, DataRegularSeason20242025!$E$3:$E$1315, $A2)</f>
        <v>15</v>
      </c>
      <c r="ED2">
        <f>SUMIFS(DataRegularSeason20242025!$AA$3:$AA$1315,DataRegularSeason20242025!$B$3:$B$1315, "&lt;=" &amp; ED$1, DataRegularSeason20242025!$D$3:$D$1315, $A2)+SUMIFS(DataRegularSeason20242025!$AB$3:$AB$1315,DataRegularSeason20242025!$B$3:$B$1315, "&lt;=" &amp; ED$1, DataRegularSeason20242025!$E$3:$E$1315, $A2)</f>
        <v>15</v>
      </c>
      <c r="EE2">
        <f>SUMIFS(DataRegularSeason20242025!$AA$3:$AA$1315,DataRegularSeason20242025!$B$3:$B$1315, "&lt;=" &amp; EE$1, DataRegularSeason20242025!$D$3:$D$1315, $A2)+SUMIFS(DataRegularSeason20242025!$AB$3:$AB$1315,DataRegularSeason20242025!$B$3:$B$1315, "&lt;=" &amp; EE$1, DataRegularSeason20242025!$E$3:$E$1315, $A2)</f>
        <v>15</v>
      </c>
      <c r="EF2">
        <f>SUMIFS(DataRegularSeason20242025!$AA$3:$AA$1315,DataRegularSeason20242025!$B$3:$B$1315, "&lt;=" &amp; EF$1, DataRegularSeason20242025!$D$3:$D$1315, $A2)+SUMIFS(DataRegularSeason20242025!$AB$3:$AB$1315,DataRegularSeason20242025!$B$3:$B$1315, "&lt;=" &amp; EF$1, DataRegularSeason20242025!$E$3:$E$1315, $A2)</f>
        <v>15</v>
      </c>
      <c r="EG2">
        <f>SUMIFS(DataRegularSeason20242025!$AA$3:$AA$1315,DataRegularSeason20242025!$B$3:$B$1315, "&lt;=" &amp; EG$1, DataRegularSeason20242025!$D$3:$D$1315, $A2)+SUMIFS(DataRegularSeason20242025!$AB$3:$AB$1315,DataRegularSeason20242025!$B$3:$B$1315, "&lt;=" &amp; EG$1, DataRegularSeason20242025!$E$3:$E$1315, $A2)</f>
        <v>15</v>
      </c>
      <c r="EH2">
        <f>SUMIFS(DataRegularSeason20242025!$AA$3:$AA$1315,DataRegularSeason20242025!$B$3:$B$1315, "&lt;=" &amp; EH$1, DataRegularSeason20242025!$D$3:$D$1315, $A2)+SUMIFS(DataRegularSeason20242025!$AB$3:$AB$1315,DataRegularSeason20242025!$B$3:$B$1315, "&lt;=" &amp; EH$1, DataRegularSeason20242025!$E$3:$E$1315, $A2)</f>
        <v>15</v>
      </c>
      <c r="EI2">
        <f>SUMIFS(DataRegularSeason20242025!$AA$3:$AA$1315,DataRegularSeason20242025!$B$3:$B$1315, "&lt;=" &amp; EI$1, DataRegularSeason20242025!$D$3:$D$1315, $A2)+SUMIFS(DataRegularSeason20242025!$AB$3:$AB$1315,DataRegularSeason20242025!$B$3:$B$1315, "&lt;=" &amp; EI$1, DataRegularSeason20242025!$E$3:$E$1315, $A2)</f>
        <v>15</v>
      </c>
      <c r="EJ2">
        <f>SUMIFS(DataRegularSeason20242025!$AA$3:$AA$1315,DataRegularSeason20242025!$B$3:$B$1315, "&lt;=" &amp; EJ$1, DataRegularSeason20242025!$D$3:$D$1315, $A2)+SUMIFS(DataRegularSeason20242025!$AB$3:$AB$1315,DataRegularSeason20242025!$B$3:$B$1315, "&lt;=" &amp; EJ$1, DataRegularSeason20242025!$E$3:$E$1315, $A2)</f>
        <v>15</v>
      </c>
      <c r="EK2">
        <f>SUMIFS(DataRegularSeason20242025!$AA$3:$AA$1315,DataRegularSeason20242025!$B$3:$B$1315, "&lt;=" &amp; EK$1, DataRegularSeason20242025!$D$3:$D$1315, $A2)+SUMIFS(DataRegularSeason20242025!$AB$3:$AB$1315,DataRegularSeason20242025!$B$3:$B$1315, "&lt;=" &amp; EK$1, DataRegularSeason20242025!$E$3:$E$1315, $A2)</f>
        <v>15</v>
      </c>
      <c r="EL2">
        <f>SUMIFS(DataRegularSeason20242025!$AA$3:$AA$1315,DataRegularSeason20242025!$B$3:$B$1315, "&lt;=" &amp; EL$1, DataRegularSeason20242025!$D$3:$D$1315, $A2)+SUMIFS(DataRegularSeason20242025!$AB$3:$AB$1315,DataRegularSeason20242025!$B$3:$B$1315, "&lt;=" &amp; EL$1, DataRegularSeason20242025!$E$3:$E$1315, $A2)</f>
        <v>15</v>
      </c>
      <c r="EM2">
        <f>SUMIFS(DataRegularSeason20242025!$AA$3:$AA$1315,DataRegularSeason20242025!$B$3:$B$1315, "&lt;=" &amp; EM$1, DataRegularSeason20242025!$D$3:$D$1315, $A2)+SUMIFS(DataRegularSeason20242025!$AB$3:$AB$1315,DataRegularSeason20242025!$B$3:$B$1315, "&lt;=" &amp; EM$1, DataRegularSeason20242025!$E$3:$E$1315, $A2)</f>
        <v>15</v>
      </c>
      <c r="EN2">
        <f>SUMIFS(DataRegularSeason20242025!$AA$3:$AA$1315,DataRegularSeason20242025!$B$3:$B$1315, "&lt;=" &amp; EN$1, DataRegularSeason20242025!$D$3:$D$1315, $A2)+SUMIFS(DataRegularSeason20242025!$AB$3:$AB$1315,DataRegularSeason20242025!$B$3:$B$1315, "&lt;=" &amp; EN$1, DataRegularSeason20242025!$E$3:$E$1315, $A2)</f>
        <v>15</v>
      </c>
      <c r="EO2">
        <f>SUMIFS(DataRegularSeason20242025!$AA$3:$AA$1315,DataRegularSeason20242025!$B$3:$B$1315, "&lt;=" &amp; EO$1, DataRegularSeason20242025!$D$3:$D$1315, $A2)+SUMIFS(DataRegularSeason20242025!$AB$3:$AB$1315,DataRegularSeason20242025!$B$3:$B$1315, "&lt;=" &amp; EO$1, DataRegularSeason20242025!$E$3:$E$1315, $A2)</f>
        <v>15</v>
      </c>
      <c r="EP2">
        <f>SUMIFS(DataRegularSeason20242025!$AA$3:$AA$1315,DataRegularSeason20242025!$B$3:$B$1315, "&lt;=" &amp; EP$1, DataRegularSeason20242025!$D$3:$D$1315, $A2)+SUMIFS(DataRegularSeason20242025!$AB$3:$AB$1315,DataRegularSeason20242025!$B$3:$B$1315, "&lt;=" &amp; EP$1, DataRegularSeason20242025!$E$3:$E$1315, $A2)</f>
        <v>15</v>
      </c>
      <c r="EQ2">
        <f>SUMIFS(DataRegularSeason20242025!$AA$3:$AA$1315,DataRegularSeason20242025!$B$3:$B$1315, "&lt;=" &amp; EQ$1, DataRegularSeason20242025!$D$3:$D$1315, $A2)+SUMIFS(DataRegularSeason20242025!$AB$3:$AB$1315,DataRegularSeason20242025!$B$3:$B$1315, "&lt;=" &amp; EQ$1, DataRegularSeason20242025!$E$3:$E$1315, $A2)</f>
        <v>15</v>
      </c>
      <c r="ER2">
        <f>SUMIFS(DataRegularSeason20242025!$AA$3:$AA$1315,DataRegularSeason20242025!$B$3:$B$1315, "&lt;=" &amp; ER$1, DataRegularSeason20242025!$D$3:$D$1315, $A2)+SUMIFS(DataRegularSeason20242025!$AB$3:$AB$1315,DataRegularSeason20242025!$B$3:$B$1315, "&lt;=" &amp; ER$1, DataRegularSeason20242025!$E$3:$E$1315, $A2)</f>
        <v>15</v>
      </c>
      <c r="ES2">
        <f>SUMIFS(DataRegularSeason20242025!$AA$3:$AA$1315,DataRegularSeason20242025!$B$3:$B$1315, "&lt;=" &amp; ES$1, DataRegularSeason20242025!$D$3:$D$1315, $A2)+SUMIFS(DataRegularSeason20242025!$AB$3:$AB$1315,DataRegularSeason20242025!$B$3:$B$1315, "&lt;=" &amp; ES$1, DataRegularSeason20242025!$E$3:$E$1315, $A2)</f>
        <v>15</v>
      </c>
      <c r="ET2">
        <f>SUMIFS(DataRegularSeason20242025!$AA$3:$AA$1315,DataRegularSeason20242025!$B$3:$B$1315, "&lt;=" &amp; ET$1, DataRegularSeason20242025!$D$3:$D$1315, $A2)+SUMIFS(DataRegularSeason20242025!$AB$3:$AB$1315,DataRegularSeason20242025!$B$3:$B$1315, "&lt;=" &amp; ET$1, DataRegularSeason20242025!$E$3:$E$1315, $A2)</f>
        <v>15</v>
      </c>
      <c r="EU2">
        <f>SUMIFS(DataRegularSeason20242025!$AA$3:$AA$1315,DataRegularSeason20242025!$B$3:$B$1315, "&lt;=" &amp; EU$1, DataRegularSeason20242025!$D$3:$D$1315, $A2)+SUMIFS(DataRegularSeason20242025!$AB$3:$AB$1315,DataRegularSeason20242025!$B$3:$B$1315, "&lt;=" &amp; EU$1, DataRegularSeason20242025!$E$3:$E$1315, $A2)</f>
        <v>15</v>
      </c>
      <c r="EV2">
        <f>SUMIFS(DataRegularSeason20242025!$AA$3:$AA$1315,DataRegularSeason20242025!$B$3:$B$1315, "&lt;=" &amp; EV$1, DataRegularSeason20242025!$D$3:$D$1315, $A2)+SUMIFS(DataRegularSeason20242025!$AB$3:$AB$1315,DataRegularSeason20242025!$B$3:$B$1315, "&lt;=" &amp; EV$1, DataRegularSeason20242025!$E$3:$E$1315, $A2)</f>
        <v>15</v>
      </c>
      <c r="EW2">
        <f>SUMIFS(DataRegularSeason20242025!$AA$3:$AA$1315,DataRegularSeason20242025!$B$3:$B$1315, "&lt;=" &amp; EW$1, DataRegularSeason20242025!$D$3:$D$1315, $A2)+SUMIFS(DataRegularSeason20242025!$AB$3:$AB$1315,DataRegularSeason20242025!$B$3:$B$1315, "&lt;=" &amp; EW$1, DataRegularSeason20242025!$E$3:$E$1315, $A2)</f>
        <v>15</v>
      </c>
      <c r="EX2">
        <f>SUMIFS(DataRegularSeason20242025!$AA$3:$AA$1315,DataRegularSeason20242025!$B$3:$B$1315, "&lt;=" &amp; EX$1, DataRegularSeason20242025!$D$3:$D$1315, $A2)+SUMIFS(DataRegularSeason20242025!$AB$3:$AB$1315,DataRegularSeason20242025!$B$3:$B$1315, "&lt;=" &amp; EX$1, DataRegularSeason20242025!$E$3:$E$1315, $A2)</f>
        <v>15</v>
      </c>
      <c r="EY2">
        <f>SUMIFS(DataRegularSeason20242025!$AA$3:$AA$1315,DataRegularSeason20242025!$B$3:$B$1315, "&lt;=" &amp; EY$1, DataRegularSeason20242025!$D$3:$D$1315, $A2)+SUMIFS(DataRegularSeason20242025!$AB$3:$AB$1315,DataRegularSeason20242025!$B$3:$B$1315, "&lt;=" &amp; EY$1, DataRegularSeason20242025!$E$3:$E$1315, $A2)</f>
        <v>15</v>
      </c>
      <c r="EZ2">
        <f>SUMIFS(DataRegularSeason20242025!$AA$3:$AA$1315,DataRegularSeason20242025!$B$3:$B$1315, "&lt;=" &amp; EZ$1, DataRegularSeason20242025!$D$3:$D$1315, $A2)+SUMIFS(DataRegularSeason20242025!$AB$3:$AB$1315,DataRegularSeason20242025!$B$3:$B$1315, "&lt;=" &amp; EZ$1, DataRegularSeason20242025!$E$3:$E$1315, $A2)</f>
        <v>15</v>
      </c>
      <c r="FA2">
        <f>SUMIFS(DataRegularSeason20242025!$AA$3:$AA$1315,DataRegularSeason20242025!$B$3:$B$1315, "&lt;=" &amp; FA$1, DataRegularSeason20242025!$D$3:$D$1315, $A2)+SUMIFS(DataRegularSeason20242025!$AB$3:$AB$1315,DataRegularSeason20242025!$B$3:$B$1315, "&lt;=" &amp; FA$1, DataRegularSeason20242025!$E$3:$E$1315, $A2)</f>
        <v>15</v>
      </c>
      <c r="FB2">
        <f>SUMIFS(DataRegularSeason20242025!$AA$3:$AA$1315,DataRegularSeason20242025!$B$3:$B$1315, "&lt;=" &amp; FB$1, DataRegularSeason20242025!$D$3:$D$1315, $A2)+SUMIFS(DataRegularSeason20242025!$AB$3:$AB$1315,DataRegularSeason20242025!$B$3:$B$1315, "&lt;=" &amp; FB$1, DataRegularSeason20242025!$E$3:$E$1315, $A2)</f>
        <v>15</v>
      </c>
      <c r="FC2">
        <f>SUMIFS(DataRegularSeason20242025!$AA$3:$AA$1315,DataRegularSeason20242025!$B$3:$B$1315, "&lt;=" &amp; FC$1, DataRegularSeason20242025!$D$3:$D$1315, $A2)+SUMIFS(DataRegularSeason20242025!$AB$3:$AB$1315,DataRegularSeason20242025!$B$3:$B$1315, "&lt;=" &amp; FC$1, DataRegularSeason20242025!$E$3:$E$1315, $A2)</f>
        <v>15</v>
      </c>
      <c r="FD2">
        <f>SUMIFS(DataRegularSeason20242025!$AA$3:$AA$1315,DataRegularSeason20242025!$B$3:$B$1315, "&lt;=" &amp; FD$1, DataRegularSeason20242025!$D$3:$D$1315, $A2)+SUMIFS(DataRegularSeason20242025!$AB$3:$AB$1315,DataRegularSeason20242025!$B$3:$B$1315, "&lt;=" &amp; FD$1, DataRegularSeason20242025!$E$3:$E$1315, $A2)</f>
        <v>15</v>
      </c>
      <c r="FE2">
        <f>SUMIFS(DataRegularSeason20242025!$AA$3:$AA$1315,DataRegularSeason20242025!$B$3:$B$1315, "&lt;=" &amp; FE$1, DataRegularSeason20242025!$D$3:$D$1315, $A2)+SUMIFS(DataRegularSeason20242025!$AB$3:$AB$1315,DataRegularSeason20242025!$B$3:$B$1315, "&lt;=" &amp; FE$1, DataRegularSeason20242025!$E$3:$E$1315, $A2)</f>
        <v>15</v>
      </c>
      <c r="FF2">
        <f>SUMIFS(DataRegularSeason20242025!$AA$3:$AA$1315,DataRegularSeason20242025!$B$3:$B$1315, "&lt;=" &amp; FF$1, DataRegularSeason20242025!$D$3:$D$1315, $A2)+SUMIFS(DataRegularSeason20242025!$AB$3:$AB$1315,DataRegularSeason20242025!$B$3:$B$1315, "&lt;=" &amp; FF$1, DataRegularSeason20242025!$E$3:$E$1315, $A2)</f>
        <v>15</v>
      </c>
      <c r="FG2">
        <f>SUMIFS(DataRegularSeason20242025!$AA$3:$AA$1315,DataRegularSeason20242025!$B$3:$B$1315, "&lt;=" &amp; FG$1, DataRegularSeason20242025!$D$3:$D$1315, $A2)+SUMIFS(DataRegularSeason20242025!$AB$3:$AB$1315,DataRegularSeason20242025!$B$3:$B$1315, "&lt;=" &amp; FG$1, DataRegularSeason20242025!$E$3:$E$1315, $A2)</f>
        <v>15</v>
      </c>
      <c r="FH2">
        <f>SUMIFS(DataRegularSeason20242025!$AA$3:$AA$1315,DataRegularSeason20242025!$B$3:$B$1315, "&lt;=" &amp; FH$1, DataRegularSeason20242025!$D$3:$D$1315, $A2)+SUMIFS(DataRegularSeason20242025!$AB$3:$AB$1315,DataRegularSeason20242025!$B$3:$B$1315, "&lt;=" &amp; FH$1, DataRegularSeason20242025!$E$3:$E$1315, $A2)</f>
        <v>15</v>
      </c>
      <c r="FI2">
        <f>SUMIFS(DataRegularSeason20242025!$AA$3:$AA$1315,DataRegularSeason20242025!$B$3:$B$1315, "&lt;=" &amp; FI$1, DataRegularSeason20242025!$D$3:$D$1315, $A2)+SUMIFS(DataRegularSeason20242025!$AB$3:$AB$1315,DataRegularSeason20242025!$B$3:$B$1315, "&lt;=" &amp; FI$1, DataRegularSeason20242025!$E$3:$E$1315, $A2)</f>
        <v>15</v>
      </c>
      <c r="FJ2">
        <f>SUMIFS(DataRegularSeason20242025!$AA$3:$AA$1315,DataRegularSeason20242025!$B$3:$B$1315, "&lt;=" &amp; FJ$1, DataRegularSeason20242025!$D$3:$D$1315, $A2)+SUMIFS(DataRegularSeason20242025!$AB$3:$AB$1315,DataRegularSeason20242025!$B$3:$B$1315, "&lt;=" &amp; FJ$1, DataRegularSeason20242025!$E$3:$E$1315, $A2)</f>
        <v>15</v>
      </c>
      <c r="FK2">
        <f>SUMIFS(DataRegularSeason20242025!$AA$3:$AA$1315,DataRegularSeason20242025!$B$3:$B$1315, "&lt;=" &amp; FK$1, DataRegularSeason20242025!$D$3:$D$1315, $A2)+SUMIFS(DataRegularSeason20242025!$AB$3:$AB$1315,DataRegularSeason20242025!$B$3:$B$1315, "&lt;=" &amp; FK$1, DataRegularSeason20242025!$E$3:$E$1315, $A2)</f>
        <v>15</v>
      </c>
      <c r="FL2">
        <f>SUMIFS(DataRegularSeason20242025!$AA$3:$AA$1315,DataRegularSeason20242025!$B$3:$B$1315, "&lt;=" &amp; FL$1, DataRegularSeason20242025!$D$3:$D$1315, $A2)+SUMIFS(DataRegularSeason20242025!$AB$3:$AB$1315,DataRegularSeason20242025!$B$3:$B$1315, "&lt;=" &amp; FL$1, DataRegularSeason20242025!$E$3:$E$1315, $A2)</f>
        <v>15</v>
      </c>
      <c r="FM2">
        <f>SUMIFS(DataRegularSeason20242025!$AA$3:$AA$1315,DataRegularSeason20242025!$B$3:$B$1315, "&lt;=" &amp; FM$1, DataRegularSeason20242025!$D$3:$D$1315, $A2)+SUMIFS(DataRegularSeason20242025!$AB$3:$AB$1315,DataRegularSeason20242025!$B$3:$B$1315, "&lt;=" &amp; FM$1, DataRegularSeason20242025!$E$3:$E$1315, $A2)</f>
        <v>15</v>
      </c>
      <c r="FN2">
        <f>SUMIFS(DataRegularSeason20242025!$AA$3:$AA$1315,DataRegularSeason20242025!$B$3:$B$1315, "&lt;=" &amp; FN$1, DataRegularSeason20242025!$D$3:$D$1315, $A2)+SUMIFS(DataRegularSeason20242025!$AB$3:$AB$1315,DataRegularSeason20242025!$B$3:$B$1315, "&lt;=" &amp; FN$1, DataRegularSeason20242025!$E$3:$E$1315, $A2)</f>
        <v>15</v>
      </c>
      <c r="FO2">
        <f>SUMIFS(DataRegularSeason20242025!$AA$3:$AA$1315,DataRegularSeason20242025!$B$3:$B$1315, "&lt;=" &amp; FO$1, DataRegularSeason20242025!$D$3:$D$1315, $A2)+SUMIFS(DataRegularSeason20242025!$AB$3:$AB$1315,DataRegularSeason20242025!$B$3:$B$1315, "&lt;=" &amp; FO$1, DataRegularSeason20242025!$E$3:$E$1315, $A2)</f>
        <v>15</v>
      </c>
      <c r="FP2">
        <f>SUMIFS(DataRegularSeason20242025!$AA$3:$AA$1315,DataRegularSeason20242025!$B$3:$B$1315, "&lt;=" &amp; FP$1, DataRegularSeason20242025!$D$3:$D$1315, $A2)+SUMIFS(DataRegularSeason20242025!$AB$3:$AB$1315,DataRegularSeason20242025!$B$3:$B$1315, "&lt;=" &amp; FP$1, DataRegularSeason20242025!$E$3:$E$1315, $A2)</f>
        <v>15</v>
      </c>
      <c r="FQ2">
        <f>SUMIFS(DataRegularSeason20242025!$AA$3:$AA$1315,DataRegularSeason20242025!$B$3:$B$1315, "&lt;=" &amp; FQ$1, DataRegularSeason20242025!$D$3:$D$1315, $A2)+SUMIFS(DataRegularSeason20242025!$AB$3:$AB$1315,DataRegularSeason20242025!$B$3:$B$1315, "&lt;=" &amp; FQ$1, DataRegularSeason20242025!$E$3:$E$1315, $A2)</f>
        <v>15</v>
      </c>
      <c r="FR2">
        <f>SUMIFS(DataRegularSeason20242025!$AA$3:$AA$1315,DataRegularSeason20242025!$B$3:$B$1315, "&lt;=" &amp; FR$1, DataRegularSeason20242025!$D$3:$D$1315, $A2)+SUMIFS(DataRegularSeason20242025!$AB$3:$AB$1315,DataRegularSeason20242025!$B$3:$B$1315, "&lt;=" &amp; FR$1, DataRegularSeason20242025!$E$3:$E$1315, $A2)</f>
        <v>15</v>
      </c>
      <c r="FS2">
        <f>SUMIFS(DataRegularSeason20242025!$AA$3:$AA$1315,DataRegularSeason20242025!$B$3:$B$1315, "&lt;=" &amp; FS$1, DataRegularSeason20242025!$D$3:$D$1315, $A2)+SUMIFS(DataRegularSeason20242025!$AB$3:$AB$1315,DataRegularSeason20242025!$B$3:$B$1315, "&lt;=" &amp; FS$1, DataRegularSeason20242025!$E$3:$E$1315, $A2)</f>
        <v>15</v>
      </c>
      <c r="FT2">
        <f>SUMIFS(DataRegularSeason20242025!$AA$3:$AA$1315,DataRegularSeason20242025!$B$3:$B$1315, "&lt;=" &amp; FT$1, DataRegularSeason20242025!$D$3:$D$1315, $A2)+SUMIFS(DataRegularSeason20242025!$AB$3:$AB$1315,DataRegularSeason20242025!$B$3:$B$1315, "&lt;=" &amp; FT$1, DataRegularSeason20242025!$E$3:$E$1315, $A2)</f>
        <v>15</v>
      </c>
      <c r="FU2">
        <f>SUMIFS(DataRegularSeason20242025!$AA$3:$AA$1315,DataRegularSeason20242025!$B$3:$B$1315, "&lt;=" &amp; FU$1, DataRegularSeason20242025!$D$3:$D$1315, $A2)+SUMIFS(DataRegularSeason20242025!$AB$3:$AB$1315,DataRegularSeason20242025!$B$3:$B$1315, "&lt;=" &amp; FU$1, DataRegularSeason20242025!$E$3:$E$1315, $A2)</f>
        <v>15</v>
      </c>
      <c r="FV2">
        <f>SUMIFS(DataRegularSeason20242025!$AA$3:$AA$1315,DataRegularSeason20242025!$B$3:$B$1315, "&lt;=" &amp; FV$1, DataRegularSeason20242025!$D$3:$D$1315, $A2)+SUMIFS(DataRegularSeason20242025!$AB$3:$AB$1315,DataRegularSeason20242025!$B$3:$B$1315, "&lt;=" &amp; FV$1, DataRegularSeason20242025!$E$3:$E$1315, $A2)</f>
        <v>15</v>
      </c>
      <c r="FW2">
        <f>SUMIFS(DataRegularSeason20242025!$AA$3:$AA$1315,DataRegularSeason20242025!$B$3:$B$1315, "&lt;=" &amp; FW$1, DataRegularSeason20242025!$D$3:$D$1315, $A2)+SUMIFS(DataRegularSeason20242025!$AB$3:$AB$1315,DataRegularSeason20242025!$B$3:$B$1315, "&lt;=" &amp; FW$1, DataRegularSeason20242025!$E$3:$E$1315, $A2)</f>
        <v>15</v>
      </c>
      <c r="FX2">
        <f>SUMIFS(DataRegularSeason20242025!$AA$3:$AA$1315,DataRegularSeason20242025!$B$3:$B$1315, "&lt;=" &amp; FX$1, DataRegularSeason20242025!$D$3:$D$1315, $A2)+SUMIFS(DataRegularSeason20242025!$AB$3:$AB$1315,DataRegularSeason20242025!$B$3:$B$1315, "&lt;=" &amp; FX$1, DataRegularSeason20242025!$E$3:$E$1315, $A2)</f>
        <v>15</v>
      </c>
      <c r="FY2">
        <f>SUMIFS(DataRegularSeason20242025!$AA$3:$AA$1315,DataRegularSeason20242025!$B$3:$B$1315, "&lt;=" &amp; FY$1, DataRegularSeason20242025!$D$3:$D$1315, $A2)+SUMIFS(DataRegularSeason20242025!$AB$3:$AB$1315,DataRegularSeason20242025!$B$3:$B$1315, "&lt;=" &amp; FY$1, DataRegularSeason20242025!$E$3:$E$1315, $A2)</f>
        <v>15</v>
      </c>
      <c r="FZ2">
        <f>SUMIFS(DataRegularSeason20242025!$AA$3:$AA$1315,DataRegularSeason20242025!$B$3:$B$1315, "&lt;=" &amp; FZ$1, DataRegularSeason20242025!$D$3:$D$1315, $A2)+SUMIFS(DataRegularSeason20242025!$AB$3:$AB$1315,DataRegularSeason20242025!$B$3:$B$1315, "&lt;=" &amp; FZ$1, DataRegularSeason20242025!$E$3:$E$1315, $A2)</f>
        <v>15</v>
      </c>
      <c r="GA2">
        <f>SUMIFS(DataRegularSeason20242025!$AA$3:$AA$1315,DataRegularSeason20242025!$B$3:$B$1315, "&lt;=" &amp; GA$1, DataRegularSeason20242025!$D$3:$D$1315, $A2)+SUMIFS(DataRegularSeason20242025!$AB$3:$AB$1315,DataRegularSeason20242025!$B$3:$B$1315, "&lt;=" &amp; GA$1, DataRegularSeason20242025!$E$3:$E$1315, $A2)</f>
        <v>15</v>
      </c>
      <c r="GB2">
        <f>SUMIFS(DataRegularSeason20242025!$AA$3:$AA$1315,DataRegularSeason20242025!$B$3:$B$1315, "&lt;=" &amp; GB$1, DataRegularSeason20242025!$D$3:$D$1315, $A2)+SUMIFS(DataRegularSeason20242025!$AB$3:$AB$1315,DataRegularSeason20242025!$B$3:$B$1315, "&lt;=" &amp; GB$1, DataRegularSeason20242025!$E$3:$E$1315, $A2)</f>
        <v>15</v>
      </c>
      <c r="GC2">
        <f>SUMIFS(DataRegularSeason20242025!$AA$3:$AA$1315,DataRegularSeason20242025!$B$3:$B$1315, "&lt;=" &amp; GC$1, DataRegularSeason20242025!$D$3:$D$1315, $A2)+SUMIFS(DataRegularSeason20242025!$AB$3:$AB$1315,DataRegularSeason20242025!$B$3:$B$1315, "&lt;=" &amp; GC$1, DataRegularSeason20242025!$E$3:$E$1315, $A2)</f>
        <v>15</v>
      </c>
      <c r="GD2">
        <f>SUMIFS(DataRegularSeason20242025!$AA$3:$AA$1315,DataRegularSeason20242025!$B$3:$B$1315, "&lt;=" &amp; GD$1, DataRegularSeason20242025!$D$3:$D$1315, $A2)+SUMIFS(DataRegularSeason20242025!$AB$3:$AB$1315,DataRegularSeason20242025!$B$3:$B$1315, "&lt;=" &amp; GD$1, DataRegularSeason20242025!$E$3:$E$1315, $A2)</f>
        <v>15</v>
      </c>
      <c r="GE2">
        <f>SUMIFS(DataRegularSeason20242025!$AA$3:$AA$1315,DataRegularSeason20242025!$B$3:$B$1315, "&lt;=" &amp; GE$1, DataRegularSeason20242025!$D$3:$D$1315, $A2)+SUMIFS(DataRegularSeason20242025!$AB$3:$AB$1315,DataRegularSeason20242025!$B$3:$B$1315, "&lt;=" &amp; GE$1, DataRegularSeason20242025!$E$3:$E$1315, $A2)</f>
        <v>15</v>
      </c>
      <c r="GF2">
        <f>SUMIFS(DataRegularSeason20242025!$AA$3:$AA$1315,DataRegularSeason20242025!$B$3:$B$1315, "&lt;=" &amp; GF$1, DataRegularSeason20242025!$D$3:$D$1315, $A2)+SUMIFS(DataRegularSeason20242025!$AB$3:$AB$1315,DataRegularSeason20242025!$B$3:$B$1315, "&lt;=" &amp; GF$1, DataRegularSeason20242025!$E$3:$E$1315, $A2)</f>
        <v>15</v>
      </c>
      <c r="GG2">
        <f>SUMIFS(DataRegularSeason20242025!$AA$3:$AA$1315,DataRegularSeason20242025!$B$3:$B$1315, "&lt;=" &amp; GG$1, DataRegularSeason20242025!$D$3:$D$1315, $A2)+SUMIFS(DataRegularSeason20242025!$AB$3:$AB$1315,DataRegularSeason20242025!$B$3:$B$1315, "&lt;=" &amp; GG$1, DataRegularSeason20242025!$E$3:$E$1315, $A2)</f>
        <v>15</v>
      </c>
      <c r="GH2">
        <f>SUMIFS(DataRegularSeason20242025!$AA$3:$AA$1315,DataRegularSeason20242025!$B$3:$B$1315, "&lt;=" &amp; GH$1, DataRegularSeason20242025!$D$3:$D$1315, $A2)+SUMIFS(DataRegularSeason20242025!$AB$3:$AB$1315,DataRegularSeason20242025!$B$3:$B$1315, "&lt;=" &amp; GH$1, DataRegularSeason20242025!$E$3:$E$1315, $A2)</f>
        <v>15</v>
      </c>
      <c r="GI2">
        <f>SUMIFS(DataRegularSeason20242025!$AA$3:$AA$1315,DataRegularSeason20242025!$B$3:$B$1315, "&lt;=" &amp; GI$1, DataRegularSeason20242025!$D$3:$D$1315, $A2)+SUMIFS(DataRegularSeason20242025!$AB$3:$AB$1315,DataRegularSeason20242025!$B$3:$B$1315, "&lt;=" &amp; GI$1, DataRegularSeason20242025!$E$3:$E$1315, $A2)</f>
        <v>15</v>
      </c>
      <c r="GJ2">
        <f>SUMIFS(DataRegularSeason20242025!$AA$3:$AA$1315,DataRegularSeason20242025!$B$3:$B$1315, "&lt;=" &amp; GJ$1, DataRegularSeason20242025!$D$3:$D$1315, $A2)+SUMIFS(DataRegularSeason20242025!$AB$3:$AB$1315,DataRegularSeason20242025!$B$3:$B$1315, "&lt;=" &amp; GJ$1, DataRegularSeason20242025!$E$3:$E$1315, $A2)</f>
        <v>15</v>
      </c>
      <c r="GK2">
        <f>SUMIFS(DataRegularSeason20242025!$AA$3:$AA$1315,DataRegularSeason20242025!$B$3:$B$1315, "&lt;=" &amp; GK$1, DataRegularSeason20242025!$D$3:$D$1315, $A2)+SUMIFS(DataRegularSeason20242025!$AB$3:$AB$1315,DataRegularSeason20242025!$B$3:$B$1315, "&lt;=" &amp; GK$1, DataRegularSeason20242025!$E$3:$E$1315, $A2)</f>
        <v>15</v>
      </c>
      <c r="GL2">
        <f>SUMIFS(DataRegularSeason20242025!$AA$3:$AA$1315,DataRegularSeason20242025!$B$3:$B$1315, "&lt;=" &amp; GL$1, DataRegularSeason20242025!$D$3:$D$1315, $A2)+SUMIFS(DataRegularSeason20242025!$AB$3:$AB$1315,DataRegularSeason20242025!$B$3:$B$1315, "&lt;=" &amp; GL$1, DataRegularSeason20242025!$E$3:$E$1315, $A2)</f>
        <v>15</v>
      </c>
      <c r="GM2">
        <f>SUMIFS(DataRegularSeason20242025!$AA$3:$AA$1315,DataRegularSeason20242025!$B$3:$B$1315, "&lt;=" &amp; GM$1, DataRegularSeason20242025!$D$3:$D$1315, $A2)+SUMIFS(DataRegularSeason20242025!$AB$3:$AB$1315,DataRegularSeason20242025!$B$3:$B$1315, "&lt;=" &amp; GM$1, DataRegularSeason20242025!$E$3:$E$1315, $A2)</f>
        <v>15</v>
      </c>
      <c r="GN2">
        <f>SUMIFS(DataRegularSeason20242025!$AA$3:$AA$1315,DataRegularSeason20242025!$B$3:$B$1315, "&lt;=" &amp; GN$1, DataRegularSeason20242025!$D$3:$D$1315, $A2)+SUMIFS(DataRegularSeason20242025!$AB$3:$AB$1315,DataRegularSeason20242025!$B$3:$B$1315, "&lt;=" &amp; GN$1, DataRegularSeason20242025!$E$3:$E$1315, $A2)</f>
        <v>15</v>
      </c>
      <c r="GO2">
        <f>SUMIFS(DataRegularSeason20242025!$AA$3:$AA$1315,DataRegularSeason20242025!$B$3:$B$1315, "&lt;=" &amp; GO$1, DataRegularSeason20242025!$D$3:$D$1315, $A2)+SUMIFS(DataRegularSeason20242025!$AB$3:$AB$1315,DataRegularSeason20242025!$B$3:$B$1315, "&lt;=" &amp; GO$1, DataRegularSeason20242025!$E$3:$E$1315, $A2)</f>
        <v>15</v>
      </c>
      <c r="GP2">
        <f>SUMIFS(DataRegularSeason20242025!$AA$3:$AA$1315,DataRegularSeason20242025!$B$3:$B$1315, "&lt;=" &amp; GP$1, DataRegularSeason20242025!$D$3:$D$1315, $A2)+SUMIFS(DataRegularSeason20242025!$AB$3:$AB$1315,DataRegularSeason20242025!$B$3:$B$1315, "&lt;=" &amp; GP$1, DataRegularSeason20242025!$E$3:$E$1315, $A2)</f>
        <v>15</v>
      </c>
      <c r="GQ2">
        <f>SUMIFS(DataRegularSeason20242025!$AA$3:$AA$1315,DataRegularSeason20242025!$B$3:$B$1315, "&lt;=" &amp; GQ$1, DataRegularSeason20242025!$D$3:$D$1315, $A2)+SUMIFS(DataRegularSeason20242025!$AB$3:$AB$1315,DataRegularSeason20242025!$B$3:$B$1315, "&lt;=" &amp; GQ$1, DataRegularSeason20242025!$E$3:$E$1315, $A2)</f>
        <v>15</v>
      </c>
      <c r="GR2">
        <f>SUMIFS(DataRegularSeason20242025!$AA$3:$AA$1315,DataRegularSeason20242025!$B$3:$B$1315, "&lt;=" &amp; GR$1, DataRegularSeason20242025!$D$3:$D$1315, $A2)+SUMIFS(DataRegularSeason20242025!$AB$3:$AB$1315,DataRegularSeason20242025!$B$3:$B$1315, "&lt;=" &amp; GR$1, DataRegularSeason20242025!$E$3:$E$1315, $A2)</f>
        <v>15</v>
      </c>
      <c r="GS2">
        <f>SUMIFS(DataRegularSeason20242025!$AA$3:$AA$1315,DataRegularSeason20242025!$B$3:$B$1315, "&lt;=" &amp; GS$1, DataRegularSeason20242025!$D$3:$D$1315, $A2)+SUMIFS(DataRegularSeason20242025!$AB$3:$AB$1315,DataRegularSeason20242025!$B$3:$B$1315, "&lt;=" &amp; GS$1, DataRegularSeason20242025!$E$3:$E$1315, $A2)</f>
        <v>15</v>
      </c>
      <c r="GT2">
        <f>SUMIFS(DataRegularSeason20242025!$AA$3:$AA$1315,DataRegularSeason20242025!$B$3:$B$1315, "&lt;=" &amp; GT$1, DataRegularSeason20242025!$D$3:$D$1315, $A2)+SUMIFS(DataRegularSeason20242025!$AB$3:$AB$1315,DataRegularSeason20242025!$B$3:$B$1315, "&lt;=" &amp; GT$1, DataRegularSeason20242025!$E$3:$E$1315, $A2)</f>
        <v>15</v>
      </c>
      <c r="GU2">
        <f>SUMIFS(DataRegularSeason20242025!$AA$3:$AA$1315,DataRegularSeason20242025!$B$3:$B$1315, "&lt;=" &amp; GU$1, DataRegularSeason20242025!$D$3:$D$1315, $A2)+SUMIFS(DataRegularSeason20242025!$AB$3:$AB$1315,DataRegularSeason20242025!$B$3:$B$1315, "&lt;=" &amp; GU$1, DataRegularSeason20242025!$E$3:$E$1315, $A2)</f>
        <v>15</v>
      </c>
    </row>
    <row r="3" spans="1:275" x14ac:dyDescent="0.25">
      <c r="A3" t="s">
        <v>32</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2</v>
      </c>
      <c r="F3">
        <f>SUMIFS(DataRegularSeason20242025!$AA$3:$AA$1315,DataRegularSeason20242025!$B$3:$B$1315, "&lt;=" &amp; F$1, DataRegularSeason20242025!$D$3:$D$1315, $A3)+SUMIFS(DataRegularSeason20242025!$AB$3:$AB$1315,DataRegularSeason20242025!$B$3:$B$1315, "&lt;=" &amp; F$1, DataRegularSeason20242025!$E$3:$E$1315, $A3)</f>
        <v>4</v>
      </c>
      <c r="G3">
        <f>SUMIFS(DataRegularSeason20242025!$AA$3:$AA$1315,DataRegularSeason20242025!$B$3:$B$1315, "&lt;=" &amp; G$1, DataRegularSeason20242025!$D$3:$D$1315, $A3)+SUMIFS(DataRegularSeason20242025!$AB$3:$AB$1315,DataRegularSeason20242025!$B$3:$B$1315, "&lt;=" &amp; G$1, DataRegularSeason20242025!$E$3:$E$1315, $A3)</f>
        <v>4</v>
      </c>
      <c r="H3">
        <f>SUMIFS(DataRegularSeason20242025!$AA$3:$AA$1315,DataRegularSeason20242025!$B$3:$B$1315, "&lt;=" &amp; H$1, DataRegularSeason20242025!$D$3:$D$1315, $A3)+SUMIFS(DataRegularSeason20242025!$AB$3:$AB$1315,DataRegularSeason20242025!$B$3:$B$1315, "&lt;=" &amp; H$1, DataRegularSeason20242025!$E$3:$E$1315, $A3)</f>
        <v>4</v>
      </c>
      <c r="I3">
        <f>SUMIFS(DataRegularSeason20242025!$AA$3:$AA$1315,DataRegularSeason20242025!$B$3:$B$1315, "&lt;=" &amp; I$1, DataRegularSeason20242025!$D$3:$D$1315, $A3)+SUMIFS(DataRegularSeason20242025!$AB$3:$AB$1315,DataRegularSeason20242025!$B$3:$B$1315, "&lt;=" &amp; I$1, DataRegularSeason20242025!$E$3:$E$1315, $A3)</f>
        <v>4</v>
      </c>
      <c r="J3">
        <f>SUMIFS(DataRegularSeason20242025!$AA$3:$AA$1315,DataRegularSeason20242025!$B$3:$B$1315, "&lt;=" &amp; J$1, DataRegularSeason20242025!$D$3:$D$1315, $A3)+SUMIFS(DataRegularSeason20242025!$AB$3:$AB$1315,DataRegularSeason20242025!$B$3:$B$1315, "&lt;=" &amp; J$1, DataRegularSeason20242025!$E$3:$E$1315, $A3)</f>
        <v>4</v>
      </c>
      <c r="K3">
        <f>SUMIFS(DataRegularSeason20242025!$AA$3:$AA$1315,DataRegularSeason20242025!$B$3:$B$1315, "&lt;=" &amp; K$1, DataRegularSeason20242025!$D$3:$D$1315, $A3)+SUMIFS(DataRegularSeason20242025!$AB$3:$AB$1315,DataRegularSeason20242025!$B$3:$B$1315, "&lt;=" &amp; K$1, DataRegularSeason20242025!$E$3:$E$1315, $A3)</f>
        <v>4</v>
      </c>
      <c r="L3">
        <f>SUMIFS(DataRegularSeason20242025!$AA$3:$AA$1315,DataRegularSeason20242025!$B$3:$B$1315, "&lt;=" &amp; L$1, DataRegularSeason20242025!$D$3:$D$1315, $A3)+SUMIFS(DataRegularSeason20242025!$AB$3:$AB$1315,DataRegularSeason20242025!$B$3:$B$1315, "&lt;=" &amp; L$1, DataRegularSeason20242025!$E$3:$E$1315, $A3)</f>
        <v>4</v>
      </c>
      <c r="M3">
        <f>SUMIFS(DataRegularSeason20242025!$AA$3:$AA$1315,DataRegularSeason20242025!$B$3:$B$1315, "&lt;=" &amp; M$1, DataRegularSeason20242025!$D$3:$D$1315, $A3)+SUMIFS(DataRegularSeason20242025!$AB$3:$AB$1315,DataRegularSeason20242025!$B$3:$B$1315, "&lt;=" &amp; M$1, DataRegularSeason20242025!$E$3:$E$1315, $A3)</f>
        <v>6</v>
      </c>
      <c r="N3">
        <f>SUMIFS(DataRegularSeason20242025!$AA$3:$AA$1315,DataRegularSeason20242025!$B$3:$B$1315, "&lt;=" &amp; N$1, DataRegularSeason20242025!$D$3:$D$1315, $A3)+SUMIFS(DataRegularSeason20242025!$AB$3:$AB$1315,DataRegularSeason20242025!$B$3:$B$1315, "&lt;=" &amp; N$1, DataRegularSeason20242025!$E$3:$E$1315, $A3)</f>
        <v>6</v>
      </c>
      <c r="O3">
        <f>SUMIFS(DataRegularSeason20242025!$AA$3:$AA$1315,DataRegularSeason20242025!$B$3:$B$1315, "&lt;=" &amp; O$1, DataRegularSeason20242025!$D$3:$D$1315, $A3)+SUMIFS(DataRegularSeason20242025!$AB$3:$AB$1315,DataRegularSeason20242025!$B$3:$B$1315, "&lt;=" &amp; O$1, DataRegularSeason20242025!$E$3:$E$1315, $A3)</f>
        <v>8</v>
      </c>
      <c r="P3">
        <f>SUMIFS(DataRegularSeason20242025!$AA$3:$AA$1315,DataRegularSeason20242025!$B$3:$B$1315, "&lt;=" &amp; P$1, DataRegularSeason20242025!$D$3:$D$1315, $A3)+SUMIFS(DataRegularSeason20242025!$AB$3:$AB$1315,DataRegularSeason20242025!$B$3:$B$1315, "&lt;=" &amp; P$1, DataRegularSeason20242025!$E$3:$E$1315, $A3)</f>
        <v>8</v>
      </c>
      <c r="Q3">
        <f>SUMIFS(DataRegularSeason20242025!$AA$3:$AA$1315,DataRegularSeason20242025!$B$3:$B$1315, "&lt;=" &amp; Q$1, DataRegularSeason20242025!$D$3:$D$1315, $A3)+SUMIFS(DataRegularSeason20242025!$AB$3:$AB$1315,DataRegularSeason20242025!$B$3:$B$1315, "&lt;=" &amp; Q$1, DataRegularSeason20242025!$E$3:$E$1315, $A3)</f>
        <v>8</v>
      </c>
      <c r="R3">
        <f>SUMIFS(DataRegularSeason20242025!$AA$3:$AA$1315,DataRegularSeason20242025!$B$3:$B$1315, "&lt;=" &amp; R$1, DataRegularSeason20242025!$D$3:$D$1315, $A3)+SUMIFS(DataRegularSeason20242025!$AB$3:$AB$1315,DataRegularSeason20242025!$B$3:$B$1315, "&lt;=" &amp; R$1, DataRegularSeason20242025!$E$3:$E$1315, $A3)</f>
        <v>10</v>
      </c>
      <c r="S3">
        <f>SUMIFS(DataRegularSeason20242025!$AA$3:$AA$1315,DataRegularSeason20242025!$B$3:$B$1315, "&lt;=" &amp; S$1, DataRegularSeason20242025!$D$3:$D$1315, $A3)+SUMIFS(DataRegularSeason20242025!$AB$3:$AB$1315,DataRegularSeason20242025!$B$3:$B$1315, "&lt;=" &amp; S$1, DataRegularSeason20242025!$E$3:$E$1315, $A3)</f>
        <v>10</v>
      </c>
      <c r="T3">
        <f>SUMIFS(DataRegularSeason20242025!$AA$3:$AA$1315,DataRegularSeason20242025!$B$3:$B$1315, "&lt;=" &amp; T$1, DataRegularSeason20242025!$D$3:$D$1315, $A3)+SUMIFS(DataRegularSeason20242025!$AB$3:$AB$1315,DataRegularSeason20242025!$B$3:$B$1315, "&lt;=" &amp; T$1, DataRegularSeason20242025!$E$3:$E$1315, $A3)</f>
        <v>11</v>
      </c>
      <c r="U3">
        <f>SUMIFS(DataRegularSeason20242025!$AA$3:$AA$1315,DataRegularSeason20242025!$B$3:$B$1315, "&lt;=" &amp; U$1, DataRegularSeason20242025!$D$3:$D$1315, $A3)+SUMIFS(DataRegularSeason20242025!$AB$3:$AB$1315,DataRegularSeason20242025!$B$3:$B$1315, "&lt;=" &amp; U$1, DataRegularSeason20242025!$E$3:$E$1315, $A3)</f>
        <v>11</v>
      </c>
      <c r="V3">
        <f>SUMIFS(DataRegularSeason20242025!$AA$3:$AA$1315,DataRegularSeason20242025!$B$3:$B$1315, "&lt;=" &amp; V$1, DataRegularSeason20242025!$D$3:$D$1315, $A3)+SUMIFS(DataRegularSeason20242025!$AB$3:$AB$1315,DataRegularSeason20242025!$B$3:$B$1315, "&lt;=" &amp; V$1, DataRegularSeason20242025!$E$3:$E$1315, $A3)</f>
        <v>11</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12</v>
      </c>
      <c r="AA3">
        <f>SUMIFS(DataRegularSeason20242025!$AA$3:$AA$1315,DataRegularSeason20242025!$B$3:$B$1315, "&lt;=" &amp; AA$1, DataRegularSeason20242025!$D$3:$D$1315, $A3)+SUMIFS(DataRegularSeason20242025!$AB$3:$AB$1315,DataRegularSeason20242025!$B$3:$B$1315, "&lt;=" &amp; AA$1, DataRegularSeason20242025!$E$3:$E$1315, $A3)</f>
        <v>12</v>
      </c>
      <c r="AB3">
        <f>SUMIFS(DataRegularSeason20242025!$AA$3:$AA$1315,DataRegularSeason20242025!$B$3:$B$1315, "&lt;=" &amp; AB$1, DataRegularSeason20242025!$D$3:$D$1315, $A3)+SUMIFS(DataRegularSeason20242025!$AB$3:$AB$1315,DataRegularSeason20242025!$B$3:$B$1315, "&lt;=" &amp; AB$1, DataRegularSeason20242025!$E$3:$E$1315, $A3)</f>
        <v>14</v>
      </c>
      <c r="AC3">
        <f>SUMIFS(DataRegularSeason20242025!$AA$3:$AA$1315,DataRegularSeason20242025!$B$3:$B$1315, "&lt;=" &amp; AC$1, DataRegularSeason20242025!$D$3:$D$1315, $A3)+SUMIFS(DataRegularSeason20242025!$AB$3:$AB$1315,DataRegularSeason20242025!$B$3:$B$1315, "&lt;=" &amp; AC$1, DataRegularSeason20242025!$E$3:$E$1315, $A3)</f>
        <v>14</v>
      </c>
      <c r="AD3">
        <f>SUMIFS(DataRegularSeason20242025!$AA$3:$AA$1315,DataRegularSeason20242025!$B$3:$B$1315, "&lt;=" &amp; AD$1, DataRegularSeason20242025!$D$3:$D$1315, $A3)+SUMIFS(DataRegularSeason20242025!$AB$3:$AB$1315,DataRegularSeason20242025!$B$3:$B$1315, "&lt;=" &amp; AD$1, DataRegularSeason20242025!$E$3:$E$1315, $A3)</f>
        <v>14</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20</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2</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3</v>
      </c>
      <c r="N4">
        <f>SUMIFS(DataRegularSeason20242025!$AA$3:$AA$1315,DataRegularSeason20242025!$B$3:$B$1315, "&lt;=" &amp; N$1, DataRegularSeason20242025!$D$3:$D$1315, $A4)+SUMIFS(DataRegularSeason20242025!$AB$3:$AB$1315,DataRegularSeason20242025!$B$3:$B$1315, "&lt;=" &amp; N$1, DataRegularSeason20242025!$E$3:$E$1315, $A4)</f>
        <v>3</v>
      </c>
      <c r="O4">
        <f>SUMIFS(DataRegularSeason20242025!$AA$3:$AA$1315,DataRegularSeason20242025!$B$3:$B$1315, "&lt;=" &amp; O$1, DataRegularSeason20242025!$D$3:$D$1315, $A4)+SUMIFS(DataRegularSeason20242025!$AB$3:$AB$1315,DataRegularSeason20242025!$B$3:$B$1315, "&lt;=" &amp; O$1, DataRegularSeason20242025!$E$3:$E$1315, $A4)</f>
        <v>5</v>
      </c>
      <c r="P4">
        <f>SUMIFS(DataRegularSeason20242025!$AA$3:$AA$1315,DataRegularSeason20242025!$B$3:$B$1315, "&lt;=" &amp; P$1, DataRegularSeason20242025!$D$3:$D$1315, $A4)+SUMIFS(DataRegularSeason20242025!$AB$3:$AB$1315,DataRegularSeason20242025!$B$3:$B$1315, "&lt;=" &amp; P$1, DataRegularSeason20242025!$E$3:$E$1315, $A4)</f>
        <v>5</v>
      </c>
      <c r="Q4">
        <f>SUMIFS(DataRegularSeason20242025!$AA$3:$AA$1315,DataRegularSeason20242025!$B$3:$B$1315, "&lt;=" &amp; Q$1, DataRegularSeason20242025!$D$3:$D$1315, $A4)+SUMIFS(DataRegularSeason20242025!$AB$3:$AB$1315,DataRegularSeason20242025!$B$3:$B$1315, "&lt;=" &amp; Q$1, DataRegularSeason20242025!$E$3:$E$1315, $A4)</f>
        <v>5</v>
      </c>
      <c r="R4">
        <f>SUMIFS(DataRegularSeason20242025!$AA$3:$AA$1315,DataRegularSeason20242025!$B$3:$B$1315, "&lt;=" &amp; R$1, DataRegularSeason20242025!$D$3:$D$1315, $A4)+SUMIFS(DataRegularSeason20242025!$AB$3:$AB$1315,DataRegularSeason20242025!$B$3:$B$1315, "&lt;=" &amp; R$1, DataRegularSeason20242025!$E$3:$E$1315, $A4)</f>
        <v>7</v>
      </c>
      <c r="S4">
        <f>SUMIFS(DataRegularSeason20242025!$AA$3:$AA$1315,DataRegularSeason20242025!$B$3:$B$1315, "&lt;=" &amp; S$1, DataRegularSeason20242025!$D$3:$D$1315, $A4)+SUMIFS(DataRegularSeason20242025!$AB$3:$AB$1315,DataRegularSeason20242025!$B$3:$B$1315, "&lt;=" &amp; S$1, DataRegularSeason20242025!$E$3:$E$1315, $A4)</f>
        <v>7</v>
      </c>
      <c r="T4">
        <f>SUMIFS(DataRegularSeason20242025!$AA$3:$AA$1315,DataRegularSeason20242025!$B$3:$B$1315, "&lt;=" &amp; T$1, DataRegularSeason20242025!$D$3:$D$1315, $A4)+SUMIFS(DataRegularSeason20242025!$AB$3:$AB$1315,DataRegularSeason20242025!$B$3:$B$1315, "&lt;=" &amp; T$1, DataRegularSeason20242025!$E$3:$E$1315, $A4)</f>
        <v>9</v>
      </c>
      <c r="U4">
        <f>SUMIFS(DataRegularSeason20242025!$AA$3:$AA$1315,DataRegularSeason20242025!$B$3:$B$1315, "&lt;=" &amp; U$1, DataRegularSeason20242025!$D$3:$D$1315, $A4)+SUMIFS(DataRegularSeason20242025!$AB$3:$AB$1315,DataRegularSeason20242025!$B$3:$B$1315, "&lt;=" &amp; U$1, DataRegularSeason20242025!$E$3:$E$1315, $A4)</f>
        <v>9</v>
      </c>
      <c r="V4">
        <f>SUMIFS(DataRegularSeason20242025!$AA$3:$AA$1315,DataRegularSeason20242025!$B$3:$B$1315, "&lt;=" &amp; V$1, DataRegularSeason20242025!$D$3:$D$1315, $A4)+SUMIFS(DataRegularSeason20242025!$AB$3:$AB$1315,DataRegularSeason20242025!$B$3:$B$1315, "&lt;=" &amp; V$1, DataRegularSeason20242025!$E$3:$E$1315, $A4)</f>
        <v>9</v>
      </c>
      <c r="W4">
        <f>SUMIFS(DataRegularSeason20242025!$AA$3:$AA$1315,DataRegularSeason20242025!$B$3:$B$1315, "&lt;=" &amp; W$1, DataRegularSeason20242025!$D$3:$D$1315, $A4)+SUMIFS(DataRegularSeason20242025!$AB$3:$AB$1315,DataRegularSeason20242025!$B$3:$B$1315, "&lt;=" &amp; W$1, DataRegularSeason20242025!$E$3:$E$1315, $A4)</f>
        <v>11</v>
      </c>
      <c r="X4">
        <f>SUMIFS(DataRegularSeason20242025!$AA$3:$AA$1315,DataRegularSeason20242025!$B$3:$B$1315, "&lt;=" &amp; X$1, DataRegularSeason20242025!$D$3:$D$1315, $A4)+SUMIFS(DataRegularSeason20242025!$AB$3:$AB$1315,DataRegularSeason20242025!$B$3:$B$1315, "&lt;=" &amp; X$1, DataRegularSeason20242025!$E$3:$E$1315, $A4)</f>
        <v>11</v>
      </c>
      <c r="Y4">
        <f>SUMIFS(DataRegularSeason20242025!$AA$3:$AA$1315,DataRegularSeason20242025!$B$3:$B$1315, "&lt;=" &amp; Y$1, DataRegularSeason20242025!$D$3:$D$1315, $A4)+SUMIFS(DataRegularSeason20242025!$AB$3:$AB$1315,DataRegularSeason20242025!$B$3:$B$1315, "&lt;=" &amp; Y$1, DataRegularSeason20242025!$E$3:$E$1315, $A4)</f>
        <v>11</v>
      </c>
      <c r="Z4">
        <f>SUMIFS(DataRegularSeason20242025!$AA$3:$AA$1315,DataRegularSeason20242025!$B$3:$B$1315, "&lt;=" &amp; Z$1, DataRegularSeason20242025!$D$3:$D$1315, $A4)+SUMIFS(DataRegularSeason20242025!$AB$3:$AB$1315,DataRegularSeason20242025!$B$3:$B$1315, "&lt;=" &amp; Z$1, DataRegularSeason20242025!$E$3:$E$1315, $A4)</f>
        <v>11</v>
      </c>
      <c r="AA4">
        <f>SUMIFS(DataRegularSeason20242025!$AA$3:$AA$1315,DataRegularSeason20242025!$B$3:$B$1315, "&lt;=" &amp; AA$1, DataRegularSeason20242025!$D$3:$D$1315, $A4)+SUMIFS(DataRegularSeason20242025!$AB$3:$AB$1315,DataRegularSeason20242025!$B$3:$B$1315, "&lt;=" &amp; AA$1, DataRegularSeason20242025!$E$3:$E$1315, $A4)</f>
        <v>13</v>
      </c>
      <c r="AB4">
        <f>SUMIFS(DataRegularSeason20242025!$AA$3:$AA$1315,DataRegularSeason20242025!$B$3:$B$1315, "&lt;=" &amp; AB$1, DataRegularSeason20242025!$D$3:$D$1315, $A4)+SUMIFS(DataRegularSeason20242025!$AB$3:$AB$1315,DataRegularSeason20242025!$B$3:$B$1315, "&lt;=" &amp; AB$1, DataRegularSeason20242025!$E$3:$E$1315, $A4)</f>
        <v>13</v>
      </c>
      <c r="AC4">
        <f>SUMIFS(DataRegularSeason20242025!$AA$3:$AA$1315,DataRegularSeason20242025!$B$3:$B$1315, "&lt;=" &amp; AC$1, DataRegularSeason20242025!$D$3:$D$1315, $A4)+SUMIFS(DataRegularSeason20242025!$AB$3:$AB$1315,DataRegularSeason20242025!$B$3:$B$1315, "&lt;=" &amp; AC$1, DataRegularSeason20242025!$E$3:$E$1315, $A4)</f>
        <v>13</v>
      </c>
      <c r="AD4">
        <f>SUMIFS(DataRegularSeason20242025!$AA$3:$AA$1315,DataRegularSeason20242025!$B$3:$B$1315, "&lt;=" &amp; AD$1, DataRegularSeason20242025!$D$3:$D$1315, $A4)+SUMIFS(DataRegularSeason20242025!$AB$3:$AB$1315,DataRegularSeason20242025!$B$3:$B$1315, "&lt;=" &amp; AD$1, DataRegularSeason20242025!$E$3:$E$1315, $A4)</f>
        <v>13</v>
      </c>
      <c r="AE4">
        <f>SUMIFS(DataRegularSeason20242025!$AA$3:$AA$1315,DataRegularSeason20242025!$B$3:$B$1315, "&lt;=" &amp; AE$1, DataRegularSeason20242025!$D$3:$D$1315, $A4)+SUMIFS(DataRegularSeason20242025!$AB$3:$AB$1315,DataRegularSeason20242025!$B$3:$B$1315, "&lt;=" &amp; AE$1, DataRegularSeason20242025!$E$3:$E$1315, $A4)</f>
        <v>13</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13</v>
      </c>
      <c r="AN4">
        <f>SUMIFS(DataRegularSeason20242025!$AA$3:$AA$1315,DataRegularSeason20242025!$B$3:$B$1315, "&lt;=" &amp; AN$1, DataRegularSeason20242025!$D$3:$D$1315, $A4)+SUMIFS(DataRegularSeason20242025!$AB$3:$AB$1315,DataRegularSeason20242025!$B$3:$B$1315, "&lt;=" &amp; AN$1, DataRegularSeason20242025!$E$3:$E$1315, $A4)</f>
        <v>13</v>
      </c>
      <c r="AO4">
        <f>SUMIFS(DataRegularSeason20242025!$AA$3:$AA$1315,DataRegularSeason20242025!$B$3:$B$1315, "&lt;=" &amp; AO$1, DataRegularSeason20242025!$D$3:$D$1315, $A4)+SUMIFS(DataRegularSeason20242025!$AB$3:$AB$1315,DataRegularSeason20242025!$B$3:$B$1315, "&lt;=" &amp; AO$1, DataRegularSeason20242025!$E$3:$E$1315, $A4)</f>
        <v>13</v>
      </c>
      <c r="AP4">
        <f>SUMIFS(DataRegularSeason20242025!$AA$3:$AA$1315,DataRegularSeason20242025!$B$3:$B$1315, "&lt;=" &amp; AP$1, DataRegularSeason20242025!$D$3:$D$1315, $A4)+SUMIFS(DataRegularSeason20242025!$AB$3:$AB$1315,DataRegularSeason20242025!$B$3:$B$1315, "&lt;=" &amp; AP$1, DataRegularSeason20242025!$E$3:$E$1315, $A4)</f>
        <v>13</v>
      </c>
      <c r="AQ4">
        <f>SUMIFS(DataRegularSeason20242025!$AA$3:$AA$1315,DataRegularSeason20242025!$B$3:$B$1315, "&lt;=" &amp; AQ$1, DataRegularSeason20242025!$D$3:$D$1315, $A4)+SUMIFS(DataRegularSeason20242025!$AB$3:$AB$1315,DataRegularSeason20242025!$B$3:$B$1315, "&lt;=" &amp; AQ$1, DataRegularSeason20242025!$E$3:$E$1315, $A4)</f>
        <v>13</v>
      </c>
      <c r="AR4">
        <f>SUMIFS(DataRegularSeason20242025!$AA$3:$AA$1315,DataRegularSeason20242025!$B$3:$B$1315, "&lt;=" &amp; AR$1, DataRegularSeason20242025!$D$3:$D$1315, $A4)+SUMIFS(DataRegularSeason20242025!$AB$3:$AB$1315,DataRegularSeason20242025!$B$3:$B$1315, "&lt;=" &amp; AR$1, DataRegularSeason20242025!$E$3:$E$1315, $A4)</f>
        <v>13</v>
      </c>
      <c r="AS4">
        <f>SUMIFS(DataRegularSeason20242025!$AA$3:$AA$1315,DataRegularSeason20242025!$B$3:$B$1315, "&lt;=" &amp; AS$1, DataRegularSeason20242025!$D$3:$D$1315, $A4)+SUMIFS(DataRegularSeason20242025!$AB$3:$AB$1315,DataRegularSeason20242025!$B$3:$B$1315, "&lt;=" &amp; AS$1, DataRegularSeason20242025!$E$3:$E$1315, $A4)</f>
        <v>13</v>
      </c>
      <c r="AT4">
        <f>SUMIFS(DataRegularSeason20242025!$AA$3:$AA$1315,DataRegularSeason20242025!$B$3:$B$1315, "&lt;=" &amp; AT$1, DataRegularSeason20242025!$D$3:$D$1315, $A4)+SUMIFS(DataRegularSeason20242025!$AB$3:$AB$1315,DataRegularSeason20242025!$B$3:$B$1315, "&lt;=" &amp; AT$1, DataRegularSeason20242025!$E$3:$E$1315, $A4)</f>
        <v>13</v>
      </c>
      <c r="AU4">
        <f>SUMIFS(DataRegularSeason20242025!$AA$3:$AA$1315,DataRegularSeason20242025!$B$3:$B$1315, "&lt;=" &amp; AU$1, DataRegularSeason20242025!$D$3:$D$1315, $A4)+SUMIFS(DataRegularSeason20242025!$AB$3:$AB$1315,DataRegularSeason20242025!$B$3:$B$1315, "&lt;=" &amp; AU$1, DataRegularSeason20242025!$E$3:$E$1315, $A4)</f>
        <v>13</v>
      </c>
      <c r="AV4">
        <f>SUMIFS(DataRegularSeason20242025!$AA$3:$AA$1315,DataRegularSeason20242025!$B$3:$B$1315, "&lt;=" &amp; AV$1, DataRegularSeason20242025!$D$3:$D$1315, $A4)+SUMIFS(DataRegularSeason20242025!$AB$3:$AB$1315,DataRegularSeason20242025!$B$3:$B$1315, "&lt;=" &amp; AV$1, DataRegularSeason20242025!$E$3:$E$1315, $A4)</f>
        <v>13</v>
      </c>
      <c r="AW4">
        <f>SUMIFS(DataRegularSeason20242025!$AA$3:$AA$1315,DataRegularSeason20242025!$B$3:$B$1315, "&lt;=" &amp; AW$1, DataRegularSeason20242025!$D$3:$D$1315, $A4)+SUMIFS(DataRegularSeason20242025!$AB$3:$AB$1315,DataRegularSeason20242025!$B$3:$B$1315, "&lt;=" &amp; AW$1, DataRegularSeason20242025!$E$3:$E$1315, $A4)</f>
        <v>13</v>
      </c>
      <c r="AX4">
        <f>SUMIFS(DataRegularSeason20242025!$AA$3:$AA$1315,DataRegularSeason20242025!$B$3:$B$1315, "&lt;=" &amp; AX$1, DataRegularSeason20242025!$D$3:$D$1315, $A4)+SUMIFS(DataRegularSeason20242025!$AB$3:$AB$1315,DataRegularSeason20242025!$B$3:$B$1315, "&lt;=" &amp; AX$1, DataRegularSeason20242025!$E$3:$E$1315, $A4)</f>
        <v>13</v>
      </c>
      <c r="AY4">
        <f>SUMIFS(DataRegularSeason20242025!$AA$3:$AA$1315,DataRegularSeason20242025!$B$3:$B$1315, "&lt;=" &amp; AY$1, DataRegularSeason20242025!$D$3:$D$1315, $A4)+SUMIFS(DataRegularSeason20242025!$AB$3:$AB$1315,DataRegularSeason20242025!$B$3:$B$1315, "&lt;=" &amp; AY$1, DataRegularSeason20242025!$E$3:$E$1315, $A4)</f>
        <v>13</v>
      </c>
      <c r="AZ4">
        <f>SUMIFS(DataRegularSeason20242025!$AA$3:$AA$1315,DataRegularSeason20242025!$B$3:$B$1315, "&lt;=" &amp; AZ$1, DataRegularSeason20242025!$D$3:$D$1315, $A4)+SUMIFS(DataRegularSeason20242025!$AB$3:$AB$1315,DataRegularSeason20242025!$B$3:$B$1315, "&lt;=" &amp; AZ$1, DataRegularSeason20242025!$E$3:$E$1315, $A4)</f>
        <v>13</v>
      </c>
      <c r="BA4">
        <f>SUMIFS(DataRegularSeason20242025!$AA$3:$AA$1315,DataRegularSeason20242025!$B$3:$B$1315, "&lt;=" &amp; BA$1, DataRegularSeason20242025!$D$3:$D$1315, $A4)+SUMIFS(DataRegularSeason20242025!$AB$3:$AB$1315,DataRegularSeason20242025!$B$3:$B$1315, "&lt;=" &amp; BA$1, DataRegularSeason20242025!$E$3:$E$1315, $A4)</f>
        <v>13</v>
      </c>
      <c r="BB4">
        <f>SUMIFS(DataRegularSeason20242025!$AA$3:$AA$1315,DataRegularSeason20242025!$B$3:$B$1315, "&lt;=" &amp; BB$1, DataRegularSeason20242025!$D$3:$D$1315, $A4)+SUMIFS(DataRegularSeason20242025!$AB$3:$AB$1315,DataRegularSeason20242025!$B$3:$B$1315, "&lt;=" &amp; BB$1, DataRegularSeason20242025!$E$3:$E$1315, $A4)</f>
        <v>13</v>
      </c>
      <c r="BC4">
        <f>SUMIFS(DataRegularSeason20242025!$AA$3:$AA$1315,DataRegularSeason20242025!$B$3:$B$1315, "&lt;=" &amp; BC$1, DataRegularSeason20242025!$D$3:$D$1315, $A4)+SUMIFS(DataRegularSeason20242025!$AB$3:$AB$1315,DataRegularSeason20242025!$B$3:$B$1315, "&lt;=" &amp; BC$1, DataRegularSeason20242025!$E$3:$E$1315, $A4)</f>
        <v>13</v>
      </c>
      <c r="BD4">
        <f>SUMIFS(DataRegularSeason20242025!$AA$3:$AA$1315,DataRegularSeason20242025!$B$3:$B$1315, "&lt;=" &amp; BD$1, DataRegularSeason20242025!$D$3:$D$1315, $A4)+SUMIFS(DataRegularSeason20242025!$AB$3:$AB$1315,DataRegularSeason20242025!$B$3:$B$1315, "&lt;=" &amp; BD$1, DataRegularSeason20242025!$E$3:$E$1315, $A4)</f>
        <v>13</v>
      </c>
      <c r="BE4">
        <f>SUMIFS(DataRegularSeason20242025!$AA$3:$AA$1315,DataRegularSeason20242025!$B$3:$B$1315, "&lt;=" &amp; BE$1, DataRegularSeason20242025!$D$3:$D$1315, $A4)+SUMIFS(DataRegularSeason20242025!$AB$3:$AB$1315,DataRegularSeason20242025!$B$3:$B$1315, "&lt;=" &amp; BE$1, DataRegularSeason20242025!$E$3:$E$1315, $A4)</f>
        <v>13</v>
      </c>
      <c r="BF4">
        <f>SUMIFS(DataRegularSeason20242025!$AA$3:$AA$1315,DataRegularSeason20242025!$B$3:$B$1315, "&lt;=" &amp; BF$1, DataRegularSeason20242025!$D$3:$D$1315, $A4)+SUMIFS(DataRegularSeason20242025!$AB$3:$AB$1315,DataRegularSeason20242025!$B$3:$B$1315, "&lt;=" &amp; BF$1, DataRegularSeason20242025!$E$3:$E$1315, $A4)</f>
        <v>13</v>
      </c>
      <c r="BG4">
        <f>SUMIFS(DataRegularSeason20242025!$AA$3:$AA$1315,DataRegularSeason20242025!$B$3:$B$1315, "&lt;=" &amp; BG$1, DataRegularSeason20242025!$D$3:$D$1315, $A4)+SUMIFS(DataRegularSeason20242025!$AB$3:$AB$1315,DataRegularSeason20242025!$B$3:$B$1315, "&lt;=" &amp; BG$1, DataRegularSeason20242025!$E$3:$E$1315, $A4)</f>
        <v>13</v>
      </c>
      <c r="BH4">
        <f>SUMIFS(DataRegularSeason20242025!$AA$3:$AA$1315,DataRegularSeason20242025!$B$3:$B$1315, "&lt;=" &amp; BH$1, DataRegularSeason20242025!$D$3:$D$1315, $A4)+SUMIFS(DataRegularSeason20242025!$AB$3:$AB$1315,DataRegularSeason20242025!$B$3:$B$1315, "&lt;=" &amp; BH$1, DataRegularSeason20242025!$E$3:$E$1315, $A4)</f>
        <v>13</v>
      </c>
      <c r="BI4">
        <f>SUMIFS(DataRegularSeason20242025!$AA$3:$AA$1315,DataRegularSeason20242025!$B$3:$B$1315, "&lt;=" &amp; BI$1, DataRegularSeason20242025!$D$3:$D$1315, $A4)+SUMIFS(DataRegularSeason20242025!$AB$3:$AB$1315,DataRegularSeason20242025!$B$3:$B$1315, "&lt;=" &amp; BI$1, DataRegularSeason20242025!$E$3:$E$1315, $A4)</f>
        <v>13</v>
      </c>
      <c r="BJ4">
        <f>SUMIFS(DataRegularSeason20242025!$AA$3:$AA$1315,DataRegularSeason20242025!$B$3:$B$1315, "&lt;=" &amp; BJ$1, DataRegularSeason20242025!$D$3:$D$1315, $A4)+SUMIFS(DataRegularSeason20242025!$AB$3:$AB$1315,DataRegularSeason20242025!$B$3:$B$1315, "&lt;=" &amp; BJ$1, DataRegularSeason20242025!$E$3:$E$1315, $A4)</f>
        <v>13</v>
      </c>
      <c r="BK4">
        <f>SUMIFS(DataRegularSeason20242025!$AA$3:$AA$1315,DataRegularSeason20242025!$B$3:$B$1315, "&lt;=" &amp; BK$1, DataRegularSeason20242025!$D$3:$D$1315, $A4)+SUMIFS(DataRegularSeason20242025!$AB$3:$AB$1315,DataRegularSeason20242025!$B$3:$B$1315, "&lt;=" &amp; BK$1, DataRegularSeason20242025!$E$3:$E$1315, $A4)</f>
        <v>13</v>
      </c>
      <c r="BL4">
        <f>SUMIFS(DataRegularSeason20242025!$AA$3:$AA$1315,DataRegularSeason20242025!$B$3:$B$1315, "&lt;=" &amp; BL$1, DataRegularSeason20242025!$D$3:$D$1315, $A4)+SUMIFS(DataRegularSeason20242025!$AB$3:$AB$1315,DataRegularSeason20242025!$B$3:$B$1315, "&lt;=" &amp; BL$1, DataRegularSeason20242025!$E$3:$E$1315, $A4)</f>
        <v>13</v>
      </c>
      <c r="BM4">
        <f>SUMIFS(DataRegularSeason20242025!$AA$3:$AA$1315,DataRegularSeason20242025!$B$3:$B$1315, "&lt;=" &amp; BM$1, DataRegularSeason20242025!$D$3:$D$1315, $A4)+SUMIFS(DataRegularSeason20242025!$AB$3:$AB$1315,DataRegularSeason20242025!$B$3:$B$1315, "&lt;=" &amp; BM$1, DataRegularSeason20242025!$E$3:$E$1315, $A4)</f>
        <v>13</v>
      </c>
      <c r="BN4">
        <f>SUMIFS(DataRegularSeason20242025!$AA$3:$AA$1315,DataRegularSeason20242025!$B$3:$B$1315, "&lt;=" &amp; BN$1, DataRegularSeason20242025!$D$3:$D$1315, $A4)+SUMIFS(DataRegularSeason20242025!$AB$3:$AB$1315,DataRegularSeason20242025!$B$3:$B$1315, "&lt;=" &amp; BN$1, DataRegularSeason20242025!$E$3:$E$1315, $A4)</f>
        <v>13</v>
      </c>
      <c r="BO4">
        <f>SUMIFS(DataRegularSeason20242025!$AA$3:$AA$1315,DataRegularSeason20242025!$B$3:$B$1315, "&lt;=" &amp; BO$1, DataRegularSeason20242025!$D$3:$D$1315, $A4)+SUMIFS(DataRegularSeason20242025!$AB$3:$AB$1315,DataRegularSeason20242025!$B$3:$B$1315, "&lt;=" &amp; BO$1, DataRegularSeason20242025!$E$3:$E$1315, $A4)</f>
        <v>13</v>
      </c>
      <c r="BP4">
        <f>SUMIFS(DataRegularSeason20242025!$AA$3:$AA$1315,DataRegularSeason20242025!$B$3:$B$1315, "&lt;=" &amp; BP$1, DataRegularSeason20242025!$D$3:$D$1315, $A4)+SUMIFS(DataRegularSeason20242025!$AB$3:$AB$1315,DataRegularSeason20242025!$B$3:$B$1315, "&lt;=" &amp; BP$1, DataRegularSeason20242025!$E$3:$E$1315, $A4)</f>
        <v>13</v>
      </c>
      <c r="BQ4">
        <f>SUMIFS(DataRegularSeason20242025!$AA$3:$AA$1315,DataRegularSeason20242025!$B$3:$B$1315, "&lt;=" &amp; BQ$1, DataRegularSeason20242025!$D$3:$D$1315, $A4)+SUMIFS(DataRegularSeason20242025!$AB$3:$AB$1315,DataRegularSeason20242025!$B$3:$B$1315, "&lt;=" &amp; BQ$1, DataRegularSeason20242025!$E$3:$E$1315, $A4)</f>
        <v>13</v>
      </c>
      <c r="BR4">
        <f>SUMIFS(DataRegularSeason20242025!$AA$3:$AA$1315,DataRegularSeason20242025!$B$3:$B$1315, "&lt;=" &amp; BR$1, DataRegularSeason20242025!$D$3:$D$1315, $A4)+SUMIFS(DataRegularSeason20242025!$AB$3:$AB$1315,DataRegularSeason20242025!$B$3:$B$1315, "&lt;=" &amp; BR$1, DataRegularSeason20242025!$E$3:$E$1315, $A4)</f>
        <v>13</v>
      </c>
      <c r="BS4">
        <f>SUMIFS(DataRegularSeason20242025!$AA$3:$AA$1315,DataRegularSeason20242025!$B$3:$B$1315, "&lt;=" &amp; BS$1, DataRegularSeason20242025!$D$3:$D$1315, $A4)+SUMIFS(DataRegularSeason20242025!$AB$3:$AB$1315,DataRegularSeason20242025!$B$3:$B$1315, "&lt;=" &amp; BS$1, DataRegularSeason20242025!$E$3:$E$1315, $A4)</f>
        <v>13</v>
      </c>
      <c r="BT4">
        <f>SUMIFS(DataRegularSeason20242025!$AA$3:$AA$1315,DataRegularSeason20242025!$B$3:$B$1315, "&lt;=" &amp; BT$1, DataRegularSeason20242025!$D$3:$D$1315, $A4)+SUMIFS(DataRegularSeason20242025!$AB$3:$AB$1315,DataRegularSeason20242025!$B$3:$B$1315, "&lt;=" &amp; BT$1, DataRegularSeason20242025!$E$3:$E$1315, $A4)</f>
        <v>13</v>
      </c>
      <c r="BU4">
        <f>SUMIFS(DataRegularSeason20242025!$AA$3:$AA$1315,DataRegularSeason20242025!$B$3:$B$1315, "&lt;=" &amp; BU$1, DataRegularSeason20242025!$D$3:$D$1315, $A4)+SUMIFS(DataRegularSeason20242025!$AB$3:$AB$1315,DataRegularSeason20242025!$B$3:$B$1315, "&lt;=" &amp; BU$1, DataRegularSeason20242025!$E$3:$E$1315, $A4)</f>
        <v>13</v>
      </c>
      <c r="BV4">
        <f>SUMIFS(DataRegularSeason20242025!$AA$3:$AA$1315,DataRegularSeason20242025!$B$3:$B$1315, "&lt;=" &amp; BV$1, DataRegularSeason20242025!$D$3:$D$1315, $A4)+SUMIFS(DataRegularSeason20242025!$AB$3:$AB$1315,DataRegularSeason20242025!$B$3:$B$1315, "&lt;=" &amp; BV$1, DataRegularSeason20242025!$E$3:$E$1315, $A4)</f>
        <v>13</v>
      </c>
      <c r="BW4">
        <f>SUMIFS(DataRegularSeason20242025!$AA$3:$AA$1315,DataRegularSeason20242025!$B$3:$B$1315, "&lt;=" &amp; BW$1, DataRegularSeason20242025!$D$3:$D$1315, $A4)+SUMIFS(DataRegularSeason20242025!$AB$3:$AB$1315,DataRegularSeason20242025!$B$3:$B$1315, "&lt;=" &amp; BW$1, DataRegularSeason20242025!$E$3:$E$1315, $A4)</f>
        <v>13</v>
      </c>
      <c r="BX4">
        <f>SUMIFS(DataRegularSeason20242025!$AA$3:$AA$1315,DataRegularSeason20242025!$B$3:$B$1315, "&lt;=" &amp; BX$1, DataRegularSeason20242025!$D$3:$D$1315, $A4)+SUMIFS(DataRegularSeason20242025!$AB$3:$AB$1315,DataRegularSeason20242025!$B$3:$B$1315, "&lt;=" &amp; BX$1, DataRegularSeason20242025!$E$3:$E$1315, $A4)</f>
        <v>13</v>
      </c>
      <c r="BY4">
        <f>SUMIFS(DataRegularSeason20242025!$AA$3:$AA$1315,DataRegularSeason20242025!$B$3:$B$1315, "&lt;=" &amp; BY$1, DataRegularSeason20242025!$D$3:$D$1315, $A4)+SUMIFS(DataRegularSeason20242025!$AB$3:$AB$1315,DataRegularSeason20242025!$B$3:$B$1315, "&lt;=" &amp; BY$1, DataRegularSeason20242025!$E$3:$E$1315, $A4)</f>
        <v>13</v>
      </c>
      <c r="BZ4">
        <f>SUMIFS(DataRegularSeason20242025!$AA$3:$AA$1315,DataRegularSeason20242025!$B$3:$B$1315, "&lt;=" &amp; BZ$1, DataRegularSeason20242025!$D$3:$D$1315, $A4)+SUMIFS(DataRegularSeason20242025!$AB$3:$AB$1315,DataRegularSeason20242025!$B$3:$B$1315, "&lt;=" &amp; BZ$1, DataRegularSeason20242025!$E$3:$E$1315, $A4)</f>
        <v>13</v>
      </c>
      <c r="CA4">
        <f>SUMIFS(DataRegularSeason20242025!$AA$3:$AA$1315,DataRegularSeason20242025!$B$3:$B$1315, "&lt;=" &amp; CA$1, DataRegularSeason20242025!$D$3:$D$1315, $A4)+SUMIFS(DataRegularSeason20242025!$AB$3:$AB$1315,DataRegularSeason20242025!$B$3:$B$1315, "&lt;=" &amp; CA$1, DataRegularSeason20242025!$E$3:$E$1315, $A4)</f>
        <v>13</v>
      </c>
      <c r="CB4">
        <f>SUMIFS(DataRegularSeason20242025!$AA$3:$AA$1315,DataRegularSeason20242025!$B$3:$B$1315, "&lt;=" &amp; CB$1, DataRegularSeason20242025!$D$3:$D$1315, $A4)+SUMIFS(DataRegularSeason20242025!$AB$3:$AB$1315,DataRegularSeason20242025!$B$3:$B$1315, "&lt;=" &amp; CB$1, DataRegularSeason20242025!$E$3:$E$1315, $A4)</f>
        <v>13</v>
      </c>
      <c r="CC4">
        <f>SUMIFS(DataRegularSeason20242025!$AA$3:$AA$1315,DataRegularSeason20242025!$B$3:$B$1315, "&lt;=" &amp; CC$1, DataRegularSeason20242025!$D$3:$D$1315, $A4)+SUMIFS(DataRegularSeason20242025!$AB$3:$AB$1315,DataRegularSeason20242025!$B$3:$B$1315, "&lt;=" &amp; CC$1, DataRegularSeason20242025!$E$3:$E$1315, $A4)</f>
        <v>13</v>
      </c>
      <c r="CD4">
        <f>SUMIFS(DataRegularSeason20242025!$AA$3:$AA$1315,DataRegularSeason20242025!$B$3:$B$1315, "&lt;=" &amp; CD$1, DataRegularSeason20242025!$D$3:$D$1315, $A4)+SUMIFS(DataRegularSeason20242025!$AB$3:$AB$1315,DataRegularSeason20242025!$B$3:$B$1315, "&lt;=" &amp; CD$1, DataRegularSeason20242025!$E$3:$E$1315, $A4)</f>
        <v>13</v>
      </c>
      <c r="CE4">
        <f>SUMIFS(DataRegularSeason20242025!$AA$3:$AA$1315,DataRegularSeason20242025!$B$3:$B$1315, "&lt;=" &amp; CE$1, DataRegularSeason20242025!$D$3:$D$1315, $A4)+SUMIFS(DataRegularSeason20242025!$AB$3:$AB$1315,DataRegularSeason20242025!$B$3:$B$1315, "&lt;=" &amp; CE$1, DataRegularSeason20242025!$E$3:$E$1315, $A4)</f>
        <v>13</v>
      </c>
      <c r="CF4">
        <f>SUMIFS(DataRegularSeason20242025!$AA$3:$AA$1315,DataRegularSeason20242025!$B$3:$B$1315, "&lt;=" &amp; CF$1, DataRegularSeason20242025!$D$3:$D$1315, $A4)+SUMIFS(DataRegularSeason20242025!$AB$3:$AB$1315,DataRegularSeason20242025!$B$3:$B$1315, "&lt;=" &amp; CF$1, DataRegularSeason20242025!$E$3:$E$1315, $A4)</f>
        <v>13</v>
      </c>
      <c r="CG4">
        <f>SUMIFS(DataRegularSeason20242025!$AA$3:$AA$1315,DataRegularSeason20242025!$B$3:$B$1315, "&lt;=" &amp; CG$1, DataRegularSeason20242025!$D$3:$D$1315, $A4)+SUMIFS(DataRegularSeason20242025!$AB$3:$AB$1315,DataRegularSeason20242025!$B$3:$B$1315, "&lt;=" &amp; CG$1, DataRegularSeason20242025!$E$3:$E$1315, $A4)</f>
        <v>13</v>
      </c>
      <c r="CH4">
        <f>SUMIFS(DataRegularSeason20242025!$AA$3:$AA$1315,DataRegularSeason20242025!$B$3:$B$1315, "&lt;=" &amp; CH$1, DataRegularSeason20242025!$D$3:$D$1315, $A4)+SUMIFS(DataRegularSeason20242025!$AB$3:$AB$1315,DataRegularSeason20242025!$B$3:$B$1315, "&lt;=" &amp; CH$1, DataRegularSeason20242025!$E$3:$E$1315, $A4)</f>
        <v>13</v>
      </c>
      <c r="CI4">
        <f>SUMIFS(DataRegularSeason20242025!$AA$3:$AA$1315,DataRegularSeason20242025!$B$3:$B$1315, "&lt;=" &amp; CI$1, DataRegularSeason20242025!$D$3:$D$1315, $A4)+SUMIFS(DataRegularSeason20242025!$AB$3:$AB$1315,DataRegularSeason20242025!$B$3:$B$1315, "&lt;=" &amp; CI$1, DataRegularSeason20242025!$E$3:$E$1315, $A4)</f>
        <v>13</v>
      </c>
      <c r="CJ4">
        <f>SUMIFS(DataRegularSeason20242025!$AA$3:$AA$1315,DataRegularSeason20242025!$B$3:$B$1315, "&lt;=" &amp; CJ$1, DataRegularSeason20242025!$D$3:$D$1315, $A4)+SUMIFS(DataRegularSeason20242025!$AB$3:$AB$1315,DataRegularSeason20242025!$B$3:$B$1315, "&lt;=" &amp; CJ$1, DataRegularSeason20242025!$E$3:$E$1315, $A4)</f>
        <v>13</v>
      </c>
      <c r="CK4">
        <f>SUMIFS(DataRegularSeason20242025!$AA$3:$AA$1315,DataRegularSeason20242025!$B$3:$B$1315, "&lt;=" &amp; CK$1, DataRegularSeason20242025!$D$3:$D$1315, $A4)+SUMIFS(DataRegularSeason20242025!$AB$3:$AB$1315,DataRegularSeason20242025!$B$3:$B$1315, "&lt;=" &amp; CK$1, DataRegularSeason20242025!$E$3:$E$1315, $A4)</f>
        <v>13</v>
      </c>
      <c r="CL4">
        <f>SUMIFS(DataRegularSeason20242025!$AA$3:$AA$1315,DataRegularSeason20242025!$B$3:$B$1315, "&lt;=" &amp; CL$1, DataRegularSeason20242025!$D$3:$D$1315, $A4)+SUMIFS(DataRegularSeason20242025!$AB$3:$AB$1315,DataRegularSeason20242025!$B$3:$B$1315, "&lt;=" &amp; CL$1, DataRegularSeason20242025!$E$3:$E$1315, $A4)</f>
        <v>13</v>
      </c>
      <c r="CM4">
        <f>SUMIFS(DataRegularSeason20242025!$AA$3:$AA$1315,DataRegularSeason20242025!$B$3:$B$1315, "&lt;=" &amp; CM$1, DataRegularSeason20242025!$D$3:$D$1315, $A4)+SUMIFS(DataRegularSeason20242025!$AB$3:$AB$1315,DataRegularSeason20242025!$B$3:$B$1315, "&lt;=" &amp; CM$1, DataRegularSeason20242025!$E$3:$E$1315, $A4)</f>
        <v>13</v>
      </c>
      <c r="CN4">
        <f>SUMIFS(DataRegularSeason20242025!$AA$3:$AA$1315,DataRegularSeason20242025!$B$3:$B$1315, "&lt;=" &amp; CN$1, DataRegularSeason20242025!$D$3:$D$1315, $A4)+SUMIFS(DataRegularSeason20242025!$AB$3:$AB$1315,DataRegularSeason20242025!$B$3:$B$1315, "&lt;=" &amp; CN$1, DataRegularSeason20242025!$E$3:$E$1315, $A4)</f>
        <v>13</v>
      </c>
      <c r="CO4">
        <f>SUMIFS(DataRegularSeason20242025!$AA$3:$AA$1315,DataRegularSeason20242025!$B$3:$B$1315, "&lt;=" &amp; CO$1, DataRegularSeason20242025!$D$3:$D$1315, $A4)+SUMIFS(DataRegularSeason20242025!$AB$3:$AB$1315,DataRegularSeason20242025!$B$3:$B$1315, "&lt;=" &amp; CO$1, DataRegularSeason20242025!$E$3:$E$1315, $A4)</f>
        <v>13</v>
      </c>
      <c r="CP4">
        <f>SUMIFS(DataRegularSeason20242025!$AA$3:$AA$1315,DataRegularSeason20242025!$B$3:$B$1315, "&lt;=" &amp; CP$1, DataRegularSeason20242025!$D$3:$D$1315, $A4)+SUMIFS(DataRegularSeason20242025!$AB$3:$AB$1315,DataRegularSeason20242025!$B$3:$B$1315, "&lt;=" &amp; CP$1, DataRegularSeason20242025!$E$3:$E$1315, $A4)</f>
        <v>13</v>
      </c>
      <c r="CQ4">
        <f>SUMIFS(DataRegularSeason20242025!$AA$3:$AA$1315,DataRegularSeason20242025!$B$3:$B$1315, "&lt;=" &amp; CQ$1, DataRegularSeason20242025!$D$3:$D$1315, $A4)+SUMIFS(DataRegularSeason20242025!$AB$3:$AB$1315,DataRegularSeason20242025!$B$3:$B$1315, "&lt;=" &amp; CQ$1, DataRegularSeason20242025!$E$3:$E$1315, $A4)</f>
        <v>13</v>
      </c>
      <c r="CR4">
        <f>SUMIFS(DataRegularSeason20242025!$AA$3:$AA$1315,DataRegularSeason20242025!$B$3:$B$1315, "&lt;=" &amp; CR$1, DataRegularSeason20242025!$D$3:$D$1315, $A4)+SUMIFS(DataRegularSeason20242025!$AB$3:$AB$1315,DataRegularSeason20242025!$B$3:$B$1315, "&lt;=" &amp; CR$1, DataRegularSeason20242025!$E$3:$E$1315, $A4)</f>
        <v>13</v>
      </c>
      <c r="CS4">
        <f>SUMIFS(DataRegularSeason20242025!$AA$3:$AA$1315,DataRegularSeason20242025!$B$3:$B$1315, "&lt;=" &amp; CS$1, DataRegularSeason20242025!$D$3:$D$1315, $A4)+SUMIFS(DataRegularSeason20242025!$AB$3:$AB$1315,DataRegularSeason20242025!$B$3:$B$1315, "&lt;=" &amp; CS$1, DataRegularSeason20242025!$E$3:$E$1315, $A4)</f>
        <v>13</v>
      </c>
      <c r="CT4">
        <f>SUMIFS(DataRegularSeason20242025!$AA$3:$AA$1315,DataRegularSeason20242025!$B$3:$B$1315, "&lt;=" &amp; CT$1, DataRegularSeason20242025!$D$3:$D$1315, $A4)+SUMIFS(DataRegularSeason20242025!$AB$3:$AB$1315,DataRegularSeason20242025!$B$3:$B$1315, "&lt;=" &amp; CT$1, DataRegularSeason20242025!$E$3:$E$1315, $A4)</f>
        <v>13</v>
      </c>
      <c r="CU4">
        <f>SUMIFS(DataRegularSeason20242025!$AA$3:$AA$1315,DataRegularSeason20242025!$B$3:$B$1315, "&lt;=" &amp; CU$1, DataRegularSeason20242025!$D$3:$D$1315, $A4)+SUMIFS(DataRegularSeason20242025!$AB$3:$AB$1315,DataRegularSeason20242025!$B$3:$B$1315, "&lt;=" &amp; CU$1, DataRegularSeason20242025!$E$3:$E$1315, $A4)</f>
        <v>13</v>
      </c>
      <c r="CV4">
        <f>SUMIFS(DataRegularSeason20242025!$AA$3:$AA$1315,DataRegularSeason20242025!$B$3:$B$1315, "&lt;=" &amp; CV$1, DataRegularSeason20242025!$D$3:$D$1315, $A4)+SUMIFS(DataRegularSeason20242025!$AB$3:$AB$1315,DataRegularSeason20242025!$B$3:$B$1315, "&lt;=" &amp; CV$1, DataRegularSeason20242025!$E$3:$E$1315, $A4)</f>
        <v>13</v>
      </c>
      <c r="CW4">
        <f>SUMIFS(DataRegularSeason20242025!$AA$3:$AA$1315,DataRegularSeason20242025!$B$3:$B$1315, "&lt;=" &amp; CW$1, DataRegularSeason20242025!$D$3:$D$1315, $A4)+SUMIFS(DataRegularSeason20242025!$AB$3:$AB$1315,DataRegularSeason20242025!$B$3:$B$1315, "&lt;=" &amp; CW$1, DataRegularSeason20242025!$E$3:$E$1315, $A4)</f>
        <v>13</v>
      </c>
      <c r="CX4">
        <f>SUMIFS(DataRegularSeason20242025!$AA$3:$AA$1315,DataRegularSeason20242025!$B$3:$B$1315, "&lt;=" &amp; CX$1, DataRegularSeason20242025!$D$3:$D$1315, $A4)+SUMIFS(DataRegularSeason20242025!$AB$3:$AB$1315,DataRegularSeason20242025!$B$3:$B$1315, "&lt;=" &amp; CX$1, DataRegularSeason20242025!$E$3:$E$1315, $A4)</f>
        <v>13</v>
      </c>
      <c r="CY4">
        <f>SUMIFS(DataRegularSeason20242025!$AA$3:$AA$1315,DataRegularSeason20242025!$B$3:$B$1315, "&lt;=" &amp; CY$1, DataRegularSeason20242025!$D$3:$D$1315, $A4)+SUMIFS(DataRegularSeason20242025!$AB$3:$AB$1315,DataRegularSeason20242025!$B$3:$B$1315, "&lt;=" &amp; CY$1, DataRegularSeason20242025!$E$3:$E$1315, $A4)</f>
        <v>13</v>
      </c>
      <c r="CZ4">
        <f>SUMIFS(DataRegularSeason20242025!$AA$3:$AA$1315,DataRegularSeason20242025!$B$3:$B$1315, "&lt;=" &amp; CZ$1, DataRegularSeason20242025!$D$3:$D$1315, $A4)+SUMIFS(DataRegularSeason20242025!$AB$3:$AB$1315,DataRegularSeason20242025!$B$3:$B$1315, "&lt;=" &amp; CZ$1, DataRegularSeason20242025!$E$3:$E$1315, $A4)</f>
        <v>13</v>
      </c>
      <c r="DA4">
        <f>SUMIFS(DataRegularSeason20242025!$AA$3:$AA$1315,DataRegularSeason20242025!$B$3:$B$1315, "&lt;=" &amp; DA$1, DataRegularSeason20242025!$D$3:$D$1315, $A4)+SUMIFS(DataRegularSeason20242025!$AB$3:$AB$1315,DataRegularSeason20242025!$B$3:$B$1315, "&lt;=" &amp; DA$1, DataRegularSeason20242025!$E$3:$E$1315, $A4)</f>
        <v>13</v>
      </c>
      <c r="DB4">
        <f>SUMIFS(DataRegularSeason20242025!$AA$3:$AA$1315,DataRegularSeason20242025!$B$3:$B$1315, "&lt;=" &amp; DB$1, DataRegularSeason20242025!$D$3:$D$1315, $A4)+SUMIFS(DataRegularSeason20242025!$AB$3:$AB$1315,DataRegularSeason20242025!$B$3:$B$1315, "&lt;=" &amp; DB$1, DataRegularSeason20242025!$E$3:$E$1315, $A4)</f>
        <v>13</v>
      </c>
      <c r="DC4">
        <f>SUMIFS(DataRegularSeason20242025!$AA$3:$AA$1315,DataRegularSeason20242025!$B$3:$B$1315, "&lt;=" &amp; DC$1, DataRegularSeason20242025!$D$3:$D$1315, $A4)+SUMIFS(DataRegularSeason20242025!$AB$3:$AB$1315,DataRegularSeason20242025!$B$3:$B$1315, "&lt;=" &amp; DC$1, DataRegularSeason20242025!$E$3:$E$1315, $A4)</f>
        <v>13</v>
      </c>
      <c r="DD4">
        <f>SUMIFS(DataRegularSeason20242025!$AA$3:$AA$1315,DataRegularSeason20242025!$B$3:$B$1315, "&lt;=" &amp; DD$1, DataRegularSeason20242025!$D$3:$D$1315, $A4)+SUMIFS(DataRegularSeason20242025!$AB$3:$AB$1315,DataRegularSeason20242025!$B$3:$B$1315, "&lt;=" &amp; DD$1, DataRegularSeason20242025!$E$3:$E$1315, $A4)</f>
        <v>13</v>
      </c>
      <c r="DE4">
        <f>SUMIFS(DataRegularSeason20242025!$AA$3:$AA$1315,DataRegularSeason20242025!$B$3:$B$1315, "&lt;=" &amp; DE$1, DataRegularSeason20242025!$D$3:$D$1315, $A4)+SUMIFS(DataRegularSeason20242025!$AB$3:$AB$1315,DataRegularSeason20242025!$B$3:$B$1315, "&lt;=" &amp; DE$1, DataRegularSeason20242025!$E$3:$E$1315, $A4)</f>
        <v>13</v>
      </c>
      <c r="DF4">
        <f>SUMIFS(DataRegularSeason20242025!$AA$3:$AA$1315,DataRegularSeason20242025!$B$3:$B$1315, "&lt;=" &amp; DF$1, DataRegularSeason20242025!$D$3:$D$1315, $A4)+SUMIFS(DataRegularSeason20242025!$AB$3:$AB$1315,DataRegularSeason20242025!$B$3:$B$1315, "&lt;=" &amp; DF$1, DataRegularSeason20242025!$E$3:$E$1315, $A4)</f>
        <v>13</v>
      </c>
      <c r="DG4">
        <f>SUMIFS(DataRegularSeason20242025!$AA$3:$AA$1315,DataRegularSeason20242025!$B$3:$B$1315, "&lt;=" &amp; DG$1, DataRegularSeason20242025!$D$3:$D$1315, $A4)+SUMIFS(DataRegularSeason20242025!$AB$3:$AB$1315,DataRegularSeason20242025!$B$3:$B$1315, "&lt;=" &amp; DG$1, DataRegularSeason20242025!$E$3:$E$1315, $A4)</f>
        <v>13</v>
      </c>
      <c r="DH4">
        <f>SUMIFS(DataRegularSeason20242025!$AA$3:$AA$1315,DataRegularSeason20242025!$B$3:$B$1315, "&lt;=" &amp; DH$1, DataRegularSeason20242025!$D$3:$D$1315, $A4)+SUMIFS(DataRegularSeason20242025!$AB$3:$AB$1315,DataRegularSeason20242025!$B$3:$B$1315, "&lt;=" &amp; DH$1, DataRegularSeason20242025!$E$3:$E$1315, $A4)</f>
        <v>13</v>
      </c>
      <c r="DI4">
        <f>SUMIFS(DataRegularSeason20242025!$AA$3:$AA$1315,DataRegularSeason20242025!$B$3:$B$1315, "&lt;=" &amp; DI$1, DataRegularSeason20242025!$D$3:$D$1315, $A4)+SUMIFS(DataRegularSeason20242025!$AB$3:$AB$1315,DataRegularSeason20242025!$B$3:$B$1315, "&lt;=" &amp; DI$1, DataRegularSeason20242025!$E$3:$E$1315, $A4)</f>
        <v>13</v>
      </c>
      <c r="DJ4">
        <f>SUMIFS(DataRegularSeason20242025!$AA$3:$AA$1315,DataRegularSeason20242025!$B$3:$B$1315, "&lt;=" &amp; DJ$1, DataRegularSeason20242025!$D$3:$D$1315, $A4)+SUMIFS(DataRegularSeason20242025!$AB$3:$AB$1315,DataRegularSeason20242025!$B$3:$B$1315, "&lt;=" &amp; DJ$1, DataRegularSeason20242025!$E$3:$E$1315, $A4)</f>
        <v>13</v>
      </c>
      <c r="DK4">
        <f>SUMIFS(DataRegularSeason20242025!$AA$3:$AA$1315,DataRegularSeason20242025!$B$3:$B$1315, "&lt;=" &amp; DK$1, DataRegularSeason20242025!$D$3:$D$1315, $A4)+SUMIFS(DataRegularSeason20242025!$AB$3:$AB$1315,DataRegularSeason20242025!$B$3:$B$1315, "&lt;=" &amp; DK$1, DataRegularSeason20242025!$E$3:$E$1315, $A4)</f>
        <v>13</v>
      </c>
      <c r="DL4">
        <f>SUMIFS(DataRegularSeason20242025!$AA$3:$AA$1315,DataRegularSeason20242025!$B$3:$B$1315, "&lt;=" &amp; DL$1, DataRegularSeason20242025!$D$3:$D$1315, $A4)+SUMIFS(DataRegularSeason20242025!$AB$3:$AB$1315,DataRegularSeason20242025!$B$3:$B$1315, "&lt;=" &amp; DL$1, DataRegularSeason20242025!$E$3:$E$1315, $A4)</f>
        <v>13</v>
      </c>
      <c r="DM4">
        <f>SUMIFS(DataRegularSeason20242025!$AA$3:$AA$1315,DataRegularSeason20242025!$B$3:$B$1315, "&lt;=" &amp; DM$1, DataRegularSeason20242025!$D$3:$D$1315, $A4)+SUMIFS(DataRegularSeason20242025!$AB$3:$AB$1315,DataRegularSeason20242025!$B$3:$B$1315, "&lt;=" &amp; DM$1, DataRegularSeason20242025!$E$3:$E$1315, $A4)</f>
        <v>13</v>
      </c>
      <c r="DN4">
        <f>SUMIFS(DataRegularSeason20242025!$AA$3:$AA$1315,DataRegularSeason20242025!$B$3:$B$1315, "&lt;=" &amp; DN$1, DataRegularSeason20242025!$D$3:$D$1315, $A4)+SUMIFS(DataRegularSeason20242025!$AB$3:$AB$1315,DataRegularSeason20242025!$B$3:$B$1315, "&lt;=" &amp; DN$1, DataRegularSeason20242025!$E$3:$E$1315, $A4)</f>
        <v>13</v>
      </c>
      <c r="DO4">
        <f>SUMIFS(DataRegularSeason20242025!$AA$3:$AA$1315,DataRegularSeason20242025!$B$3:$B$1315, "&lt;=" &amp; DO$1, DataRegularSeason20242025!$D$3:$D$1315, $A4)+SUMIFS(DataRegularSeason20242025!$AB$3:$AB$1315,DataRegularSeason20242025!$B$3:$B$1315, "&lt;=" &amp; DO$1, DataRegularSeason20242025!$E$3:$E$1315, $A4)</f>
        <v>13</v>
      </c>
      <c r="DP4">
        <f>SUMIFS(DataRegularSeason20242025!$AA$3:$AA$1315,DataRegularSeason20242025!$B$3:$B$1315, "&lt;=" &amp; DP$1, DataRegularSeason20242025!$D$3:$D$1315, $A4)+SUMIFS(DataRegularSeason20242025!$AB$3:$AB$1315,DataRegularSeason20242025!$B$3:$B$1315, "&lt;=" &amp; DP$1, DataRegularSeason20242025!$E$3:$E$1315, $A4)</f>
        <v>13</v>
      </c>
      <c r="DQ4">
        <f>SUMIFS(DataRegularSeason20242025!$AA$3:$AA$1315,DataRegularSeason20242025!$B$3:$B$1315, "&lt;=" &amp; DQ$1, DataRegularSeason20242025!$D$3:$D$1315, $A4)+SUMIFS(DataRegularSeason20242025!$AB$3:$AB$1315,DataRegularSeason20242025!$B$3:$B$1315, "&lt;=" &amp; DQ$1, DataRegularSeason20242025!$E$3:$E$1315, $A4)</f>
        <v>13</v>
      </c>
      <c r="DR4">
        <f>SUMIFS(DataRegularSeason20242025!$AA$3:$AA$1315,DataRegularSeason20242025!$B$3:$B$1315, "&lt;=" &amp; DR$1, DataRegularSeason20242025!$D$3:$D$1315, $A4)+SUMIFS(DataRegularSeason20242025!$AB$3:$AB$1315,DataRegularSeason20242025!$B$3:$B$1315, "&lt;=" &amp; DR$1, DataRegularSeason20242025!$E$3:$E$1315, $A4)</f>
        <v>13</v>
      </c>
      <c r="DS4">
        <f>SUMIFS(DataRegularSeason20242025!$AA$3:$AA$1315,DataRegularSeason20242025!$B$3:$B$1315, "&lt;=" &amp; DS$1, DataRegularSeason20242025!$D$3:$D$1315, $A4)+SUMIFS(DataRegularSeason20242025!$AB$3:$AB$1315,DataRegularSeason20242025!$B$3:$B$1315, "&lt;=" &amp; DS$1, DataRegularSeason20242025!$E$3:$E$1315, $A4)</f>
        <v>13</v>
      </c>
      <c r="DT4">
        <f>SUMIFS(DataRegularSeason20242025!$AA$3:$AA$1315,DataRegularSeason20242025!$B$3:$B$1315, "&lt;=" &amp; DT$1, DataRegularSeason20242025!$D$3:$D$1315, $A4)+SUMIFS(DataRegularSeason20242025!$AB$3:$AB$1315,DataRegularSeason20242025!$B$3:$B$1315, "&lt;=" &amp; DT$1, DataRegularSeason20242025!$E$3:$E$1315, $A4)</f>
        <v>13</v>
      </c>
      <c r="DU4">
        <f>SUMIFS(DataRegularSeason20242025!$AA$3:$AA$1315,DataRegularSeason20242025!$B$3:$B$1315, "&lt;=" &amp; DU$1, DataRegularSeason20242025!$D$3:$D$1315, $A4)+SUMIFS(DataRegularSeason20242025!$AB$3:$AB$1315,DataRegularSeason20242025!$B$3:$B$1315, "&lt;=" &amp; DU$1, DataRegularSeason20242025!$E$3:$E$1315, $A4)</f>
        <v>13</v>
      </c>
      <c r="DV4">
        <f>SUMIFS(DataRegularSeason20242025!$AA$3:$AA$1315,DataRegularSeason20242025!$B$3:$B$1315, "&lt;=" &amp; DV$1, DataRegularSeason20242025!$D$3:$D$1315, $A4)+SUMIFS(DataRegularSeason20242025!$AB$3:$AB$1315,DataRegularSeason20242025!$B$3:$B$1315, "&lt;=" &amp; DV$1, DataRegularSeason20242025!$E$3:$E$1315, $A4)</f>
        <v>13</v>
      </c>
      <c r="DW4">
        <f>SUMIFS(DataRegularSeason20242025!$AA$3:$AA$1315,DataRegularSeason20242025!$B$3:$B$1315, "&lt;=" &amp; DW$1, DataRegularSeason20242025!$D$3:$D$1315, $A4)+SUMIFS(DataRegularSeason20242025!$AB$3:$AB$1315,DataRegularSeason20242025!$B$3:$B$1315, "&lt;=" &amp; DW$1, DataRegularSeason20242025!$E$3:$E$1315, $A4)</f>
        <v>13</v>
      </c>
      <c r="DX4">
        <f>SUMIFS(DataRegularSeason20242025!$AA$3:$AA$1315,DataRegularSeason20242025!$B$3:$B$1315, "&lt;=" &amp; DX$1, DataRegularSeason20242025!$D$3:$D$1315, $A4)+SUMIFS(DataRegularSeason20242025!$AB$3:$AB$1315,DataRegularSeason20242025!$B$3:$B$1315, "&lt;=" &amp; DX$1, DataRegularSeason20242025!$E$3:$E$1315, $A4)</f>
        <v>13</v>
      </c>
      <c r="DY4">
        <f>SUMIFS(DataRegularSeason20242025!$AA$3:$AA$1315,DataRegularSeason20242025!$B$3:$B$1315, "&lt;=" &amp; DY$1, DataRegularSeason20242025!$D$3:$D$1315, $A4)+SUMIFS(DataRegularSeason20242025!$AB$3:$AB$1315,DataRegularSeason20242025!$B$3:$B$1315, "&lt;=" &amp; DY$1, DataRegularSeason20242025!$E$3:$E$1315, $A4)</f>
        <v>13</v>
      </c>
      <c r="DZ4">
        <f>SUMIFS(DataRegularSeason20242025!$AA$3:$AA$1315,DataRegularSeason20242025!$B$3:$B$1315, "&lt;=" &amp; DZ$1, DataRegularSeason20242025!$D$3:$D$1315, $A4)+SUMIFS(DataRegularSeason20242025!$AB$3:$AB$1315,DataRegularSeason20242025!$B$3:$B$1315, "&lt;=" &amp; DZ$1, DataRegularSeason20242025!$E$3:$E$1315, $A4)</f>
        <v>13</v>
      </c>
      <c r="EA4">
        <f>SUMIFS(DataRegularSeason20242025!$AA$3:$AA$1315,DataRegularSeason20242025!$B$3:$B$1315, "&lt;=" &amp; EA$1, DataRegularSeason20242025!$D$3:$D$1315, $A4)+SUMIFS(DataRegularSeason20242025!$AB$3:$AB$1315,DataRegularSeason20242025!$B$3:$B$1315, "&lt;=" &amp; EA$1, DataRegularSeason20242025!$E$3:$E$1315, $A4)</f>
        <v>13</v>
      </c>
      <c r="EB4">
        <f>SUMIFS(DataRegularSeason20242025!$AA$3:$AA$1315,DataRegularSeason20242025!$B$3:$B$1315, "&lt;=" &amp; EB$1, DataRegularSeason20242025!$D$3:$D$1315, $A4)+SUMIFS(DataRegularSeason20242025!$AB$3:$AB$1315,DataRegularSeason20242025!$B$3:$B$1315, "&lt;=" &amp; EB$1, DataRegularSeason20242025!$E$3:$E$1315, $A4)</f>
        <v>13</v>
      </c>
      <c r="EC4">
        <f>SUMIFS(DataRegularSeason20242025!$AA$3:$AA$1315,DataRegularSeason20242025!$B$3:$B$1315, "&lt;=" &amp; EC$1, DataRegularSeason20242025!$D$3:$D$1315, $A4)+SUMIFS(DataRegularSeason20242025!$AB$3:$AB$1315,DataRegularSeason20242025!$B$3:$B$1315, "&lt;=" &amp; EC$1, DataRegularSeason20242025!$E$3:$E$1315, $A4)</f>
        <v>13</v>
      </c>
      <c r="ED4">
        <f>SUMIFS(DataRegularSeason20242025!$AA$3:$AA$1315,DataRegularSeason20242025!$B$3:$B$1315, "&lt;=" &amp; ED$1, DataRegularSeason20242025!$D$3:$D$1315, $A4)+SUMIFS(DataRegularSeason20242025!$AB$3:$AB$1315,DataRegularSeason20242025!$B$3:$B$1315, "&lt;=" &amp; ED$1, DataRegularSeason20242025!$E$3:$E$1315, $A4)</f>
        <v>13</v>
      </c>
      <c r="EE4">
        <f>SUMIFS(DataRegularSeason20242025!$AA$3:$AA$1315,DataRegularSeason20242025!$B$3:$B$1315, "&lt;=" &amp; EE$1, DataRegularSeason20242025!$D$3:$D$1315, $A4)+SUMIFS(DataRegularSeason20242025!$AB$3:$AB$1315,DataRegularSeason20242025!$B$3:$B$1315, "&lt;=" &amp; EE$1, DataRegularSeason20242025!$E$3:$E$1315, $A4)</f>
        <v>13</v>
      </c>
      <c r="EF4">
        <f>SUMIFS(DataRegularSeason20242025!$AA$3:$AA$1315,DataRegularSeason20242025!$B$3:$B$1315, "&lt;=" &amp; EF$1, DataRegularSeason20242025!$D$3:$D$1315, $A4)+SUMIFS(DataRegularSeason20242025!$AB$3:$AB$1315,DataRegularSeason20242025!$B$3:$B$1315, "&lt;=" &amp; EF$1, DataRegularSeason20242025!$E$3:$E$1315, $A4)</f>
        <v>13</v>
      </c>
      <c r="EG4">
        <f>SUMIFS(DataRegularSeason20242025!$AA$3:$AA$1315,DataRegularSeason20242025!$B$3:$B$1315, "&lt;=" &amp; EG$1, DataRegularSeason20242025!$D$3:$D$1315, $A4)+SUMIFS(DataRegularSeason20242025!$AB$3:$AB$1315,DataRegularSeason20242025!$B$3:$B$1315, "&lt;=" &amp; EG$1, DataRegularSeason20242025!$E$3:$E$1315, $A4)</f>
        <v>13</v>
      </c>
      <c r="EH4">
        <f>SUMIFS(DataRegularSeason20242025!$AA$3:$AA$1315,DataRegularSeason20242025!$B$3:$B$1315, "&lt;=" &amp; EH$1, DataRegularSeason20242025!$D$3:$D$1315, $A4)+SUMIFS(DataRegularSeason20242025!$AB$3:$AB$1315,DataRegularSeason20242025!$B$3:$B$1315, "&lt;=" &amp; EH$1, DataRegularSeason20242025!$E$3:$E$1315, $A4)</f>
        <v>13</v>
      </c>
      <c r="EI4">
        <f>SUMIFS(DataRegularSeason20242025!$AA$3:$AA$1315,DataRegularSeason20242025!$B$3:$B$1315, "&lt;=" &amp; EI$1, DataRegularSeason20242025!$D$3:$D$1315, $A4)+SUMIFS(DataRegularSeason20242025!$AB$3:$AB$1315,DataRegularSeason20242025!$B$3:$B$1315, "&lt;=" &amp; EI$1, DataRegularSeason20242025!$E$3:$E$1315, $A4)</f>
        <v>13</v>
      </c>
      <c r="EJ4">
        <f>SUMIFS(DataRegularSeason20242025!$AA$3:$AA$1315,DataRegularSeason20242025!$B$3:$B$1315, "&lt;=" &amp; EJ$1, DataRegularSeason20242025!$D$3:$D$1315, $A4)+SUMIFS(DataRegularSeason20242025!$AB$3:$AB$1315,DataRegularSeason20242025!$B$3:$B$1315, "&lt;=" &amp; EJ$1, DataRegularSeason20242025!$E$3:$E$1315, $A4)</f>
        <v>13</v>
      </c>
      <c r="EK4">
        <f>SUMIFS(DataRegularSeason20242025!$AA$3:$AA$1315,DataRegularSeason20242025!$B$3:$B$1315, "&lt;=" &amp; EK$1, DataRegularSeason20242025!$D$3:$D$1315, $A4)+SUMIFS(DataRegularSeason20242025!$AB$3:$AB$1315,DataRegularSeason20242025!$B$3:$B$1315, "&lt;=" &amp; EK$1, DataRegularSeason20242025!$E$3:$E$1315, $A4)</f>
        <v>13</v>
      </c>
      <c r="EL4">
        <f>SUMIFS(DataRegularSeason20242025!$AA$3:$AA$1315,DataRegularSeason20242025!$B$3:$B$1315, "&lt;=" &amp; EL$1, DataRegularSeason20242025!$D$3:$D$1315, $A4)+SUMIFS(DataRegularSeason20242025!$AB$3:$AB$1315,DataRegularSeason20242025!$B$3:$B$1315, "&lt;=" &amp; EL$1, DataRegularSeason20242025!$E$3:$E$1315, $A4)</f>
        <v>13</v>
      </c>
      <c r="EM4">
        <f>SUMIFS(DataRegularSeason20242025!$AA$3:$AA$1315,DataRegularSeason20242025!$B$3:$B$1315, "&lt;=" &amp; EM$1, DataRegularSeason20242025!$D$3:$D$1315, $A4)+SUMIFS(DataRegularSeason20242025!$AB$3:$AB$1315,DataRegularSeason20242025!$B$3:$B$1315, "&lt;=" &amp; EM$1, DataRegularSeason20242025!$E$3:$E$1315, $A4)</f>
        <v>13</v>
      </c>
      <c r="EN4">
        <f>SUMIFS(DataRegularSeason20242025!$AA$3:$AA$1315,DataRegularSeason20242025!$B$3:$B$1315, "&lt;=" &amp; EN$1, DataRegularSeason20242025!$D$3:$D$1315, $A4)+SUMIFS(DataRegularSeason20242025!$AB$3:$AB$1315,DataRegularSeason20242025!$B$3:$B$1315, "&lt;=" &amp; EN$1, DataRegularSeason20242025!$E$3:$E$1315, $A4)</f>
        <v>13</v>
      </c>
      <c r="EO4">
        <f>SUMIFS(DataRegularSeason20242025!$AA$3:$AA$1315,DataRegularSeason20242025!$B$3:$B$1315, "&lt;=" &amp; EO$1, DataRegularSeason20242025!$D$3:$D$1315, $A4)+SUMIFS(DataRegularSeason20242025!$AB$3:$AB$1315,DataRegularSeason20242025!$B$3:$B$1315, "&lt;=" &amp; EO$1, DataRegularSeason20242025!$E$3:$E$1315, $A4)</f>
        <v>13</v>
      </c>
      <c r="EP4">
        <f>SUMIFS(DataRegularSeason20242025!$AA$3:$AA$1315,DataRegularSeason20242025!$B$3:$B$1315, "&lt;=" &amp; EP$1, DataRegularSeason20242025!$D$3:$D$1315, $A4)+SUMIFS(DataRegularSeason20242025!$AB$3:$AB$1315,DataRegularSeason20242025!$B$3:$B$1315, "&lt;=" &amp; EP$1, DataRegularSeason20242025!$E$3:$E$1315, $A4)</f>
        <v>13</v>
      </c>
      <c r="EQ4">
        <f>SUMIFS(DataRegularSeason20242025!$AA$3:$AA$1315,DataRegularSeason20242025!$B$3:$B$1315, "&lt;=" &amp; EQ$1, DataRegularSeason20242025!$D$3:$D$1315, $A4)+SUMIFS(DataRegularSeason20242025!$AB$3:$AB$1315,DataRegularSeason20242025!$B$3:$B$1315, "&lt;=" &amp; EQ$1, DataRegularSeason20242025!$E$3:$E$1315, $A4)</f>
        <v>13</v>
      </c>
      <c r="ER4">
        <f>SUMIFS(DataRegularSeason20242025!$AA$3:$AA$1315,DataRegularSeason20242025!$B$3:$B$1315, "&lt;=" &amp; ER$1, DataRegularSeason20242025!$D$3:$D$1315, $A4)+SUMIFS(DataRegularSeason20242025!$AB$3:$AB$1315,DataRegularSeason20242025!$B$3:$B$1315, "&lt;=" &amp; ER$1, DataRegularSeason20242025!$E$3:$E$1315, $A4)</f>
        <v>13</v>
      </c>
      <c r="ES4">
        <f>SUMIFS(DataRegularSeason20242025!$AA$3:$AA$1315,DataRegularSeason20242025!$B$3:$B$1315, "&lt;=" &amp; ES$1, DataRegularSeason20242025!$D$3:$D$1315, $A4)+SUMIFS(DataRegularSeason20242025!$AB$3:$AB$1315,DataRegularSeason20242025!$B$3:$B$1315, "&lt;=" &amp; ES$1, DataRegularSeason20242025!$E$3:$E$1315, $A4)</f>
        <v>13</v>
      </c>
      <c r="ET4">
        <f>SUMIFS(DataRegularSeason20242025!$AA$3:$AA$1315,DataRegularSeason20242025!$B$3:$B$1315, "&lt;=" &amp; ET$1, DataRegularSeason20242025!$D$3:$D$1315, $A4)+SUMIFS(DataRegularSeason20242025!$AB$3:$AB$1315,DataRegularSeason20242025!$B$3:$B$1315, "&lt;=" &amp; ET$1, DataRegularSeason20242025!$E$3:$E$1315, $A4)</f>
        <v>13</v>
      </c>
      <c r="EU4">
        <f>SUMIFS(DataRegularSeason20242025!$AA$3:$AA$1315,DataRegularSeason20242025!$B$3:$B$1315, "&lt;=" &amp; EU$1, DataRegularSeason20242025!$D$3:$D$1315, $A4)+SUMIFS(DataRegularSeason20242025!$AB$3:$AB$1315,DataRegularSeason20242025!$B$3:$B$1315, "&lt;=" &amp; EU$1, DataRegularSeason20242025!$E$3:$E$1315, $A4)</f>
        <v>13</v>
      </c>
      <c r="EV4">
        <f>SUMIFS(DataRegularSeason20242025!$AA$3:$AA$1315,DataRegularSeason20242025!$B$3:$B$1315, "&lt;=" &amp; EV$1, DataRegularSeason20242025!$D$3:$D$1315, $A4)+SUMIFS(DataRegularSeason20242025!$AB$3:$AB$1315,DataRegularSeason20242025!$B$3:$B$1315, "&lt;=" &amp; EV$1, DataRegularSeason20242025!$E$3:$E$1315, $A4)</f>
        <v>13</v>
      </c>
      <c r="EW4">
        <f>SUMIFS(DataRegularSeason20242025!$AA$3:$AA$1315,DataRegularSeason20242025!$B$3:$B$1315, "&lt;=" &amp; EW$1, DataRegularSeason20242025!$D$3:$D$1315, $A4)+SUMIFS(DataRegularSeason20242025!$AB$3:$AB$1315,DataRegularSeason20242025!$B$3:$B$1315, "&lt;=" &amp; EW$1, DataRegularSeason20242025!$E$3:$E$1315, $A4)</f>
        <v>13</v>
      </c>
      <c r="EX4">
        <f>SUMIFS(DataRegularSeason20242025!$AA$3:$AA$1315,DataRegularSeason20242025!$B$3:$B$1315, "&lt;=" &amp; EX$1, DataRegularSeason20242025!$D$3:$D$1315, $A4)+SUMIFS(DataRegularSeason20242025!$AB$3:$AB$1315,DataRegularSeason20242025!$B$3:$B$1315, "&lt;=" &amp; EX$1, DataRegularSeason20242025!$E$3:$E$1315, $A4)</f>
        <v>13</v>
      </c>
      <c r="EY4">
        <f>SUMIFS(DataRegularSeason20242025!$AA$3:$AA$1315,DataRegularSeason20242025!$B$3:$B$1315, "&lt;=" &amp; EY$1, DataRegularSeason20242025!$D$3:$D$1315, $A4)+SUMIFS(DataRegularSeason20242025!$AB$3:$AB$1315,DataRegularSeason20242025!$B$3:$B$1315, "&lt;=" &amp; EY$1, DataRegularSeason20242025!$E$3:$E$1315, $A4)</f>
        <v>13</v>
      </c>
      <c r="EZ4">
        <f>SUMIFS(DataRegularSeason20242025!$AA$3:$AA$1315,DataRegularSeason20242025!$B$3:$B$1315, "&lt;=" &amp; EZ$1, DataRegularSeason20242025!$D$3:$D$1315, $A4)+SUMIFS(DataRegularSeason20242025!$AB$3:$AB$1315,DataRegularSeason20242025!$B$3:$B$1315, "&lt;=" &amp; EZ$1, DataRegularSeason20242025!$E$3:$E$1315, $A4)</f>
        <v>13</v>
      </c>
      <c r="FA4">
        <f>SUMIFS(DataRegularSeason20242025!$AA$3:$AA$1315,DataRegularSeason20242025!$B$3:$B$1315, "&lt;=" &amp; FA$1, DataRegularSeason20242025!$D$3:$D$1315, $A4)+SUMIFS(DataRegularSeason20242025!$AB$3:$AB$1315,DataRegularSeason20242025!$B$3:$B$1315, "&lt;=" &amp; FA$1, DataRegularSeason20242025!$E$3:$E$1315, $A4)</f>
        <v>13</v>
      </c>
      <c r="FB4">
        <f>SUMIFS(DataRegularSeason20242025!$AA$3:$AA$1315,DataRegularSeason20242025!$B$3:$B$1315, "&lt;=" &amp; FB$1, DataRegularSeason20242025!$D$3:$D$1315, $A4)+SUMIFS(DataRegularSeason20242025!$AB$3:$AB$1315,DataRegularSeason20242025!$B$3:$B$1315, "&lt;=" &amp; FB$1, DataRegularSeason20242025!$E$3:$E$1315, $A4)</f>
        <v>13</v>
      </c>
      <c r="FC4">
        <f>SUMIFS(DataRegularSeason20242025!$AA$3:$AA$1315,DataRegularSeason20242025!$B$3:$B$1315, "&lt;=" &amp; FC$1, DataRegularSeason20242025!$D$3:$D$1315, $A4)+SUMIFS(DataRegularSeason20242025!$AB$3:$AB$1315,DataRegularSeason20242025!$B$3:$B$1315, "&lt;=" &amp; FC$1, DataRegularSeason20242025!$E$3:$E$1315, $A4)</f>
        <v>13</v>
      </c>
      <c r="FD4">
        <f>SUMIFS(DataRegularSeason20242025!$AA$3:$AA$1315,DataRegularSeason20242025!$B$3:$B$1315, "&lt;=" &amp; FD$1, DataRegularSeason20242025!$D$3:$D$1315, $A4)+SUMIFS(DataRegularSeason20242025!$AB$3:$AB$1315,DataRegularSeason20242025!$B$3:$B$1315, "&lt;=" &amp; FD$1, DataRegularSeason20242025!$E$3:$E$1315, $A4)</f>
        <v>13</v>
      </c>
      <c r="FE4">
        <f>SUMIFS(DataRegularSeason20242025!$AA$3:$AA$1315,DataRegularSeason20242025!$B$3:$B$1315, "&lt;=" &amp; FE$1, DataRegularSeason20242025!$D$3:$D$1315, $A4)+SUMIFS(DataRegularSeason20242025!$AB$3:$AB$1315,DataRegularSeason20242025!$B$3:$B$1315, "&lt;=" &amp; FE$1, DataRegularSeason20242025!$E$3:$E$1315, $A4)</f>
        <v>13</v>
      </c>
      <c r="FF4">
        <f>SUMIFS(DataRegularSeason20242025!$AA$3:$AA$1315,DataRegularSeason20242025!$B$3:$B$1315, "&lt;=" &amp; FF$1, DataRegularSeason20242025!$D$3:$D$1315, $A4)+SUMIFS(DataRegularSeason20242025!$AB$3:$AB$1315,DataRegularSeason20242025!$B$3:$B$1315, "&lt;=" &amp; FF$1, DataRegularSeason20242025!$E$3:$E$1315, $A4)</f>
        <v>13</v>
      </c>
      <c r="FG4">
        <f>SUMIFS(DataRegularSeason20242025!$AA$3:$AA$1315,DataRegularSeason20242025!$B$3:$B$1315, "&lt;=" &amp; FG$1, DataRegularSeason20242025!$D$3:$D$1315, $A4)+SUMIFS(DataRegularSeason20242025!$AB$3:$AB$1315,DataRegularSeason20242025!$B$3:$B$1315, "&lt;=" &amp; FG$1, DataRegularSeason20242025!$E$3:$E$1315, $A4)</f>
        <v>13</v>
      </c>
      <c r="FH4">
        <f>SUMIFS(DataRegularSeason20242025!$AA$3:$AA$1315,DataRegularSeason20242025!$B$3:$B$1315, "&lt;=" &amp; FH$1, DataRegularSeason20242025!$D$3:$D$1315, $A4)+SUMIFS(DataRegularSeason20242025!$AB$3:$AB$1315,DataRegularSeason20242025!$B$3:$B$1315, "&lt;=" &amp; FH$1, DataRegularSeason20242025!$E$3:$E$1315, $A4)</f>
        <v>13</v>
      </c>
      <c r="FI4">
        <f>SUMIFS(DataRegularSeason20242025!$AA$3:$AA$1315,DataRegularSeason20242025!$B$3:$B$1315, "&lt;=" &amp; FI$1, DataRegularSeason20242025!$D$3:$D$1315, $A4)+SUMIFS(DataRegularSeason20242025!$AB$3:$AB$1315,DataRegularSeason20242025!$B$3:$B$1315, "&lt;=" &amp; FI$1, DataRegularSeason20242025!$E$3:$E$1315, $A4)</f>
        <v>13</v>
      </c>
      <c r="FJ4">
        <f>SUMIFS(DataRegularSeason20242025!$AA$3:$AA$1315,DataRegularSeason20242025!$B$3:$B$1315, "&lt;=" &amp; FJ$1, DataRegularSeason20242025!$D$3:$D$1315, $A4)+SUMIFS(DataRegularSeason20242025!$AB$3:$AB$1315,DataRegularSeason20242025!$B$3:$B$1315, "&lt;=" &amp; FJ$1, DataRegularSeason20242025!$E$3:$E$1315, $A4)</f>
        <v>13</v>
      </c>
      <c r="FK4">
        <f>SUMIFS(DataRegularSeason20242025!$AA$3:$AA$1315,DataRegularSeason20242025!$B$3:$B$1315, "&lt;=" &amp; FK$1, DataRegularSeason20242025!$D$3:$D$1315, $A4)+SUMIFS(DataRegularSeason20242025!$AB$3:$AB$1315,DataRegularSeason20242025!$B$3:$B$1315, "&lt;=" &amp; FK$1, DataRegularSeason20242025!$E$3:$E$1315, $A4)</f>
        <v>13</v>
      </c>
      <c r="FL4">
        <f>SUMIFS(DataRegularSeason20242025!$AA$3:$AA$1315,DataRegularSeason20242025!$B$3:$B$1315, "&lt;=" &amp; FL$1, DataRegularSeason20242025!$D$3:$D$1315, $A4)+SUMIFS(DataRegularSeason20242025!$AB$3:$AB$1315,DataRegularSeason20242025!$B$3:$B$1315, "&lt;=" &amp; FL$1, DataRegularSeason20242025!$E$3:$E$1315, $A4)</f>
        <v>13</v>
      </c>
      <c r="FM4">
        <f>SUMIFS(DataRegularSeason20242025!$AA$3:$AA$1315,DataRegularSeason20242025!$B$3:$B$1315, "&lt;=" &amp; FM$1, DataRegularSeason20242025!$D$3:$D$1315, $A4)+SUMIFS(DataRegularSeason20242025!$AB$3:$AB$1315,DataRegularSeason20242025!$B$3:$B$1315, "&lt;=" &amp; FM$1, DataRegularSeason20242025!$E$3:$E$1315, $A4)</f>
        <v>13</v>
      </c>
      <c r="FN4">
        <f>SUMIFS(DataRegularSeason20242025!$AA$3:$AA$1315,DataRegularSeason20242025!$B$3:$B$1315, "&lt;=" &amp; FN$1, DataRegularSeason20242025!$D$3:$D$1315, $A4)+SUMIFS(DataRegularSeason20242025!$AB$3:$AB$1315,DataRegularSeason20242025!$B$3:$B$1315, "&lt;=" &amp; FN$1, DataRegularSeason20242025!$E$3:$E$1315, $A4)</f>
        <v>13</v>
      </c>
      <c r="FO4">
        <f>SUMIFS(DataRegularSeason20242025!$AA$3:$AA$1315,DataRegularSeason20242025!$B$3:$B$1315, "&lt;=" &amp; FO$1, DataRegularSeason20242025!$D$3:$D$1315, $A4)+SUMIFS(DataRegularSeason20242025!$AB$3:$AB$1315,DataRegularSeason20242025!$B$3:$B$1315, "&lt;=" &amp; FO$1, DataRegularSeason20242025!$E$3:$E$1315, $A4)</f>
        <v>13</v>
      </c>
      <c r="FP4">
        <f>SUMIFS(DataRegularSeason20242025!$AA$3:$AA$1315,DataRegularSeason20242025!$B$3:$B$1315, "&lt;=" &amp; FP$1, DataRegularSeason20242025!$D$3:$D$1315, $A4)+SUMIFS(DataRegularSeason20242025!$AB$3:$AB$1315,DataRegularSeason20242025!$B$3:$B$1315, "&lt;=" &amp; FP$1, DataRegularSeason20242025!$E$3:$E$1315, $A4)</f>
        <v>13</v>
      </c>
      <c r="FQ4">
        <f>SUMIFS(DataRegularSeason20242025!$AA$3:$AA$1315,DataRegularSeason20242025!$B$3:$B$1315, "&lt;=" &amp; FQ$1, DataRegularSeason20242025!$D$3:$D$1315, $A4)+SUMIFS(DataRegularSeason20242025!$AB$3:$AB$1315,DataRegularSeason20242025!$B$3:$B$1315, "&lt;=" &amp; FQ$1, DataRegularSeason20242025!$E$3:$E$1315, $A4)</f>
        <v>13</v>
      </c>
      <c r="FR4">
        <f>SUMIFS(DataRegularSeason20242025!$AA$3:$AA$1315,DataRegularSeason20242025!$B$3:$B$1315, "&lt;=" &amp; FR$1, DataRegularSeason20242025!$D$3:$D$1315, $A4)+SUMIFS(DataRegularSeason20242025!$AB$3:$AB$1315,DataRegularSeason20242025!$B$3:$B$1315, "&lt;=" &amp; FR$1, DataRegularSeason20242025!$E$3:$E$1315, $A4)</f>
        <v>13</v>
      </c>
      <c r="FS4">
        <f>SUMIFS(DataRegularSeason20242025!$AA$3:$AA$1315,DataRegularSeason20242025!$B$3:$B$1315, "&lt;=" &amp; FS$1, DataRegularSeason20242025!$D$3:$D$1315, $A4)+SUMIFS(DataRegularSeason20242025!$AB$3:$AB$1315,DataRegularSeason20242025!$B$3:$B$1315, "&lt;=" &amp; FS$1, DataRegularSeason20242025!$E$3:$E$1315, $A4)</f>
        <v>13</v>
      </c>
      <c r="FT4">
        <f>SUMIFS(DataRegularSeason20242025!$AA$3:$AA$1315,DataRegularSeason20242025!$B$3:$B$1315, "&lt;=" &amp; FT$1, DataRegularSeason20242025!$D$3:$D$1315, $A4)+SUMIFS(DataRegularSeason20242025!$AB$3:$AB$1315,DataRegularSeason20242025!$B$3:$B$1315, "&lt;=" &amp; FT$1, DataRegularSeason20242025!$E$3:$E$1315, $A4)</f>
        <v>13</v>
      </c>
      <c r="FU4">
        <f>SUMIFS(DataRegularSeason20242025!$AA$3:$AA$1315,DataRegularSeason20242025!$B$3:$B$1315, "&lt;=" &amp; FU$1, DataRegularSeason20242025!$D$3:$D$1315, $A4)+SUMIFS(DataRegularSeason20242025!$AB$3:$AB$1315,DataRegularSeason20242025!$B$3:$B$1315, "&lt;=" &amp; FU$1, DataRegularSeason20242025!$E$3:$E$1315, $A4)</f>
        <v>13</v>
      </c>
      <c r="FV4">
        <f>SUMIFS(DataRegularSeason20242025!$AA$3:$AA$1315,DataRegularSeason20242025!$B$3:$B$1315, "&lt;=" &amp; FV$1, DataRegularSeason20242025!$D$3:$D$1315, $A4)+SUMIFS(DataRegularSeason20242025!$AB$3:$AB$1315,DataRegularSeason20242025!$B$3:$B$1315, "&lt;=" &amp; FV$1, DataRegularSeason20242025!$E$3:$E$1315, $A4)</f>
        <v>13</v>
      </c>
      <c r="FW4">
        <f>SUMIFS(DataRegularSeason20242025!$AA$3:$AA$1315,DataRegularSeason20242025!$B$3:$B$1315, "&lt;=" &amp; FW$1, DataRegularSeason20242025!$D$3:$D$1315, $A4)+SUMIFS(DataRegularSeason20242025!$AB$3:$AB$1315,DataRegularSeason20242025!$B$3:$B$1315, "&lt;=" &amp; FW$1, DataRegularSeason20242025!$E$3:$E$1315, $A4)</f>
        <v>13</v>
      </c>
      <c r="FX4">
        <f>SUMIFS(DataRegularSeason20242025!$AA$3:$AA$1315,DataRegularSeason20242025!$B$3:$B$1315, "&lt;=" &amp; FX$1, DataRegularSeason20242025!$D$3:$D$1315, $A4)+SUMIFS(DataRegularSeason20242025!$AB$3:$AB$1315,DataRegularSeason20242025!$B$3:$B$1315, "&lt;=" &amp; FX$1, DataRegularSeason20242025!$E$3:$E$1315, $A4)</f>
        <v>13</v>
      </c>
      <c r="FY4">
        <f>SUMIFS(DataRegularSeason20242025!$AA$3:$AA$1315,DataRegularSeason20242025!$B$3:$B$1315, "&lt;=" &amp; FY$1, DataRegularSeason20242025!$D$3:$D$1315, $A4)+SUMIFS(DataRegularSeason20242025!$AB$3:$AB$1315,DataRegularSeason20242025!$B$3:$B$1315, "&lt;=" &amp; FY$1, DataRegularSeason20242025!$E$3:$E$1315, $A4)</f>
        <v>13</v>
      </c>
      <c r="FZ4">
        <f>SUMIFS(DataRegularSeason20242025!$AA$3:$AA$1315,DataRegularSeason20242025!$B$3:$B$1315, "&lt;=" &amp; FZ$1, DataRegularSeason20242025!$D$3:$D$1315, $A4)+SUMIFS(DataRegularSeason20242025!$AB$3:$AB$1315,DataRegularSeason20242025!$B$3:$B$1315, "&lt;=" &amp; FZ$1, DataRegularSeason20242025!$E$3:$E$1315, $A4)</f>
        <v>13</v>
      </c>
      <c r="GA4">
        <f>SUMIFS(DataRegularSeason20242025!$AA$3:$AA$1315,DataRegularSeason20242025!$B$3:$B$1315, "&lt;=" &amp; GA$1, DataRegularSeason20242025!$D$3:$D$1315, $A4)+SUMIFS(DataRegularSeason20242025!$AB$3:$AB$1315,DataRegularSeason20242025!$B$3:$B$1315, "&lt;=" &amp; GA$1, DataRegularSeason20242025!$E$3:$E$1315, $A4)</f>
        <v>13</v>
      </c>
      <c r="GB4">
        <f>SUMIFS(DataRegularSeason20242025!$AA$3:$AA$1315,DataRegularSeason20242025!$B$3:$B$1315, "&lt;=" &amp; GB$1, DataRegularSeason20242025!$D$3:$D$1315, $A4)+SUMIFS(DataRegularSeason20242025!$AB$3:$AB$1315,DataRegularSeason20242025!$B$3:$B$1315, "&lt;=" &amp; GB$1, DataRegularSeason20242025!$E$3:$E$1315, $A4)</f>
        <v>13</v>
      </c>
      <c r="GC4">
        <f>SUMIFS(DataRegularSeason20242025!$AA$3:$AA$1315,DataRegularSeason20242025!$B$3:$B$1315, "&lt;=" &amp; GC$1, DataRegularSeason20242025!$D$3:$D$1315, $A4)+SUMIFS(DataRegularSeason20242025!$AB$3:$AB$1315,DataRegularSeason20242025!$B$3:$B$1315, "&lt;=" &amp; GC$1, DataRegularSeason20242025!$E$3:$E$1315, $A4)</f>
        <v>13</v>
      </c>
      <c r="GD4">
        <f>SUMIFS(DataRegularSeason20242025!$AA$3:$AA$1315,DataRegularSeason20242025!$B$3:$B$1315, "&lt;=" &amp; GD$1, DataRegularSeason20242025!$D$3:$D$1315, $A4)+SUMIFS(DataRegularSeason20242025!$AB$3:$AB$1315,DataRegularSeason20242025!$B$3:$B$1315, "&lt;=" &amp; GD$1, DataRegularSeason20242025!$E$3:$E$1315, $A4)</f>
        <v>13</v>
      </c>
      <c r="GE4">
        <f>SUMIFS(DataRegularSeason20242025!$AA$3:$AA$1315,DataRegularSeason20242025!$B$3:$B$1315, "&lt;=" &amp; GE$1, DataRegularSeason20242025!$D$3:$D$1315, $A4)+SUMIFS(DataRegularSeason20242025!$AB$3:$AB$1315,DataRegularSeason20242025!$B$3:$B$1315, "&lt;=" &amp; GE$1, DataRegularSeason20242025!$E$3:$E$1315, $A4)</f>
        <v>13</v>
      </c>
      <c r="GF4">
        <f>SUMIFS(DataRegularSeason20242025!$AA$3:$AA$1315,DataRegularSeason20242025!$B$3:$B$1315, "&lt;=" &amp; GF$1, DataRegularSeason20242025!$D$3:$D$1315, $A4)+SUMIFS(DataRegularSeason20242025!$AB$3:$AB$1315,DataRegularSeason20242025!$B$3:$B$1315, "&lt;=" &amp; GF$1, DataRegularSeason20242025!$E$3:$E$1315, $A4)</f>
        <v>13</v>
      </c>
      <c r="GG4">
        <f>SUMIFS(DataRegularSeason20242025!$AA$3:$AA$1315,DataRegularSeason20242025!$B$3:$B$1315, "&lt;=" &amp; GG$1, DataRegularSeason20242025!$D$3:$D$1315, $A4)+SUMIFS(DataRegularSeason20242025!$AB$3:$AB$1315,DataRegularSeason20242025!$B$3:$B$1315, "&lt;=" &amp; GG$1, DataRegularSeason20242025!$E$3:$E$1315, $A4)</f>
        <v>13</v>
      </c>
      <c r="GH4">
        <f>SUMIFS(DataRegularSeason20242025!$AA$3:$AA$1315,DataRegularSeason20242025!$B$3:$B$1315, "&lt;=" &amp; GH$1, DataRegularSeason20242025!$D$3:$D$1315, $A4)+SUMIFS(DataRegularSeason20242025!$AB$3:$AB$1315,DataRegularSeason20242025!$B$3:$B$1315, "&lt;=" &amp; GH$1, DataRegularSeason20242025!$E$3:$E$1315, $A4)</f>
        <v>13</v>
      </c>
      <c r="GI4">
        <f>SUMIFS(DataRegularSeason20242025!$AA$3:$AA$1315,DataRegularSeason20242025!$B$3:$B$1315, "&lt;=" &amp; GI$1, DataRegularSeason20242025!$D$3:$D$1315, $A4)+SUMIFS(DataRegularSeason20242025!$AB$3:$AB$1315,DataRegularSeason20242025!$B$3:$B$1315, "&lt;=" &amp; GI$1, DataRegularSeason20242025!$E$3:$E$1315, $A4)</f>
        <v>13</v>
      </c>
      <c r="GJ4">
        <f>SUMIFS(DataRegularSeason20242025!$AA$3:$AA$1315,DataRegularSeason20242025!$B$3:$B$1315, "&lt;=" &amp; GJ$1, DataRegularSeason20242025!$D$3:$D$1315, $A4)+SUMIFS(DataRegularSeason20242025!$AB$3:$AB$1315,DataRegularSeason20242025!$B$3:$B$1315, "&lt;=" &amp; GJ$1, DataRegularSeason20242025!$E$3:$E$1315, $A4)</f>
        <v>13</v>
      </c>
      <c r="GK4">
        <f>SUMIFS(DataRegularSeason20242025!$AA$3:$AA$1315,DataRegularSeason20242025!$B$3:$B$1315, "&lt;=" &amp; GK$1, DataRegularSeason20242025!$D$3:$D$1315, $A4)+SUMIFS(DataRegularSeason20242025!$AB$3:$AB$1315,DataRegularSeason20242025!$B$3:$B$1315, "&lt;=" &amp; GK$1, DataRegularSeason20242025!$E$3:$E$1315, $A4)</f>
        <v>13</v>
      </c>
      <c r="GL4">
        <f>SUMIFS(DataRegularSeason20242025!$AA$3:$AA$1315,DataRegularSeason20242025!$B$3:$B$1315, "&lt;=" &amp; GL$1, DataRegularSeason20242025!$D$3:$D$1315, $A4)+SUMIFS(DataRegularSeason20242025!$AB$3:$AB$1315,DataRegularSeason20242025!$B$3:$B$1315, "&lt;=" &amp; GL$1, DataRegularSeason20242025!$E$3:$E$1315, $A4)</f>
        <v>13</v>
      </c>
      <c r="GM4">
        <f>SUMIFS(DataRegularSeason20242025!$AA$3:$AA$1315,DataRegularSeason20242025!$B$3:$B$1315, "&lt;=" &amp; GM$1, DataRegularSeason20242025!$D$3:$D$1315, $A4)+SUMIFS(DataRegularSeason20242025!$AB$3:$AB$1315,DataRegularSeason20242025!$B$3:$B$1315, "&lt;=" &amp; GM$1, DataRegularSeason20242025!$E$3:$E$1315, $A4)</f>
        <v>13</v>
      </c>
      <c r="GN4">
        <f>SUMIFS(DataRegularSeason20242025!$AA$3:$AA$1315,DataRegularSeason20242025!$B$3:$B$1315, "&lt;=" &amp; GN$1, DataRegularSeason20242025!$D$3:$D$1315, $A4)+SUMIFS(DataRegularSeason20242025!$AB$3:$AB$1315,DataRegularSeason20242025!$B$3:$B$1315, "&lt;=" &amp; GN$1, DataRegularSeason20242025!$E$3:$E$1315, $A4)</f>
        <v>13</v>
      </c>
      <c r="GO4">
        <f>SUMIFS(DataRegularSeason20242025!$AA$3:$AA$1315,DataRegularSeason20242025!$B$3:$B$1315, "&lt;=" &amp; GO$1, DataRegularSeason20242025!$D$3:$D$1315, $A4)+SUMIFS(DataRegularSeason20242025!$AB$3:$AB$1315,DataRegularSeason20242025!$B$3:$B$1315, "&lt;=" &amp; GO$1, DataRegularSeason20242025!$E$3:$E$1315, $A4)</f>
        <v>13</v>
      </c>
      <c r="GP4">
        <f>SUMIFS(DataRegularSeason20242025!$AA$3:$AA$1315,DataRegularSeason20242025!$B$3:$B$1315, "&lt;=" &amp; GP$1, DataRegularSeason20242025!$D$3:$D$1315, $A4)+SUMIFS(DataRegularSeason20242025!$AB$3:$AB$1315,DataRegularSeason20242025!$B$3:$B$1315, "&lt;=" &amp; GP$1, DataRegularSeason20242025!$E$3:$E$1315, $A4)</f>
        <v>13</v>
      </c>
      <c r="GQ4">
        <f>SUMIFS(DataRegularSeason20242025!$AA$3:$AA$1315,DataRegularSeason20242025!$B$3:$B$1315, "&lt;=" &amp; GQ$1, DataRegularSeason20242025!$D$3:$D$1315, $A4)+SUMIFS(DataRegularSeason20242025!$AB$3:$AB$1315,DataRegularSeason20242025!$B$3:$B$1315, "&lt;=" &amp; GQ$1, DataRegularSeason20242025!$E$3:$E$1315, $A4)</f>
        <v>13</v>
      </c>
      <c r="GR4">
        <f>SUMIFS(DataRegularSeason20242025!$AA$3:$AA$1315,DataRegularSeason20242025!$B$3:$B$1315, "&lt;=" &amp; GR$1, DataRegularSeason20242025!$D$3:$D$1315, $A4)+SUMIFS(DataRegularSeason20242025!$AB$3:$AB$1315,DataRegularSeason20242025!$B$3:$B$1315, "&lt;=" &amp; GR$1, DataRegularSeason20242025!$E$3:$E$1315, $A4)</f>
        <v>13</v>
      </c>
      <c r="GS4">
        <f>SUMIFS(DataRegularSeason20242025!$AA$3:$AA$1315,DataRegularSeason20242025!$B$3:$B$1315, "&lt;=" &amp; GS$1, DataRegularSeason20242025!$D$3:$D$1315, $A4)+SUMIFS(DataRegularSeason20242025!$AB$3:$AB$1315,DataRegularSeason20242025!$B$3:$B$1315, "&lt;=" &amp; GS$1, DataRegularSeason20242025!$E$3:$E$1315, $A4)</f>
        <v>13</v>
      </c>
      <c r="GT4">
        <f>SUMIFS(DataRegularSeason20242025!$AA$3:$AA$1315,DataRegularSeason20242025!$B$3:$B$1315, "&lt;=" &amp; GT$1, DataRegularSeason20242025!$D$3:$D$1315, $A4)+SUMIFS(DataRegularSeason20242025!$AB$3:$AB$1315,DataRegularSeason20242025!$B$3:$B$1315, "&lt;=" &amp; GT$1, DataRegularSeason20242025!$E$3:$E$1315, $A4)</f>
        <v>13</v>
      </c>
      <c r="GU4">
        <f>SUMIFS(DataRegularSeason20242025!$AA$3:$AA$1315,DataRegularSeason20242025!$B$3:$B$1315, "&lt;=" &amp; GU$1, DataRegularSeason20242025!$D$3:$D$1315, $A4)+SUMIFS(DataRegularSeason20242025!$AB$3:$AB$1315,DataRegularSeason20242025!$B$3:$B$1315, "&lt;=" &amp; GU$1, DataRegularSeason20242025!$E$3:$E$1315, $A4)</f>
        <v>13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12</v>
      </c>
      <c r="AF5">
        <f>SUMIFS(DataRegularSeason20242025!$AA$3:$AA$1315,DataRegularSeason20242025!$B$3:$B$1315, "&lt;=" &amp; AF$1, DataRegularSeason20242025!$D$3:$D$1315, $A5)+SUMIFS(DataRegularSeason20242025!$AB$3:$AB$1315,DataRegularSeason20242025!$B$3:$B$1315, "&lt;=" &amp; AF$1, DataRegularSeason20242025!$E$3:$E$1315, $A5)</f>
        <v>12</v>
      </c>
      <c r="AG5">
        <f>SUMIFS(DataRegularSeason20242025!$AA$3:$AA$1315,DataRegularSeason20242025!$B$3:$B$1315, "&lt;=" &amp; AG$1, DataRegularSeason20242025!$D$3:$D$1315, $A5)+SUMIFS(DataRegularSeason20242025!$AB$3:$AB$1315,DataRegularSeason20242025!$B$3:$B$1315, "&lt;=" &amp; AG$1, DataRegularSeason20242025!$E$3:$E$1315, $A5)</f>
        <v>12</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12</v>
      </c>
      <c r="AP5">
        <f>SUMIFS(DataRegularSeason20242025!$AA$3:$AA$1315,DataRegularSeason20242025!$B$3:$B$1315, "&lt;=" &amp; AP$1, DataRegularSeason20242025!$D$3:$D$1315, $A5)+SUMIFS(DataRegularSeason20242025!$AB$3:$AB$1315,DataRegularSeason20242025!$B$3:$B$1315, "&lt;=" &amp; AP$1, DataRegularSeason20242025!$E$3:$E$1315, $A5)</f>
        <v>12</v>
      </c>
      <c r="AQ5">
        <f>SUMIFS(DataRegularSeason20242025!$AA$3:$AA$1315,DataRegularSeason20242025!$B$3:$B$1315, "&lt;=" &amp; AQ$1, DataRegularSeason20242025!$D$3:$D$1315, $A5)+SUMIFS(DataRegularSeason20242025!$AB$3:$AB$1315,DataRegularSeason20242025!$B$3:$B$1315, "&lt;=" &amp; AQ$1, DataRegularSeason20242025!$E$3:$E$1315, $A5)</f>
        <v>12</v>
      </c>
      <c r="AR5">
        <f>SUMIFS(DataRegularSeason20242025!$AA$3:$AA$1315,DataRegularSeason20242025!$B$3:$B$1315, "&lt;=" &amp; AR$1, DataRegularSeason20242025!$D$3:$D$1315, $A5)+SUMIFS(DataRegularSeason20242025!$AB$3:$AB$1315,DataRegularSeason20242025!$B$3:$B$1315, "&lt;=" &amp; AR$1, DataRegularSeason20242025!$E$3:$E$1315, $A5)</f>
        <v>12</v>
      </c>
      <c r="AS5">
        <f>SUMIFS(DataRegularSeason20242025!$AA$3:$AA$1315,DataRegularSeason20242025!$B$3:$B$1315, "&lt;=" &amp; AS$1, DataRegularSeason20242025!$D$3:$D$1315, $A5)+SUMIFS(DataRegularSeason20242025!$AB$3:$AB$1315,DataRegularSeason20242025!$B$3:$B$1315, "&lt;=" &amp; AS$1, DataRegularSeason20242025!$E$3:$E$1315, $A5)</f>
        <v>12</v>
      </c>
      <c r="AT5">
        <f>SUMIFS(DataRegularSeason20242025!$AA$3:$AA$1315,DataRegularSeason20242025!$B$3:$B$1315, "&lt;=" &amp; AT$1, DataRegularSeason20242025!$D$3:$D$1315, $A5)+SUMIFS(DataRegularSeason20242025!$AB$3:$AB$1315,DataRegularSeason20242025!$B$3:$B$1315, "&lt;=" &amp; AT$1, DataRegularSeason20242025!$E$3:$E$1315, $A5)</f>
        <v>12</v>
      </c>
      <c r="AU5">
        <f>SUMIFS(DataRegularSeason20242025!$AA$3:$AA$1315,DataRegularSeason20242025!$B$3:$B$1315, "&lt;=" &amp; AU$1, DataRegularSeason20242025!$D$3:$D$1315, $A5)+SUMIFS(DataRegularSeason20242025!$AB$3:$AB$1315,DataRegularSeason20242025!$B$3:$B$1315, "&lt;=" &amp; AU$1, DataRegularSeason20242025!$E$3:$E$1315, $A5)</f>
        <v>12</v>
      </c>
      <c r="AV5">
        <f>SUMIFS(DataRegularSeason20242025!$AA$3:$AA$1315,DataRegularSeason20242025!$B$3:$B$1315, "&lt;=" &amp; AV$1, DataRegularSeason20242025!$D$3:$D$1315, $A5)+SUMIFS(DataRegularSeason20242025!$AB$3:$AB$1315,DataRegularSeason20242025!$B$3:$B$1315, "&lt;=" &amp; AV$1, DataRegularSeason20242025!$E$3:$E$1315, $A5)</f>
        <v>12</v>
      </c>
      <c r="AW5">
        <f>SUMIFS(DataRegularSeason20242025!$AA$3:$AA$1315,DataRegularSeason20242025!$B$3:$B$1315, "&lt;=" &amp; AW$1, DataRegularSeason20242025!$D$3:$D$1315, $A5)+SUMIFS(DataRegularSeason20242025!$AB$3:$AB$1315,DataRegularSeason20242025!$B$3:$B$1315, "&lt;=" &amp; AW$1, DataRegularSeason20242025!$E$3:$E$1315, $A5)</f>
        <v>12</v>
      </c>
      <c r="AX5">
        <f>SUMIFS(DataRegularSeason20242025!$AA$3:$AA$1315,DataRegularSeason20242025!$B$3:$B$1315, "&lt;=" &amp; AX$1, DataRegularSeason20242025!$D$3:$D$1315, $A5)+SUMIFS(DataRegularSeason20242025!$AB$3:$AB$1315,DataRegularSeason20242025!$B$3:$B$1315, "&lt;=" &amp; AX$1, DataRegularSeason20242025!$E$3:$E$1315, $A5)</f>
        <v>12</v>
      </c>
      <c r="AY5">
        <f>SUMIFS(DataRegularSeason20242025!$AA$3:$AA$1315,DataRegularSeason20242025!$B$3:$B$1315, "&lt;=" &amp; AY$1, DataRegularSeason20242025!$D$3:$D$1315, $A5)+SUMIFS(DataRegularSeason20242025!$AB$3:$AB$1315,DataRegularSeason20242025!$B$3:$B$1315, "&lt;=" &amp; AY$1, DataRegularSeason20242025!$E$3:$E$1315, $A5)</f>
        <v>12</v>
      </c>
      <c r="AZ5">
        <f>SUMIFS(DataRegularSeason20242025!$AA$3:$AA$1315,DataRegularSeason20242025!$B$3:$B$1315, "&lt;=" &amp; AZ$1, DataRegularSeason20242025!$D$3:$D$1315, $A5)+SUMIFS(DataRegularSeason20242025!$AB$3:$AB$1315,DataRegularSeason20242025!$B$3:$B$1315, "&lt;=" &amp; AZ$1, DataRegularSeason20242025!$E$3:$E$1315, $A5)</f>
        <v>12</v>
      </c>
      <c r="BA5">
        <f>SUMIFS(DataRegularSeason20242025!$AA$3:$AA$1315,DataRegularSeason20242025!$B$3:$B$1315, "&lt;=" &amp; BA$1, DataRegularSeason20242025!$D$3:$D$1315, $A5)+SUMIFS(DataRegularSeason20242025!$AB$3:$AB$1315,DataRegularSeason20242025!$B$3:$B$1315, "&lt;=" &amp; BA$1, DataRegularSeason20242025!$E$3:$E$1315, $A5)</f>
        <v>12</v>
      </c>
      <c r="BB5">
        <f>SUMIFS(DataRegularSeason20242025!$AA$3:$AA$1315,DataRegularSeason20242025!$B$3:$B$1315, "&lt;=" &amp; BB$1, DataRegularSeason20242025!$D$3:$D$1315, $A5)+SUMIFS(DataRegularSeason20242025!$AB$3:$AB$1315,DataRegularSeason20242025!$B$3:$B$1315, "&lt;=" &amp; BB$1, DataRegularSeason20242025!$E$3:$E$1315, $A5)</f>
        <v>12</v>
      </c>
      <c r="BC5">
        <f>SUMIFS(DataRegularSeason20242025!$AA$3:$AA$1315,DataRegularSeason20242025!$B$3:$B$1315, "&lt;=" &amp; BC$1, DataRegularSeason20242025!$D$3:$D$1315, $A5)+SUMIFS(DataRegularSeason20242025!$AB$3:$AB$1315,DataRegularSeason20242025!$B$3:$B$1315, "&lt;=" &amp; BC$1, DataRegularSeason20242025!$E$3:$E$1315, $A5)</f>
        <v>12</v>
      </c>
      <c r="BD5">
        <f>SUMIFS(DataRegularSeason20242025!$AA$3:$AA$1315,DataRegularSeason20242025!$B$3:$B$1315, "&lt;=" &amp; BD$1, DataRegularSeason20242025!$D$3:$D$1315, $A5)+SUMIFS(DataRegularSeason20242025!$AB$3:$AB$1315,DataRegularSeason20242025!$B$3:$B$1315, "&lt;=" &amp; BD$1, DataRegularSeason20242025!$E$3:$E$1315, $A5)</f>
        <v>12</v>
      </c>
      <c r="BE5">
        <f>SUMIFS(DataRegularSeason20242025!$AA$3:$AA$1315,DataRegularSeason20242025!$B$3:$B$1315, "&lt;=" &amp; BE$1, DataRegularSeason20242025!$D$3:$D$1315, $A5)+SUMIFS(DataRegularSeason20242025!$AB$3:$AB$1315,DataRegularSeason20242025!$B$3:$B$1315, "&lt;=" &amp; BE$1, DataRegularSeason20242025!$E$3:$E$1315, $A5)</f>
        <v>12</v>
      </c>
      <c r="BF5">
        <f>SUMIFS(DataRegularSeason20242025!$AA$3:$AA$1315,DataRegularSeason20242025!$B$3:$B$1315, "&lt;=" &amp; BF$1, DataRegularSeason20242025!$D$3:$D$1315, $A5)+SUMIFS(DataRegularSeason20242025!$AB$3:$AB$1315,DataRegularSeason20242025!$B$3:$B$1315, "&lt;=" &amp; BF$1, DataRegularSeason20242025!$E$3:$E$1315, $A5)</f>
        <v>12</v>
      </c>
      <c r="BG5">
        <f>SUMIFS(DataRegularSeason20242025!$AA$3:$AA$1315,DataRegularSeason20242025!$B$3:$B$1315, "&lt;=" &amp; BG$1, DataRegularSeason20242025!$D$3:$D$1315, $A5)+SUMIFS(DataRegularSeason20242025!$AB$3:$AB$1315,DataRegularSeason20242025!$B$3:$B$1315, "&lt;=" &amp; BG$1, DataRegularSeason20242025!$E$3:$E$1315, $A5)</f>
        <v>12</v>
      </c>
      <c r="BH5">
        <f>SUMIFS(DataRegularSeason20242025!$AA$3:$AA$1315,DataRegularSeason20242025!$B$3:$B$1315, "&lt;=" &amp; BH$1, DataRegularSeason20242025!$D$3:$D$1315, $A5)+SUMIFS(DataRegularSeason20242025!$AB$3:$AB$1315,DataRegularSeason20242025!$B$3:$B$1315, "&lt;=" &amp; BH$1, DataRegularSeason20242025!$E$3:$E$1315, $A5)</f>
        <v>12</v>
      </c>
      <c r="BI5">
        <f>SUMIFS(DataRegularSeason20242025!$AA$3:$AA$1315,DataRegularSeason20242025!$B$3:$B$1315, "&lt;=" &amp; BI$1, DataRegularSeason20242025!$D$3:$D$1315, $A5)+SUMIFS(DataRegularSeason20242025!$AB$3:$AB$1315,DataRegularSeason20242025!$B$3:$B$1315, "&lt;=" &amp; BI$1, DataRegularSeason20242025!$E$3:$E$1315, $A5)</f>
        <v>12</v>
      </c>
      <c r="BJ5">
        <f>SUMIFS(DataRegularSeason20242025!$AA$3:$AA$1315,DataRegularSeason20242025!$B$3:$B$1315, "&lt;=" &amp; BJ$1, DataRegularSeason20242025!$D$3:$D$1315, $A5)+SUMIFS(DataRegularSeason20242025!$AB$3:$AB$1315,DataRegularSeason20242025!$B$3:$B$1315, "&lt;=" &amp; BJ$1, DataRegularSeason20242025!$E$3:$E$1315, $A5)</f>
        <v>12</v>
      </c>
      <c r="BK5">
        <f>SUMIFS(DataRegularSeason20242025!$AA$3:$AA$1315,DataRegularSeason20242025!$B$3:$B$1315, "&lt;=" &amp; BK$1, DataRegularSeason20242025!$D$3:$D$1315, $A5)+SUMIFS(DataRegularSeason20242025!$AB$3:$AB$1315,DataRegularSeason20242025!$B$3:$B$1315, "&lt;=" &amp; BK$1, DataRegularSeason20242025!$E$3:$E$1315, $A5)</f>
        <v>12</v>
      </c>
      <c r="BL5">
        <f>SUMIFS(DataRegularSeason20242025!$AA$3:$AA$1315,DataRegularSeason20242025!$B$3:$B$1315, "&lt;=" &amp; BL$1, DataRegularSeason20242025!$D$3:$D$1315, $A5)+SUMIFS(DataRegularSeason20242025!$AB$3:$AB$1315,DataRegularSeason20242025!$B$3:$B$1315, "&lt;=" &amp; BL$1, DataRegularSeason20242025!$E$3:$E$1315, $A5)</f>
        <v>12</v>
      </c>
      <c r="BM5">
        <f>SUMIFS(DataRegularSeason20242025!$AA$3:$AA$1315,DataRegularSeason20242025!$B$3:$B$1315, "&lt;=" &amp; BM$1, DataRegularSeason20242025!$D$3:$D$1315, $A5)+SUMIFS(DataRegularSeason20242025!$AB$3:$AB$1315,DataRegularSeason20242025!$B$3:$B$1315, "&lt;=" &amp; BM$1, DataRegularSeason20242025!$E$3:$E$1315, $A5)</f>
        <v>12</v>
      </c>
      <c r="BN5">
        <f>SUMIFS(DataRegularSeason20242025!$AA$3:$AA$1315,DataRegularSeason20242025!$B$3:$B$1315, "&lt;=" &amp; BN$1, DataRegularSeason20242025!$D$3:$D$1315, $A5)+SUMIFS(DataRegularSeason20242025!$AB$3:$AB$1315,DataRegularSeason20242025!$B$3:$B$1315, "&lt;=" &amp; BN$1, DataRegularSeason20242025!$E$3:$E$1315, $A5)</f>
        <v>12</v>
      </c>
      <c r="BO5">
        <f>SUMIFS(DataRegularSeason20242025!$AA$3:$AA$1315,DataRegularSeason20242025!$B$3:$B$1315, "&lt;=" &amp; BO$1, DataRegularSeason20242025!$D$3:$D$1315, $A5)+SUMIFS(DataRegularSeason20242025!$AB$3:$AB$1315,DataRegularSeason20242025!$B$3:$B$1315, "&lt;=" &amp; BO$1, DataRegularSeason20242025!$E$3:$E$1315, $A5)</f>
        <v>12</v>
      </c>
      <c r="BP5">
        <f>SUMIFS(DataRegularSeason20242025!$AA$3:$AA$1315,DataRegularSeason20242025!$B$3:$B$1315, "&lt;=" &amp; BP$1, DataRegularSeason20242025!$D$3:$D$1315, $A5)+SUMIFS(DataRegularSeason20242025!$AB$3:$AB$1315,DataRegularSeason20242025!$B$3:$B$1315, "&lt;=" &amp; BP$1, DataRegularSeason20242025!$E$3:$E$1315, $A5)</f>
        <v>12</v>
      </c>
      <c r="BQ5">
        <f>SUMIFS(DataRegularSeason20242025!$AA$3:$AA$1315,DataRegularSeason20242025!$B$3:$B$1315, "&lt;=" &amp; BQ$1, DataRegularSeason20242025!$D$3:$D$1315, $A5)+SUMIFS(DataRegularSeason20242025!$AB$3:$AB$1315,DataRegularSeason20242025!$B$3:$B$1315, "&lt;=" &amp; BQ$1, DataRegularSeason20242025!$E$3:$E$1315, $A5)</f>
        <v>12</v>
      </c>
      <c r="BR5">
        <f>SUMIFS(DataRegularSeason20242025!$AA$3:$AA$1315,DataRegularSeason20242025!$B$3:$B$1315, "&lt;=" &amp; BR$1, DataRegularSeason20242025!$D$3:$D$1315, $A5)+SUMIFS(DataRegularSeason20242025!$AB$3:$AB$1315,DataRegularSeason20242025!$B$3:$B$1315, "&lt;=" &amp; BR$1, DataRegularSeason20242025!$E$3:$E$1315, $A5)</f>
        <v>12</v>
      </c>
      <c r="BS5">
        <f>SUMIFS(DataRegularSeason20242025!$AA$3:$AA$1315,DataRegularSeason20242025!$B$3:$B$1315, "&lt;=" &amp; BS$1, DataRegularSeason20242025!$D$3:$D$1315, $A5)+SUMIFS(DataRegularSeason20242025!$AB$3:$AB$1315,DataRegularSeason20242025!$B$3:$B$1315, "&lt;=" &amp; BS$1, DataRegularSeason20242025!$E$3:$E$1315, $A5)</f>
        <v>12</v>
      </c>
      <c r="BT5">
        <f>SUMIFS(DataRegularSeason20242025!$AA$3:$AA$1315,DataRegularSeason20242025!$B$3:$B$1315, "&lt;=" &amp; BT$1, DataRegularSeason20242025!$D$3:$D$1315, $A5)+SUMIFS(DataRegularSeason20242025!$AB$3:$AB$1315,DataRegularSeason20242025!$B$3:$B$1315, "&lt;=" &amp; BT$1, DataRegularSeason20242025!$E$3:$E$1315, $A5)</f>
        <v>12</v>
      </c>
      <c r="BU5">
        <f>SUMIFS(DataRegularSeason20242025!$AA$3:$AA$1315,DataRegularSeason20242025!$B$3:$B$1315, "&lt;=" &amp; BU$1, DataRegularSeason20242025!$D$3:$D$1315, $A5)+SUMIFS(DataRegularSeason20242025!$AB$3:$AB$1315,DataRegularSeason20242025!$B$3:$B$1315, "&lt;=" &amp; BU$1, DataRegularSeason20242025!$E$3:$E$1315, $A5)</f>
        <v>12</v>
      </c>
      <c r="BV5">
        <f>SUMIFS(DataRegularSeason20242025!$AA$3:$AA$1315,DataRegularSeason20242025!$B$3:$B$1315, "&lt;=" &amp; BV$1, DataRegularSeason20242025!$D$3:$D$1315, $A5)+SUMIFS(DataRegularSeason20242025!$AB$3:$AB$1315,DataRegularSeason20242025!$B$3:$B$1315, "&lt;=" &amp; BV$1, DataRegularSeason20242025!$E$3:$E$1315, $A5)</f>
        <v>12</v>
      </c>
      <c r="BW5">
        <f>SUMIFS(DataRegularSeason20242025!$AA$3:$AA$1315,DataRegularSeason20242025!$B$3:$B$1315, "&lt;=" &amp; BW$1, DataRegularSeason20242025!$D$3:$D$1315, $A5)+SUMIFS(DataRegularSeason20242025!$AB$3:$AB$1315,DataRegularSeason20242025!$B$3:$B$1315, "&lt;=" &amp; BW$1, DataRegularSeason20242025!$E$3:$E$1315, $A5)</f>
        <v>12</v>
      </c>
      <c r="BX5">
        <f>SUMIFS(DataRegularSeason20242025!$AA$3:$AA$1315,DataRegularSeason20242025!$B$3:$B$1315, "&lt;=" &amp; BX$1, DataRegularSeason20242025!$D$3:$D$1315, $A5)+SUMIFS(DataRegularSeason20242025!$AB$3:$AB$1315,DataRegularSeason20242025!$B$3:$B$1315, "&lt;=" &amp; BX$1, DataRegularSeason20242025!$E$3:$E$1315, $A5)</f>
        <v>12</v>
      </c>
      <c r="BY5">
        <f>SUMIFS(DataRegularSeason20242025!$AA$3:$AA$1315,DataRegularSeason20242025!$B$3:$B$1315, "&lt;=" &amp; BY$1, DataRegularSeason20242025!$D$3:$D$1315, $A5)+SUMIFS(DataRegularSeason20242025!$AB$3:$AB$1315,DataRegularSeason20242025!$B$3:$B$1315, "&lt;=" &amp; BY$1, DataRegularSeason20242025!$E$3:$E$1315, $A5)</f>
        <v>12</v>
      </c>
      <c r="BZ5">
        <f>SUMIFS(DataRegularSeason20242025!$AA$3:$AA$1315,DataRegularSeason20242025!$B$3:$B$1315, "&lt;=" &amp; BZ$1, DataRegularSeason20242025!$D$3:$D$1315, $A5)+SUMIFS(DataRegularSeason20242025!$AB$3:$AB$1315,DataRegularSeason20242025!$B$3:$B$1315, "&lt;=" &amp; BZ$1, DataRegularSeason20242025!$E$3:$E$1315, $A5)</f>
        <v>12</v>
      </c>
      <c r="CA5">
        <f>SUMIFS(DataRegularSeason20242025!$AA$3:$AA$1315,DataRegularSeason20242025!$B$3:$B$1315, "&lt;=" &amp; CA$1, DataRegularSeason20242025!$D$3:$D$1315, $A5)+SUMIFS(DataRegularSeason20242025!$AB$3:$AB$1315,DataRegularSeason20242025!$B$3:$B$1315, "&lt;=" &amp; CA$1, DataRegularSeason20242025!$E$3:$E$1315, $A5)</f>
        <v>12</v>
      </c>
      <c r="CB5">
        <f>SUMIFS(DataRegularSeason20242025!$AA$3:$AA$1315,DataRegularSeason20242025!$B$3:$B$1315, "&lt;=" &amp; CB$1, DataRegularSeason20242025!$D$3:$D$1315, $A5)+SUMIFS(DataRegularSeason20242025!$AB$3:$AB$1315,DataRegularSeason20242025!$B$3:$B$1315, "&lt;=" &amp; CB$1, DataRegularSeason20242025!$E$3:$E$1315, $A5)</f>
        <v>12</v>
      </c>
      <c r="CC5">
        <f>SUMIFS(DataRegularSeason20242025!$AA$3:$AA$1315,DataRegularSeason20242025!$B$3:$B$1315, "&lt;=" &amp; CC$1, DataRegularSeason20242025!$D$3:$D$1315, $A5)+SUMIFS(DataRegularSeason20242025!$AB$3:$AB$1315,DataRegularSeason20242025!$B$3:$B$1315, "&lt;=" &amp; CC$1, DataRegularSeason20242025!$E$3:$E$1315, $A5)</f>
        <v>12</v>
      </c>
      <c r="CD5">
        <f>SUMIFS(DataRegularSeason20242025!$AA$3:$AA$1315,DataRegularSeason20242025!$B$3:$B$1315, "&lt;=" &amp; CD$1, DataRegularSeason20242025!$D$3:$D$1315, $A5)+SUMIFS(DataRegularSeason20242025!$AB$3:$AB$1315,DataRegularSeason20242025!$B$3:$B$1315, "&lt;=" &amp; CD$1, DataRegularSeason20242025!$E$3:$E$1315, $A5)</f>
        <v>12</v>
      </c>
      <c r="CE5">
        <f>SUMIFS(DataRegularSeason20242025!$AA$3:$AA$1315,DataRegularSeason20242025!$B$3:$B$1315, "&lt;=" &amp; CE$1, DataRegularSeason20242025!$D$3:$D$1315, $A5)+SUMIFS(DataRegularSeason20242025!$AB$3:$AB$1315,DataRegularSeason20242025!$B$3:$B$1315, "&lt;=" &amp; CE$1, DataRegularSeason20242025!$E$3:$E$1315, $A5)</f>
        <v>12</v>
      </c>
      <c r="CF5">
        <f>SUMIFS(DataRegularSeason20242025!$AA$3:$AA$1315,DataRegularSeason20242025!$B$3:$B$1315, "&lt;=" &amp; CF$1, DataRegularSeason20242025!$D$3:$D$1315, $A5)+SUMIFS(DataRegularSeason20242025!$AB$3:$AB$1315,DataRegularSeason20242025!$B$3:$B$1315, "&lt;=" &amp; CF$1, DataRegularSeason20242025!$E$3:$E$1315, $A5)</f>
        <v>12</v>
      </c>
      <c r="CG5">
        <f>SUMIFS(DataRegularSeason20242025!$AA$3:$AA$1315,DataRegularSeason20242025!$B$3:$B$1315, "&lt;=" &amp; CG$1, DataRegularSeason20242025!$D$3:$D$1315, $A5)+SUMIFS(DataRegularSeason20242025!$AB$3:$AB$1315,DataRegularSeason20242025!$B$3:$B$1315, "&lt;=" &amp; CG$1, DataRegularSeason20242025!$E$3:$E$1315, $A5)</f>
        <v>12</v>
      </c>
      <c r="CH5">
        <f>SUMIFS(DataRegularSeason20242025!$AA$3:$AA$1315,DataRegularSeason20242025!$B$3:$B$1315, "&lt;=" &amp; CH$1, DataRegularSeason20242025!$D$3:$D$1315, $A5)+SUMIFS(DataRegularSeason20242025!$AB$3:$AB$1315,DataRegularSeason20242025!$B$3:$B$1315, "&lt;=" &amp; CH$1, DataRegularSeason20242025!$E$3:$E$1315, $A5)</f>
        <v>12</v>
      </c>
      <c r="CI5">
        <f>SUMIFS(DataRegularSeason20242025!$AA$3:$AA$1315,DataRegularSeason20242025!$B$3:$B$1315, "&lt;=" &amp; CI$1, DataRegularSeason20242025!$D$3:$D$1315, $A5)+SUMIFS(DataRegularSeason20242025!$AB$3:$AB$1315,DataRegularSeason20242025!$B$3:$B$1315, "&lt;=" &amp; CI$1, DataRegularSeason20242025!$E$3:$E$1315, $A5)</f>
        <v>12</v>
      </c>
      <c r="CJ5">
        <f>SUMIFS(DataRegularSeason20242025!$AA$3:$AA$1315,DataRegularSeason20242025!$B$3:$B$1315, "&lt;=" &amp; CJ$1, DataRegularSeason20242025!$D$3:$D$1315, $A5)+SUMIFS(DataRegularSeason20242025!$AB$3:$AB$1315,DataRegularSeason20242025!$B$3:$B$1315, "&lt;=" &amp; CJ$1, DataRegularSeason20242025!$E$3:$E$1315, $A5)</f>
        <v>12</v>
      </c>
      <c r="CK5">
        <f>SUMIFS(DataRegularSeason20242025!$AA$3:$AA$1315,DataRegularSeason20242025!$B$3:$B$1315, "&lt;=" &amp; CK$1, DataRegularSeason20242025!$D$3:$D$1315, $A5)+SUMIFS(DataRegularSeason20242025!$AB$3:$AB$1315,DataRegularSeason20242025!$B$3:$B$1315, "&lt;=" &amp; CK$1, DataRegularSeason20242025!$E$3:$E$1315, $A5)</f>
        <v>12</v>
      </c>
      <c r="CL5">
        <f>SUMIFS(DataRegularSeason20242025!$AA$3:$AA$1315,DataRegularSeason20242025!$B$3:$B$1315, "&lt;=" &amp; CL$1, DataRegularSeason20242025!$D$3:$D$1315, $A5)+SUMIFS(DataRegularSeason20242025!$AB$3:$AB$1315,DataRegularSeason20242025!$B$3:$B$1315, "&lt;=" &amp; CL$1, DataRegularSeason20242025!$E$3:$E$1315, $A5)</f>
        <v>12</v>
      </c>
      <c r="CM5">
        <f>SUMIFS(DataRegularSeason20242025!$AA$3:$AA$1315,DataRegularSeason20242025!$B$3:$B$1315, "&lt;=" &amp; CM$1, DataRegularSeason20242025!$D$3:$D$1315, $A5)+SUMIFS(DataRegularSeason20242025!$AB$3:$AB$1315,DataRegularSeason20242025!$B$3:$B$1315, "&lt;=" &amp; CM$1, DataRegularSeason20242025!$E$3:$E$1315, $A5)</f>
        <v>12</v>
      </c>
      <c r="CN5">
        <f>SUMIFS(DataRegularSeason20242025!$AA$3:$AA$1315,DataRegularSeason20242025!$B$3:$B$1315, "&lt;=" &amp; CN$1, DataRegularSeason20242025!$D$3:$D$1315, $A5)+SUMIFS(DataRegularSeason20242025!$AB$3:$AB$1315,DataRegularSeason20242025!$B$3:$B$1315, "&lt;=" &amp; CN$1, DataRegularSeason20242025!$E$3:$E$1315, $A5)</f>
        <v>12</v>
      </c>
      <c r="CO5">
        <f>SUMIFS(DataRegularSeason20242025!$AA$3:$AA$1315,DataRegularSeason20242025!$B$3:$B$1315, "&lt;=" &amp; CO$1, DataRegularSeason20242025!$D$3:$D$1315, $A5)+SUMIFS(DataRegularSeason20242025!$AB$3:$AB$1315,DataRegularSeason20242025!$B$3:$B$1315, "&lt;=" &amp; CO$1, DataRegularSeason20242025!$E$3:$E$1315, $A5)</f>
        <v>12</v>
      </c>
      <c r="CP5">
        <f>SUMIFS(DataRegularSeason20242025!$AA$3:$AA$1315,DataRegularSeason20242025!$B$3:$B$1315, "&lt;=" &amp; CP$1, DataRegularSeason20242025!$D$3:$D$1315, $A5)+SUMIFS(DataRegularSeason20242025!$AB$3:$AB$1315,DataRegularSeason20242025!$B$3:$B$1315, "&lt;=" &amp; CP$1, DataRegularSeason20242025!$E$3:$E$1315, $A5)</f>
        <v>12</v>
      </c>
      <c r="CQ5">
        <f>SUMIFS(DataRegularSeason20242025!$AA$3:$AA$1315,DataRegularSeason20242025!$B$3:$B$1315, "&lt;=" &amp; CQ$1, DataRegularSeason20242025!$D$3:$D$1315, $A5)+SUMIFS(DataRegularSeason20242025!$AB$3:$AB$1315,DataRegularSeason20242025!$B$3:$B$1315, "&lt;=" &amp; CQ$1, DataRegularSeason20242025!$E$3:$E$1315, $A5)</f>
        <v>12</v>
      </c>
      <c r="CR5">
        <f>SUMIFS(DataRegularSeason20242025!$AA$3:$AA$1315,DataRegularSeason20242025!$B$3:$B$1315, "&lt;=" &amp; CR$1, DataRegularSeason20242025!$D$3:$D$1315, $A5)+SUMIFS(DataRegularSeason20242025!$AB$3:$AB$1315,DataRegularSeason20242025!$B$3:$B$1315, "&lt;=" &amp; CR$1, DataRegularSeason20242025!$E$3:$E$1315, $A5)</f>
        <v>12</v>
      </c>
      <c r="CS5">
        <f>SUMIFS(DataRegularSeason20242025!$AA$3:$AA$1315,DataRegularSeason20242025!$B$3:$B$1315, "&lt;=" &amp; CS$1, DataRegularSeason20242025!$D$3:$D$1315, $A5)+SUMIFS(DataRegularSeason20242025!$AB$3:$AB$1315,DataRegularSeason20242025!$B$3:$B$1315, "&lt;=" &amp; CS$1, DataRegularSeason20242025!$E$3:$E$1315, $A5)</f>
        <v>12</v>
      </c>
      <c r="CT5">
        <f>SUMIFS(DataRegularSeason20242025!$AA$3:$AA$1315,DataRegularSeason20242025!$B$3:$B$1315, "&lt;=" &amp; CT$1, DataRegularSeason20242025!$D$3:$D$1315, $A5)+SUMIFS(DataRegularSeason20242025!$AB$3:$AB$1315,DataRegularSeason20242025!$B$3:$B$1315, "&lt;=" &amp; CT$1, DataRegularSeason20242025!$E$3:$E$1315, $A5)</f>
        <v>12</v>
      </c>
      <c r="CU5">
        <f>SUMIFS(DataRegularSeason20242025!$AA$3:$AA$1315,DataRegularSeason20242025!$B$3:$B$1315, "&lt;=" &amp; CU$1, DataRegularSeason20242025!$D$3:$D$1315, $A5)+SUMIFS(DataRegularSeason20242025!$AB$3:$AB$1315,DataRegularSeason20242025!$B$3:$B$1315, "&lt;=" &amp; CU$1, DataRegularSeason20242025!$E$3:$E$1315, $A5)</f>
        <v>12</v>
      </c>
      <c r="CV5">
        <f>SUMIFS(DataRegularSeason20242025!$AA$3:$AA$1315,DataRegularSeason20242025!$B$3:$B$1315, "&lt;=" &amp; CV$1, DataRegularSeason20242025!$D$3:$D$1315, $A5)+SUMIFS(DataRegularSeason20242025!$AB$3:$AB$1315,DataRegularSeason20242025!$B$3:$B$1315, "&lt;=" &amp; CV$1, DataRegularSeason20242025!$E$3:$E$1315, $A5)</f>
        <v>12</v>
      </c>
      <c r="CW5">
        <f>SUMIFS(DataRegularSeason20242025!$AA$3:$AA$1315,DataRegularSeason20242025!$B$3:$B$1315, "&lt;=" &amp; CW$1, DataRegularSeason20242025!$D$3:$D$1315, $A5)+SUMIFS(DataRegularSeason20242025!$AB$3:$AB$1315,DataRegularSeason20242025!$B$3:$B$1315, "&lt;=" &amp; CW$1, DataRegularSeason20242025!$E$3:$E$1315, $A5)</f>
        <v>12</v>
      </c>
      <c r="CX5">
        <f>SUMIFS(DataRegularSeason20242025!$AA$3:$AA$1315,DataRegularSeason20242025!$B$3:$B$1315, "&lt;=" &amp; CX$1, DataRegularSeason20242025!$D$3:$D$1315, $A5)+SUMIFS(DataRegularSeason20242025!$AB$3:$AB$1315,DataRegularSeason20242025!$B$3:$B$1315, "&lt;=" &amp; CX$1, DataRegularSeason20242025!$E$3:$E$1315, $A5)</f>
        <v>12</v>
      </c>
      <c r="CY5">
        <f>SUMIFS(DataRegularSeason20242025!$AA$3:$AA$1315,DataRegularSeason20242025!$B$3:$B$1315, "&lt;=" &amp; CY$1, DataRegularSeason20242025!$D$3:$D$1315, $A5)+SUMIFS(DataRegularSeason20242025!$AB$3:$AB$1315,DataRegularSeason20242025!$B$3:$B$1315, "&lt;=" &amp; CY$1, DataRegularSeason20242025!$E$3:$E$1315, $A5)</f>
        <v>12</v>
      </c>
      <c r="CZ5">
        <f>SUMIFS(DataRegularSeason20242025!$AA$3:$AA$1315,DataRegularSeason20242025!$B$3:$B$1315, "&lt;=" &amp; CZ$1, DataRegularSeason20242025!$D$3:$D$1315, $A5)+SUMIFS(DataRegularSeason20242025!$AB$3:$AB$1315,DataRegularSeason20242025!$B$3:$B$1315, "&lt;=" &amp; CZ$1, DataRegularSeason20242025!$E$3:$E$1315, $A5)</f>
        <v>12</v>
      </c>
      <c r="DA5">
        <f>SUMIFS(DataRegularSeason20242025!$AA$3:$AA$1315,DataRegularSeason20242025!$B$3:$B$1315, "&lt;=" &amp; DA$1, DataRegularSeason20242025!$D$3:$D$1315, $A5)+SUMIFS(DataRegularSeason20242025!$AB$3:$AB$1315,DataRegularSeason20242025!$B$3:$B$1315, "&lt;=" &amp; DA$1, DataRegularSeason20242025!$E$3:$E$1315, $A5)</f>
        <v>12</v>
      </c>
      <c r="DB5">
        <f>SUMIFS(DataRegularSeason20242025!$AA$3:$AA$1315,DataRegularSeason20242025!$B$3:$B$1315, "&lt;=" &amp; DB$1, DataRegularSeason20242025!$D$3:$D$1315, $A5)+SUMIFS(DataRegularSeason20242025!$AB$3:$AB$1315,DataRegularSeason20242025!$B$3:$B$1315, "&lt;=" &amp; DB$1, DataRegularSeason20242025!$E$3:$E$1315, $A5)</f>
        <v>12</v>
      </c>
      <c r="DC5">
        <f>SUMIFS(DataRegularSeason20242025!$AA$3:$AA$1315,DataRegularSeason20242025!$B$3:$B$1315, "&lt;=" &amp; DC$1, DataRegularSeason20242025!$D$3:$D$1315, $A5)+SUMIFS(DataRegularSeason20242025!$AB$3:$AB$1315,DataRegularSeason20242025!$B$3:$B$1315, "&lt;=" &amp; DC$1, DataRegularSeason20242025!$E$3:$E$1315, $A5)</f>
        <v>12</v>
      </c>
      <c r="DD5">
        <f>SUMIFS(DataRegularSeason20242025!$AA$3:$AA$1315,DataRegularSeason20242025!$B$3:$B$1315, "&lt;=" &amp; DD$1, DataRegularSeason20242025!$D$3:$D$1315, $A5)+SUMIFS(DataRegularSeason20242025!$AB$3:$AB$1315,DataRegularSeason20242025!$B$3:$B$1315, "&lt;=" &amp; DD$1, DataRegularSeason20242025!$E$3:$E$1315, $A5)</f>
        <v>12</v>
      </c>
      <c r="DE5">
        <f>SUMIFS(DataRegularSeason20242025!$AA$3:$AA$1315,DataRegularSeason20242025!$B$3:$B$1315, "&lt;=" &amp; DE$1, DataRegularSeason20242025!$D$3:$D$1315, $A5)+SUMIFS(DataRegularSeason20242025!$AB$3:$AB$1315,DataRegularSeason20242025!$B$3:$B$1315, "&lt;=" &amp; DE$1, DataRegularSeason20242025!$E$3:$E$1315, $A5)</f>
        <v>12</v>
      </c>
      <c r="DF5">
        <f>SUMIFS(DataRegularSeason20242025!$AA$3:$AA$1315,DataRegularSeason20242025!$B$3:$B$1315, "&lt;=" &amp; DF$1, DataRegularSeason20242025!$D$3:$D$1315, $A5)+SUMIFS(DataRegularSeason20242025!$AB$3:$AB$1315,DataRegularSeason20242025!$B$3:$B$1315, "&lt;=" &amp; DF$1, DataRegularSeason20242025!$E$3:$E$1315, $A5)</f>
        <v>12</v>
      </c>
      <c r="DG5">
        <f>SUMIFS(DataRegularSeason20242025!$AA$3:$AA$1315,DataRegularSeason20242025!$B$3:$B$1315, "&lt;=" &amp; DG$1, DataRegularSeason20242025!$D$3:$D$1315, $A5)+SUMIFS(DataRegularSeason20242025!$AB$3:$AB$1315,DataRegularSeason20242025!$B$3:$B$1315, "&lt;=" &amp; DG$1, DataRegularSeason20242025!$E$3:$E$1315, $A5)</f>
        <v>12</v>
      </c>
      <c r="DH5">
        <f>SUMIFS(DataRegularSeason20242025!$AA$3:$AA$1315,DataRegularSeason20242025!$B$3:$B$1315, "&lt;=" &amp; DH$1, DataRegularSeason20242025!$D$3:$D$1315, $A5)+SUMIFS(DataRegularSeason20242025!$AB$3:$AB$1315,DataRegularSeason20242025!$B$3:$B$1315, "&lt;=" &amp; DH$1, DataRegularSeason20242025!$E$3:$E$1315, $A5)</f>
        <v>12</v>
      </c>
      <c r="DI5">
        <f>SUMIFS(DataRegularSeason20242025!$AA$3:$AA$1315,DataRegularSeason20242025!$B$3:$B$1315, "&lt;=" &amp; DI$1, DataRegularSeason20242025!$D$3:$D$1315, $A5)+SUMIFS(DataRegularSeason20242025!$AB$3:$AB$1315,DataRegularSeason20242025!$B$3:$B$1315, "&lt;=" &amp; DI$1, DataRegularSeason20242025!$E$3:$E$1315, $A5)</f>
        <v>12</v>
      </c>
      <c r="DJ5">
        <f>SUMIFS(DataRegularSeason20242025!$AA$3:$AA$1315,DataRegularSeason20242025!$B$3:$B$1315, "&lt;=" &amp; DJ$1, DataRegularSeason20242025!$D$3:$D$1315, $A5)+SUMIFS(DataRegularSeason20242025!$AB$3:$AB$1315,DataRegularSeason20242025!$B$3:$B$1315, "&lt;=" &amp; DJ$1, DataRegularSeason20242025!$E$3:$E$1315, $A5)</f>
        <v>12</v>
      </c>
      <c r="DK5">
        <f>SUMIFS(DataRegularSeason20242025!$AA$3:$AA$1315,DataRegularSeason20242025!$B$3:$B$1315, "&lt;=" &amp; DK$1, DataRegularSeason20242025!$D$3:$D$1315, $A5)+SUMIFS(DataRegularSeason20242025!$AB$3:$AB$1315,DataRegularSeason20242025!$B$3:$B$1315, "&lt;=" &amp; DK$1, DataRegularSeason20242025!$E$3:$E$1315, $A5)</f>
        <v>12</v>
      </c>
      <c r="DL5">
        <f>SUMIFS(DataRegularSeason20242025!$AA$3:$AA$1315,DataRegularSeason20242025!$B$3:$B$1315, "&lt;=" &amp; DL$1, DataRegularSeason20242025!$D$3:$D$1315, $A5)+SUMIFS(DataRegularSeason20242025!$AB$3:$AB$1315,DataRegularSeason20242025!$B$3:$B$1315, "&lt;=" &amp; DL$1, DataRegularSeason20242025!$E$3:$E$1315, $A5)</f>
        <v>12</v>
      </c>
      <c r="DM5">
        <f>SUMIFS(DataRegularSeason20242025!$AA$3:$AA$1315,DataRegularSeason20242025!$B$3:$B$1315, "&lt;=" &amp; DM$1, DataRegularSeason20242025!$D$3:$D$1315, $A5)+SUMIFS(DataRegularSeason20242025!$AB$3:$AB$1315,DataRegularSeason20242025!$B$3:$B$1315, "&lt;=" &amp; DM$1, DataRegularSeason20242025!$E$3:$E$1315, $A5)</f>
        <v>12</v>
      </c>
      <c r="DN5">
        <f>SUMIFS(DataRegularSeason20242025!$AA$3:$AA$1315,DataRegularSeason20242025!$B$3:$B$1315, "&lt;=" &amp; DN$1, DataRegularSeason20242025!$D$3:$D$1315, $A5)+SUMIFS(DataRegularSeason20242025!$AB$3:$AB$1315,DataRegularSeason20242025!$B$3:$B$1315, "&lt;=" &amp; DN$1, DataRegularSeason20242025!$E$3:$E$1315, $A5)</f>
        <v>12</v>
      </c>
      <c r="DO5">
        <f>SUMIFS(DataRegularSeason20242025!$AA$3:$AA$1315,DataRegularSeason20242025!$B$3:$B$1315, "&lt;=" &amp; DO$1, DataRegularSeason20242025!$D$3:$D$1315, $A5)+SUMIFS(DataRegularSeason20242025!$AB$3:$AB$1315,DataRegularSeason20242025!$B$3:$B$1315, "&lt;=" &amp; DO$1, DataRegularSeason20242025!$E$3:$E$1315, $A5)</f>
        <v>12</v>
      </c>
      <c r="DP5">
        <f>SUMIFS(DataRegularSeason20242025!$AA$3:$AA$1315,DataRegularSeason20242025!$B$3:$B$1315, "&lt;=" &amp; DP$1, DataRegularSeason20242025!$D$3:$D$1315, $A5)+SUMIFS(DataRegularSeason20242025!$AB$3:$AB$1315,DataRegularSeason20242025!$B$3:$B$1315, "&lt;=" &amp; DP$1, DataRegularSeason20242025!$E$3:$E$1315, $A5)</f>
        <v>12</v>
      </c>
      <c r="DQ5">
        <f>SUMIFS(DataRegularSeason20242025!$AA$3:$AA$1315,DataRegularSeason20242025!$B$3:$B$1315, "&lt;=" &amp; DQ$1, DataRegularSeason20242025!$D$3:$D$1315, $A5)+SUMIFS(DataRegularSeason20242025!$AB$3:$AB$1315,DataRegularSeason20242025!$B$3:$B$1315, "&lt;=" &amp; DQ$1, DataRegularSeason20242025!$E$3:$E$1315, $A5)</f>
        <v>12</v>
      </c>
      <c r="DR5">
        <f>SUMIFS(DataRegularSeason20242025!$AA$3:$AA$1315,DataRegularSeason20242025!$B$3:$B$1315, "&lt;=" &amp; DR$1, DataRegularSeason20242025!$D$3:$D$1315, $A5)+SUMIFS(DataRegularSeason20242025!$AB$3:$AB$1315,DataRegularSeason20242025!$B$3:$B$1315, "&lt;=" &amp; DR$1, DataRegularSeason20242025!$E$3:$E$1315, $A5)</f>
        <v>12</v>
      </c>
      <c r="DS5">
        <f>SUMIFS(DataRegularSeason20242025!$AA$3:$AA$1315,DataRegularSeason20242025!$B$3:$B$1315, "&lt;=" &amp; DS$1, DataRegularSeason20242025!$D$3:$D$1315, $A5)+SUMIFS(DataRegularSeason20242025!$AB$3:$AB$1315,DataRegularSeason20242025!$B$3:$B$1315, "&lt;=" &amp; DS$1, DataRegularSeason20242025!$E$3:$E$1315, $A5)</f>
        <v>12</v>
      </c>
      <c r="DT5">
        <f>SUMIFS(DataRegularSeason20242025!$AA$3:$AA$1315,DataRegularSeason20242025!$B$3:$B$1315, "&lt;=" &amp; DT$1, DataRegularSeason20242025!$D$3:$D$1315, $A5)+SUMIFS(DataRegularSeason20242025!$AB$3:$AB$1315,DataRegularSeason20242025!$B$3:$B$1315, "&lt;=" &amp; DT$1, DataRegularSeason20242025!$E$3:$E$1315, $A5)</f>
        <v>12</v>
      </c>
      <c r="DU5">
        <f>SUMIFS(DataRegularSeason20242025!$AA$3:$AA$1315,DataRegularSeason20242025!$B$3:$B$1315, "&lt;=" &amp; DU$1, DataRegularSeason20242025!$D$3:$D$1315, $A5)+SUMIFS(DataRegularSeason20242025!$AB$3:$AB$1315,DataRegularSeason20242025!$B$3:$B$1315, "&lt;=" &amp; DU$1, DataRegularSeason20242025!$E$3:$E$1315, $A5)</f>
        <v>12</v>
      </c>
      <c r="DV5">
        <f>SUMIFS(DataRegularSeason20242025!$AA$3:$AA$1315,DataRegularSeason20242025!$B$3:$B$1315, "&lt;=" &amp; DV$1, DataRegularSeason20242025!$D$3:$D$1315, $A5)+SUMIFS(DataRegularSeason20242025!$AB$3:$AB$1315,DataRegularSeason20242025!$B$3:$B$1315, "&lt;=" &amp; DV$1, DataRegularSeason20242025!$E$3:$E$1315, $A5)</f>
        <v>12</v>
      </c>
      <c r="DW5">
        <f>SUMIFS(DataRegularSeason20242025!$AA$3:$AA$1315,DataRegularSeason20242025!$B$3:$B$1315, "&lt;=" &amp; DW$1, DataRegularSeason20242025!$D$3:$D$1315, $A5)+SUMIFS(DataRegularSeason20242025!$AB$3:$AB$1315,DataRegularSeason20242025!$B$3:$B$1315, "&lt;=" &amp; DW$1, DataRegularSeason20242025!$E$3:$E$1315, $A5)</f>
        <v>12</v>
      </c>
      <c r="DX5">
        <f>SUMIFS(DataRegularSeason20242025!$AA$3:$AA$1315,DataRegularSeason20242025!$B$3:$B$1315, "&lt;=" &amp; DX$1, DataRegularSeason20242025!$D$3:$D$1315, $A5)+SUMIFS(DataRegularSeason20242025!$AB$3:$AB$1315,DataRegularSeason20242025!$B$3:$B$1315, "&lt;=" &amp; DX$1, DataRegularSeason20242025!$E$3:$E$1315, $A5)</f>
        <v>12</v>
      </c>
      <c r="DY5">
        <f>SUMIFS(DataRegularSeason20242025!$AA$3:$AA$1315,DataRegularSeason20242025!$B$3:$B$1315, "&lt;=" &amp; DY$1, DataRegularSeason20242025!$D$3:$D$1315, $A5)+SUMIFS(DataRegularSeason20242025!$AB$3:$AB$1315,DataRegularSeason20242025!$B$3:$B$1315, "&lt;=" &amp; DY$1, DataRegularSeason20242025!$E$3:$E$1315, $A5)</f>
        <v>12</v>
      </c>
      <c r="DZ5">
        <f>SUMIFS(DataRegularSeason20242025!$AA$3:$AA$1315,DataRegularSeason20242025!$B$3:$B$1315, "&lt;=" &amp; DZ$1, DataRegularSeason20242025!$D$3:$D$1315, $A5)+SUMIFS(DataRegularSeason20242025!$AB$3:$AB$1315,DataRegularSeason20242025!$B$3:$B$1315, "&lt;=" &amp; DZ$1, DataRegularSeason20242025!$E$3:$E$1315, $A5)</f>
        <v>12</v>
      </c>
      <c r="EA5">
        <f>SUMIFS(DataRegularSeason20242025!$AA$3:$AA$1315,DataRegularSeason20242025!$B$3:$B$1315, "&lt;=" &amp; EA$1, DataRegularSeason20242025!$D$3:$D$1315, $A5)+SUMIFS(DataRegularSeason20242025!$AB$3:$AB$1315,DataRegularSeason20242025!$B$3:$B$1315, "&lt;=" &amp; EA$1, DataRegularSeason20242025!$E$3:$E$1315, $A5)</f>
        <v>12</v>
      </c>
      <c r="EB5">
        <f>SUMIFS(DataRegularSeason20242025!$AA$3:$AA$1315,DataRegularSeason20242025!$B$3:$B$1315, "&lt;=" &amp; EB$1, DataRegularSeason20242025!$D$3:$D$1315, $A5)+SUMIFS(DataRegularSeason20242025!$AB$3:$AB$1315,DataRegularSeason20242025!$B$3:$B$1315, "&lt;=" &amp; EB$1, DataRegularSeason20242025!$E$3:$E$1315, $A5)</f>
        <v>12</v>
      </c>
      <c r="EC5">
        <f>SUMIFS(DataRegularSeason20242025!$AA$3:$AA$1315,DataRegularSeason20242025!$B$3:$B$1315, "&lt;=" &amp; EC$1, DataRegularSeason20242025!$D$3:$D$1315, $A5)+SUMIFS(DataRegularSeason20242025!$AB$3:$AB$1315,DataRegularSeason20242025!$B$3:$B$1315, "&lt;=" &amp; EC$1, DataRegularSeason20242025!$E$3:$E$1315, $A5)</f>
        <v>12</v>
      </c>
      <c r="ED5">
        <f>SUMIFS(DataRegularSeason20242025!$AA$3:$AA$1315,DataRegularSeason20242025!$B$3:$B$1315, "&lt;=" &amp; ED$1, DataRegularSeason20242025!$D$3:$D$1315, $A5)+SUMIFS(DataRegularSeason20242025!$AB$3:$AB$1315,DataRegularSeason20242025!$B$3:$B$1315, "&lt;=" &amp; ED$1, DataRegularSeason20242025!$E$3:$E$1315, $A5)</f>
        <v>12</v>
      </c>
      <c r="EE5">
        <f>SUMIFS(DataRegularSeason20242025!$AA$3:$AA$1315,DataRegularSeason20242025!$B$3:$B$1315, "&lt;=" &amp; EE$1, DataRegularSeason20242025!$D$3:$D$1315, $A5)+SUMIFS(DataRegularSeason20242025!$AB$3:$AB$1315,DataRegularSeason20242025!$B$3:$B$1315, "&lt;=" &amp; EE$1, DataRegularSeason20242025!$E$3:$E$1315, $A5)</f>
        <v>12</v>
      </c>
      <c r="EF5">
        <f>SUMIFS(DataRegularSeason20242025!$AA$3:$AA$1315,DataRegularSeason20242025!$B$3:$B$1315, "&lt;=" &amp; EF$1, DataRegularSeason20242025!$D$3:$D$1315, $A5)+SUMIFS(DataRegularSeason20242025!$AB$3:$AB$1315,DataRegularSeason20242025!$B$3:$B$1315, "&lt;=" &amp; EF$1, DataRegularSeason20242025!$E$3:$E$1315, $A5)</f>
        <v>12</v>
      </c>
      <c r="EG5">
        <f>SUMIFS(DataRegularSeason20242025!$AA$3:$AA$1315,DataRegularSeason20242025!$B$3:$B$1315, "&lt;=" &amp; EG$1, DataRegularSeason20242025!$D$3:$D$1315, $A5)+SUMIFS(DataRegularSeason20242025!$AB$3:$AB$1315,DataRegularSeason20242025!$B$3:$B$1315, "&lt;=" &amp; EG$1, DataRegularSeason20242025!$E$3:$E$1315, $A5)</f>
        <v>12</v>
      </c>
      <c r="EH5">
        <f>SUMIFS(DataRegularSeason20242025!$AA$3:$AA$1315,DataRegularSeason20242025!$B$3:$B$1315, "&lt;=" &amp; EH$1, DataRegularSeason20242025!$D$3:$D$1315, $A5)+SUMIFS(DataRegularSeason20242025!$AB$3:$AB$1315,DataRegularSeason20242025!$B$3:$B$1315, "&lt;=" &amp; EH$1, DataRegularSeason20242025!$E$3:$E$1315, $A5)</f>
        <v>12</v>
      </c>
      <c r="EI5">
        <f>SUMIFS(DataRegularSeason20242025!$AA$3:$AA$1315,DataRegularSeason20242025!$B$3:$B$1315, "&lt;=" &amp; EI$1, DataRegularSeason20242025!$D$3:$D$1315, $A5)+SUMIFS(DataRegularSeason20242025!$AB$3:$AB$1315,DataRegularSeason20242025!$B$3:$B$1315, "&lt;=" &amp; EI$1, DataRegularSeason20242025!$E$3:$E$1315, $A5)</f>
        <v>12</v>
      </c>
      <c r="EJ5">
        <f>SUMIFS(DataRegularSeason20242025!$AA$3:$AA$1315,DataRegularSeason20242025!$B$3:$B$1315, "&lt;=" &amp; EJ$1, DataRegularSeason20242025!$D$3:$D$1315, $A5)+SUMIFS(DataRegularSeason20242025!$AB$3:$AB$1315,DataRegularSeason20242025!$B$3:$B$1315, "&lt;=" &amp; EJ$1, DataRegularSeason20242025!$E$3:$E$1315, $A5)</f>
        <v>12</v>
      </c>
      <c r="EK5">
        <f>SUMIFS(DataRegularSeason20242025!$AA$3:$AA$1315,DataRegularSeason20242025!$B$3:$B$1315, "&lt;=" &amp; EK$1, DataRegularSeason20242025!$D$3:$D$1315, $A5)+SUMIFS(DataRegularSeason20242025!$AB$3:$AB$1315,DataRegularSeason20242025!$B$3:$B$1315, "&lt;=" &amp; EK$1, DataRegularSeason20242025!$E$3:$E$1315, $A5)</f>
        <v>12</v>
      </c>
      <c r="EL5">
        <f>SUMIFS(DataRegularSeason20242025!$AA$3:$AA$1315,DataRegularSeason20242025!$B$3:$B$1315, "&lt;=" &amp; EL$1, DataRegularSeason20242025!$D$3:$D$1315, $A5)+SUMIFS(DataRegularSeason20242025!$AB$3:$AB$1315,DataRegularSeason20242025!$B$3:$B$1315, "&lt;=" &amp; EL$1, DataRegularSeason20242025!$E$3:$E$1315, $A5)</f>
        <v>12</v>
      </c>
      <c r="EM5">
        <f>SUMIFS(DataRegularSeason20242025!$AA$3:$AA$1315,DataRegularSeason20242025!$B$3:$B$1315, "&lt;=" &amp; EM$1, DataRegularSeason20242025!$D$3:$D$1315, $A5)+SUMIFS(DataRegularSeason20242025!$AB$3:$AB$1315,DataRegularSeason20242025!$B$3:$B$1315, "&lt;=" &amp; EM$1, DataRegularSeason20242025!$E$3:$E$1315, $A5)</f>
        <v>12</v>
      </c>
      <c r="EN5">
        <f>SUMIFS(DataRegularSeason20242025!$AA$3:$AA$1315,DataRegularSeason20242025!$B$3:$B$1315, "&lt;=" &amp; EN$1, DataRegularSeason20242025!$D$3:$D$1315, $A5)+SUMIFS(DataRegularSeason20242025!$AB$3:$AB$1315,DataRegularSeason20242025!$B$3:$B$1315, "&lt;=" &amp; EN$1, DataRegularSeason20242025!$E$3:$E$1315, $A5)</f>
        <v>12</v>
      </c>
      <c r="EO5">
        <f>SUMIFS(DataRegularSeason20242025!$AA$3:$AA$1315,DataRegularSeason20242025!$B$3:$B$1315, "&lt;=" &amp; EO$1, DataRegularSeason20242025!$D$3:$D$1315, $A5)+SUMIFS(DataRegularSeason20242025!$AB$3:$AB$1315,DataRegularSeason20242025!$B$3:$B$1315, "&lt;=" &amp; EO$1, DataRegularSeason20242025!$E$3:$E$1315, $A5)</f>
        <v>12</v>
      </c>
      <c r="EP5">
        <f>SUMIFS(DataRegularSeason20242025!$AA$3:$AA$1315,DataRegularSeason20242025!$B$3:$B$1315, "&lt;=" &amp; EP$1, DataRegularSeason20242025!$D$3:$D$1315, $A5)+SUMIFS(DataRegularSeason20242025!$AB$3:$AB$1315,DataRegularSeason20242025!$B$3:$B$1315, "&lt;=" &amp; EP$1, DataRegularSeason20242025!$E$3:$E$1315, $A5)</f>
        <v>12</v>
      </c>
      <c r="EQ5">
        <f>SUMIFS(DataRegularSeason20242025!$AA$3:$AA$1315,DataRegularSeason20242025!$B$3:$B$1315, "&lt;=" &amp; EQ$1, DataRegularSeason20242025!$D$3:$D$1315, $A5)+SUMIFS(DataRegularSeason20242025!$AB$3:$AB$1315,DataRegularSeason20242025!$B$3:$B$1315, "&lt;=" &amp; EQ$1, DataRegularSeason20242025!$E$3:$E$1315, $A5)</f>
        <v>12</v>
      </c>
      <c r="ER5">
        <f>SUMIFS(DataRegularSeason20242025!$AA$3:$AA$1315,DataRegularSeason20242025!$B$3:$B$1315, "&lt;=" &amp; ER$1, DataRegularSeason20242025!$D$3:$D$1315, $A5)+SUMIFS(DataRegularSeason20242025!$AB$3:$AB$1315,DataRegularSeason20242025!$B$3:$B$1315, "&lt;=" &amp; ER$1, DataRegularSeason20242025!$E$3:$E$1315, $A5)</f>
        <v>12</v>
      </c>
      <c r="ES5">
        <f>SUMIFS(DataRegularSeason20242025!$AA$3:$AA$1315,DataRegularSeason20242025!$B$3:$B$1315, "&lt;=" &amp; ES$1, DataRegularSeason20242025!$D$3:$D$1315, $A5)+SUMIFS(DataRegularSeason20242025!$AB$3:$AB$1315,DataRegularSeason20242025!$B$3:$B$1315, "&lt;=" &amp; ES$1, DataRegularSeason20242025!$E$3:$E$1315, $A5)</f>
        <v>12</v>
      </c>
      <c r="ET5">
        <f>SUMIFS(DataRegularSeason20242025!$AA$3:$AA$1315,DataRegularSeason20242025!$B$3:$B$1315, "&lt;=" &amp; ET$1, DataRegularSeason20242025!$D$3:$D$1315, $A5)+SUMIFS(DataRegularSeason20242025!$AB$3:$AB$1315,DataRegularSeason20242025!$B$3:$B$1315, "&lt;=" &amp; ET$1, DataRegularSeason20242025!$E$3:$E$1315, $A5)</f>
        <v>12</v>
      </c>
      <c r="EU5">
        <f>SUMIFS(DataRegularSeason20242025!$AA$3:$AA$1315,DataRegularSeason20242025!$B$3:$B$1315, "&lt;=" &amp; EU$1, DataRegularSeason20242025!$D$3:$D$1315, $A5)+SUMIFS(DataRegularSeason20242025!$AB$3:$AB$1315,DataRegularSeason20242025!$B$3:$B$1315, "&lt;=" &amp; EU$1, DataRegularSeason20242025!$E$3:$E$1315, $A5)</f>
        <v>12</v>
      </c>
      <c r="EV5">
        <f>SUMIFS(DataRegularSeason20242025!$AA$3:$AA$1315,DataRegularSeason20242025!$B$3:$B$1315, "&lt;=" &amp; EV$1, DataRegularSeason20242025!$D$3:$D$1315, $A5)+SUMIFS(DataRegularSeason20242025!$AB$3:$AB$1315,DataRegularSeason20242025!$B$3:$B$1315, "&lt;=" &amp; EV$1, DataRegularSeason20242025!$E$3:$E$1315, $A5)</f>
        <v>12</v>
      </c>
      <c r="EW5">
        <f>SUMIFS(DataRegularSeason20242025!$AA$3:$AA$1315,DataRegularSeason20242025!$B$3:$B$1315, "&lt;=" &amp; EW$1, DataRegularSeason20242025!$D$3:$D$1315, $A5)+SUMIFS(DataRegularSeason20242025!$AB$3:$AB$1315,DataRegularSeason20242025!$B$3:$B$1315, "&lt;=" &amp; EW$1, DataRegularSeason20242025!$E$3:$E$1315, $A5)</f>
        <v>12</v>
      </c>
      <c r="EX5">
        <f>SUMIFS(DataRegularSeason20242025!$AA$3:$AA$1315,DataRegularSeason20242025!$B$3:$B$1315, "&lt;=" &amp; EX$1, DataRegularSeason20242025!$D$3:$D$1315, $A5)+SUMIFS(DataRegularSeason20242025!$AB$3:$AB$1315,DataRegularSeason20242025!$B$3:$B$1315, "&lt;=" &amp; EX$1, DataRegularSeason20242025!$E$3:$E$1315, $A5)</f>
        <v>12</v>
      </c>
      <c r="EY5">
        <f>SUMIFS(DataRegularSeason20242025!$AA$3:$AA$1315,DataRegularSeason20242025!$B$3:$B$1315, "&lt;=" &amp; EY$1, DataRegularSeason20242025!$D$3:$D$1315, $A5)+SUMIFS(DataRegularSeason20242025!$AB$3:$AB$1315,DataRegularSeason20242025!$B$3:$B$1315, "&lt;=" &amp; EY$1, DataRegularSeason20242025!$E$3:$E$1315, $A5)</f>
        <v>12</v>
      </c>
      <c r="EZ5">
        <f>SUMIFS(DataRegularSeason20242025!$AA$3:$AA$1315,DataRegularSeason20242025!$B$3:$B$1315, "&lt;=" &amp; EZ$1, DataRegularSeason20242025!$D$3:$D$1315, $A5)+SUMIFS(DataRegularSeason20242025!$AB$3:$AB$1315,DataRegularSeason20242025!$B$3:$B$1315, "&lt;=" &amp; EZ$1, DataRegularSeason20242025!$E$3:$E$1315, $A5)</f>
        <v>12</v>
      </c>
      <c r="FA5">
        <f>SUMIFS(DataRegularSeason20242025!$AA$3:$AA$1315,DataRegularSeason20242025!$B$3:$B$1315, "&lt;=" &amp; FA$1, DataRegularSeason20242025!$D$3:$D$1315, $A5)+SUMIFS(DataRegularSeason20242025!$AB$3:$AB$1315,DataRegularSeason20242025!$B$3:$B$1315, "&lt;=" &amp; FA$1, DataRegularSeason20242025!$E$3:$E$1315, $A5)</f>
        <v>12</v>
      </c>
      <c r="FB5">
        <f>SUMIFS(DataRegularSeason20242025!$AA$3:$AA$1315,DataRegularSeason20242025!$B$3:$B$1315, "&lt;=" &amp; FB$1, DataRegularSeason20242025!$D$3:$D$1315, $A5)+SUMIFS(DataRegularSeason20242025!$AB$3:$AB$1315,DataRegularSeason20242025!$B$3:$B$1315, "&lt;=" &amp; FB$1, DataRegularSeason20242025!$E$3:$E$1315, $A5)</f>
        <v>12</v>
      </c>
      <c r="FC5">
        <f>SUMIFS(DataRegularSeason20242025!$AA$3:$AA$1315,DataRegularSeason20242025!$B$3:$B$1315, "&lt;=" &amp; FC$1, DataRegularSeason20242025!$D$3:$D$1315, $A5)+SUMIFS(DataRegularSeason20242025!$AB$3:$AB$1315,DataRegularSeason20242025!$B$3:$B$1315, "&lt;=" &amp; FC$1, DataRegularSeason20242025!$E$3:$E$1315, $A5)</f>
        <v>12</v>
      </c>
      <c r="FD5">
        <f>SUMIFS(DataRegularSeason20242025!$AA$3:$AA$1315,DataRegularSeason20242025!$B$3:$B$1315, "&lt;=" &amp; FD$1, DataRegularSeason20242025!$D$3:$D$1315, $A5)+SUMIFS(DataRegularSeason20242025!$AB$3:$AB$1315,DataRegularSeason20242025!$B$3:$B$1315, "&lt;=" &amp; FD$1, DataRegularSeason20242025!$E$3:$E$1315, $A5)</f>
        <v>12</v>
      </c>
      <c r="FE5">
        <f>SUMIFS(DataRegularSeason20242025!$AA$3:$AA$1315,DataRegularSeason20242025!$B$3:$B$1315, "&lt;=" &amp; FE$1, DataRegularSeason20242025!$D$3:$D$1315, $A5)+SUMIFS(DataRegularSeason20242025!$AB$3:$AB$1315,DataRegularSeason20242025!$B$3:$B$1315, "&lt;=" &amp; FE$1, DataRegularSeason20242025!$E$3:$E$1315, $A5)</f>
        <v>12</v>
      </c>
      <c r="FF5">
        <f>SUMIFS(DataRegularSeason20242025!$AA$3:$AA$1315,DataRegularSeason20242025!$B$3:$B$1315, "&lt;=" &amp; FF$1, DataRegularSeason20242025!$D$3:$D$1315, $A5)+SUMIFS(DataRegularSeason20242025!$AB$3:$AB$1315,DataRegularSeason20242025!$B$3:$B$1315, "&lt;=" &amp; FF$1, DataRegularSeason20242025!$E$3:$E$1315, $A5)</f>
        <v>12</v>
      </c>
      <c r="FG5">
        <f>SUMIFS(DataRegularSeason20242025!$AA$3:$AA$1315,DataRegularSeason20242025!$B$3:$B$1315, "&lt;=" &amp; FG$1, DataRegularSeason20242025!$D$3:$D$1315, $A5)+SUMIFS(DataRegularSeason20242025!$AB$3:$AB$1315,DataRegularSeason20242025!$B$3:$B$1315, "&lt;=" &amp; FG$1, DataRegularSeason20242025!$E$3:$E$1315, $A5)</f>
        <v>12</v>
      </c>
      <c r="FH5">
        <f>SUMIFS(DataRegularSeason20242025!$AA$3:$AA$1315,DataRegularSeason20242025!$B$3:$B$1315, "&lt;=" &amp; FH$1, DataRegularSeason20242025!$D$3:$D$1315, $A5)+SUMIFS(DataRegularSeason20242025!$AB$3:$AB$1315,DataRegularSeason20242025!$B$3:$B$1315, "&lt;=" &amp; FH$1, DataRegularSeason20242025!$E$3:$E$1315, $A5)</f>
        <v>12</v>
      </c>
      <c r="FI5">
        <f>SUMIFS(DataRegularSeason20242025!$AA$3:$AA$1315,DataRegularSeason20242025!$B$3:$B$1315, "&lt;=" &amp; FI$1, DataRegularSeason20242025!$D$3:$D$1315, $A5)+SUMIFS(DataRegularSeason20242025!$AB$3:$AB$1315,DataRegularSeason20242025!$B$3:$B$1315, "&lt;=" &amp; FI$1, DataRegularSeason20242025!$E$3:$E$1315, $A5)</f>
        <v>12</v>
      </c>
      <c r="FJ5">
        <f>SUMIFS(DataRegularSeason20242025!$AA$3:$AA$1315,DataRegularSeason20242025!$B$3:$B$1315, "&lt;=" &amp; FJ$1, DataRegularSeason20242025!$D$3:$D$1315, $A5)+SUMIFS(DataRegularSeason20242025!$AB$3:$AB$1315,DataRegularSeason20242025!$B$3:$B$1315, "&lt;=" &amp; FJ$1, DataRegularSeason20242025!$E$3:$E$1315, $A5)</f>
        <v>12</v>
      </c>
      <c r="FK5">
        <f>SUMIFS(DataRegularSeason20242025!$AA$3:$AA$1315,DataRegularSeason20242025!$B$3:$B$1315, "&lt;=" &amp; FK$1, DataRegularSeason20242025!$D$3:$D$1315, $A5)+SUMIFS(DataRegularSeason20242025!$AB$3:$AB$1315,DataRegularSeason20242025!$B$3:$B$1315, "&lt;=" &amp; FK$1, DataRegularSeason20242025!$E$3:$E$1315, $A5)</f>
        <v>12</v>
      </c>
      <c r="FL5">
        <f>SUMIFS(DataRegularSeason20242025!$AA$3:$AA$1315,DataRegularSeason20242025!$B$3:$B$1315, "&lt;=" &amp; FL$1, DataRegularSeason20242025!$D$3:$D$1315, $A5)+SUMIFS(DataRegularSeason20242025!$AB$3:$AB$1315,DataRegularSeason20242025!$B$3:$B$1315, "&lt;=" &amp; FL$1, DataRegularSeason20242025!$E$3:$E$1315, $A5)</f>
        <v>12</v>
      </c>
      <c r="FM5">
        <f>SUMIFS(DataRegularSeason20242025!$AA$3:$AA$1315,DataRegularSeason20242025!$B$3:$B$1315, "&lt;=" &amp; FM$1, DataRegularSeason20242025!$D$3:$D$1315, $A5)+SUMIFS(DataRegularSeason20242025!$AB$3:$AB$1315,DataRegularSeason20242025!$B$3:$B$1315, "&lt;=" &amp; FM$1, DataRegularSeason20242025!$E$3:$E$1315, $A5)</f>
        <v>12</v>
      </c>
      <c r="FN5">
        <f>SUMIFS(DataRegularSeason20242025!$AA$3:$AA$1315,DataRegularSeason20242025!$B$3:$B$1315, "&lt;=" &amp; FN$1, DataRegularSeason20242025!$D$3:$D$1315, $A5)+SUMIFS(DataRegularSeason20242025!$AB$3:$AB$1315,DataRegularSeason20242025!$B$3:$B$1315, "&lt;=" &amp; FN$1, DataRegularSeason20242025!$E$3:$E$1315, $A5)</f>
        <v>12</v>
      </c>
      <c r="FO5">
        <f>SUMIFS(DataRegularSeason20242025!$AA$3:$AA$1315,DataRegularSeason20242025!$B$3:$B$1315, "&lt;=" &amp; FO$1, DataRegularSeason20242025!$D$3:$D$1315, $A5)+SUMIFS(DataRegularSeason20242025!$AB$3:$AB$1315,DataRegularSeason20242025!$B$3:$B$1315, "&lt;=" &amp; FO$1, DataRegularSeason20242025!$E$3:$E$1315, $A5)</f>
        <v>12</v>
      </c>
      <c r="FP5">
        <f>SUMIFS(DataRegularSeason20242025!$AA$3:$AA$1315,DataRegularSeason20242025!$B$3:$B$1315, "&lt;=" &amp; FP$1, DataRegularSeason20242025!$D$3:$D$1315, $A5)+SUMIFS(DataRegularSeason20242025!$AB$3:$AB$1315,DataRegularSeason20242025!$B$3:$B$1315, "&lt;=" &amp; FP$1, DataRegularSeason20242025!$E$3:$E$1315, $A5)</f>
        <v>12</v>
      </c>
      <c r="FQ5">
        <f>SUMIFS(DataRegularSeason20242025!$AA$3:$AA$1315,DataRegularSeason20242025!$B$3:$B$1315, "&lt;=" &amp; FQ$1, DataRegularSeason20242025!$D$3:$D$1315, $A5)+SUMIFS(DataRegularSeason20242025!$AB$3:$AB$1315,DataRegularSeason20242025!$B$3:$B$1315, "&lt;=" &amp; FQ$1, DataRegularSeason20242025!$E$3:$E$1315, $A5)</f>
        <v>12</v>
      </c>
      <c r="FR5">
        <f>SUMIFS(DataRegularSeason20242025!$AA$3:$AA$1315,DataRegularSeason20242025!$B$3:$B$1315, "&lt;=" &amp; FR$1, DataRegularSeason20242025!$D$3:$D$1315, $A5)+SUMIFS(DataRegularSeason20242025!$AB$3:$AB$1315,DataRegularSeason20242025!$B$3:$B$1315, "&lt;=" &amp; FR$1, DataRegularSeason20242025!$E$3:$E$1315, $A5)</f>
        <v>12</v>
      </c>
      <c r="FS5">
        <f>SUMIFS(DataRegularSeason20242025!$AA$3:$AA$1315,DataRegularSeason20242025!$B$3:$B$1315, "&lt;=" &amp; FS$1, DataRegularSeason20242025!$D$3:$D$1315, $A5)+SUMIFS(DataRegularSeason20242025!$AB$3:$AB$1315,DataRegularSeason20242025!$B$3:$B$1315, "&lt;=" &amp; FS$1, DataRegularSeason20242025!$E$3:$E$1315, $A5)</f>
        <v>12</v>
      </c>
      <c r="FT5">
        <f>SUMIFS(DataRegularSeason20242025!$AA$3:$AA$1315,DataRegularSeason20242025!$B$3:$B$1315, "&lt;=" &amp; FT$1, DataRegularSeason20242025!$D$3:$D$1315, $A5)+SUMIFS(DataRegularSeason20242025!$AB$3:$AB$1315,DataRegularSeason20242025!$B$3:$B$1315, "&lt;=" &amp; FT$1, DataRegularSeason20242025!$E$3:$E$1315, $A5)</f>
        <v>12</v>
      </c>
      <c r="FU5">
        <f>SUMIFS(DataRegularSeason20242025!$AA$3:$AA$1315,DataRegularSeason20242025!$B$3:$B$1315, "&lt;=" &amp; FU$1, DataRegularSeason20242025!$D$3:$D$1315, $A5)+SUMIFS(DataRegularSeason20242025!$AB$3:$AB$1315,DataRegularSeason20242025!$B$3:$B$1315, "&lt;=" &amp; FU$1, DataRegularSeason20242025!$E$3:$E$1315, $A5)</f>
        <v>12</v>
      </c>
      <c r="FV5">
        <f>SUMIFS(DataRegularSeason20242025!$AA$3:$AA$1315,DataRegularSeason20242025!$B$3:$B$1315, "&lt;=" &amp; FV$1, DataRegularSeason20242025!$D$3:$D$1315, $A5)+SUMIFS(DataRegularSeason20242025!$AB$3:$AB$1315,DataRegularSeason20242025!$B$3:$B$1315, "&lt;=" &amp; FV$1, DataRegularSeason20242025!$E$3:$E$1315, $A5)</f>
        <v>12</v>
      </c>
      <c r="FW5">
        <f>SUMIFS(DataRegularSeason20242025!$AA$3:$AA$1315,DataRegularSeason20242025!$B$3:$B$1315, "&lt;=" &amp; FW$1, DataRegularSeason20242025!$D$3:$D$1315, $A5)+SUMIFS(DataRegularSeason20242025!$AB$3:$AB$1315,DataRegularSeason20242025!$B$3:$B$1315, "&lt;=" &amp; FW$1, DataRegularSeason20242025!$E$3:$E$1315, $A5)</f>
        <v>12</v>
      </c>
      <c r="FX5">
        <f>SUMIFS(DataRegularSeason20242025!$AA$3:$AA$1315,DataRegularSeason20242025!$B$3:$B$1315, "&lt;=" &amp; FX$1, DataRegularSeason20242025!$D$3:$D$1315, $A5)+SUMIFS(DataRegularSeason20242025!$AB$3:$AB$1315,DataRegularSeason20242025!$B$3:$B$1315, "&lt;=" &amp; FX$1, DataRegularSeason20242025!$E$3:$E$1315, $A5)</f>
        <v>12</v>
      </c>
      <c r="FY5">
        <f>SUMIFS(DataRegularSeason20242025!$AA$3:$AA$1315,DataRegularSeason20242025!$B$3:$B$1315, "&lt;=" &amp; FY$1, DataRegularSeason20242025!$D$3:$D$1315, $A5)+SUMIFS(DataRegularSeason20242025!$AB$3:$AB$1315,DataRegularSeason20242025!$B$3:$B$1315, "&lt;=" &amp; FY$1, DataRegularSeason20242025!$E$3:$E$1315, $A5)</f>
        <v>12</v>
      </c>
      <c r="FZ5">
        <f>SUMIFS(DataRegularSeason20242025!$AA$3:$AA$1315,DataRegularSeason20242025!$B$3:$B$1315, "&lt;=" &amp; FZ$1, DataRegularSeason20242025!$D$3:$D$1315, $A5)+SUMIFS(DataRegularSeason20242025!$AB$3:$AB$1315,DataRegularSeason20242025!$B$3:$B$1315, "&lt;=" &amp; FZ$1, DataRegularSeason20242025!$E$3:$E$1315, $A5)</f>
        <v>12</v>
      </c>
      <c r="GA5">
        <f>SUMIFS(DataRegularSeason20242025!$AA$3:$AA$1315,DataRegularSeason20242025!$B$3:$B$1315, "&lt;=" &amp; GA$1, DataRegularSeason20242025!$D$3:$D$1315, $A5)+SUMIFS(DataRegularSeason20242025!$AB$3:$AB$1315,DataRegularSeason20242025!$B$3:$B$1315, "&lt;=" &amp; GA$1, DataRegularSeason20242025!$E$3:$E$1315, $A5)</f>
        <v>12</v>
      </c>
      <c r="GB5">
        <f>SUMIFS(DataRegularSeason20242025!$AA$3:$AA$1315,DataRegularSeason20242025!$B$3:$B$1315, "&lt;=" &amp; GB$1, DataRegularSeason20242025!$D$3:$D$1315, $A5)+SUMIFS(DataRegularSeason20242025!$AB$3:$AB$1315,DataRegularSeason20242025!$B$3:$B$1315, "&lt;=" &amp; GB$1, DataRegularSeason20242025!$E$3:$E$1315, $A5)</f>
        <v>12</v>
      </c>
      <c r="GC5">
        <f>SUMIFS(DataRegularSeason20242025!$AA$3:$AA$1315,DataRegularSeason20242025!$B$3:$B$1315, "&lt;=" &amp; GC$1, DataRegularSeason20242025!$D$3:$D$1315, $A5)+SUMIFS(DataRegularSeason20242025!$AB$3:$AB$1315,DataRegularSeason20242025!$B$3:$B$1315, "&lt;=" &amp; GC$1, DataRegularSeason20242025!$E$3:$E$1315, $A5)</f>
        <v>12</v>
      </c>
      <c r="GD5">
        <f>SUMIFS(DataRegularSeason20242025!$AA$3:$AA$1315,DataRegularSeason20242025!$B$3:$B$1315, "&lt;=" &amp; GD$1, DataRegularSeason20242025!$D$3:$D$1315, $A5)+SUMIFS(DataRegularSeason20242025!$AB$3:$AB$1315,DataRegularSeason20242025!$B$3:$B$1315, "&lt;=" &amp; GD$1, DataRegularSeason20242025!$E$3:$E$1315, $A5)</f>
        <v>12</v>
      </c>
      <c r="GE5">
        <f>SUMIFS(DataRegularSeason20242025!$AA$3:$AA$1315,DataRegularSeason20242025!$B$3:$B$1315, "&lt;=" &amp; GE$1, DataRegularSeason20242025!$D$3:$D$1315, $A5)+SUMIFS(DataRegularSeason20242025!$AB$3:$AB$1315,DataRegularSeason20242025!$B$3:$B$1315, "&lt;=" &amp; GE$1, DataRegularSeason20242025!$E$3:$E$1315, $A5)</f>
        <v>12</v>
      </c>
      <c r="GF5">
        <f>SUMIFS(DataRegularSeason20242025!$AA$3:$AA$1315,DataRegularSeason20242025!$B$3:$B$1315, "&lt;=" &amp; GF$1, DataRegularSeason20242025!$D$3:$D$1315, $A5)+SUMIFS(DataRegularSeason20242025!$AB$3:$AB$1315,DataRegularSeason20242025!$B$3:$B$1315, "&lt;=" &amp; GF$1, DataRegularSeason20242025!$E$3:$E$1315, $A5)</f>
        <v>12</v>
      </c>
      <c r="GG5">
        <f>SUMIFS(DataRegularSeason20242025!$AA$3:$AA$1315,DataRegularSeason20242025!$B$3:$B$1315, "&lt;=" &amp; GG$1, DataRegularSeason20242025!$D$3:$D$1315, $A5)+SUMIFS(DataRegularSeason20242025!$AB$3:$AB$1315,DataRegularSeason20242025!$B$3:$B$1315, "&lt;=" &amp; GG$1, DataRegularSeason20242025!$E$3:$E$1315, $A5)</f>
        <v>12</v>
      </c>
      <c r="GH5">
        <f>SUMIFS(DataRegularSeason20242025!$AA$3:$AA$1315,DataRegularSeason20242025!$B$3:$B$1315, "&lt;=" &amp; GH$1, DataRegularSeason20242025!$D$3:$D$1315, $A5)+SUMIFS(DataRegularSeason20242025!$AB$3:$AB$1315,DataRegularSeason20242025!$B$3:$B$1315, "&lt;=" &amp; GH$1, DataRegularSeason20242025!$E$3:$E$1315, $A5)</f>
        <v>12</v>
      </c>
      <c r="GI5">
        <f>SUMIFS(DataRegularSeason20242025!$AA$3:$AA$1315,DataRegularSeason20242025!$B$3:$B$1315, "&lt;=" &amp; GI$1, DataRegularSeason20242025!$D$3:$D$1315, $A5)+SUMIFS(DataRegularSeason20242025!$AB$3:$AB$1315,DataRegularSeason20242025!$B$3:$B$1315, "&lt;=" &amp; GI$1, DataRegularSeason20242025!$E$3:$E$1315, $A5)</f>
        <v>12</v>
      </c>
      <c r="GJ5">
        <f>SUMIFS(DataRegularSeason20242025!$AA$3:$AA$1315,DataRegularSeason20242025!$B$3:$B$1315, "&lt;=" &amp; GJ$1, DataRegularSeason20242025!$D$3:$D$1315, $A5)+SUMIFS(DataRegularSeason20242025!$AB$3:$AB$1315,DataRegularSeason20242025!$B$3:$B$1315, "&lt;=" &amp; GJ$1, DataRegularSeason20242025!$E$3:$E$1315, $A5)</f>
        <v>12</v>
      </c>
      <c r="GK5">
        <f>SUMIFS(DataRegularSeason20242025!$AA$3:$AA$1315,DataRegularSeason20242025!$B$3:$B$1315, "&lt;=" &amp; GK$1, DataRegularSeason20242025!$D$3:$D$1315, $A5)+SUMIFS(DataRegularSeason20242025!$AB$3:$AB$1315,DataRegularSeason20242025!$B$3:$B$1315, "&lt;=" &amp; GK$1, DataRegularSeason20242025!$E$3:$E$1315, $A5)</f>
        <v>12</v>
      </c>
      <c r="GL5">
        <f>SUMIFS(DataRegularSeason20242025!$AA$3:$AA$1315,DataRegularSeason20242025!$B$3:$B$1315, "&lt;=" &amp; GL$1, DataRegularSeason20242025!$D$3:$D$1315, $A5)+SUMIFS(DataRegularSeason20242025!$AB$3:$AB$1315,DataRegularSeason20242025!$B$3:$B$1315, "&lt;=" &amp; GL$1, DataRegularSeason20242025!$E$3:$E$1315, $A5)</f>
        <v>12</v>
      </c>
      <c r="GM5">
        <f>SUMIFS(DataRegularSeason20242025!$AA$3:$AA$1315,DataRegularSeason20242025!$B$3:$B$1315, "&lt;=" &amp; GM$1, DataRegularSeason20242025!$D$3:$D$1315, $A5)+SUMIFS(DataRegularSeason20242025!$AB$3:$AB$1315,DataRegularSeason20242025!$B$3:$B$1315, "&lt;=" &amp; GM$1, DataRegularSeason20242025!$E$3:$E$1315, $A5)</f>
        <v>12</v>
      </c>
      <c r="GN5">
        <f>SUMIFS(DataRegularSeason20242025!$AA$3:$AA$1315,DataRegularSeason20242025!$B$3:$B$1315, "&lt;=" &amp; GN$1, DataRegularSeason20242025!$D$3:$D$1315, $A5)+SUMIFS(DataRegularSeason20242025!$AB$3:$AB$1315,DataRegularSeason20242025!$B$3:$B$1315, "&lt;=" &amp; GN$1, DataRegularSeason20242025!$E$3:$E$1315, $A5)</f>
        <v>12</v>
      </c>
      <c r="GO5">
        <f>SUMIFS(DataRegularSeason20242025!$AA$3:$AA$1315,DataRegularSeason20242025!$B$3:$B$1315, "&lt;=" &amp; GO$1, DataRegularSeason20242025!$D$3:$D$1315, $A5)+SUMIFS(DataRegularSeason20242025!$AB$3:$AB$1315,DataRegularSeason20242025!$B$3:$B$1315, "&lt;=" &amp; GO$1, DataRegularSeason20242025!$E$3:$E$1315, $A5)</f>
        <v>12</v>
      </c>
      <c r="GP5">
        <f>SUMIFS(DataRegularSeason20242025!$AA$3:$AA$1315,DataRegularSeason20242025!$B$3:$B$1315, "&lt;=" &amp; GP$1, DataRegularSeason20242025!$D$3:$D$1315, $A5)+SUMIFS(DataRegularSeason20242025!$AB$3:$AB$1315,DataRegularSeason20242025!$B$3:$B$1315, "&lt;=" &amp; GP$1, DataRegularSeason20242025!$E$3:$E$1315, $A5)</f>
        <v>12</v>
      </c>
      <c r="GQ5">
        <f>SUMIFS(DataRegularSeason20242025!$AA$3:$AA$1315,DataRegularSeason20242025!$B$3:$B$1315, "&lt;=" &amp; GQ$1, DataRegularSeason20242025!$D$3:$D$1315, $A5)+SUMIFS(DataRegularSeason20242025!$AB$3:$AB$1315,DataRegularSeason20242025!$B$3:$B$1315, "&lt;=" &amp; GQ$1, DataRegularSeason20242025!$E$3:$E$1315, $A5)</f>
        <v>12</v>
      </c>
      <c r="GR5">
        <f>SUMIFS(DataRegularSeason20242025!$AA$3:$AA$1315,DataRegularSeason20242025!$B$3:$B$1315, "&lt;=" &amp; GR$1, DataRegularSeason20242025!$D$3:$D$1315, $A5)+SUMIFS(DataRegularSeason20242025!$AB$3:$AB$1315,DataRegularSeason20242025!$B$3:$B$1315, "&lt;=" &amp; GR$1, DataRegularSeason20242025!$E$3:$E$1315, $A5)</f>
        <v>12</v>
      </c>
      <c r="GS5">
        <f>SUMIFS(DataRegularSeason20242025!$AA$3:$AA$1315,DataRegularSeason20242025!$B$3:$B$1315, "&lt;=" &amp; GS$1, DataRegularSeason20242025!$D$3:$D$1315, $A5)+SUMIFS(DataRegularSeason20242025!$AB$3:$AB$1315,DataRegularSeason20242025!$B$3:$B$1315, "&lt;=" &amp; GS$1, DataRegularSeason20242025!$E$3:$E$1315, $A5)</f>
        <v>12</v>
      </c>
      <c r="GT5">
        <f>SUMIFS(DataRegularSeason20242025!$AA$3:$AA$1315,DataRegularSeason20242025!$B$3:$B$1315, "&lt;=" &amp; GT$1, DataRegularSeason20242025!$D$3:$D$1315, $A5)+SUMIFS(DataRegularSeason20242025!$AB$3:$AB$1315,DataRegularSeason20242025!$B$3:$B$1315, "&lt;=" &amp; GT$1, DataRegularSeason20242025!$E$3:$E$1315, $A5)</f>
        <v>12</v>
      </c>
      <c r="GU5">
        <f>SUMIFS(DataRegularSeason20242025!$AA$3:$AA$1315,DataRegularSeason20242025!$B$3:$B$1315, "&lt;=" &amp; GU$1, DataRegularSeason20242025!$D$3:$D$1315, $A5)+SUMIFS(DataRegularSeason20242025!$AB$3:$AB$1315,DataRegularSeason20242025!$B$3:$B$1315, "&lt;=" &amp; GU$1, DataRegularSeason20242025!$E$3:$E$1315, $A5)</f>
        <v>12</v>
      </c>
    </row>
    <row r="6" spans="1:275" x14ac:dyDescent="0.25">
      <c r="A6" t="s">
        <v>44</v>
      </c>
      <c r="B6" t="s">
        <v>98</v>
      </c>
      <c r="C6" t="s">
        <v>99</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0</v>
      </c>
      <c r="N6">
        <f>SUMIFS(DataRegularSeason20242025!$AA$3:$AA$1315,DataRegularSeason20242025!$B$3:$B$1315, "&lt;=" &amp; N$1, DataRegularSeason20242025!$D$3:$D$1315, $A6)+SUMIFS(DataRegularSeason20242025!$AB$3:$AB$1315,DataRegularSeason20242025!$B$3:$B$1315, "&lt;=" &amp; N$1, DataRegularSeason20242025!$E$3:$E$1315, $A6)</f>
        <v>0</v>
      </c>
      <c r="O6">
        <f>SUMIFS(DataRegularSeason20242025!$AA$3:$AA$1315,DataRegularSeason20242025!$B$3:$B$1315, "&lt;=" &amp; O$1, DataRegularSeason20242025!$D$3:$D$1315, $A6)+SUMIFS(DataRegularSeason20242025!$AB$3:$AB$1315,DataRegularSeason20242025!$B$3:$B$1315, "&lt;=" &amp; O$1, DataRegularSeason20242025!$E$3:$E$1315, $A6)</f>
        <v>0</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2</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4</v>
      </c>
      <c r="U6">
        <f>SUMIFS(DataRegularSeason20242025!$AA$3:$AA$1315,DataRegularSeason20242025!$B$3:$B$1315, "&lt;=" &amp; U$1, DataRegularSeason20242025!$D$3:$D$1315, $A6)+SUMIFS(DataRegularSeason20242025!$AB$3:$AB$1315,DataRegularSeason20242025!$B$3:$B$1315, "&lt;=" &amp; U$1, DataRegularSeason20242025!$E$3:$E$1315, $A6)</f>
        <v>4</v>
      </c>
      <c r="V6">
        <f>SUMIFS(DataRegularSeason20242025!$AA$3:$AA$1315,DataRegularSeason20242025!$B$3:$B$1315, "&lt;=" &amp; V$1, DataRegularSeason20242025!$D$3:$D$1315, $A6)+SUMIFS(DataRegularSeason20242025!$AB$3:$AB$1315,DataRegularSeason20242025!$B$3:$B$1315, "&lt;=" &amp; V$1, DataRegularSeason20242025!$E$3:$E$1315, $A6)</f>
        <v>4</v>
      </c>
      <c r="W6">
        <f>SUMIFS(DataRegularSeason20242025!$AA$3:$AA$1315,DataRegularSeason20242025!$B$3:$B$1315, "&lt;=" &amp; W$1, DataRegularSeason20242025!$D$3:$D$1315, $A6)+SUMIFS(DataRegularSeason20242025!$AB$3:$AB$1315,DataRegularSeason20242025!$B$3:$B$1315, "&lt;=" &amp; W$1, DataRegularSeason20242025!$E$3:$E$1315, $A6)</f>
        <v>6</v>
      </c>
      <c r="X6">
        <f>SUMIFS(DataRegularSeason20242025!$AA$3:$AA$1315,DataRegularSeason20242025!$B$3:$B$1315, "&lt;=" &amp; X$1, DataRegularSeason20242025!$D$3:$D$1315, $A6)+SUMIFS(DataRegularSeason20242025!$AB$3:$AB$1315,DataRegularSeason20242025!$B$3:$B$1315, "&lt;=" &amp; X$1, DataRegularSeason20242025!$E$3:$E$1315, $A6)</f>
        <v>6</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12</v>
      </c>
      <c r="AF6">
        <f>SUMIFS(DataRegularSeason20242025!$AA$3:$AA$1315,DataRegularSeason20242025!$B$3:$B$1315, "&lt;=" &amp; AF$1, DataRegularSeason20242025!$D$3:$D$1315, $A6)+SUMIFS(DataRegularSeason20242025!$AB$3:$AB$1315,DataRegularSeason20242025!$B$3:$B$1315, "&lt;=" &amp; AF$1, DataRegularSeason20242025!$E$3:$E$1315, $A6)</f>
        <v>12</v>
      </c>
      <c r="AG6">
        <f>SUMIFS(DataRegularSeason20242025!$AA$3:$AA$1315,DataRegularSeason20242025!$B$3:$B$1315, "&lt;=" &amp; AG$1, DataRegularSeason20242025!$D$3:$D$1315, $A6)+SUMIFS(DataRegularSeason20242025!$AB$3:$AB$1315,DataRegularSeason20242025!$B$3:$B$1315, "&lt;=" &amp; AG$1, DataRegularSeason20242025!$E$3:$E$1315, $A6)</f>
        <v>12</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18</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6</v>
      </c>
      <c r="R7">
        <f>SUMIFS(DataRegularSeason20242025!$AA$3:$AA$1315,DataRegularSeason20242025!$B$3:$B$1315, "&lt;=" &amp; R$1, DataRegularSeason20242025!$D$3:$D$1315, $A7)+SUMIFS(DataRegularSeason20242025!$AB$3:$AB$1315,DataRegularSeason20242025!$B$3:$B$1315, "&lt;=" &amp; R$1, DataRegularSeason20242025!$E$3:$E$1315, $A7)</f>
        <v>6</v>
      </c>
      <c r="S7">
        <f>SUMIFS(DataRegularSeason20242025!$AA$3:$AA$1315,DataRegularSeason20242025!$B$3:$B$1315, "&lt;=" &amp; S$1, DataRegularSeason20242025!$D$3:$D$1315, $A7)+SUMIFS(DataRegularSeason20242025!$AB$3:$AB$1315,DataRegularSeason20242025!$B$3:$B$1315, "&lt;=" &amp; S$1, DataRegularSeason20242025!$E$3:$E$1315, $A7)</f>
        <v>6</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8</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11</v>
      </c>
      <c r="AD7">
        <f>SUMIFS(DataRegularSeason20242025!$AA$3:$AA$1315,DataRegularSeason20242025!$B$3:$B$1315, "&lt;=" &amp; AD$1, DataRegularSeason20242025!$D$3:$D$1315, $A7)+SUMIFS(DataRegularSeason20242025!$AB$3:$AB$1315,DataRegularSeason20242025!$B$3:$B$1315, "&lt;=" &amp; AD$1, DataRegularSeason20242025!$E$3:$E$1315, $A7)</f>
        <v>11</v>
      </c>
      <c r="AE7">
        <f>SUMIFS(DataRegularSeason20242025!$AA$3:$AA$1315,DataRegularSeason20242025!$B$3:$B$1315, "&lt;=" &amp; AE$1, DataRegularSeason20242025!$D$3:$D$1315, $A7)+SUMIFS(DataRegularSeason20242025!$AB$3:$AB$1315,DataRegularSeason20242025!$B$3:$B$1315, "&lt;=" &amp; AE$1, DataRegularSeason20242025!$E$3:$E$1315, $A7)</f>
        <v>11</v>
      </c>
      <c r="AF7">
        <f>SUMIFS(DataRegularSeason20242025!$AA$3:$AA$1315,DataRegularSeason20242025!$B$3:$B$1315, "&lt;=" &amp; AF$1, DataRegularSeason20242025!$D$3:$D$1315, $A7)+SUMIFS(DataRegularSeason20242025!$AB$3:$AB$1315,DataRegularSeason20242025!$B$3:$B$1315, "&lt;=" &amp; AF$1, DataRegularSeason20242025!$E$3:$E$1315, $A7)</f>
        <v>11</v>
      </c>
      <c r="AG7">
        <f>SUMIFS(DataRegularSeason20242025!$AA$3:$AA$1315,DataRegularSeason20242025!$B$3:$B$1315, "&lt;=" &amp; AG$1, DataRegularSeason20242025!$D$3:$D$1315, $A7)+SUMIFS(DataRegularSeason20242025!$AB$3:$AB$1315,DataRegularSeason20242025!$B$3:$B$1315, "&lt;=" &amp; AG$1, DataRegularSeason20242025!$E$3:$E$1315, $A7)</f>
        <v>11</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46</v>
      </c>
      <c r="B8" t="s">
        <v>98</v>
      </c>
      <c r="C8" t="s">
        <v>99</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0</v>
      </c>
      <c r="N8">
        <f>SUMIFS(DataRegularSeason20242025!$AA$3:$AA$1315,DataRegularSeason20242025!$B$3:$B$1315, "&lt;=" &amp; N$1, DataRegularSeason20242025!$D$3:$D$1315, $A8)+SUMIFS(DataRegularSeason20242025!$AB$3:$AB$1315,DataRegularSeason20242025!$B$3:$B$1315, "&lt;=" &amp; N$1, DataRegularSeason20242025!$E$3:$E$1315, $A8)</f>
        <v>0</v>
      </c>
      <c r="O8">
        <f>SUMIFS(DataRegularSeason20242025!$AA$3:$AA$1315,DataRegularSeason20242025!$B$3:$B$1315, "&lt;=" &amp; O$1, DataRegularSeason20242025!$D$3:$D$1315, $A8)+SUMIFS(DataRegularSeason20242025!$AB$3:$AB$1315,DataRegularSeason20242025!$B$3:$B$1315, "&lt;=" &amp; O$1, DataRegularSeason20242025!$E$3:$E$1315, $A8)</f>
        <v>0</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10</v>
      </c>
      <c r="Y8">
        <f>SUMIFS(DataRegularSeason20242025!$AA$3:$AA$1315,DataRegularSeason20242025!$B$3:$B$1315, "&lt;=" &amp; Y$1, DataRegularSeason20242025!$D$3:$D$1315, $A8)+SUMIFS(DataRegularSeason20242025!$AB$3:$AB$1315,DataRegularSeason20242025!$B$3:$B$1315, "&lt;=" &amp; Y$1, DataRegularSeason20242025!$E$3:$E$1315, $A8)</f>
        <v>10</v>
      </c>
      <c r="Z8">
        <f>SUMIFS(DataRegularSeason20242025!$AA$3:$AA$1315,DataRegularSeason20242025!$B$3:$B$1315, "&lt;=" &amp; Z$1, DataRegularSeason20242025!$D$3:$D$1315, $A8)+SUMIFS(DataRegularSeason20242025!$AB$3:$AB$1315,DataRegularSeason20242025!$B$3:$B$1315, "&lt;=" &amp; Z$1, DataRegularSeason20242025!$E$3:$E$1315, $A8)</f>
        <v>10</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10</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10</v>
      </c>
      <c r="AI8">
        <f>SUMIFS(DataRegularSeason20242025!$AA$3:$AA$1315,DataRegularSeason20242025!$B$3:$B$1315, "&lt;=" &amp; AI$1, DataRegularSeason20242025!$D$3:$D$1315, $A8)+SUMIFS(DataRegularSeason20242025!$AB$3:$AB$1315,DataRegularSeason20242025!$B$3:$B$1315, "&lt;=" &amp; AI$1, DataRegularSeason20242025!$E$3:$E$1315, $A8)</f>
        <v>10</v>
      </c>
      <c r="AJ8">
        <f>SUMIFS(DataRegularSeason20242025!$AA$3:$AA$1315,DataRegularSeason20242025!$B$3:$B$1315, "&lt;=" &amp; AJ$1, DataRegularSeason20242025!$D$3:$D$1315, $A8)+SUMIFS(DataRegularSeason20242025!$AB$3:$AB$1315,DataRegularSeason20242025!$B$3:$B$1315, "&lt;=" &amp; AJ$1, DataRegularSeason20242025!$E$3:$E$1315, $A8)</f>
        <v>10</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10</v>
      </c>
      <c r="AR8">
        <f>SUMIFS(DataRegularSeason20242025!$AA$3:$AA$1315,DataRegularSeason20242025!$B$3:$B$1315, "&lt;=" &amp; AR$1, DataRegularSeason20242025!$D$3:$D$1315, $A8)+SUMIFS(DataRegularSeason20242025!$AB$3:$AB$1315,DataRegularSeason20242025!$B$3:$B$1315, "&lt;=" &amp; AR$1, DataRegularSeason20242025!$E$3:$E$1315, $A8)</f>
        <v>10</v>
      </c>
      <c r="AS8">
        <f>SUMIFS(DataRegularSeason20242025!$AA$3:$AA$1315,DataRegularSeason20242025!$B$3:$B$1315, "&lt;=" &amp; AS$1, DataRegularSeason20242025!$D$3:$D$1315, $A8)+SUMIFS(DataRegularSeason20242025!$AB$3:$AB$1315,DataRegularSeason20242025!$B$3:$B$1315, "&lt;=" &amp; AS$1, DataRegularSeason20242025!$E$3:$E$1315, $A8)</f>
        <v>10</v>
      </c>
      <c r="AT8">
        <f>SUMIFS(DataRegularSeason20242025!$AA$3:$AA$1315,DataRegularSeason20242025!$B$3:$B$1315, "&lt;=" &amp; AT$1, DataRegularSeason20242025!$D$3:$D$1315, $A8)+SUMIFS(DataRegularSeason20242025!$AB$3:$AB$1315,DataRegularSeason20242025!$B$3:$B$1315, "&lt;=" &amp; AT$1, DataRegularSeason20242025!$E$3:$E$1315, $A8)</f>
        <v>10</v>
      </c>
      <c r="AU8">
        <f>SUMIFS(DataRegularSeason20242025!$AA$3:$AA$1315,DataRegularSeason20242025!$B$3:$B$1315, "&lt;=" &amp; AU$1, DataRegularSeason20242025!$D$3:$D$1315, $A8)+SUMIFS(DataRegularSeason20242025!$AB$3:$AB$1315,DataRegularSeason20242025!$B$3:$B$1315, "&lt;=" &amp; AU$1, DataRegularSeason20242025!$E$3:$E$1315, $A8)</f>
        <v>10</v>
      </c>
      <c r="AV8">
        <f>SUMIFS(DataRegularSeason20242025!$AA$3:$AA$1315,DataRegularSeason20242025!$B$3:$B$1315, "&lt;=" &amp; AV$1, DataRegularSeason20242025!$D$3:$D$1315, $A8)+SUMIFS(DataRegularSeason20242025!$AB$3:$AB$1315,DataRegularSeason20242025!$B$3:$B$1315, "&lt;=" &amp; AV$1, DataRegularSeason20242025!$E$3:$E$1315, $A8)</f>
        <v>10</v>
      </c>
      <c r="AW8">
        <f>SUMIFS(DataRegularSeason20242025!$AA$3:$AA$1315,DataRegularSeason20242025!$B$3:$B$1315, "&lt;=" &amp; AW$1, DataRegularSeason20242025!$D$3:$D$1315, $A8)+SUMIFS(DataRegularSeason20242025!$AB$3:$AB$1315,DataRegularSeason20242025!$B$3:$B$1315, "&lt;=" &amp; AW$1, DataRegularSeason20242025!$E$3:$E$1315, $A8)</f>
        <v>10</v>
      </c>
      <c r="AX8">
        <f>SUMIFS(DataRegularSeason20242025!$AA$3:$AA$1315,DataRegularSeason20242025!$B$3:$B$1315, "&lt;=" &amp; AX$1, DataRegularSeason20242025!$D$3:$D$1315, $A8)+SUMIFS(DataRegularSeason20242025!$AB$3:$AB$1315,DataRegularSeason20242025!$B$3:$B$1315, "&lt;=" &amp; AX$1, DataRegularSeason20242025!$E$3:$E$1315, $A8)</f>
        <v>10</v>
      </c>
      <c r="AY8">
        <f>SUMIFS(DataRegularSeason20242025!$AA$3:$AA$1315,DataRegularSeason20242025!$B$3:$B$1315, "&lt;=" &amp; AY$1, DataRegularSeason20242025!$D$3:$D$1315, $A8)+SUMIFS(DataRegularSeason20242025!$AB$3:$AB$1315,DataRegularSeason20242025!$B$3:$B$1315, "&lt;=" &amp; AY$1, DataRegularSeason20242025!$E$3:$E$1315, $A8)</f>
        <v>10</v>
      </c>
      <c r="AZ8">
        <f>SUMIFS(DataRegularSeason20242025!$AA$3:$AA$1315,DataRegularSeason20242025!$B$3:$B$1315, "&lt;=" &amp; AZ$1, DataRegularSeason20242025!$D$3:$D$1315, $A8)+SUMIFS(DataRegularSeason20242025!$AB$3:$AB$1315,DataRegularSeason20242025!$B$3:$B$1315, "&lt;=" &amp; AZ$1, DataRegularSeason20242025!$E$3:$E$1315, $A8)</f>
        <v>10</v>
      </c>
      <c r="BA8">
        <f>SUMIFS(DataRegularSeason20242025!$AA$3:$AA$1315,DataRegularSeason20242025!$B$3:$B$1315, "&lt;=" &amp; BA$1, DataRegularSeason20242025!$D$3:$D$1315, $A8)+SUMIFS(DataRegularSeason20242025!$AB$3:$AB$1315,DataRegularSeason20242025!$B$3:$B$1315, "&lt;=" &amp; BA$1, DataRegularSeason20242025!$E$3:$E$1315, $A8)</f>
        <v>10</v>
      </c>
      <c r="BB8">
        <f>SUMIFS(DataRegularSeason20242025!$AA$3:$AA$1315,DataRegularSeason20242025!$B$3:$B$1315, "&lt;=" &amp; BB$1, DataRegularSeason20242025!$D$3:$D$1315, $A8)+SUMIFS(DataRegularSeason20242025!$AB$3:$AB$1315,DataRegularSeason20242025!$B$3:$B$1315, "&lt;=" &amp; BB$1, DataRegularSeason20242025!$E$3:$E$1315, $A8)</f>
        <v>10</v>
      </c>
      <c r="BC8">
        <f>SUMIFS(DataRegularSeason20242025!$AA$3:$AA$1315,DataRegularSeason20242025!$B$3:$B$1315, "&lt;=" &amp; BC$1, DataRegularSeason20242025!$D$3:$D$1315, $A8)+SUMIFS(DataRegularSeason20242025!$AB$3:$AB$1315,DataRegularSeason20242025!$B$3:$B$1315, "&lt;=" &amp; BC$1, DataRegularSeason20242025!$E$3:$E$1315, $A8)</f>
        <v>10</v>
      </c>
      <c r="BD8">
        <f>SUMIFS(DataRegularSeason20242025!$AA$3:$AA$1315,DataRegularSeason20242025!$B$3:$B$1315, "&lt;=" &amp; BD$1, DataRegularSeason20242025!$D$3:$D$1315, $A8)+SUMIFS(DataRegularSeason20242025!$AB$3:$AB$1315,DataRegularSeason20242025!$B$3:$B$1315, "&lt;=" &amp; BD$1, DataRegularSeason20242025!$E$3:$E$1315, $A8)</f>
        <v>10</v>
      </c>
      <c r="BE8">
        <f>SUMIFS(DataRegularSeason20242025!$AA$3:$AA$1315,DataRegularSeason20242025!$B$3:$B$1315, "&lt;=" &amp; BE$1, DataRegularSeason20242025!$D$3:$D$1315, $A8)+SUMIFS(DataRegularSeason20242025!$AB$3:$AB$1315,DataRegularSeason20242025!$B$3:$B$1315, "&lt;=" &amp; BE$1, DataRegularSeason20242025!$E$3:$E$1315, $A8)</f>
        <v>10</v>
      </c>
      <c r="BF8">
        <f>SUMIFS(DataRegularSeason20242025!$AA$3:$AA$1315,DataRegularSeason20242025!$B$3:$B$1315, "&lt;=" &amp; BF$1, DataRegularSeason20242025!$D$3:$D$1315, $A8)+SUMIFS(DataRegularSeason20242025!$AB$3:$AB$1315,DataRegularSeason20242025!$B$3:$B$1315, "&lt;=" &amp; BF$1, DataRegularSeason20242025!$E$3:$E$1315, $A8)</f>
        <v>10</v>
      </c>
      <c r="BG8">
        <f>SUMIFS(DataRegularSeason20242025!$AA$3:$AA$1315,DataRegularSeason20242025!$B$3:$B$1315, "&lt;=" &amp; BG$1, DataRegularSeason20242025!$D$3:$D$1315, $A8)+SUMIFS(DataRegularSeason20242025!$AB$3:$AB$1315,DataRegularSeason20242025!$B$3:$B$1315, "&lt;=" &amp; BG$1, DataRegularSeason20242025!$E$3:$E$1315, $A8)</f>
        <v>10</v>
      </c>
      <c r="BH8">
        <f>SUMIFS(DataRegularSeason20242025!$AA$3:$AA$1315,DataRegularSeason20242025!$B$3:$B$1315, "&lt;=" &amp; BH$1, DataRegularSeason20242025!$D$3:$D$1315, $A8)+SUMIFS(DataRegularSeason20242025!$AB$3:$AB$1315,DataRegularSeason20242025!$B$3:$B$1315, "&lt;=" &amp; BH$1, DataRegularSeason20242025!$E$3:$E$1315, $A8)</f>
        <v>10</v>
      </c>
      <c r="BI8">
        <f>SUMIFS(DataRegularSeason20242025!$AA$3:$AA$1315,DataRegularSeason20242025!$B$3:$B$1315, "&lt;=" &amp; BI$1, DataRegularSeason20242025!$D$3:$D$1315, $A8)+SUMIFS(DataRegularSeason20242025!$AB$3:$AB$1315,DataRegularSeason20242025!$B$3:$B$1315, "&lt;=" &amp; BI$1, DataRegularSeason20242025!$E$3:$E$1315, $A8)</f>
        <v>10</v>
      </c>
      <c r="BJ8">
        <f>SUMIFS(DataRegularSeason20242025!$AA$3:$AA$1315,DataRegularSeason20242025!$B$3:$B$1315, "&lt;=" &amp; BJ$1, DataRegularSeason20242025!$D$3:$D$1315, $A8)+SUMIFS(DataRegularSeason20242025!$AB$3:$AB$1315,DataRegularSeason20242025!$B$3:$B$1315, "&lt;=" &amp; BJ$1, DataRegularSeason20242025!$E$3:$E$1315, $A8)</f>
        <v>10</v>
      </c>
      <c r="BK8">
        <f>SUMIFS(DataRegularSeason20242025!$AA$3:$AA$1315,DataRegularSeason20242025!$B$3:$B$1315, "&lt;=" &amp; BK$1, DataRegularSeason20242025!$D$3:$D$1315, $A8)+SUMIFS(DataRegularSeason20242025!$AB$3:$AB$1315,DataRegularSeason20242025!$B$3:$B$1315, "&lt;=" &amp; BK$1, DataRegularSeason20242025!$E$3:$E$1315, $A8)</f>
        <v>10</v>
      </c>
      <c r="BL8">
        <f>SUMIFS(DataRegularSeason20242025!$AA$3:$AA$1315,DataRegularSeason20242025!$B$3:$B$1315, "&lt;=" &amp; BL$1, DataRegularSeason20242025!$D$3:$D$1315, $A8)+SUMIFS(DataRegularSeason20242025!$AB$3:$AB$1315,DataRegularSeason20242025!$B$3:$B$1315, "&lt;=" &amp; BL$1, DataRegularSeason20242025!$E$3:$E$1315, $A8)</f>
        <v>10</v>
      </c>
      <c r="BM8">
        <f>SUMIFS(DataRegularSeason20242025!$AA$3:$AA$1315,DataRegularSeason20242025!$B$3:$B$1315, "&lt;=" &amp; BM$1, DataRegularSeason20242025!$D$3:$D$1315, $A8)+SUMIFS(DataRegularSeason20242025!$AB$3:$AB$1315,DataRegularSeason20242025!$B$3:$B$1315, "&lt;=" &amp; BM$1, DataRegularSeason20242025!$E$3:$E$1315, $A8)</f>
        <v>10</v>
      </c>
      <c r="BN8">
        <f>SUMIFS(DataRegularSeason20242025!$AA$3:$AA$1315,DataRegularSeason20242025!$B$3:$B$1315, "&lt;=" &amp; BN$1, DataRegularSeason20242025!$D$3:$D$1315, $A8)+SUMIFS(DataRegularSeason20242025!$AB$3:$AB$1315,DataRegularSeason20242025!$B$3:$B$1315, "&lt;=" &amp; BN$1, DataRegularSeason20242025!$E$3:$E$1315, $A8)</f>
        <v>10</v>
      </c>
      <c r="BO8">
        <f>SUMIFS(DataRegularSeason20242025!$AA$3:$AA$1315,DataRegularSeason20242025!$B$3:$B$1315, "&lt;=" &amp; BO$1, DataRegularSeason20242025!$D$3:$D$1315, $A8)+SUMIFS(DataRegularSeason20242025!$AB$3:$AB$1315,DataRegularSeason20242025!$B$3:$B$1315, "&lt;=" &amp; BO$1, DataRegularSeason20242025!$E$3:$E$1315, $A8)</f>
        <v>10</v>
      </c>
      <c r="BP8">
        <f>SUMIFS(DataRegularSeason20242025!$AA$3:$AA$1315,DataRegularSeason20242025!$B$3:$B$1315, "&lt;=" &amp; BP$1, DataRegularSeason20242025!$D$3:$D$1315, $A8)+SUMIFS(DataRegularSeason20242025!$AB$3:$AB$1315,DataRegularSeason20242025!$B$3:$B$1315, "&lt;=" &amp; BP$1, DataRegularSeason20242025!$E$3:$E$1315, $A8)</f>
        <v>10</v>
      </c>
      <c r="BQ8">
        <f>SUMIFS(DataRegularSeason20242025!$AA$3:$AA$1315,DataRegularSeason20242025!$B$3:$B$1315, "&lt;=" &amp; BQ$1, DataRegularSeason20242025!$D$3:$D$1315, $A8)+SUMIFS(DataRegularSeason20242025!$AB$3:$AB$1315,DataRegularSeason20242025!$B$3:$B$1315, "&lt;=" &amp; BQ$1, DataRegularSeason20242025!$E$3:$E$1315, $A8)</f>
        <v>10</v>
      </c>
      <c r="BR8">
        <f>SUMIFS(DataRegularSeason20242025!$AA$3:$AA$1315,DataRegularSeason20242025!$B$3:$B$1315, "&lt;=" &amp; BR$1, DataRegularSeason20242025!$D$3:$D$1315, $A8)+SUMIFS(DataRegularSeason20242025!$AB$3:$AB$1315,DataRegularSeason20242025!$B$3:$B$1315, "&lt;=" &amp; BR$1, DataRegularSeason20242025!$E$3:$E$1315, $A8)</f>
        <v>10</v>
      </c>
      <c r="BS8">
        <f>SUMIFS(DataRegularSeason20242025!$AA$3:$AA$1315,DataRegularSeason20242025!$B$3:$B$1315, "&lt;=" &amp; BS$1, DataRegularSeason20242025!$D$3:$D$1315, $A8)+SUMIFS(DataRegularSeason20242025!$AB$3:$AB$1315,DataRegularSeason20242025!$B$3:$B$1315, "&lt;=" &amp; BS$1, DataRegularSeason20242025!$E$3:$E$1315, $A8)</f>
        <v>10</v>
      </c>
      <c r="BT8">
        <f>SUMIFS(DataRegularSeason20242025!$AA$3:$AA$1315,DataRegularSeason20242025!$B$3:$B$1315, "&lt;=" &amp; BT$1, DataRegularSeason20242025!$D$3:$D$1315, $A8)+SUMIFS(DataRegularSeason20242025!$AB$3:$AB$1315,DataRegularSeason20242025!$B$3:$B$1315, "&lt;=" &amp; BT$1, DataRegularSeason20242025!$E$3:$E$1315, $A8)</f>
        <v>10</v>
      </c>
      <c r="BU8">
        <f>SUMIFS(DataRegularSeason20242025!$AA$3:$AA$1315,DataRegularSeason20242025!$B$3:$B$1315, "&lt;=" &amp; BU$1, DataRegularSeason20242025!$D$3:$D$1315, $A8)+SUMIFS(DataRegularSeason20242025!$AB$3:$AB$1315,DataRegularSeason20242025!$B$3:$B$1315, "&lt;=" &amp; BU$1, DataRegularSeason20242025!$E$3:$E$1315, $A8)</f>
        <v>10</v>
      </c>
      <c r="BV8">
        <f>SUMIFS(DataRegularSeason20242025!$AA$3:$AA$1315,DataRegularSeason20242025!$B$3:$B$1315, "&lt;=" &amp; BV$1, DataRegularSeason20242025!$D$3:$D$1315, $A8)+SUMIFS(DataRegularSeason20242025!$AB$3:$AB$1315,DataRegularSeason20242025!$B$3:$B$1315, "&lt;=" &amp; BV$1, DataRegularSeason20242025!$E$3:$E$1315, $A8)</f>
        <v>10</v>
      </c>
      <c r="BW8">
        <f>SUMIFS(DataRegularSeason20242025!$AA$3:$AA$1315,DataRegularSeason20242025!$B$3:$B$1315, "&lt;=" &amp; BW$1, DataRegularSeason20242025!$D$3:$D$1315, $A8)+SUMIFS(DataRegularSeason20242025!$AB$3:$AB$1315,DataRegularSeason20242025!$B$3:$B$1315, "&lt;=" &amp; BW$1, DataRegularSeason20242025!$E$3:$E$1315, $A8)</f>
        <v>10</v>
      </c>
      <c r="BX8">
        <f>SUMIFS(DataRegularSeason20242025!$AA$3:$AA$1315,DataRegularSeason20242025!$B$3:$B$1315, "&lt;=" &amp; BX$1, DataRegularSeason20242025!$D$3:$D$1315, $A8)+SUMIFS(DataRegularSeason20242025!$AB$3:$AB$1315,DataRegularSeason20242025!$B$3:$B$1315, "&lt;=" &amp; BX$1, DataRegularSeason20242025!$E$3:$E$1315, $A8)</f>
        <v>10</v>
      </c>
      <c r="BY8">
        <f>SUMIFS(DataRegularSeason20242025!$AA$3:$AA$1315,DataRegularSeason20242025!$B$3:$B$1315, "&lt;=" &amp; BY$1, DataRegularSeason20242025!$D$3:$D$1315, $A8)+SUMIFS(DataRegularSeason20242025!$AB$3:$AB$1315,DataRegularSeason20242025!$B$3:$B$1315, "&lt;=" &amp; BY$1, DataRegularSeason20242025!$E$3:$E$1315, $A8)</f>
        <v>10</v>
      </c>
      <c r="BZ8">
        <f>SUMIFS(DataRegularSeason20242025!$AA$3:$AA$1315,DataRegularSeason20242025!$B$3:$B$1315, "&lt;=" &amp; BZ$1, DataRegularSeason20242025!$D$3:$D$1315, $A8)+SUMIFS(DataRegularSeason20242025!$AB$3:$AB$1315,DataRegularSeason20242025!$B$3:$B$1315, "&lt;=" &amp; BZ$1, DataRegularSeason20242025!$E$3:$E$1315, $A8)</f>
        <v>10</v>
      </c>
      <c r="CA8">
        <f>SUMIFS(DataRegularSeason20242025!$AA$3:$AA$1315,DataRegularSeason20242025!$B$3:$B$1315, "&lt;=" &amp; CA$1, DataRegularSeason20242025!$D$3:$D$1315, $A8)+SUMIFS(DataRegularSeason20242025!$AB$3:$AB$1315,DataRegularSeason20242025!$B$3:$B$1315, "&lt;=" &amp; CA$1, DataRegularSeason20242025!$E$3:$E$1315, $A8)</f>
        <v>10</v>
      </c>
      <c r="CB8">
        <f>SUMIFS(DataRegularSeason20242025!$AA$3:$AA$1315,DataRegularSeason20242025!$B$3:$B$1315, "&lt;=" &amp; CB$1, DataRegularSeason20242025!$D$3:$D$1315, $A8)+SUMIFS(DataRegularSeason20242025!$AB$3:$AB$1315,DataRegularSeason20242025!$B$3:$B$1315, "&lt;=" &amp; CB$1, DataRegularSeason20242025!$E$3:$E$1315, $A8)</f>
        <v>10</v>
      </c>
      <c r="CC8">
        <f>SUMIFS(DataRegularSeason20242025!$AA$3:$AA$1315,DataRegularSeason20242025!$B$3:$B$1315, "&lt;=" &amp; CC$1, DataRegularSeason20242025!$D$3:$D$1315, $A8)+SUMIFS(DataRegularSeason20242025!$AB$3:$AB$1315,DataRegularSeason20242025!$B$3:$B$1315, "&lt;=" &amp; CC$1, DataRegularSeason20242025!$E$3:$E$1315, $A8)</f>
        <v>10</v>
      </c>
      <c r="CD8">
        <f>SUMIFS(DataRegularSeason20242025!$AA$3:$AA$1315,DataRegularSeason20242025!$B$3:$B$1315, "&lt;=" &amp; CD$1, DataRegularSeason20242025!$D$3:$D$1315, $A8)+SUMIFS(DataRegularSeason20242025!$AB$3:$AB$1315,DataRegularSeason20242025!$B$3:$B$1315, "&lt;=" &amp; CD$1, DataRegularSeason20242025!$E$3:$E$1315, $A8)</f>
        <v>10</v>
      </c>
      <c r="CE8">
        <f>SUMIFS(DataRegularSeason20242025!$AA$3:$AA$1315,DataRegularSeason20242025!$B$3:$B$1315, "&lt;=" &amp; CE$1, DataRegularSeason20242025!$D$3:$D$1315, $A8)+SUMIFS(DataRegularSeason20242025!$AB$3:$AB$1315,DataRegularSeason20242025!$B$3:$B$1315, "&lt;=" &amp; CE$1, DataRegularSeason20242025!$E$3:$E$1315, $A8)</f>
        <v>10</v>
      </c>
      <c r="CF8">
        <f>SUMIFS(DataRegularSeason20242025!$AA$3:$AA$1315,DataRegularSeason20242025!$B$3:$B$1315, "&lt;=" &amp; CF$1, DataRegularSeason20242025!$D$3:$D$1315, $A8)+SUMIFS(DataRegularSeason20242025!$AB$3:$AB$1315,DataRegularSeason20242025!$B$3:$B$1315, "&lt;=" &amp; CF$1, DataRegularSeason20242025!$E$3:$E$1315, $A8)</f>
        <v>10</v>
      </c>
      <c r="CG8">
        <f>SUMIFS(DataRegularSeason20242025!$AA$3:$AA$1315,DataRegularSeason20242025!$B$3:$B$1315, "&lt;=" &amp; CG$1, DataRegularSeason20242025!$D$3:$D$1315, $A8)+SUMIFS(DataRegularSeason20242025!$AB$3:$AB$1315,DataRegularSeason20242025!$B$3:$B$1315, "&lt;=" &amp; CG$1, DataRegularSeason20242025!$E$3:$E$1315, $A8)</f>
        <v>10</v>
      </c>
      <c r="CH8">
        <f>SUMIFS(DataRegularSeason20242025!$AA$3:$AA$1315,DataRegularSeason20242025!$B$3:$B$1315, "&lt;=" &amp; CH$1, DataRegularSeason20242025!$D$3:$D$1315, $A8)+SUMIFS(DataRegularSeason20242025!$AB$3:$AB$1315,DataRegularSeason20242025!$B$3:$B$1315, "&lt;=" &amp; CH$1, DataRegularSeason20242025!$E$3:$E$1315, $A8)</f>
        <v>10</v>
      </c>
      <c r="CI8">
        <f>SUMIFS(DataRegularSeason20242025!$AA$3:$AA$1315,DataRegularSeason20242025!$B$3:$B$1315, "&lt;=" &amp; CI$1, DataRegularSeason20242025!$D$3:$D$1315, $A8)+SUMIFS(DataRegularSeason20242025!$AB$3:$AB$1315,DataRegularSeason20242025!$B$3:$B$1315, "&lt;=" &amp; CI$1, DataRegularSeason20242025!$E$3:$E$1315, $A8)</f>
        <v>10</v>
      </c>
      <c r="CJ8">
        <f>SUMIFS(DataRegularSeason20242025!$AA$3:$AA$1315,DataRegularSeason20242025!$B$3:$B$1315, "&lt;=" &amp; CJ$1, DataRegularSeason20242025!$D$3:$D$1315, $A8)+SUMIFS(DataRegularSeason20242025!$AB$3:$AB$1315,DataRegularSeason20242025!$B$3:$B$1315, "&lt;=" &amp; CJ$1, DataRegularSeason20242025!$E$3:$E$1315, $A8)</f>
        <v>10</v>
      </c>
      <c r="CK8">
        <f>SUMIFS(DataRegularSeason20242025!$AA$3:$AA$1315,DataRegularSeason20242025!$B$3:$B$1315, "&lt;=" &amp; CK$1, DataRegularSeason20242025!$D$3:$D$1315, $A8)+SUMIFS(DataRegularSeason20242025!$AB$3:$AB$1315,DataRegularSeason20242025!$B$3:$B$1315, "&lt;=" &amp; CK$1, DataRegularSeason20242025!$E$3:$E$1315, $A8)</f>
        <v>10</v>
      </c>
      <c r="CL8">
        <f>SUMIFS(DataRegularSeason20242025!$AA$3:$AA$1315,DataRegularSeason20242025!$B$3:$B$1315, "&lt;=" &amp; CL$1, DataRegularSeason20242025!$D$3:$D$1315, $A8)+SUMIFS(DataRegularSeason20242025!$AB$3:$AB$1315,DataRegularSeason20242025!$B$3:$B$1315, "&lt;=" &amp; CL$1, DataRegularSeason20242025!$E$3:$E$1315, $A8)</f>
        <v>10</v>
      </c>
      <c r="CM8">
        <f>SUMIFS(DataRegularSeason20242025!$AA$3:$AA$1315,DataRegularSeason20242025!$B$3:$B$1315, "&lt;=" &amp; CM$1, DataRegularSeason20242025!$D$3:$D$1315, $A8)+SUMIFS(DataRegularSeason20242025!$AB$3:$AB$1315,DataRegularSeason20242025!$B$3:$B$1315, "&lt;=" &amp; CM$1, DataRegularSeason20242025!$E$3:$E$1315, $A8)</f>
        <v>10</v>
      </c>
      <c r="CN8">
        <f>SUMIFS(DataRegularSeason20242025!$AA$3:$AA$1315,DataRegularSeason20242025!$B$3:$B$1315, "&lt;=" &amp; CN$1, DataRegularSeason20242025!$D$3:$D$1315, $A8)+SUMIFS(DataRegularSeason20242025!$AB$3:$AB$1315,DataRegularSeason20242025!$B$3:$B$1315, "&lt;=" &amp; CN$1, DataRegularSeason20242025!$E$3:$E$1315, $A8)</f>
        <v>10</v>
      </c>
      <c r="CO8">
        <f>SUMIFS(DataRegularSeason20242025!$AA$3:$AA$1315,DataRegularSeason20242025!$B$3:$B$1315, "&lt;=" &amp; CO$1, DataRegularSeason20242025!$D$3:$D$1315, $A8)+SUMIFS(DataRegularSeason20242025!$AB$3:$AB$1315,DataRegularSeason20242025!$B$3:$B$1315, "&lt;=" &amp; CO$1, DataRegularSeason20242025!$E$3:$E$1315, $A8)</f>
        <v>10</v>
      </c>
      <c r="CP8">
        <f>SUMIFS(DataRegularSeason20242025!$AA$3:$AA$1315,DataRegularSeason20242025!$B$3:$B$1315, "&lt;=" &amp; CP$1, DataRegularSeason20242025!$D$3:$D$1315, $A8)+SUMIFS(DataRegularSeason20242025!$AB$3:$AB$1315,DataRegularSeason20242025!$B$3:$B$1315, "&lt;=" &amp; CP$1, DataRegularSeason20242025!$E$3:$E$1315, $A8)</f>
        <v>10</v>
      </c>
      <c r="CQ8">
        <f>SUMIFS(DataRegularSeason20242025!$AA$3:$AA$1315,DataRegularSeason20242025!$B$3:$B$1315, "&lt;=" &amp; CQ$1, DataRegularSeason20242025!$D$3:$D$1315, $A8)+SUMIFS(DataRegularSeason20242025!$AB$3:$AB$1315,DataRegularSeason20242025!$B$3:$B$1315, "&lt;=" &amp; CQ$1, DataRegularSeason20242025!$E$3:$E$1315, $A8)</f>
        <v>10</v>
      </c>
      <c r="CR8">
        <f>SUMIFS(DataRegularSeason20242025!$AA$3:$AA$1315,DataRegularSeason20242025!$B$3:$B$1315, "&lt;=" &amp; CR$1, DataRegularSeason20242025!$D$3:$D$1315, $A8)+SUMIFS(DataRegularSeason20242025!$AB$3:$AB$1315,DataRegularSeason20242025!$B$3:$B$1315, "&lt;=" &amp; CR$1, DataRegularSeason20242025!$E$3:$E$1315, $A8)</f>
        <v>10</v>
      </c>
      <c r="CS8">
        <f>SUMIFS(DataRegularSeason20242025!$AA$3:$AA$1315,DataRegularSeason20242025!$B$3:$B$1315, "&lt;=" &amp; CS$1, DataRegularSeason20242025!$D$3:$D$1315, $A8)+SUMIFS(DataRegularSeason20242025!$AB$3:$AB$1315,DataRegularSeason20242025!$B$3:$B$1315, "&lt;=" &amp; CS$1, DataRegularSeason20242025!$E$3:$E$1315, $A8)</f>
        <v>10</v>
      </c>
      <c r="CT8">
        <f>SUMIFS(DataRegularSeason20242025!$AA$3:$AA$1315,DataRegularSeason20242025!$B$3:$B$1315, "&lt;=" &amp; CT$1, DataRegularSeason20242025!$D$3:$D$1315, $A8)+SUMIFS(DataRegularSeason20242025!$AB$3:$AB$1315,DataRegularSeason20242025!$B$3:$B$1315, "&lt;=" &amp; CT$1, DataRegularSeason20242025!$E$3:$E$1315, $A8)</f>
        <v>10</v>
      </c>
      <c r="CU8">
        <f>SUMIFS(DataRegularSeason20242025!$AA$3:$AA$1315,DataRegularSeason20242025!$B$3:$B$1315, "&lt;=" &amp; CU$1, DataRegularSeason20242025!$D$3:$D$1315, $A8)+SUMIFS(DataRegularSeason20242025!$AB$3:$AB$1315,DataRegularSeason20242025!$B$3:$B$1315, "&lt;=" &amp; CU$1, DataRegularSeason20242025!$E$3:$E$1315, $A8)</f>
        <v>10</v>
      </c>
      <c r="CV8">
        <f>SUMIFS(DataRegularSeason20242025!$AA$3:$AA$1315,DataRegularSeason20242025!$B$3:$B$1315, "&lt;=" &amp; CV$1, DataRegularSeason20242025!$D$3:$D$1315, $A8)+SUMIFS(DataRegularSeason20242025!$AB$3:$AB$1315,DataRegularSeason20242025!$B$3:$B$1315, "&lt;=" &amp; CV$1, DataRegularSeason20242025!$E$3:$E$1315, $A8)</f>
        <v>10</v>
      </c>
      <c r="CW8">
        <f>SUMIFS(DataRegularSeason20242025!$AA$3:$AA$1315,DataRegularSeason20242025!$B$3:$B$1315, "&lt;=" &amp; CW$1, DataRegularSeason20242025!$D$3:$D$1315, $A8)+SUMIFS(DataRegularSeason20242025!$AB$3:$AB$1315,DataRegularSeason20242025!$B$3:$B$1315, "&lt;=" &amp; CW$1, DataRegularSeason20242025!$E$3:$E$1315, $A8)</f>
        <v>10</v>
      </c>
      <c r="CX8">
        <f>SUMIFS(DataRegularSeason20242025!$AA$3:$AA$1315,DataRegularSeason20242025!$B$3:$B$1315, "&lt;=" &amp; CX$1, DataRegularSeason20242025!$D$3:$D$1315, $A8)+SUMIFS(DataRegularSeason20242025!$AB$3:$AB$1315,DataRegularSeason20242025!$B$3:$B$1315, "&lt;=" &amp; CX$1, DataRegularSeason20242025!$E$3:$E$1315, $A8)</f>
        <v>10</v>
      </c>
      <c r="CY8">
        <f>SUMIFS(DataRegularSeason20242025!$AA$3:$AA$1315,DataRegularSeason20242025!$B$3:$B$1315, "&lt;=" &amp; CY$1, DataRegularSeason20242025!$D$3:$D$1315, $A8)+SUMIFS(DataRegularSeason20242025!$AB$3:$AB$1315,DataRegularSeason20242025!$B$3:$B$1315, "&lt;=" &amp; CY$1, DataRegularSeason20242025!$E$3:$E$1315, $A8)</f>
        <v>10</v>
      </c>
      <c r="CZ8">
        <f>SUMIFS(DataRegularSeason20242025!$AA$3:$AA$1315,DataRegularSeason20242025!$B$3:$B$1315, "&lt;=" &amp; CZ$1, DataRegularSeason20242025!$D$3:$D$1315, $A8)+SUMIFS(DataRegularSeason20242025!$AB$3:$AB$1315,DataRegularSeason20242025!$B$3:$B$1315, "&lt;=" &amp; CZ$1, DataRegularSeason20242025!$E$3:$E$1315, $A8)</f>
        <v>10</v>
      </c>
      <c r="DA8">
        <f>SUMIFS(DataRegularSeason20242025!$AA$3:$AA$1315,DataRegularSeason20242025!$B$3:$B$1315, "&lt;=" &amp; DA$1, DataRegularSeason20242025!$D$3:$D$1315, $A8)+SUMIFS(DataRegularSeason20242025!$AB$3:$AB$1315,DataRegularSeason20242025!$B$3:$B$1315, "&lt;=" &amp; DA$1, DataRegularSeason20242025!$E$3:$E$1315, $A8)</f>
        <v>10</v>
      </c>
      <c r="DB8">
        <f>SUMIFS(DataRegularSeason20242025!$AA$3:$AA$1315,DataRegularSeason20242025!$B$3:$B$1315, "&lt;=" &amp; DB$1, DataRegularSeason20242025!$D$3:$D$1315, $A8)+SUMIFS(DataRegularSeason20242025!$AB$3:$AB$1315,DataRegularSeason20242025!$B$3:$B$1315, "&lt;=" &amp; DB$1, DataRegularSeason20242025!$E$3:$E$1315, $A8)</f>
        <v>10</v>
      </c>
      <c r="DC8">
        <f>SUMIFS(DataRegularSeason20242025!$AA$3:$AA$1315,DataRegularSeason20242025!$B$3:$B$1315, "&lt;=" &amp; DC$1, DataRegularSeason20242025!$D$3:$D$1315, $A8)+SUMIFS(DataRegularSeason20242025!$AB$3:$AB$1315,DataRegularSeason20242025!$B$3:$B$1315, "&lt;=" &amp; DC$1, DataRegularSeason20242025!$E$3:$E$1315, $A8)</f>
        <v>10</v>
      </c>
      <c r="DD8">
        <f>SUMIFS(DataRegularSeason20242025!$AA$3:$AA$1315,DataRegularSeason20242025!$B$3:$B$1315, "&lt;=" &amp; DD$1, DataRegularSeason20242025!$D$3:$D$1315, $A8)+SUMIFS(DataRegularSeason20242025!$AB$3:$AB$1315,DataRegularSeason20242025!$B$3:$B$1315, "&lt;=" &amp; DD$1, DataRegularSeason20242025!$E$3:$E$1315, $A8)</f>
        <v>10</v>
      </c>
      <c r="DE8">
        <f>SUMIFS(DataRegularSeason20242025!$AA$3:$AA$1315,DataRegularSeason20242025!$B$3:$B$1315, "&lt;=" &amp; DE$1, DataRegularSeason20242025!$D$3:$D$1315, $A8)+SUMIFS(DataRegularSeason20242025!$AB$3:$AB$1315,DataRegularSeason20242025!$B$3:$B$1315, "&lt;=" &amp; DE$1, DataRegularSeason20242025!$E$3:$E$1315, $A8)</f>
        <v>10</v>
      </c>
      <c r="DF8">
        <f>SUMIFS(DataRegularSeason20242025!$AA$3:$AA$1315,DataRegularSeason20242025!$B$3:$B$1315, "&lt;=" &amp; DF$1, DataRegularSeason20242025!$D$3:$D$1315, $A8)+SUMIFS(DataRegularSeason20242025!$AB$3:$AB$1315,DataRegularSeason20242025!$B$3:$B$1315, "&lt;=" &amp; DF$1, DataRegularSeason20242025!$E$3:$E$1315, $A8)</f>
        <v>10</v>
      </c>
      <c r="DG8">
        <f>SUMIFS(DataRegularSeason20242025!$AA$3:$AA$1315,DataRegularSeason20242025!$B$3:$B$1315, "&lt;=" &amp; DG$1, DataRegularSeason20242025!$D$3:$D$1315, $A8)+SUMIFS(DataRegularSeason20242025!$AB$3:$AB$1315,DataRegularSeason20242025!$B$3:$B$1315, "&lt;=" &amp; DG$1, DataRegularSeason20242025!$E$3:$E$1315, $A8)</f>
        <v>10</v>
      </c>
      <c r="DH8">
        <f>SUMIFS(DataRegularSeason20242025!$AA$3:$AA$1315,DataRegularSeason20242025!$B$3:$B$1315, "&lt;=" &amp; DH$1, DataRegularSeason20242025!$D$3:$D$1315, $A8)+SUMIFS(DataRegularSeason20242025!$AB$3:$AB$1315,DataRegularSeason20242025!$B$3:$B$1315, "&lt;=" &amp; DH$1, DataRegularSeason20242025!$E$3:$E$1315, $A8)</f>
        <v>10</v>
      </c>
      <c r="DI8">
        <f>SUMIFS(DataRegularSeason20242025!$AA$3:$AA$1315,DataRegularSeason20242025!$B$3:$B$1315, "&lt;=" &amp; DI$1, DataRegularSeason20242025!$D$3:$D$1315, $A8)+SUMIFS(DataRegularSeason20242025!$AB$3:$AB$1315,DataRegularSeason20242025!$B$3:$B$1315, "&lt;=" &amp; DI$1, DataRegularSeason20242025!$E$3:$E$1315, $A8)</f>
        <v>10</v>
      </c>
      <c r="DJ8">
        <f>SUMIFS(DataRegularSeason20242025!$AA$3:$AA$1315,DataRegularSeason20242025!$B$3:$B$1315, "&lt;=" &amp; DJ$1, DataRegularSeason20242025!$D$3:$D$1315, $A8)+SUMIFS(DataRegularSeason20242025!$AB$3:$AB$1315,DataRegularSeason20242025!$B$3:$B$1315, "&lt;=" &amp; DJ$1, DataRegularSeason20242025!$E$3:$E$1315, $A8)</f>
        <v>10</v>
      </c>
      <c r="DK8">
        <f>SUMIFS(DataRegularSeason20242025!$AA$3:$AA$1315,DataRegularSeason20242025!$B$3:$B$1315, "&lt;=" &amp; DK$1, DataRegularSeason20242025!$D$3:$D$1315, $A8)+SUMIFS(DataRegularSeason20242025!$AB$3:$AB$1315,DataRegularSeason20242025!$B$3:$B$1315, "&lt;=" &amp; DK$1, DataRegularSeason20242025!$E$3:$E$1315, $A8)</f>
        <v>10</v>
      </c>
      <c r="DL8">
        <f>SUMIFS(DataRegularSeason20242025!$AA$3:$AA$1315,DataRegularSeason20242025!$B$3:$B$1315, "&lt;=" &amp; DL$1, DataRegularSeason20242025!$D$3:$D$1315, $A8)+SUMIFS(DataRegularSeason20242025!$AB$3:$AB$1315,DataRegularSeason20242025!$B$3:$B$1315, "&lt;=" &amp; DL$1, DataRegularSeason20242025!$E$3:$E$1315, $A8)</f>
        <v>10</v>
      </c>
      <c r="DM8">
        <f>SUMIFS(DataRegularSeason20242025!$AA$3:$AA$1315,DataRegularSeason20242025!$B$3:$B$1315, "&lt;=" &amp; DM$1, DataRegularSeason20242025!$D$3:$D$1315, $A8)+SUMIFS(DataRegularSeason20242025!$AB$3:$AB$1315,DataRegularSeason20242025!$B$3:$B$1315, "&lt;=" &amp; DM$1, DataRegularSeason20242025!$E$3:$E$1315, $A8)</f>
        <v>10</v>
      </c>
      <c r="DN8">
        <f>SUMIFS(DataRegularSeason20242025!$AA$3:$AA$1315,DataRegularSeason20242025!$B$3:$B$1315, "&lt;=" &amp; DN$1, DataRegularSeason20242025!$D$3:$D$1315, $A8)+SUMIFS(DataRegularSeason20242025!$AB$3:$AB$1315,DataRegularSeason20242025!$B$3:$B$1315, "&lt;=" &amp; DN$1, DataRegularSeason20242025!$E$3:$E$1315, $A8)</f>
        <v>10</v>
      </c>
      <c r="DO8">
        <f>SUMIFS(DataRegularSeason20242025!$AA$3:$AA$1315,DataRegularSeason20242025!$B$3:$B$1315, "&lt;=" &amp; DO$1, DataRegularSeason20242025!$D$3:$D$1315, $A8)+SUMIFS(DataRegularSeason20242025!$AB$3:$AB$1315,DataRegularSeason20242025!$B$3:$B$1315, "&lt;=" &amp; DO$1, DataRegularSeason20242025!$E$3:$E$1315, $A8)</f>
        <v>10</v>
      </c>
      <c r="DP8">
        <f>SUMIFS(DataRegularSeason20242025!$AA$3:$AA$1315,DataRegularSeason20242025!$B$3:$B$1315, "&lt;=" &amp; DP$1, DataRegularSeason20242025!$D$3:$D$1315, $A8)+SUMIFS(DataRegularSeason20242025!$AB$3:$AB$1315,DataRegularSeason20242025!$B$3:$B$1315, "&lt;=" &amp; DP$1, DataRegularSeason20242025!$E$3:$E$1315, $A8)</f>
        <v>10</v>
      </c>
      <c r="DQ8">
        <f>SUMIFS(DataRegularSeason20242025!$AA$3:$AA$1315,DataRegularSeason20242025!$B$3:$B$1315, "&lt;=" &amp; DQ$1, DataRegularSeason20242025!$D$3:$D$1315, $A8)+SUMIFS(DataRegularSeason20242025!$AB$3:$AB$1315,DataRegularSeason20242025!$B$3:$B$1315, "&lt;=" &amp; DQ$1, DataRegularSeason20242025!$E$3:$E$1315, $A8)</f>
        <v>10</v>
      </c>
      <c r="DR8">
        <f>SUMIFS(DataRegularSeason20242025!$AA$3:$AA$1315,DataRegularSeason20242025!$B$3:$B$1315, "&lt;=" &amp; DR$1, DataRegularSeason20242025!$D$3:$D$1315, $A8)+SUMIFS(DataRegularSeason20242025!$AB$3:$AB$1315,DataRegularSeason20242025!$B$3:$B$1315, "&lt;=" &amp; DR$1, DataRegularSeason20242025!$E$3:$E$1315, $A8)</f>
        <v>10</v>
      </c>
      <c r="DS8">
        <f>SUMIFS(DataRegularSeason20242025!$AA$3:$AA$1315,DataRegularSeason20242025!$B$3:$B$1315, "&lt;=" &amp; DS$1, DataRegularSeason20242025!$D$3:$D$1315, $A8)+SUMIFS(DataRegularSeason20242025!$AB$3:$AB$1315,DataRegularSeason20242025!$B$3:$B$1315, "&lt;=" &amp; DS$1, DataRegularSeason20242025!$E$3:$E$1315, $A8)</f>
        <v>10</v>
      </c>
      <c r="DT8">
        <f>SUMIFS(DataRegularSeason20242025!$AA$3:$AA$1315,DataRegularSeason20242025!$B$3:$B$1315, "&lt;=" &amp; DT$1, DataRegularSeason20242025!$D$3:$D$1315, $A8)+SUMIFS(DataRegularSeason20242025!$AB$3:$AB$1315,DataRegularSeason20242025!$B$3:$B$1315, "&lt;=" &amp; DT$1, DataRegularSeason20242025!$E$3:$E$1315, $A8)</f>
        <v>10</v>
      </c>
      <c r="DU8">
        <f>SUMIFS(DataRegularSeason20242025!$AA$3:$AA$1315,DataRegularSeason20242025!$B$3:$B$1315, "&lt;=" &amp; DU$1, DataRegularSeason20242025!$D$3:$D$1315, $A8)+SUMIFS(DataRegularSeason20242025!$AB$3:$AB$1315,DataRegularSeason20242025!$B$3:$B$1315, "&lt;=" &amp; DU$1, DataRegularSeason20242025!$E$3:$E$1315, $A8)</f>
        <v>10</v>
      </c>
      <c r="DV8">
        <f>SUMIFS(DataRegularSeason20242025!$AA$3:$AA$1315,DataRegularSeason20242025!$B$3:$B$1315, "&lt;=" &amp; DV$1, DataRegularSeason20242025!$D$3:$D$1315, $A8)+SUMIFS(DataRegularSeason20242025!$AB$3:$AB$1315,DataRegularSeason20242025!$B$3:$B$1315, "&lt;=" &amp; DV$1, DataRegularSeason20242025!$E$3:$E$1315, $A8)</f>
        <v>10</v>
      </c>
      <c r="DW8">
        <f>SUMIFS(DataRegularSeason20242025!$AA$3:$AA$1315,DataRegularSeason20242025!$B$3:$B$1315, "&lt;=" &amp; DW$1, DataRegularSeason20242025!$D$3:$D$1315, $A8)+SUMIFS(DataRegularSeason20242025!$AB$3:$AB$1315,DataRegularSeason20242025!$B$3:$B$1315, "&lt;=" &amp; DW$1, DataRegularSeason20242025!$E$3:$E$1315, $A8)</f>
        <v>10</v>
      </c>
      <c r="DX8">
        <f>SUMIFS(DataRegularSeason20242025!$AA$3:$AA$1315,DataRegularSeason20242025!$B$3:$B$1315, "&lt;=" &amp; DX$1, DataRegularSeason20242025!$D$3:$D$1315, $A8)+SUMIFS(DataRegularSeason20242025!$AB$3:$AB$1315,DataRegularSeason20242025!$B$3:$B$1315, "&lt;=" &amp; DX$1, DataRegularSeason20242025!$E$3:$E$1315, $A8)</f>
        <v>10</v>
      </c>
      <c r="DY8">
        <f>SUMIFS(DataRegularSeason20242025!$AA$3:$AA$1315,DataRegularSeason20242025!$B$3:$B$1315, "&lt;=" &amp; DY$1, DataRegularSeason20242025!$D$3:$D$1315, $A8)+SUMIFS(DataRegularSeason20242025!$AB$3:$AB$1315,DataRegularSeason20242025!$B$3:$B$1315, "&lt;=" &amp; DY$1, DataRegularSeason20242025!$E$3:$E$1315, $A8)</f>
        <v>10</v>
      </c>
      <c r="DZ8">
        <f>SUMIFS(DataRegularSeason20242025!$AA$3:$AA$1315,DataRegularSeason20242025!$B$3:$B$1315, "&lt;=" &amp; DZ$1, DataRegularSeason20242025!$D$3:$D$1315, $A8)+SUMIFS(DataRegularSeason20242025!$AB$3:$AB$1315,DataRegularSeason20242025!$B$3:$B$1315, "&lt;=" &amp; DZ$1, DataRegularSeason20242025!$E$3:$E$1315, $A8)</f>
        <v>10</v>
      </c>
      <c r="EA8">
        <f>SUMIFS(DataRegularSeason20242025!$AA$3:$AA$1315,DataRegularSeason20242025!$B$3:$B$1315, "&lt;=" &amp; EA$1, DataRegularSeason20242025!$D$3:$D$1315, $A8)+SUMIFS(DataRegularSeason20242025!$AB$3:$AB$1315,DataRegularSeason20242025!$B$3:$B$1315, "&lt;=" &amp; EA$1, DataRegularSeason20242025!$E$3:$E$1315, $A8)</f>
        <v>10</v>
      </c>
      <c r="EB8">
        <f>SUMIFS(DataRegularSeason20242025!$AA$3:$AA$1315,DataRegularSeason20242025!$B$3:$B$1315, "&lt;=" &amp; EB$1, DataRegularSeason20242025!$D$3:$D$1315, $A8)+SUMIFS(DataRegularSeason20242025!$AB$3:$AB$1315,DataRegularSeason20242025!$B$3:$B$1315, "&lt;=" &amp; EB$1, DataRegularSeason20242025!$E$3:$E$1315, $A8)</f>
        <v>10</v>
      </c>
      <c r="EC8">
        <f>SUMIFS(DataRegularSeason20242025!$AA$3:$AA$1315,DataRegularSeason20242025!$B$3:$B$1315, "&lt;=" &amp; EC$1, DataRegularSeason20242025!$D$3:$D$1315, $A8)+SUMIFS(DataRegularSeason20242025!$AB$3:$AB$1315,DataRegularSeason20242025!$B$3:$B$1315, "&lt;=" &amp; EC$1, DataRegularSeason20242025!$E$3:$E$1315, $A8)</f>
        <v>10</v>
      </c>
      <c r="ED8">
        <f>SUMIFS(DataRegularSeason20242025!$AA$3:$AA$1315,DataRegularSeason20242025!$B$3:$B$1315, "&lt;=" &amp; ED$1, DataRegularSeason20242025!$D$3:$D$1315, $A8)+SUMIFS(DataRegularSeason20242025!$AB$3:$AB$1315,DataRegularSeason20242025!$B$3:$B$1315, "&lt;=" &amp; ED$1, DataRegularSeason20242025!$E$3:$E$1315, $A8)</f>
        <v>10</v>
      </c>
      <c r="EE8">
        <f>SUMIFS(DataRegularSeason20242025!$AA$3:$AA$1315,DataRegularSeason20242025!$B$3:$B$1315, "&lt;=" &amp; EE$1, DataRegularSeason20242025!$D$3:$D$1315, $A8)+SUMIFS(DataRegularSeason20242025!$AB$3:$AB$1315,DataRegularSeason20242025!$B$3:$B$1315, "&lt;=" &amp; EE$1, DataRegularSeason20242025!$E$3:$E$1315, $A8)</f>
        <v>10</v>
      </c>
      <c r="EF8">
        <f>SUMIFS(DataRegularSeason20242025!$AA$3:$AA$1315,DataRegularSeason20242025!$B$3:$B$1315, "&lt;=" &amp; EF$1, DataRegularSeason20242025!$D$3:$D$1315, $A8)+SUMIFS(DataRegularSeason20242025!$AB$3:$AB$1315,DataRegularSeason20242025!$B$3:$B$1315, "&lt;=" &amp; EF$1, DataRegularSeason20242025!$E$3:$E$1315, $A8)</f>
        <v>10</v>
      </c>
      <c r="EG8">
        <f>SUMIFS(DataRegularSeason20242025!$AA$3:$AA$1315,DataRegularSeason20242025!$B$3:$B$1315, "&lt;=" &amp; EG$1, DataRegularSeason20242025!$D$3:$D$1315, $A8)+SUMIFS(DataRegularSeason20242025!$AB$3:$AB$1315,DataRegularSeason20242025!$B$3:$B$1315, "&lt;=" &amp; EG$1, DataRegularSeason20242025!$E$3:$E$1315, $A8)</f>
        <v>10</v>
      </c>
      <c r="EH8">
        <f>SUMIFS(DataRegularSeason20242025!$AA$3:$AA$1315,DataRegularSeason20242025!$B$3:$B$1315, "&lt;=" &amp; EH$1, DataRegularSeason20242025!$D$3:$D$1315, $A8)+SUMIFS(DataRegularSeason20242025!$AB$3:$AB$1315,DataRegularSeason20242025!$B$3:$B$1315, "&lt;=" &amp; EH$1, DataRegularSeason20242025!$E$3:$E$1315, $A8)</f>
        <v>10</v>
      </c>
      <c r="EI8">
        <f>SUMIFS(DataRegularSeason20242025!$AA$3:$AA$1315,DataRegularSeason20242025!$B$3:$B$1315, "&lt;=" &amp; EI$1, DataRegularSeason20242025!$D$3:$D$1315, $A8)+SUMIFS(DataRegularSeason20242025!$AB$3:$AB$1315,DataRegularSeason20242025!$B$3:$B$1315, "&lt;=" &amp; EI$1, DataRegularSeason20242025!$E$3:$E$1315, $A8)</f>
        <v>10</v>
      </c>
      <c r="EJ8">
        <f>SUMIFS(DataRegularSeason20242025!$AA$3:$AA$1315,DataRegularSeason20242025!$B$3:$B$1315, "&lt;=" &amp; EJ$1, DataRegularSeason20242025!$D$3:$D$1315, $A8)+SUMIFS(DataRegularSeason20242025!$AB$3:$AB$1315,DataRegularSeason20242025!$B$3:$B$1315, "&lt;=" &amp; EJ$1, DataRegularSeason20242025!$E$3:$E$1315, $A8)</f>
        <v>10</v>
      </c>
      <c r="EK8">
        <f>SUMIFS(DataRegularSeason20242025!$AA$3:$AA$1315,DataRegularSeason20242025!$B$3:$B$1315, "&lt;=" &amp; EK$1, DataRegularSeason20242025!$D$3:$D$1315, $A8)+SUMIFS(DataRegularSeason20242025!$AB$3:$AB$1315,DataRegularSeason20242025!$B$3:$B$1315, "&lt;=" &amp; EK$1, DataRegularSeason20242025!$E$3:$E$1315, $A8)</f>
        <v>10</v>
      </c>
      <c r="EL8">
        <f>SUMIFS(DataRegularSeason20242025!$AA$3:$AA$1315,DataRegularSeason20242025!$B$3:$B$1315, "&lt;=" &amp; EL$1, DataRegularSeason20242025!$D$3:$D$1315, $A8)+SUMIFS(DataRegularSeason20242025!$AB$3:$AB$1315,DataRegularSeason20242025!$B$3:$B$1315, "&lt;=" &amp; EL$1, DataRegularSeason20242025!$E$3:$E$1315, $A8)</f>
        <v>10</v>
      </c>
      <c r="EM8">
        <f>SUMIFS(DataRegularSeason20242025!$AA$3:$AA$1315,DataRegularSeason20242025!$B$3:$B$1315, "&lt;=" &amp; EM$1, DataRegularSeason20242025!$D$3:$D$1315, $A8)+SUMIFS(DataRegularSeason20242025!$AB$3:$AB$1315,DataRegularSeason20242025!$B$3:$B$1315, "&lt;=" &amp; EM$1, DataRegularSeason20242025!$E$3:$E$1315, $A8)</f>
        <v>10</v>
      </c>
      <c r="EN8">
        <f>SUMIFS(DataRegularSeason20242025!$AA$3:$AA$1315,DataRegularSeason20242025!$B$3:$B$1315, "&lt;=" &amp; EN$1, DataRegularSeason20242025!$D$3:$D$1315, $A8)+SUMIFS(DataRegularSeason20242025!$AB$3:$AB$1315,DataRegularSeason20242025!$B$3:$B$1315, "&lt;=" &amp; EN$1, DataRegularSeason20242025!$E$3:$E$1315, $A8)</f>
        <v>10</v>
      </c>
      <c r="EO8">
        <f>SUMIFS(DataRegularSeason20242025!$AA$3:$AA$1315,DataRegularSeason20242025!$B$3:$B$1315, "&lt;=" &amp; EO$1, DataRegularSeason20242025!$D$3:$D$1315, $A8)+SUMIFS(DataRegularSeason20242025!$AB$3:$AB$1315,DataRegularSeason20242025!$B$3:$B$1315, "&lt;=" &amp; EO$1, DataRegularSeason20242025!$E$3:$E$1315, $A8)</f>
        <v>10</v>
      </c>
      <c r="EP8">
        <f>SUMIFS(DataRegularSeason20242025!$AA$3:$AA$1315,DataRegularSeason20242025!$B$3:$B$1315, "&lt;=" &amp; EP$1, DataRegularSeason20242025!$D$3:$D$1315, $A8)+SUMIFS(DataRegularSeason20242025!$AB$3:$AB$1315,DataRegularSeason20242025!$B$3:$B$1315, "&lt;=" &amp; EP$1, DataRegularSeason20242025!$E$3:$E$1315, $A8)</f>
        <v>10</v>
      </c>
      <c r="EQ8">
        <f>SUMIFS(DataRegularSeason20242025!$AA$3:$AA$1315,DataRegularSeason20242025!$B$3:$B$1315, "&lt;=" &amp; EQ$1, DataRegularSeason20242025!$D$3:$D$1315, $A8)+SUMIFS(DataRegularSeason20242025!$AB$3:$AB$1315,DataRegularSeason20242025!$B$3:$B$1315, "&lt;=" &amp; EQ$1, DataRegularSeason20242025!$E$3:$E$1315, $A8)</f>
        <v>10</v>
      </c>
      <c r="ER8">
        <f>SUMIFS(DataRegularSeason20242025!$AA$3:$AA$1315,DataRegularSeason20242025!$B$3:$B$1315, "&lt;=" &amp; ER$1, DataRegularSeason20242025!$D$3:$D$1315, $A8)+SUMIFS(DataRegularSeason20242025!$AB$3:$AB$1315,DataRegularSeason20242025!$B$3:$B$1315, "&lt;=" &amp; ER$1, DataRegularSeason20242025!$E$3:$E$1315, $A8)</f>
        <v>10</v>
      </c>
      <c r="ES8">
        <f>SUMIFS(DataRegularSeason20242025!$AA$3:$AA$1315,DataRegularSeason20242025!$B$3:$B$1315, "&lt;=" &amp; ES$1, DataRegularSeason20242025!$D$3:$D$1315, $A8)+SUMIFS(DataRegularSeason20242025!$AB$3:$AB$1315,DataRegularSeason20242025!$B$3:$B$1315, "&lt;=" &amp; ES$1, DataRegularSeason20242025!$E$3:$E$1315, $A8)</f>
        <v>10</v>
      </c>
      <c r="ET8">
        <f>SUMIFS(DataRegularSeason20242025!$AA$3:$AA$1315,DataRegularSeason20242025!$B$3:$B$1315, "&lt;=" &amp; ET$1, DataRegularSeason20242025!$D$3:$D$1315, $A8)+SUMIFS(DataRegularSeason20242025!$AB$3:$AB$1315,DataRegularSeason20242025!$B$3:$B$1315, "&lt;=" &amp; ET$1, DataRegularSeason20242025!$E$3:$E$1315, $A8)</f>
        <v>10</v>
      </c>
      <c r="EU8">
        <f>SUMIFS(DataRegularSeason20242025!$AA$3:$AA$1315,DataRegularSeason20242025!$B$3:$B$1315, "&lt;=" &amp; EU$1, DataRegularSeason20242025!$D$3:$D$1315, $A8)+SUMIFS(DataRegularSeason20242025!$AB$3:$AB$1315,DataRegularSeason20242025!$B$3:$B$1315, "&lt;=" &amp; EU$1, DataRegularSeason20242025!$E$3:$E$1315, $A8)</f>
        <v>10</v>
      </c>
      <c r="EV8">
        <f>SUMIFS(DataRegularSeason20242025!$AA$3:$AA$1315,DataRegularSeason20242025!$B$3:$B$1315, "&lt;=" &amp; EV$1, DataRegularSeason20242025!$D$3:$D$1315, $A8)+SUMIFS(DataRegularSeason20242025!$AB$3:$AB$1315,DataRegularSeason20242025!$B$3:$B$1315, "&lt;=" &amp; EV$1, DataRegularSeason20242025!$E$3:$E$1315, $A8)</f>
        <v>10</v>
      </c>
      <c r="EW8">
        <f>SUMIFS(DataRegularSeason20242025!$AA$3:$AA$1315,DataRegularSeason20242025!$B$3:$B$1315, "&lt;=" &amp; EW$1, DataRegularSeason20242025!$D$3:$D$1315, $A8)+SUMIFS(DataRegularSeason20242025!$AB$3:$AB$1315,DataRegularSeason20242025!$B$3:$B$1315, "&lt;=" &amp; EW$1, DataRegularSeason20242025!$E$3:$E$1315, $A8)</f>
        <v>10</v>
      </c>
      <c r="EX8">
        <f>SUMIFS(DataRegularSeason20242025!$AA$3:$AA$1315,DataRegularSeason20242025!$B$3:$B$1315, "&lt;=" &amp; EX$1, DataRegularSeason20242025!$D$3:$D$1315, $A8)+SUMIFS(DataRegularSeason20242025!$AB$3:$AB$1315,DataRegularSeason20242025!$B$3:$B$1315, "&lt;=" &amp; EX$1, DataRegularSeason20242025!$E$3:$E$1315, $A8)</f>
        <v>10</v>
      </c>
      <c r="EY8">
        <f>SUMIFS(DataRegularSeason20242025!$AA$3:$AA$1315,DataRegularSeason20242025!$B$3:$B$1315, "&lt;=" &amp; EY$1, DataRegularSeason20242025!$D$3:$D$1315, $A8)+SUMIFS(DataRegularSeason20242025!$AB$3:$AB$1315,DataRegularSeason20242025!$B$3:$B$1315, "&lt;=" &amp; EY$1, DataRegularSeason20242025!$E$3:$E$1315, $A8)</f>
        <v>10</v>
      </c>
      <c r="EZ8">
        <f>SUMIFS(DataRegularSeason20242025!$AA$3:$AA$1315,DataRegularSeason20242025!$B$3:$B$1315, "&lt;=" &amp; EZ$1, DataRegularSeason20242025!$D$3:$D$1315, $A8)+SUMIFS(DataRegularSeason20242025!$AB$3:$AB$1315,DataRegularSeason20242025!$B$3:$B$1315, "&lt;=" &amp; EZ$1, DataRegularSeason20242025!$E$3:$E$1315, $A8)</f>
        <v>10</v>
      </c>
      <c r="FA8">
        <f>SUMIFS(DataRegularSeason20242025!$AA$3:$AA$1315,DataRegularSeason20242025!$B$3:$B$1315, "&lt;=" &amp; FA$1, DataRegularSeason20242025!$D$3:$D$1315, $A8)+SUMIFS(DataRegularSeason20242025!$AB$3:$AB$1315,DataRegularSeason20242025!$B$3:$B$1315, "&lt;=" &amp; FA$1, DataRegularSeason20242025!$E$3:$E$1315, $A8)</f>
        <v>10</v>
      </c>
      <c r="FB8">
        <f>SUMIFS(DataRegularSeason20242025!$AA$3:$AA$1315,DataRegularSeason20242025!$B$3:$B$1315, "&lt;=" &amp; FB$1, DataRegularSeason20242025!$D$3:$D$1315, $A8)+SUMIFS(DataRegularSeason20242025!$AB$3:$AB$1315,DataRegularSeason20242025!$B$3:$B$1315, "&lt;=" &amp; FB$1, DataRegularSeason20242025!$E$3:$E$1315, $A8)</f>
        <v>10</v>
      </c>
      <c r="FC8">
        <f>SUMIFS(DataRegularSeason20242025!$AA$3:$AA$1315,DataRegularSeason20242025!$B$3:$B$1315, "&lt;=" &amp; FC$1, DataRegularSeason20242025!$D$3:$D$1315, $A8)+SUMIFS(DataRegularSeason20242025!$AB$3:$AB$1315,DataRegularSeason20242025!$B$3:$B$1315, "&lt;=" &amp; FC$1, DataRegularSeason20242025!$E$3:$E$1315, $A8)</f>
        <v>10</v>
      </c>
      <c r="FD8">
        <f>SUMIFS(DataRegularSeason20242025!$AA$3:$AA$1315,DataRegularSeason20242025!$B$3:$B$1315, "&lt;=" &amp; FD$1, DataRegularSeason20242025!$D$3:$D$1315, $A8)+SUMIFS(DataRegularSeason20242025!$AB$3:$AB$1315,DataRegularSeason20242025!$B$3:$B$1315, "&lt;=" &amp; FD$1, DataRegularSeason20242025!$E$3:$E$1315, $A8)</f>
        <v>10</v>
      </c>
      <c r="FE8">
        <f>SUMIFS(DataRegularSeason20242025!$AA$3:$AA$1315,DataRegularSeason20242025!$B$3:$B$1315, "&lt;=" &amp; FE$1, DataRegularSeason20242025!$D$3:$D$1315, $A8)+SUMIFS(DataRegularSeason20242025!$AB$3:$AB$1315,DataRegularSeason20242025!$B$3:$B$1315, "&lt;=" &amp; FE$1, DataRegularSeason20242025!$E$3:$E$1315, $A8)</f>
        <v>10</v>
      </c>
      <c r="FF8">
        <f>SUMIFS(DataRegularSeason20242025!$AA$3:$AA$1315,DataRegularSeason20242025!$B$3:$B$1315, "&lt;=" &amp; FF$1, DataRegularSeason20242025!$D$3:$D$1315, $A8)+SUMIFS(DataRegularSeason20242025!$AB$3:$AB$1315,DataRegularSeason20242025!$B$3:$B$1315, "&lt;=" &amp; FF$1, DataRegularSeason20242025!$E$3:$E$1315, $A8)</f>
        <v>10</v>
      </c>
      <c r="FG8">
        <f>SUMIFS(DataRegularSeason20242025!$AA$3:$AA$1315,DataRegularSeason20242025!$B$3:$B$1315, "&lt;=" &amp; FG$1, DataRegularSeason20242025!$D$3:$D$1315, $A8)+SUMIFS(DataRegularSeason20242025!$AB$3:$AB$1315,DataRegularSeason20242025!$B$3:$B$1315, "&lt;=" &amp; FG$1, DataRegularSeason20242025!$E$3:$E$1315, $A8)</f>
        <v>10</v>
      </c>
      <c r="FH8">
        <f>SUMIFS(DataRegularSeason20242025!$AA$3:$AA$1315,DataRegularSeason20242025!$B$3:$B$1315, "&lt;=" &amp; FH$1, DataRegularSeason20242025!$D$3:$D$1315, $A8)+SUMIFS(DataRegularSeason20242025!$AB$3:$AB$1315,DataRegularSeason20242025!$B$3:$B$1315, "&lt;=" &amp; FH$1, DataRegularSeason20242025!$E$3:$E$1315, $A8)</f>
        <v>10</v>
      </c>
      <c r="FI8">
        <f>SUMIFS(DataRegularSeason20242025!$AA$3:$AA$1315,DataRegularSeason20242025!$B$3:$B$1315, "&lt;=" &amp; FI$1, DataRegularSeason20242025!$D$3:$D$1315, $A8)+SUMIFS(DataRegularSeason20242025!$AB$3:$AB$1315,DataRegularSeason20242025!$B$3:$B$1315, "&lt;=" &amp; FI$1, DataRegularSeason20242025!$E$3:$E$1315, $A8)</f>
        <v>10</v>
      </c>
      <c r="FJ8">
        <f>SUMIFS(DataRegularSeason20242025!$AA$3:$AA$1315,DataRegularSeason20242025!$B$3:$B$1315, "&lt;=" &amp; FJ$1, DataRegularSeason20242025!$D$3:$D$1315, $A8)+SUMIFS(DataRegularSeason20242025!$AB$3:$AB$1315,DataRegularSeason20242025!$B$3:$B$1315, "&lt;=" &amp; FJ$1, DataRegularSeason20242025!$E$3:$E$1315, $A8)</f>
        <v>10</v>
      </c>
      <c r="FK8">
        <f>SUMIFS(DataRegularSeason20242025!$AA$3:$AA$1315,DataRegularSeason20242025!$B$3:$B$1315, "&lt;=" &amp; FK$1, DataRegularSeason20242025!$D$3:$D$1315, $A8)+SUMIFS(DataRegularSeason20242025!$AB$3:$AB$1315,DataRegularSeason20242025!$B$3:$B$1315, "&lt;=" &amp; FK$1, DataRegularSeason20242025!$E$3:$E$1315, $A8)</f>
        <v>10</v>
      </c>
      <c r="FL8">
        <f>SUMIFS(DataRegularSeason20242025!$AA$3:$AA$1315,DataRegularSeason20242025!$B$3:$B$1315, "&lt;=" &amp; FL$1, DataRegularSeason20242025!$D$3:$D$1315, $A8)+SUMIFS(DataRegularSeason20242025!$AB$3:$AB$1315,DataRegularSeason20242025!$B$3:$B$1315, "&lt;=" &amp; FL$1, DataRegularSeason20242025!$E$3:$E$1315, $A8)</f>
        <v>10</v>
      </c>
      <c r="FM8">
        <f>SUMIFS(DataRegularSeason20242025!$AA$3:$AA$1315,DataRegularSeason20242025!$B$3:$B$1315, "&lt;=" &amp; FM$1, DataRegularSeason20242025!$D$3:$D$1315, $A8)+SUMIFS(DataRegularSeason20242025!$AB$3:$AB$1315,DataRegularSeason20242025!$B$3:$B$1315, "&lt;=" &amp; FM$1, DataRegularSeason20242025!$E$3:$E$1315, $A8)</f>
        <v>10</v>
      </c>
      <c r="FN8">
        <f>SUMIFS(DataRegularSeason20242025!$AA$3:$AA$1315,DataRegularSeason20242025!$B$3:$B$1315, "&lt;=" &amp; FN$1, DataRegularSeason20242025!$D$3:$D$1315, $A8)+SUMIFS(DataRegularSeason20242025!$AB$3:$AB$1315,DataRegularSeason20242025!$B$3:$B$1315, "&lt;=" &amp; FN$1, DataRegularSeason20242025!$E$3:$E$1315, $A8)</f>
        <v>10</v>
      </c>
      <c r="FO8">
        <f>SUMIFS(DataRegularSeason20242025!$AA$3:$AA$1315,DataRegularSeason20242025!$B$3:$B$1315, "&lt;=" &amp; FO$1, DataRegularSeason20242025!$D$3:$D$1315, $A8)+SUMIFS(DataRegularSeason20242025!$AB$3:$AB$1315,DataRegularSeason20242025!$B$3:$B$1315, "&lt;=" &amp; FO$1, DataRegularSeason20242025!$E$3:$E$1315, $A8)</f>
        <v>10</v>
      </c>
      <c r="FP8">
        <f>SUMIFS(DataRegularSeason20242025!$AA$3:$AA$1315,DataRegularSeason20242025!$B$3:$B$1315, "&lt;=" &amp; FP$1, DataRegularSeason20242025!$D$3:$D$1315, $A8)+SUMIFS(DataRegularSeason20242025!$AB$3:$AB$1315,DataRegularSeason20242025!$B$3:$B$1315, "&lt;=" &amp; FP$1, DataRegularSeason20242025!$E$3:$E$1315, $A8)</f>
        <v>10</v>
      </c>
      <c r="FQ8">
        <f>SUMIFS(DataRegularSeason20242025!$AA$3:$AA$1315,DataRegularSeason20242025!$B$3:$B$1315, "&lt;=" &amp; FQ$1, DataRegularSeason20242025!$D$3:$D$1315, $A8)+SUMIFS(DataRegularSeason20242025!$AB$3:$AB$1315,DataRegularSeason20242025!$B$3:$B$1315, "&lt;=" &amp; FQ$1, DataRegularSeason20242025!$E$3:$E$1315, $A8)</f>
        <v>10</v>
      </c>
      <c r="FR8">
        <f>SUMIFS(DataRegularSeason20242025!$AA$3:$AA$1315,DataRegularSeason20242025!$B$3:$B$1315, "&lt;=" &amp; FR$1, DataRegularSeason20242025!$D$3:$D$1315, $A8)+SUMIFS(DataRegularSeason20242025!$AB$3:$AB$1315,DataRegularSeason20242025!$B$3:$B$1315, "&lt;=" &amp; FR$1, DataRegularSeason20242025!$E$3:$E$1315, $A8)</f>
        <v>10</v>
      </c>
      <c r="FS8">
        <f>SUMIFS(DataRegularSeason20242025!$AA$3:$AA$1315,DataRegularSeason20242025!$B$3:$B$1315, "&lt;=" &amp; FS$1, DataRegularSeason20242025!$D$3:$D$1315, $A8)+SUMIFS(DataRegularSeason20242025!$AB$3:$AB$1315,DataRegularSeason20242025!$B$3:$B$1315, "&lt;=" &amp; FS$1, DataRegularSeason20242025!$E$3:$E$1315, $A8)</f>
        <v>10</v>
      </c>
      <c r="FT8">
        <f>SUMIFS(DataRegularSeason20242025!$AA$3:$AA$1315,DataRegularSeason20242025!$B$3:$B$1315, "&lt;=" &amp; FT$1, DataRegularSeason20242025!$D$3:$D$1315, $A8)+SUMIFS(DataRegularSeason20242025!$AB$3:$AB$1315,DataRegularSeason20242025!$B$3:$B$1315, "&lt;=" &amp; FT$1, DataRegularSeason20242025!$E$3:$E$1315, $A8)</f>
        <v>10</v>
      </c>
      <c r="FU8">
        <f>SUMIFS(DataRegularSeason20242025!$AA$3:$AA$1315,DataRegularSeason20242025!$B$3:$B$1315, "&lt;=" &amp; FU$1, DataRegularSeason20242025!$D$3:$D$1315, $A8)+SUMIFS(DataRegularSeason20242025!$AB$3:$AB$1315,DataRegularSeason20242025!$B$3:$B$1315, "&lt;=" &amp; FU$1, DataRegularSeason20242025!$E$3:$E$1315, $A8)</f>
        <v>10</v>
      </c>
      <c r="FV8">
        <f>SUMIFS(DataRegularSeason20242025!$AA$3:$AA$1315,DataRegularSeason20242025!$B$3:$B$1315, "&lt;=" &amp; FV$1, DataRegularSeason20242025!$D$3:$D$1315, $A8)+SUMIFS(DataRegularSeason20242025!$AB$3:$AB$1315,DataRegularSeason20242025!$B$3:$B$1315, "&lt;=" &amp; FV$1, DataRegularSeason20242025!$E$3:$E$1315, $A8)</f>
        <v>10</v>
      </c>
      <c r="FW8">
        <f>SUMIFS(DataRegularSeason20242025!$AA$3:$AA$1315,DataRegularSeason20242025!$B$3:$B$1315, "&lt;=" &amp; FW$1, DataRegularSeason20242025!$D$3:$D$1315, $A8)+SUMIFS(DataRegularSeason20242025!$AB$3:$AB$1315,DataRegularSeason20242025!$B$3:$B$1315, "&lt;=" &amp; FW$1, DataRegularSeason20242025!$E$3:$E$1315, $A8)</f>
        <v>10</v>
      </c>
      <c r="FX8">
        <f>SUMIFS(DataRegularSeason20242025!$AA$3:$AA$1315,DataRegularSeason20242025!$B$3:$B$1315, "&lt;=" &amp; FX$1, DataRegularSeason20242025!$D$3:$D$1315, $A8)+SUMIFS(DataRegularSeason20242025!$AB$3:$AB$1315,DataRegularSeason20242025!$B$3:$B$1315, "&lt;=" &amp; FX$1, DataRegularSeason20242025!$E$3:$E$1315, $A8)</f>
        <v>10</v>
      </c>
      <c r="FY8">
        <f>SUMIFS(DataRegularSeason20242025!$AA$3:$AA$1315,DataRegularSeason20242025!$B$3:$B$1315, "&lt;=" &amp; FY$1, DataRegularSeason20242025!$D$3:$D$1315, $A8)+SUMIFS(DataRegularSeason20242025!$AB$3:$AB$1315,DataRegularSeason20242025!$B$3:$B$1315, "&lt;=" &amp; FY$1, DataRegularSeason20242025!$E$3:$E$1315, $A8)</f>
        <v>10</v>
      </c>
      <c r="FZ8">
        <f>SUMIFS(DataRegularSeason20242025!$AA$3:$AA$1315,DataRegularSeason20242025!$B$3:$B$1315, "&lt;=" &amp; FZ$1, DataRegularSeason20242025!$D$3:$D$1315, $A8)+SUMIFS(DataRegularSeason20242025!$AB$3:$AB$1315,DataRegularSeason20242025!$B$3:$B$1315, "&lt;=" &amp; FZ$1, DataRegularSeason20242025!$E$3:$E$1315, $A8)</f>
        <v>10</v>
      </c>
      <c r="GA8">
        <f>SUMIFS(DataRegularSeason20242025!$AA$3:$AA$1315,DataRegularSeason20242025!$B$3:$B$1315, "&lt;=" &amp; GA$1, DataRegularSeason20242025!$D$3:$D$1315, $A8)+SUMIFS(DataRegularSeason20242025!$AB$3:$AB$1315,DataRegularSeason20242025!$B$3:$B$1315, "&lt;=" &amp; GA$1, DataRegularSeason20242025!$E$3:$E$1315, $A8)</f>
        <v>10</v>
      </c>
      <c r="GB8">
        <f>SUMIFS(DataRegularSeason20242025!$AA$3:$AA$1315,DataRegularSeason20242025!$B$3:$B$1315, "&lt;=" &amp; GB$1, DataRegularSeason20242025!$D$3:$D$1315, $A8)+SUMIFS(DataRegularSeason20242025!$AB$3:$AB$1315,DataRegularSeason20242025!$B$3:$B$1315, "&lt;=" &amp; GB$1, DataRegularSeason20242025!$E$3:$E$1315, $A8)</f>
        <v>10</v>
      </c>
      <c r="GC8">
        <f>SUMIFS(DataRegularSeason20242025!$AA$3:$AA$1315,DataRegularSeason20242025!$B$3:$B$1315, "&lt;=" &amp; GC$1, DataRegularSeason20242025!$D$3:$D$1315, $A8)+SUMIFS(DataRegularSeason20242025!$AB$3:$AB$1315,DataRegularSeason20242025!$B$3:$B$1315, "&lt;=" &amp; GC$1, DataRegularSeason20242025!$E$3:$E$1315, $A8)</f>
        <v>10</v>
      </c>
      <c r="GD8">
        <f>SUMIFS(DataRegularSeason20242025!$AA$3:$AA$1315,DataRegularSeason20242025!$B$3:$B$1315, "&lt;=" &amp; GD$1, DataRegularSeason20242025!$D$3:$D$1315, $A8)+SUMIFS(DataRegularSeason20242025!$AB$3:$AB$1315,DataRegularSeason20242025!$B$3:$B$1315, "&lt;=" &amp; GD$1, DataRegularSeason20242025!$E$3:$E$1315, $A8)</f>
        <v>10</v>
      </c>
      <c r="GE8">
        <f>SUMIFS(DataRegularSeason20242025!$AA$3:$AA$1315,DataRegularSeason20242025!$B$3:$B$1315, "&lt;=" &amp; GE$1, DataRegularSeason20242025!$D$3:$D$1315, $A8)+SUMIFS(DataRegularSeason20242025!$AB$3:$AB$1315,DataRegularSeason20242025!$B$3:$B$1315, "&lt;=" &amp; GE$1, DataRegularSeason20242025!$E$3:$E$1315, $A8)</f>
        <v>10</v>
      </c>
      <c r="GF8">
        <f>SUMIFS(DataRegularSeason20242025!$AA$3:$AA$1315,DataRegularSeason20242025!$B$3:$B$1315, "&lt;=" &amp; GF$1, DataRegularSeason20242025!$D$3:$D$1315, $A8)+SUMIFS(DataRegularSeason20242025!$AB$3:$AB$1315,DataRegularSeason20242025!$B$3:$B$1315, "&lt;=" &amp; GF$1, DataRegularSeason20242025!$E$3:$E$1315, $A8)</f>
        <v>10</v>
      </c>
      <c r="GG8">
        <f>SUMIFS(DataRegularSeason20242025!$AA$3:$AA$1315,DataRegularSeason20242025!$B$3:$B$1315, "&lt;=" &amp; GG$1, DataRegularSeason20242025!$D$3:$D$1315, $A8)+SUMIFS(DataRegularSeason20242025!$AB$3:$AB$1315,DataRegularSeason20242025!$B$3:$B$1315, "&lt;=" &amp; GG$1, DataRegularSeason20242025!$E$3:$E$1315, $A8)</f>
        <v>10</v>
      </c>
      <c r="GH8">
        <f>SUMIFS(DataRegularSeason20242025!$AA$3:$AA$1315,DataRegularSeason20242025!$B$3:$B$1315, "&lt;=" &amp; GH$1, DataRegularSeason20242025!$D$3:$D$1315, $A8)+SUMIFS(DataRegularSeason20242025!$AB$3:$AB$1315,DataRegularSeason20242025!$B$3:$B$1315, "&lt;=" &amp; GH$1, DataRegularSeason20242025!$E$3:$E$1315, $A8)</f>
        <v>10</v>
      </c>
      <c r="GI8">
        <f>SUMIFS(DataRegularSeason20242025!$AA$3:$AA$1315,DataRegularSeason20242025!$B$3:$B$1315, "&lt;=" &amp; GI$1, DataRegularSeason20242025!$D$3:$D$1315, $A8)+SUMIFS(DataRegularSeason20242025!$AB$3:$AB$1315,DataRegularSeason20242025!$B$3:$B$1315, "&lt;=" &amp; GI$1, DataRegularSeason20242025!$E$3:$E$1315, $A8)</f>
        <v>10</v>
      </c>
      <c r="GJ8">
        <f>SUMIFS(DataRegularSeason20242025!$AA$3:$AA$1315,DataRegularSeason20242025!$B$3:$B$1315, "&lt;=" &amp; GJ$1, DataRegularSeason20242025!$D$3:$D$1315, $A8)+SUMIFS(DataRegularSeason20242025!$AB$3:$AB$1315,DataRegularSeason20242025!$B$3:$B$1315, "&lt;=" &amp; GJ$1, DataRegularSeason20242025!$E$3:$E$1315, $A8)</f>
        <v>10</v>
      </c>
      <c r="GK8">
        <f>SUMIFS(DataRegularSeason20242025!$AA$3:$AA$1315,DataRegularSeason20242025!$B$3:$B$1315, "&lt;=" &amp; GK$1, DataRegularSeason20242025!$D$3:$D$1315, $A8)+SUMIFS(DataRegularSeason20242025!$AB$3:$AB$1315,DataRegularSeason20242025!$B$3:$B$1315, "&lt;=" &amp; GK$1, DataRegularSeason20242025!$E$3:$E$1315, $A8)</f>
        <v>10</v>
      </c>
      <c r="GL8">
        <f>SUMIFS(DataRegularSeason20242025!$AA$3:$AA$1315,DataRegularSeason20242025!$B$3:$B$1315, "&lt;=" &amp; GL$1, DataRegularSeason20242025!$D$3:$D$1315, $A8)+SUMIFS(DataRegularSeason20242025!$AB$3:$AB$1315,DataRegularSeason20242025!$B$3:$B$1315, "&lt;=" &amp; GL$1, DataRegularSeason20242025!$E$3:$E$1315, $A8)</f>
        <v>10</v>
      </c>
      <c r="GM8">
        <f>SUMIFS(DataRegularSeason20242025!$AA$3:$AA$1315,DataRegularSeason20242025!$B$3:$B$1315, "&lt;=" &amp; GM$1, DataRegularSeason20242025!$D$3:$D$1315, $A8)+SUMIFS(DataRegularSeason20242025!$AB$3:$AB$1315,DataRegularSeason20242025!$B$3:$B$1315, "&lt;=" &amp; GM$1, DataRegularSeason20242025!$E$3:$E$1315, $A8)</f>
        <v>10</v>
      </c>
      <c r="GN8">
        <f>SUMIFS(DataRegularSeason20242025!$AA$3:$AA$1315,DataRegularSeason20242025!$B$3:$B$1315, "&lt;=" &amp; GN$1, DataRegularSeason20242025!$D$3:$D$1315, $A8)+SUMIFS(DataRegularSeason20242025!$AB$3:$AB$1315,DataRegularSeason20242025!$B$3:$B$1315, "&lt;=" &amp; GN$1, DataRegularSeason20242025!$E$3:$E$1315, $A8)</f>
        <v>10</v>
      </c>
      <c r="GO8">
        <f>SUMIFS(DataRegularSeason20242025!$AA$3:$AA$1315,DataRegularSeason20242025!$B$3:$B$1315, "&lt;=" &amp; GO$1, DataRegularSeason20242025!$D$3:$D$1315, $A8)+SUMIFS(DataRegularSeason20242025!$AB$3:$AB$1315,DataRegularSeason20242025!$B$3:$B$1315, "&lt;=" &amp; GO$1, DataRegularSeason20242025!$E$3:$E$1315, $A8)</f>
        <v>10</v>
      </c>
      <c r="GP8">
        <f>SUMIFS(DataRegularSeason20242025!$AA$3:$AA$1315,DataRegularSeason20242025!$B$3:$B$1315, "&lt;=" &amp; GP$1, DataRegularSeason20242025!$D$3:$D$1315, $A8)+SUMIFS(DataRegularSeason20242025!$AB$3:$AB$1315,DataRegularSeason20242025!$B$3:$B$1315, "&lt;=" &amp; GP$1, DataRegularSeason20242025!$E$3:$E$1315, $A8)</f>
        <v>10</v>
      </c>
      <c r="GQ8">
        <f>SUMIFS(DataRegularSeason20242025!$AA$3:$AA$1315,DataRegularSeason20242025!$B$3:$B$1315, "&lt;=" &amp; GQ$1, DataRegularSeason20242025!$D$3:$D$1315, $A8)+SUMIFS(DataRegularSeason20242025!$AB$3:$AB$1315,DataRegularSeason20242025!$B$3:$B$1315, "&lt;=" &amp; GQ$1, DataRegularSeason20242025!$E$3:$E$1315, $A8)</f>
        <v>10</v>
      </c>
      <c r="GR8">
        <f>SUMIFS(DataRegularSeason20242025!$AA$3:$AA$1315,DataRegularSeason20242025!$B$3:$B$1315, "&lt;=" &amp; GR$1, DataRegularSeason20242025!$D$3:$D$1315, $A8)+SUMIFS(DataRegularSeason20242025!$AB$3:$AB$1315,DataRegularSeason20242025!$B$3:$B$1315, "&lt;=" &amp; GR$1, DataRegularSeason20242025!$E$3:$E$1315, $A8)</f>
        <v>10</v>
      </c>
      <c r="GS8">
        <f>SUMIFS(DataRegularSeason20242025!$AA$3:$AA$1315,DataRegularSeason20242025!$B$3:$B$1315, "&lt;=" &amp; GS$1, DataRegularSeason20242025!$D$3:$D$1315, $A8)+SUMIFS(DataRegularSeason20242025!$AB$3:$AB$1315,DataRegularSeason20242025!$B$3:$B$1315, "&lt;=" &amp; GS$1, DataRegularSeason20242025!$E$3:$E$1315, $A8)</f>
        <v>10</v>
      </c>
      <c r="GT8">
        <f>SUMIFS(DataRegularSeason20242025!$AA$3:$AA$1315,DataRegularSeason20242025!$B$3:$B$1315, "&lt;=" &amp; GT$1, DataRegularSeason20242025!$D$3:$D$1315, $A8)+SUMIFS(DataRegularSeason20242025!$AB$3:$AB$1315,DataRegularSeason20242025!$B$3:$B$1315, "&lt;=" &amp; GT$1, DataRegularSeason20242025!$E$3:$E$1315, $A8)</f>
        <v>10</v>
      </c>
      <c r="GU8">
        <f>SUMIFS(DataRegularSeason20242025!$AA$3:$AA$1315,DataRegularSeason20242025!$B$3:$B$1315, "&lt;=" &amp; GU$1, DataRegularSeason20242025!$D$3:$D$1315, $A8)+SUMIFS(DataRegularSeason20242025!$AB$3:$AB$1315,DataRegularSeason20242025!$B$3:$B$1315, "&lt;=" &amp; GU$1, DataRegularSeason20242025!$E$3:$E$1315, $A8)</f>
        <v>10</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16</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4</v>
      </c>
      <c r="N10">
        <f>SUMIFS(DataRegularSeason20242025!$AA$3:$AA$1315,DataRegularSeason20242025!$B$3:$B$1315, "&lt;=" &amp; N$1, DataRegularSeason20242025!$D$3:$D$1315, $A10)+SUMIFS(DataRegularSeason20242025!$AB$3:$AB$1315,DataRegularSeason20242025!$B$3:$B$1315, "&lt;=" &amp; N$1, DataRegularSeason20242025!$E$3:$E$1315, $A10)</f>
        <v>4</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6</v>
      </c>
      <c r="R10">
        <f>SUMIFS(DataRegularSeason20242025!$AA$3:$AA$1315,DataRegularSeason20242025!$B$3:$B$1315, "&lt;=" &amp; R$1, DataRegularSeason20242025!$D$3:$D$1315, $A10)+SUMIFS(DataRegularSeason20242025!$AB$3:$AB$1315,DataRegularSeason20242025!$B$3:$B$1315, "&lt;=" &amp; R$1, DataRegularSeason20242025!$E$3:$E$1315, $A10)</f>
        <v>6</v>
      </c>
      <c r="S10">
        <f>SUMIFS(DataRegularSeason20242025!$AA$3:$AA$1315,DataRegularSeason20242025!$B$3:$B$1315, "&lt;=" &amp; S$1, DataRegularSeason20242025!$D$3:$D$1315, $A10)+SUMIFS(DataRegularSeason20242025!$AB$3:$AB$1315,DataRegularSeason20242025!$B$3:$B$1315, "&lt;=" &amp; S$1, DataRegularSeason20242025!$E$3:$E$1315, $A10)</f>
        <v>6</v>
      </c>
      <c r="T10">
        <f>SUMIFS(DataRegularSeason20242025!$AA$3:$AA$1315,DataRegularSeason20242025!$B$3:$B$1315, "&lt;=" &amp; T$1, DataRegularSeason20242025!$D$3:$D$1315, $A10)+SUMIFS(DataRegularSeason20242025!$AB$3:$AB$1315,DataRegularSeason20242025!$B$3:$B$1315, "&lt;=" &amp; T$1, DataRegularSeason20242025!$E$3:$E$1315, $A10)</f>
        <v>7</v>
      </c>
      <c r="U10">
        <f>SUMIFS(DataRegularSeason20242025!$AA$3:$AA$1315,DataRegularSeason20242025!$B$3:$B$1315, "&lt;=" &amp; U$1, DataRegularSeason20242025!$D$3:$D$1315, $A10)+SUMIFS(DataRegularSeason20242025!$AB$3:$AB$1315,DataRegularSeason20242025!$B$3:$B$1315, "&lt;=" &amp; U$1, DataRegularSeason20242025!$E$3:$E$1315, $A10)</f>
        <v>7</v>
      </c>
      <c r="V10">
        <f>SUMIFS(DataRegularSeason20242025!$AA$3:$AA$1315,DataRegularSeason20242025!$B$3:$B$1315, "&lt;=" &amp; V$1, DataRegularSeason20242025!$D$3:$D$1315, $A10)+SUMIFS(DataRegularSeason20242025!$AB$3:$AB$1315,DataRegularSeason20242025!$B$3:$B$1315, "&lt;=" &amp; V$1, DataRegularSeason20242025!$E$3:$E$1315, $A10)</f>
        <v>7</v>
      </c>
      <c r="W10">
        <f>SUMIFS(DataRegularSeason20242025!$AA$3:$AA$1315,DataRegularSeason20242025!$B$3:$B$1315, "&lt;=" &amp; W$1, DataRegularSeason20242025!$D$3:$D$1315, $A10)+SUMIFS(DataRegularSeason20242025!$AB$3:$AB$1315,DataRegularSeason20242025!$B$3:$B$1315, "&lt;=" &amp; W$1, DataRegularSeason20242025!$E$3:$E$1315, $A10)</f>
        <v>7</v>
      </c>
      <c r="X10">
        <f>SUMIFS(DataRegularSeason20242025!$AA$3:$AA$1315,DataRegularSeason20242025!$B$3:$B$1315, "&lt;=" &amp; X$1, DataRegularSeason20242025!$D$3:$D$1315, $A10)+SUMIFS(DataRegularSeason20242025!$AB$3:$AB$1315,DataRegularSeason20242025!$B$3:$B$1315, "&lt;=" &amp; X$1, DataRegularSeason20242025!$E$3:$E$1315, $A10)</f>
        <v>7</v>
      </c>
      <c r="Y10">
        <f>SUMIFS(DataRegularSeason20242025!$AA$3:$AA$1315,DataRegularSeason20242025!$B$3:$B$1315, "&lt;=" &amp; Y$1, DataRegularSeason20242025!$D$3:$D$1315, $A10)+SUMIFS(DataRegularSeason20242025!$AB$3:$AB$1315,DataRegularSeason20242025!$B$3:$B$1315, "&lt;=" &amp; Y$1, DataRegularSeason20242025!$E$3:$E$1315, $A10)</f>
        <v>7</v>
      </c>
      <c r="Z10">
        <f>SUMIFS(DataRegularSeason20242025!$AA$3:$AA$1315,DataRegularSeason20242025!$B$3:$B$1315, "&lt;=" &amp; Z$1, DataRegularSeason20242025!$D$3:$D$1315, $A10)+SUMIFS(DataRegularSeason20242025!$AB$3:$AB$1315,DataRegularSeason20242025!$B$3:$B$1315, "&lt;=" &amp; Z$1, DataRegularSeason20242025!$E$3:$E$1315, $A10)</f>
        <v>7</v>
      </c>
      <c r="AA10">
        <f>SUMIFS(DataRegularSeason20242025!$AA$3:$AA$1315,DataRegularSeason20242025!$B$3:$B$1315, "&lt;=" &amp; AA$1, DataRegularSeason20242025!$D$3:$D$1315, $A10)+SUMIFS(DataRegularSeason20242025!$AB$3:$AB$1315,DataRegularSeason20242025!$B$3:$B$1315, "&lt;=" &amp; AA$1, DataRegularSeason20242025!$E$3:$E$1315, $A10)</f>
        <v>9</v>
      </c>
      <c r="AB10">
        <f>SUMIFS(DataRegularSeason20242025!$AA$3:$AA$1315,DataRegularSeason20242025!$B$3:$B$1315, "&lt;=" &amp; AB$1, DataRegularSeason20242025!$D$3:$D$1315, $A10)+SUMIFS(DataRegularSeason20242025!$AB$3:$AB$1315,DataRegularSeason20242025!$B$3:$B$1315, "&lt;=" &amp; AB$1, DataRegularSeason20242025!$E$3:$E$1315, $A10)</f>
        <v>9</v>
      </c>
      <c r="AC10">
        <f>SUMIFS(DataRegularSeason20242025!$AA$3:$AA$1315,DataRegularSeason20242025!$B$3:$B$1315, "&lt;=" &amp; AC$1, DataRegularSeason20242025!$D$3:$D$1315, $A10)+SUMIFS(DataRegularSeason20242025!$AB$3:$AB$1315,DataRegularSeason20242025!$B$3:$B$1315, "&lt;=" &amp; AC$1, DataRegularSeason20242025!$E$3:$E$1315, $A10)</f>
        <v>9</v>
      </c>
      <c r="AD10">
        <f>SUMIFS(DataRegularSeason20242025!$AA$3:$AA$1315,DataRegularSeason20242025!$B$3:$B$1315, "&lt;=" &amp; AD$1, DataRegularSeason20242025!$D$3:$D$1315, $A10)+SUMIFS(DataRegularSeason20242025!$AB$3:$AB$1315,DataRegularSeason20242025!$B$3:$B$1315, "&lt;=" &amp; AD$1, DataRegularSeason20242025!$E$3:$E$1315, $A10)</f>
        <v>9</v>
      </c>
      <c r="AE10">
        <f>SUMIFS(DataRegularSeason20242025!$AA$3:$AA$1315,DataRegularSeason20242025!$B$3:$B$1315, "&lt;=" &amp; AE$1, DataRegularSeason20242025!$D$3:$D$1315, $A10)+SUMIFS(DataRegularSeason20242025!$AB$3:$AB$1315,DataRegularSeason20242025!$B$3:$B$1315, "&lt;=" &amp; AE$1, DataRegularSeason20242025!$E$3:$E$1315, $A10)</f>
        <v>9</v>
      </c>
      <c r="AF10">
        <f>SUMIFS(DataRegularSeason20242025!$AA$3:$AA$1315,DataRegularSeason20242025!$B$3:$B$1315, "&lt;=" &amp; AF$1, DataRegularSeason20242025!$D$3:$D$1315, $A10)+SUMIFS(DataRegularSeason20242025!$AB$3:$AB$1315,DataRegularSeason20242025!$B$3:$B$1315, "&lt;=" &amp; AF$1, DataRegularSeason20242025!$E$3:$E$1315, $A10)</f>
        <v>9</v>
      </c>
      <c r="AG10">
        <f>SUMIFS(DataRegularSeason20242025!$AA$3:$AA$1315,DataRegularSeason20242025!$B$3:$B$1315, "&lt;=" &amp; AG$1, DataRegularSeason20242025!$D$3:$D$1315, $A10)+SUMIFS(DataRegularSeason20242025!$AB$3:$AB$1315,DataRegularSeason20242025!$B$3:$B$1315, "&lt;=" &amp; AG$1, DataRegularSeason20242025!$E$3:$E$1315, $A10)</f>
        <v>9</v>
      </c>
      <c r="AH10">
        <f>SUMIFS(DataRegularSeason20242025!$AA$3:$AA$1315,DataRegularSeason20242025!$B$3:$B$1315, "&lt;=" &amp; AH$1, DataRegularSeason20242025!$D$3:$D$1315, $A10)+SUMIFS(DataRegularSeason20242025!$AB$3:$AB$1315,DataRegularSeason20242025!$B$3:$B$1315, "&lt;=" &amp; AH$1, DataRegularSeason20242025!$E$3:$E$1315, $A10)</f>
        <v>9</v>
      </c>
      <c r="AI10">
        <f>SUMIFS(DataRegularSeason20242025!$AA$3:$AA$1315,DataRegularSeason20242025!$B$3:$B$1315, "&lt;=" &amp; AI$1, DataRegularSeason20242025!$D$3:$D$1315, $A10)+SUMIFS(DataRegularSeason20242025!$AB$3:$AB$1315,DataRegularSeason20242025!$B$3:$B$1315, "&lt;=" &amp; AI$1, DataRegularSeason20242025!$E$3:$E$1315, $A10)</f>
        <v>9</v>
      </c>
      <c r="AJ10">
        <f>SUMIFS(DataRegularSeason20242025!$AA$3:$AA$1315,DataRegularSeason20242025!$B$3:$B$1315, "&lt;=" &amp; AJ$1, DataRegularSeason20242025!$D$3:$D$1315, $A10)+SUMIFS(DataRegularSeason20242025!$AB$3:$AB$1315,DataRegularSeason20242025!$B$3:$B$1315, "&lt;=" &amp; AJ$1, DataRegularSeason20242025!$E$3:$E$1315, $A10)</f>
        <v>9</v>
      </c>
      <c r="AK10">
        <f>SUMIFS(DataRegularSeason20242025!$AA$3:$AA$1315,DataRegularSeason20242025!$B$3:$B$1315, "&lt;=" &amp; AK$1, DataRegularSeason20242025!$D$3:$D$1315, $A10)+SUMIFS(DataRegularSeason20242025!$AB$3:$AB$1315,DataRegularSeason20242025!$B$3:$B$1315, "&lt;=" &amp; AK$1, DataRegularSeason20242025!$E$3:$E$1315, $A10)</f>
        <v>9</v>
      </c>
      <c r="AL10">
        <f>SUMIFS(DataRegularSeason20242025!$AA$3:$AA$1315,DataRegularSeason20242025!$B$3:$B$1315, "&lt;=" &amp; AL$1, DataRegularSeason20242025!$D$3:$D$1315, $A10)+SUMIFS(DataRegularSeason20242025!$AB$3:$AB$1315,DataRegularSeason20242025!$B$3:$B$1315, "&lt;=" &amp; AL$1, DataRegularSeason20242025!$E$3:$E$1315, $A10)</f>
        <v>9</v>
      </c>
      <c r="AM10">
        <f>SUMIFS(DataRegularSeason20242025!$AA$3:$AA$1315,DataRegularSeason20242025!$B$3:$B$1315, "&lt;=" &amp; AM$1, DataRegularSeason20242025!$D$3:$D$1315, $A10)+SUMIFS(DataRegularSeason20242025!$AB$3:$AB$1315,DataRegularSeason20242025!$B$3:$B$1315, "&lt;=" &amp; AM$1, DataRegularSeason20242025!$E$3:$E$1315, $A10)</f>
        <v>9</v>
      </c>
      <c r="AN10">
        <f>SUMIFS(DataRegularSeason20242025!$AA$3:$AA$1315,DataRegularSeason20242025!$B$3:$B$1315, "&lt;=" &amp; AN$1, DataRegularSeason20242025!$D$3:$D$1315, $A10)+SUMIFS(DataRegularSeason20242025!$AB$3:$AB$1315,DataRegularSeason20242025!$B$3:$B$1315, "&lt;=" &amp; AN$1, DataRegularSeason20242025!$E$3:$E$1315, $A10)</f>
        <v>9</v>
      </c>
      <c r="AO10">
        <f>SUMIFS(DataRegularSeason20242025!$AA$3:$AA$1315,DataRegularSeason20242025!$B$3:$B$1315, "&lt;=" &amp; AO$1, DataRegularSeason20242025!$D$3:$D$1315, $A10)+SUMIFS(DataRegularSeason20242025!$AB$3:$AB$1315,DataRegularSeason20242025!$B$3:$B$1315, "&lt;=" &amp; AO$1, DataRegularSeason20242025!$E$3:$E$1315, $A10)</f>
        <v>9</v>
      </c>
      <c r="AP10">
        <f>SUMIFS(DataRegularSeason20242025!$AA$3:$AA$1315,DataRegularSeason20242025!$B$3:$B$1315, "&lt;=" &amp; AP$1, DataRegularSeason20242025!$D$3:$D$1315, $A10)+SUMIFS(DataRegularSeason20242025!$AB$3:$AB$1315,DataRegularSeason20242025!$B$3:$B$1315, "&lt;=" &amp; AP$1, DataRegularSeason20242025!$E$3:$E$1315, $A10)</f>
        <v>9</v>
      </c>
      <c r="AQ10">
        <f>SUMIFS(DataRegularSeason20242025!$AA$3:$AA$1315,DataRegularSeason20242025!$B$3:$B$1315, "&lt;=" &amp; AQ$1, DataRegularSeason20242025!$D$3:$D$1315, $A10)+SUMIFS(DataRegularSeason20242025!$AB$3:$AB$1315,DataRegularSeason20242025!$B$3:$B$1315, "&lt;=" &amp; AQ$1, DataRegularSeason20242025!$E$3:$E$1315, $A10)</f>
        <v>9</v>
      </c>
      <c r="AR10">
        <f>SUMIFS(DataRegularSeason20242025!$AA$3:$AA$1315,DataRegularSeason20242025!$B$3:$B$1315, "&lt;=" &amp; AR$1, DataRegularSeason20242025!$D$3:$D$1315, $A10)+SUMIFS(DataRegularSeason20242025!$AB$3:$AB$1315,DataRegularSeason20242025!$B$3:$B$1315, "&lt;=" &amp; AR$1, DataRegularSeason20242025!$E$3:$E$1315, $A10)</f>
        <v>9</v>
      </c>
      <c r="AS10">
        <f>SUMIFS(DataRegularSeason20242025!$AA$3:$AA$1315,DataRegularSeason20242025!$B$3:$B$1315, "&lt;=" &amp; AS$1, DataRegularSeason20242025!$D$3:$D$1315, $A10)+SUMIFS(DataRegularSeason20242025!$AB$3:$AB$1315,DataRegularSeason20242025!$B$3:$B$1315, "&lt;=" &amp; AS$1, DataRegularSeason20242025!$E$3:$E$1315, $A10)</f>
        <v>9</v>
      </c>
      <c r="AT10">
        <f>SUMIFS(DataRegularSeason20242025!$AA$3:$AA$1315,DataRegularSeason20242025!$B$3:$B$1315, "&lt;=" &amp; AT$1, DataRegularSeason20242025!$D$3:$D$1315, $A10)+SUMIFS(DataRegularSeason20242025!$AB$3:$AB$1315,DataRegularSeason20242025!$B$3:$B$1315, "&lt;=" &amp; AT$1, DataRegularSeason20242025!$E$3:$E$1315, $A10)</f>
        <v>9</v>
      </c>
      <c r="AU10">
        <f>SUMIFS(DataRegularSeason20242025!$AA$3:$AA$1315,DataRegularSeason20242025!$B$3:$B$1315, "&lt;=" &amp; AU$1, DataRegularSeason20242025!$D$3:$D$1315, $A10)+SUMIFS(DataRegularSeason20242025!$AB$3:$AB$1315,DataRegularSeason20242025!$B$3:$B$1315, "&lt;=" &amp; AU$1, DataRegularSeason20242025!$E$3:$E$1315, $A10)</f>
        <v>9</v>
      </c>
      <c r="AV10">
        <f>SUMIFS(DataRegularSeason20242025!$AA$3:$AA$1315,DataRegularSeason20242025!$B$3:$B$1315, "&lt;=" &amp; AV$1, DataRegularSeason20242025!$D$3:$D$1315, $A10)+SUMIFS(DataRegularSeason20242025!$AB$3:$AB$1315,DataRegularSeason20242025!$B$3:$B$1315, "&lt;=" &amp; AV$1, DataRegularSeason20242025!$E$3:$E$1315, $A10)</f>
        <v>9</v>
      </c>
      <c r="AW10">
        <f>SUMIFS(DataRegularSeason20242025!$AA$3:$AA$1315,DataRegularSeason20242025!$B$3:$B$1315, "&lt;=" &amp; AW$1, DataRegularSeason20242025!$D$3:$D$1315, $A10)+SUMIFS(DataRegularSeason20242025!$AB$3:$AB$1315,DataRegularSeason20242025!$B$3:$B$1315, "&lt;=" &amp; AW$1, DataRegularSeason20242025!$E$3:$E$1315, $A10)</f>
        <v>9</v>
      </c>
      <c r="AX10">
        <f>SUMIFS(DataRegularSeason20242025!$AA$3:$AA$1315,DataRegularSeason20242025!$B$3:$B$1315, "&lt;=" &amp; AX$1, DataRegularSeason20242025!$D$3:$D$1315, $A10)+SUMIFS(DataRegularSeason20242025!$AB$3:$AB$1315,DataRegularSeason20242025!$B$3:$B$1315, "&lt;=" &amp; AX$1, DataRegularSeason20242025!$E$3:$E$1315, $A10)</f>
        <v>9</v>
      </c>
      <c r="AY10">
        <f>SUMIFS(DataRegularSeason20242025!$AA$3:$AA$1315,DataRegularSeason20242025!$B$3:$B$1315, "&lt;=" &amp; AY$1, DataRegularSeason20242025!$D$3:$D$1315, $A10)+SUMIFS(DataRegularSeason20242025!$AB$3:$AB$1315,DataRegularSeason20242025!$B$3:$B$1315, "&lt;=" &amp; AY$1, DataRegularSeason20242025!$E$3:$E$1315, $A10)</f>
        <v>9</v>
      </c>
      <c r="AZ10">
        <f>SUMIFS(DataRegularSeason20242025!$AA$3:$AA$1315,DataRegularSeason20242025!$B$3:$B$1315, "&lt;=" &amp; AZ$1, DataRegularSeason20242025!$D$3:$D$1315, $A10)+SUMIFS(DataRegularSeason20242025!$AB$3:$AB$1315,DataRegularSeason20242025!$B$3:$B$1315, "&lt;=" &amp; AZ$1, DataRegularSeason20242025!$E$3:$E$1315, $A10)</f>
        <v>9</v>
      </c>
      <c r="BA10">
        <f>SUMIFS(DataRegularSeason20242025!$AA$3:$AA$1315,DataRegularSeason20242025!$B$3:$B$1315, "&lt;=" &amp; BA$1, DataRegularSeason20242025!$D$3:$D$1315, $A10)+SUMIFS(DataRegularSeason20242025!$AB$3:$AB$1315,DataRegularSeason20242025!$B$3:$B$1315, "&lt;=" &amp; BA$1, DataRegularSeason20242025!$E$3:$E$1315, $A10)</f>
        <v>9</v>
      </c>
      <c r="BB10">
        <f>SUMIFS(DataRegularSeason20242025!$AA$3:$AA$1315,DataRegularSeason20242025!$B$3:$B$1315, "&lt;=" &amp; BB$1, DataRegularSeason20242025!$D$3:$D$1315, $A10)+SUMIFS(DataRegularSeason20242025!$AB$3:$AB$1315,DataRegularSeason20242025!$B$3:$B$1315, "&lt;=" &amp; BB$1, DataRegularSeason20242025!$E$3:$E$1315, $A10)</f>
        <v>9</v>
      </c>
      <c r="BC10">
        <f>SUMIFS(DataRegularSeason20242025!$AA$3:$AA$1315,DataRegularSeason20242025!$B$3:$B$1315, "&lt;=" &amp; BC$1, DataRegularSeason20242025!$D$3:$D$1315, $A10)+SUMIFS(DataRegularSeason20242025!$AB$3:$AB$1315,DataRegularSeason20242025!$B$3:$B$1315, "&lt;=" &amp; BC$1, DataRegularSeason20242025!$E$3:$E$1315, $A10)</f>
        <v>9</v>
      </c>
      <c r="BD10">
        <f>SUMIFS(DataRegularSeason20242025!$AA$3:$AA$1315,DataRegularSeason20242025!$B$3:$B$1315, "&lt;=" &amp; BD$1, DataRegularSeason20242025!$D$3:$D$1315, $A10)+SUMIFS(DataRegularSeason20242025!$AB$3:$AB$1315,DataRegularSeason20242025!$B$3:$B$1315, "&lt;=" &amp; BD$1, DataRegularSeason20242025!$E$3:$E$1315, $A10)</f>
        <v>9</v>
      </c>
      <c r="BE10">
        <f>SUMIFS(DataRegularSeason20242025!$AA$3:$AA$1315,DataRegularSeason20242025!$B$3:$B$1315, "&lt;=" &amp; BE$1, DataRegularSeason20242025!$D$3:$D$1315, $A10)+SUMIFS(DataRegularSeason20242025!$AB$3:$AB$1315,DataRegularSeason20242025!$B$3:$B$1315, "&lt;=" &amp; BE$1, DataRegularSeason20242025!$E$3:$E$1315, $A10)</f>
        <v>9</v>
      </c>
      <c r="BF10">
        <f>SUMIFS(DataRegularSeason20242025!$AA$3:$AA$1315,DataRegularSeason20242025!$B$3:$B$1315, "&lt;=" &amp; BF$1, DataRegularSeason20242025!$D$3:$D$1315, $A10)+SUMIFS(DataRegularSeason20242025!$AB$3:$AB$1315,DataRegularSeason20242025!$B$3:$B$1315, "&lt;=" &amp; BF$1, DataRegularSeason20242025!$E$3:$E$1315, $A10)</f>
        <v>9</v>
      </c>
      <c r="BG10">
        <f>SUMIFS(DataRegularSeason20242025!$AA$3:$AA$1315,DataRegularSeason20242025!$B$3:$B$1315, "&lt;=" &amp; BG$1, DataRegularSeason20242025!$D$3:$D$1315, $A10)+SUMIFS(DataRegularSeason20242025!$AB$3:$AB$1315,DataRegularSeason20242025!$B$3:$B$1315, "&lt;=" &amp; BG$1, DataRegularSeason20242025!$E$3:$E$1315, $A10)</f>
        <v>9</v>
      </c>
      <c r="BH10">
        <f>SUMIFS(DataRegularSeason20242025!$AA$3:$AA$1315,DataRegularSeason20242025!$B$3:$B$1315, "&lt;=" &amp; BH$1, DataRegularSeason20242025!$D$3:$D$1315, $A10)+SUMIFS(DataRegularSeason20242025!$AB$3:$AB$1315,DataRegularSeason20242025!$B$3:$B$1315, "&lt;=" &amp; BH$1, DataRegularSeason20242025!$E$3:$E$1315, $A10)</f>
        <v>9</v>
      </c>
      <c r="BI10">
        <f>SUMIFS(DataRegularSeason20242025!$AA$3:$AA$1315,DataRegularSeason20242025!$B$3:$B$1315, "&lt;=" &amp; BI$1, DataRegularSeason20242025!$D$3:$D$1315, $A10)+SUMIFS(DataRegularSeason20242025!$AB$3:$AB$1315,DataRegularSeason20242025!$B$3:$B$1315, "&lt;=" &amp; BI$1, DataRegularSeason20242025!$E$3:$E$1315, $A10)</f>
        <v>9</v>
      </c>
      <c r="BJ10">
        <f>SUMIFS(DataRegularSeason20242025!$AA$3:$AA$1315,DataRegularSeason20242025!$B$3:$B$1315, "&lt;=" &amp; BJ$1, DataRegularSeason20242025!$D$3:$D$1315, $A10)+SUMIFS(DataRegularSeason20242025!$AB$3:$AB$1315,DataRegularSeason20242025!$B$3:$B$1315, "&lt;=" &amp; BJ$1, DataRegularSeason20242025!$E$3:$E$1315, $A10)</f>
        <v>9</v>
      </c>
      <c r="BK10">
        <f>SUMIFS(DataRegularSeason20242025!$AA$3:$AA$1315,DataRegularSeason20242025!$B$3:$B$1315, "&lt;=" &amp; BK$1, DataRegularSeason20242025!$D$3:$D$1315, $A10)+SUMIFS(DataRegularSeason20242025!$AB$3:$AB$1315,DataRegularSeason20242025!$B$3:$B$1315, "&lt;=" &amp; BK$1, DataRegularSeason20242025!$E$3:$E$1315, $A10)</f>
        <v>9</v>
      </c>
      <c r="BL10">
        <f>SUMIFS(DataRegularSeason20242025!$AA$3:$AA$1315,DataRegularSeason20242025!$B$3:$B$1315, "&lt;=" &amp; BL$1, DataRegularSeason20242025!$D$3:$D$1315, $A10)+SUMIFS(DataRegularSeason20242025!$AB$3:$AB$1315,DataRegularSeason20242025!$B$3:$B$1315, "&lt;=" &amp; BL$1, DataRegularSeason20242025!$E$3:$E$1315, $A10)</f>
        <v>9</v>
      </c>
      <c r="BM10">
        <f>SUMIFS(DataRegularSeason20242025!$AA$3:$AA$1315,DataRegularSeason20242025!$B$3:$B$1315, "&lt;=" &amp; BM$1, DataRegularSeason20242025!$D$3:$D$1315, $A10)+SUMIFS(DataRegularSeason20242025!$AB$3:$AB$1315,DataRegularSeason20242025!$B$3:$B$1315, "&lt;=" &amp; BM$1, DataRegularSeason20242025!$E$3:$E$1315, $A10)</f>
        <v>9</v>
      </c>
      <c r="BN10">
        <f>SUMIFS(DataRegularSeason20242025!$AA$3:$AA$1315,DataRegularSeason20242025!$B$3:$B$1315, "&lt;=" &amp; BN$1, DataRegularSeason20242025!$D$3:$D$1315, $A10)+SUMIFS(DataRegularSeason20242025!$AB$3:$AB$1315,DataRegularSeason20242025!$B$3:$B$1315, "&lt;=" &amp; BN$1, DataRegularSeason20242025!$E$3:$E$1315, $A10)</f>
        <v>9</v>
      </c>
      <c r="BO10">
        <f>SUMIFS(DataRegularSeason20242025!$AA$3:$AA$1315,DataRegularSeason20242025!$B$3:$B$1315, "&lt;=" &amp; BO$1, DataRegularSeason20242025!$D$3:$D$1315, $A10)+SUMIFS(DataRegularSeason20242025!$AB$3:$AB$1315,DataRegularSeason20242025!$B$3:$B$1315, "&lt;=" &amp; BO$1, DataRegularSeason20242025!$E$3:$E$1315, $A10)</f>
        <v>9</v>
      </c>
      <c r="BP10">
        <f>SUMIFS(DataRegularSeason20242025!$AA$3:$AA$1315,DataRegularSeason20242025!$B$3:$B$1315, "&lt;=" &amp; BP$1, DataRegularSeason20242025!$D$3:$D$1315, $A10)+SUMIFS(DataRegularSeason20242025!$AB$3:$AB$1315,DataRegularSeason20242025!$B$3:$B$1315, "&lt;=" &amp; BP$1, DataRegularSeason20242025!$E$3:$E$1315, $A10)</f>
        <v>9</v>
      </c>
      <c r="BQ10">
        <f>SUMIFS(DataRegularSeason20242025!$AA$3:$AA$1315,DataRegularSeason20242025!$B$3:$B$1315, "&lt;=" &amp; BQ$1, DataRegularSeason20242025!$D$3:$D$1315, $A10)+SUMIFS(DataRegularSeason20242025!$AB$3:$AB$1315,DataRegularSeason20242025!$B$3:$B$1315, "&lt;=" &amp; BQ$1, DataRegularSeason20242025!$E$3:$E$1315, $A10)</f>
        <v>9</v>
      </c>
      <c r="BR10">
        <f>SUMIFS(DataRegularSeason20242025!$AA$3:$AA$1315,DataRegularSeason20242025!$B$3:$B$1315, "&lt;=" &amp; BR$1, DataRegularSeason20242025!$D$3:$D$1315, $A10)+SUMIFS(DataRegularSeason20242025!$AB$3:$AB$1315,DataRegularSeason20242025!$B$3:$B$1315, "&lt;=" &amp; BR$1, DataRegularSeason20242025!$E$3:$E$1315, $A10)</f>
        <v>9</v>
      </c>
      <c r="BS10">
        <f>SUMIFS(DataRegularSeason20242025!$AA$3:$AA$1315,DataRegularSeason20242025!$B$3:$B$1315, "&lt;=" &amp; BS$1, DataRegularSeason20242025!$D$3:$D$1315, $A10)+SUMIFS(DataRegularSeason20242025!$AB$3:$AB$1315,DataRegularSeason20242025!$B$3:$B$1315, "&lt;=" &amp; BS$1, DataRegularSeason20242025!$E$3:$E$1315, $A10)</f>
        <v>9</v>
      </c>
      <c r="BT10">
        <f>SUMIFS(DataRegularSeason20242025!$AA$3:$AA$1315,DataRegularSeason20242025!$B$3:$B$1315, "&lt;=" &amp; BT$1, DataRegularSeason20242025!$D$3:$D$1315, $A10)+SUMIFS(DataRegularSeason20242025!$AB$3:$AB$1315,DataRegularSeason20242025!$B$3:$B$1315, "&lt;=" &amp; BT$1, DataRegularSeason20242025!$E$3:$E$1315, $A10)</f>
        <v>9</v>
      </c>
      <c r="BU10">
        <f>SUMIFS(DataRegularSeason20242025!$AA$3:$AA$1315,DataRegularSeason20242025!$B$3:$B$1315, "&lt;=" &amp; BU$1, DataRegularSeason20242025!$D$3:$D$1315, $A10)+SUMIFS(DataRegularSeason20242025!$AB$3:$AB$1315,DataRegularSeason20242025!$B$3:$B$1315, "&lt;=" &amp; BU$1, DataRegularSeason20242025!$E$3:$E$1315, $A10)</f>
        <v>9</v>
      </c>
      <c r="BV10">
        <f>SUMIFS(DataRegularSeason20242025!$AA$3:$AA$1315,DataRegularSeason20242025!$B$3:$B$1315, "&lt;=" &amp; BV$1, DataRegularSeason20242025!$D$3:$D$1315, $A10)+SUMIFS(DataRegularSeason20242025!$AB$3:$AB$1315,DataRegularSeason20242025!$B$3:$B$1315, "&lt;=" &amp; BV$1, DataRegularSeason20242025!$E$3:$E$1315, $A10)</f>
        <v>9</v>
      </c>
      <c r="BW10">
        <f>SUMIFS(DataRegularSeason20242025!$AA$3:$AA$1315,DataRegularSeason20242025!$B$3:$B$1315, "&lt;=" &amp; BW$1, DataRegularSeason20242025!$D$3:$D$1315, $A10)+SUMIFS(DataRegularSeason20242025!$AB$3:$AB$1315,DataRegularSeason20242025!$B$3:$B$1315, "&lt;=" &amp; BW$1, DataRegularSeason20242025!$E$3:$E$1315, $A10)</f>
        <v>9</v>
      </c>
      <c r="BX10">
        <f>SUMIFS(DataRegularSeason20242025!$AA$3:$AA$1315,DataRegularSeason20242025!$B$3:$B$1315, "&lt;=" &amp; BX$1, DataRegularSeason20242025!$D$3:$D$1315, $A10)+SUMIFS(DataRegularSeason20242025!$AB$3:$AB$1315,DataRegularSeason20242025!$B$3:$B$1315, "&lt;=" &amp; BX$1, DataRegularSeason20242025!$E$3:$E$1315, $A10)</f>
        <v>9</v>
      </c>
      <c r="BY10">
        <f>SUMIFS(DataRegularSeason20242025!$AA$3:$AA$1315,DataRegularSeason20242025!$B$3:$B$1315, "&lt;=" &amp; BY$1, DataRegularSeason20242025!$D$3:$D$1315, $A10)+SUMIFS(DataRegularSeason20242025!$AB$3:$AB$1315,DataRegularSeason20242025!$B$3:$B$1315, "&lt;=" &amp; BY$1, DataRegularSeason20242025!$E$3:$E$1315, $A10)</f>
        <v>9</v>
      </c>
      <c r="BZ10">
        <f>SUMIFS(DataRegularSeason20242025!$AA$3:$AA$1315,DataRegularSeason20242025!$B$3:$B$1315, "&lt;=" &amp; BZ$1, DataRegularSeason20242025!$D$3:$D$1315, $A10)+SUMIFS(DataRegularSeason20242025!$AB$3:$AB$1315,DataRegularSeason20242025!$B$3:$B$1315, "&lt;=" &amp; BZ$1, DataRegularSeason20242025!$E$3:$E$1315, $A10)</f>
        <v>9</v>
      </c>
      <c r="CA10">
        <f>SUMIFS(DataRegularSeason20242025!$AA$3:$AA$1315,DataRegularSeason20242025!$B$3:$B$1315, "&lt;=" &amp; CA$1, DataRegularSeason20242025!$D$3:$D$1315, $A10)+SUMIFS(DataRegularSeason20242025!$AB$3:$AB$1315,DataRegularSeason20242025!$B$3:$B$1315, "&lt;=" &amp; CA$1, DataRegularSeason20242025!$E$3:$E$1315, $A10)</f>
        <v>9</v>
      </c>
      <c r="CB10">
        <f>SUMIFS(DataRegularSeason20242025!$AA$3:$AA$1315,DataRegularSeason20242025!$B$3:$B$1315, "&lt;=" &amp; CB$1, DataRegularSeason20242025!$D$3:$D$1315, $A10)+SUMIFS(DataRegularSeason20242025!$AB$3:$AB$1315,DataRegularSeason20242025!$B$3:$B$1315, "&lt;=" &amp; CB$1, DataRegularSeason20242025!$E$3:$E$1315, $A10)</f>
        <v>9</v>
      </c>
      <c r="CC10">
        <f>SUMIFS(DataRegularSeason20242025!$AA$3:$AA$1315,DataRegularSeason20242025!$B$3:$B$1315, "&lt;=" &amp; CC$1, DataRegularSeason20242025!$D$3:$D$1315, $A10)+SUMIFS(DataRegularSeason20242025!$AB$3:$AB$1315,DataRegularSeason20242025!$B$3:$B$1315, "&lt;=" &amp; CC$1, DataRegularSeason20242025!$E$3:$E$1315, $A10)</f>
        <v>9</v>
      </c>
      <c r="CD10">
        <f>SUMIFS(DataRegularSeason20242025!$AA$3:$AA$1315,DataRegularSeason20242025!$B$3:$B$1315, "&lt;=" &amp; CD$1, DataRegularSeason20242025!$D$3:$D$1315, $A10)+SUMIFS(DataRegularSeason20242025!$AB$3:$AB$1315,DataRegularSeason20242025!$B$3:$B$1315, "&lt;=" &amp; CD$1, DataRegularSeason20242025!$E$3:$E$1315, $A10)</f>
        <v>9</v>
      </c>
      <c r="CE10">
        <f>SUMIFS(DataRegularSeason20242025!$AA$3:$AA$1315,DataRegularSeason20242025!$B$3:$B$1315, "&lt;=" &amp; CE$1, DataRegularSeason20242025!$D$3:$D$1315, $A10)+SUMIFS(DataRegularSeason20242025!$AB$3:$AB$1315,DataRegularSeason20242025!$B$3:$B$1315, "&lt;=" &amp; CE$1, DataRegularSeason20242025!$E$3:$E$1315, $A10)</f>
        <v>9</v>
      </c>
      <c r="CF10">
        <f>SUMIFS(DataRegularSeason20242025!$AA$3:$AA$1315,DataRegularSeason20242025!$B$3:$B$1315, "&lt;=" &amp; CF$1, DataRegularSeason20242025!$D$3:$D$1315, $A10)+SUMIFS(DataRegularSeason20242025!$AB$3:$AB$1315,DataRegularSeason20242025!$B$3:$B$1315, "&lt;=" &amp; CF$1, DataRegularSeason20242025!$E$3:$E$1315, $A10)</f>
        <v>9</v>
      </c>
      <c r="CG10">
        <f>SUMIFS(DataRegularSeason20242025!$AA$3:$AA$1315,DataRegularSeason20242025!$B$3:$B$1315, "&lt;=" &amp; CG$1, DataRegularSeason20242025!$D$3:$D$1315, $A10)+SUMIFS(DataRegularSeason20242025!$AB$3:$AB$1315,DataRegularSeason20242025!$B$3:$B$1315, "&lt;=" &amp; CG$1, DataRegularSeason20242025!$E$3:$E$1315, $A10)</f>
        <v>9</v>
      </c>
      <c r="CH10">
        <f>SUMIFS(DataRegularSeason20242025!$AA$3:$AA$1315,DataRegularSeason20242025!$B$3:$B$1315, "&lt;=" &amp; CH$1, DataRegularSeason20242025!$D$3:$D$1315, $A10)+SUMIFS(DataRegularSeason20242025!$AB$3:$AB$1315,DataRegularSeason20242025!$B$3:$B$1315, "&lt;=" &amp; CH$1, DataRegularSeason20242025!$E$3:$E$1315, $A10)</f>
        <v>9</v>
      </c>
      <c r="CI10">
        <f>SUMIFS(DataRegularSeason20242025!$AA$3:$AA$1315,DataRegularSeason20242025!$B$3:$B$1315, "&lt;=" &amp; CI$1, DataRegularSeason20242025!$D$3:$D$1315, $A10)+SUMIFS(DataRegularSeason20242025!$AB$3:$AB$1315,DataRegularSeason20242025!$B$3:$B$1315, "&lt;=" &amp; CI$1, DataRegularSeason20242025!$E$3:$E$1315, $A10)</f>
        <v>9</v>
      </c>
      <c r="CJ10">
        <f>SUMIFS(DataRegularSeason20242025!$AA$3:$AA$1315,DataRegularSeason20242025!$B$3:$B$1315, "&lt;=" &amp; CJ$1, DataRegularSeason20242025!$D$3:$D$1315, $A10)+SUMIFS(DataRegularSeason20242025!$AB$3:$AB$1315,DataRegularSeason20242025!$B$3:$B$1315, "&lt;=" &amp; CJ$1, DataRegularSeason20242025!$E$3:$E$1315, $A10)</f>
        <v>9</v>
      </c>
      <c r="CK10">
        <f>SUMIFS(DataRegularSeason20242025!$AA$3:$AA$1315,DataRegularSeason20242025!$B$3:$B$1315, "&lt;=" &amp; CK$1, DataRegularSeason20242025!$D$3:$D$1315, $A10)+SUMIFS(DataRegularSeason20242025!$AB$3:$AB$1315,DataRegularSeason20242025!$B$3:$B$1315, "&lt;=" &amp; CK$1, DataRegularSeason20242025!$E$3:$E$1315, $A10)</f>
        <v>9</v>
      </c>
      <c r="CL10">
        <f>SUMIFS(DataRegularSeason20242025!$AA$3:$AA$1315,DataRegularSeason20242025!$B$3:$B$1315, "&lt;=" &amp; CL$1, DataRegularSeason20242025!$D$3:$D$1315, $A10)+SUMIFS(DataRegularSeason20242025!$AB$3:$AB$1315,DataRegularSeason20242025!$B$3:$B$1315, "&lt;=" &amp; CL$1, DataRegularSeason20242025!$E$3:$E$1315, $A10)</f>
        <v>9</v>
      </c>
      <c r="CM10">
        <f>SUMIFS(DataRegularSeason20242025!$AA$3:$AA$1315,DataRegularSeason20242025!$B$3:$B$1315, "&lt;=" &amp; CM$1, DataRegularSeason20242025!$D$3:$D$1315, $A10)+SUMIFS(DataRegularSeason20242025!$AB$3:$AB$1315,DataRegularSeason20242025!$B$3:$B$1315, "&lt;=" &amp; CM$1, DataRegularSeason20242025!$E$3:$E$1315, $A10)</f>
        <v>9</v>
      </c>
      <c r="CN10">
        <f>SUMIFS(DataRegularSeason20242025!$AA$3:$AA$1315,DataRegularSeason20242025!$B$3:$B$1315, "&lt;=" &amp; CN$1, DataRegularSeason20242025!$D$3:$D$1315, $A10)+SUMIFS(DataRegularSeason20242025!$AB$3:$AB$1315,DataRegularSeason20242025!$B$3:$B$1315, "&lt;=" &amp; CN$1, DataRegularSeason20242025!$E$3:$E$1315, $A10)</f>
        <v>9</v>
      </c>
      <c r="CO10">
        <f>SUMIFS(DataRegularSeason20242025!$AA$3:$AA$1315,DataRegularSeason20242025!$B$3:$B$1315, "&lt;=" &amp; CO$1, DataRegularSeason20242025!$D$3:$D$1315, $A10)+SUMIFS(DataRegularSeason20242025!$AB$3:$AB$1315,DataRegularSeason20242025!$B$3:$B$1315, "&lt;=" &amp; CO$1, DataRegularSeason20242025!$E$3:$E$1315, $A10)</f>
        <v>9</v>
      </c>
      <c r="CP10">
        <f>SUMIFS(DataRegularSeason20242025!$AA$3:$AA$1315,DataRegularSeason20242025!$B$3:$B$1315, "&lt;=" &amp; CP$1, DataRegularSeason20242025!$D$3:$D$1315, $A10)+SUMIFS(DataRegularSeason20242025!$AB$3:$AB$1315,DataRegularSeason20242025!$B$3:$B$1315, "&lt;=" &amp; CP$1, DataRegularSeason20242025!$E$3:$E$1315, $A10)</f>
        <v>9</v>
      </c>
      <c r="CQ10">
        <f>SUMIFS(DataRegularSeason20242025!$AA$3:$AA$1315,DataRegularSeason20242025!$B$3:$B$1315, "&lt;=" &amp; CQ$1, DataRegularSeason20242025!$D$3:$D$1315, $A10)+SUMIFS(DataRegularSeason20242025!$AB$3:$AB$1315,DataRegularSeason20242025!$B$3:$B$1315, "&lt;=" &amp; CQ$1, DataRegularSeason20242025!$E$3:$E$1315, $A10)</f>
        <v>9</v>
      </c>
      <c r="CR10">
        <f>SUMIFS(DataRegularSeason20242025!$AA$3:$AA$1315,DataRegularSeason20242025!$B$3:$B$1315, "&lt;=" &amp; CR$1, DataRegularSeason20242025!$D$3:$D$1315, $A10)+SUMIFS(DataRegularSeason20242025!$AB$3:$AB$1315,DataRegularSeason20242025!$B$3:$B$1315, "&lt;=" &amp; CR$1, DataRegularSeason20242025!$E$3:$E$1315, $A10)</f>
        <v>9</v>
      </c>
      <c r="CS10">
        <f>SUMIFS(DataRegularSeason20242025!$AA$3:$AA$1315,DataRegularSeason20242025!$B$3:$B$1315, "&lt;=" &amp; CS$1, DataRegularSeason20242025!$D$3:$D$1315, $A10)+SUMIFS(DataRegularSeason20242025!$AB$3:$AB$1315,DataRegularSeason20242025!$B$3:$B$1315, "&lt;=" &amp; CS$1, DataRegularSeason20242025!$E$3:$E$1315, $A10)</f>
        <v>9</v>
      </c>
      <c r="CT10">
        <f>SUMIFS(DataRegularSeason20242025!$AA$3:$AA$1315,DataRegularSeason20242025!$B$3:$B$1315, "&lt;=" &amp; CT$1, DataRegularSeason20242025!$D$3:$D$1315, $A10)+SUMIFS(DataRegularSeason20242025!$AB$3:$AB$1315,DataRegularSeason20242025!$B$3:$B$1315, "&lt;=" &amp; CT$1, DataRegularSeason20242025!$E$3:$E$1315, $A10)</f>
        <v>9</v>
      </c>
      <c r="CU10">
        <f>SUMIFS(DataRegularSeason20242025!$AA$3:$AA$1315,DataRegularSeason20242025!$B$3:$B$1315, "&lt;=" &amp; CU$1, DataRegularSeason20242025!$D$3:$D$1315, $A10)+SUMIFS(DataRegularSeason20242025!$AB$3:$AB$1315,DataRegularSeason20242025!$B$3:$B$1315, "&lt;=" &amp; CU$1, DataRegularSeason20242025!$E$3:$E$1315, $A10)</f>
        <v>9</v>
      </c>
      <c r="CV10">
        <f>SUMIFS(DataRegularSeason20242025!$AA$3:$AA$1315,DataRegularSeason20242025!$B$3:$B$1315, "&lt;=" &amp; CV$1, DataRegularSeason20242025!$D$3:$D$1315, $A10)+SUMIFS(DataRegularSeason20242025!$AB$3:$AB$1315,DataRegularSeason20242025!$B$3:$B$1315, "&lt;=" &amp; CV$1, DataRegularSeason20242025!$E$3:$E$1315, $A10)</f>
        <v>9</v>
      </c>
      <c r="CW10">
        <f>SUMIFS(DataRegularSeason20242025!$AA$3:$AA$1315,DataRegularSeason20242025!$B$3:$B$1315, "&lt;=" &amp; CW$1, DataRegularSeason20242025!$D$3:$D$1315, $A10)+SUMIFS(DataRegularSeason20242025!$AB$3:$AB$1315,DataRegularSeason20242025!$B$3:$B$1315, "&lt;=" &amp; CW$1, DataRegularSeason20242025!$E$3:$E$1315, $A10)</f>
        <v>9</v>
      </c>
      <c r="CX10">
        <f>SUMIFS(DataRegularSeason20242025!$AA$3:$AA$1315,DataRegularSeason20242025!$B$3:$B$1315, "&lt;=" &amp; CX$1, DataRegularSeason20242025!$D$3:$D$1315, $A10)+SUMIFS(DataRegularSeason20242025!$AB$3:$AB$1315,DataRegularSeason20242025!$B$3:$B$1315, "&lt;=" &amp; CX$1, DataRegularSeason20242025!$E$3:$E$1315, $A10)</f>
        <v>9</v>
      </c>
      <c r="CY10">
        <f>SUMIFS(DataRegularSeason20242025!$AA$3:$AA$1315,DataRegularSeason20242025!$B$3:$B$1315, "&lt;=" &amp; CY$1, DataRegularSeason20242025!$D$3:$D$1315, $A10)+SUMIFS(DataRegularSeason20242025!$AB$3:$AB$1315,DataRegularSeason20242025!$B$3:$B$1315, "&lt;=" &amp; CY$1, DataRegularSeason20242025!$E$3:$E$1315, $A10)</f>
        <v>9</v>
      </c>
      <c r="CZ10">
        <f>SUMIFS(DataRegularSeason20242025!$AA$3:$AA$1315,DataRegularSeason20242025!$B$3:$B$1315, "&lt;=" &amp; CZ$1, DataRegularSeason20242025!$D$3:$D$1315, $A10)+SUMIFS(DataRegularSeason20242025!$AB$3:$AB$1315,DataRegularSeason20242025!$B$3:$B$1315, "&lt;=" &amp; CZ$1, DataRegularSeason20242025!$E$3:$E$1315, $A10)</f>
        <v>9</v>
      </c>
      <c r="DA10">
        <f>SUMIFS(DataRegularSeason20242025!$AA$3:$AA$1315,DataRegularSeason20242025!$B$3:$B$1315, "&lt;=" &amp; DA$1, DataRegularSeason20242025!$D$3:$D$1315, $A10)+SUMIFS(DataRegularSeason20242025!$AB$3:$AB$1315,DataRegularSeason20242025!$B$3:$B$1315, "&lt;=" &amp; DA$1, DataRegularSeason20242025!$E$3:$E$1315, $A10)</f>
        <v>9</v>
      </c>
      <c r="DB10">
        <f>SUMIFS(DataRegularSeason20242025!$AA$3:$AA$1315,DataRegularSeason20242025!$B$3:$B$1315, "&lt;=" &amp; DB$1, DataRegularSeason20242025!$D$3:$D$1315, $A10)+SUMIFS(DataRegularSeason20242025!$AB$3:$AB$1315,DataRegularSeason20242025!$B$3:$B$1315, "&lt;=" &amp; DB$1, DataRegularSeason20242025!$E$3:$E$1315, $A10)</f>
        <v>9</v>
      </c>
      <c r="DC10">
        <f>SUMIFS(DataRegularSeason20242025!$AA$3:$AA$1315,DataRegularSeason20242025!$B$3:$B$1315, "&lt;=" &amp; DC$1, DataRegularSeason20242025!$D$3:$D$1315, $A10)+SUMIFS(DataRegularSeason20242025!$AB$3:$AB$1315,DataRegularSeason20242025!$B$3:$B$1315, "&lt;=" &amp; DC$1, DataRegularSeason20242025!$E$3:$E$1315, $A10)</f>
        <v>9</v>
      </c>
      <c r="DD10">
        <f>SUMIFS(DataRegularSeason20242025!$AA$3:$AA$1315,DataRegularSeason20242025!$B$3:$B$1315, "&lt;=" &amp; DD$1, DataRegularSeason20242025!$D$3:$D$1315, $A10)+SUMIFS(DataRegularSeason20242025!$AB$3:$AB$1315,DataRegularSeason20242025!$B$3:$B$1315, "&lt;=" &amp; DD$1, DataRegularSeason20242025!$E$3:$E$1315, $A10)</f>
        <v>9</v>
      </c>
      <c r="DE10">
        <f>SUMIFS(DataRegularSeason20242025!$AA$3:$AA$1315,DataRegularSeason20242025!$B$3:$B$1315, "&lt;=" &amp; DE$1, DataRegularSeason20242025!$D$3:$D$1315, $A10)+SUMIFS(DataRegularSeason20242025!$AB$3:$AB$1315,DataRegularSeason20242025!$B$3:$B$1315, "&lt;=" &amp; DE$1, DataRegularSeason20242025!$E$3:$E$1315, $A10)</f>
        <v>9</v>
      </c>
      <c r="DF10">
        <f>SUMIFS(DataRegularSeason20242025!$AA$3:$AA$1315,DataRegularSeason20242025!$B$3:$B$1315, "&lt;=" &amp; DF$1, DataRegularSeason20242025!$D$3:$D$1315, $A10)+SUMIFS(DataRegularSeason20242025!$AB$3:$AB$1315,DataRegularSeason20242025!$B$3:$B$1315, "&lt;=" &amp; DF$1, DataRegularSeason20242025!$E$3:$E$1315, $A10)</f>
        <v>9</v>
      </c>
      <c r="DG10">
        <f>SUMIFS(DataRegularSeason20242025!$AA$3:$AA$1315,DataRegularSeason20242025!$B$3:$B$1315, "&lt;=" &amp; DG$1, DataRegularSeason20242025!$D$3:$D$1315, $A10)+SUMIFS(DataRegularSeason20242025!$AB$3:$AB$1315,DataRegularSeason20242025!$B$3:$B$1315, "&lt;=" &amp; DG$1, DataRegularSeason20242025!$E$3:$E$1315, $A10)</f>
        <v>9</v>
      </c>
      <c r="DH10">
        <f>SUMIFS(DataRegularSeason20242025!$AA$3:$AA$1315,DataRegularSeason20242025!$B$3:$B$1315, "&lt;=" &amp; DH$1, DataRegularSeason20242025!$D$3:$D$1315, $A10)+SUMIFS(DataRegularSeason20242025!$AB$3:$AB$1315,DataRegularSeason20242025!$B$3:$B$1315, "&lt;=" &amp; DH$1, DataRegularSeason20242025!$E$3:$E$1315, $A10)</f>
        <v>9</v>
      </c>
      <c r="DI10">
        <f>SUMIFS(DataRegularSeason20242025!$AA$3:$AA$1315,DataRegularSeason20242025!$B$3:$B$1315, "&lt;=" &amp; DI$1, DataRegularSeason20242025!$D$3:$D$1315, $A10)+SUMIFS(DataRegularSeason20242025!$AB$3:$AB$1315,DataRegularSeason20242025!$B$3:$B$1315, "&lt;=" &amp; DI$1, DataRegularSeason20242025!$E$3:$E$1315, $A10)</f>
        <v>9</v>
      </c>
      <c r="DJ10">
        <f>SUMIFS(DataRegularSeason20242025!$AA$3:$AA$1315,DataRegularSeason20242025!$B$3:$B$1315, "&lt;=" &amp; DJ$1, DataRegularSeason20242025!$D$3:$D$1315, $A10)+SUMIFS(DataRegularSeason20242025!$AB$3:$AB$1315,DataRegularSeason20242025!$B$3:$B$1315, "&lt;=" &amp; DJ$1, DataRegularSeason20242025!$E$3:$E$1315, $A10)</f>
        <v>9</v>
      </c>
      <c r="DK10">
        <f>SUMIFS(DataRegularSeason20242025!$AA$3:$AA$1315,DataRegularSeason20242025!$B$3:$B$1315, "&lt;=" &amp; DK$1, DataRegularSeason20242025!$D$3:$D$1315, $A10)+SUMIFS(DataRegularSeason20242025!$AB$3:$AB$1315,DataRegularSeason20242025!$B$3:$B$1315, "&lt;=" &amp; DK$1, DataRegularSeason20242025!$E$3:$E$1315, $A10)</f>
        <v>9</v>
      </c>
      <c r="DL10">
        <f>SUMIFS(DataRegularSeason20242025!$AA$3:$AA$1315,DataRegularSeason20242025!$B$3:$B$1315, "&lt;=" &amp; DL$1, DataRegularSeason20242025!$D$3:$D$1315, $A10)+SUMIFS(DataRegularSeason20242025!$AB$3:$AB$1315,DataRegularSeason20242025!$B$3:$B$1315, "&lt;=" &amp; DL$1, DataRegularSeason20242025!$E$3:$E$1315, $A10)</f>
        <v>9</v>
      </c>
      <c r="DM10">
        <f>SUMIFS(DataRegularSeason20242025!$AA$3:$AA$1315,DataRegularSeason20242025!$B$3:$B$1315, "&lt;=" &amp; DM$1, DataRegularSeason20242025!$D$3:$D$1315, $A10)+SUMIFS(DataRegularSeason20242025!$AB$3:$AB$1315,DataRegularSeason20242025!$B$3:$B$1315, "&lt;=" &amp; DM$1, DataRegularSeason20242025!$E$3:$E$1315, $A10)</f>
        <v>9</v>
      </c>
      <c r="DN10">
        <f>SUMIFS(DataRegularSeason20242025!$AA$3:$AA$1315,DataRegularSeason20242025!$B$3:$B$1315, "&lt;=" &amp; DN$1, DataRegularSeason20242025!$D$3:$D$1315, $A10)+SUMIFS(DataRegularSeason20242025!$AB$3:$AB$1315,DataRegularSeason20242025!$B$3:$B$1315, "&lt;=" &amp; DN$1, DataRegularSeason20242025!$E$3:$E$1315, $A10)</f>
        <v>9</v>
      </c>
      <c r="DO10">
        <f>SUMIFS(DataRegularSeason20242025!$AA$3:$AA$1315,DataRegularSeason20242025!$B$3:$B$1315, "&lt;=" &amp; DO$1, DataRegularSeason20242025!$D$3:$D$1315, $A10)+SUMIFS(DataRegularSeason20242025!$AB$3:$AB$1315,DataRegularSeason20242025!$B$3:$B$1315, "&lt;=" &amp; DO$1, DataRegularSeason20242025!$E$3:$E$1315, $A10)</f>
        <v>9</v>
      </c>
      <c r="DP10">
        <f>SUMIFS(DataRegularSeason20242025!$AA$3:$AA$1315,DataRegularSeason20242025!$B$3:$B$1315, "&lt;=" &amp; DP$1, DataRegularSeason20242025!$D$3:$D$1315, $A10)+SUMIFS(DataRegularSeason20242025!$AB$3:$AB$1315,DataRegularSeason20242025!$B$3:$B$1315, "&lt;=" &amp; DP$1, DataRegularSeason20242025!$E$3:$E$1315, $A10)</f>
        <v>9</v>
      </c>
      <c r="DQ10">
        <f>SUMIFS(DataRegularSeason20242025!$AA$3:$AA$1315,DataRegularSeason20242025!$B$3:$B$1315, "&lt;=" &amp; DQ$1, DataRegularSeason20242025!$D$3:$D$1315, $A10)+SUMIFS(DataRegularSeason20242025!$AB$3:$AB$1315,DataRegularSeason20242025!$B$3:$B$1315, "&lt;=" &amp; DQ$1, DataRegularSeason20242025!$E$3:$E$1315, $A10)</f>
        <v>9</v>
      </c>
      <c r="DR10">
        <f>SUMIFS(DataRegularSeason20242025!$AA$3:$AA$1315,DataRegularSeason20242025!$B$3:$B$1315, "&lt;=" &amp; DR$1, DataRegularSeason20242025!$D$3:$D$1315, $A10)+SUMIFS(DataRegularSeason20242025!$AB$3:$AB$1315,DataRegularSeason20242025!$B$3:$B$1315, "&lt;=" &amp; DR$1, DataRegularSeason20242025!$E$3:$E$1315, $A10)</f>
        <v>9</v>
      </c>
      <c r="DS10">
        <f>SUMIFS(DataRegularSeason20242025!$AA$3:$AA$1315,DataRegularSeason20242025!$B$3:$B$1315, "&lt;=" &amp; DS$1, DataRegularSeason20242025!$D$3:$D$1315, $A10)+SUMIFS(DataRegularSeason20242025!$AB$3:$AB$1315,DataRegularSeason20242025!$B$3:$B$1315, "&lt;=" &amp; DS$1, DataRegularSeason20242025!$E$3:$E$1315, $A10)</f>
        <v>9</v>
      </c>
      <c r="DT10">
        <f>SUMIFS(DataRegularSeason20242025!$AA$3:$AA$1315,DataRegularSeason20242025!$B$3:$B$1315, "&lt;=" &amp; DT$1, DataRegularSeason20242025!$D$3:$D$1315, $A10)+SUMIFS(DataRegularSeason20242025!$AB$3:$AB$1315,DataRegularSeason20242025!$B$3:$B$1315, "&lt;=" &amp; DT$1, DataRegularSeason20242025!$E$3:$E$1315, $A10)</f>
        <v>9</v>
      </c>
      <c r="DU10">
        <f>SUMIFS(DataRegularSeason20242025!$AA$3:$AA$1315,DataRegularSeason20242025!$B$3:$B$1315, "&lt;=" &amp; DU$1, DataRegularSeason20242025!$D$3:$D$1315, $A10)+SUMIFS(DataRegularSeason20242025!$AB$3:$AB$1315,DataRegularSeason20242025!$B$3:$B$1315, "&lt;=" &amp; DU$1, DataRegularSeason20242025!$E$3:$E$1315, $A10)</f>
        <v>9</v>
      </c>
      <c r="DV10">
        <f>SUMIFS(DataRegularSeason20242025!$AA$3:$AA$1315,DataRegularSeason20242025!$B$3:$B$1315, "&lt;=" &amp; DV$1, DataRegularSeason20242025!$D$3:$D$1315, $A10)+SUMIFS(DataRegularSeason20242025!$AB$3:$AB$1315,DataRegularSeason20242025!$B$3:$B$1315, "&lt;=" &amp; DV$1, DataRegularSeason20242025!$E$3:$E$1315, $A10)</f>
        <v>9</v>
      </c>
      <c r="DW10">
        <f>SUMIFS(DataRegularSeason20242025!$AA$3:$AA$1315,DataRegularSeason20242025!$B$3:$B$1315, "&lt;=" &amp; DW$1, DataRegularSeason20242025!$D$3:$D$1315, $A10)+SUMIFS(DataRegularSeason20242025!$AB$3:$AB$1315,DataRegularSeason20242025!$B$3:$B$1315, "&lt;=" &amp; DW$1, DataRegularSeason20242025!$E$3:$E$1315, $A10)</f>
        <v>9</v>
      </c>
      <c r="DX10">
        <f>SUMIFS(DataRegularSeason20242025!$AA$3:$AA$1315,DataRegularSeason20242025!$B$3:$B$1315, "&lt;=" &amp; DX$1, DataRegularSeason20242025!$D$3:$D$1315, $A10)+SUMIFS(DataRegularSeason20242025!$AB$3:$AB$1315,DataRegularSeason20242025!$B$3:$B$1315, "&lt;=" &amp; DX$1, DataRegularSeason20242025!$E$3:$E$1315, $A10)</f>
        <v>9</v>
      </c>
      <c r="DY10">
        <f>SUMIFS(DataRegularSeason20242025!$AA$3:$AA$1315,DataRegularSeason20242025!$B$3:$B$1315, "&lt;=" &amp; DY$1, DataRegularSeason20242025!$D$3:$D$1315, $A10)+SUMIFS(DataRegularSeason20242025!$AB$3:$AB$1315,DataRegularSeason20242025!$B$3:$B$1315, "&lt;=" &amp; DY$1, DataRegularSeason20242025!$E$3:$E$1315, $A10)</f>
        <v>9</v>
      </c>
      <c r="DZ10">
        <f>SUMIFS(DataRegularSeason20242025!$AA$3:$AA$1315,DataRegularSeason20242025!$B$3:$B$1315, "&lt;=" &amp; DZ$1, DataRegularSeason20242025!$D$3:$D$1315, $A10)+SUMIFS(DataRegularSeason20242025!$AB$3:$AB$1315,DataRegularSeason20242025!$B$3:$B$1315, "&lt;=" &amp; DZ$1, DataRegularSeason20242025!$E$3:$E$1315, $A10)</f>
        <v>9</v>
      </c>
      <c r="EA10">
        <f>SUMIFS(DataRegularSeason20242025!$AA$3:$AA$1315,DataRegularSeason20242025!$B$3:$B$1315, "&lt;=" &amp; EA$1, DataRegularSeason20242025!$D$3:$D$1315, $A10)+SUMIFS(DataRegularSeason20242025!$AB$3:$AB$1315,DataRegularSeason20242025!$B$3:$B$1315, "&lt;=" &amp; EA$1, DataRegularSeason20242025!$E$3:$E$1315, $A10)</f>
        <v>9</v>
      </c>
      <c r="EB10">
        <f>SUMIFS(DataRegularSeason20242025!$AA$3:$AA$1315,DataRegularSeason20242025!$B$3:$B$1315, "&lt;=" &amp; EB$1, DataRegularSeason20242025!$D$3:$D$1315, $A10)+SUMIFS(DataRegularSeason20242025!$AB$3:$AB$1315,DataRegularSeason20242025!$B$3:$B$1315, "&lt;=" &amp; EB$1, DataRegularSeason20242025!$E$3:$E$1315, $A10)</f>
        <v>9</v>
      </c>
      <c r="EC10">
        <f>SUMIFS(DataRegularSeason20242025!$AA$3:$AA$1315,DataRegularSeason20242025!$B$3:$B$1315, "&lt;=" &amp; EC$1, DataRegularSeason20242025!$D$3:$D$1315, $A10)+SUMIFS(DataRegularSeason20242025!$AB$3:$AB$1315,DataRegularSeason20242025!$B$3:$B$1315, "&lt;=" &amp; EC$1, DataRegularSeason20242025!$E$3:$E$1315, $A10)</f>
        <v>9</v>
      </c>
      <c r="ED10">
        <f>SUMIFS(DataRegularSeason20242025!$AA$3:$AA$1315,DataRegularSeason20242025!$B$3:$B$1315, "&lt;=" &amp; ED$1, DataRegularSeason20242025!$D$3:$D$1315, $A10)+SUMIFS(DataRegularSeason20242025!$AB$3:$AB$1315,DataRegularSeason20242025!$B$3:$B$1315, "&lt;=" &amp; ED$1, DataRegularSeason20242025!$E$3:$E$1315, $A10)</f>
        <v>9</v>
      </c>
      <c r="EE10">
        <f>SUMIFS(DataRegularSeason20242025!$AA$3:$AA$1315,DataRegularSeason20242025!$B$3:$B$1315, "&lt;=" &amp; EE$1, DataRegularSeason20242025!$D$3:$D$1315, $A10)+SUMIFS(DataRegularSeason20242025!$AB$3:$AB$1315,DataRegularSeason20242025!$B$3:$B$1315, "&lt;=" &amp; EE$1, DataRegularSeason20242025!$E$3:$E$1315, $A10)</f>
        <v>9</v>
      </c>
      <c r="EF10">
        <f>SUMIFS(DataRegularSeason20242025!$AA$3:$AA$1315,DataRegularSeason20242025!$B$3:$B$1315, "&lt;=" &amp; EF$1, DataRegularSeason20242025!$D$3:$D$1315, $A10)+SUMIFS(DataRegularSeason20242025!$AB$3:$AB$1315,DataRegularSeason20242025!$B$3:$B$1315, "&lt;=" &amp; EF$1, DataRegularSeason20242025!$E$3:$E$1315, $A10)</f>
        <v>9</v>
      </c>
      <c r="EG10">
        <f>SUMIFS(DataRegularSeason20242025!$AA$3:$AA$1315,DataRegularSeason20242025!$B$3:$B$1315, "&lt;=" &amp; EG$1, DataRegularSeason20242025!$D$3:$D$1315, $A10)+SUMIFS(DataRegularSeason20242025!$AB$3:$AB$1315,DataRegularSeason20242025!$B$3:$B$1315, "&lt;=" &amp; EG$1, DataRegularSeason20242025!$E$3:$E$1315, $A10)</f>
        <v>9</v>
      </c>
      <c r="EH10">
        <f>SUMIFS(DataRegularSeason20242025!$AA$3:$AA$1315,DataRegularSeason20242025!$B$3:$B$1315, "&lt;=" &amp; EH$1, DataRegularSeason20242025!$D$3:$D$1315, $A10)+SUMIFS(DataRegularSeason20242025!$AB$3:$AB$1315,DataRegularSeason20242025!$B$3:$B$1315, "&lt;=" &amp; EH$1, DataRegularSeason20242025!$E$3:$E$1315, $A10)</f>
        <v>9</v>
      </c>
      <c r="EI10">
        <f>SUMIFS(DataRegularSeason20242025!$AA$3:$AA$1315,DataRegularSeason20242025!$B$3:$B$1315, "&lt;=" &amp; EI$1, DataRegularSeason20242025!$D$3:$D$1315, $A10)+SUMIFS(DataRegularSeason20242025!$AB$3:$AB$1315,DataRegularSeason20242025!$B$3:$B$1315, "&lt;=" &amp; EI$1, DataRegularSeason20242025!$E$3:$E$1315, $A10)</f>
        <v>9</v>
      </c>
      <c r="EJ10">
        <f>SUMIFS(DataRegularSeason20242025!$AA$3:$AA$1315,DataRegularSeason20242025!$B$3:$B$1315, "&lt;=" &amp; EJ$1, DataRegularSeason20242025!$D$3:$D$1315, $A10)+SUMIFS(DataRegularSeason20242025!$AB$3:$AB$1315,DataRegularSeason20242025!$B$3:$B$1315, "&lt;=" &amp; EJ$1, DataRegularSeason20242025!$E$3:$E$1315, $A10)</f>
        <v>9</v>
      </c>
      <c r="EK10">
        <f>SUMIFS(DataRegularSeason20242025!$AA$3:$AA$1315,DataRegularSeason20242025!$B$3:$B$1315, "&lt;=" &amp; EK$1, DataRegularSeason20242025!$D$3:$D$1315, $A10)+SUMIFS(DataRegularSeason20242025!$AB$3:$AB$1315,DataRegularSeason20242025!$B$3:$B$1315, "&lt;=" &amp; EK$1, DataRegularSeason20242025!$E$3:$E$1315, $A10)</f>
        <v>9</v>
      </c>
      <c r="EL10">
        <f>SUMIFS(DataRegularSeason20242025!$AA$3:$AA$1315,DataRegularSeason20242025!$B$3:$B$1315, "&lt;=" &amp; EL$1, DataRegularSeason20242025!$D$3:$D$1315, $A10)+SUMIFS(DataRegularSeason20242025!$AB$3:$AB$1315,DataRegularSeason20242025!$B$3:$B$1315, "&lt;=" &amp; EL$1, DataRegularSeason20242025!$E$3:$E$1315, $A10)</f>
        <v>9</v>
      </c>
      <c r="EM10">
        <f>SUMIFS(DataRegularSeason20242025!$AA$3:$AA$1315,DataRegularSeason20242025!$B$3:$B$1315, "&lt;=" &amp; EM$1, DataRegularSeason20242025!$D$3:$D$1315, $A10)+SUMIFS(DataRegularSeason20242025!$AB$3:$AB$1315,DataRegularSeason20242025!$B$3:$B$1315, "&lt;=" &amp; EM$1, DataRegularSeason20242025!$E$3:$E$1315, $A10)</f>
        <v>9</v>
      </c>
      <c r="EN10">
        <f>SUMIFS(DataRegularSeason20242025!$AA$3:$AA$1315,DataRegularSeason20242025!$B$3:$B$1315, "&lt;=" &amp; EN$1, DataRegularSeason20242025!$D$3:$D$1315, $A10)+SUMIFS(DataRegularSeason20242025!$AB$3:$AB$1315,DataRegularSeason20242025!$B$3:$B$1315, "&lt;=" &amp; EN$1, DataRegularSeason20242025!$E$3:$E$1315, $A10)</f>
        <v>9</v>
      </c>
      <c r="EO10">
        <f>SUMIFS(DataRegularSeason20242025!$AA$3:$AA$1315,DataRegularSeason20242025!$B$3:$B$1315, "&lt;=" &amp; EO$1, DataRegularSeason20242025!$D$3:$D$1315, $A10)+SUMIFS(DataRegularSeason20242025!$AB$3:$AB$1315,DataRegularSeason20242025!$B$3:$B$1315, "&lt;=" &amp; EO$1, DataRegularSeason20242025!$E$3:$E$1315, $A10)</f>
        <v>9</v>
      </c>
      <c r="EP10">
        <f>SUMIFS(DataRegularSeason20242025!$AA$3:$AA$1315,DataRegularSeason20242025!$B$3:$B$1315, "&lt;=" &amp; EP$1, DataRegularSeason20242025!$D$3:$D$1315, $A10)+SUMIFS(DataRegularSeason20242025!$AB$3:$AB$1315,DataRegularSeason20242025!$B$3:$B$1315, "&lt;=" &amp; EP$1, DataRegularSeason20242025!$E$3:$E$1315, $A10)</f>
        <v>9</v>
      </c>
      <c r="EQ10">
        <f>SUMIFS(DataRegularSeason20242025!$AA$3:$AA$1315,DataRegularSeason20242025!$B$3:$B$1315, "&lt;=" &amp; EQ$1, DataRegularSeason20242025!$D$3:$D$1315, $A10)+SUMIFS(DataRegularSeason20242025!$AB$3:$AB$1315,DataRegularSeason20242025!$B$3:$B$1315, "&lt;=" &amp; EQ$1, DataRegularSeason20242025!$E$3:$E$1315, $A10)</f>
        <v>9</v>
      </c>
      <c r="ER10">
        <f>SUMIFS(DataRegularSeason20242025!$AA$3:$AA$1315,DataRegularSeason20242025!$B$3:$B$1315, "&lt;=" &amp; ER$1, DataRegularSeason20242025!$D$3:$D$1315, $A10)+SUMIFS(DataRegularSeason20242025!$AB$3:$AB$1315,DataRegularSeason20242025!$B$3:$B$1315, "&lt;=" &amp; ER$1, DataRegularSeason20242025!$E$3:$E$1315, $A10)</f>
        <v>9</v>
      </c>
      <c r="ES10">
        <f>SUMIFS(DataRegularSeason20242025!$AA$3:$AA$1315,DataRegularSeason20242025!$B$3:$B$1315, "&lt;=" &amp; ES$1, DataRegularSeason20242025!$D$3:$D$1315, $A10)+SUMIFS(DataRegularSeason20242025!$AB$3:$AB$1315,DataRegularSeason20242025!$B$3:$B$1315, "&lt;=" &amp; ES$1, DataRegularSeason20242025!$E$3:$E$1315, $A10)</f>
        <v>9</v>
      </c>
      <c r="ET10">
        <f>SUMIFS(DataRegularSeason20242025!$AA$3:$AA$1315,DataRegularSeason20242025!$B$3:$B$1315, "&lt;=" &amp; ET$1, DataRegularSeason20242025!$D$3:$D$1315, $A10)+SUMIFS(DataRegularSeason20242025!$AB$3:$AB$1315,DataRegularSeason20242025!$B$3:$B$1315, "&lt;=" &amp; ET$1, DataRegularSeason20242025!$E$3:$E$1315, $A10)</f>
        <v>9</v>
      </c>
      <c r="EU10">
        <f>SUMIFS(DataRegularSeason20242025!$AA$3:$AA$1315,DataRegularSeason20242025!$B$3:$B$1315, "&lt;=" &amp; EU$1, DataRegularSeason20242025!$D$3:$D$1315, $A10)+SUMIFS(DataRegularSeason20242025!$AB$3:$AB$1315,DataRegularSeason20242025!$B$3:$B$1315, "&lt;=" &amp; EU$1, DataRegularSeason20242025!$E$3:$E$1315, $A10)</f>
        <v>9</v>
      </c>
      <c r="EV10">
        <f>SUMIFS(DataRegularSeason20242025!$AA$3:$AA$1315,DataRegularSeason20242025!$B$3:$B$1315, "&lt;=" &amp; EV$1, DataRegularSeason20242025!$D$3:$D$1315, $A10)+SUMIFS(DataRegularSeason20242025!$AB$3:$AB$1315,DataRegularSeason20242025!$B$3:$B$1315, "&lt;=" &amp; EV$1, DataRegularSeason20242025!$E$3:$E$1315, $A10)</f>
        <v>9</v>
      </c>
      <c r="EW10">
        <f>SUMIFS(DataRegularSeason20242025!$AA$3:$AA$1315,DataRegularSeason20242025!$B$3:$B$1315, "&lt;=" &amp; EW$1, DataRegularSeason20242025!$D$3:$D$1315, $A10)+SUMIFS(DataRegularSeason20242025!$AB$3:$AB$1315,DataRegularSeason20242025!$B$3:$B$1315, "&lt;=" &amp; EW$1, DataRegularSeason20242025!$E$3:$E$1315, $A10)</f>
        <v>9</v>
      </c>
      <c r="EX10">
        <f>SUMIFS(DataRegularSeason20242025!$AA$3:$AA$1315,DataRegularSeason20242025!$B$3:$B$1315, "&lt;=" &amp; EX$1, DataRegularSeason20242025!$D$3:$D$1315, $A10)+SUMIFS(DataRegularSeason20242025!$AB$3:$AB$1315,DataRegularSeason20242025!$B$3:$B$1315, "&lt;=" &amp; EX$1, DataRegularSeason20242025!$E$3:$E$1315, $A10)</f>
        <v>9</v>
      </c>
      <c r="EY10">
        <f>SUMIFS(DataRegularSeason20242025!$AA$3:$AA$1315,DataRegularSeason20242025!$B$3:$B$1315, "&lt;=" &amp; EY$1, DataRegularSeason20242025!$D$3:$D$1315, $A10)+SUMIFS(DataRegularSeason20242025!$AB$3:$AB$1315,DataRegularSeason20242025!$B$3:$B$1315, "&lt;=" &amp; EY$1, DataRegularSeason20242025!$E$3:$E$1315, $A10)</f>
        <v>9</v>
      </c>
      <c r="EZ10">
        <f>SUMIFS(DataRegularSeason20242025!$AA$3:$AA$1315,DataRegularSeason20242025!$B$3:$B$1315, "&lt;=" &amp; EZ$1, DataRegularSeason20242025!$D$3:$D$1315, $A10)+SUMIFS(DataRegularSeason20242025!$AB$3:$AB$1315,DataRegularSeason20242025!$B$3:$B$1315, "&lt;=" &amp; EZ$1, DataRegularSeason20242025!$E$3:$E$1315, $A10)</f>
        <v>9</v>
      </c>
      <c r="FA10">
        <f>SUMIFS(DataRegularSeason20242025!$AA$3:$AA$1315,DataRegularSeason20242025!$B$3:$B$1315, "&lt;=" &amp; FA$1, DataRegularSeason20242025!$D$3:$D$1315, $A10)+SUMIFS(DataRegularSeason20242025!$AB$3:$AB$1315,DataRegularSeason20242025!$B$3:$B$1315, "&lt;=" &amp; FA$1, DataRegularSeason20242025!$E$3:$E$1315, $A10)</f>
        <v>9</v>
      </c>
      <c r="FB10">
        <f>SUMIFS(DataRegularSeason20242025!$AA$3:$AA$1315,DataRegularSeason20242025!$B$3:$B$1315, "&lt;=" &amp; FB$1, DataRegularSeason20242025!$D$3:$D$1315, $A10)+SUMIFS(DataRegularSeason20242025!$AB$3:$AB$1315,DataRegularSeason20242025!$B$3:$B$1315, "&lt;=" &amp; FB$1, DataRegularSeason20242025!$E$3:$E$1315, $A10)</f>
        <v>9</v>
      </c>
      <c r="FC10">
        <f>SUMIFS(DataRegularSeason20242025!$AA$3:$AA$1315,DataRegularSeason20242025!$B$3:$B$1315, "&lt;=" &amp; FC$1, DataRegularSeason20242025!$D$3:$D$1315, $A10)+SUMIFS(DataRegularSeason20242025!$AB$3:$AB$1315,DataRegularSeason20242025!$B$3:$B$1315, "&lt;=" &amp; FC$1, DataRegularSeason20242025!$E$3:$E$1315, $A10)</f>
        <v>9</v>
      </c>
      <c r="FD10">
        <f>SUMIFS(DataRegularSeason20242025!$AA$3:$AA$1315,DataRegularSeason20242025!$B$3:$B$1315, "&lt;=" &amp; FD$1, DataRegularSeason20242025!$D$3:$D$1315, $A10)+SUMIFS(DataRegularSeason20242025!$AB$3:$AB$1315,DataRegularSeason20242025!$B$3:$B$1315, "&lt;=" &amp; FD$1, DataRegularSeason20242025!$E$3:$E$1315, $A10)</f>
        <v>9</v>
      </c>
      <c r="FE10">
        <f>SUMIFS(DataRegularSeason20242025!$AA$3:$AA$1315,DataRegularSeason20242025!$B$3:$B$1315, "&lt;=" &amp; FE$1, DataRegularSeason20242025!$D$3:$D$1315, $A10)+SUMIFS(DataRegularSeason20242025!$AB$3:$AB$1315,DataRegularSeason20242025!$B$3:$B$1315, "&lt;=" &amp; FE$1, DataRegularSeason20242025!$E$3:$E$1315, $A10)</f>
        <v>9</v>
      </c>
      <c r="FF10">
        <f>SUMIFS(DataRegularSeason20242025!$AA$3:$AA$1315,DataRegularSeason20242025!$B$3:$B$1315, "&lt;=" &amp; FF$1, DataRegularSeason20242025!$D$3:$D$1315, $A10)+SUMIFS(DataRegularSeason20242025!$AB$3:$AB$1315,DataRegularSeason20242025!$B$3:$B$1315, "&lt;=" &amp; FF$1, DataRegularSeason20242025!$E$3:$E$1315, $A10)</f>
        <v>9</v>
      </c>
      <c r="FG10">
        <f>SUMIFS(DataRegularSeason20242025!$AA$3:$AA$1315,DataRegularSeason20242025!$B$3:$B$1315, "&lt;=" &amp; FG$1, DataRegularSeason20242025!$D$3:$D$1315, $A10)+SUMIFS(DataRegularSeason20242025!$AB$3:$AB$1315,DataRegularSeason20242025!$B$3:$B$1315, "&lt;=" &amp; FG$1, DataRegularSeason20242025!$E$3:$E$1315, $A10)</f>
        <v>9</v>
      </c>
      <c r="FH10">
        <f>SUMIFS(DataRegularSeason20242025!$AA$3:$AA$1315,DataRegularSeason20242025!$B$3:$B$1315, "&lt;=" &amp; FH$1, DataRegularSeason20242025!$D$3:$D$1315, $A10)+SUMIFS(DataRegularSeason20242025!$AB$3:$AB$1315,DataRegularSeason20242025!$B$3:$B$1315, "&lt;=" &amp; FH$1, DataRegularSeason20242025!$E$3:$E$1315, $A10)</f>
        <v>9</v>
      </c>
      <c r="FI10">
        <f>SUMIFS(DataRegularSeason20242025!$AA$3:$AA$1315,DataRegularSeason20242025!$B$3:$B$1315, "&lt;=" &amp; FI$1, DataRegularSeason20242025!$D$3:$D$1315, $A10)+SUMIFS(DataRegularSeason20242025!$AB$3:$AB$1315,DataRegularSeason20242025!$B$3:$B$1315, "&lt;=" &amp; FI$1, DataRegularSeason20242025!$E$3:$E$1315, $A10)</f>
        <v>9</v>
      </c>
      <c r="FJ10">
        <f>SUMIFS(DataRegularSeason20242025!$AA$3:$AA$1315,DataRegularSeason20242025!$B$3:$B$1315, "&lt;=" &amp; FJ$1, DataRegularSeason20242025!$D$3:$D$1315, $A10)+SUMIFS(DataRegularSeason20242025!$AB$3:$AB$1315,DataRegularSeason20242025!$B$3:$B$1315, "&lt;=" &amp; FJ$1, DataRegularSeason20242025!$E$3:$E$1315, $A10)</f>
        <v>9</v>
      </c>
      <c r="FK10">
        <f>SUMIFS(DataRegularSeason20242025!$AA$3:$AA$1315,DataRegularSeason20242025!$B$3:$B$1315, "&lt;=" &amp; FK$1, DataRegularSeason20242025!$D$3:$D$1315, $A10)+SUMIFS(DataRegularSeason20242025!$AB$3:$AB$1315,DataRegularSeason20242025!$B$3:$B$1315, "&lt;=" &amp; FK$1, DataRegularSeason20242025!$E$3:$E$1315, $A10)</f>
        <v>9</v>
      </c>
      <c r="FL10">
        <f>SUMIFS(DataRegularSeason20242025!$AA$3:$AA$1315,DataRegularSeason20242025!$B$3:$B$1315, "&lt;=" &amp; FL$1, DataRegularSeason20242025!$D$3:$D$1315, $A10)+SUMIFS(DataRegularSeason20242025!$AB$3:$AB$1315,DataRegularSeason20242025!$B$3:$B$1315, "&lt;=" &amp; FL$1, DataRegularSeason20242025!$E$3:$E$1315, $A10)</f>
        <v>9</v>
      </c>
      <c r="FM10">
        <f>SUMIFS(DataRegularSeason20242025!$AA$3:$AA$1315,DataRegularSeason20242025!$B$3:$B$1315, "&lt;=" &amp; FM$1, DataRegularSeason20242025!$D$3:$D$1315, $A10)+SUMIFS(DataRegularSeason20242025!$AB$3:$AB$1315,DataRegularSeason20242025!$B$3:$B$1315, "&lt;=" &amp; FM$1, DataRegularSeason20242025!$E$3:$E$1315, $A10)</f>
        <v>9</v>
      </c>
      <c r="FN10">
        <f>SUMIFS(DataRegularSeason20242025!$AA$3:$AA$1315,DataRegularSeason20242025!$B$3:$B$1315, "&lt;=" &amp; FN$1, DataRegularSeason20242025!$D$3:$D$1315, $A10)+SUMIFS(DataRegularSeason20242025!$AB$3:$AB$1315,DataRegularSeason20242025!$B$3:$B$1315, "&lt;=" &amp; FN$1, DataRegularSeason20242025!$E$3:$E$1315, $A10)</f>
        <v>9</v>
      </c>
      <c r="FO10">
        <f>SUMIFS(DataRegularSeason20242025!$AA$3:$AA$1315,DataRegularSeason20242025!$B$3:$B$1315, "&lt;=" &amp; FO$1, DataRegularSeason20242025!$D$3:$D$1315, $A10)+SUMIFS(DataRegularSeason20242025!$AB$3:$AB$1315,DataRegularSeason20242025!$B$3:$B$1315, "&lt;=" &amp; FO$1, DataRegularSeason20242025!$E$3:$E$1315, $A10)</f>
        <v>9</v>
      </c>
      <c r="FP10">
        <f>SUMIFS(DataRegularSeason20242025!$AA$3:$AA$1315,DataRegularSeason20242025!$B$3:$B$1315, "&lt;=" &amp; FP$1, DataRegularSeason20242025!$D$3:$D$1315, $A10)+SUMIFS(DataRegularSeason20242025!$AB$3:$AB$1315,DataRegularSeason20242025!$B$3:$B$1315, "&lt;=" &amp; FP$1, DataRegularSeason20242025!$E$3:$E$1315, $A10)</f>
        <v>9</v>
      </c>
      <c r="FQ10">
        <f>SUMIFS(DataRegularSeason20242025!$AA$3:$AA$1315,DataRegularSeason20242025!$B$3:$B$1315, "&lt;=" &amp; FQ$1, DataRegularSeason20242025!$D$3:$D$1315, $A10)+SUMIFS(DataRegularSeason20242025!$AB$3:$AB$1315,DataRegularSeason20242025!$B$3:$B$1315, "&lt;=" &amp; FQ$1, DataRegularSeason20242025!$E$3:$E$1315, $A10)</f>
        <v>9</v>
      </c>
      <c r="FR10">
        <f>SUMIFS(DataRegularSeason20242025!$AA$3:$AA$1315,DataRegularSeason20242025!$B$3:$B$1315, "&lt;=" &amp; FR$1, DataRegularSeason20242025!$D$3:$D$1315, $A10)+SUMIFS(DataRegularSeason20242025!$AB$3:$AB$1315,DataRegularSeason20242025!$B$3:$B$1315, "&lt;=" &amp; FR$1, DataRegularSeason20242025!$E$3:$E$1315, $A10)</f>
        <v>9</v>
      </c>
      <c r="FS10">
        <f>SUMIFS(DataRegularSeason20242025!$AA$3:$AA$1315,DataRegularSeason20242025!$B$3:$B$1315, "&lt;=" &amp; FS$1, DataRegularSeason20242025!$D$3:$D$1315, $A10)+SUMIFS(DataRegularSeason20242025!$AB$3:$AB$1315,DataRegularSeason20242025!$B$3:$B$1315, "&lt;=" &amp; FS$1, DataRegularSeason20242025!$E$3:$E$1315, $A10)</f>
        <v>9</v>
      </c>
      <c r="FT10">
        <f>SUMIFS(DataRegularSeason20242025!$AA$3:$AA$1315,DataRegularSeason20242025!$B$3:$B$1315, "&lt;=" &amp; FT$1, DataRegularSeason20242025!$D$3:$D$1315, $A10)+SUMIFS(DataRegularSeason20242025!$AB$3:$AB$1315,DataRegularSeason20242025!$B$3:$B$1315, "&lt;=" &amp; FT$1, DataRegularSeason20242025!$E$3:$E$1315, $A10)</f>
        <v>9</v>
      </c>
      <c r="FU10">
        <f>SUMIFS(DataRegularSeason20242025!$AA$3:$AA$1315,DataRegularSeason20242025!$B$3:$B$1315, "&lt;=" &amp; FU$1, DataRegularSeason20242025!$D$3:$D$1315, $A10)+SUMIFS(DataRegularSeason20242025!$AB$3:$AB$1315,DataRegularSeason20242025!$B$3:$B$1315, "&lt;=" &amp; FU$1, DataRegularSeason20242025!$E$3:$E$1315, $A10)</f>
        <v>9</v>
      </c>
      <c r="FV10">
        <f>SUMIFS(DataRegularSeason20242025!$AA$3:$AA$1315,DataRegularSeason20242025!$B$3:$B$1315, "&lt;=" &amp; FV$1, DataRegularSeason20242025!$D$3:$D$1315, $A10)+SUMIFS(DataRegularSeason20242025!$AB$3:$AB$1315,DataRegularSeason20242025!$B$3:$B$1315, "&lt;=" &amp; FV$1, DataRegularSeason20242025!$E$3:$E$1315, $A10)</f>
        <v>9</v>
      </c>
      <c r="FW10">
        <f>SUMIFS(DataRegularSeason20242025!$AA$3:$AA$1315,DataRegularSeason20242025!$B$3:$B$1315, "&lt;=" &amp; FW$1, DataRegularSeason20242025!$D$3:$D$1315, $A10)+SUMIFS(DataRegularSeason20242025!$AB$3:$AB$1315,DataRegularSeason20242025!$B$3:$B$1315, "&lt;=" &amp; FW$1, DataRegularSeason20242025!$E$3:$E$1315, $A10)</f>
        <v>9</v>
      </c>
      <c r="FX10">
        <f>SUMIFS(DataRegularSeason20242025!$AA$3:$AA$1315,DataRegularSeason20242025!$B$3:$B$1315, "&lt;=" &amp; FX$1, DataRegularSeason20242025!$D$3:$D$1315, $A10)+SUMIFS(DataRegularSeason20242025!$AB$3:$AB$1315,DataRegularSeason20242025!$B$3:$B$1315, "&lt;=" &amp; FX$1, DataRegularSeason20242025!$E$3:$E$1315, $A10)</f>
        <v>9</v>
      </c>
      <c r="FY10">
        <f>SUMIFS(DataRegularSeason20242025!$AA$3:$AA$1315,DataRegularSeason20242025!$B$3:$B$1315, "&lt;=" &amp; FY$1, DataRegularSeason20242025!$D$3:$D$1315, $A10)+SUMIFS(DataRegularSeason20242025!$AB$3:$AB$1315,DataRegularSeason20242025!$B$3:$B$1315, "&lt;=" &amp; FY$1, DataRegularSeason20242025!$E$3:$E$1315, $A10)</f>
        <v>9</v>
      </c>
      <c r="FZ10">
        <f>SUMIFS(DataRegularSeason20242025!$AA$3:$AA$1315,DataRegularSeason20242025!$B$3:$B$1315, "&lt;=" &amp; FZ$1, DataRegularSeason20242025!$D$3:$D$1315, $A10)+SUMIFS(DataRegularSeason20242025!$AB$3:$AB$1315,DataRegularSeason20242025!$B$3:$B$1315, "&lt;=" &amp; FZ$1, DataRegularSeason20242025!$E$3:$E$1315, $A10)</f>
        <v>9</v>
      </c>
      <c r="GA10">
        <f>SUMIFS(DataRegularSeason20242025!$AA$3:$AA$1315,DataRegularSeason20242025!$B$3:$B$1315, "&lt;=" &amp; GA$1, DataRegularSeason20242025!$D$3:$D$1315, $A10)+SUMIFS(DataRegularSeason20242025!$AB$3:$AB$1315,DataRegularSeason20242025!$B$3:$B$1315, "&lt;=" &amp; GA$1, DataRegularSeason20242025!$E$3:$E$1315, $A10)</f>
        <v>9</v>
      </c>
      <c r="GB10">
        <f>SUMIFS(DataRegularSeason20242025!$AA$3:$AA$1315,DataRegularSeason20242025!$B$3:$B$1315, "&lt;=" &amp; GB$1, DataRegularSeason20242025!$D$3:$D$1315, $A10)+SUMIFS(DataRegularSeason20242025!$AB$3:$AB$1315,DataRegularSeason20242025!$B$3:$B$1315, "&lt;=" &amp; GB$1, DataRegularSeason20242025!$E$3:$E$1315, $A10)</f>
        <v>9</v>
      </c>
      <c r="GC10">
        <f>SUMIFS(DataRegularSeason20242025!$AA$3:$AA$1315,DataRegularSeason20242025!$B$3:$B$1315, "&lt;=" &amp; GC$1, DataRegularSeason20242025!$D$3:$D$1315, $A10)+SUMIFS(DataRegularSeason20242025!$AB$3:$AB$1315,DataRegularSeason20242025!$B$3:$B$1315, "&lt;=" &amp; GC$1, DataRegularSeason20242025!$E$3:$E$1315, $A10)</f>
        <v>9</v>
      </c>
      <c r="GD10">
        <f>SUMIFS(DataRegularSeason20242025!$AA$3:$AA$1315,DataRegularSeason20242025!$B$3:$B$1315, "&lt;=" &amp; GD$1, DataRegularSeason20242025!$D$3:$D$1315, $A10)+SUMIFS(DataRegularSeason20242025!$AB$3:$AB$1315,DataRegularSeason20242025!$B$3:$B$1315, "&lt;=" &amp; GD$1, DataRegularSeason20242025!$E$3:$E$1315, $A10)</f>
        <v>9</v>
      </c>
      <c r="GE10">
        <f>SUMIFS(DataRegularSeason20242025!$AA$3:$AA$1315,DataRegularSeason20242025!$B$3:$B$1315, "&lt;=" &amp; GE$1, DataRegularSeason20242025!$D$3:$D$1315, $A10)+SUMIFS(DataRegularSeason20242025!$AB$3:$AB$1315,DataRegularSeason20242025!$B$3:$B$1315, "&lt;=" &amp; GE$1, DataRegularSeason20242025!$E$3:$E$1315, $A10)</f>
        <v>9</v>
      </c>
      <c r="GF10">
        <f>SUMIFS(DataRegularSeason20242025!$AA$3:$AA$1315,DataRegularSeason20242025!$B$3:$B$1315, "&lt;=" &amp; GF$1, DataRegularSeason20242025!$D$3:$D$1315, $A10)+SUMIFS(DataRegularSeason20242025!$AB$3:$AB$1315,DataRegularSeason20242025!$B$3:$B$1315, "&lt;=" &amp; GF$1, DataRegularSeason20242025!$E$3:$E$1315, $A10)</f>
        <v>9</v>
      </c>
      <c r="GG10">
        <f>SUMIFS(DataRegularSeason20242025!$AA$3:$AA$1315,DataRegularSeason20242025!$B$3:$B$1315, "&lt;=" &amp; GG$1, DataRegularSeason20242025!$D$3:$D$1315, $A10)+SUMIFS(DataRegularSeason20242025!$AB$3:$AB$1315,DataRegularSeason20242025!$B$3:$B$1315, "&lt;=" &amp; GG$1, DataRegularSeason20242025!$E$3:$E$1315, $A10)</f>
        <v>9</v>
      </c>
      <c r="GH10">
        <f>SUMIFS(DataRegularSeason20242025!$AA$3:$AA$1315,DataRegularSeason20242025!$B$3:$B$1315, "&lt;=" &amp; GH$1, DataRegularSeason20242025!$D$3:$D$1315, $A10)+SUMIFS(DataRegularSeason20242025!$AB$3:$AB$1315,DataRegularSeason20242025!$B$3:$B$1315, "&lt;=" &amp; GH$1, DataRegularSeason20242025!$E$3:$E$1315, $A10)</f>
        <v>9</v>
      </c>
      <c r="GI10">
        <f>SUMIFS(DataRegularSeason20242025!$AA$3:$AA$1315,DataRegularSeason20242025!$B$3:$B$1315, "&lt;=" &amp; GI$1, DataRegularSeason20242025!$D$3:$D$1315, $A10)+SUMIFS(DataRegularSeason20242025!$AB$3:$AB$1315,DataRegularSeason20242025!$B$3:$B$1315, "&lt;=" &amp; GI$1, DataRegularSeason20242025!$E$3:$E$1315, $A10)</f>
        <v>9</v>
      </c>
      <c r="GJ10">
        <f>SUMIFS(DataRegularSeason20242025!$AA$3:$AA$1315,DataRegularSeason20242025!$B$3:$B$1315, "&lt;=" &amp; GJ$1, DataRegularSeason20242025!$D$3:$D$1315, $A10)+SUMIFS(DataRegularSeason20242025!$AB$3:$AB$1315,DataRegularSeason20242025!$B$3:$B$1315, "&lt;=" &amp; GJ$1, DataRegularSeason20242025!$E$3:$E$1315, $A10)</f>
        <v>9</v>
      </c>
      <c r="GK10">
        <f>SUMIFS(DataRegularSeason20242025!$AA$3:$AA$1315,DataRegularSeason20242025!$B$3:$B$1315, "&lt;=" &amp; GK$1, DataRegularSeason20242025!$D$3:$D$1315, $A10)+SUMIFS(DataRegularSeason20242025!$AB$3:$AB$1315,DataRegularSeason20242025!$B$3:$B$1315, "&lt;=" &amp; GK$1, DataRegularSeason20242025!$E$3:$E$1315, $A10)</f>
        <v>9</v>
      </c>
      <c r="GL10">
        <f>SUMIFS(DataRegularSeason20242025!$AA$3:$AA$1315,DataRegularSeason20242025!$B$3:$B$1315, "&lt;=" &amp; GL$1, DataRegularSeason20242025!$D$3:$D$1315, $A10)+SUMIFS(DataRegularSeason20242025!$AB$3:$AB$1315,DataRegularSeason20242025!$B$3:$B$1315, "&lt;=" &amp; GL$1, DataRegularSeason20242025!$E$3:$E$1315, $A10)</f>
        <v>9</v>
      </c>
      <c r="GM10">
        <f>SUMIFS(DataRegularSeason20242025!$AA$3:$AA$1315,DataRegularSeason20242025!$B$3:$B$1315, "&lt;=" &amp; GM$1, DataRegularSeason20242025!$D$3:$D$1315, $A10)+SUMIFS(DataRegularSeason20242025!$AB$3:$AB$1315,DataRegularSeason20242025!$B$3:$B$1315, "&lt;=" &amp; GM$1, DataRegularSeason20242025!$E$3:$E$1315, $A10)</f>
        <v>9</v>
      </c>
      <c r="GN10">
        <f>SUMIFS(DataRegularSeason20242025!$AA$3:$AA$1315,DataRegularSeason20242025!$B$3:$B$1315, "&lt;=" &amp; GN$1, DataRegularSeason20242025!$D$3:$D$1315, $A10)+SUMIFS(DataRegularSeason20242025!$AB$3:$AB$1315,DataRegularSeason20242025!$B$3:$B$1315, "&lt;=" &amp; GN$1, DataRegularSeason20242025!$E$3:$E$1315, $A10)</f>
        <v>9</v>
      </c>
      <c r="GO10">
        <f>SUMIFS(DataRegularSeason20242025!$AA$3:$AA$1315,DataRegularSeason20242025!$B$3:$B$1315, "&lt;=" &amp; GO$1, DataRegularSeason20242025!$D$3:$D$1315, $A10)+SUMIFS(DataRegularSeason20242025!$AB$3:$AB$1315,DataRegularSeason20242025!$B$3:$B$1315, "&lt;=" &amp; GO$1, DataRegularSeason20242025!$E$3:$E$1315, $A10)</f>
        <v>9</v>
      </c>
      <c r="GP10">
        <f>SUMIFS(DataRegularSeason20242025!$AA$3:$AA$1315,DataRegularSeason20242025!$B$3:$B$1315, "&lt;=" &amp; GP$1, DataRegularSeason20242025!$D$3:$D$1315, $A10)+SUMIFS(DataRegularSeason20242025!$AB$3:$AB$1315,DataRegularSeason20242025!$B$3:$B$1315, "&lt;=" &amp; GP$1, DataRegularSeason20242025!$E$3:$E$1315, $A10)</f>
        <v>9</v>
      </c>
      <c r="GQ10">
        <f>SUMIFS(DataRegularSeason20242025!$AA$3:$AA$1315,DataRegularSeason20242025!$B$3:$B$1315, "&lt;=" &amp; GQ$1, DataRegularSeason20242025!$D$3:$D$1315, $A10)+SUMIFS(DataRegularSeason20242025!$AB$3:$AB$1315,DataRegularSeason20242025!$B$3:$B$1315, "&lt;=" &amp; GQ$1, DataRegularSeason20242025!$E$3:$E$1315, $A10)</f>
        <v>9</v>
      </c>
      <c r="GR10">
        <f>SUMIFS(DataRegularSeason20242025!$AA$3:$AA$1315,DataRegularSeason20242025!$B$3:$B$1315, "&lt;=" &amp; GR$1, DataRegularSeason20242025!$D$3:$D$1315, $A10)+SUMIFS(DataRegularSeason20242025!$AB$3:$AB$1315,DataRegularSeason20242025!$B$3:$B$1315, "&lt;=" &amp; GR$1, DataRegularSeason20242025!$E$3:$E$1315, $A10)</f>
        <v>9</v>
      </c>
      <c r="GS10">
        <f>SUMIFS(DataRegularSeason20242025!$AA$3:$AA$1315,DataRegularSeason20242025!$B$3:$B$1315, "&lt;=" &amp; GS$1, DataRegularSeason20242025!$D$3:$D$1315, $A10)+SUMIFS(DataRegularSeason20242025!$AB$3:$AB$1315,DataRegularSeason20242025!$B$3:$B$1315, "&lt;=" &amp; GS$1, DataRegularSeason20242025!$E$3:$E$1315, $A10)</f>
        <v>9</v>
      </c>
      <c r="GT10">
        <f>SUMIFS(DataRegularSeason20242025!$AA$3:$AA$1315,DataRegularSeason20242025!$B$3:$B$1315, "&lt;=" &amp; GT$1, DataRegularSeason20242025!$D$3:$D$1315, $A10)+SUMIFS(DataRegularSeason20242025!$AB$3:$AB$1315,DataRegularSeason20242025!$B$3:$B$1315, "&lt;=" &amp; GT$1, DataRegularSeason20242025!$E$3:$E$1315, $A10)</f>
        <v>9</v>
      </c>
      <c r="GU10">
        <f>SUMIFS(DataRegularSeason20242025!$AA$3:$AA$1315,DataRegularSeason20242025!$B$3:$B$1315, "&lt;=" &amp; GU$1, DataRegularSeason20242025!$D$3:$D$1315, $A10)+SUMIFS(DataRegularSeason20242025!$AB$3:$AB$1315,DataRegularSeason20242025!$B$3:$B$1315, "&lt;=" &amp; GU$1, DataRegularSeason20242025!$E$3:$E$1315, $A10)</f>
        <v>9</v>
      </c>
    </row>
    <row r="11" spans="1:275" x14ac:dyDescent="0.25">
      <c r="A11" t="s">
        <v>31</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2</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8</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36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2</v>
      </c>
      <c r="N12">
        <f>SUMIFS(DataRegularSeason20242025!$AA$3:$AA$1315,DataRegularSeason20242025!$B$3:$B$1315, "&lt;=" &amp; N$1, DataRegularSeason20242025!$D$3:$D$1315, $A12)+SUMIFS(DataRegularSeason20242025!$AB$3:$AB$1315,DataRegularSeason20242025!$B$3:$B$1315, "&lt;=" &amp; N$1, DataRegularSeason20242025!$E$3:$E$1315, $A12)</f>
        <v>2</v>
      </c>
      <c r="O12">
        <f>SUMIFS(DataRegularSeason20242025!$AA$3:$AA$1315,DataRegularSeason20242025!$B$3:$B$1315, "&lt;=" &amp; O$1, DataRegularSeason20242025!$D$3:$D$1315, $A12)+SUMIFS(DataRegularSeason20242025!$AB$3:$AB$1315,DataRegularSeason20242025!$B$3:$B$1315, "&lt;=" &amp; O$1, DataRegularSeason20242025!$E$3:$E$1315, $A12)</f>
        <v>2</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6</v>
      </c>
      <c r="Z12">
        <f>SUMIFS(DataRegularSeason20242025!$AA$3:$AA$1315,DataRegularSeason20242025!$B$3:$B$1315, "&lt;=" &amp; Z$1, DataRegularSeason20242025!$D$3:$D$1315, $A12)+SUMIFS(DataRegularSeason20242025!$AB$3:$AB$1315,DataRegularSeason20242025!$B$3:$B$1315, "&lt;=" &amp; Z$1, DataRegularSeason20242025!$E$3:$E$1315, $A12)</f>
        <v>6</v>
      </c>
      <c r="AA12">
        <f>SUMIFS(DataRegularSeason20242025!$AA$3:$AA$1315,DataRegularSeason20242025!$B$3:$B$1315, "&lt;=" &amp; AA$1, DataRegularSeason20242025!$D$3:$D$1315, $A12)+SUMIFS(DataRegularSeason20242025!$AB$3:$AB$1315,DataRegularSeason20242025!$B$3:$B$1315, "&lt;=" &amp; AA$1, DataRegularSeason20242025!$E$3:$E$1315, $A12)</f>
        <v>7</v>
      </c>
      <c r="AB12">
        <f>SUMIFS(DataRegularSeason20242025!$AA$3:$AA$1315,DataRegularSeason20242025!$B$3:$B$1315, "&lt;=" &amp; AB$1, DataRegularSeason20242025!$D$3:$D$1315, $A12)+SUMIFS(DataRegularSeason20242025!$AB$3:$AB$1315,DataRegularSeason20242025!$B$3:$B$1315, "&lt;=" &amp; AB$1, DataRegularSeason20242025!$E$3:$E$1315, $A12)</f>
        <v>7</v>
      </c>
      <c r="AC12">
        <f>SUMIFS(DataRegularSeason20242025!$AA$3:$AA$1315,DataRegularSeason20242025!$B$3:$B$1315, "&lt;=" &amp; AC$1, DataRegularSeason20242025!$D$3:$D$1315, $A12)+SUMIFS(DataRegularSeason20242025!$AB$3:$AB$1315,DataRegularSeason20242025!$B$3:$B$1315, "&lt;=" &amp; AC$1, DataRegularSeason20242025!$E$3:$E$1315, $A12)</f>
        <v>9</v>
      </c>
      <c r="AD12">
        <f>SUMIFS(DataRegularSeason20242025!$AA$3:$AA$1315,DataRegularSeason20242025!$B$3:$B$1315, "&lt;=" &amp; AD$1, DataRegularSeason20242025!$D$3:$D$1315, $A12)+SUMIFS(DataRegularSeason20242025!$AB$3:$AB$1315,DataRegularSeason20242025!$B$3:$B$1315, "&lt;=" &amp; AD$1, DataRegularSeason20242025!$E$3:$E$1315, $A12)</f>
        <v>9</v>
      </c>
      <c r="AE12">
        <f>SUMIFS(DataRegularSeason20242025!$AA$3:$AA$1315,DataRegularSeason20242025!$B$3:$B$1315, "&lt;=" &amp; AE$1, DataRegularSeason20242025!$D$3:$D$1315, $A12)+SUMIFS(DataRegularSeason20242025!$AB$3:$AB$1315,DataRegularSeason20242025!$B$3:$B$1315, "&lt;=" &amp; AE$1, DataRegularSeason20242025!$E$3:$E$1315, $A12)</f>
        <v>9</v>
      </c>
      <c r="AF12">
        <f>SUMIFS(DataRegularSeason20242025!$AA$3:$AA$1315,DataRegularSeason20242025!$B$3:$B$1315, "&lt;=" &amp; AF$1, DataRegularSeason20242025!$D$3:$D$1315, $A12)+SUMIFS(DataRegularSeason20242025!$AB$3:$AB$1315,DataRegularSeason20242025!$B$3:$B$1315, "&lt;=" &amp; AF$1, DataRegularSeason20242025!$E$3:$E$1315, $A12)</f>
        <v>9</v>
      </c>
      <c r="AG12">
        <f>SUMIFS(DataRegularSeason20242025!$AA$3:$AA$1315,DataRegularSeason20242025!$B$3:$B$1315, "&lt;=" &amp; AG$1, DataRegularSeason20242025!$D$3:$D$1315, $A12)+SUMIFS(DataRegularSeason20242025!$AB$3:$AB$1315,DataRegularSeason20242025!$B$3:$B$1315, "&lt;=" &amp; AG$1, DataRegularSeason20242025!$E$3:$E$1315, $A12)</f>
        <v>9</v>
      </c>
      <c r="AH12">
        <f>SUMIFS(DataRegularSeason20242025!$AA$3:$AA$1315,DataRegularSeason20242025!$B$3:$B$1315, "&lt;=" &amp; AH$1, DataRegularSeason20242025!$D$3:$D$1315, $A12)+SUMIFS(DataRegularSeason20242025!$AB$3:$AB$1315,DataRegularSeason20242025!$B$3:$B$1315, "&lt;=" &amp; AH$1, DataRegularSeason20242025!$E$3:$E$1315, $A12)</f>
        <v>9</v>
      </c>
      <c r="AI12">
        <f>SUMIFS(DataRegularSeason20242025!$AA$3:$AA$1315,DataRegularSeason20242025!$B$3:$B$1315, "&lt;=" &amp; AI$1, DataRegularSeason20242025!$D$3:$D$1315, $A12)+SUMIFS(DataRegularSeason20242025!$AB$3:$AB$1315,DataRegularSeason20242025!$B$3:$B$1315, "&lt;=" &amp; AI$1, DataRegularSeason20242025!$E$3:$E$1315, $A12)</f>
        <v>9</v>
      </c>
      <c r="AJ12">
        <f>SUMIFS(DataRegularSeason20242025!$AA$3:$AA$1315,DataRegularSeason20242025!$B$3:$B$1315, "&lt;=" &amp; AJ$1, DataRegularSeason20242025!$D$3:$D$1315, $A12)+SUMIFS(DataRegularSeason20242025!$AB$3:$AB$1315,DataRegularSeason20242025!$B$3:$B$1315, "&lt;=" &amp; AJ$1, DataRegularSeason20242025!$E$3:$E$1315, $A12)</f>
        <v>9</v>
      </c>
      <c r="AK12">
        <f>SUMIFS(DataRegularSeason20242025!$AA$3:$AA$1315,DataRegularSeason20242025!$B$3:$B$1315, "&lt;=" &amp; AK$1, DataRegularSeason20242025!$D$3:$D$1315, $A12)+SUMIFS(DataRegularSeason20242025!$AB$3:$AB$1315,DataRegularSeason20242025!$B$3:$B$1315, "&lt;=" &amp; AK$1, DataRegularSeason20242025!$E$3:$E$1315, $A12)</f>
        <v>9</v>
      </c>
      <c r="AL12">
        <f>SUMIFS(DataRegularSeason20242025!$AA$3:$AA$1315,DataRegularSeason20242025!$B$3:$B$1315, "&lt;=" &amp; AL$1, DataRegularSeason20242025!$D$3:$D$1315, $A12)+SUMIFS(DataRegularSeason20242025!$AB$3:$AB$1315,DataRegularSeason20242025!$B$3:$B$1315, "&lt;=" &amp; AL$1, DataRegularSeason20242025!$E$3:$E$1315, $A12)</f>
        <v>9</v>
      </c>
      <c r="AM12">
        <f>SUMIFS(DataRegularSeason20242025!$AA$3:$AA$1315,DataRegularSeason20242025!$B$3:$B$1315, "&lt;=" &amp; AM$1, DataRegularSeason20242025!$D$3:$D$1315, $A12)+SUMIFS(DataRegularSeason20242025!$AB$3:$AB$1315,DataRegularSeason20242025!$B$3:$B$1315, "&lt;=" &amp; AM$1, DataRegularSeason20242025!$E$3:$E$1315, $A12)</f>
        <v>9</v>
      </c>
      <c r="AN12">
        <f>SUMIFS(DataRegularSeason20242025!$AA$3:$AA$1315,DataRegularSeason20242025!$B$3:$B$1315, "&lt;=" &amp; AN$1, DataRegularSeason20242025!$D$3:$D$1315, $A12)+SUMIFS(DataRegularSeason20242025!$AB$3:$AB$1315,DataRegularSeason20242025!$B$3:$B$1315, "&lt;=" &amp; AN$1, DataRegularSeason20242025!$E$3:$E$1315, $A12)</f>
        <v>9</v>
      </c>
      <c r="AO12">
        <f>SUMIFS(DataRegularSeason20242025!$AA$3:$AA$1315,DataRegularSeason20242025!$B$3:$B$1315, "&lt;=" &amp; AO$1, DataRegularSeason20242025!$D$3:$D$1315, $A12)+SUMIFS(DataRegularSeason20242025!$AB$3:$AB$1315,DataRegularSeason20242025!$B$3:$B$1315, "&lt;=" &amp; AO$1, DataRegularSeason20242025!$E$3:$E$1315, $A12)</f>
        <v>9</v>
      </c>
      <c r="AP12">
        <f>SUMIFS(DataRegularSeason20242025!$AA$3:$AA$1315,DataRegularSeason20242025!$B$3:$B$1315, "&lt;=" &amp; AP$1, DataRegularSeason20242025!$D$3:$D$1315, $A12)+SUMIFS(DataRegularSeason20242025!$AB$3:$AB$1315,DataRegularSeason20242025!$B$3:$B$1315, "&lt;=" &amp; AP$1, DataRegularSeason20242025!$E$3:$E$1315, $A12)</f>
        <v>9</v>
      </c>
      <c r="AQ12">
        <f>SUMIFS(DataRegularSeason20242025!$AA$3:$AA$1315,DataRegularSeason20242025!$B$3:$B$1315, "&lt;=" &amp; AQ$1, DataRegularSeason20242025!$D$3:$D$1315, $A12)+SUMIFS(DataRegularSeason20242025!$AB$3:$AB$1315,DataRegularSeason20242025!$B$3:$B$1315, "&lt;=" &amp; AQ$1, DataRegularSeason20242025!$E$3:$E$1315, $A12)</f>
        <v>9</v>
      </c>
      <c r="AR12">
        <f>SUMIFS(DataRegularSeason20242025!$AA$3:$AA$1315,DataRegularSeason20242025!$B$3:$B$1315, "&lt;=" &amp; AR$1, DataRegularSeason20242025!$D$3:$D$1315, $A12)+SUMIFS(DataRegularSeason20242025!$AB$3:$AB$1315,DataRegularSeason20242025!$B$3:$B$1315, "&lt;=" &amp; AR$1, DataRegularSeason20242025!$E$3:$E$1315, $A12)</f>
        <v>9</v>
      </c>
      <c r="AS12">
        <f>SUMIFS(DataRegularSeason20242025!$AA$3:$AA$1315,DataRegularSeason20242025!$B$3:$B$1315, "&lt;=" &amp; AS$1, DataRegularSeason20242025!$D$3:$D$1315, $A12)+SUMIFS(DataRegularSeason20242025!$AB$3:$AB$1315,DataRegularSeason20242025!$B$3:$B$1315, "&lt;=" &amp; AS$1, DataRegularSeason20242025!$E$3:$E$1315, $A12)</f>
        <v>9</v>
      </c>
      <c r="AT12">
        <f>SUMIFS(DataRegularSeason20242025!$AA$3:$AA$1315,DataRegularSeason20242025!$B$3:$B$1315, "&lt;=" &amp; AT$1, DataRegularSeason20242025!$D$3:$D$1315, $A12)+SUMIFS(DataRegularSeason20242025!$AB$3:$AB$1315,DataRegularSeason20242025!$B$3:$B$1315, "&lt;=" &amp; AT$1, DataRegularSeason20242025!$E$3:$E$1315, $A12)</f>
        <v>9</v>
      </c>
      <c r="AU12">
        <f>SUMIFS(DataRegularSeason20242025!$AA$3:$AA$1315,DataRegularSeason20242025!$B$3:$B$1315, "&lt;=" &amp; AU$1, DataRegularSeason20242025!$D$3:$D$1315, $A12)+SUMIFS(DataRegularSeason20242025!$AB$3:$AB$1315,DataRegularSeason20242025!$B$3:$B$1315, "&lt;=" &amp; AU$1, DataRegularSeason20242025!$E$3:$E$1315, $A12)</f>
        <v>9</v>
      </c>
      <c r="AV12">
        <f>SUMIFS(DataRegularSeason20242025!$AA$3:$AA$1315,DataRegularSeason20242025!$B$3:$B$1315, "&lt;=" &amp; AV$1, DataRegularSeason20242025!$D$3:$D$1315, $A12)+SUMIFS(DataRegularSeason20242025!$AB$3:$AB$1315,DataRegularSeason20242025!$B$3:$B$1315, "&lt;=" &amp; AV$1, DataRegularSeason20242025!$E$3:$E$1315, $A12)</f>
        <v>9</v>
      </c>
      <c r="AW12">
        <f>SUMIFS(DataRegularSeason20242025!$AA$3:$AA$1315,DataRegularSeason20242025!$B$3:$B$1315, "&lt;=" &amp; AW$1, DataRegularSeason20242025!$D$3:$D$1315, $A12)+SUMIFS(DataRegularSeason20242025!$AB$3:$AB$1315,DataRegularSeason20242025!$B$3:$B$1315, "&lt;=" &amp; AW$1, DataRegularSeason20242025!$E$3:$E$1315, $A12)</f>
        <v>9</v>
      </c>
      <c r="AX12">
        <f>SUMIFS(DataRegularSeason20242025!$AA$3:$AA$1315,DataRegularSeason20242025!$B$3:$B$1315, "&lt;=" &amp; AX$1, DataRegularSeason20242025!$D$3:$D$1315, $A12)+SUMIFS(DataRegularSeason20242025!$AB$3:$AB$1315,DataRegularSeason20242025!$B$3:$B$1315, "&lt;=" &amp; AX$1, DataRegularSeason20242025!$E$3:$E$1315, $A12)</f>
        <v>9</v>
      </c>
      <c r="AY12">
        <f>SUMIFS(DataRegularSeason20242025!$AA$3:$AA$1315,DataRegularSeason20242025!$B$3:$B$1315, "&lt;=" &amp; AY$1, DataRegularSeason20242025!$D$3:$D$1315, $A12)+SUMIFS(DataRegularSeason20242025!$AB$3:$AB$1315,DataRegularSeason20242025!$B$3:$B$1315, "&lt;=" &amp; AY$1, DataRegularSeason20242025!$E$3:$E$1315, $A12)</f>
        <v>9</v>
      </c>
      <c r="AZ12">
        <f>SUMIFS(DataRegularSeason20242025!$AA$3:$AA$1315,DataRegularSeason20242025!$B$3:$B$1315, "&lt;=" &amp; AZ$1, DataRegularSeason20242025!$D$3:$D$1315, $A12)+SUMIFS(DataRegularSeason20242025!$AB$3:$AB$1315,DataRegularSeason20242025!$B$3:$B$1315, "&lt;=" &amp; AZ$1, DataRegularSeason20242025!$E$3:$E$1315, $A12)</f>
        <v>9</v>
      </c>
      <c r="BA12">
        <f>SUMIFS(DataRegularSeason20242025!$AA$3:$AA$1315,DataRegularSeason20242025!$B$3:$B$1315, "&lt;=" &amp; BA$1, DataRegularSeason20242025!$D$3:$D$1315, $A12)+SUMIFS(DataRegularSeason20242025!$AB$3:$AB$1315,DataRegularSeason20242025!$B$3:$B$1315, "&lt;=" &amp; BA$1, DataRegularSeason20242025!$E$3:$E$1315, $A12)</f>
        <v>9</v>
      </c>
      <c r="BB12">
        <f>SUMIFS(DataRegularSeason20242025!$AA$3:$AA$1315,DataRegularSeason20242025!$B$3:$B$1315, "&lt;=" &amp; BB$1, DataRegularSeason20242025!$D$3:$D$1315, $A12)+SUMIFS(DataRegularSeason20242025!$AB$3:$AB$1315,DataRegularSeason20242025!$B$3:$B$1315, "&lt;=" &amp; BB$1, DataRegularSeason20242025!$E$3:$E$1315, $A12)</f>
        <v>9</v>
      </c>
      <c r="BC12">
        <f>SUMIFS(DataRegularSeason20242025!$AA$3:$AA$1315,DataRegularSeason20242025!$B$3:$B$1315, "&lt;=" &amp; BC$1, DataRegularSeason20242025!$D$3:$D$1315, $A12)+SUMIFS(DataRegularSeason20242025!$AB$3:$AB$1315,DataRegularSeason20242025!$B$3:$B$1315, "&lt;=" &amp; BC$1, DataRegularSeason20242025!$E$3:$E$1315, $A12)</f>
        <v>9</v>
      </c>
      <c r="BD12">
        <f>SUMIFS(DataRegularSeason20242025!$AA$3:$AA$1315,DataRegularSeason20242025!$B$3:$B$1315, "&lt;=" &amp; BD$1, DataRegularSeason20242025!$D$3:$D$1315, $A12)+SUMIFS(DataRegularSeason20242025!$AB$3:$AB$1315,DataRegularSeason20242025!$B$3:$B$1315, "&lt;=" &amp; BD$1, DataRegularSeason20242025!$E$3:$E$1315, $A12)</f>
        <v>9</v>
      </c>
      <c r="BE12">
        <f>SUMIFS(DataRegularSeason20242025!$AA$3:$AA$1315,DataRegularSeason20242025!$B$3:$B$1315, "&lt;=" &amp; BE$1, DataRegularSeason20242025!$D$3:$D$1315, $A12)+SUMIFS(DataRegularSeason20242025!$AB$3:$AB$1315,DataRegularSeason20242025!$B$3:$B$1315, "&lt;=" &amp; BE$1, DataRegularSeason20242025!$E$3:$E$1315, $A12)</f>
        <v>9</v>
      </c>
      <c r="BF12">
        <f>SUMIFS(DataRegularSeason20242025!$AA$3:$AA$1315,DataRegularSeason20242025!$B$3:$B$1315, "&lt;=" &amp; BF$1, DataRegularSeason20242025!$D$3:$D$1315, $A12)+SUMIFS(DataRegularSeason20242025!$AB$3:$AB$1315,DataRegularSeason20242025!$B$3:$B$1315, "&lt;=" &amp; BF$1, DataRegularSeason20242025!$E$3:$E$1315, $A12)</f>
        <v>9</v>
      </c>
      <c r="BG12">
        <f>SUMIFS(DataRegularSeason20242025!$AA$3:$AA$1315,DataRegularSeason20242025!$B$3:$B$1315, "&lt;=" &amp; BG$1, DataRegularSeason20242025!$D$3:$D$1315, $A12)+SUMIFS(DataRegularSeason20242025!$AB$3:$AB$1315,DataRegularSeason20242025!$B$3:$B$1315, "&lt;=" &amp; BG$1, DataRegularSeason20242025!$E$3:$E$1315, $A12)</f>
        <v>9</v>
      </c>
      <c r="BH12">
        <f>SUMIFS(DataRegularSeason20242025!$AA$3:$AA$1315,DataRegularSeason20242025!$B$3:$B$1315, "&lt;=" &amp; BH$1, DataRegularSeason20242025!$D$3:$D$1315, $A12)+SUMIFS(DataRegularSeason20242025!$AB$3:$AB$1315,DataRegularSeason20242025!$B$3:$B$1315, "&lt;=" &amp; BH$1, DataRegularSeason20242025!$E$3:$E$1315, $A12)</f>
        <v>9</v>
      </c>
      <c r="BI12">
        <f>SUMIFS(DataRegularSeason20242025!$AA$3:$AA$1315,DataRegularSeason20242025!$B$3:$B$1315, "&lt;=" &amp; BI$1, DataRegularSeason20242025!$D$3:$D$1315, $A12)+SUMIFS(DataRegularSeason20242025!$AB$3:$AB$1315,DataRegularSeason20242025!$B$3:$B$1315, "&lt;=" &amp; BI$1, DataRegularSeason20242025!$E$3:$E$1315, $A12)</f>
        <v>9</v>
      </c>
      <c r="BJ12">
        <f>SUMIFS(DataRegularSeason20242025!$AA$3:$AA$1315,DataRegularSeason20242025!$B$3:$B$1315, "&lt;=" &amp; BJ$1, DataRegularSeason20242025!$D$3:$D$1315, $A12)+SUMIFS(DataRegularSeason20242025!$AB$3:$AB$1315,DataRegularSeason20242025!$B$3:$B$1315, "&lt;=" &amp; BJ$1, DataRegularSeason20242025!$E$3:$E$1315, $A12)</f>
        <v>9</v>
      </c>
      <c r="BK12">
        <f>SUMIFS(DataRegularSeason20242025!$AA$3:$AA$1315,DataRegularSeason20242025!$B$3:$B$1315, "&lt;=" &amp; BK$1, DataRegularSeason20242025!$D$3:$D$1315, $A12)+SUMIFS(DataRegularSeason20242025!$AB$3:$AB$1315,DataRegularSeason20242025!$B$3:$B$1315, "&lt;=" &amp; BK$1, DataRegularSeason20242025!$E$3:$E$1315, $A12)</f>
        <v>9</v>
      </c>
      <c r="BL12">
        <f>SUMIFS(DataRegularSeason20242025!$AA$3:$AA$1315,DataRegularSeason20242025!$B$3:$B$1315, "&lt;=" &amp; BL$1, DataRegularSeason20242025!$D$3:$D$1315, $A12)+SUMIFS(DataRegularSeason20242025!$AB$3:$AB$1315,DataRegularSeason20242025!$B$3:$B$1315, "&lt;=" &amp; BL$1, DataRegularSeason20242025!$E$3:$E$1315, $A12)</f>
        <v>9</v>
      </c>
      <c r="BM12">
        <f>SUMIFS(DataRegularSeason20242025!$AA$3:$AA$1315,DataRegularSeason20242025!$B$3:$B$1315, "&lt;=" &amp; BM$1, DataRegularSeason20242025!$D$3:$D$1315, $A12)+SUMIFS(DataRegularSeason20242025!$AB$3:$AB$1315,DataRegularSeason20242025!$B$3:$B$1315, "&lt;=" &amp; BM$1, DataRegularSeason20242025!$E$3:$E$1315, $A12)</f>
        <v>9</v>
      </c>
      <c r="BN12">
        <f>SUMIFS(DataRegularSeason20242025!$AA$3:$AA$1315,DataRegularSeason20242025!$B$3:$B$1315, "&lt;=" &amp; BN$1, DataRegularSeason20242025!$D$3:$D$1315, $A12)+SUMIFS(DataRegularSeason20242025!$AB$3:$AB$1315,DataRegularSeason20242025!$B$3:$B$1315, "&lt;=" &amp; BN$1, DataRegularSeason20242025!$E$3:$E$1315, $A12)</f>
        <v>9</v>
      </c>
      <c r="BO12">
        <f>SUMIFS(DataRegularSeason20242025!$AA$3:$AA$1315,DataRegularSeason20242025!$B$3:$B$1315, "&lt;=" &amp; BO$1, DataRegularSeason20242025!$D$3:$D$1315, $A12)+SUMIFS(DataRegularSeason20242025!$AB$3:$AB$1315,DataRegularSeason20242025!$B$3:$B$1315, "&lt;=" &amp; BO$1, DataRegularSeason20242025!$E$3:$E$1315, $A12)</f>
        <v>9</v>
      </c>
      <c r="BP12">
        <f>SUMIFS(DataRegularSeason20242025!$AA$3:$AA$1315,DataRegularSeason20242025!$B$3:$B$1315, "&lt;=" &amp; BP$1, DataRegularSeason20242025!$D$3:$D$1315, $A12)+SUMIFS(DataRegularSeason20242025!$AB$3:$AB$1315,DataRegularSeason20242025!$B$3:$B$1315, "&lt;=" &amp; BP$1, DataRegularSeason20242025!$E$3:$E$1315, $A12)</f>
        <v>9</v>
      </c>
      <c r="BQ12">
        <f>SUMIFS(DataRegularSeason20242025!$AA$3:$AA$1315,DataRegularSeason20242025!$B$3:$B$1315, "&lt;=" &amp; BQ$1, DataRegularSeason20242025!$D$3:$D$1315, $A12)+SUMIFS(DataRegularSeason20242025!$AB$3:$AB$1315,DataRegularSeason20242025!$B$3:$B$1315, "&lt;=" &amp; BQ$1, DataRegularSeason20242025!$E$3:$E$1315, $A12)</f>
        <v>9</v>
      </c>
      <c r="BR12">
        <f>SUMIFS(DataRegularSeason20242025!$AA$3:$AA$1315,DataRegularSeason20242025!$B$3:$B$1315, "&lt;=" &amp; BR$1, DataRegularSeason20242025!$D$3:$D$1315, $A12)+SUMIFS(DataRegularSeason20242025!$AB$3:$AB$1315,DataRegularSeason20242025!$B$3:$B$1315, "&lt;=" &amp; BR$1, DataRegularSeason20242025!$E$3:$E$1315, $A12)</f>
        <v>9</v>
      </c>
      <c r="BS12">
        <f>SUMIFS(DataRegularSeason20242025!$AA$3:$AA$1315,DataRegularSeason20242025!$B$3:$B$1315, "&lt;=" &amp; BS$1, DataRegularSeason20242025!$D$3:$D$1315, $A12)+SUMIFS(DataRegularSeason20242025!$AB$3:$AB$1315,DataRegularSeason20242025!$B$3:$B$1315, "&lt;=" &amp; BS$1, DataRegularSeason20242025!$E$3:$E$1315, $A12)</f>
        <v>9</v>
      </c>
      <c r="BT12">
        <f>SUMIFS(DataRegularSeason20242025!$AA$3:$AA$1315,DataRegularSeason20242025!$B$3:$B$1315, "&lt;=" &amp; BT$1, DataRegularSeason20242025!$D$3:$D$1315, $A12)+SUMIFS(DataRegularSeason20242025!$AB$3:$AB$1315,DataRegularSeason20242025!$B$3:$B$1315, "&lt;=" &amp; BT$1, DataRegularSeason20242025!$E$3:$E$1315, $A12)</f>
        <v>9</v>
      </c>
      <c r="BU12">
        <f>SUMIFS(DataRegularSeason20242025!$AA$3:$AA$1315,DataRegularSeason20242025!$B$3:$B$1315, "&lt;=" &amp; BU$1, DataRegularSeason20242025!$D$3:$D$1315, $A12)+SUMIFS(DataRegularSeason20242025!$AB$3:$AB$1315,DataRegularSeason20242025!$B$3:$B$1315, "&lt;=" &amp; BU$1, DataRegularSeason20242025!$E$3:$E$1315, $A12)</f>
        <v>9</v>
      </c>
      <c r="BV12">
        <f>SUMIFS(DataRegularSeason20242025!$AA$3:$AA$1315,DataRegularSeason20242025!$B$3:$B$1315, "&lt;=" &amp; BV$1, DataRegularSeason20242025!$D$3:$D$1315, $A12)+SUMIFS(DataRegularSeason20242025!$AB$3:$AB$1315,DataRegularSeason20242025!$B$3:$B$1315, "&lt;=" &amp; BV$1, DataRegularSeason20242025!$E$3:$E$1315, $A12)</f>
        <v>9</v>
      </c>
      <c r="BW12">
        <f>SUMIFS(DataRegularSeason20242025!$AA$3:$AA$1315,DataRegularSeason20242025!$B$3:$B$1315, "&lt;=" &amp; BW$1, DataRegularSeason20242025!$D$3:$D$1315, $A12)+SUMIFS(DataRegularSeason20242025!$AB$3:$AB$1315,DataRegularSeason20242025!$B$3:$B$1315, "&lt;=" &amp; BW$1, DataRegularSeason20242025!$E$3:$E$1315, $A12)</f>
        <v>9</v>
      </c>
      <c r="BX12">
        <f>SUMIFS(DataRegularSeason20242025!$AA$3:$AA$1315,DataRegularSeason20242025!$B$3:$B$1315, "&lt;=" &amp; BX$1, DataRegularSeason20242025!$D$3:$D$1315, $A12)+SUMIFS(DataRegularSeason20242025!$AB$3:$AB$1315,DataRegularSeason20242025!$B$3:$B$1315, "&lt;=" &amp; BX$1, DataRegularSeason20242025!$E$3:$E$1315, $A12)</f>
        <v>9</v>
      </c>
      <c r="BY12">
        <f>SUMIFS(DataRegularSeason20242025!$AA$3:$AA$1315,DataRegularSeason20242025!$B$3:$B$1315, "&lt;=" &amp; BY$1, DataRegularSeason20242025!$D$3:$D$1315, $A12)+SUMIFS(DataRegularSeason20242025!$AB$3:$AB$1315,DataRegularSeason20242025!$B$3:$B$1315, "&lt;=" &amp; BY$1, DataRegularSeason20242025!$E$3:$E$1315, $A12)</f>
        <v>9</v>
      </c>
      <c r="BZ12">
        <f>SUMIFS(DataRegularSeason20242025!$AA$3:$AA$1315,DataRegularSeason20242025!$B$3:$B$1315, "&lt;=" &amp; BZ$1, DataRegularSeason20242025!$D$3:$D$1315, $A12)+SUMIFS(DataRegularSeason20242025!$AB$3:$AB$1315,DataRegularSeason20242025!$B$3:$B$1315, "&lt;=" &amp; BZ$1, DataRegularSeason20242025!$E$3:$E$1315, $A12)</f>
        <v>9</v>
      </c>
      <c r="CA12">
        <f>SUMIFS(DataRegularSeason20242025!$AA$3:$AA$1315,DataRegularSeason20242025!$B$3:$B$1315, "&lt;=" &amp; CA$1, DataRegularSeason20242025!$D$3:$D$1315, $A12)+SUMIFS(DataRegularSeason20242025!$AB$3:$AB$1315,DataRegularSeason20242025!$B$3:$B$1315, "&lt;=" &amp; CA$1, DataRegularSeason20242025!$E$3:$E$1315, $A12)</f>
        <v>9</v>
      </c>
      <c r="CB12">
        <f>SUMIFS(DataRegularSeason20242025!$AA$3:$AA$1315,DataRegularSeason20242025!$B$3:$B$1315, "&lt;=" &amp; CB$1, DataRegularSeason20242025!$D$3:$D$1315, $A12)+SUMIFS(DataRegularSeason20242025!$AB$3:$AB$1315,DataRegularSeason20242025!$B$3:$B$1315, "&lt;=" &amp; CB$1, DataRegularSeason20242025!$E$3:$E$1315, $A12)</f>
        <v>9</v>
      </c>
      <c r="CC12">
        <f>SUMIFS(DataRegularSeason20242025!$AA$3:$AA$1315,DataRegularSeason20242025!$B$3:$B$1315, "&lt;=" &amp; CC$1, DataRegularSeason20242025!$D$3:$D$1315, $A12)+SUMIFS(DataRegularSeason20242025!$AB$3:$AB$1315,DataRegularSeason20242025!$B$3:$B$1315, "&lt;=" &amp; CC$1, DataRegularSeason20242025!$E$3:$E$1315, $A12)</f>
        <v>9</v>
      </c>
      <c r="CD12">
        <f>SUMIFS(DataRegularSeason20242025!$AA$3:$AA$1315,DataRegularSeason20242025!$B$3:$B$1315, "&lt;=" &amp; CD$1, DataRegularSeason20242025!$D$3:$D$1315, $A12)+SUMIFS(DataRegularSeason20242025!$AB$3:$AB$1315,DataRegularSeason20242025!$B$3:$B$1315, "&lt;=" &amp; CD$1, DataRegularSeason20242025!$E$3:$E$1315, $A12)</f>
        <v>9</v>
      </c>
      <c r="CE12">
        <f>SUMIFS(DataRegularSeason20242025!$AA$3:$AA$1315,DataRegularSeason20242025!$B$3:$B$1315, "&lt;=" &amp; CE$1, DataRegularSeason20242025!$D$3:$D$1315, $A12)+SUMIFS(DataRegularSeason20242025!$AB$3:$AB$1315,DataRegularSeason20242025!$B$3:$B$1315, "&lt;=" &amp; CE$1, DataRegularSeason20242025!$E$3:$E$1315, $A12)</f>
        <v>9</v>
      </c>
      <c r="CF12">
        <f>SUMIFS(DataRegularSeason20242025!$AA$3:$AA$1315,DataRegularSeason20242025!$B$3:$B$1315, "&lt;=" &amp; CF$1, DataRegularSeason20242025!$D$3:$D$1315, $A12)+SUMIFS(DataRegularSeason20242025!$AB$3:$AB$1315,DataRegularSeason20242025!$B$3:$B$1315, "&lt;=" &amp; CF$1, DataRegularSeason20242025!$E$3:$E$1315, $A12)</f>
        <v>9</v>
      </c>
      <c r="CG12">
        <f>SUMIFS(DataRegularSeason20242025!$AA$3:$AA$1315,DataRegularSeason20242025!$B$3:$B$1315, "&lt;=" &amp; CG$1, DataRegularSeason20242025!$D$3:$D$1315, $A12)+SUMIFS(DataRegularSeason20242025!$AB$3:$AB$1315,DataRegularSeason20242025!$B$3:$B$1315, "&lt;=" &amp; CG$1, DataRegularSeason20242025!$E$3:$E$1315, $A12)</f>
        <v>9</v>
      </c>
      <c r="CH12">
        <f>SUMIFS(DataRegularSeason20242025!$AA$3:$AA$1315,DataRegularSeason20242025!$B$3:$B$1315, "&lt;=" &amp; CH$1, DataRegularSeason20242025!$D$3:$D$1315, $A12)+SUMIFS(DataRegularSeason20242025!$AB$3:$AB$1315,DataRegularSeason20242025!$B$3:$B$1315, "&lt;=" &amp; CH$1, DataRegularSeason20242025!$E$3:$E$1315, $A12)</f>
        <v>9</v>
      </c>
      <c r="CI12">
        <f>SUMIFS(DataRegularSeason20242025!$AA$3:$AA$1315,DataRegularSeason20242025!$B$3:$B$1315, "&lt;=" &amp; CI$1, DataRegularSeason20242025!$D$3:$D$1315, $A12)+SUMIFS(DataRegularSeason20242025!$AB$3:$AB$1315,DataRegularSeason20242025!$B$3:$B$1315, "&lt;=" &amp; CI$1, DataRegularSeason20242025!$E$3:$E$1315, $A12)</f>
        <v>9</v>
      </c>
      <c r="CJ12">
        <f>SUMIFS(DataRegularSeason20242025!$AA$3:$AA$1315,DataRegularSeason20242025!$B$3:$B$1315, "&lt;=" &amp; CJ$1, DataRegularSeason20242025!$D$3:$D$1315, $A12)+SUMIFS(DataRegularSeason20242025!$AB$3:$AB$1315,DataRegularSeason20242025!$B$3:$B$1315, "&lt;=" &amp; CJ$1, DataRegularSeason20242025!$E$3:$E$1315, $A12)</f>
        <v>9</v>
      </c>
      <c r="CK12">
        <f>SUMIFS(DataRegularSeason20242025!$AA$3:$AA$1315,DataRegularSeason20242025!$B$3:$B$1315, "&lt;=" &amp; CK$1, DataRegularSeason20242025!$D$3:$D$1315, $A12)+SUMIFS(DataRegularSeason20242025!$AB$3:$AB$1315,DataRegularSeason20242025!$B$3:$B$1315, "&lt;=" &amp; CK$1, DataRegularSeason20242025!$E$3:$E$1315, $A12)</f>
        <v>9</v>
      </c>
      <c r="CL12">
        <f>SUMIFS(DataRegularSeason20242025!$AA$3:$AA$1315,DataRegularSeason20242025!$B$3:$B$1315, "&lt;=" &amp; CL$1, DataRegularSeason20242025!$D$3:$D$1315, $A12)+SUMIFS(DataRegularSeason20242025!$AB$3:$AB$1315,DataRegularSeason20242025!$B$3:$B$1315, "&lt;=" &amp; CL$1, DataRegularSeason20242025!$E$3:$E$1315, $A12)</f>
        <v>9</v>
      </c>
      <c r="CM12">
        <f>SUMIFS(DataRegularSeason20242025!$AA$3:$AA$1315,DataRegularSeason20242025!$B$3:$B$1315, "&lt;=" &amp; CM$1, DataRegularSeason20242025!$D$3:$D$1315, $A12)+SUMIFS(DataRegularSeason20242025!$AB$3:$AB$1315,DataRegularSeason20242025!$B$3:$B$1315, "&lt;=" &amp; CM$1, DataRegularSeason20242025!$E$3:$E$1315, $A12)</f>
        <v>9</v>
      </c>
      <c r="CN12">
        <f>SUMIFS(DataRegularSeason20242025!$AA$3:$AA$1315,DataRegularSeason20242025!$B$3:$B$1315, "&lt;=" &amp; CN$1, DataRegularSeason20242025!$D$3:$D$1315, $A12)+SUMIFS(DataRegularSeason20242025!$AB$3:$AB$1315,DataRegularSeason20242025!$B$3:$B$1315, "&lt;=" &amp; CN$1, DataRegularSeason20242025!$E$3:$E$1315, $A12)</f>
        <v>9</v>
      </c>
      <c r="CO12">
        <f>SUMIFS(DataRegularSeason20242025!$AA$3:$AA$1315,DataRegularSeason20242025!$B$3:$B$1315, "&lt;=" &amp; CO$1, DataRegularSeason20242025!$D$3:$D$1315, $A12)+SUMIFS(DataRegularSeason20242025!$AB$3:$AB$1315,DataRegularSeason20242025!$B$3:$B$1315, "&lt;=" &amp; CO$1, DataRegularSeason20242025!$E$3:$E$1315, $A12)</f>
        <v>9</v>
      </c>
      <c r="CP12">
        <f>SUMIFS(DataRegularSeason20242025!$AA$3:$AA$1315,DataRegularSeason20242025!$B$3:$B$1315, "&lt;=" &amp; CP$1, DataRegularSeason20242025!$D$3:$D$1315, $A12)+SUMIFS(DataRegularSeason20242025!$AB$3:$AB$1315,DataRegularSeason20242025!$B$3:$B$1315, "&lt;=" &amp; CP$1, DataRegularSeason20242025!$E$3:$E$1315, $A12)</f>
        <v>9</v>
      </c>
      <c r="CQ12">
        <f>SUMIFS(DataRegularSeason20242025!$AA$3:$AA$1315,DataRegularSeason20242025!$B$3:$B$1315, "&lt;=" &amp; CQ$1, DataRegularSeason20242025!$D$3:$D$1315, $A12)+SUMIFS(DataRegularSeason20242025!$AB$3:$AB$1315,DataRegularSeason20242025!$B$3:$B$1315, "&lt;=" &amp; CQ$1, DataRegularSeason20242025!$E$3:$E$1315, $A12)</f>
        <v>9</v>
      </c>
      <c r="CR12">
        <f>SUMIFS(DataRegularSeason20242025!$AA$3:$AA$1315,DataRegularSeason20242025!$B$3:$B$1315, "&lt;=" &amp; CR$1, DataRegularSeason20242025!$D$3:$D$1315, $A12)+SUMIFS(DataRegularSeason20242025!$AB$3:$AB$1315,DataRegularSeason20242025!$B$3:$B$1315, "&lt;=" &amp; CR$1, DataRegularSeason20242025!$E$3:$E$1315, $A12)</f>
        <v>9</v>
      </c>
      <c r="CS12">
        <f>SUMIFS(DataRegularSeason20242025!$AA$3:$AA$1315,DataRegularSeason20242025!$B$3:$B$1315, "&lt;=" &amp; CS$1, DataRegularSeason20242025!$D$3:$D$1315, $A12)+SUMIFS(DataRegularSeason20242025!$AB$3:$AB$1315,DataRegularSeason20242025!$B$3:$B$1315, "&lt;=" &amp; CS$1, DataRegularSeason20242025!$E$3:$E$1315, $A12)</f>
        <v>9</v>
      </c>
      <c r="CT12">
        <f>SUMIFS(DataRegularSeason20242025!$AA$3:$AA$1315,DataRegularSeason20242025!$B$3:$B$1315, "&lt;=" &amp; CT$1, DataRegularSeason20242025!$D$3:$D$1315, $A12)+SUMIFS(DataRegularSeason20242025!$AB$3:$AB$1315,DataRegularSeason20242025!$B$3:$B$1315, "&lt;=" &amp; CT$1, DataRegularSeason20242025!$E$3:$E$1315, $A12)</f>
        <v>9</v>
      </c>
      <c r="CU12">
        <f>SUMIFS(DataRegularSeason20242025!$AA$3:$AA$1315,DataRegularSeason20242025!$B$3:$B$1315, "&lt;=" &amp; CU$1, DataRegularSeason20242025!$D$3:$D$1315, $A12)+SUMIFS(DataRegularSeason20242025!$AB$3:$AB$1315,DataRegularSeason20242025!$B$3:$B$1315, "&lt;=" &amp; CU$1, DataRegularSeason20242025!$E$3:$E$1315, $A12)</f>
        <v>9</v>
      </c>
      <c r="CV12">
        <f>SUMIFS(DataRegularSeason20242025!$AA$3:$AA$1315,DataRegularSeason20242025!$B$3:$B$1315, "&lt;=" &amp; CV$1, DataRegularSeason20242025!$D$3:$D$1315, $A12)+SUMIFS(DataRegularSeason20242025!$AB$3:$AB$1315,DataRegularSeason20242025!$B$3:$B$1315, "&lt;=" &amp; CV$1, DataRegularSeason20242025!$E$3:$E$1315, $A12)</f>
        <v>9</v>
      </c>
      <c r="CW12">
        <f>SUMIFS(DataRegularSeason20242025!$AA$3:$AA$1315,DataRegularSeason20242025!$B$3:$B$1315, "&lt;=" &amp; CW$1, DataRegularSeason20242025!$D$3:$D$1315, $A12)+SUMIFS(DataRegularSeason20242025!$AB$3:$AB$1315,DataRegularSeason20242025!$B$3:$B$1315, "&lt;=" &amp; CW$1, DataRegularSeason20242025!$E$3:$E$1315, $A12)</f>
        <v>9</v>
      </c>
      <c r="CX12">
        <f>SUMIFS(DataRegularSeason20242025!$AA$3:$AA$1315,DataRegularSeason20242025!$B$3:$B$1315, "&lt;=" &amp; CX$1, DataRegularSeason20242025!$D$3:$D$1315, $A12)+SUMIFS(DataRegularSeason20242025!$AB$3:$AB$1315,DataRegularSeason20242025!$B$3:$B$1315, "&lt;=" &amp; CX$1, DataRegularSeason20242025!$E$3:$E$1315, $A12)</f>
        <v>9</v>
      </c>
      <c r="CY12">
        <f>SUMIFS(DataRegularSeason20242025!$AA$3:$AA$1315,DataRegularSeason20242025!$B$3:$B$1315, "&lt;=" &amp; CY$1, DataRegularSeason20242025!$D$3:$D$1315, $A12)+SUMIFS(DataRegularSeason20242025!$AB$3:$AB$1315,DataRegularSeason20242025!$B$3:$B$1315, "&lt;=" &amp; CY$1, DataRegularSeason20242025!$E$3:$E$1315, $A12)</f>
        <v>9</v>
      </c>
      <c r="CZ12">
        <f>SUMIFS(DataRegularSeason20242025!$AA$3:$AA$1315,DataRegularSeason20242025!$B$3:$B$1315, "&lt;=" &amp; CZ$1, DataRegularSeason20242025!$D$3:$D$1315, $A12)+SUMIFS(DataRegularSeason20242025!$AB$3:$AB$1315,DataRegularSeason20242025!$B$3:$B$1315, "&lt;=" &amp; CZ$1, DataRegularSeason20242025!$E$3:$E$1315, $A12)</f>
        <v>9</v>
      </c>
      <c r="DA12">
        <f>SUMIFS(DataRegularSeason20242025!$AA$3:$AA$1315,DataRegularSeason20242025!$B$3:$B$1315, "&lt;=" &amp; DA$1, DataRegularSeason20242025!$D$3:$D$1315, $A12)+SUMIFS(DataRegularSeason20242025!$AB$3:$AB$1315,DataRegularSeason20242025!$B$3:$B$1315, "&lt;=" &amp; DA$1, DataRegularSeason20242025!$E$3:$E$1315, $A12)</f>
        <v>9</v>
      </c>
      <c r="DB12">
        <f>SUMIFS(DataRegularSeason20242025!$AA$3:$AA$1315,DataRegularSeason20242025!$B$3:$B$1315, "&lt;=" &amp; DB$1, DataRegularSeason20242025!$D$3:$D$1315, $A12)+SUMIFS(DataRegularSeason20242025!$AB$3:$AB$1315,DataRegularSeason20242025!$B$3:$B$1315, "&lt;=" &amp; DB$1, DataRegularSeason20242025!$E$3:$E$1315, $A12)</f>
        <v>9</v>
      </c>
      <c r="DC12">
        <f>SUMIFS(DataRegularSeason20242025!$AA$3:$AA$1315,DataRegularSeason20242025!$B$3:$B$1315, "&lt;=" &amp; DC$1, DataRegularSeason20242025!$D$3:$D$1315, $A12)+SUMIFS(DataRegularSeason20242025!$AB$3:$AB$1315,DataRegularSeason20242025!$B$3:$B$1315, "&lt;=" &amp; DC$1, DataRegularSeason20242025!$E$3:$E$1315, $A12)</f>
        <v>9</v>
      </c>
      <c r="DD12">
        <f>SUMIFS(DataRegularSeason20242025!$AA$3:$AA$1315,DataRegularSeason20242025!$B$3:$B$1315, "&lt;=" &amp; DD$1, DataRegularSeason20242025!$D$3:$D$1315, $A12)+SUMIFS(DataRegularSeason20242025!$AB$3:$AB$1315,DataRegularSeason20242025!$B$3:$B$1315, "&lt;=" &amp; DD$1, DataRegularSeason20242025!$E$3:$E$1315, $A12)</f>
        <v>9</v>
      </c>
      <c r="DE12">
        <f>SUMIFS(DataRegularSeason20242025!$AA$3:$AA$1315,DataRegularSeason20242025!$B$3:$B$1315, "&lt;=" &amp; DE$1, DataRegularSeason20242025!$D$3:$D$1315, $A12)+SUMIFS(DataRegularSeason20242025!$AB$3:$AB$1315,DataRegularSeason20242025!$B$3:$B$1315, "&lt;=" &amp; DE$1, DataRegularSeason20242025!$E$3:$E$1315, $A12)</f>
        <v>9</v>
      </c>
      <c r="DF12">
        <f>SUMIFS(DataRegularSeason20242025!$AA$3:$AA$1315,DataRegularSeason20242025!$B$3:$B$1315, "&lt;=" &amp; DF$1, DataRegularSeason20242025!$D$3:$D$1315, $A12)+SUMIFS(DataRegularSeason20242025!$AB$3:$AB$1315,DataRegularSeason20242025!$B$3:$B$1315, "&lt;=" &amp; DF$1, DataRegularSeason20242025!$E$3:$E$1315, $A12)</f>
        <v>9</v>
      </c>
      <c r="DG12">
        <f>SUMIFS(DataRegularSeason20242025!$AA$3:$AA$1315,DataRegularSeason20242025!$B$3:$B$1315, "&lt;=" &amp; DG$1, DataRegularSeason20242025!$D$3:$D$1315, $A12)+SUMIFS(DataRegularSeason20242025!$AB$3:$AB$1315,DataRegularSeason20242025!$B$3:$B$1315, "&lt;=" &amp; DG$1, DataRegularSeason20242025!$E$3:$E$1315, $A12)</f>
        <v>9</v>
      </c>
      <c r="DH12">
        <f>SUMIFS(DataRegularSeason20242025!$AA$3:$AA$1315,DataRegularSeason20242025!$B$3:$B$1315, "&lt;=" &amp; DH$1, DataRegularSeason20242025!$D$3:$D$1315, $A12)+SUMIFS(DataRegularSeason20242025!$AB$3:$AB$1315,DataRegularSeason20242025!$B$3:$B$1315, "&lt;=" &amp; DH$1, DataRegularSeason20242025!$E$3:$E$1315, $A12)</f>
        <v>9</v>
      </c>
      <c r="DI12">
        <f>SUMIFS(DataRegularSeason20242025!$AA$3:$AA$1315,DataRegularSeason20242025!$B$3:$B$1315, "&lt;=" &amp; DI$1, DataRegularSeason20242025!$D$3:$D$1315, $A12)+SUMIFS(DataRegularSeason20242025!$AB$3:$AB$1315,DataRegularSeason20242025!$B$3:$B$1315, "&lt;=" &amp; DI$1, DataRegularSeason20242025!$E$3:$E$1315, $A12)</f>
        <v>9</v>
      </c>
      <c r="DJ12">
        <f>SUMIFS(DataRegularSeason20242025!$AA$3:$AA$1315,DataRegularSeason20242025!$B$3:$B$1315, "&lt;=" &amp; DJ$1, DataRegularSeason20242025!$D$3:$D$1315, $A12)+SUMIFS(DataRegularSeason20242025!$AB$3:$AB$1315,DataRegularSeason20242025!$B$3:$B$1315, "&lt;=" &amp; DJ$1, DataRegularSeason20242025!$E$3:$E$1315, $A12)</f>
        <v>9</v>
      </c>
      <c r="DK12">
        <f>SUMIFS(DataRegularSeason20242025!$AA$3:$AA$1315,DataRegularSeason20242025!$B$3:$B$1315, "&lt;=" &amp; DK$1, DataRegularSeason20242025!$D$3:$D$1315, $A12)+SUMIFS(DataRegularSeason20242025!$AB$3:$AB$1315,DataRegularSeason20242025!$B$3:$B$1315, "&lt;=" &amp; DK$1, DataRegularSeason20242025!$E$3:$E$1315, $A12)</f>
        <v>9</v>
      </c>
      <c r="DL12">
        <f>SUMIFS(DataRegularSeason20242025!$AA$3:$AA$1315,DataRegularSeason20242025!$B$3:$B$1315, "&lt;=" &amp; DL$1, DataRegularSeason20242025!$D$3:$D$1315, $A12)+SUMIFS(DataRegularSeason20242025!$AB$3:$AB$1315,DataRegularSeason20242025!$B$3:$B$1315, "&lt;=" &amp; DL$1, DataRegularSeason20242025!$E$3:$E$1315, $A12)</f>
        <v>9</v>
      </c>
      <c r="DM12">
        <f>SUMIFS(DataRegularSeason20242025!$AA$3:$AA$1315,DataRegularSeason20242025!$B$3:$B$1315, "&lt;=" &amp; DM$1, DataRegularSeason20242025!$D$3:$D$1315, $A12)+SUMIFS(DataRegularSeason20242025!$AB$3:$AB$1315,DataRegularSeason20242025!$B$3:$B$1315, "&lt;=" &amp; DM$1, DataRegularSeason20242025!$E$3:$E$1315, $A12)</f>
        <v>9</v>
      </c>
      <c r="DN12">
        <f>SUMIFS(DataRegularSeason20242025!$AA$3:$AA$1315,DataRegularSeason20242025!$B$3:$B$1315, "&lt;=" &amp; DN$1, DataRegularSeason20242025!$D$3:$D$1315, $A12)+SUMIFS(DataRegularSeason20242025!$AB$3:$AB$1315,DataRegularSeason20242025!$B$3:$B$1315, "&lt;=" &amp; DN$1, DataRegularSeason20242025!$E$3:$E$1315, $A12)</f>
        <v>9</v>
      </c>
      <c r="DO12">
        <f>SUMIFS(DataRegularSeason20242025!$AA$3:$AA$1315,DataRegularSeason20242025!$B$3:$B$1315, "&lt;=" &amp; DO$1, DataRegularSeason20242025!$D$3:$D$1315, $A12)+SUMIFS(DataRegularSeason20242025!$AB$3:$AB$1315,DataRegularSeason20242025!$B$3:$B$1315, "&lt;=" &amp; DO$1, DataRegularSeason20242025!$E$3:$E$1315, $A12)</f>
        <v>9</v>
      </c>
      <c r="DP12">
        <f>SUMIFS(DataRegularSeason20242025!$AA$3:$AA$1315,DataRegularSeason20242025!$B$3:$B$1315, "&lt;=" &amp; DP$1, DataRegularSeason20242025!$D$3:$D$1315, $A12)+SUMIFS(DataRegularSeason20242025!$AB$3:$AB$1315,DataRegularSeason20242025!$B$3:$B$1315, "&lt;=" &amp; DP$1, DataRegularSeason20242025!$E$3:$E$1315, $A12)</f>
        <v>9</v>
      </c>
      <c r="DQ12">
        <f>SUMIFS(DataRegularSeason20242025!$AA$3:$AA$1315,DataRegularSeason20242025!$B$3:$B$1315, "&lt;=" &amp; DQ$1, DataRegularSeason20242025!$D$3:$D$1315, $A12)+SUMIFS(DataRegularSeason20242025!$AB$3:$AB$1315,DataRegularSeason20242025!$B$3:$B$1315, "&lt;=" &amp; DQ$1, DataRegularSeason20242025!$E$3:$E$1315, $A12)</f>
        <v>9</v>
      </c>
      <c r="DR12">
        <f>SUMIFS(DataRegularSeason20242025!$AA$3:$AA$1315,DataRegularSeason20242025!$B$3:$B$1315, "&lt;=" &amp; DR$1, DataRegularSeason20242025!$D$3:$D$1315, $A12)+SUMIFS(DataRegularSeason20242025!$AB$3:$AB$1315,DataRegularSeason20242025!$B$3:$B$1315, "&lt;=" &amp; DR$1, DataRegularSeason20242025!$E$3:$E$1315, $A12)</f>
        <v>9</v>
      </c>
      <c r="DS12">
        <f>SUMIFS(DataRegularSeason20242025!$AA$3:$AA$1315,DataRegularSeason20242025!$B$3:$B$1315, "&lt;=" &amp; DS$1, DataRegularSeason20242025!$D$3:$D$1315, $A12)+SUMIFS(DataRegularSeason20242025!$AB$3:$AB$1315,DataRegularSeason20242025!$B$3:$B$1315, "&lt;=" &amp; DS$1, DataRegularSeason20242025!$E$3:$E$1315, $A12)</f>
        <v>9</v>
      </c>
      <c r="DT12">
        <f>SUMIFS(DataRegularSeason20242025!$AA$3:$AA$1315,DataRegularSeason20242025!$B$3:$B$1315, "&lt;=" &amp; DT$1, DataRegularSeason20242025!$D$3:$D$1315, $A12)+SUMIFS(DataRegularSeason20242025!$AB$3:$AB$1315,DataRegularSeason20242025!$B$3:$B$1315, "&lt;=" &amp; DT$1, DataRegularSeason20242025!$E$3:$E$1315, $A12)</f>
        <v>9</v>
      </c>
      <c r="DU12">
        <f>SUMIFS(DataRegularSeason20242025!$AA$3:$AA$1315,DataRegularSeason20242025!$B$3:$B$1315, "&lt;=" &amp; DU$1, DataRegularSeason20242025!$D$3:$D$1315, $A12)+SUMIFS(DataRegularSeason20242025!$AB$3:$AB$1315,DataRegularSeason20242025!$B$3:$B$1315, "&lt;=" &amp; DU$1, DataRegularSeason20242025!$E$3:$E$1315, $A12)</f>
        <v>9</v>
      </c>
      <c r="DV12">
        <f>SUMIFS(DataRegularSeason20242025!$AA$3:$AA$1315,DataRegularSeason20242025!$B$3:$B$1315, "&lt;=" &amp; DV$1, DataRegularSeason20242025!$D$3:$D$1315, $A12)+SUMIFS(DataRegularSeason20242025!$AB$3:$AB$1315,DataRegularSeason20242025!$B$3:$B$1315, "&lt;=" &amp; DV$1, DataRegularSeason20242025!$E$3:$E$1315, $A12)</f>
        <v>9</v>
      </c>
      <c r="DW12">
        <f>SUMIFS(DataRegularSeason20242025!$AA$3:$AA$1315,DataRegularSeason20242025!$B$3:$B$1315, "&lt;=" &amp; DW$1, DataRegularSeason20242025!$D$3:$D$1315, $A12)+SUMIFS(DataRegularSeason20242025!$AB$3:$AB$1315,DataRegularSeason20242025!$B$3:$B$1315, "&lt;=" &amp; DW$1, DataRegularSeason20242025!$E$3:$E$1315, $A12)</f>
        <v>9</v>
      </c>
      <c r="DX12">
        <f>SUMIFS(DataRegularSeason20242025!$AA$3:$AA$1315,DataRegularSeason20242025!$B$3:$B$1315, "&lt;=" &amp; DX$1, DataRegularSeason20242025!$D$3:$D$1315, $A12)+SUMIFS(DataRegularSeason20242025!$AB$3:$AB$1315,DataRegularSeason20242025!$B$3:$B$1315, "&lt;=" &amp; DX$1, DataRegularSeason20242025!$E$3:$E$1315, $A12)</f>
        <v>9</v>
      </c>
      <c r="DY12">
        <f>SUMIFS(DataRegularSeason20242025!$AA$3:$AA$1315,DataRegularSeason20242025!$B$3:$B$1315, "&lt;=" &amp; DY$1, DataRegularSeason20242025!$D$3:$D$1315, $A12)+SUMIFS(DataRegularSeason20242025!$AB$3:$AB$1315,DataRegularSeason20242025!$B$3:$B$1315, "&lt;=" &amp; DY$1, DataRegularSeason20242025!$E$3:$E$1315, $A12)</f>
        <v>9</v>
      </c>
      <c r="DZ12">
        <f>SUMIFS(DataRegularSeason20242025!$AA$3:$AA$1315,DataRegularSeason20242025!$B$3:$B$1315, "&lt;=" &amp; DZ$1, DataRegularSeason20242025!$D$3:$D$1315, $A12)+SUMIFS(DataRegularSeason20242025!$AB$3:$AB$1315,DataRegularSeason20242025!$B$3:$B$1315, "&lt;=" &amp; DZ$1, DataRegularSeason20242025!$E$3:$E$1315, $A12)</f>
        <v>9</v>
      </c>
      <c r="EA12">
        <f>SUMIFS(DataRegularSeason20242025!$AA$3:$AA$1315,DataRegularSeason20242025!$B$3:$B$1315, "&lt;=" &amp; EA$1, DataRegularSeason20242025!$D$3:$D$1315, $A12)+SUMIFS(DataRegularSeason20242025!$AB$3:$AB$1315,DataRegularSeason20242025!$B$3:$B$1315, "&lt;=" &amp; EA$1, DataRegularSeason20242025!$E$3:$E$1315, $A12)</f>
        <v>9</v>
      </c>
      <c r="EB12">
        <f>SUMIFS(DataRegularSeason20242025!$AA$3:$AA$1315,DataRegularSeason20242025!$B$3:$B$1315, "&lt;=" &amp; EB$1, DataRegularSeason20242025!$D$3:$D$1315, $A12)+SUMIFS(DataRegularSeason20242025!$AB$3:$AB$1315,DataRegularSeason20242025!$B$3:$B$1315, "&lt;=" &amp; EB$1, DataRegularSeason20242025!$E$3:$E$1315, $A12)</f>
        <v>9</v>
      </c>
      <c r="EC12">
        <f>SUMIFS(DataRegularSeason20242025!$AA$3:$AA$1315,DataRegularSeason20242025!$B$3:$B$1315, "&lt;=" &amp; EC$1, DataRegularSeason20242025!$D$3:$D$1315, $A12)+SUMIFS(DataRegularSeason20242025!$AB$3:$AB$1315,DataRegularSeason20242025!$B$3:$B$1315, "&lt;=" &amp; EC$1, DataRegularSeason20242025!$E$3:$E$1315, $A12)</f>
        <v>9</v>
      </c>
      <c r="ED12">
        <f>SUMIFS(DataRegularSeason20242025!$AA$3:$AA$1315,DataRegularSeason20242025!$B$3:$B$1315, "&lt;=" &amp; ED$1, DataRegularSeason20242025!$D$3:$D$1315, $A12)+SUMIFS(DataRegularSeason20242025!$AB$3:$AB$1315,DataRegularSeason20242025!$B$3:$B$1315, "&lt;=" &amp; ED$1, DataRegularSeason20242025!$E$3:$E$1315, $A12)</f>
        <v>9</v>
      </c>
      <c r="EE12">
        <f>SUMIFS(DataRegularSeason20242025!$AA$3:$AA$1315,DataRegularSeason20242025!$B$3:$B$1315, "&lt;=" &amp; EE$1, DataRegularSeason20242025!$D$3:$D$1315, $A12)+SUMIFS(DataRegularSeason20242025!$AB$3:$AB$1315,DataRegularSeason20242025!$B$3:$B$1315, "&lt;=" &amp; EE$1, DataRegularSeason20242025!$E$3:$E$1315, $A12)</f>
        <v>9</v>
      </c>
      <c r="EF12">
        <f>SUMIFS(DataRegularSeason20242025!$AA$3:$AA$1315,DataRegularSeason20242025!$B$3:$B$1315, "&lt;=" &amp; EF$1, DataRegularSeason20242025!$D$3:$D$1315, $A12)+SUMIFS(DataRegularSeason20242025!$AB$3:$AB$1315,DataRegularSeason20242025!$B$3:$B$1315, "&lt;=" &amp; EF$1, DataRegularSeason20242025!$E$3:$E$1315, $A12)</f>
        <v>9</v>
      </c>
      <c r="EG12">
        <f>SUMIFS(DataRegularSeason20242025!$AA$3:$AA$1315,DataRegularSeason20242025!$B$3:$B$1315, "&lt;=" &amp; EG$1, DataRegularSeason20242025!$D$3:$D$1315, $A12)+SUMIFS(DataRegularSeason20242025!$AB$3:$AB$1315,DataRegularSeason20242025!$B$3:$B$1315, "&lt;=" &amp; EG$1, DataRegularSeason20242025!$E$3:$E$1315, $A12)</f>
        <v>9</v>
      </c>
      <c r="EH12">
        <f>SUMIFS(DataRegularSeason20242025!$AA$3:$AA$1315,DataRegularSeason20242025!$B$3:$B$1315, "&lt;=" &amp; EH$1, DataRegularSeason20242025!$D$3:$D$1315, $A12)+SUMIFS(DataRegularSeason20242025!$AB$3:$AB$1315,DataRegularSeason20242025!$B$3:$B$1315, "&lt;=" &amp; EH$1, DataRegularSeason20242025!$E$3:$E$1315, $A12)</f>
        <v>9</v>
      </c>
      <c r="EI12">
        <f>SUMIFS(DataRegularSeason20242025!$AA$3:$AA$1315,DataRegularSeason20242025!$B$3:$B$1315, "&lt;=" &amp; EI$1, DataRegularSeason20242025!$D$3:$D$1315, $A12)+SUMIFS(DataRegularSeason20242025!$AB$3:$AB$1315,DataRegularSeason20242025!$B$3:$B$1315, "&lt;=" &amp; EI$1, DataRegularSeason20242025!$E$3:$E$1315, $A12)</f>
        <v>9</v>
      </c>
      <c r="EJ12">
        <f>SUMIFS(DataRegularSeason20242025!$AA$3:$AA$1315,DataRegularSeason20242025!$B$3:$B$1315, "&lt;=" &amp; EJ$1, DataRegularSeason20242025!$D$3:$D$1315, $A12)+SUMIFS(DataRegularSeason20242025!$AB$3:$AB$1315,DataRegularSeason20242025!$B$3:$B$1315, "&lt;=" &amp; EJ$1, DataRegularSeason20242025!$E$3:$E$1315, $A12)</f>
        <v>9</v>
      </c>
      <c r="EK12">
        <f>SUMIFS(DataRegularSeason20242025!$AA$3:$AA$1315,DataRegularSeason20242025!$B$3:$B$1315, "&lt;=" &amp; EK$1, DataRegularSeason20242025!$D$3:$D$1315, $A12)+SUMIFS(DataRegularSeason20242025!$AB$3:$AB$1315,DataRegularSeason20242025!$B$3:$B$1315, "&lt;=" &amp; EK$1, DataRegularSeason20242025!$E$3:$E$1315, $A12)</f>
        <v>9</v>
      </c>
      <c r="EL12">
        <f>SUMIFS(DataRegularSeason20242025!$AA$3:$AA$1315,DataRegularSeason20242025!$B$3:$B$1315, "&lt;=" &amp; EL$1, DataRegularSeason20242025!$D$3:$D$1315, $A12)+SUMIFS(DataRegularSeason20242025!$AB$3:$AB$1315,DataRegularSeason20242025!$B$3:$B$1315, "&lt;=" &amp; EL$1, DataRegularSeason20242025!$E$3:$E$1315, $A12)</f>
        <v>9</v>
      </c>
      <c r="EM12">
        <f>SUMIFS(DataRegularSeason20242025!$AA$3:$AA$1315,DataRegularSeason20242025!$B$3:$B$1315, "&lt;=" &amp; EM$1, DataRegularSeason20242025!$D$3:$D$1315, $A12)+SUMIFS(DataRegularSeason20242025!$AB$3:$AB$1315,DataRegularSeason20242025!$B$3:$B$1315, "&lt;=" &amp; EM$1, DataRegularSeason20242025!$E$3:$E$1315, $A12)</f>
        <v>9</v>
      </c>
      <c r="EN12">
        <f>SUMIFS(DataRegularSeason20242025!$AA$3:$AA$1315,DataRegularSeason20242025!$B$3:$B$1315, "&lt;=" &amp; EN$1, DataRegularSeason20242025!$D$3:$D$1315, $A12)+SUMIFS(DataRegularSeason20242025!$AB$3:$AB$1315,DataRegularSeason20242025!$B$3:$B$1315, "&lt;=" &amp; EN$1, DataRegularSeason20242025!$E$3:$E$1315, $A12)</f>
        <v>9</v>
      </c>
      <c r="EO12">
        <f>SUMIFS(DataRegularSeason20242025!$AA$3:$AA$1315,DataRegularSeason20242025!$B$3:$B$1315, "&lt;=" &amp; EO$1, DataRegularSeason20242025!$D$3:$D$1315, $A12)+SUMIFS(DataRegularSeason20242025!$AB$3:$AB$1315,DataRegularSeason20242025!$B$3:$B$1315, "&lt;=" &amp; EO$1, DataRegularSeason20242025!$E$3:$E$1315, $A12)</f>
        <v>9</v>
      </c>
      <c r="EP12">
        <f>SUMIFS(DataRegularSeason20242025!$AA$3:$AA$1315,DataRegularSeason20242025!$B$3:$B$1315, "&lt;=" &amp; EP$1, DataRegularSeason20242025!$D$3:$D$1315, $A12)+SUMIFS(DataRegularSeason20242025!$AB$3:$AB$1315,DataRegularSeason20242025!$B$3:$B$1315, "&lt;=" &amp; EP$1, DataRegularSeason20242025!$E$3:$E$1315, $A12)</f>
        <v>9</v>
      </c>
      <c r="EQ12">
        <f>SUMIFS(DataRegularSeason20242025!$AA$3:$AA$1315,DataRegularSeason20242025!$B$3:$B$1315, "&lt;=" &amp; EQ$1, DataRegularSeason20242025!$D$3:$D$1315, $A12)+SUMIFS(DataRegularSeason20242025!$AB$3:$AB$1315,DataRegularSeason20242025!$B$3:$B$1315, "&lt;=" &amp; EQ$1, DataRegularSeason20242025!$E$3:$E$1315, $A12)</f>
        <v>9</v>
      </c>
      <c r="ER12">
        <f>SUMIFS(DataRegularSeason20242025!$AA$3:$AA$1315,DataRegularSeason20242025!$B$3:$B$1315, "&lt;=" &amp; ER$1, DataRegularSeason20242025!$D$3:$D$1315, $A12)+SUMIFS(DataRegularSeason20242025!$AB$3:$AB$1315,DataRegularSeason20242025!$B$3:$B$1315, "&lt;=" &amp; ER$1, DataRegularSeason20242025!$E$3:$E$1315, $A12)</f>
        <v>9</v>
      </c>
      <c r="ES12">
        <f>SUMIFS(DataRegularSeason20242025!$AA$3:$AA$1315,DataRegularSeason20242025!$B$3:$B$1315, "&lt;=" &amp; ES$1, DataRegularSeason20242025!$D$3:$D$1315, $A12)+SUMIFS(DataRegularSeason20242025!$AB$3:$AB$1315,DataRegularSeason20242025!$B$3:$B$1315, "&lt;=" &amp; ES$1, DataRegularSeason20242025!$E$3:$E$1315, $A12)</f>
        <v>9</v>
      </c>
      <c r="ET12">
        <f>SUMIFS(DataRegularSeason20242025!$AA$3:$AA$1315,DataRegularSeason20242025!$B$3:$B$1315, "&lt;=" &amp; ET$1, DataRegularSeason20242025!$D$3:$D$1315, $A12)+SUMIFS(DataRegularSeason20242025!$AB$3:$AB$1315,DataRegularSeason20242025!$B$3:$B$1315, "&lt;=" &amp; ET$1, DataRegularSeason20242025!$E$3:$E$1315, $A12)</f>
        <v>9</v>
      </c>
      <c r="EU12">
        <f>SUMIFS(DataRegularSeason20242025!$AA$3:$AA$1315,DataRegularSeason20242025!$B$3:$B$1315, "&lt;=" &amp; EU$1, DataRegularSeason20242025!$D$3:$D$1315, $A12)+SUMIFS(DataRegularSeason20242025!$AB$3:$AB$1315,DataRegularSeason20242025!$B$3:$B$1315, "&lt;=" &amp; EU$1, DataRegularSeason20242025!$E$3:$E$1315, $A12)</f>
        <v>9</v>
      </c>
      <c r="EV12">
        <f>SUMIFS(DataRegularSeason20242025!$AA$3:$AA$1315,DataRegularSeason20242025!$B$3:$B$1315, "&lt;=" &amp; EV$1, DataRegularSeason20242025!$D$3:$D$1315, $A12)+SUMIFS(DataRegularSeason20242025!$AB$3:$AB$1315,DataRegularSeason20242025!$B$3:$B$1315, "&lt;=" &amp; EV$1, DataRegularSeason20242025!$E$3:$E$1315, $A12)</f>
        <v>9</v>
      </c>
      <c r="EW12">
        <f>SUMIFS(DataRegularSeason20242025!$AA$3:$AA$1315,DataRegularSeason20242025!$B$3:$B$1315, "&lt;=" &amp; EW$1, DataRegularSeason20242025!$D$3:$D$1315, $A12)+SUMIFS(DataRegularSeason20242025!$AB$3:$AB$1315,DataRegularSeason20242025!$B$3:$B$1315, "&lt;=" &amp; EW$1, DataRegularSeason20242025!$E$3:$E$1315, $A12)</f>
        <v>9</v>
      </c>
      <c r="EX12">
        <f>SUMIFS(DataRegularSeason20242025!$AA$3:$AA$1315,DataRegularSeason20242025!$B$3:$B$1315, "&lt;=" &amp; EX$1, DataRegularSeason20242025!$D$3:$D$1315, $A12)+SUMIFS(DataRegularSeason20242025!$AB$3:$AB$1315,DataRegularSeason20242025!$B$3:$B$1315, "&lt;=" &amp; EX$1, DataRegularSeason20242025!$E$3:$E$1315, $A12)</f>
        <v>9</v>
      </c>
      <c r="EY12">
        <f>SUMIFS(DataRegularSeason20242025!$AA$3:$AA$1315,DataRegularSeason20242025!$B$3:$B$1315, "&lt;=" &amp; EY$1, DataRegularSeason20242025!$D$3:$D$1315, $A12)+SUMIFS(DataRegularSeason20242025!$AB$3:$AB$1315,DataRegularSeason20242025!$B$3:$B$1315, "&lt;=" &amp; EY$1, DataRegularSeason20242025!$E$3:$E$1315, $A12)</f>
        <v>9</v>
      </c>
      <c r="EZ12">
        <f>SUMIFS(DataRegularSeason20242025!$AA$3:$AA$1315,DataRegularSeason20242025!$B$3:$B$1315, "&lt;=" &amp; EZ$1, DataRegularSeason20242025!$D$3:$D$1315, $A12)+SUMIFS(DataRegularSeason20242025!$AB$3:$AB$1315,DataRegularSeason20242025!$B$3:$B$1315, "&lt;=" &amp; EZ$1, DataRegularSeason20242025!$E$3:$E$1315, $A12)</f>
        <v>9</v>
      </c>
      <c r="FA12">
        <f>SUMIFS(DataRegularSeason20242025!$AA$3:$AA$1315,DataRegularSeason20242025!$B$3:$B$1315, "&lt;=" &amp; FA$1, DataRegularSeason20242025!$D$3:$D$1315, $A12)+SUMIFS(DataRegularSeason20242025!$AB$3:$AB$1315,DataRegularSeason20242025!$B$3:$B$1315, "&lt;=" &amp; FA$1, DataRegularSeason20242025!$E$3:$E$1315, $A12)</f>
        <v>9</v>
      </c>
      <c r="FB12">
        <f>SUMIFS(DataRegularSeason20242025!$AA$3:$AA$1315,DataRegularSeason20242025!$B$3:$B$1315, "&lt;=" &amp; FB$1, DataRegularSeason20242025!$D$3:$D$1315, $A12)+SUMIFS(DataRegularSeason20242025!$AB$3:$AB$1315,DataRegularSeason20242025!$B$3:$B$1315, "&lt;=" &amp; FB$1, DataRegularSeason20242025!$E$3:$E$1315, $A12)</f>
        <v>9</v>
      </c>
      <c r="FC12">
        <f>SUMIFS(DataRegularSeason20242025!$AA$3:$AA$1315,DataRegularSeason20242025!$B$3:$B$1315, "&lt;=" &amp; FC$1, DataRegularSeason20242025!$D$3:$D$1315, $A12)+SUMIFS(DataRegularSeason20242025!$AB$3:$AB$1315,DataRegularSeason20242025!$B$3:$B$1315, "&lt;=" &amp; FC$1, DataRegularSeason20242025!$E$3:$E$1315, $A12)</f>
        <v>9</v>
      </c>
      <c r="FD12">
        <f>SUMIFS(DataRegularSeason20242025!$AA$3:$AA$1315,DataRegularSeason20242025!$B$3:$B$1315, "&lt;=" &amp; FD$1, DataRegularSeason20242025!$D$3:$D$1315, $A12)+SUMIFS(DataRegularSeason20242025!$AB$3:$AB$1315,DataRegularSeason20242025!$B$3:$B$1315, "&lt;=" &amp; FD$1, DataRegularSeason20242025!$E$3:$E$1315, $A12)</f>
        <v>9</v>
      </c>
      <c r="FE12">
        <f>SUMIFS(DataRegularSeason20242025!$AA$3:$AA$1315,DataRegularSeason20242025!$B$3:$B$1315, "&lt;=" &amp; FE$1, DataRegularSeason20242025!$D$3:$D$1315, $A12)+SUMIFS(DataRegularSeason20242025!$AB$3:$AB$1315,DataRegularSeason20242025!$B$3:$B$1315, "&lt;=" &amp; FE$1, DataRegularSeason20242025!$E$3:$E$1315, $A12)</f>
        <v>9</v>
      </c>
      <c r="FF12">
        <f>SUMIFS(DataRegularSeason20242025!$AA$3:$AA$1315,DataRegularSeason20242025!$B$3:$B$1315, "&lt;=" &amp; FF$1, DataRegularSeason20242025!$D$3:$D$1315, $A12)+SUMIFS(DataRegularSeason20242025!$AB$3:$AB$1315,DataRegularSeason20242025!$B$3:$B$1315, "&lt;=" &amp; FF$1, DataRegularSeason20242025!$E$3:$E$1315, $A12)</f>
        <v>9</v>
      </c>
      <c r="FG12">
        <f>SUMIFS(DataRegularSeason20242025!$AA$3:$AA$1315,DataRegularSeason20242025!$B$3:$B$1315, "&lt;=" &amp; FG$1, DataRegularSeason20242025!$D$3:$D$1315, $A12)+SUMIFS(DataRegularSeason20242025!$AB$3:$AB$1315,DataRegularSeason20242025!$B$3:$B$1315, "&lt;=" &amp; FG$1, DataRegularSeason20242025!$E$3:$E$1315, $A12)</f>
        <v>9</v>
      </c>
      <c r="FH12">
        <f>SUMIFS(DataRegularSeason20242025!$AA$3:$AA$1315,DataRegularSeason20242025!$B$3:$B$1315, "&lt;=" &amp; FH$1, DataRegularSeason20242025!$D$3:$D$1315, $A12)+SUMIFS(DataRegularSeason20242025!$AB$3:$AB$1315,DataRegularSeason20242025!$B$3:$B$1315, "&lt;=" &amp; FH$1, DataRegularSeason20242025!$E$3:$E$1315, $A12)</f>
        <v>9</v>
      </c>
      <c r="FI12">
        <f>SUMIFS(DataRegularSeason20242025!$AA$3:$AA$1315,DataRegularSeason20242025!$B$3:$B$1315, "&lt;=" &amp; FI$1, DataRegularSeason20242025!$D$3:$D$1315, $A12)+SUMIFS(DataRegularSeason20242025!$AB$3:$AB$1315,DataRegularSeason20242025!$B$3:$B$1315, "&lt;=" &amp; FI$1, DataRegularSeason20242025!$E$3:$E$1315, $A12)</f>
        <v>9</v>
      </c>
      <c r="FJ12">
        <f>SUMIFS(DataRegularSeason20242025!$AA$3:$AA$1315,DataRegularSeason20242025!$B$3:$B$1315, "&lt;=" &amp; FJ$1, DataRegularSeason20242025!$D$3:$D$1315, $A12)+SUMIFS(DataRegularSeason20242025!$AB$3:$AB$1315,DataRegularSeason20242025!$B$3:$B$1315, "&lt;=" &amp; FJ$1, DataRegularSeason20242025!$E$3:$E$1315, $A12)</f>
        <v>9</v>
      </c>
      <c r="FK12">
        <f>SUMIFS(DataRegularSeason20242025!$AA$3:$AA$1315,DataRegularSeason20242025!$B$3:$B$1315, "&lt;=" &amp; FK$1, DataRegularSeason20242025!$D$3:$D$1315, $A12)+SUMIFS(DataRegularSeason20242025!$AB$3:$AB$1315,DataRegularSeason20242025!$B$3:$B$1315, "&lt;=" &amp; FK$1, DataRegularSeason20242025!$E$3:$E$1315, $A12)</f>
        <v>9</v>
      </c>
      <c r="FL12">
        <f>SUMIFS(DataRegularSeason20242025!$AA$3:$AA$1315,DataRegularSeason20242025!$B$3:$B$1315, "&lt;=" &amp; FL$1, DataRegularSeason20242025!$D$3:$D$1315, $A12)+SUMIFS(DataRegularSeason20242025!$AB$3:$AB$1315,DataRegularSeason20242025!$B$3:$B$1315, "&lt;=" &amp; FL$1, DataRegularSeason20242025!$E$3:$E$1315, $A12)</f>
        <v>9</v>
      </c>
      <c r="FM12">
        <f>SUMIFS(DataRegularSeason20242025!$AA$3:$AA$1315,DataRegularSeason20242025!$B$3:$B$1315, "&lt;=" &amp; FM$1, DataRegularSeason20242025!$D$3:$D$1315, $A12)+SUMIFS(DataRegularSeason20242025!$AB$3:$AB$1315,DataRegularSeason20242025!$B$3:$B$1315, "&lt;=" &amp; FM$1, DataRegularSeason20242025!$E$3:$E$1315, $A12)</f>
        <v>9</v>
      </c>
      <c r="FN12">
        <f>SUMIFS(DataRegularSeason20242025!$AA$3:$AA$1315,DataRegularSeason20242025!$B$3:$B$1315, "&lt;=" &amp; FN$1, DataRegularSeason20242025!$D$3:$D$1315, $A12)+SUMIFS(DataRegularSeason20242025!$AB$3:$AB$1315,DataRegularSeason20242025!$B$3:$B$1315, "&lt;=" &amp; FN$1, DataRegularSeason20242025!$E$3:$E$1315, $A12)</f>
        <v>9</v>
      </c>
      <c r="FO12">
        <f>SUMIFS(DataRegularSeason20242025!$AA$3:$AA$1315,DataRegularSeason20242025!$B$3:$B$1315, "&lt;=" &amp; FO$1, DataRegularSeason20242025!$D$3:$D$1315, $A12)+SUMIFS(DataRegularSeason20242025!$AB$3:$AB$1315,DataRegularSeason20242025!$B$3:$B$1315, "&lt;=" &amp; FO$1, DataRegularSeason20242025!$E$3:$E$1315, $A12)</f>
        <v>9</v>
      </c>
      <c r="FP12">
        <f>SUMIFS(DataRegularSeason20242025!$AA$3:$AA$1315,DataRegularSeason20242025!$B$3:$B$1315, "&lt;=" &amp; FP$1, DataRegularSeason20242025!$D$3:$D$1315, $A12)+SUMIFS(DataRegularSeason20242025!$AB$3:$AB$1315,DataRegularSeason20242025!$B$3:$B$1315, "&lt;=" &amp; FP$1, DataRegularSeason20242025!$E$3:$E$1315, $A12)</f>
        <v>9</v>
      </c>
      <c r="FQ12">
        <f>SUMIFS(DataRegularSeason20242025!$AA$3:$AA$1315,DataRegularSeason20242025!$B$3:$B$1315, "&lt;=" &amp; FQ$1, DataRegularSeason20242025!$D$3:$D$1315, $A12)+SUMIFS(DataRegularSeason20242025!$AB$3:$AB$1315,DataRegularSeason20242025!$B$3:$B$1315, "&lt;=" &amp; FQ$1, DataRegularSeason20242025!$E$3:$E$1315, $A12)</f>
        <v>9</v>
      </c>
      <c r="FR12">
        <f>SUMIFS(DataRegularSeason20242025!$AA$3:$AA$1315,DataRegularSeason20242025!$B$3:$B$1315, "&lt;=" &amp; FR$1, DataRegularSeason20242025!$D$3:$D$1315, $A12)+SUMIFS(DataRegularSeason20242025!$AB$3:$AB$1315,DataRegularSeason20242025!$B$3:$B$1315, "&lt;=" &amp; FR$1, DataRegularSeason20242025!$E$3:$E$1315, $A12)</f>
        <v>9</v>
      </c>
      <c r="FS12">
        <f>SUMIFS(DataRegularSeason20242025!$AA$3:$AA$1315,DataRegularSeason20242025!$B$3:$B$1315, "&lt;=" &amp; FS$1, DataRegularSeason20242025!$D$3:$D$1315, $A12)+SUMIFS(DataRegularSeason20242025!$AB$3:$AB$1315,DataRegularSeason20242025!$B$3:$B$1315, "&lt;=" &amp; FS$1, DataRegularSeason20242025!$E$3:$E$1315, $A12)</f>
        <v>9</v>
      </c>
      <c r="FT12">
        <f>SUMIFS(DataRegularSeason20242025!$AA$3:$AA$1315,DataRegularSeason20242025!$B$3:$B$1315, "&lt;=" &amp; FT$1, DataRegularSeason20242025!$D$3:$D$1315, $A12)+SUMIFS(DataRegularSeason20242025!$AB$3:$AB$1315,DataRegularSeason20242025!$B$3:$B$1315, "&lt;=" &amp; FT$1, DataRegularSeason20242025!$E$3:$E$1315, $A12)</f>
        <v>9</v>
      </c>
      <c r="FU12">
        <f>SUMIFS(DataRegularSeason20242025!$AA$3:$AA$1315,DataRegularSeason20242025!$B$3:$B$1315, "&lt;=" &amp; FU$1, DataRegularSeason20242025!$D$3:$D$1315, $A12)+SUMIFS(DataRegularSeason20242025!$AB$3:$AB$1315,DataRegularSeason20242025!$B$3:$B$1315, "&lt;=" &amp; FU$1, DataRegularSeason20242025!$E$3:$E$1315, $A12)</f>
        <v>9</v>
      </c>
      <c r="FV12">
        <f>SUMIFS(DataRegularSeason20242025!$AA$3:$AA$1315,DataRegularSeason20242025!$B$3:$B$1315, "&lt;=" &amp; FV$1, DataRegularSeason20242025!$D$3:$D$1315, $A12)+SUMIFS(DataRegularSeason20242025!$AB$3:$AB$1315,DataRegularSeason20242025!$B$3:$B$1315, "&lt;=" &amp; FV$1, DataRegularSeason20242025!$E$3:$E$1315, $A12)</f>
        <v>9</v>
      </c>
      <c r="FW12">
        <f>SUMIFS(DataRegularSeason20242025!$AA$3:$AA$1315,DataRegularSeason20242025!$B$3:$B$1315, "&lt;=" &amp; FW$1, DataRegularSeason20242025!$D$3:$D$1315, $A12)+SUMIFS(DataRegularSeason20242025!$AB$3:$AB$1315,DataRegularSeason20242025!$B$3:$B$1315, "&lt;=" &amp; FW$1, DataRegularSeason20242025!$E$3:$E$1315, $A12)</f>
        <v>9</v>
      </c>
      <c r="FX12">
        <f>SUMIFS(DataRegularSeason20242025!$AA$3:$AA$1315,DataRegularSeason20242025!$B$3:$B$1315, "&lt;=" &amp; FX$1, DataRegularSeason20242025!$D$3:$D$1315, $A12)+SUMIFS(DataRegularSeason20242025!$AB$3:$AB$1315,DataRegularSeason20242025!$B$3:$B$1315, "&lt;=" &amp; FX$1, DataRegularSeason20242025!$E$3:$E$1315, $A12)</f>
        <v>9</v>
      </c>
      <c r="FY12">
        <f>SUMIFS(DataRegularSeason20242025!$AA$3:$AA$1315,DataRegularSeason20242025!$B$3:$B$1315, "&lt;=" &amp; FY$1, DataRegularSeason20242025!$D$3:$D$1315, $A12)+SUMIFS(DataRegularSeason20242025!$AB$3:$AB$1315,DataRegularSeason20242025!$B$3:$B$1315, "&lt;=" &amp; FY$1, DataRegularSeason20242025!$E$3:$E$1315, $A12)</f>
        <v>9</v>
      </c>
      <c r="FZ12">
        <f>SUMIFS(DataRegularSeason20242025!$AA$3:$AA$1315,DataRegularSeason20242025!$B$3:$B$1315, "&lt;=" &amp; FZ$1, DataRegularSeason20242025!$D$3:$D$1315, $A12)+SUMIFS(DataRegularSeason20242025!$AB$3:$AB$1315,DataRegularSeason20242025!$B$3:$B$1315, "&lt;=" &amp; FZ$1, DataRegularSeason20242025!$E$3:$E$1315, $A12)</f>
        <v>9</v>
      </c>
      <c r="GA12">
        <f>SUMIFS(DataRegularSeason20242025!$AA$3:$AA$1315,DataRegularSeason20242025!$B$3:$B$1315, "&lt;=" &amp; GA$1, DataRegularSeason20242025!$D$3:$D$1315, $A12)+SUMIFS(DataRegularSeason20242025!$AB$3:$AB$1315,DataRegularSeason20242025!$B$3:$B$1315, "&lt;=" &amp; GA$1, DataRegularSeason20242025!$E$3:$E$1315, $A12)</f>
        <v>9</v>
      </c>
      <c r="GB12">
        <f>SUMIFS(DataRegularSeason20242025!$AA$3:$AA$1315,DataRegularSeason20242025!$B$3:$B$1315, "&lt;=" &amp; GB$1, DataRegularSeason20242025!$D$3:$D$1315, $A12)+SUMIFS(DataRegularSeason20242025!$AB$3:$AB$1315,DataRegularSeason20242025!$B$3:$B$1315, "&lt;=" &amp; GB$1, DataRegularSeason20242025!$E$3:$E$1315, $A12)</f>
        <v>9</v>
      </c>
      <c r="GC12">
        <f>SUMIFS(DataRegularSeason20242025!$AA$3:$AA$1315,DataRegularSeason20242025!$B$3:$B$1315, "&lt;=" &amp; GC$1, DataRegularSeason20242025!$D$3:$D$1315, $A12)+SUMIFS(DataRegularSeason20242025!$AB$3:$AB$1315,DataRegularSeason20242025!$B$3:$B$1315, "&lt;=" &amp; GC$1, DataRegularSeason20242025!$E$3:$E$1315, $A12)</f>
        <v>9</v>
      </c>
      <c r="GD12">
        <f>SUMIFS(DataRegularSeason20242025!$AA$3:$AA$1315,DataRegularSeason20242025!$B$3:$B$1315, "&lt;=" &amp; GD$1, DataRegularSeason20242025!$D$3:$D$1315, $A12)+SUMIFS(DataRegularSeason20242025!$AB$3:$AB$1315,DataRegularSeason20242025!$B$3:$B$1315, "&lt;=" &amp; GD$1, DataRegularSeason20242025!$E$3:$E$1315, $A12)</f>
        <v>9</v>
      </c>
      <c r="GE12">
        <f>SUMIFS(DataRegularSeason20242025!$AA$3:$AA$1315,DataRegularSeason20242025!$B$3:$B$1315, "&lt;=" &amp; GE$1, DataRegularSeason20242025!$D$3:$D$1315, $A12)+SUMIFS(DataRegularSeason20242025!$AB$3:$AB$1315,DataRegularSeason20242025!$B$3:$B$1315, "&lt;=" &amp; GE$1, DataRegularSeason20242025!$E$3:$E$1315, $A12)</f>
        <v>9</v>
      </c>
      <c r="GF12">
        <f>SUMIFS(DataRegularSeason20242025!$AA$3:$AA$1315,DataRegularSeason20242025!$B$3:$B$1315, "&lt;=" &amp; GF$1, DataRegularSeason20242025!$D$3:$D$1315, $A12)+SUMIFS(DataRegularSeason20242025!$AB$3:$AB$1315,DataRegularSeason20242025!$B$3:$B$1315, "&lt;=" &amp; GF$1, DataRegularSeason20242025!$E$3:$E$1315, $A12)</f>
        <v>9</v>
      </c>
      <c r="GG12">
        <f>SUMIFS(DataRegularSeason20242025!$AA$3:$AA$1315,DataRegularSeason20242025!$B$3:$B$1315, "&lt;=" &amp; GG$1, DataRegularSeason20242025!$D$3:$D$1315, $A12)+SUMIFS(DataRegularSeason20242025!$AB$3:$AB$1315,DataRegularSeason20242025!$B$3:$B$1315, "&lt;=" &amp; GG$1, DataRegularSeason20242025!$E$3:$E$1315, $A12)</f>
        <v>9</v>
      </c>
      <c r="GH12">
        <f>SUMIFS(DataRegularSeason20242025!$AA$3:$AA$1315,DataRegularSeason20242025!$B$3:$B$1315, "&lt;=" &amp; GH$1, DataRegularSeason20242025!$D$3:$D$1315, $A12)+SUMIFS(DataRegularSeason20242025!$AB$3:$AB$1315,DataRegularSeason20242025!$B$3:$B$1315, "&lt;=" &amp; GH$1, DataRegularSeason20242025!$E$3:$E$1315, $A12)</f>
        <v>9</v>
      </c>
      <c r="GI12">
        <f>SUMIFS(DataRegularSeason20242025!$AA$3:$AA$1315,DataRegularSeason20242025!$B$3:$B$1315, "&lt;=" &amp; GI$1, DataRegularSeason20242025!$D$3:$D$1315, $A12)+SUMIFS(DataRegularSeason20242025!$AB$3:$AB$1315,DataRegularSeason20242025!$B$3:$B$1315, "&lt;=" &amp; GI$1, DataRegularSeason20242025!$E$3:$E$1315, $A12)</f>
        <v>9</v>
      </c>
      <c r="GJ12">
        <f>SUMIFS(DataRegularSeason20242025!$AA$3:$AA$1315,DataRegularSeason20242025!$B$3:$B$1315, "&lt;=" &amp; GJ$1, DataRegularSeason20242025!$D$3:$D$1315, $A12)+SUMIFS(DataRegularSeason20242025!$AB$3:$AB$1315,DataRegularSeason20242025!$B$3:$B$1315, "&lt;=" &amp; GJ$1, DataRegularSeason20242025!$E$3:$E$1315, $A12)</f>
        <v>9</v>
      </c>
      <c r="GK12">
        <f>SUMIFS(DataRegularSeason20242025!$AA$3:$AA$1315,DataRegularSeason20242025!$B$3:$B$1315, "&lt;=" &amp; GK$1, DataRegularSeason20242025!$D$3:$D$1315, $A12)+SUMIFS(DataRegularSeason20242025!$AB$3:$AB$1315,DataRegularSeason20242025!$B$3:$B$1315, "&lt;=" &amp; GK$1, DataRegularSeason20242025!$E$3:$E$1315, $A12)</f>
        <v>9</v>
      </c>
      <c r="GL12">
        <f>SUMIFS(DataRegularSeason20242025!$AA$3:$AA$1315,DataRegularSeason20242025!$B$3:$B$1315, "&lt;=" &amp; GL$1, DataRegularSeason20242025!$D$3:$D$1315, $A12)+SUMIFS(DataRegularSeason20242025!$AB$3:$AB$1315,DataRegularSeason20242025!$B$3:$B$1315, "&lt;=" &amp; GL$1, DataRegularSeason20242025!$E$3:$E$1315, $A12)</f>
        <v>9</v>
      </c>
      <c r="GM12">
        <f>SUMIFS(DataRegularSeason20242025!$AA$3:$AA$1315,DataRegularSeason20242025!$B$3:$B$1315, "&lt;=" &amp; GM$1, DataRegularSeason20242025!$D$3:$D$1315, $A12)+SUMIFS(DataRegularSeason20242025!$AB$3:$AB$1315,DataRegularSeason20242025!$B$3:$B$1315, "&lt;=" &amp; GM$1, DataRegularSeason20242025!$E$3:$E$1315, $A12)</f>
        <v>9</v>
      </c>
      <c r="GN12">
        <f>SUMIFS(DataRegularSeason20242025!$AA$3:$AA$1315,DataRegularSeason20242025!$B$3:$B$1315, "&lt;=" &amp; GN$1, DataRegularSeason20242025!$D$3:$D$1315, $A12)+SUMIFS(DataRegularSeason20242025!$AB$3:$AB$1315,DataRegularSeason20242025!$B$3:$B$1315, "&lt;=" &amp; GN$1, DataRegularSeason20242025!$E$3:$E$1315, $A12)</f>
        <v>9</v>
      </c>
      <c r="GO12">
        <f>SUMIFS(DataRegularSeason20242025!$AA$3:$AA$1315,DataRegularSeason20242025!$B$3:$B$1315, "&lt;=" &amp; GO$1, DataRegularSeason20242025!$D$3:$D$1315, $A12)+SUMIFS(DataRegularSeason20242025!$AB$3:$AB$1315,DataRegularSeason20242025!$B$3:$B$1315, "&lt;=" &amp; GO$1, DataRegularSeason20242025!$E$3:$E$1315, $A12)</f>
        <v>9</v>
      </c>
      <c r="GP12">
        <f>SUMIFS(DataRegularSeason20242025!$AA$3:$AA$1315,DataRegularSeason20242025!$B$3:$B$1315, "&lt;=" &amp; GP$1, DataRegularSeason20242025!$D$3:$D$1315, $A12)+SUMIFS(DataRegularSeason20242025!$AB$3:$AB$1315,DataRegularSeason20242025!$B$3:$B$1315, "&lt;=" &amp; GP$1, DataRegularSeason20242025!$E$3:$E$1315, $A12)</f>
        <v>9</v>
      </c>
      <c r="GQ12">
        <f>SUMIFS(DataRegularSeason20242025!$AA$3:$AA$1315,DataRegularSeason20242025!$B$3:$B$1315, "&lt;=" &amp; GQ$1, DataRegularSeason20242025!$D$3:$D$1315, $A12)+SUMIFS(DataRegularSeason20242025!$AB$3:$AB$1315,DataRegularSeason20242025!$B$3:$B$1315, "&lt;=" &amp; GQ$1, DataRegularSeason20242025!$E$3:$E$1315, $A12)</f>
        <v>9</v>
      </c>
      <c r="GR12">
        <f>SUMIFS(DataRegularSeason20242025!$AA$3:$AA$1315,DataRegularSeason20242025!$B$3:$B$1315, "&lt;=" &amp; GR$1, DataRegularSeason20242025!$D$3:$D$1315, $A12)+SUMIFS(DataRegularSeason20242025!$AB$3:$AB$1315,DataRegularSeason20242025!$B$3:$B$1315, "&lt;=" &amp; GR$1, DataRegularSeason20242025!$E$3:$E$1315, $A12)</f>
        <v>9</v>
      </c>
      <c r="GS12">
        <f>SUMIFS(DataRegularSeason20242025!$AA$3:$AA$1315,DataRegularSeason20242025!$B$3:$B$1315, "&lt;=" &amp; GS$1, DataRegularSeason20242025!$D$3:$D$1315, $A12)+SUMIFS(DataRegularSeason20242025!$AB$3:$AB$1315,DataRegularSeason20242025!$B$3:$B$1315, "&lt;=" &amp; GS$1, DataRegularSeason20242025!$E$3:$E$1315, $A12)</f>
        <v>9</v>
      </c>
      <c r="GT12">
        <f>SUMIFS(DataRegularSeason20242025!$AA$3:$AA$1315,DataRegularSeason20242025!$B$3:$B$1315, "&lt;=" &amp; GT$1, DataRegularSeason20242025!$D$3:$D$1315, $A12)+SUMIFS(DataRegularSeason20242025!$AB$3:$AB$1315,DataRegularSeason20242025!$B$3:$B$1315, "&lt;=" &amp; GT$1, DataRegularSeason20242025!$E$3:$E$1315, $A12)</f>
        <v>9</v>
      </c>
      <c r="GU12">
        <f>SUMIFS(DataRegularSeason20242025!$AA$3:$AA$1315,DataRegularSeason20242025!$B$3:$B$1315, "&lt;=" &amp; GU$1, DataRegularSeason20242025!$D$3:$D$1315, $A12)+SUMIFS(DataRegularSeason20242025!$AB$3:$AB$1315,DataRegularSeason20242025!$B$3:$B$1315, "&lt;=" &amp; GU$1, DataRegularSeason20242025!$E$3:$E$1315, $A12)</f>
        <v>9</v>
      </c>
    </row>
    <row r="13" spans="1:275" x14ac:dyDescent="0.25">
      <c r="A13" t="s">
        <v>19</v>
      </c>
      <c r="B13" t="s">
        <v>98</v>
      </c>
      <c r="C13" t="s">
        <v>81</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4</v>
      </c>
      <c r="N13">
        <f>SUMIFS(DataRegularSeason20242025!$AA$3:$AA$1315,DataRegularSeason20242025!$B$3:$B$1315, "&lt;=" &amp; N$1, DataRegularSeason20242025!$D$3:$D$1315, $A13)+SUMIFS(DataRegularSeason20242025!$AB$3:$AB$1315,DataRegularSeason20242025!$B$3:$B$1315, "&lt;=" &amp; N$1, DataRegularSeason20242025!$E$3:$E$1315, $A13)</f>
        <v>4</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4</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5</v>
      </c>
      <c r="U13">
        <f>SUMIFS(DataRegularSeason20242025!$AA$3:$AA$1315,DataRegularSeason20242025!$B$3:$B$1315, "&lt;=" &amp; U$1, DataRegularSeason20242025!$D$3:$D$1315, $A13)+SUMIFS(DataRegularSeason20242025!$AB$3:$AB$1315,DataRegularSeason20242025!$B$3:$B$1315, "&lt;=" &amp; U$1, DataRegularSeason20242025!$E$3:$E$1315, $A13)</f>
        <v>5</v>
      </c>
      <c r="V13">
        <f>SUMIFS(DataRegularSeason20242025!$AA$3:$AA$1315,DataRegularSeason20242025!$B$3:$B$1315, "&lt;=" &amp; V$1, DataRegularSeason20242025!$D$3:$D$1315, $A13)+SUMIFS(DataRegularSeason20242025!$AB$3:$AB$1315,DataRegularSeason20242025!$B$3:$B$1315, "&lt;=" &amp; V$1, DataRegularSeason20242025!$E$3:$E$1315, $A13)</f>
        <v>5</v>
      </c>
      <c r="W13">
        <f>SUMIFS(DataRegularSeason20242025!$AA$3:$AA$1315,DataRegularSeason20242025!$B$3:$B$1315, "&lt;=" &amp; W$1, DataRegularSeason20242025!$D$3:$D$1315, $A13)+SUMIFS(DataRegularSeason20242025!$AB$3:$AB$1315,DataRegularSeason20242025!$B$3:$B$1315, "&lt;=" &amp; W$1, DataRegularSeason20242025!$E$3:$E$1315, $A13)</f>
        <v>5</v>
      </c>
      <c r="X13">
        <f>SUMIFS(DataRegularSeason20242025!$AA$3:$AA$1315,DataRegularSeason20242025!$B$3:$B$1315, "&lt;=" &amp; X$1, DataRegularSeason20242025!$D$3:$D$1315, $A13)+SUMIFS(DataRegularSeason20242025!$AB$3:$AB$1315,DataRegularSeason20242025!$B$3:$B$1315, "&lt;=" &amp; X$1, DataRegularSeason20242025!$E$3:$E$1315, $A13)</f>
        <v>5</v>
      </c>
      <c r="Y13">
        <f>SUMIFS(DataRegularSeason20242025!$AA$3:$AA$1315,DataRegularSeason20242025!$B$3:$B$1315, "&lt;=" &amp; Y$1, DataRegularSeason20242025!$D$3:$D$1315, $A13)+SUMIFS(DataRegularSeason20242025!$AB$3:$AB$1315,DataRegularSeason20242025!$B$3:$B$1315, "&lt;=" &amp; Y$1, DataRegularSeason20242025!$E$3:$E$1315, $A13)</f>
        <v>5</v>
      </c>
      <c r="Z13">
        <f>SUMIFS(DataRegularSeason20242025!$AA$3:$AA$1315,DataRegularSeason20242025!$B$3:$B$1315, "&lt;=" &amp; Z$1, DataRegularSeason20242025!$D$3:$D$1315, $A13)+SUMIFS(DataRegularSeason20242025!$AB$3:$AB$1315,DataRegularSeason20242025!$B$3:$B$1315, "&lt;=" &amp; Z$1, DataRegularSeason20242025!$E$3:$E$1315, $A13)</f>
        <v>5</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9</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9</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9</v>
      </c>
      <c r="AN13">
        <f>SUMIFS(DataRegularSeason20242025!$AA$3:$AA$1315,DataRegularSeason20242025!$B$3:$B$1315, "&lt;=" &amp; AN$1, DataRegularSeason20242025!$D$3:$D$1315, $A13)+SUMIFS(DataRegularSeason20242025!$AB$3:$AB$1315,DataRegularSeason20242025!$B$3:$B$1315, "&lt;=" &amp; AN$1, DataRegularSeason20242025!$E$3:$E$1315, $A13)</f>
        <v>9</v>
      </c>
      <c r="AO13">
        <f>SUMIFS(DataRegularSeason20242025!$AA$3:$AA$1315,DataRegularSeason20242025!$B$3:$B$1315, "&lt;=" &amp; AO$1, DataRegularSeason20242025!$D$3:$D$1315, $A13)+SUMIFS(DataRegularSeason20242025!$AB$3:$AB$1315,DataRegularSeason20242025!$B$3:$B$1315, "&lt;=" &amp; AO$1, DataRegularSeason20242025!$E$3:$E$1315, $A13)</f>
        <v>9</v>
      </c>
      <c r="AP13">
        <f>SUMIFS(DataRegularSeason20242025!$AA$3:$AA$1315,DataRegularSeason20242025!$B$3:$B$1315, "&lt;=" &amp; AP$1, DataRegularSeason20242025!$D$3:$D$1315, $A13)+SUMIFS(DataRegularSeason20242025!$AB$3:$AB$1315,DataRegularSeason20242025!$B$3:$B$1315, "&lt;=" &amp; AP$1, DataRegularSeason20242025!$E$3:$E$1315, $A13)</f>
        <v>9</v>
      </c>
      <c r="AQ13">
        <f>SUMIFS(DataRegularSeason20242025!$AA$3:$AA$1315,DataRegularSeason20242025!$B$3:$B$1315, "&lt;=" &amp; AQ$1, DataRegularSeason20242025!$D$3:$D$1315, $A13)+SUMIFS(DataRegularSeason20242025!$AB$3:$AB$1315,DataRegularSeason20242025!$B$3:$B$1315, "&lt;=" &amp; AQ$1, DataRegularSeason20242025!$E$3:$E$1315, $A13)</f>
        <v>9</v>
      </c>
      <c r="AR13">
        <f>SUMIFS(DataRegularSeason20242025!$AA$3:$AA$1315,DataRegularSeason20242025!$B$3:$B$1315, "&lt;=" &amp; AR$1, DataRegularSeason20242025!$D$3:$D$1315, $A13)+SUMIFS(DataRegularSeason20242025!$AB$3:$AB$1315,DataRegularSeason20242025!$B$3:$B$1315, "&lt;=" &amp; AR$1, DataRegularSeason20242025!$E$3:$E$1315, $A13)</f>
        <v>9</v>
      </c>
      <c r="AS13">
        <f>SUMIFS(DataRegularSeason20242025!$AA$3:$AA$1315,DataRegularSeason20242025!$B$3:$B$1315, "&lt;=" &amp; AS$1, DataRegularSeason20242025!$D$3:$D$1315, $A13)+SUMIFS(DataRegularSeason20242025!$AB$3:$AB$1315,DataRegularSeason20242025!$B$3:$B$1315, "&lt;=" &amp; AS$1, DataRegularSeason20242025!$E$3:$E$1315, $A13)</f>
        <v>9</v>
      </c>
      <c r="AT13">
        <f>SUMIFS(DataRegularSeason20242025!$AA$3:$AA$1315,DataRegularSeason20242025!$B$3:$B$1315, "&lt;=" &amp; AT$1, DataRegularSeason20242025!$D$3:$D$1315, $A13)+SUMIFS(DataRegularSeason20242025!$AB$3:$AB$1315,DataRegularSeason20242025!$B$3:$B$1315, "&lt;=" &amp; AT$1, DataRegularSeason20242025!$E$3:$E$1315, $A13)</f>
        <v>9</v>
      </c>
      <c r="AU13">
        <f>SUMIFS(DataRegularSeason20242025!$AA$3:$AA$1315,DataRegularSeason20242025!$B$3:$B$1315, "&lt;=" &amp; AU$1, DataRegularSeason20242025!$D$3:$D$1315, $A13)+SUMIFS(DataRegularSeason20242025!$AB$3:$AB$1315,DataRegularSeason20242025!$B$3:$B$1315, "&lt;=" &amp; AU$1, DataRegularSeason20242025!$E$3:$E$1315, $A13)</f>
        <v>9</v>
      </c>
      <c r="AV13">
        <f>SUMIFS(DataRegularSeason20242025!$AA$3:$AA$1315,DataRegularSeason20242025!$B$3:$B$1315, "&lt;=" &amp; AV$1, DataRegularSeason20242025!$D$3:$D$1315, $A13)+SUMIFS(DataRegularSeason20242025!$AB$3:$AB$1315,DataRegularSeason20242025!$B$3:$B$1315, "&lt;=" &amp; AV$1, DataRegularSeason20242025!$E$3:$E$1315, $A13)</f>
        <v>9</v>
      </c>
      <c r="AW13">
        <f>SUMIFS(DataRegularSeason20242025!$AA$3:$AA$1315,DataRegularSeason20242025!$B$3:$B$1315, "&lt;=" &amp; AW$1, DataRegularSeason20242025!$D$3:$D$1315, $A13)+SUMIFS(DataRegularSeason20242025!$AB$3:$AB$1315,DataRegularSeason20242025!$B$3:$B$1315, "&lt;=" &amp; AW$1, DataRegularSeason20242025!$E$3:$E$1315, $A13)</f>
        <v>9</v>
      </c>
      <c r="AX13">
        <f>SUMIFS(DataRegularSeason20242025!$AA$3:$AA$1315,DataRegularSeason20242025!$B$3:$B$1315, "&lt;=" &amp; AX$1, DataRegularSeason20242025!$D$3:$D$1315, $A13)+SUMIFS(DataRegularSeason20242025!$AB$3:$AB$1315,DataRegularSeason20242025!$B$3:$B$1315, "&lt;=" &amp; AX$1, DataRegularSeason20242025!$E$3:$E$1315, $A13)</f>
        <v>9</v>
      </c>
      <c r="AY13">
        <f>SUMIFS(DataRegularSeason20242025!$AA$3:$AA$1315,DataRegularSeason20242025!$B$3:$B$1315, "&lt;=" &amp; AY$1, DataRegularSeason20242025!$D$3:$D$1315, $A13)+SUMIFS(DataRegularSeason20242025!$AB$3:$AB$1315,DataRegularSeason20242025!$B$3:$B$1315, "&lt;=" &amp; AY$1, DataRegularSeason20242025!$E$3:$E$1315, $A13)</f>
        <v>9</v>
      </c>
      <c r="AZ13">
        <f>SUMIFS(DataRegularSeason20242025!$AA$3:$AA$1315,DataRegularSeason20242025!$B$3:$B$1315, "&lt;=" &amp; AZ$1, DataRegularSeason20242025!$D$3:$D$1315, $A13)+SUMIFS(DataRegularSeason20242025!$AB$3:$AB$1315,DataRegularSeason20242025!$B$3:$B$1315, "&lt;=" &amp; AZ$1, DataRegularSeason20242025!$E$3:$E$1315, $A13)</f>
        <v>9</v>
      </c>
      <c r="BA13">
        <f>SUMIFS(DataRegularSeason20242025!$AA$3:$AA$1315,DataRegularSeason20242025!$B$3:$B$1315, "&lt;=" &amp; BA$1, DataRegularSeason20242025!$D$3:$D$1315, $A13)+SUMIFS(DataRegularSeason20242025!$AB$3:$AB$1315,DataRegularSeason20242025!$B$3:$B$1315, "&lt;=" &amp; BA$1, DataRegularSeason20242025!$E$3:$E$1315, $A13)</f>
        <v>9</v>
      </c>
      <c r="BB13">
        <f>SUMIFS(DataRegularSeason20242025!$AA$3:$AA$1315,DataRegularSeason20242025!$B$3:$B$1315, "&lt;=" &amp; BB$1, DataRegularSeason20242025!$D$3:$D$1315, $A13)+SUMIFS(DataRegularSeason20242025!$AB$3:$AB$1315,DataRegularSeason20242025!$B$3:$B$1315, "&lt;=" &amp; BB$1, DataRegularSeason20242025!$E$3:$E$1315, $A13)</f>
        <v>9</v>
      </c>
      <c r="BC13">
        <f>SUMIFS(DataRegularSeason20242025!$AA$3:$AA$1315,DataRegularSeason20242025!$B$3:$B$1315, "&lt;=" &amp; BC$1, DataRegularSeason20242025!$D$3:$D$1315, $A13)+SUMIFS(DataRegularSeason20242025!$AB$3:$AB$1315,DataRegularSeason20242025!$B$3:$B$1315, "&lt;=" &amp; BC$1, DataRegularSeason20242025!$E$3:$E$1315, $A13)</f>
        <v>9</v>
      </c>
      <c r="BD13">
        <f>SUMIFS(DataRegularSeason20242025!$AA$3:$AA$1315,DataRegularSeason20242025!$B$3:$B$1315, "&lt;=" &amp; BD$1, DataRegularSeason20242025!$D$3:$D$1315, $A13)+SUMIFS(DataRegularSeason20242025!$AB$3:$AB$1315,DataRegularSeason20242025!$B$3:$B$1315, "&lt;=" &amp; BD$1, DataRegularSeason20242025!$E$3:$E$1315, $A13)</f>
        <v>9</v>
      </c>
      <c r="BE13">
        <f>SUMIFS(DataRegularSeason20242025!$AA$3:$AA$1315,DataRegularSeason20242025!$B$3:$B$1315, "&lt;=" &amp; BE$1, DataRegularSeason20242025!$D$3:$D$1315, $A13)+SUMIFS(DataRegularSeason20242025!$AB$3:$AB$1315,DataRegularSeason20242025!$B$3:$B$1315, "&lt;=" &amp; BE$1, DataRegularSeason20242025!$E$3:$E$1315, $A13)</f>
        <v>9</v>
      </c>
      <c r="BF13">
        <f>SUMIFS(DataRegularSeason20242025!$AA$3:$AA$1315,DataRegularSeason20242025!$B$3:$B$1315, "&lt;=" &amp; BF$1, DataRegularSeason20242025!$D$3:$D$1315, $A13)+SUMIFS(DataRegularSeason20242025!$AB$3:$AB$1315,DataRegularSeason20242025!$B$3:$B$1315, "&lt;=" &amp; BF$1, DataRegularSeason20242025!$E$3:$E$1315, $A13)</f>
        <v>9</v>
      </c>
      <c r="BG13">
        <f>SUMIFS(DataRegularSeason20242025!$AA$3:$AA$1315,DataRegularSeason20242025!$B$3:$B$1315, "&lt;=" &amp; BG$1, DataRegularSeason20242025!$D$3:$D$1315, $A13)+SUMIFS(DataRegularSeason20242025!$AB$3:$AB$1315,DataRegularSeason20242025!$B$3:$B$1315, "&lt;=" &amp; BG$1, DataRegularSeason20242025!$E$3:$E$1315, $A13)</f>
        <v>9</v>
      </c>
      <c r="BH13">
        <f>SUMIFS(DataRegularSeason20242025!$AA$3:$AA$1315,DataRegularSeason20242025!$B$3:$B$1315, "&lt;=" &amp; BH$1, DataRegularSeason20242025!$D$3:$D$1315, $A13)+SUMIFS(DataRegularSeason20242025!$AB$3:$AB$1315,DataRegularSeason20242025!$B$3:$B$1315, "&lt;=" &amp; BH$1, DataRegularSeason20242025!$E$3:$E$1315, $A13)</f>
        <v>9</v>
      </c>
      <c r="BI13">
        <f>SUMIFS(DataRegularSeason20242025!$AA$3:$AA$1315,DataRegularSeason20242025!$B$3:$B$1315, "&lt;=" &amp; BI$1, DataRegularSeason20242025!$D$3:$D$1315, $A13)+SUMIFS(DataRegularSeason20242025!$AB$3:$AB$1315,DataRegularSeason20242025!$B$3:$B$1315, "&lt;=" &amp; BI$1, DataRegularSeason20242025!$E$3:$E$1315, $A13)</f>
        <v>9</v>
      </c>
      <c r="BJ13">
        <f>SUMIFS(DataRegularSeason20242025!$AA$3:$AA$1315,DataRegularSeason20242025!$B$3:$B$1315, "&lt;=" &amp; BJ$1, DataRegularSeason20242025!$D$3:$D$1315, $A13)+SUMIFS(DataRegularSeason20242025!$AB$3:$AB$1315,DataRegularSeason20242025!$B$3:$B$1315, "&lt;=" &amp; BJ$1, DataRegularSeason20242025!$E$3:$E$1315, $A13)</f>
        <v>9</v>
      </c>
      <c r="BK13">
        <f>SUMIFS(DataRegularSeason20242025!$AA$3:$AA$1315,DataRegularSeason20242025!$B$3:$B$1315, "&lt;=" &amp; BK$1, DataRegularSeason20242025!$D$3:$D$1315, $A13)+SUMIFS(DataRegularSeason20242025!$AB$3:$AB$1315,DataRegularSeason20242025!$B$3:$B$1315, "&lt;=" &amp; BK$1, DataRegularSeason20242025!$E$3:$E$1315, $A13)</f>
        <v>9</v>
      </c>
      <c r="BL13">
        <f>SUMIFS(DataRegularSeason20242025!$AA$3:$AA$1315,DataRegularSeason20242025!$B$3:$B$1315, "&lt;=" &amp; BL$1, DataRegularSeason20242025!$D$3:$D$1315, $A13)+SUMIFS(DataRegularSeason20242025!$AB$3:$AB$1315,DataRegularSeason20242025!$B$3:$B$1315, "&lt;=" &amp; BL$1, DataRegularSeason20242025!$E$3:$E$1315, $A13)</f>
        <v>9</v>
      </c>
      <c r="BM13">
        <f>SUMIFS(DataRegularSeason20242025!$AA$3:$AA$1315,DataRegularSeason20242025!$B$3:$B$1315, "&lt;=" &amp; BM$1, DataRegularSeason20242025!$D$3:$D$1315, $A13)+SUMIFS(DataRegularSeason20242025!$AB$3:$AB$1315,DataRegularSeason20242025!$B$3:$B$1315, "&lt;=" &amp; BM$1, DataRegularSeason20242025!$E$3:$E$1315, $A13)</f>
        <v>9</v>
      </c>
      <c r="BN13">
        <f>SUMIFS(DataRegularSeason20242025!$AA$3:$AA$1315,DataRegularSeason20242025!$B$3:$B$1315, "&lt;=" &amp; BN$1, DataRegularSeason20242025!$D$3:$D$1315, $A13)+SUMIFS(DataRegularSeason20242025!$AB$3:$AB$1315,DataRegularSeason20242025!$B$3:$B$1315, "&lt;=" &amp; BN$1, DataRegularSeason20242025!$E$3:$E$1315, $A13)</f>
        <v>9</v>
      </c>
      <c r="BO13">
        <f>SUMIFS(DataRegularSeason20242025!$AA$3:$AA$1315,DataRegularSeason20242025!$B$3:$B$1315, "&lt;=" &amp; BO$1, DataRegularSeason20242025!$D$3:$D$1315, $A13)+SUMIFS(DataRegularSeason20242025!$AB$3:$AB$1315,DataRegularSeason20242025!$B$3:$B$1315, "&lt;=" &amp; BO$1, DataRegularSeason20242025!$E$3:$E$1315, $A13)</f>
        <v>9</v>
      </c>
      <c r="BP13">
        <f>SUMIFS(DataRegularSeason20242025!$AA$3:$AA$1315,DataRegularSeason20242025!$B$3:$B$1315, "&lt;=" &amp; BP$1, DataRegularSeason20242025!$D$3:$D$1315, $A13)+SUMIFS(DataRegularSeason20242025!$AB$3:$AB$1315,DataRegularSeason20242025!$B$3:$B$1315, "&lt;=" &amp; BP$1, DataRegularSeason20242025!$E$3:$E$1315, $A13)</f>
        <v>9</v>
      </c>
      <c r="BQ13">
        <f>SUMIFS(DataRegularSeason20242025!$AA$3:$AA$1315,DataRegularSeason20242025!$B$3:$B$1315, "&lt;=" &amp; BQ$1, DataRegularSeason20242025!$D$3:$D$1315, $A13)+SUMIFS(DataRegularSeason20242025!$AB$3:$AB$1315,DataRegularSeason20242025!$B$3:$B$1315, "&lt;=" &amp; BQ$1, DataRegularSeason20242025!$E$3:$E$1315, $A13)</f>
        <v>9</v>
      </c>
      <c r="BR13">
        <f>SUMIFS(DataRegularSeason20242025!$AA$3:$AA$1315,DataRegularSeason20242025!$B$3:$B$1315, "&lt;=" &amp; BR$1, DataRegularSeason20242025!$D$3:$D$1315, $A13)+SUMIFS(DataRegularSeason20242025!$AB$3:$AB$1315,DataRegularSeason20242025!$B$3:$B$1315, "&lt;=" &amp; BR$1, DataRegularSeason20242025!$E$3:$E$1315, $A13)</f>
        <v>9</v>
      </c>
      <c r="BS13">
        <f>SUMIFS(DataRegularSeason20242025!$AA$3:$AA$1315,DataRegularSeason20242025!$B$3:$B$1315, "&lt;=" &amp; BS$1, DataRegularSeason20242025!$D$3:$D$1315, $A13)+SUMIFS(DataRegularSeason20242025!$AB$3:$AB$1315,DataRegularSeason20242025!$B$3:$B$1315, "&lt;=" &amp; BS$1, DataRegularSeason20242025!$E$3:$E$1315, $A13)</f>
        <v>9</v>
      </c>
      <c r="BT13">
        <f>SUMIFS(DataRegularSeason20242025!$AA$3:$AA$1315,DataRegularSeason20242025!$B$3:$B$1315, "&lt;=" &amp; BT$1, DataRegularSeason20242025!$D$3:$D$1315, $A13)+SUMIFS(DataRegularSeason20242025!$AB$3:$AB$1315,DataRegularSeason20242025!$B$3:$B$1315, "&lt;=" &amp; BT$1, DataRegularSeason20242025!$E$3:$E$1315, $A13)</f>
        <v>9</v>
      </c>
      <c r="BU13">
        <f>SUMIFS(DataRegularSeason20242025!$AA$3:$AA$1315,DataRegularSeason20242025!$B$3:$B$1315, "&lt;=" &amp; BU$1, DataRegularSeason20242025!$D$3:$D$1315, $A13)+SUMIFS(DataRegularSeason20242025!$AB$3:$AB$1315,DataRegularSeason20242025!$B$3:$B$1315, "&lt;=" &amp; BU$1, DataRegularSeason20242025!$E$3:$E$1315, $A13)</f>
        <v>9</v>
      </c>
      <c r="BV13">
        <f>SUMIFS(DataRegularSeason20242025!$AA$3:$AA$1315,DataRegularSeason20242025!$B$3:$B$1315, "&lt;=" &amp; BV$1, DataRegularSeason20242025!$D$3:$D$1315, $A13)+SUMIFS(DataRegularSeason20242025!$AB$3:$AB$1315,DataRegularSeason20242025!$B$3:$B$1315, "&lt;=" &amp; BV$1, DataRegularSeason20242025!$E$3:$E$1315, $A13)</f>
        <v>9</v>
      </c>
      <c r="BW13">
        <f>SUMIFS(DataRegularSeason20242025!$AA$3:$AA$1315,DataRegularSeason20242025!$B$3:$B$1315, "&lt;=" &amp; BW$1, DataRegularSeason20242025!$D$3:$D$1315, $A13)+SUMIFS(DataRegularSeason20242025!$AB$3:$AB$1315,DataRegularSeason20242025!$B$3:$B$1315, "&lt;=" &amp; BW$1, DataRegularSeason20242025!$E$3:$E$1315, $A13)</f>
        <v>9</v>
      </c>
      <c r="BX13">
        <f>SUMIFS(DataRegularSeason20242025!$AA$3:$AA$1315,DataRegularSeason20242025!$B$3:$B$1315, "&lt;=" &amp; BX$1, DataRegularSeason20242025!$D$3:$D$1315, $A13)+SUMIFS(DataRegularSeason20242025!$AB$3:$AB$1315,DataRegularSeason20242025!$B$3:$B$1315, "&lt;=" &amp; BX$1, DataRegularSeason20242025!$E$3:$E$1315, $A13)</f>
        <v>9</v>
      </c>
      <c r="BY13">
        <f>SUMIFS(DataRegularSeason20242025!$AA$3:$AA$1315,DataRegularSeason20242025!$B$3:$B$1315, "&lt;=" &amp; BY$1, DataRegularSeason20242025!$D$3:$D$1315, $A13)+SUMIFS(DataRegularSeason20242025!$AB$3:$AB$1315,DataRegularSeason20242025!$B$3:$B$1315, "&lt;=" &amp; BY$1, DataRegularSeason20242025!$E$3:$E$1315, $A13)</f>
        <v>9</v>
      </c>
      <c r="BZ13">
        <f>SUMIFS(DataRegularSeason20242025!$AA$3:$AA$1315,DataRegularSeason20242025!$B$3:$B$1315, "&lt;=" &amp; BZ$1, DataRegularSeason20242025!$D$3:$D$1315, $A13)+SUMIFS(DataRegularSeason20242025!$AB$3:$AB$1315,DataRegularSeason20242025!$B$3:$B$1315, "&lt;=" &amp; BZ$1, DataRegularSeason20242025!$E$3:$E$1315, $A13)</f>
        <v>9</v>
      </c>
      <c r="CA13">
        <f>SUMIFS(DataRegularSeason20242025!$AA$3:$AA$1315,DataRegularSeason20242025!$B$3:$B$1315, "&lt;=" &amp; CA$1, DataRegularSeason20242025!$D$3:$D$1315, $A13)+SUMIFS(DataRegularSeason20242025!$AB$3:$AB$1315,DataRegularSeason20242025!$B$3:$B$1315, "&lt;=" &amp; CA$1, DataRegularSeason20242025!$E$3:$E$1315, $A13)</f>
        <v>9</v>
      </c>
      <c r="CB13">
        <f>SUMIFS(DataRegularSeason20242025!$AA$3:$AA$1315,DataRegularSeason20242025!$B$3:$B$1315, "&lt;=" &amp; CB$1, DataRegularSeason20242025!$D$3:$D$1315, $A13)+SUMIFS(DataRegularSeason20242025!$AB$3:$AB$1315,DataRegularSeason20242025!$B$3:$B$1315, "&lt;=" &amp; CB$1, DataRegularSeason20242025!$E$3:$E$1315, $A13)</f>
        <v>9</v>
      </c>
      <c r="CC13">
        <f>SUMIFS(DataRegularSeason20242025!$AA$3:$AA$1315,DataRegularSeason20242025!$B$3:$B$1315, "&lt;=" &amp; CC$1, DataRegularSeason20242025!$D$3:$D$1315, $A13)+SUMIFS(DataRegularSeason20242025!$AB$3:$AB$1315,DataRegularSeason20242025!$B$3:$B$1315, "&lt;=" &amp; CC$1, DataRegularSeason20242025!$E$3:$E$1315, $A13)</f>
        <v>9</v>
      </c>
      <c r="CD13">
        <f>SUMIFS(DataRegularSeason20242025!$AA$3:$AA$1315,DataRegularSeason20242025!$B$3:$B$1315, "&lt;=" &amp; CD$1, DataRegularSeason20242025!$D$3:$D$1315, $A13)+SUMIFS(DataRegularSeason20242025!$AB$3:$AB$1315,DataRegularSeason20242025!$B$3:$B$1315, "&lt;=" &amp; CD$1, DataRegularSeason20242025!$E$3:$E$1315, $A13)</f>
        <v>9</v>
      </c>
      <c r="CE13">
        <f>SUMIFS(DataRegularSeason20242025!$AA$3:$AA$1315,DataRegularSeason20242025!$B$3:$B$1315, "&lt;=" &amp; CE$1, DataRegularSeason20242025!$D$3:$D$1315, $A13)+SUMIFS(DataRegularSeason20242025!$AB$3:$AB$1315,DataRegularSeason20242025!$B$3:$B$1315, "&lt;=" &amp; CE$1, DataRegularSeason20242025!$E$3:$E$1315, $A13)</f>
        <v>9</v>
      </c>
      <c r="CF13">
        <f>SUMIFS(DataRegularSeason20242025!$AA$3:$AA$1315,DataRegularSeason20242025!$B$3:$B$1315, "&lt;=" &amp; CF$1, DataRegularSeason20242025!$D$3:$D$1315, $A13)+SUMIFS(DataRegularSeason20242025!$AB$3:$AB$1315,DataRegularSeason20242025!$B$3:$B$1315, "&lt;=" &amp; CF$1, DataRegularSeason20242025!$E$3:$E$1315, $A13)</f>
        <v>9</v>
      </c>
      <c r="CG13">
        <f>SUMIFS(DataRegularSeason20242025!$AA$3:$AA$1315,DataRegularSeason20242025!$B$3:$B$1315, "&lt;=" &amp; CG$1, DataRegularSeason20242025!$D$3:$D$1315, $A13)+SUMIFS(DataRegularSeason20242025!$AB$3:$AB$1315,DataRegularSeason20242025!$B$3:$B$1315, "&lt;=" &amp; CG$1, DataRegularSeason20242025!$E$3:$E$1315, $A13)</f>
        <v>9</v>
      </c>
      <c r="CH13">
        <f>SUMIFS(DataRegularSeason20242025!$AA$3:$AA$1315,DataRegularSeason20242025!$B$3:$B$1315, "&lt;=" &amp; CH$1, DataRegularSeason20242025!$D$3:$D$1315, $A13)+SUMIFS(DataRegularSeason20242025!$AB$3:$AB$1315,DataRegularSeason20242025!$B$3:$B$1315, "&lt;=" &amp; CH$1, DataRegularSeason20242025!$E$3:$E$1315, $A13)</f>
        <v>9</v>
      </c>
      <c r="CI13">
        <f>SUMIFS(DataRegularSeason20242025!$AA$3:$AA$1315,DataRegularSeason20242025!$B$3:$B$1315, "&lt;=" &amp; CI$1, DataRegularSeason20242025!$D$3:$D$1315, $A13)+SUMIFS(DataRegularSeason20242025!$AB$3:$AB$1315,DataRegularSeason20242025!$B$3:$B$1315, "&lt;=" &amp; CI$1, DataRegularSeason20242025!$E$3:$E$1315, $A13)</f>
        <v>9</v>
      </c>
      <c r="CJ13">
        <f>SUMIFS(DataRegularSeason20242025!$AA$3:$AA$1315,DataRegularSeason20242025!$B$3:$B$1315, "&lt;=" &amp; CJ$1, DataRegularSeason20242025!$D$3:$D$1315, $A13)+SUMIFS(DataRegularSeason20242025!$AB$3:$AB$1315,DataRegularSeason20242025!$B$3:$B$1315, "&lt;=" &amp; CJ$1, DataRegularSeason20242025!$E$3:$E$1315, $A13)</f>
        <v>9</v>
      </c>
      <c r="CK13">
        <f>SUMIFS(DataRegularSeason20242025!$AA$3:$AA$1315,DataRegularSeason20242025!$B$3:$B$1315, "&lt;=" &amp; CK$1, DataRegularSeason20242025!$D$3:$D$1315, $A13)+SUMIFS(DataRegularSeason20242025!$AB$3:$AB$1315,DataRegularSeason20242025!$B$3:$B$1315, "&lt;=" &amp; CK$1, DataRegularSeason20242025!$E$3:$E$1315, $A13)</f>
        <v>9</v>
      </c>
      <c r="CL13">
        <f>SUMIFS(DataRegularSeason20242025!$AA$3:$AA$1315,DataRegularSeason20242025!$B$3:$B$1315, "&lt;=" &amp; CL$1, DataRegularSeason20242025!$D$3:$D$1315, $A13)+SUMIFS(DataRegularSeason20242025!$AB$3:$AB$1315,DataRegularSeason20242025!$B$3:$B$1315, "&lt;=" &amp; CL$1, DataRegularSeason20242025!$E$3:$E$1315, $A13)</f>
        <v>9</v>
      </c>
      <c r="CM13">
        <f>SUMIFS(DataRegularSeason20242025!$AA$3:$AA$1315,DataRegularSeason20242025!$B$3:$B$1315, "&lt;=" &amp; CM$1, DataRegularSeason20242025!$D$3:$D$1315, $A13)+SUMIFS(DataRegularSeason20242025!$AB$3:$AB$1315,DataRegularSeason20242025!$B$3:$B$1315, "&lt;=" &amp; CM$1, DataRegularSeason20242025!$E$3:$E$1315, $A13)</f>
        <v>9</v>
      </c>
      <c r="CN13">
        <f>SUMIFS(DataRegularSeason20242025!$AA$3:$AA$1315,DataRegularSeason20242025!$B$3:$B$1315, "&lt;=" &amp; CN$1, DataRegularSeason20242025!$D$3:$D$1315, $A13)+SUMIFS(DataRegularSeason20242025!$AB$3:$AB$1315,DataRegularSeason20242025!$B$3:$B$1315, "&lt;=" &amp; CN$1, DataRegularSeason20242025!$E$3:$E$1315, $A13)</f>
        <v>9</v>
      </c>
      <c r="CO13">
        <f>SUMIFS(DataRegularSeason20242025!$AA$3:$AA$1315,DataRegularSeason20242025!$B$3:$B$1315, "&lt;=" &amp; CO$1, DataRegularSeason20242025!$D$3:$D$1315, $A13)+SUMIFS(DataRegularSeason20242025!$AB$3:$AB$1315,DataRegularSeason20242025!$B$3:$B$1315, "&lt;=" &amp; CO$1, DataRegularSeason20242025!$E$3:$E$1315, $A13)</f>
        <v>9</v>
      </c>
      <c r="CP13">
        <f>SUMIFS(DataRegularSeason20242025!$AA$3:$AA$1315,DataRegularSeason20242025!$B$3:$B$1315, "&lt;=" &amp; CP$1, DataRegularSeason20242025!$D$3:$D$1315, $A13)+SUMIFS(DataRegularSeason20242025!$AB$3:$AB$1315,DataRegularSeason20242025!$B$3:$B$1315, "&lt;=" &amp; CP$1, DataRegularSeason20242025!$E$3:$E$1315, $A13)</f>
        <v>9</v>
      </c>
      <c r="CQ13">
        <f>SUMIFS(DataRegularSeason20242025!$AA$3:$AA$1315,DataRegularSeason20242025!$B$3:$B$1315, "&lt;=" &amp; CQ$1, DataRegularSeason20242025!$D$3:$D$1315, $A13)+SUMIFS(DataRegularSeason20242025!$AB$3:$AB$1315,DataRegularSeason20242025!$B$3:$B$1315, "&lt;=" &amp; CQ$1, DataRegularSeason20242025!$E$3:$E$1315, $A13)</f>
        <v>9</v>
      </c>
      <c r="CR13">
        <f>SUMIFS(DataRegularSeason20242025!$AA$3:$AA$1315,DataRegularSeason20242025!$B$3:$B$1315, "&lt;=" &amp; CR$1, DataRegularSeason20242025!$D$3:$D$1315, $A13)+SUMIFS(DataRegularSeason20242025!$AB$3:$AB$1315,DataRegularSeason20242025!$B$3:$B$1315, "&lt;=" &amp; CR$1, DataRegularSeason20242025!$E$3:$E$1315, $A13)</f>
        <v>9</v>
      </c>
      <c r="CS13">
        <f>SUMIFS(DataRegularSeason20242025!$AA$3:$AA$1315,DataRegularSeason20242025!$B$3:$B$1315, "&lt;=" &amp; CS$1, DataRegularSeason20242025!$D$3:$D$1315, $A13)+SUMIFS(DataRegularSeason20242025!$AB$3:$AB$1315,DataRegularSeason20242025!$B$3:$B$1315, "&lt;=" &amp; CS$1, DataRegularSeason20242025!$E$3:$E$1315, $A13)</f>
        <v>9</v>
      </c>
      <c r="CT13">
        <f>SUMIFS(DataRegularSeason20242025!$AA$3:$AA$1315,DataRegularSeason20242025!$B$3:$B$1315, "&lt;=" &amp; CT$1, DataRegularSeason20242025!$D$3:$D$1315, $A13)+SUMIFS(DataRegularSeason20242025!$AB$3:$AB$1315,DataRegularSeason20242025!$B$3:$B$1315, "&lt;=" &amp; CT$1, DataRegularSeason20242025!$E$3:$E$1315, $A13)</f>
        <v>9</v>
      </c>
      <c r="CU13">
        <f>SUMIFS(DataRegularSeason20242025!$AA$3:$AA$1315,DataRegularSeason20242025!$B$3:$B$1315, "&lt;=" &amp; CU$1, DataRegularSeason20242025!$D$3:$D$1315, $A13)+SUMIFS(DataRegularSeason20242025!$AB$3:$AB$1315,DataRegularSeason20242025!$B$3:$B$1315, "&lt;=" &amp; CU$1, DataRegularSeason20242025!$E$3:$E$1315, $A13)</f>
        <v>9</v>
      </c>
      <c r="CV13">
        <f>SUMIFS(DataRegularSeason20242025!$AA$3:$AA$1315,DataRegularSeason20242025!$B$3:$B$1315, "&lt;=" &amp; CV$1, DataRegularSeason20242025!$D$3:$D$1315, $A13)+SUMIFS(DataRegularSeason20242025!$AB$3:$AB$1315,DataRegularSeason20242025!$B$3:$B$1315, "&lt;=" &amp; CV$1, DataRegularSeason20242025!$E$3:$E$1315, $A13)</f>
        <v>9</v>
      </c>
      <c r="CW13">
        <f>SUMIFS(DataRegularSeason20242025!$AA$3:$AA$1315,DataRegularSeason20242025!$B$3:$B$1315, "&lt;=" &amp; CW$1, DataRegularSeason20242025!$D$3:$D$1315, $A13)+SUMIFS(DataRegularSeason20242025!$AB$3:$AB$1315,DataRegularSeason20242025!$B$3:$B$1315, "&lt;=" &amp; CW$1, DataRegularSeason20242025!$E$3:$E$1315, $A13)</f>
        <v>9</v>
      </c>
      <c r="CX13">
        <f>SUMIFS(DataRegularSeason20242025!$AA$3:$AA$1315,DataRegularSeason20242025!$B$3:$B$1315, "&lt;=" &amp; CX$1, DataRegularSeason20242025!$D$3:$D$1315, $A13)+SUMIFS(DataRegularSeason20242025!$AB$3:$AB$1315,DataRegularSeason20242025!$B$3:$B$1315, "&lt;=" &amp; CX$1, DataRegularSeason20242025!$E$3:$E$1315, $A13)</f>
        <v>9</v>
      </c>
      <c r="CY13">
        <f>SUMIFS(DataRegularSeason20242025!$AA$3:$AA$1315,DataRegularSeason20242025!$B$3:$B$1315, "&lt;=" &amp; CY$1, DataRegularSeason20242025!$D$3:$D$1315, $A13)+SUMIFS(DataRegularSeason20242025!$AB$3:$AB$1315,DataRegularSeason20242025!$B$3:$B$1315, "&lt;=" &amp; CY$1, DataRegularSeason20242025!$E$3:$E$1315, $A13)</f>
        <v>9</v>
      </c>
      <c r="CZ13">
        <f>SUMIFS(DataRegularSeason20242025!$AA$3:$AA$1315,DataRegularSeason20242025!$B$3:$B$1315, "&lt;=" &amp; CZ$1, DataRegularSeason20242025!$D$3:$D$1315, $A13)+SUMIFS(DataRegularSeason20242025!$AB$3:$AB$1315,DataRegularSeason20242025!$B$3:$B$1315, "&lt;=" &amp; CZ$1, DataRegularSeason20242025!$E$3:$E$1315, $A13)</f>
        <v>9</v>
      </c>
      <c r="DA13">
        <f>SUMIFS(DataRegularSeason20242025!$AA$3:$AA$1315,DataRegularSeason20242025!$B$3:$B$1315, "&lt;=" &amp; DA$1, DataRegularSeason20242025!$D$3:$D$1315, $A13)+SUMIFS(DataRegularSeason20242025!$AB$3:$AB$1315,DataRegularSeason20242025!$B$3:$B$1315, "&lt;=" &amp; DA$1, DataRegularSeason20242025!$E$3:$E$1315, $A13)</f>
        <v>9</v>
      </c>
      <c r="DB13">
        <f>SUMIFS(DataRegularSeason20242025!$AA$3:$AA$1315,DataRegularSeason20242025!$B$3:$B$1315, "&lt;=" &amp; DB$1, DataRegularSeason20242025!$D$3:$D$1315, $A13)+SUMIFS(DataRegularSeason20242025!$AB$3:$AB$1315,DataRegularSeason20242025!$B$3:$B$1315, "&lt;=" &amp; DB$1, DataRegularSeason20242025!$E$3:$E$1315, $A13)</f>
        <v>9</v>
      </c>
      <c r="DC13">
        <f>SUMIFS(DataRegularSeason20242025!$AA$3:$AA$1315,DataRegularSeason20242025!$B$3:$B$1315, "&lt;=" &amp; DC$1, DataRegularSeason20242025!$D$3:$D$1315, $A13)+SUMIFS(DataRegularSeason20242025!$AB$3:$AB$1315,DataRegularSeason20242025!$B$3:$B$1315, "&lt;=" &amp; DC$1, DataRegularSeason20242025!$E$3:$E$1315, $A13)</f>
        <v>9</v>
      </c>
      <c r="DD13">
        <f>SUMIFS(DataRegularSeason20242025!$AA$3:$AA$1315,DataRegularSeason20242025!$B$3:$B$1315, "&lt;=" &amp; DD$1, DataRegularSeason20242025!$D$3:$D$1315, $A13)+SUMIFS(DataRegularSeason20242025!$AB$3:$AB$1315,DataRegularSeason20242025!$B$3:$B$1315, "&lt;=" &amp; DD$1, DataRegularSeason20242025!$E$3:$E$1315, $A13)</f>
        <v>9</v>
      </c>
      <c r="DE13">
        <f>SUMIFS(DataRegularSeason20242025!$AA$3:$AA$1315,DataRegularSeason20242025!$B$3:$B$1315, "&lt;=" &amp; DE$1, DataRegularSeason20242025!$D$3:$D$1315, $A13)+SUMIFS(DataRegularSeason20242025!$AB$3:$AB$1315,DataRegularSeason20242025!$B$3:$B$1315, "&lt;=" &amp; DE$1, DataRegularSeason20242025!$E$3:$E$1315, $A13)</f>
        <v>9</v>
      </c>
      <c r="DF13">
        <f>SUMIFS(DataRegularSeason20242025!$AA$3:$AA$1315,DataRegularSeason20242025!$B$3:$B$1315, "&lt;=" &amp; DF$1, DataRegularSeason20242025!$D$3:$D$1315, $A13)+SUMIFS(DataRegularSeason20242025!$AB$3:$AB$1315,DataRegularSeason20242025!$B$3:$B$1315, "&lt;=" &amp; DF$1, DataRegularSeason20242025!$E$3:$E$1315, $A13)</f>
        <v>9</v>
      </c>
      <c r="DG13">
        <f>SUMIFS(DataRegularSeason20242025!$AA$3:$AA$1315,DataRegularSeason20242025!$B$3:$B$1315, "&lt;=" &amp; DG$1, DataRegularSeason20242025!$D$3:$D$1315, $A13)+SUMIFS(DataRegularSeason20242025!$AB$3:$AB$1315,DataRegularSeason20242025!$B$3:$B$1315, "&lt;=" &amp; DG$1, DataRegularSeason20242025!$E$3:$E$1315, $A13)</f>
        <v>9</v>
      </c>
      <c r="DH13">
        <f>SUMIFS(DataRegularSeason20242025!$AA$3:$AA$1315,DataRegularSeason20242025!$B$3:$B$1315, "&lt;=" &amp; DH$1, DataRegularSeason20242025!$D$3:$D$1315, $A13)+SUMIFS(DataRegularSeason20242025!$AB$3:$AB$1315,DataRegularSeason20242025!$B$3:$B$1315, "&lt;=" &amp; DH$1, DataRegularSeason20242025!$E$3:$E$1315, $A13)</f>
        <v>9</v>
      </c>
      <c r="DI13">
        <f>SUMIFS(DataRegularSeason20242025!$AA$3:$AA$1315,DataRegularSeason20242025!$B$3:$B$1315, "&lt;=" &amp; DI$1, DataRegularSeason20242025!$D$3:$D$1315, $A13)+SUMIFS(DataRegularSeason20242025!$AB$3:$AB$1315,DataRegularSeason20242025!$B$3:$B$1315, "&lt;=" &amp; DI$1, DataRegularSeason20242025!$E$3:$E$1315, $A13)</f>
        <v>9</v>
      </c>
      <c r="DJ13">
        <f>SUMIFS(DataRegularSeason20242025!$AA$3:$AA$1315,DataRegularSeason20242025!$B$3:$B$1315, "&lt;=" &amp; DJ$1, DataRegularSeason20242025!$D$3:$D$1315, $A13)+SUMIFS(DataRegularSeason20242025!$AB$3:$AB$1315,DataRegularSeason20242025!$B$3:$B$1315, "&lt;=" &amp; DJ$1, DataRegularSeason20242025!$E$3:$E$1315, $A13)</f>
        <v>9</v>
      </c>
      <c r="DK13">
        <f>SUMIFS(DataRegularSeason20242025!$AA$3:$AA$1315,DataRegularSeason20242025!$B$3:$B$1315, "&lt;=" &amp; DK$1, DataRegularSeason20242025!$D$3:$D$1315, $A13)+SUMIFS(DataRegularSeason20242025!$AB$3:$AB$1315,DataRegularSeason20242025!$B$3:$B$1315, "&lt;=" &amp; DK$1, DataRegularSeason20242025!$E$3:$E$1315, $A13)</f>
        <v>9</v>
      </c>
      <c r="DL13">
        <f>SUMIFS(DataRegularSeason20242025!$AA$3:$AA$1315,DataRegularSeason20242025!$B$3:$B$1315, "&lt;=" &amp; DL$1, DataRegularSeason20242025!$D$3:$D$1315, $A13)+SUMIFS(DataRegularSeason20242025!$AB$3:$AB$1315,DataRegularSeason20242025!$B$3:$B$1315, "&lt;=" &amp; DL$1, DataRegularSeason20242025!$E$3:$E$1315, $A13)</f>
        <v>9</v>
      </c>
      <c r="DM13">
        <f>SUMIFS(DataRegularSeason20242025!$AA$3:$AA$1315,DataRegularSeason20242025!$B$3:$B$1315, "&lt;=" &amp; DM$1, DataRegularSeason20242025!$D$3:$D$1315, $A13)+SUMIFS(DataRegularSeason20242025!$AB$3:$AB$1315,DataRegularSeason20242025!$B$3:$B$1315, "&lt;=" &amp; DM$1, DataRegularSeason20242025!$E$3:$E$1315, $A13)</f>
        <v>9</v>
      </c>
      <c r="DN13">
        <f>SUMIFS(DataRegularSeason20242025!$AA$3:$AA$1315,DataRegularSeason20242025!$B$3:$B$1315, "&lt;=" &amp; DN$1, DataRegularSeason20242025!$D$3:$D$1315, $A13)+SUMIFS(DataRegularSeason20242025!$AB$3:$AB$1315,DataRegularSeason20242025!$B$3:$B$1315, "&lt;=" &amp; DN$1, DataRegularSeason20242025!$E$3:$E$1315, $A13)</f>
        <v>9</v>
      </c>
      <c r="DO13">
        <f>SUMIFS(DataRegularSeason20242025!$AA$3:$AA$1315,DataRegularSeason20242025!$B$3:$B$1315, "&lt;=" &amp; DO$1, DataRegularSeason20242025!$D$3:$D$1315, $A13)+SUMIFS(DataRegularSeason20242025!$AB$3:$AB$1315,DataRegularSeason20242025!$B$3:$B$1315, "&lt;=" &amp; DO$1, DataRegularSeason20242025!$E$3:$E$1315, $A13)</f>
        <v>9</v>
      </c>
      <c r="DP13">
        <f>SUMIFS(DataRegularSeason20242025!$AA$3:$AA$1315,DataRegularSeason20242025!$B$3:$B$1315, "&lt;=" &amp; DP$1, DataRegularSeason20242025!$D$3:$D$1315, $A13)+SUMIFS(DataRegularSeason20242025!$AB$3:$AB$1315,DataRegularSeason20242025!$B$3:$B$1315, "&lt;=" &amp; DP$1, DataRegularSeason20242025!$E$3:$E$1315, $A13)</f>
        <v>9</v>
      </c>
      <c r="DQ13">
        <f>SUMIFS(DataRegularSeason20242025!$AA$3:$AA$1315,DataRegularSeason20242025!$B$3:$B$1315, "&lt;=" &amp; DQ$1, DataRegularSeason20242025!$D$3:$D$1315, $A13)+SUMIFS(DataRegularSeason20242025!$AB$3:$AB$1315,DataRegularSeason20242025!$B$3:$B$1315, "&lt;=" &amp; DQ$1, DataRegularSeason20242025!$E$3:$E$1315, $A13)</f>
        <v>9</v>
      </c>
      <c r="DR13">
        <f>SUMIFS(DataRegularSeason20242025!$AA$3:$AA$1315,DataRegularSeason20242025!$B$3:$B$1315, "&lt;=" &amp; DR$1, DataRegularSeason20242025!$D$3:$D$1315, $A13)+SUMIFS(DataRegularSeason20242025!$AB$3:$AB$1315,DataRegularSeason20242025!$B$3:$B$1315, "&lt;=" &amp; DR$1, DataRegularSeason20242025!$E$3:$E$1315, $A13)</f>
        <v>9</v>
      </c>
      <c r="DS13">
        <f>SUMIFS(DataRegularSeason20242025!$AA$3:$AA$1315,DataRegularSeason20242025!$B$3:$B$1315, "&lt;=" &amp; DS$1, DataRegularSeason20242025!$D$3:$D$1315, $A13)+SUMIFS(DataRegularSeason20242025!$AB$3:$AB$1315,DataRegularSeason20242025!$B$3:$B$1315, "&lt;=" &amp; DS$1, DataRegularSeason20242025!$E$3:$E$1315, $A13)</f>
        <v>9</v>
      </c>
      <c r="DT13">
        <f>SUMIFS(DataRegularSeason20242025!$AA$3:$AA$1315,DataRegularSeason20242025!$B$3:$B$1315, "&lt;=" &amp; DT$1, DataRegularSeason20242025!$D$3:$D$1315, $A13)+SUMIFS(DataRegularSeason20242025!$AB$3:$AB$1315,DataRegularSeason20242025!$B$3:$B$1315, "&lt;=" &amp; DT$1, DataRegularSeason20242025!$E$3:$E$1315, $A13)</f>
        <v>9</v>
      </c>
      <c r="DU13">
        <f>SUMIFS(DataRegularSeason20242025!$AA$3:$AA$1315,DataRegularSeason20242025!$B$3:$B$1315, "&lt;=" &amp; DU$1, DataRegularSeason20242025!$D$3:$D$1315, $A13)+SUMIFS(DataRegularSeason20242025!$AB$3:$AB$1315,DataRegularSeason20242025!$B$3:$B$1315, "&lt;=" &amp; DU$1, DataRegularSeason20242025!$E$3:$E$1315, $A13)</f>
        <v>9</v>
      </c>
      <c r="DV13">
        <f>SUMIFS(DataRegularSeason20242025!$AA$3:$AA$1315,DataRegularSeason20242025!$B$3:$B$1315, "&lt;=" &amp; DV$1, DataRegularSeason20242025!$D$3:$D$1315, $A13)+SUMIFS(DataRegularSeason20242025!$AB$3:$AB$1315,DataRegularSeason20242025!$B$3:$B$1315, "&lt;=" &amp; DV$1, DataRegularSeason20242025!$E$3:$E$1315, $A13)</f>
        <v>9</v>
      </c>
      <c r="DW13">
        <f>SUMIFS(DataRegularSeason20242025!$AA$3:$AA$1315,DataRegularSeason20242025!$B$3:$B$1315, "&lt;=" &amp; DW$1, DataRegularSeason20242025!$D$3:$D$1315, $A13)+SUMIFS(DataRegularSeason20242025!$AB$3:$AB$1315,DataRegularSeason20242025!$B$3:$B$1315, "&lt;=" &amp; DW$1, DataRegularSeason20242025!$E$3:$E$1315, $A13)</f>
        <v>9</v>
      </c>
      <c r="DX13">
        <f>SUMIFS(DataRegularSeason20242025!$AA$3:$AA$1315,DataRegularSeason20242025!$B$3:$B$1315, "&lt;=" &amp; DX$1, DataRegularSeason20242025!$D$3:$D$1315, $A13)+SUMIFS(DataRegularSeason20242025!$AB$3:$AB$1315,DataRegularSeason20242025!$B$3:$B$1315, "&lt;=" &amp; DX$1, DataRegularSeason20242025!$E$3:$E$1315, $A13)</f>
        <v>9</v>
      </c>
      <c r="DY13">
        <f>SUMIFS(DataRegularSeason20242025!$AA$3:$AA$1315,DataRegularSeason20242025!$B$3:$B$1315, "&lt;=" &amp; DY$1, DataRegularSeason20242025!$D$3:$D$1315, $A13)+SUMIFS(DataRegularSeason20242025!$AB$3:$AB$1315,DataRegularSeason20242025!$B$3:$B$1315, "&lt;=" &amp; DY$1, DataRegularSeason20242025!$E$3:$E$1315, $A13)</f>
        <v>9</v>
      </c>
      <c r="DZ13">
        <f>SUMIFS(DataRegularSeason20242025!$AA$3:$AA$1315,DataRegularSeason20242025!$B$3:$B$1315, "&lt;=" &amp; DZ$1, DataRegularSeason20242025!$D$3:$D$1315, $A13)+SUMIFS(DataRegularSeason20242025!$AB$3:$AB$1315,DataRegularSeason20242025!$B$3:$B$1315, "&lt;=" &amp; DZ$1, DataRegularSeason20242025!$E$3:$E$1315, $A13)</f>
        <v>9</v>
      </c>
      <c r="EA13">
        <f>SUMIFS(DataRegularSeason20242025!$AA$3:$AA$1315,DataRegularSeason20242025!$B$3:$B$1315, "&lt;=" &amp; EA$1, DataRegularSeason20242025!$D$3:$D$1315, $A13)+SUMIFS(DataRegularSeason20242025!$AB$3:$AB$1315,DataRegularSeason20242025!$B$3:$B$1315, "&lt;=" &amp; EA$1, DataRegularSeason20242025!$E$3:$E$1315, $A13)</f>
        <v>9</v>
      </c>
      <c r="EB13">
        <f>SUMIFS(DataRegularSeason20242025!$AA$3:$AA$1315,DataRegularSeason20242025!$B$3:$B$1315, "&lt;=" &amp; EB$1, DataRegularSeason20242025!$D$3:$D$1315, $A13)+SUMIFS(DataRegularSeason20242025!$AB$3:$AB$1315,DataRegularSeason20242025!$B$3:$B$1315, "&lt;=" &amp; EB$1, DataRegularSeason20242025!$E$3:$E$1315, $A13)</f>
        <v>9</v>
      </c>
      <c r="EC13">
        <f>SUMIFS(DataRegularSeason20242025!$AA$3:$AA$1315,DataRegularSeason20242025!$B$3:$B$1315, "&lt;=" &amp; EC$1, DataRegularSeason20242025!$D$3:$D$1315, $A13)+SUMIFS(DataRegularSeason20242025!$AB$3:$AB$1315,DataRegularSeason20242025!$B$3:$B$1315, "&lt;=" &amp; EC$1, DataRegularSeason20242025!$E$3:$E$1315, $A13)</f>
        <v>9</v>
      </c>
      <c r="ED13">
        <f>SUMIFS(DataRegularSeason20242025!$AA$3:$AA$1315,DataRegularSeason20242025!$B$3:$B$1315, "&lt;=" &amp; ED$1, DataRegularSeason20242025!$D$3:$D$1315, $A13)+SUMIFS(DataRegularSeason20242025!$AB$3:$AB$1315,DataRegularSeason20242025!$B$3:$B$1315, "&lt;=" &amp; ED$1, DataRegularSeason20242025!$E$3:$E$1315, $A13)</f>
        <v>9</v>
      </c>
      <c r="EE13">
        <f>SUMIFS(DataRegularSeason20242025!$AA$3:$AA$1315,DataRegularSeason20242025!$B$3:$B$1315, "&lt;=" &amp; EE$1, DataRegularSeason20242025!$D$3:$D$1315, $A13)+SUMIFS(DataRegularSeason20242025!$AB$3:$AB$1315,DataRegularSeason20242025!$B$3:$B$1315, "&lt;=" &amp; EE$1, DataRegularSeason20242025!$E$3:$E$1315, $A13)</f>
        <v>9</v>
      </c>
      <c r="EF13">
        <f>SUMIFS(DataRegularSeason20242025!$AA$3:$AA$1315,DataRegularSeason20242025!$B$3:$B$1315, "&lt;=" &amp; EF$1, DataRegularSeason20242025!$D$3:$D$1315, $A13)+SUMIFS(DataRegularSeason20242025!$AB$3:$AB$1315,DataRegularSeason20242025!$B$3:$B$1315, "&lt;=" &amp; EF$1, DataRegularSeason20242025!$E$3:$E$1315, $A13)</f>
        <v>9</v>
      </c>
      <c r="EG13">
        <f>SUMIFS(DataRegularSeason20242025!$AA$3:$AA$1315,DataRegularSeason20242025!$B$3:$B$1315, "&lt;=" &amp; EG$1, DataRegularSeason20242025!$D$3:$D$1315, $A13)+SUMIFS(DataRegularSeason20242025!$AB$3:$AB$1315,DataRegularSeason20242025!$B$3:$B$1315, "&lt;=" &amp; EG$1, DataRegularSeason20242025!$E$3:$E$1315, $A13)</f>
        <v>9</v>
      </c>
      <c r="EH13">
        <f>SUMIFS(DataRegularSeason20242025!$AA$3:$AA$1315,DataRegularSeason20242025!$B$3:$B$1315, "&lt;=" &amp; EH$1, DataRegularSeason20242025!$D$3:$D$1315, $A13)+SUMIFS(DataRegularSeason20242025!$AB$3:$AB$1315,DataRegularSeason20242025!$B$3:$B$1315, "&lt;=" &amp; EH$1, DataRegularSeason20242025!$E$3:$E$1315, $A13)</f>
        <v>9</v>
      </c>
      <c r="EI13">
        <f>SUMIFS(DataRegularSeason20242025!$AA$3:$AA$1315,DataRegularSeason20242025!$B$3:$B$1315, "&lt;=" &amp; EI$1, DataRegularSeason20242025!$D$3:$D$1315, $A13)+SUMIFS(DataRegularSeason20242025!$AB$3:$AB$1315,DataRegularSeason20242025!$B$3:$B$1315, "&lt;=" &amp; EI$1, DataRegularSeason20242025!$E$3:$E$1315, $A13)</f>
        <v>9</v>
      </c>
      <c r="EJ13">
        <f>SUMIFS(DataRegularSeason20242025!$AA$3:$AA$1315,DataRegularSeason20242025!$B$3:$B$1315, "&lt;=" &amp; EJ$1, DataRegularSeason20242025!$D$3:$D$1315, $A13)+SUMIFS(DataRegularSeason20242025!$AB$3:$AB$1315,DataRegularSeason20242025!$B$3:$B$1315, "&lt;=" &amp; EJ$1, DataRegularSeason20242025!$E$3:$E$1315, $A13)</f>
        <v>9</v>
      </c>
      <c r="EK13">
        <f>SUMIFS(DataRegularSeason20242025!$AA$3:$AA$1315,DataRegularSeason20242025!$B$3:$B$1315, "&lt;=" &amp; EK$1, DataRegularSeason20242025!$D$3:$D$1315, $A13)+SUMIFS(DataRegularSeason20242025!$AB$3:$AB$1315,DataRegularSeason20242025!$B$3:$B$1315, "&lt;=" &amp; EK$1, DataRegularSeason20242025!$E$3:$E$1315, $A13)</f>
        <v>9</v>
      </c>
      <c r="EL13">
        <f>SUMIFS(DataRegularSeason20242025!$AA$3:$AA$1315,DataRegularSeason20242025!$B$3:$B$1315, "&lt;=" &amp; EL$1, DataRegularSeason20242025!$D$3:$D$1315, $A13)+SUMIFS(DataRegularSeason20242025!$AB$3:$AB$1315,DataRegularSeason20242025!$B$3:$B$1315, "&lt;=" &amp; EL$1, DataRegularSeason20242025!$E$3:$E$1315, $A13)</f>
        <v>9</v>
      </c>
      <c r="EM13">
        <f>SUMIFS(DataRegularSeason20242025!$AA$3:$AA$1315,DataRegularSeason20242025!$B$3:$B$1315, "&lt;=" &amp; EM$1, DataRegularSeason20242025!$D$3:$D$1315, $A13)+SUMIFS(DataRegularSeason20242025!$AB$3:$AB$1315,DataRegularSeason20242025!$B$3:$B$1315, "&lt;=" &amp; EM$1, DataRegularSeason20242025!$E$3:$E$1315, $A13)</f>
        <v>9</v>
      </c>
      <c r="EN13">
        <f>SUMIFS(DataRegularSeason20242025!$AA$3:$AA$1315,DataRegularSeason20242025!$B$3:$B$1315, "&lt;=" &amp; EN$1, DataRegularSeason20242025!$D$3:$D$1315, $A13)+SUMIFS(DataRegularSeason20242025!$AB$3:$AB$1315,DataRegularSeason20242025!$B$3:$B$1315, "&lt;=" &amp; EN$1, DataRegularSeason20242025!$E$3:$E$1315, $A13)</f>
        <v>9</v>
      </c>
      <c r="EO13">
        <f>SUMIFS(DataRegularSeason20242025!$AA$3:$AA$1315,DataRegularSeason20242025!$B$3:$B$1315, "&lt;=" &amp; EO$1, DataRegularSeason20242025!$D$3:$D$1315, $A13)+SUMIFS(DataRegularSeason20242025!$AB$3:$AB$1315,DataRegularSeason20242025!$B$3:$B$1315, "&lt;=" &amp; EO$1, DataRegularSeason20242025!$E$3:$E$1315, $A13)</f>
        <v>9</v>
      </c>
      <c r="EP13">
        <f>SUMIFS(DataRegularSeason20242025!$AA$3:$AA$1315,DataRegularSeason20242025!$B$3:$B$1315, "&lt;=" &amp; EP$1, DataRegularSeason20242025!$D$3:$D$1315, $A13)+SUMIFS(DataRegularSeason20242025!$AB$3:$AB$1315,DataRegularSeason20242025!$B$3:$B$1315, "&lt;=" &amp; EP$1, DataRegularSeason20242025!$E$3:$E$1315, $A13)</f>
        <v>9</v>
      </c>
      <c r="EQ13">
        <f>SUMIFS(DataRegularSeason20242025!$AA$3:$AA$1315,DataRegularSeason20242025!$B$3:$B$1315, "&lt;=" &amp; EQ$1, DataRegularSeason20242025!$D$3:$D$1315, $A13)+SUMIFS(DataRegularSeason20242025!$AB$3:$AB$1315,DataRegularSeason20242025!$B$3:$B$1315, "&lt;=" &amp; EQ$1, DataRegularSeason20242025!$E$3:$E$1315, $A13)</f>
        <v>9</v>
      </c>
      <c r="ER13">
        <f>SUMIFS(DataRegularSeason20242025!$AA$3:$AA$1315,DataRegularSeason20242025!$B$3:$B$1315, "&lt;=" &amp; ER$1, DataRegularSeason20242025!$D$3:$D$1315, $A13)+SUMIFS(DataRegularSeason20242025!$AB$3:$AB$1315,DataRegularSeason20242025!$B$3:$B$1315, "&lt;=" &amp; ER$1, DataRegularSeason20242025!$E$3:$E$1315, $A13)</f>
        <v>9</v>
      </c>
      <c r="ES13">
        <f>SUMIFS(DataRegularSeason20242025!$AA$3:$AA$1315,DataRegularSeason20242025!$B$3:$B$1315, "&lt;=" &amp; ES$1, DataRegularSeason20242025!$D$3:$D$1315, $A13)+SUMIFS(DataRegularSeason20242025!$AB$3:$AB$1315,DataRegularSeason20242025!$B$3:$B$1315, "&lt;=" &amp; ES$1, DataRegularSeason20242025!$E$3:$E$1315, $A13)</f>
        <v>9</v>
      </c>
      <c r="ET13">
        <f>SUMIFS(DataRegularSeason20242025!$AA$3:$AA$1315,DataRegularSeason20242025!$B$3:$B$1315, "&lt;=" &amp; ET$1, DataRegularSeason20242025!$D$3:$D$1315, $A13)+SUMIFS(DataRegularSeason20242025!$AB$3:$AB$1315,DataRegularSeason20242025!$B$3:$B$1315, "&lt;=" &amp; ET$1, DataRegularSeason20242025!$E$3:$E$1315, $A13)</f>
        <v>9</v>
      </c>
      <c r="EU13">
        <f>SUMIFS(DataRegularSeason20242025!$AA$3:$AA$1315,DataRegularSeason20242025!$B$3:$B$1315, "&lt;=" &amp; EU$1, DataRegularSeason20242025!$D$3:$D$1315, $A13)+SUMIFS(DataRegularSeason20242025!$AB$3:$AB$1315,DataRegularSeason20242025!$B$3:$B$1315, "&lt;=" &amp; EU$1, DataRegularSeason20242025!$E$3:$E$1315, $A13)</f>
        <v>9</v>
      </c>
      <c r="EV13">
        <f>SUMIFS(DataRegularSeason20242025!$AA$3:$AA$1315,DataRegularSeason20242025!$B$3:$B$1315, "&lt;=" &amp; EV$1, DataRegularSeason20242025!$D$3:$D$1315, $A13)+SUMIFS(DataRegularSeason20242025!$AB$3:$AB$1315,DataRegularSeason20242025!$B$3:$B$1315, "&lt;=" &amp; EV$1, DataRegularSeason20242025!$E$3:$E$1315, $A13)</f>
        <v>9</v>
      </c>
      <c r="EW13">
        <f>SUMIFS(DataRegularSeason20242025!$AA$3:$AA$1315,DataRegularSeason20242025!$B$3:$B$1315, "&lt;=" &amp; EW$1, DataRegularSeason20242025!$D$3:$D$1315, $A13)+SUMIFS(DataRegularSeason20242025!$AB$3:$AB$1315,DataRegularSeason20242025!$B$3:$B$1315, "&lt;=" &amp; EW$1, DataRegularSeason20242025!$E$3:$E$1315, $A13)</f>
        <v>9</v>
      </c>
      <c r="EX13">
        <f>SUMIFS(DataRegularSeason20242025!$AA$3:$AA$1315,DataRegularSeason20242025!$B$3:$B$1315, "&lt;=" &amp; EX$1, DataRegularSeason20242025!$D$3:$D$1315, $A13)+SUMIFS(DataRegularSeason20242025!$AB$3:$AB$1315,DataRegularSeason20242025!$B$3:$B$1315, "&lt;=" &amp; EX$1, DataRegularSeason20242025!$E$3:$E$1315, $A13)</f>
        <v>9</v>
      </c>
      <c r="EY13">
        <f>SUMIFS(DataRegularSeason20242025!$AA$3:$AA$1315,DataRegularSeason20242025!$B$3:$B$1315, "&lt;=" &amp; EY$1, DataRegularSeason20242025!$D$3:$D$1315, $A13)+SUMIFS(DataRegularSeason20242025!$AB$3:$AB$1315,DataRegularSeason20242025!$B$3:$B$1315, "&lt;=" &amp; EY$1, DataRegularSeason20242025!$E$3:$E$1315, $A13)</f>
        <v>9</v>
      </c>
      <c r="EZ13">
        <f>SUMIFS(DataRegularSeason20242025!$AA$3:$AA$1315,DataRegularSeason20242025!$B$3:$B$1315, "&lt;=" &amp; EZ$1, DataRegularSeason20242025!$D$3:$D$1315, $A13)+SUMIFS(DataRegularSeason20242025!$AB$3:$AB$1315,DataRegularSeason20242025!$B$3:$B$1315, "&lt;=" &amp; EZ$1, DataRegularSeason20242025!$E$3:$E$1315, $A13)</f>
        <v>9</v>
      </c>
      <c r="FA13">
        <f>SUMIFS(DataRegularSeason20242025!$AA$3:$AA$1315,DataRegularSeason20242025!$B$3:$B$1315, "&lt;=" &amp; FA$1, DataRegularSeason20242025!$D$3:$D$1315, $A13)+SUMIFS(DataRegularSeason20242025!$AB$3:$AB$1315,DataRegularSeason20242025!$B$3:$B$1315, "&lt;=" &amp; FA$1, DataRegularSeason20242025!$E$3:$E$1315, $A13)</f>
        <v>9</v>
      </c>
      <c r="FB13">
        <f>SUMIFS(DataRegularSeason20242025!$AA$3:$AA$1315,DataRegularSeason20242025!$B$3:$B$1315, "&lt;=" &amp; FB$1, DataRegularSeason20242025!$D$3:$D$1315, $A13)+SUMIFS(DataRegularSeason20242025!$AB$3:$AB$1315,DataRegularSeason20242025!$B$3:$B$1315, "&lt;=" &amp; FB$1, DataRegularSeason20242025!$E$3:$E$1315, $A13)</f>
        <v>9</v>
      </c>
      <c r="FC13">
        <f>SUMIFS(DataRegularSeason20242025!$AA$3:$AA$1315,DataRegularSeason20242025!$B$3:$B$1315, "&lt;=" &amp; FC$1, DataRegularSeason20242025!$D$3:$D$1315, $A13)+SUMIFS(DataRegularSeason20242025!$AB$3:$AB$1315,DataRegularSeason20242025!$B$3:$B$1315, "&lt;=" &amp; FC$1, DataRegularSeason20242025!$E$3:$E$1315, $A13)</f>
        <v>9</v>
      </c>
      <c r="FD13">
        <f>SUMIFS(DataRegularSeason20242025!$AA$3:$AA$1315,DataRegularSeason20242025!$B$3:$B$1315, "&lt;=" &amp; FD$1, DataRegularSeason20242025!$D$3:$D$1315, $A13)+SUMIFS(DataRegularSeason20242025!$AB$3:$AB$1315,DataRegularSeason20242025!$B$3:$B$1315, "&lt;=" &amp; FD$1, DataRegularSeason20242025!$E$3:$E$1315, $A13)</f>
        <v>9</v>
      </c>
      <c r="FE13">
        <f>SUMIFS(DataRegularSeason20242025!$AA$3:$AA$1315,DataRegularSeason20242025!$B$3:$B$1315, "&lt;=" &amp; FE$1, DataRegularSeason20242025!$D$3:$D$1315, $A13)+SUMIFS(DataRegularSeason20242025!$AB$3:$AB$1315,DataRegularSeason20242025!$B$3:$B$1315, "&lt;=" &amp; FE$1, DataRegularSeason20242025!$E$3:$E$1315, $A13)</f>
        <v>9</v>
      </c>
      <c r="FF13">
        <f>SUMIFS(DataRegularSeason20242025!$AA$3:$AA$1315,DataRegularSeason20242025!$B$3:$B$1315, "&lt;=" &amp; FF$1, DataRegularSeason20242025!$D$3:$D$1315, $A13)+SUMIFS(DataRegularSeason20242025!$AB$3:$AB$1315,DataRegularSeason20242025!$B$3:$B$1315, "&lt;=" &amp; FF$1, DataRegularSeason20242025!$E$3:$E$1315, $A13)</f>
        <v>9</v>
      </c>
      <c r="FG13">
        <f>SUMIFS(DataRegularSeason20242025!$AA$3:$AA$1315,DataRegularSeason20242025!$B$3:$B$1315, "&lt;=" &amp; FG$1, DataRegularSeason20242025!$D$3:$D$1315, $A13)+SUMIFS(DataRegularSeason20242025!$AB$3:$AB$1315,DataRegularSeason20242025!$B$3:$B$1315, "&lt;=" &amp; FG$1, DataRegularSeason20242025!$E$3:$E$1315, $A13)</f>
        <v>9</v>
      </c>
      <c r="FH13">
        <f>SUMIFS(DataRegularSeason20242025!$AA$3:$AA$1315,DataRegularSeason20242025!$B$3:$B$1315, "&lt;=" &amp; FH$1, DataRegularSeason20242025!$D$3:$D$1315, $A13)+SUMIFS(DataRegularSeason20242025!$AB$3:$AB$1315,DataRegularSeason20242025!$B$3:$B$1315, "&lt;=" &amp; FH$1, DataRegularSeason20242025!$E$3:$E$1315, $A13)</f>
        <v>9</v>
      </c>
      <c r="FI13">
        <f>SUMIFS(DataRegularSeason20242025!$AA$3:$AA$1315,DataRegularSeason20242025!$B$3:$B$1315, "&lt;=" &amp; FI$1, DataRegularSeason20242025!$D$3:$D$1315, $A13)+SUMIFS(DataRegularSeason20242025!$AB$3:$AB$1315,DataRegularSeason20242025!$B$3:$B$1315, "&lt;=" &amp; FI$1, DataRegularSeason20242025!$E$3:$E$1315, $A13)</f>
        <v>9</v>
      </c>
      <c r="FJ13">
        <f>SUMIFS(DataRegularSeason20242025!$AA$3:$AA$1315,DataRegularSeason20242025!$B$3:$B$1315, "&lt;=" &amp; FJ$1, DataRegularSeason20242025!$D$3:$D$1315, $A13)+SUMIFS(DataRegularSeason20242025!$AB$3:$AB$1315,DataRegularSeason20242025!$B$3:$B$1315, "&lt;=" &amp; FJ$1, DataRegularSeason20242025!$E$3:$E$1315, $A13)</f>
        <v>9</v>
      </c>
      <c r="FK13">
        <f>SUMIFS(DataRegularSeason20242025!$AA$3:$AA$1315,DataRegularSeason20242025!$B$3:$B$1315, "&lt;=" &amp; FK$1, DataRegularSeason20242025!$D$3:$D$1315, $A13)+SUMIFS(DataRegularSeason20242025!$AB$3:$AB$1315,DataRegularSeason20242025!$B$3:$B$1315, "&lt;=" &amp; FK$1, DataRegularSeason20242025!$E$3:$E$1315, $A13)</f>
        <v>9</v>
      </c>
      <c r="FL13">
        <f>SUMIFS(DataRegularSeason20242025!$AA$3:$AA$1315,DataRegularSeason20242025!$B$3:$B$1315, "&lt;=" &amp; FL$1, DataRegularSeason20242025!$D$3:$D$1315, $A13)+SUMIFS(DataRegularSeason20242025!$AB$3:$AB$1315,DataRegularSeason20242025!$B$3:$B$1315, "&lt;=" &amp; FL$1, DataRegularSeason20242025!$E$3:$E$1315, $A13)</f>
        <v>9</v>
      </c>
      <c r="FM13">
        <f>SUMIFS(DataRegularSeason20242025!$AA$3:$AA$1315,DataRegularSeason20242025!$B$3:$B$1315, "&lt;=" &amp; FM$1, DataRegularSeason20242025!$D$3:$D$1315, $A13)+SUMIFS(DataRegularSeason20242025!$AB$3:$AB$1315,DataRegularSeason20242025!$B$3:$B$1315, "&lt;=" &amp; FM$1, DataRegularSeason20242025!$E$3:$E$1315, $A13)</f>
        <v>9</v>
      </c>
      <c r="FN13">
        <f>SUMIFS(DataRegularSeason20242025!$AA$3:$AA$1315,DataRegularSeason20242025!$B$3:$B$1315, "&lt;=" &amp; FN$1, DataRegularSeason20242025!$D$3:$D$1315, $A13)+SUMIFS(DataRegularSeason20242025!$AB$3:$AB$1315,DataRegularSeason20242025!$B$3:$B$1315, "&lt;=" &amp; FN$1, DataRegularSeason20242025!$E$3:$E$1315, $A13)</f>
        <v>9</v>
      </c>
      <c r="FO13">
        <f>SUMIFS(DataRegularSeason20242025!$AA$3:$AA$1315,DataRegularSeason20242025!$B$3:$B$1315, "&lt;=" &amp; FO$1, DataRegularSeason20242025!$D$3:$D$1315, $A13)+SUMIFS(DataRegularSeason20242025!$AB$3:$AB$1315,DataRegularSeason20242025!$B$3:$B$1315, "&lt;=" &amp; FO$1, DataRegularSeason20242025!$E$3:$E$1315, $A13)</f>
        <v>9</v>
      </c>
      <c r="FP13">
        <f>SUMIFS(DataRegularSeason20242025!$AA$3:$AA$1315,DataRegularSeason20242025!$B$3:$B$1315, "&lt;=" &amp; FP$1, DataRegularSeason20242025!$D$3:$D$1315, $A13)+SUMIFS(DataRegularSeason20242025!$AB$3:$AB$1315,DataRegularSeason20242025!$B$3:$B$1315, "&lt;=" &amp; FP$1, DataRegularSeason20242025!$E$3:$E$1315, $A13)</f>
        <v>9</v>
      </c>
      <c r="FQ13">
        <f>SUMIFS(DataRegularSeason20242025!$AA$3:$AA$1315,DataRegularSeason20242025!$B$3:$B$1315, "&lt;=" &amp; FQ$1, DataRegularSeason20242025!$D$3:$D$1315, $A13)+SUMIFS(DataRegularSeason20242025!$AB$3:$AB$1315,DataRegularSeason20242025!$B$3:$B$1315, "&lt;=" &amp; FQ$1, DataRegularSeason20242025!$E$3:$E$1315, $A13)</f>
        <v>9</v>
      </c>
      <c r="FR13">
        <f>SUMIFS(DataRegularSeason20242025!$AA$3:$AA$1315,DataRegularSeason20242025!$B$3:$B$1315, "&lt;=" &amp; FR$1, DataRegularSeason20242025!$D$3:$D$1315, $A13)+SUMIFS(DataRegularSeason20242025!$AB$3:$AB$1315,DataRegularSeason20242025!$B$3:$B$1315, "&lt;=" &amp; FR$1, DataRegularSeason20242025!$E$3:$E$1315, $A13)</f>
        <v>9</v>
      </c>
      <c r="FS13">
        <f>SUMIFS(DataRegularSeason20242025!$AA$3:$AA$1315,DataRegularSeason20242025!$B$3:$B$1315, "&lt;=" &amp; FS$1, DataRegularSeason20242025!$D$3:$D$1315, $A13)+SUMIFS(DataRegularSeason20242025!$AB$3:$AB$1315,DataRegularSeason20242025!$B$3:$B$1315, "&lt;=" &amp; FS$1, DataRegularSeason20242025!$E$3:$E$1315, $A13)</f>
        <v>9</v>
      </c>
      <c r="FT13">
        <f>SUMIFS(DataRegularSeason20242025!$AA$3:$AA$1315,DataRegularSeason20242025!$B$3:$B$1315, "&lt;=" &amp; FT$1, DataRegularSeason20242025!$D$3:$D$1315, $A13)+SUMIFS(DataRegularSeason20242025!$AB$3:$AB$1315,DataRegularSeason20242025!$B$3:$B$1315, "&lt;=" &amp; FT$1, DataRegularSeason20242025!$E$3:$E$1315, $A13)</f>
        <v>9</v>
      </c>
      <c r="FU13">
        <f>SUMIFS(DataRegularSeason20242025!$AA$3:$AA$1315,DataRegularSeason20242025!$B$3:$B$1315, "&lt;=" &amp; FU$1, DataRegularSeason20242025!$D$3:$D$1315, $A13)+SUMIFS(DataRegularSeason20242025!$AB$3:$AB$1315,DataRegularSeason20242025!$B$3:$B$1315, "&lt;=" &amp; FU$1, DataRegularSeason20242025!$E$3:$E$1315, $A13)</f>
        <v>9</v>
      </c>
      <c r="FV13">
        <f>SUMIFS(DataRegularSeason20242025!$AA$3:$AA$1315,DataRegularSeason20242025!$B$3:$B$1315, "&lt;=" &amp; FV$1, DataRegularSeason20242025!$D$3:$D$1315, $A13)+SUMIFS(DataRegularSeason20242025!$AB$3:$AB$1315,DataRegularSeason20242025!$B$3:$B$1315, "&lt;=" &amp; FV$1, DataRegularSeason20242025!$E$3:$E$1315, $A13)</f>
        <v>9</v>
      </c>
      <c r="FW13">
        <f>SUMIFS(DataRegularSeason20242025!$AA$3:$AA$1315,DataRegularSeason20242025!$B$3:$B$1315, "&lt;=" &amp; FW$1, DataRegularSeason20242025!$D$3:$D$1315, $A13)+SUMIFS(DataRegularSeason20242025!$AB$3:$AB$1315,DataRegularSeason20242025!$B$3:$B$1315, "&lt;=" &amp; FW$1, DataRegularSeason20242025!$E$3:$E$1315, $A13)</f>
        <v>9</v>
      </c>
      <c r="FX13">
        <f>SUMIFS(DataRegularSeason20242025!$AA$3:$AA$1315,DataRegularSeason20242025!$B$3:$B$1315, "&lt;=" &amp; FX$1, DataRegularSeason20242025!$D$3:$D$1315, $A13)+SUMIFS(DataRegularSeason20242025!$AB$3:$AB$1315,DataRegularSeason20242025!$B$3:$B$1315, "&lt;=" &amp; FX$1, DataRegularSeason20242025!$E$3:$E$1315, $A13)</f>
        <v>9</v>
      </c>
      <c r="FY13">
        <f>SUMIFS(DataRegularSeason20242025!$AA$3:$AA$1315,DataRegularSeason20242025!$B$3:$B$1315, "&lt;=" &amp; FY$1, DataRegularSeason20242025!$D$3:$D$1315, $A13)+SUMIFS(DataRegularSeason20242025!$AB$3:$AB$1315,DataRegularSeason20242025!$B$3:$B$1315, "&lt;=" &amp; FY$1, DataRegularSeason20242025!$E$3:$E$1315, $A13)</f>
        <v>9</v>
      </c>
      <c r="FZ13">
        <f>SUMIFS(DataRegularSeason20242025!$AA$3:$AA$1315,DataRegularSeason20242025!$B$3:$B$1315, "&lt;=" &amp; FZ$1, DataRegularSeason20242025!$D$3:$D$1315, $A13)+SUMIFS(DataRegularSeason20242025!$AB$3:$AB$1315,DataRegularSeason20242025!$B$3:$B$1315, "&lt;=" &amp; FZ$1, DataRegularSeason20242025!$E$3:$E$1315, $A13)</f>
        <v>9</v>
      </c>
      <c r="GA13">
        <f>SUMIFS(DataRegularSeason20242025!$AA$3:$AA$1315,DataRegularSeason20242025!$B$3:$B$1315, "&lt;=" &amp; GA$1, DataRegularSeason20242025!$D$3:$D$1315, $A13)+SUMIFS(DataRegularSeason20242025!$AB$3:$AB$1315,DataRegularSeason20242025!$B$3:$B$1315, "&lt;=" &amp; GA$1, DataRegularSeason20242025!$E$3:$E$1315, $A13)</f>
        <v>9</v>
      </c>
      <c r="GB13">
        <f>SUMIFS(DataRegularSeason20242025!$AA$3:$AA$1315,DataRegularSeason20242025!$B$3:$B$1315, "&lt;=" &amp; GB$1, DataRegularSeason20242025!$D$3:$D$1315, $A13)+SUMIFS(DataRegularSeason20242025!$AB$3:$AB$1315,DataRegularSeason20242025!$B$3:$B$1315, "&lt;=" &amp; GB$1, DataRegularSeason20242025!$E$3:$E$1315, $A13)</f>
        <v>9</v>
      </c>
      <c r="GC13">
        <f>SUMIFS(DataRegularSeason20242025!$AA$3:$AA$1315,DataRegularSeason20242025!$B$3:$B$1315, "&lt;=" &amp; GC$1, DataRegularSeason20242025!$D$3:$D$1315, $A13)+SUMIFS(DataRegularSeason20242025!$AB$3:$AB$1315,DataRegularSeason20242025!$B$3:$B$1315, "&lt;=" &amp; GC$1, DataRegularSeason20242025!$E$3:$E$1315, $A13)</f>
        <v>9</v>
      </c>
      <c r="GD13">
        <f>SUMIFS(DataRegularSeason20242025!$AA$3:$AA$1315,DataRegularSeason20242025!$B$3:$B$1315, "&lt;=" &amp; GD$1, DataRegularSeason20242025!$D$3:$D$1315, $A13)+SUMIFS(DataRegularSeason20242025!$AB$3:$AB$1315,DataRegularSeason20242025!$B$3:$B$1315, "&lt;=" &amp; GD$1, DataRegularSeason20242025!$E$3:$E$1315, $A13)</f>
        <v>9</v>
      </c>
      <c r="GE13">
        <f>SUMIFS(DataRegularSeason20242025!$AA$3:$AA$1315,DataRegularSeason20242025!$B$3:$B$1315, "&lt;=" &amp; GE$1, DataRegularSeason20242025!$D$3:$D$1315, $A13)+SUMIFS(DataRegularSeason20242025!$AB$3:$AB$1315,DataRegularSeason20242025!$B$3:$B$1315, "&lt;=" &amp; GE$1, DataRegularSeason20242025!$E$3:$E$1315, $A13)</f>
        <v>9</v>
      </c>
      <c r="GF13">
        <f>SUMIFS(DataRegularSeason20242025!$AA$3:$AA$1315,DataRegularSeason20242025!$B$3:$B$1315, "&lt;=" &amp; GF$1, DataRegularSeason20242025!$D$3:$D$1315, $A13)+SUMIFS(DataRegularSeason20242025!$AB$3:$AB$1315,DataRegularSeason20242025!$B$3:$B$1315, "&lt;=" &amp; GF$1, DataRegularSeason20242025!$E$3:$E$1315, $A13)</f>
        <v>9</v>
      </c>
      <c r="GG13">
        <f>SUMIFS(DataRegularSeason20242025!$AA$3:$AA$1315,DataRegularSeason20242025!$B$3:$B$1315, "&lt;=" &amp; GG$1, DataRegularSeason20242025!$D$3:$D$1315, $A13)+SUMIFS(DataRegularSeason20242025!$AB$3:$AB$1315,DataRegularSeason20242025!$B$3:$B$1315, "&lt;=" &amp; GG$1, DataRegularSeason20242025!$E$3:$E$1315, $A13)</f>
        <v>9</v>
      </c>
      <c r="GH13">
        <f>SUMIFS(DataRegularSeason20242025!$AA$3:$AA$1315,DataRegularSeason20242025!$B$3:$B$1315, "&lt;=" &amp; GH$1, DataRegularSeason20242025!$D$3:$D$1315, $A13)+SUMIFS(DataRegularSeason20242025!$AB$3:$AB$1315,DataRegularSeason20242025!$B$3:$B$1315, "&lt;=" &amp; GH$1, DataRegularSeason20242025!$E$3:$E$1315, $A13)</f>
        <v>9</v>
      </c>
      <c r="GI13">
        <f>SUMIFS(DataRegularSeason20242025!$AA$3:$AA$1315,DataRegularSeason20242025!$B$3:$B$1315, "&lt;=" &amp; GI$1, DataRegularSeason20242025!$D$3:$D$1315, $A13)+SUMIFS(DataRegularSeason20242025!$AB$3:$AB$1315,DataRegularSeason20242025!$B$3:$B$1315, "&lt;=" &amp; GI$1, DataRegularSeason20242025!$E$3:$E$1315, $A13)</f>
        <v>9</v>
      </c>
      <c r="GJ13">
        <f>SUMIFS(DataRegularSeason20242025!$AA$3:$AA$1315,DataRegularSeason20242025!$B$3:$B$1315, "&lt;=" &amp; GJ$1, DataRegularSeason20242025!$D$3:$D$1315, $A13)+SUMIFS(DataRegularSeason20242025!$AB$3:$AB$1315,DataRegularSeason20242025!$B$3:$B$1315, "&lt;=" &amp; GJ$1, DataRegularSeason20242025!$E$3:$E$1315, $A13)</f>
        <v>9</v>
      </c>
      <c r="GK13">
        <f>SUMIFS(DataRegularSeason20242025!$AA$3:$AA$1315,DataRegularSeason20242025!$B$3:$B$1315, "&lt;=" &amp; GK$1, DataRegularSeason20242025!$D$3:$D$1315, $A13)+SUMIFS(DataRegularSeason20242025!$AB$3:$AB$1315,DataRegularSeason20242025!$B$3:$B$1315, "&lt;=" &amp; GK$1, DataRegularSeason20242025!$E$3:$E$1315, $A13)</f>
        <v>9</v>
      </c>
      <c r="GL13">
        <f>SUMIFS(DataRegularSeason20242025!$AA$3:$AA$1315,DataRegularSeason20242025!$B$3:$B$1315, "&lt;=" &amp; GL$1, DataRegularSeason20242025!$D$3:$D$1315, $A13)+SUMIFS(DataRegularSeason20242025!$AB$3:$AB$1315,DataRegularSeason20242025!$B$3:$B$1315, "&lt;=" &amp; GL$1, DataRegularSeason20242025!$E$3:$E$1315, $A13)</f>
        <v>9</v>
      </c>
      <c r="GM13">
        <f>SUMIFS(DataRegularSeason20242025!$AA$3:$AA$1315,DataRegularSeason20242025!$B$3:$B$1315, "&lt;=" &amp; GM$1, DataRegularSeason20242025!$D$3:$D$1315, $A13)+SUMIFS(DataRegularSeason20242025!$AB$3:$AB$1315,DataRegularSeason20242025!$B$3:$B$1315, "&lt;=" &amp; GM$1, DataRegularSeason20242025!$E$3:$E$1315, $A13)</f>
        <v>9</v>
      </c>
      <c r="GN13">
        <f>SUMIFS(DataRegularSeason20242025!$AA$3:$AA$1315,DataRegularSeason20242025!$B$3:$B$1315, "&lt;=" &amp; GN$1, DataRegularSeason20242025!$D$3:$D$1315, $A13)+SUMIFS(DataRegularSeason20242025!$AB$3:$AB$1315,DataRegularSeason20242025!$B$3:$B$1315, "&lt;=" &amp; GN$1, DataRegularSeason20242025!$E$3:$E$1315, $A13)</f>
        <v>9</v>
      </c>
      <c r="GO13">
        <f>SUMIFS(DataRegularSeason20242025!$AA$3:$AA$1315,DataRegularSeason20242025!$B$3:$B$1315, "&lt;=" &amp; GO$1, DataRegularSeason20242025!$D$3:$D$1315, $A13)+SUMIFS(DataRegularSeason20242025!$AB$3:$AB$1315,DataRegularSeason20242025!$B$3:$B$1315, "&lt;=" &amp; GO$1, DataRegularSeason20242025!$E$3:$E$1315, $A13)</f>
        <v>9</v>
      </c>
      <c r="GP13">
        <f>SUMIFS(DataRegularSeason20242025!$AA$3:$AA$1315,DataRegularSeason20242025!$B$3:$B$1315, "&lt;=" &amp; GP$1, DataRegularSeason20242025!$D$3:$D$1315, $A13)+SUMIFS(DataRegularSeason20242025!$AB$3:$AB$1315,DataRegularSeason20242025!$B$3:$B$1315, "&lt;=" &amp; GP$1, DataRegularSeason20242025!$E$3:$E$1315, $A13)</f>
        <v>9</v>
      </c>
      <c r="GQ13">
        <f>SUMIFS(DataRegularSeason20242025!$AA$3:$AA$1315,DataRegularSeason20242025!$B$3:$B$1315, "&lt;=" &amp; GQ$1, DataRegularSeason20242025!$D$3:$D$1315, $A13)+SUMIFS(DataRegularSeason20242025!$AB$3:$AB$1315,DataRegularSeason20242025!$B$3:$B$1315, "&lt;=" &amp; GQ$1, DataRegularSeason20242025!$E$3:$E$1315, $A13)</f>
        <v>9</v>
      </c>
      <c r="GR13">
        <f>SUMIFS(DataRegularSeason20242025!$AA$3:$AA$1315,DataRegularSeason20242025!$B$3:$B$1315, "&lt;=" &amp; GR$1, DataRegularSeason20242025!$D$3:$D$1315, $A13)+SUMIFS(DataRegularSeason20242025!$AB$3:$AB$1315,DataRegularSeason20242025!$B$3:$B$1315, "&lt;=" &amp; GR$1, DataRegularSeason20242025!$E$3:$E$1315, $A13)</f>
        <v>9</v>
      </c>
      <c r="GS13">
        <f>SUMIFS(DataRegularSeason20242025!$AA$3:$AA$1315,DataRegularSeason20242025!$B$3:$B$1315, "&lt;=" &amp; GS$1, DataRegularSeason20242025!$D$3:$D$1315, $A13)+SUMIFS(DataRegularSeason20242025!$AB$3:$AB$1315,DataRegularSeason20242025!$B$3:$B$1315, "&lt;=" &amp; GS$1, DataRegularSeason20242025!$E$3:$E$1315, $A13)</f>
        <v>9</v>
      </c>
      <c r="GT13">
        <f>SUMIFS(DataRegularSeason20242025!$AA$3:$AA$1315,DataRegularSeason20242025!$B$3:$B$1315, "&lt;=" &amp; GT$1, DataRegularSeason20242025!$D$3:$D$1315, $A13)+SUMIFS(DataRegularSeason20242025!$AB$3:$AB$1315,DataRegularSeason20242025!$B$3:$B$1315, "&lt;=" &amp; GT$1, DataRegularSeason20242025!$E$3:$E$1315, $A13)</f>
        <v>9</v>
      </c>
      <c r="GU13">
        <f>SUMIFS(DataRegularSeason20242025!$AA$3:$AA$1315,DataRegularSeason20242025!$B$3:$B$1315, "&lt;=" &amp; GU$1, DataRegularSeason20242025!$D$3:$D$1315, $A13)+SUMIFS(DataRegularSeason20242025!$AB$3:$AB$1315,DataRegularSeason20242025!$B$3:$B$1315, "&lt;=" &amp; GU$1, DataRegularSeason20242025!$E$3:$E$1315, $A13)</f>
        <v>9</v>
      </c>
    </row>
    <row r="14" spans="1:275" x14ac:dyDescent="0.25">
      <c r="A14" t="s">
        <v>30</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4</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8</v>
      </c>
      <c r="X14">
        <f>SUMIFS(DataRegularSeason20242025!$AA$3:$AA$1315,DataRegularSeason20242025!$B$3:$B$1315, "&lt;=" &amp; X$1, DataRegularSeason20242025!$D$3:$D$1315, $A14)+SUMIFS(DataRegularSeason20242025!$AB$3:$AB$1315,DataRegularSeason20242025!$B$3:$B$1315, "&lt;=" &amp; X$1, DataRegularSeason20242025!$E$3:$E$1315, $A14)</f>
        <v>8</v>
      </c>
      <c r="Y14">
        <f>SUMIFS(DataRegularSeason20242025!$AA$3:$AA$1315,DataRegularSeason20242025!$B$3:$B$1315, "&lt;=" &amp; Y$1, DataRegularSeason20242025!$D$3:$D$1315, $A14)+SUMIFS(DataRegularSeason20242025!$AB$3:$AB$1315,DataRegularSeason20242025!$B$3:$B$1315, "&lt;=" &amp; Y$1, DataRegularSeason20242025!$E$3:$E$1315, $A14)</f>
        <v>8</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8</v>
      </c>
      <c r="AH14">
        <f>SUMIFS(DataRegularSeason20242025!$AA$3:$AA$1315,DataRegularSeason20242025!$B$3:$B$1315, "&lt;=" &amp; AH$1, DataRegularSeason20242025!$D$3:$D$1315, $A14)+SUMIFS(DataRegularSeason20242025!$AB$3:$AB$1315,DataRegularSeason20242025!$B$3:$B$1315, "&lt;=" &amp; AH$1, DataRegularSeason20242025!$E$3:$E$1315, $A14)</f>
        <v>8</v>
      </c>
      <c r="AI14">
        <f>SUMIFS(DataRegularSeason20242025!$AA$3:$AA$1315,DataRegularSeason20242025!$B$3:$B$1315, "&lt;=" &amp; AI$1, DataRegularSeason20242025!$D$3:$D$1315, $A14)+SUMIFS(DataRegularSeason20242025!$AB$3:$AB$1315,DataRegularSeason20242025!$B$3:$B$1315, "&lt;=" &amp; AI$1, DataRegularSeason20242025!$E$3:$E$1315, $A14)</f>
        <v>8</v>
      </c>
      <c r="AJ14">
        <f>SUMIFS(DataRegularSeason20242025!$AA$3:$AA$1315,DataRegularSeason20242025!$B$3:$B$1315, "&lt;=" &amp; AJ$1, DataRegularSeason20242025!$D$3:$D$1315, $A14)+SUMIFS(DataRegularSeason20242025!$AB$3:$AB$1315,DataRegularSeason20242025!$B$3:$B$1315, "&lt;=" &amp; AJ$1, DataRegularSeason20242025!$E$3:$E$1315, $A14)</f>
        <v>8</v>
      </c>
      <c r="AK14">
        <f>SUMIFS(DataRegularSeason20242025!$AA$3:$AA$1315,DataRegularSeason20242025!$B$3:$B$1315, "&lt;=" &amp; AK$1, DataRegularSeason20242025!$D$3:$D$1315, $A14)+SUMIFS(DataRegularSeason20242025!$AB$3:$AB$1315,DataRegularSeason20242025!$B$3:$B$1315, "&lt;=" &amp; AK$1, DataRegularSeason20242025!$E$3:$E$1315, $A14)</f>
        <v>8</v>
      </c>
      <c r="AL14">
        <f>SUMIFS(DataRegularSeason20242025!$AA$3:$AA$1315,DataRegularSeason20242025!$B$3:$B$1315, "&lt;=" &amp; AL$1, DataRegularSeason20242025!$D$3:$D$1315, $A14)+SUMIFS(DataRegularSeason20242025!$AB$3:$AB$1315,DataRegularSeason20242025!$B$3:$B$1315, "&lt;=" &amp; AL$1, DataRegularSeason20242025!$E$3:$E$1315, $A14)</f>
        <v>8</v>
      </c>
      <c r="AM14">
        <f>SUMIFS(DataRegularSeason20242025!$AA$3:$AA$1315,DataRegularSeason20242025!$B$3:$B$1315, "&lt;=" &amp; AM$1, DataRegularSeason20242025!$D$3:$D$1315, $A14)+SUMIFS(DataRegularSeason20242025!$AB$3:$AB$1315,DataRegularSeason20242025!$B$3:$B$1315, "&lt;=" &amp; AM$1, DataRegularSeason20242025!$E$3:$E$1315, $A14)</f>
        <v>8</v>
      </c>
      <c r="AN14">
        <f>SUMIFS(DataRegularSeason20242025!$AA$3:$AA$1315,DataRegularSeason20242025!$B$3:$B$1315, "&lt;=" &amp; AN$1, DataRegularSeason20242025!$D$3:$D$1315, $A14)+SUMIFS(DataRegularSeason20242025!$AB$3:$AB$1315,DataRegularSeason20242025!$B$3:$B$1315, "&lt;=" &amp; AN$1, DataRegularSeason20242025!$E$3:$E$1315, $A14)</f>
        <v>8</v>
      </c>
      <c r="AO14">
        <f>SUMIFS(DataRegularSeason20242025!$AA$3:$AA$1315,DataRegularSeason20242025!$B$3:$B$1315, "&lt;=" &amp; AO$1, DataRegularSeason20242025!$D$3:$D$1315, $A14)+SUMIFS(DataRegularSeason20242025!$AB$3:$AB$1315,DataRegularSeason20242025!$B$3:$B$1315, "&lt;=" &amp; AO$1, DataRegularSeason20242025!$E$3:$E$1315, $A14)</f>
        <v>8</v>
      </c>
      <c r="AP14">
        <f>SUMIFS(DataRegularSeason20242025!$AA$3:$AA$1315,DataRegularSeason20242025!$B$3:$B$1315, "&lt;=" &amp; AP$1, DataRegularSeason20242025!$D$3:$D$1315, $A14)+SUMIFS(DataRegularSeason20242025!$AB$3:$AB$1315,DataRegularSeason20242025!$B$3:$B$1315, "&lt;=" &amp; AP$1, DataRegularSeason20242025!$E$3:$E$1315, $A14)</f>
        <v>8</v>
      </c>
      <c r="AQ14">
        <f>SUMIFS(DataRegularSeason20242025!$AA$3:$AA$1315,DataRegularSeason20242025!$B$3:$B$1315, "&lt;=" &amp; AQ$1, DataRegularSeason20242025!$D$3:$D$1315, $A14)+SUMIFS(DataRegularSeason20242025!$AB$3:$AB$1315,DataRegularSeason20242025!$B$3:$B$1315, "&lt;=" &amp; AQ$1, DataRegularSeason20242025!$E$3:$E$1315, $A14)</f>
        <v>8</v>
      </c>
      <c r="AR14">
        <f>SUMIFS(DataRegularSeason20242025!$AA$3:$AA$1315,DataRegularSeason20242025!$B$3:$B$1315, "&lt;=" &amp; AR$1, DataRegularSeason20242025!$D$3:$D$1315, $A14)+SUMIFS(DataRegularSeason20242025!$AB$3:$AB$1315,DataRegularSeason20242025!$B$3:$B$1315, "&lt;=" &amp; AR$1, DataRegularSeason20242025!$E$3:$E$1315, $A14)</f>
        <v>8</v>
      </c>
      <c r="AS14">
        <f>SUMIFS(DataRegularSeason20242025!$AA$3:$AA$1315,DataRegularSeason20242025!$B$3:$B$1315, "&lt;=" &amp; AS$1, DataRegularSeason20242025!$D$3:$D$1315, $A14)+SUMIFS(DataRegularSeason20242025!$AB$3:$AB$1315,DataRegularSeason20242025!$B$3:$B$1315, "&lt;=" &amp; AS$1, DataRegularSeason20242025!$E$3:$E$1315, $A14)</f>
        <v>8</v>
      </c>
      <c r="AT14">
        <f>SUMIFS(DataRegularSeason20242025!$AA$3:$AA$1315,DataRegularSeason20242025!$B$3:$B$1315, "&lt;=" &amp; AT$1, DataRegularSeason20242025!$D$3:$D$1315, $A14)+SUMIFS(DataRegularSeason20242025!$AB$3:$AB$1315,DataRegularSeason20242025!$B$3:$B$1315, "&lt;=" &amp; AT$1, DataRegularSeason20242025!$E$3:$E$1315, $A14)</f>
        <v>8</v>
      </c>
      <c r="AU14">
        <f>SUMIFS(DataRegularSeason20242025!$AA$3:$AA$1315,DataRegularSeason20242025!$B$3:$B$1315, "&lt;=" &amp; AU$1, DataRegularSeason20242025!$D$3:$D$1315, $A14)+SUMIFS(DataRegularSeason20242025!$AB$3:$AB$1315,DataRegularSeason20242025!$B$3:$B$1315, "&lt;=" &amp; AU$1, DataRegularSeason20242025!$E$3:$E$1315, $A14)</f>
        <v>8</v>
      </c>
      <c r="AV14">
        <f>SUMIFS(DataRegularSeason20242025!$AA$3:$AA$1315,DataRegularSeason20242025!$B$3:$B$1315, "&lt;=" &amp; AV$1, DataRegularSeason20242025!$D$3:$D$1315, $A14)+SUMIFS(DataRegularSeason20242025!$AB$3:$AB$1315,DataRegularSeason20242025!$B$3:$B$1315, "&lt;=" &amp; AV$1, DataRegularSeason20242025!$E$3:$E$1315, $A14)</f>
        <v>8</v>
      </c>
      <c r="AW14">
        <f>SUMIFS(DataRegularSeason20242025!$AA$3:$AA$1315,DataRegularSeason20242025!$B$3:$B$1315, "&lt;=" &amp; AW$1, DataRegularSeason20242025!$D$3:$D$1315, $A14)+SUMIFS(DataRegularSeason20242025!$AB$3:$AB$1315,DataRegularSeason20242025!$B$3:$B$1315, "&lt;=" &amp; AW$1, DataRegularSeason20242025!$E$3:$E$1315, $A14)</f>
        <v>8</v>
      </c>
      <c r="AX14">
        <f>SUMIFS(DataRegularSeason20242025!$AA$3:$AA$1315,DataRegularSeason20242025!$B$3:$B$1315, "&lt;=" &amp; AX$1, DataRegularSeason20242025!$D$3:$D$1315, $A14)+SUMIFS(DataRegularSeason20242025!$AB$3:$AB$1315,DataRegularSeason20242025!$B$3:$B$1315, "&lt;=" &amp; AX$1, DataRegularSeason20242025!$E$3:$E$1315, $A14)</f>
        <v>8</v>
      </c>
      <c r="AY14">
        <f>SUMIFS(DataRegularSeason20242025!$AA$3:$AA$1315,DataRegularSeason20242025!$B$3:$B$1315, "&lt;=" &amp; AY$1, DataRegularSeason20242025!$D$3:$D$1315, $A14)+SUMIFS(DataRegularSeason20242025!$AB$3:$AB$1315,DataRegularSeason20242025!$B$3:$B$1315, "&lt;=" &amp; AY$1, DataRegularSeason20242025!$E$3:$E$1315, $A14)</f>
        <v>8</v>
      </c>
      <c r="AZ14">
        <f>SUMIFS(DataRegularSeason20242025!$AA$3:$AA$1315,DataRegularSeason20242025!$B$3:$B$1315, "&lt;=" &amp; AZ$1, DataRegularSeason20242025!$D$3:$D$1315, $A14)+SUMIFS(DataRegularSeason20242025!$AB$3:$AB$1315,DataRegularSeason20242025!$B$3:$B$1315, "&lt;=" &amp; AZ$1, DataRegularSeason20242025!$E$3:$E$1315, $A14)</f>
        <v>8</v>
      </c>
      <c r="BA14">
        <f>SUMIFS(DataRegularSeason20242025!$AA$3:$AA$1315,DataRegularSeason20242025!$B$3:$B$1315, "&lt;=" &amp; BA$1, DataRegularSeason20242025!$D$3:$D$1315, $A14)+SUMIFS(DataRegularSeason20242025!$AB$3:$AB$1315,DataRegularSeason20242025!$B$3:$B$1315, "&lt;=" &amp; BA$1, DataRegularSeason20242025!$E$3:$E$1315, $A14)</f>
        <v>8</v>
      </c>
      <c r="BB14">
        <f>SUMIFS(DataRegularSeason20242025!$AA$3:$AA$1315,DataRegularSeason20242025!$B$3:$B$1315, "&lt;=" &amp; BB$1, DataRegularSeason20242025!$D$3:$D$1315, $A14)+SUMIFS(DataRegularSeason20242025!$AB$3:$AB$1315,DataRegularSeason20242025!$B$3:$B$1315, "&lt;=" &amp; BB$1, DataRegularSeason20242025!$E$3:$E$1315, $A14)</f>
        <v>8</v>
      </c>
      <c r="BC14">
        <f>SUMIFS(DataRegularSeason20242025!$AA$3:$AA$1315,DataRegularSeason20242025!$B$3:$B$1315, "&lt;=" &amp; BC$1, DataRegularSeason20242025!$D$3:$D$1315, $A14)+SUMIFS(DataRegularSeason20242025!$AB$3:$AB$1315,DataRegularSeason20242025!$B$3:$B$1315, "&lt;=" &amp; BC$1, DataRegularSeason20242025!$E$3:$E$1315, $A14)</f>
        <v>8</v>
      </c>
      <c r="BD14">
        <f>SUMIFS(DataRegularSeason20242025!$AA$3:$AA$1315,DataRegularSeason20242025!$B$3:$B$1315, "&lt;=" &amp; BD$1, DataRegularSeason20242025!$D$3:$D$1315, $A14)+SUMIFS(DataRegularSeason20242025!$AB$3:$AB$1315,DataRegularSeason20242025!$B$3:$B$1315, "&lt;=" &amp; BD$1, DataRegularSeason20242025!$E$3:$E$1315, $A14)</f>
        <v>8</v>
      </c>
      <c r="BE14">
        <f>SUMIFS(DataRegularSeason20242025!$AA$3:$AA$1315,DataRegularSeason20242025!$B$3:$B$1315, "&lt;=" &amp; BE$1, DataRegularSeason20242025!$D$3:$D$1315, $A14)+SUMIFS(DataRegularSeason20242025!$AB$3:$AB$1315,DataRegularSeason20242025!$B$3:$B$1315, "&lt;=" &amp; BE$1, DataRegularSeason20242025!$E$3:$E$1315, $A14)</f>
        <v>8</v>
      </c>
      <c r="BF14">
        <f>SUMIFS(DataRegularSeason20242025!$AA$3:$AA$1315,DataRegularSeason20242025!$B$3:$B$1315, "&lt;=" &amp; BF$1, DataRegularSeason20242025!$D$3:$D$1315, $A14)+SUMIFS(DataRegularSeason20242025!$AB$3:$AB$1315,DataRegularSeason20242025!$B$3:$B$1315, "&lt;=" &amp; BF$1, DataRegularSeason20242025!$E$3:$E$1315, $A14)</f>
        <v>8</v>
      </c>
      <c r="BG14">
        <f>SUMIFS(DataRegularSeason20242025!$AA$3:$AA$1315,DataRegularSeason20242025!$B$3:$B$1315, "&lt;=" &amp; BG$1, DataRegularSeason20242025!$D$3:$D$1315, $A14)+SUMIFS(DataRegularSeason20242025!$AB$3:$AB$1315,DataRegularSeason20242025!$B$3:$B$1315, "&lt;=" &amp; BG$1, DataRegularSeason20242025!$E$3:$E$1315, $A14)</f>
        <v>8</v>
      </c>
      <c r="BH14">
        <f>SUMIFS(DataRegularSeason20242025!$AA$3:$AA$1315,DataRegularSeason20242025!$B$3:$B$1315, "&lt;=" &amp; BH$1, DataRegularSeason20242025!$D$3:$D$1315, $A14)+SUMIFS(DataRegularSeason20242025!$AB$3:$AB$1315,DataRegularSeason20242025!$B$3:$B$1315, "&lt;=" &amp; BH$1, DataRegularSeason20242025!$E$3:$E$1315, $A14)</f>
        <v>8</v>
      </c>
      <c r="BI14">
        <f>SUMIFS(DataRegularSeason20242025!$AA$3:$AA$1315,DataRegularSeason20242025!$B$3:$B$1315, "&lt;=" &amp; BI$1, DataRegularSeason20242025!$D$3:$D$1315, $A14)+SUMIFS(DataRegularSeason20242025!$AB$3:$AB$1315,DataRegularSeason20242025!$B$3:$B$1315, "&lt;=" &amp; BI$1, DataRegularSeason20242025!$E$3:$E$1315, $A14)</f>
        <v>8</v>
      </c>
      <c r="BJ14">
        <f>SUMIFS(DataRegularSeason20242025!$AA$3:$AA$1315,DataRegularSeason20242025!$B$3:$B$1315, "&lt;=" &amp; BJ$1, DataRegularSeason20242025!$D$3:$D$1315, $A14)+SUMIFS(DataRegularSeason20242025!$AB$3:$AB$1315,DataRegularSeason20242025!$B$3:$B$1315, "&lt;=" &amp; BJ$1, DataRegularSeason20242025!$E$3:$E$1315, $A14)</f>
        <v>8</v>
      </c>
      <c r="BK14">
        <f>SUMIFS(DataRegularSeason20242025!$AA$3:$AA$1315,DataRegularSeason20242025!$B$3:$B$1315, "&lt;=" &amp; BK$1, DataRegularSeason20242025!$D$3:$D$1315, $A14)+SUMIFS(DataRegularSeason20242025!$AB$3:$AB$1315,DataRegularSeason20242025!$B$3:$B$1315, "&lt;=" &amp; BK$1, DataRegularSeason20242025!$E$3:$E$1315, $A14)</f>
        <v>8</v>
      </c>
      <c r="BL14">
        <f>SUMIFS(DataRegularSeason20242025!$AA$3:$AA$1315,DataRegularSeason20242025!$B$3:$B$1315, "&lt;=" &amp; BL$1, DataRegularSeason20242025!$D$3:$D$1315, $A14)+SUMIFS(DataRegularSeason20242025!$AB$3:$AB$1315,DataRegularSeason20242025!$B$3:$B$1315, "&lt;=" &amp; BL$1, DataRegularSeason20242025!$E$3:$E$1315, $A14)</f>
        <v>8</v>
      </c>
      <c r="BM14">
        <f>SUMIFS(DataRegularSeason20242025!$AA$3:$AA$1315,DataRegularSeason20242025!$B$3:$B$1315, "&lt;=" &amp; BM$1, DataRegularSeason20242025!$D$3:$D$1315, $A14)+SUMIFS(DataRegularSeason20242025!$AB$3:$AB$1315,DataRegularSeason20242025!$B$3:$B$1315, "&lt;=" &amp; BM$1, DataRegularSeason20242025!$E$3:$E$1315, $A14)</f>
        <v>8</v>
      </c>
      <c r="BN14">
        <f>SUMIFS(DataRegularSeason20242025!$AA$3:$AA$1315,DataRegularSeason20242025!$B$3:$B$1315, "&lt;=" &amp; BN$1, DataRegularSeason20242025!$D$3:$D$1315, $A14)+SUMIFS(DataRegularSeason20242025!$AB$3:$AB$1315,DataRegularSeason20242025!$B$3:$B$1315, "&lt;=" &amp; BN$1, DataRegularSeason20242025!$E$3:$E$1315, $A14)</f>
        <v>8</v>
      </c>
      <c r="BO14">
        <f>SUMIFS(DataRegularSeason20242025!$AA$3:$AA$1315,DataRegularSeason20242025!$B$3:$B$1315, "&lt;=" &amp; BO$1, DataRegularSeason20242025!$D$3:$D$1315, $A14)+SUMIFS(DataRegularSeason20242025!$AB$3:$AB$1315,DataRegularSeason20242025!$B$3:$B$1315, "&lt;=" &amp; BO$1, DataRegularSeason20242025!$E$3:$E$1315, $A14)</f>
        <v>8</v>
      </c>
      <c r="BP14">
        <f>SUMIFS(DataRegularSeason20242025!$AA$3:$AA$1315,DataRegularSeason20242025!$B$3:$B$1315, "&lt;=" &amp; BP$1, DataRegularSeason20242025!$D$3:$D$1315, $A14)+SUMIFS(DataRegularSeason20242025!$AB$3:$AB$1315,DataRegularSeason20242025!$B$3:$B$1315, "&lt;=" &amp; BP$1, DataRegularSeason20242025!$E$3:$E$1315, $A14)</f>
        <v>8</v>
      </c>
      <c r="BQ14">
        <f>SUMIFS(DataRegularSeason20242025!$AA$3:$AA$1315,DataRegularSeason20242025!$B$3:$B$1315, "&lt;=" &amp; BQ$1, DataRegularSeason20242025!$D$3:$D$1315, $A14)+SUMIFS(DataRegularSeason20242025!$AB$3:$AB$1315,DataRegularSeason20242025!$B$3:$B$1315, "&lt;=" &amp; BQ$1, DataRegularSeason20242025!$E$3:$E$1315, $A14)</f>
        <v>8</v>
      </c>
      <c r="BR14">
        <f>SUMIFS(DataRegularSeason20242025!$AA$3:$AA$1315,DataRegularSeason20242025!$B$3:$B$1315, "&lt;=" &amp; BR$1, DataRegularSeason20242025!$D$3:$D$1315, $A14)+SUMIFS(DataRegularSeason20242025!$AB$3:$AB$1315,DataRegularSeason20242025!$B$3:$B$1315, "&lt;=" &amp; BR$1, DataRegularSeason20242025!$E$3:$E$1315, $A14)</f>
        <v>8</v>
      </c>
      <c r="BS14">
        <f>SUMIFS(DataRegularSeason20242025!$AA$3:$AA$1315,DataRegularSeason20242025!$B$3:$B$1315, "&lt;=" &amp; BS$1, DataRegularSeason20242025!$D$3:$D$1315, $A14)+SUMIFS(DataRegularSeason20242025!$AB$3:$AB$1315,DataRegularSeason20242025!$B$3:$B$1315, "&lt;=" &amp; BS$1, DataRegularSeason20242025!$E$3:$E$1315, $A14)</f>
        <v>8</v>
      </c>
      <c r="BT14">
        <f>SUMIFS(DataRegularSeason20242025!$AA$3:$AA$1315,DataRegularSeason20242025!$B$3:$B$1315, "&lt;=" &amp; BT$1, DataRegularSeason20242025!$D$3:$D$1315, $A14)+SUMIFS(DataRegularSeason20242025!$AB$3:$AB$1315,DataRegularSeason20242025!$B$3:$B$1315, "&lt;=" &amp; BT$1, DataRegularSeason20242025!$E$3:$E$1315, $A14)</f>
        <v>8</v>
      </c>
      <c r="BU14">
        <f>SUMIFS(DataRegularSeason20242025!$AA$3:$AA$1315,DataRegularSeason20242025!$B$3:$B$1315, "&lt;=" &amp; BU$1, DataRegularSeason20242025!$D$3:$D$1315, $A14)+SUMIFS(DataRegularSeason20242025!$AB$3:$AB$1315,DataRegularSeason20242025!$B$3:$B$1315, "&lt;=" &amp; BU$1, DataRegularSeason20242025!$E$3:$E$1315, $A14)</f>
        <v>8</v>
      </c>
      <c r="BV14">
        <f>SUMIFS(DataRegularSeason20242025!$AA$3:$AA$1315,DataRegularSeason20242025!$B$3:$B$1315, "&lt;=" &amp; BV$1, DataRegularSeason20242025!$D$3:$D$1315, $A14)+SUMIFS(DataRegularSeason20242025!$AB$3:$AB$1315,DataRegularSeason20242025!$B$3:$B$1315, "&lt;=" &amp; BV$1, DataRegularSeason20242025!$E$3:$E$1315, $A14)</f>
        <v>8</v>
      </c>
      <c r="BW14">
        <f>SUMIFS(DataRegularSeason20242025!$AA$3:$AA$1315,DataRegularSeason20242025!$B$3:$B$1315, "&lt;=" &amp; BW$1, DataRegularSeason20242025!$D$3:$D$1315, $A14)+SUMIFS(DataRegularSeason20242025!$AB$3:$AB$1315,DataRegularSeason20242025!$B$3:$B$1315, "&lt;=" &amp; BW$1, DataRegularSeason20242025!$E$3:$E$1315, $A14)</f>
        <v>8</v>
      </c>
      <c r="BX14">
        <f>SUMIFS(DataRegularSeason20242025!$AA$3:$AA$1315,DataRegularSeason20242025!$B$3:$B$1315, "&lt;=" &amp; BX$1, DataRegularSeason20242025!$D$3:$D$1315, $A14)+SUMIFS(DataRegularSeason20242025!$AB$3:$AB$1315,DataRegularSeason20242025!$B$3:$B$1315, "&lt;=" &amp; BX$1, DataRegularSeason20242025!$E$3:$E$1315, $A14)</f>
        <v>8</v>
      </c>
      <c r="BY14">
        <f>SUMIFS(DataRegularSeason20242025!$AA$3:$AA$1315,DataRegularSeason20242025!$B$3:$B$1315, "&lt;=" &amp; BY$1, DataRegularSeason20242025!$D$3:$D$1315, $A14)+SUMIFS(DataRegularSeason20242025!$AB$3:$AB$1315,DataRegularSeason20242025!$B$3:$B$1315, "&lt;=" &amp; BY$1, DataRegularSeason20242025!$E$3:$E$1315, $A14)</f>
        <v>8</v>
      </c>
      <c r="BZ14">
        <f>SUMIFS(DataRegularSeason20242025!$AA$3:$AA$1315,DataRegularSeason20242025!$B$3:$B$1315, "&lt;=" &amp; BZ$1, DataRegularSeason20242025!$D$3:$D$1315, $A14)+SUMIFS(DataRegularSeason20242025!$AB$3:$AB$1315,DataRegularSeason20242025!$B$3:$B$1315, "&lt;=" &amp; BZ$1, DataRegularSeason20242025!$E$3:$E$1315, $A14)</f>
        <v>8</v>
      </c>
      <c r="CA14">
        <f>SUMIFS(DataRegularSeason20242025!$AA$3:$AA$1315,DataRegularSeason20242025!$B$3:$B$1315, "&lt;=" &amp; CA$1, DataRegularSeason20242025!$D$3:$D$1315, $A14)+SUMIFS(DataRegularSeason20242025!$AB$3:$AB$1315,DataRegularSeason20242025!$B$3:$B$1315, "&lt;=" &amp; CA$1, DataRegularSeason20242025!$E$3:$E$1315, $A14)</f>
        <v>8</v>
      </c>
      <c r="CB14">
        <f>SUMIFS(DataRegularSeason20242025!$AA$3:$AA$1315,DataRegularSeason20242025!$B$3:$B$1315, "&lt;=" &amp; CB$1, DataRegularSeason20242025!$D$3:$D$1315, $A14)+SUMIFS(DataRegularSeason20242025!$AB$3:$AB$1315,DataRegularSeason20242025!$B$3:$B$1315, "&lt;=" &amp; CB$1, DataRegularSeason20242025!$E$3:$E$1315, $A14)</f>
        <v>8</v>
      </c>
      <c r="CC14">
        <f>SUMIFS(DataRegularSeason20242025!$AA$3:$AA$1315,DataRegularSeason20242025!$B$3:$B$1315, "&lt;=" &amp; CC$1, DataRegularSeason20242025!$D$3:$D$1315, $A14)+SUMIFS(DataRegularSeason20242025!$AB$3:$AB$1315,DataRegularSeason20242025!$B$3:$B$1315, "&lt;=" &amp; CC$1, DataRegularSeason20242025!$E$3:$E$1315, $A14)</f>
        <v>8</v>
      </c>
      <c r="CD14">
        <f>SUMIFS(DataRegularSeason20242025!$AA$3:$AA$1315,DataRegularSeason20242025!$B$3:$B$1315, "&lt;=" &amp; CD$1, DataRegularSeason20242025!$D$3:$D$1315, $A14)+SUMIFS(DataRegularSeason20242025!$AB$3:$AB$1315,DataRegularSeason20242025!$B$3:$B$1315, "&lt;=" &amp; CD$1, DataRegularSeason20242025!$E$3:$E$1315, $A14)</f>
        <v>8</v>
      </c>
      <c r="CE14">
        <f>SUMIFS(DataRegularSeason20242025!$AA$3:$AA$1315,DataRegularSeason20242025!$B$3:$B$1315, "&lt;=" &amp; CE$1, DataRegularSeason20242025!$D$3:$D$1315, $A14)+SUMIFS(DataRegularSeason20242025!$AB$3:$AB$1315,DataRegularSeason20242025!$B$3:$B$1315, "&lt;=" &amp; CE$1, DataRegularSeason20242025!$E$3:$E$1315, $A14)</f>
        <v>8</v>
      </c>
      <c r="CF14">
        <f>SUMIFS(DataRegularSeason20242025!$AA$3:$AA$1315,DataRegularSeason20242025!$B$3:$B$1315, "&lt;=" &amp; CF$1, DataRegularSeason20242025!$D$3:$D$1315, $A14)+SUMIFS(DataRegularSeason20242025!$AB$3:$AB$1315,DataRegularSeason20242025!$B$3:$B$1315, "&lt;=" &amp; CF$1, DataRegularSeason20242025!$E$3:$E$1315, $A14)</f>
        <v>8</v>
      </c>
      <c r="CG14">
        <f>SUMIFS(DataRegularSeason20242025!$AA$3:$AA$1315,DataRegularSeason20242025!$B$3:$B$1315, "&lt;=" &amp; CG$1, DataRegularSeason20242025!$D$3:$D$1315, $A14)+SUMIFS(DataRegularSeason20242025!$AB$3:$AB$1315,DataRegularSeason20242025!$B$3:$B$1315, "&lt;=" &amp; CG$1, DataRegularSeason20242025!$E$3:$E$1315, $A14)</f>
        <v>8</v>
      </c>
      <c r="CH14">
        <f>SUMIFS(DataRegularSeason20242025!$AA$3:$AA$1315,DataRegularSeason20242025!$B$3:$B$1315, "&lt;=" &amp; CH$1, DataRegularSeason20242025!$D$3:$D$1315, $A14)+SUMIFS(DataRegularSeason20242025!$AB$3:$AB$1315,DataRegularSeason20242025!$B$3:$B$1315, "&lt;=" &amp; CH$1, DataRegularSeason20242025!$E$3:$E$1315, $A14)</f>
        <v>8</v>
      </c>
      <c r="CI14">
        <f>SUMIFS(DataRegularSeason20242025!$AA$3:$AA$1315,DataRegularSeason20242025!$B$3:$B$1315, "&lt;=" &amp; CI$1, DataRegularSeason20242025!$D$3:$D$1315, $A14)+SUMIFS(DataRegularSeason20242025!$AB$3:$AB$1315,DataRegularSeason20242025!$B$3:$B$1315, "&lt;=" &amp; CI$1, DataRegularSeason20242025!$E$3:$E$1315, $A14)</f>
        <v>8</v>
      </c>
      <c r="CJ14">
        <f>SUMIFS(DataRegularSeason20242025!$AA$3:$AA$1315,DataRegularSeason20242025!$B$3:$B$1315, "&lt;=" &amp; CJ$1, DataRegularSeason20242025!$D$3:$D$1315, $A14)+SUMIFS(DataRegularSeason20242025!$AB$3:$AB$1315,DataRegularSeason20242025!$B$3:$B$1315, "&lt;=" &amp; CJ$1, DataRegularSeason20242025!$E$3:$E$1315, $A14)</f>
        <v>8</v>
      </c>
      <c r="CK14">
        <f>SUMIFS(DataRegularSeason20242025!$AA$3:$AA$1315,DataRegularSeason20242025!$B$3:$B$1315, "&lt;=" &amp; CK$1, DataRegularSeason20242025!$D$3:$D$1315, $A14)+SUMIFS(DataRegularSeason20242025!$AB$3:$AB$1315,DataRegularSeason20242025!$B$3:$B$1315, "&lt;=" &amp; CK$1, DataRegularSeason20242025!$E$3:$E$1315, $A14)</f>
        <v>8</v>
      </c>
      <c r="CL14">
        <f>SUMIFS(DataRegularSeason20242025!$AA$3:$AA$1315,DataRegularSeason20242025!$B$3:$B$1315, "&lt;=" &amp; CL$1, DataRegularSeason20242025!$D$3:$D$1315, $A14)+SUMIFS(DataRegularSeason20242025!$AB$3:$AB$1315,DataRegularSeason20242025!$B$3:$B$1315, "&lt;=" &amp; CL$1, DataRegularSeason20242025!$E$3:$E$1315, $A14)</f>
        <v>8</v>
      </c>
      <c r="CM14">
        <f>SUMIFS(DataRegularSeason20242025!$AA$3:$AA$1315,DataRegularSeason20242025!$B$3:$B$1315, "&lt;=" &amp; CM$1, DataRegularSeason20242025!$D$3:$D$1315, $A14)+SUMIFS(DataRegularSeason20242025!$AB$3:$AB$1315,DataRegularSeason20242025!$B$3:$B$1315, "&lt;=" &amp; CM$1, DataRegularSeason20242025!$E$3:$E$1315, $A14)</f>
        <v>8</v>
      </c>
      <c r="CN14">
        <f>SUMIFS(DataRegularSeason20242025!$AA$3:$AA$1315,DataRegularSeason20242025!$B$3:$B$1315, "&lt;=" &amp; CN$1, DataRegularSeason20242025!$D$3:$D$1315, $A14)+SUMIFS(DataRegularSeason20242025!$AB$3:$AB$1315,DataRegularSeason20242025!$B$3:$B$1315, "&lt;=" &amp; CN$1, DataRegularSeason20242025!$E$3:$E$1315, $A14)</f>
        <v>8</v>
      </c>
      <c r="CO14">
        <f>SUMIFS(DataRegularSeason20242025!$AA$3:$AA$1315,DataRegularSeason20242025!$B$3:$B$1315, "&lt;=" &amp; CO$1, DataRegularSeason20242025!$D$3:$D$1315, $A14)+SUMIFS(DataRegularSeason20242025!$AB$3:$AB$1315,DataRegularSeason20242025!$B$3:$B$1315, "&lt;=" &amp; CO$1, DataRegularSeason20242025!$E$3:$E$1315, $A14)</f>
        <v>8</v>
      </c>
      <c r="CP14">
        <f>SUMIFS(DataRegularSeason20242025!$AA$3:$AA$1315,DataRegularSeason20242025!$B$3:$B$1315, "&lt;=" &amp; CP$1, DataRegularSeason20242025!$D$3:$D$1315, $A14)+SUMIFS(DataRegularSeason20242025!$AB$3:$AB$1315,DataRegularSeason20242025!$B$3:$B$1315, "&lt;=" &amp; CP$1, DataRegularSeason20242025!$E$3:$E$1315, $A14)</f>
        <v>8</v>
      </c>
      <c r="CQ14">
        <f>SUMIFS(DataRegularSeason20242025!$AA$3:$AA$1315,DataRegularSeason20242025!$B$3:$B$1315, "&lt;=" &amp; CQ$1, DataRegularSeason20242025!$D$3:$D$1315, $A14)+SUMIFS(DataRegularSeason20242025!$AB$3:$AB$1315,DataRegularSeason20242025!$B$3:$B$1315, "&lt;=" &amp; CQ$1, DataRegularSeason20242025!$E$3:$E$1315, $A14)</f>
        <v>8</v>
      </c>
      <c r="CR14">
        <f>SUMIFS(DataRegularSeason20242025!$AA$3:$AA$1315,DataRegularSeason20242025!$B$3:$B$1315, "&lt;=" &amp; CR$1, DataRegularSeason20242025!$D$3:$D$1315, $A14)+SUMIFS(DataRegularSeason20242025!$AB$3:$AB$1315,DataRegularSeason20242025!$B$3:$B$1315, "&lt;=" &amp; CR$1, DataRegularSeason20242025!$E$3:$E$1315, $A14)</f>
        <v>8</v>
      </c>
      <c r="CS14">
        <f>SUMIFS(DataRegularSeason20242025!$AA$3:$AA$1315,DataRegularSeason20242025!$B$3:$B$1315, "&lt;=" &amp; CS$1, DataRegularSeason20242025!$D$3:$D$1315, $A14)+SUMIFS(DataRegularSeason20242025!$AB$3:$AB$1315,DataRegularSeason20242025!$B$3:$B$1315, "&lt;=" &amp; CS$1, DataRegularSeason20242025!$E$3:$E$1315, $A14)</f>
        <v>8</v>
      </c>
      <c r="CT14">
        <f>SUMIFS(DataRegularSeason20242025!$AA$3:$AA$1315,DataRegularSeason20242025!$B$3:$B$1315, "&lt;=" &amp; CT$1, DataRegularSeason20242025!$D$3:$D$1315, $A14)+SUMIFS(DataRegularSeason20242025!$AB$3:$AB$1315,DataRegularSeason20242025!$B$3:$B$1315, "&lt;=" &amp; CT$1, DataRegularSeason20242025!$E$3:$E$1315, $A14)</f>
        <v>8</v>
      </c>
      <c r="CU14">
        <f>SUMIFS(DataRegularSeason20242025!$AA$3:$AA$1315,DataRegularSeason20242025!$B$3:$B$1315, "&lt;=" &amp; CU$1, DataRegularSeason20242025!$D$3:$D$1315, $A14)+SUMIFS(DataRegularSeason20242025!$AB$3:$AB$1315,DataRegularSeason20242025!$B$3:$B$1315, "&lt;=" &amp; CU$1, DataRegularSeason20242025!$E$3:$E$1315, $A14)</f>
        <v>8</v>
      </c>
      <c r="CV14">
        <f>SUMIFS(DataRegularSeason20242025!$AA$3:$AA$1315,DataRegularSeason20242025!$B$3:$B$1315, "&lt;=" &amp; CV$1, DataRegularSeason20242025!$D$3:$D$1315, $A14)+SUMIFS(DataRegularSeason20242025!$AB$3:$AB$1315,DataRegularSeason20242025!$B$3:$B$1315, "&lt;=" &amp; CV$1, DataRegularSeason20242025!$E$3:$E$1315, $A14)</f>
        <v>8</v>
      </c>
      <c r="CW14">
        <f>SUMIFS(DataRegularSeason20242025!$AA$3:$AA$1315,DataRegularSeason20242025!$B$3:$B$1315, "&lt;=" &amp; CW$1, DataRegularSeason20242025!$D$3:$D$1315, $A14)+SUMIFS(DataRegularSeason20242025!$AB$3:$AB$1315,DataRegularSeason20242025!$B$3:$B$1315, "&lt;=" &amp; CW$1, DataRegularSeason20242025!$E$3:$E$1315, $A14)</f>
        <v>8</v>
      </c>
      <c r="CX14">
        <f>SUMIFS(DataRegularSeason20242025!$AA$3:$AA$1315,DataRegularSeason20242025!$B$3:$B$1315, "&lt;=" &amp; CX$1, DataRegularSeason20242025!$D$3:$D$1315, $A14)+SUMIFS(DataRegularSeason20242025!$AB$3:$AB$1315,DataRegularSeason20242025!$B$3:$B$1315, "&lt;=" &amp; CX$1, DataRegularSeason20242025!$E$3:$E$1315, $A14)</f>
        <v>8</v>
      </c>
      <c r="CY14">
        <f>SUMIFS(DataRegularSeason20242025!$AA$3:$AA$1315,DataRegularSeason20242025!$B$3:$B$1315, "&lt;=" &amp; CY$1, DataRegularSeason20242025!$D$3:$D$1315, $A14)+SUMIFS(DataRegularSeason20242025!$AB$3:$AB$1315,DataRegularSeason20242025!$B$3:$B$1315, "&lt;=" &amp; CY$1, DataRegularSeason20242025!$E$3:$E$1315, $A14)</f>
        <v>8</v>
      </c>
      <c r="CZ14">
        <f>SUMIFS(DataRegularSeason20242025!$AA$3:$AA$1315,DataRegularSeason20242025!$B$3:$B$1315, "&lt;=" &amp; CZ$1, DataRegularSeason20242025!$D$3:$D$1315, $A14)+SUMIFS(DataRegularSeason20242025!$AB$3:$AB$1315,DataRegularSeason20242025!$B$3:$B$1315, "&lt;=" &amp; CZ$1, DataRegularSeason20242025!$E$3:$E$1315, $A14)</f>
        <v>8</v>
      </c>
      <c r="DA14">
        <f>SUMIFS(DataRegularSeason20242025!$AA$3:$AA$1315,DataRegularSeason20242025!$B$3:$B$1315, "&lt;=" &amp; DA$1, DataRegularSeason20242025!$D$3:$D$1315, $A14)+SUMIFS(DataRegularSeason20242025!$AB$3:$AB$1315,DataRegularSeason20242025!$B$3:$B$1315, "&lt;=" &amp; DA$1, DataRegularSeason20242025!$E$3:$E$1315, $A14)</f>
        <v>8</v>
      </c>
      <c r="DB14">
        <f>SUMIFS(DataRegularSeason20242025!$AA$3:$AA$1315,DataRegularSeason20242025!$B$3:$B$1315, "&lt;=" &amp; DB$1, DataRegularSeason20242025!$D$3:$D$1315, $A14)+SUMIFS(DataRegularSeason20242025!$AB$3:$AB$1315,DataRegularSeason20242025!$B$3:$B$1315, "&lt;=" &amp; DB$1, DataRegularSeason20242025!$E$3:$E$1315, $A14)</f>
        <v>8</v>
      </c>
      <c r="DC14">
        <f>SUMIFS(DataRegularSeason20242025!$AA$3:$AA$1315,DataRegularSeason20242025!$B$3:$B$1315, "&lt;=" &amp; DC$1, DataRegularSeason20242025!$D$3:$D$1315, $A14)+SUMIFS(DataRegularSeason20242025!$AB$3:$AB$1315,DataRegularSeason20242025!$B$3:$B$1315, "&lt;=" &amp; DC$1, DataRegularSeason20242025!$E$3:$E$1315, $A14)</f>
        <v>8</v>
      </c>
      <c r="DD14">
        <f>SUMIFS(DataRegularSeason20242025!$AA$3:$AA$1315,DataRegularSeason20242025!$B$3:$B$1315, "&lt;=" &amp; DD$1, DataRegularSeason20242025!$D$3:$D$1315, $A14)+SUMIFS(DataRegularSeason20242025!$AB$3:$AB$1315,DataRegularSeason20242025!$B$3:$B$1315, "&lt;=" &amp; DD$1, DataRegularSeason20242025!$E$3:$E$1315, $A14)</f>
        <v>8</v>
      </c>
      <c r="DE14">
        <f>SUMIFS(DataRegularSeason20242025!$AA$3:$AA$1315,DataRegularSeason20242025!$B$3:$B$1315, "&lt;=" &amp; DE$1, DataRegularSeason20242025!$D$3:$D$1315, $A14)+SUMIFS(DataRegularSeason20242025!$AB$3:$AB$1315,DataRegularSeason20242025!$B$3:$B$1315, "&lt;=" &amp; DE$1, DataRegularSeason20242025!$E$3:$E$1315, $A14)</f>
        <v>8</v>
      </c>
      <c r="DF14">
        <f>SUMIFS(DataRegularSeason20242025!$AA$3:$AA$1315,DataRegularSeason20242025!$B$3:$B$1315, "&lt;=" &amp; DF$1, DataRegularSeason20242025!$D$3:$D$1315, $A14)+SUMIFS(DataRegularSeason20242025!$AB$3:$AB$1315,DataRegularSeason20242025!$B$3:$B$1315, "&lt;=" &amp; DF$1, DataRegularSeason20242025!$E$3:$E$1315, $A14)</f>
        <v>8</v>
      </c>
      <c r="DG14">
        <f>SUMIFS(DataRegularSeason20242025!$AA$3:$AA$1315,DataRegularSeason20242025!$B$3:$B$1315, "&lt;=" &amp; DG$1, DataRegularSeason20242025!$D$3:$D$1315, $A14)+SUMIFS(DataRegularSeason20242025!$AB$3:$AB$1315,DataRegularSeason20242025!$B$3:$B$1315, "&lt;=" &amp; DG$1, DataRegularSeason20242025!$E$3:$E$1315, $A14)</f>
        <v>8</v>
      </c>
      <c r="DH14">
        <f>SUMIFS(DataRegularSeason20242025!$AA$3:$AA$1315,DataRegularSeason20242025!$B$3:$B$1315, "&lt;=" &amp; DH$1, DataRegularSeason20242025!$D$3:$D$1315, $A14)+SUMIFS(DataRegularSeason20242025!$AB$3:$AB$1315,DataRegularSeason20242025!$B$3:$B$1315, "&lt;=" &amp; DH$1, DataRegularSeason20242025!$E$3:$E$1315, $A14)</f>
        <v>8</v>
      </c>
      <c r="DI14">
        <f>SUMIFS(DataRegularSeason20242025!$AA$3:$AA$1315,DataRegularSeason20242025!$B$3:$B$1315, "&lt;=" &amp; DI$1, DataRegularSeason20242025!$D$3:$D$1315, $A14)+SUMIFS(DataRegularSeason20242025!$AB$3:$AB$1315,DataRegularSeason20242025!$B$3:$B$1315, "&lt;=" &amp; DI$1, DataRegularSeason20242025!$E$3:$E$1315, $A14)</f>
        <v>8</v>
      </c>
      <c r="DJ14">
        <f>SUMIFS(DataRegularSeason20242025!$AA$3:$AA$1315,DataRegularSeason20242025!$B$3:$B$1315, "&lt;=" &amp; DJ$1, DataRegularSeason20242025!$D$3:$D$1315, $A14)+SUMIFS(DataRegularSeason20242025!$AB$3:$AB$1315,DataRegularSeason20242025!$B$3:$B$1315, "&lt;=" &amp; DJ$1, DataRegularSeason20242025!$E$3:$E$1315, $A14)</f>
        <v>8</v>
      </c>
      <c r="DK14">
        <f>SUMIFS(DataRegularSeason20242025!$AA$3:$AA$1315,DataRegularSeason20242025!$B$3:$B$1315, "&lt;=" &amp; DK$1, DataRegularSeason20242025!$D$3:$D$1315, $A14)+SUMIFS(DataRegularSeason20242025!$AB$3:$AB$1315,DataRegularSeason20242025!$B$3:$B$1315, "&lt;=" &amp; DK$1, DataRegularSeason20242025!$E$3:$E$1315, $A14)</f>
        <v>8</v>
      </c>
      <c r="DL14">
        <f>SUMIFS(DataRegularSeason20242025!$AA$3:$AA$1315,DataRegularSeason20242025!$B$3:$B$1315, "&lt;=" &amp; DL$1, DataRegularSeason20242025!$D$3:$D$1315, $A14)+SUMIFS(DataRegularSeason20242025!$AB$3:$AB$1315,DataRegularSeason20242025!$B$3:$B$1315, "&lt;=" &amp; DL$1, DataRegularSeason20242025!$E$3:$E$1315, $A14)</f>
        <v>8</v>
      </c>
      <c r="DM14">
        <f>SUMIFS(DataRegularSeason20242025!$AA$3:$AA$1315,DataRegularSeason20242025!$B$3:$B$1315, "&lt;=" &amp; DM$1, DataRegularSeason20242025!$D$3:$D$1315, $A14)+SUMIFS(DataRegularSeason20242025!$AB$3:$AB$1315,DataRegularSeason20242025!$B$3:$B$1315, "&lt;=" &amp; DM$1, DataRegularSeason20242025!$E$3:$E$1315, $A14)</f>
        <v>8</v>
      </c>
      <c r="DN14">
        <f>SUMIFS(DataRegularSeason20242025!$AA$3:$AA$1315,DataRegularSeason20242025!$B$3:$B$1315, "&lt;=" &amp; DN$1, DataRegularSeason20242025!$D$3:$D$1315, $A14)+SUMIFS(DataRegularSeason20242025!$AB$3:$AB$1315,DataRegularSeason20242025!$B$3:$B$1315, "&lt;=" &amp; DN$1, DataRegularSeason20242025!$E$3:$E$1315, $A14)</f>
        <v>8</v>
      </c>
      <c r="DO14">
        <f>SUMIFS(DataRegularSeason20242025!$AA$3:$AA$1315,DataRegularSeason20242025!$B$3:$B$1315, "&lt;=" &amp; DO$1, DataRegularSeason20242025!$D$3:$D$1315, $A14)+SUMIFS(DataRegularSeason20242025!$AB$3:$AB$1315,DataRegularSeason20242025!$B$3:$B$1315, "&lt;=" &amp; DO$1, DataRegularSeason20242025!$E$3:$E$1315, $A14)</f>
        <v>8</v>
      </c>
      <c r="DP14">
        <f>SUMIFS(DataRegularSeason20242025!$AA$3:$AA$1315,DataRegularSeason20242025!$B$3:$B$1315, "&lt;=" &amp; DP$1, DataRegularSeason20242025!$D$3:$D$1315, $A14)+SUMIFS(DataRegularSeason20242025!$AB$3:$AB$1315,DataRegularSeason20242025!$B$3:$B$1315, "&lt;=" &amp; DP$1, DataRegularSeason20242025!$E$3:$E$1315, $A14)</f>
        <v>8</v>
      </c>
      <c r="DQ14">
        <f>SUMIFS(DataRegularSeason20242025!$AA$3:$AA$1315,DataRegularSeason20242025!$B$3:$B$1315, "&lt;=" &amp; DQ$1, DataRegularSeason20242025!$D$3:$D$1315, $A14)+SUMIFS(DataRegularSeason20242025!$AB$3:$AB$1315,DataRegularSeason20242025!$B$3:$B$1315, "&lt;=" &amp; DQ$1, DataRegularSeason20242025!$E$3:$E$1315, $A14)</f>
        <v>8</v>
      </c>
      <c r="DR14">
        <f>SUMIFS(DataRegularSeason20242025!$AA$3:$AA$1315,DataRegularSeason20242025!$B$3:$B$1315, "&lt;=" &amp; DR$1, DataRegularSeason20242025!$D$3:$D$1315, $A14)+SUMIFS(DataRegularSeason20242025!$AB$3:$AB$1315,DataRegularSeason20242025!$B$3:$B$1315, "&lt;=" &amp; DR$1, DataRegularSeason20242025!$E$3:$E$1315, $A14)</f>
        <v>8</v>
      </c>
      <c r="DS14">
        <f>SUMIFS(DataRegularSeason20242025!$AA$3:$AA$1315,DataRegularSeason20242025!$B$3:$B$1315, "&lt;=" &amp; DS$1, DataRegularSeason20242025!$D$3:$D$1315, $A14)+SUMIFS(DataRegularSeason20242025!$AB$3:$AB$1315,DataRegularSeason20242025!$B$3:$B$1315, "&lt;=" &amp; DS$1, DataRegularSeason20242025!$E$3:$E$1315, $A14)</f>
        <v>8</v>
      </c>
      <c r="DT14">
        <f>SUMIFS(DataRegularSeason20242025!$AA$3:$AA$1315,DataRegularSeason20242025!$B$3:$B$1315, "&lt;=" &amp; DT$1, DataRegularSeason20242025!$D$3:$D$1315, $A14)+SUMIFS(DataRegularSeason20242025!$AB$3:$AB$1315,DataRegularSeason20242025!$B$3:$B$1315, "&lt;=" &amp; DT$1, DataRegularSeason20242025!$E$3:$E$1315, $A14)</f>
        <v>8</v>
      </c>
      <c r="DU14">
        <f>SUMIFS(DataRegularSeason20242025!$AA$3:$AA$1315,DataRegularSeason20242025!$B$3:$B$1315, "&lt;=" &amp; DU$1, DataRegularSeason20242025!$D$3:$D$1315, $A14)+SUMIFS(DataRegularSeason20242025!$AB$3:$AB$1315,DataRegularSeason20242025!$B$3:$B$1315, "&lt;=" &amp; DU$1, DataRegularSeason20242025!$E$3:$E$1315, $A14)</f>
        <v>8</v>
      </c>
      <c r="DV14">
        <f>SUMIFS(DataRegularSeason20242025!$AA$3:$AA$1315,DataRegularSeason20242025!$B$3:$B$1315, "&lt;=" &amp; DV$1, DataRegularSeason20242025!$D$3:$D$1315, $A14)+SUMIFS(DataRegularSeason20242025!$AB$3:$AB$1315,DataRegularSeason20242025!$B$3:$B$1315, "&lt;=" &amp; DV$1, DataRegularSeason20242025!$E$3:$E$1315, $A14)</f>
        <v>8</v>
      </c>
      <c r="DW14">
        <f>SUMIFS(DataRegularSeason20242025!$AA$3:$AA$1315,DataRegularSeason20242025!$B$3:$B$1315, "&lt;=" &amp; DW$1, DataRegularSeason20242025!$D$3:$D$1315, $A14)+SUMIFS(DataRegularSeason20242025!$AB$3:$AB$1315,DataRegularSeason20242025!$B$3:$B$1315, "&lt;=" &amp; DW$1, DataRegularSeason20242025!$E$3:$E$1315, $A14)</f>
        <v>8</v>
      </c>
      <c r="DX14">
        <f>SUMIFS(DataRegularSeason20242025!$AA$3:$AA$1315,DataRegularSeason20242025!$B$3:$B$1315, "&lt;=" &amp; DX$1, DataRegularSeason20242025!$D$3:$D$1315, $A14)+SUMIFS(DataRegularSeason20242025!$AB$3:$AB$1315,DataRegularSeason20242025!$B$3:$B$1315, "&lt;=" &amp; DX$1, DataRegularSeason20242025!$E$3:$E$1315, $A14)</f>
        <v>8</v>
      </c>
      <c r="DY14">
        <f>SUMIFS(DataRegularSeason20242025!$AA$3:$AA$1315,DataRegularSeason20242025!$B$3:$B$1315, "&lt;=" &amp; DY$1, DataRegularSeason20242025!$D$3:$D$1315, $A14)+SUMIFS(DataRegularSeason20242025!$AB$3:$AB$1315,DataRegularSeason20242025!$B$3:$B$1315, "&lt;=" &amp; DY$1, DataRegularSeason20242025!$E$3:$E$1315, $A14)</f>
        <v>8</v>
      </c>
      <c r="DZ14">
        <f>SUMIFS(DataRegularSeason20242025!$AA$3:$AA$1315,DataRegularSeason20242025!$B$3:$B$1315, "&lt;=" &amp; DZ$1, DataRegularSeason20242025!$D$3:$D$1315, $A14)+SUMIFS(DataRegularSeason20242025!$AB$3:$AB$1315,DataRegularSeason20242025!$B$3:$B$1315, "&lt;=" &amp; DZ$1, DataRegularSeason20242025!$E$3:$E$1315, $A14)</f>
        <v>8</v>
      </c>
      <c r="EA14">
        <f>SUMIFS(DataRegularSeason20242025!$AA$3:$AA$1315,DataRegularSeason20242025!$B$3:$B$1315, "&lt;=" &amp; EA$1, DataRegularSeason20242025!$D$3:$D$1315, $A14)+SUMIFS(DataRegularSeason20242025!$AB$3:$AB$1315,DataRegularSeason20242025!$B$3:$B$1315, "&lt;=" &amp; EA$1, DataRegularSeason20242025!$E$3:$E$1315, $A14)</f>
        <v>8</v>
      </c>
      <c r="EB14">
        <f>SUMIFS(DataRegularSeason20242025!$AA$3:$AA$1315,DataRegularSeason20242025!$B$3:$B$1315, "&lt;=" &amp; EB$1, DataRegularSeason20242025!$D$3:$D$1315, $A14)+SUMIFS(DataRegularSeason20242025!$AB$3:$AB$1315,DataRegularSeason20242025!$B$3:$B$1315, "&lt;=" &amp; EB$1, DataRegularSeason20242025!$E$3:$E$1315, $A14)</f>
        <v>8</v>
      </c>
      <c r="EC14">
        <f>SUMIFS(DataRegularSeason20242025!$AA$3:$AA$1315,DataRegularSeason20242025!$B$3:$B$1315, "&lt;=" &amp; EC$1, DataRegularSeason20242025!$D$3:$D$1315, $A14)+SUMIFS(DataRegularSeason20242025!$AB$3:$AB$1315,DataRegularSeason20242025!$B$3:$B$1315, "&lt;=" &amp; EC$1, DataRegularSeason20242025!$E$3:$E$1315, $A14)</f>
        <v>8</v>
      </c>
      <c r="ED14">
        <f>SUMIFS(DataRegularSeason20242025!$AA$3:$AA$1315,DataRegularSeason20242025!$B$3:$B$1315, "&lt;=" &amp; ED$1, DataRegularSeason20242025!$D$3:$D$1315, $A14)+SUMIFS(DataRegularSeason20242025!$AB$3:$AB$1315,DataRegularSeason20242025!$B$3:$B$1315, "&lt;=" &amp; ED$1, DataRegularSeason20242025!$E$3:$E$1315, $A14)</f>
        <v>8</v>
      </c>
      <c r="EE14">
        <f>SUMIFS(DataRegularSeason20242025!$AA$3:$AA$1315,DataRegularSeason20242025!$B$3:$B$1315, "&lt;=" &amp; EE$1, DataRegularSeason20242025!$D$3:$D$1315, $A14)+SUMIFS(DataRegularSeason20242025!$AB$3:$AB$1315,DataRegularSeason20242025!$B$3:$B$1315, "&lt;=" &amp; EE$1, DataRegularSeason20242025!$E$3:$E$1315, $A14)</f>
        <v>8</v>
      </c>
      <c r="EF14">
        <f>SUMIFS(DataRegularSeason20242025!$AA$3:$AA$1315,DataRegularSeason20242025!$B$3:$B$1315, "&lt;=" &amp; EF$1, DataRegularSeason20242025!$D$3:$D$1315, $A14)+SUMIFS(DataRegularSeason20242025!$AB$3:$AB$1315,DataRegularSeason20242025!$B$3:$B$1315, "&lt;=" &amp; EF$1, DataRegularSeason20242025!$E$3:$E$1315, $A14)</f>
        <v>8</v>
      </c>
      <c r="EG14">
        <f>SUMIFS(DataRegularSeason20242025!$AA$3:$AA$1315,DataRegularSeason20242025!$B$3:$B$1315, "&lt;=" &amp; EG$1, DataRegularSeason20242025!$D$3:$D$1315, $A14)+SUMIFS(DataRegularSeason20242025!$AB$3:$AB$1315,DataRegularSeason20242025!$B$3:$B$1315, "&lt;=" &amp; EG$1, DataRegularSeason20242025!$E$3:$E$1315, $A14)</f>
        <v>8</v>
      </c>
      <c r="EH14">
        <f>SUMIFS(DataRegularSeason20242025!$AA$3:$AA$1315,DataRegularSeason20242025!$B$3:$B$1315, "&lt;=" &amp; EH$1, DataRegularSeason20242025!$D$3:$D$1315, $A14)+SUMIFS(DataRegularSeason20242025!$AB$3:$AB$1315,DataRegularSeason20242025!$B$3:$B$1315, "&lt;=" &amp; EH$1, DataRegularSeason20242025!$E$3:$E$1315, $A14)</f>
        <v>8</v>
      </c>
      <c r="EI14">
        <f>SUMIFS(DataRegularSeason20242025!$AA$3:$AA$1315,DataRegularSeason20242025!$B$3:$B$1315, "&lt;=" &amp; EI$1, DataRegularSeason20242025!$D$3:$D$1315, $A14)+SUMIFS(DataRegularSeason20242025!$AB$3:$AB$1315,DataRegularSeason20242025!$B$3:$B$1315, "&lt;=" &amp; EI$1, DataRegularSeason20242025!$E$3:$E$1315, $A14)</f>
        <v>8</v>
      </c>
      <c r="EJ14">
        <f>SUMIFS(DataRegularSeason20242025!$AA$3:$AA$1315,DataRegularSeason20242025!$B$3:$B$1315, "&lt;=" &amp; EJ$1, DataRegularSeason20242025!$D$3:$D$1315, $A14)+SUMIFS(DataRegularSeason20242025!$AB$3:$AB$1315,DataRegularSeason20242025!$B$3:$B$1315, "&lt;=" &amp; EJ$1, DataRegularSeason20242025!$E$3:$E$1315, $A14)</f>
        <v>8</v>
      </c>
      <c r="EK14">
        <f>SUMIFS(DataRegularSeason20242025!$AA$3:$AA$1315,DataRegularSeason20242025!$B$3:$B$1315, "&lt;=" &amp; EK$1, DataRegularSeason20242025!$D$3:$D$1315, $A14)+SUMIFS(DataRegularSeason20242025!$AB$3:$AB$1315,DataRegularSeason20242025!$B$3:$B$1315, "&lt;=" &amp; EK$1, DataRegularSeason20242025!$E$3:$E$1315, $A14)</f>
        <v>8</v>
      </c>
      <c r="EL14">
        <f>SUMIFS(DataRegularSeason20242025!$AA$3:$AA$1315,DataRegularSeason20242025!$B$3:$B$1315, "&lt;=" &amp; EL$1, DataRegularSeason20242025!$D$3:$D$1315, $A14)+SUMIFS(DataRegularSeason20242025!$AB$3:$AB$1315,DataRegularSeason20242025!$B$3:$B$1315, "&lt;=" &amp; EL$1, DataRegularSeason20242025!$E$3:$E$1315, $A14)</f>
        <v>8</v>
      </c>
      <c r="EM14">
        <f>SUMIFS(DataRegularSeason20242025!$AA$3:$AA$1315,DataRegularSeason20242025!$B$3:$B$1315, "&lt;=" &amp; EM$1, DataRegularSeason20242025!$D$3:$D$1315, $A14)+SUMIFS(DataRegularSeason20242025!$AB$3:$AB$1315,DataRegularSeason20242025!$B$3:$B$1315, "&lt;=" &amp; EM$1, DataRegularSeason20242025!$E$3:$E$1315, $A14)</f>
        <v>8</v>
      </c>
      <c r="EN14">
        <f>SUMIFS(DataRegularSeason20242025!$AA$3:$AA$1315,DataRegularSeason20242025!$B$3:$B$1315, "&lt;=" &amp; EN$1, DataRegularSeason20242025!$D$3:$D$1315, $A14)+SUMIFS(DataRegularSeason20242025!$AB$3:$AB$1315,DataRegularSeason20242025!$B$3:$B$1315, "&lt;=" &amp; EN$1, DataRegularSeason20242025!$E$3:$E$1315, $A14)</f>
        <v>8</v>
      </c>
      <c r="EO14">
        <f>SUMIFS(DataRegularSeason20242025!$AA$3:$AA$1315,DataRegularSeason20242025!$B$3:$B$1315, "&lt;=" &amp; EO$1, DataRegularSeason20242025!$D$3:$D$1315, $A14)+SUMIFS(DataRegularSeason20242025!$AB$3:$AB$1315,DataRegularSeason20242025!$B$3:$B$1315, "&lt;=" &amp; EO$1, DataRegularSeason20242025!$E$3:$E$1315, $A14)</f>
        <v>8</v>
      </c>
      <c r="EP14">
        <f>SUMIFS(DataRegularSeason20242025!$AA$3:$AA$1315,DataRegularSeason20242025!$B$3:$B$1315, "&lt;=" &amp; EP$1, DataRegularSeason20242025!$D$3:$D$1315, $A14)+SUMIFS(DataRegularSeason20242025!$AB$3:$AB$1315,DataRegularSeason20242025!$B$3:$B$1315, "&lt;=" &amp; EP$1, DataRegularSeason20242025!$E$3:$E$1315, $A14)</f>
        <v>8</v>
      </c>
      <c r="EQ14">
        <f>SUMIFS(DataRegularSeason20242025!$AA$3:$AA$1315,DataRegularSeason20242025!$B$3:$B$1315, "&lt;=" &amp; EQ$1, DataRegularSeason20242025!$D$3:$D$1315, $A14)+SUMIFS(DataRegularSeason20242025!$AB$3:$AB$1315,DataRegularSeason20242025!$B$3:$B$1315, "&lt;=" &amp; EQ$1, DataRegularSeason20242025!$E$3:$E$1315, $A14)</f>
        <v>8</v>
      </c>
      <c r="ER14">
        <f>SUMIFS(DataRegularSeason20242025!$AA$3:$AA$1315,DataRegularSeason20242025!$B$3:$B$1315, "&lt;=" &amp; ER$1, DataRegularSeason20242025!$D$3:$D$1315, $A14)+SUMIFS(DataRegularSeason20242025!$AB$3:$AB$1315,DataRegularSeason20242025!$B$3:$B$1315, "&lt;=" &amp; ER$1, DataRegularSeason20242025!$E$3:$E$1315, $A14)</f>
        <v>8</v>
      </c>
      <c r="ES14">
        <f>SUMIFS(DataRegularSeason20242025!$AA$3:$AA$1315,DataRegularSeason20242025!$B$3:$B$1315, "&lt;=" &amp; ES$1, DataRegularSeason20242025!$D$3:$D$1315, $A14)+SUMIFS(DataRegularSeason20242025!$AB$3:$AB$1315,DataRegularSeason20242025!$B$3:$B$1315, "&lt;=" &amp; ES$1, DataRegularSeason20242025!$E$3:$E$1315, $A14)</f>
        <v>8</v>
      </c>
      <c r="ET14">
        <f>SUMIFS(DataRegularSeason20242025!$AA$3:$AA$1315,DataRegularSeason20242025!$B$3:$B$1315, "&lt;=" &amp; ET$1, DataRegularSeason20242025!$D$3:$D$1315, $A14)+SUMIFS(DataRegularSeason20242025!$AB$3:$AB$1315,DataRegularSeason20242025!$B$3:$B$1315, "&lt;=" &amp; ET$1, DataRegularSeason20242025!$E$3:$E$1315, $A14)</f>
        <v>8</v>
      </c>
      <c r="EU14">
        <f>SUMIFS(DataRegularSeason20242025!$AA$3:$AA$1315,DataRegularSeason20242025!$B$3:$B$1315, "&lt;=" &amp; EU$1, DataRegularSeason20242025!$D$3:$D$1315, $A14)+SUMIFS(DataRegularSeason20242025!$AB$3:$AB$1315,DataRegularSeason20242025!$B$3:$B$1315, "&lt;=" &amp; EU$1, DataRegularSeason20242025!$E$3:$E$1315, $A14)</f>
        <v>8</v>
      </c>
      <c r="EV14">
        <f>SUMIFS(DataRegularSeason20242025!$AA$3:$AA$1315,DataRegularSeason20242025!$B$3:$B$1315, "&lt;=" &amp; EV$1, DataRegularSeason20242025!$D$3:$D$1315, $A14)+SUMIFS(DataRegularSeason20242025!$AB$3:$AB$1315,DataRegularSeason20242025!$B$3:$B$1315, "&lt;=" &amp; EV$1, DataRegularSeason20242025!$E$3:$E$1315, $A14)</f>
        <v>8</v>
      </c>
      <c r="EW14">
        <f>SUMIFS(DataRegularSeason20242025!$AA$3:$AA$1315,DataRegularSeason20242025!$B$3:$B$1315, "&lt;=" &amp; EW$1, DataRegularSeason20242025!$D$3:$D$1315, $A14)+SUMIFS(DataRegularSeason20242025!$AB$3:$AB$1315,DataRegularSeason20242025!$B$3:$B$1315, "&lt;=" &amp; EW$1, DataRegularSeason20242025!$E$3:$E$1315, $A14)</f>
        <v>8</v>
      </c>
      <c r="EX14">
        <f>SUMIFS(DataRegularSeason20242025!$AA$3:$AA$1315,DataRegularSeason20242025!$B$3:$B$1315, "&lt;=" &amp; EX$1, DataRegularSeason20242025!$D$3:$D$1315, $A14)+SUMIFS(DataRegularSeason20242025!$AB$3:$AB$1315,DataRegularSeason20242025!$B$3:$B$1315, "&lt;=" &amp; EX$1, DataRegularSeason20242025!$E$3:$E$1315, $A14)</f>
        <v>8</v>
      </c>
      <c r="EY14">
        <f>SUMIFS(DataRegularSeason20242025!$AA$3:$AA$1315,DataRegularSeason20242025!$B$3:$B$1315, "&lt;=" &amp; EY$1, DataRegularSeason20242025!$D$3:$D$1315, $A14)+SUMIFS(DataRegularSeason20242025!$AB$3:$AB$1315,DataRegularSeason20242025!$B$3:$B$1315, "&lt;=" &amp; EY$1, DataRegularSeason20242025!$E$3:$E$1315, $A14)</f>
        <v>8</v>
      </c>
      <c r="EZ14">
        <f>SUMIFS(DataRegularSeason20242025!$AA$3:$AA$1315,DataRegularSeason20242025!$B$3:$B$1315, "&lt;=" &amp; EZ$1, DataRegularSeason20242025!$D$3:$D$1315, $A14)+SUMIFS(DataRegularSeason20242025!$AB$3:$AB$1315,DataRegularSeason20242025!$B$3:$B$1315, "&lt;=" &amp; EZ$1, DataRegularSeason20242025!$E$3:$E$1315, $A14)</f>
        <v>8</v>
      </c>
      <c r="FA14">
        <f>SUMIFS(DataRegularSeason20242025!$AA$3:$AA$1315,DataRegularSeason20242025!$B$3:$B$1315, "&lt;=" &amp; FA$1, DataRegularSeason20242025!$D$3:$D$1315, $A14)+SUMIFS(DataRegularSeason20242025!$AB$3:$AB$1315,DataRegularSeason20242025!$B$3:$B$1315, "&lt;=" &amp; FA$1, DataRegularSeason20242025!$E$3:$E$1315, $A14)</f>
        <v>8</v>
      </c>
      <c r="FB14">
        <f>SUMIFS(DataRegularSeason20242025!$AA$3:$AA$1315,DataRegularSeason20242025!$B$3:$B$1315, "&lt;=" &amp; FB$1, DataRegularSeason20242025!$D$3:$D$1315, $A14)+SUMIFS(DataRegularSeason20242025!$AB$3:$AB$1315,DataRegularSeason20242025!$B$3:$B$1315, "&lt;=" &amp; FB$1, DataRegularSeason20242025!$E$3:$E$1315, $A14)</f>
        <v>8</v>
      </c>
      <c r="FC14">
        <f>SUMIFS(DataRegularSeason20242025!$AA$3:$AA$1315,DataRegularSeason20242025!$B$3:$B$1315, "&lt;=" &amp; FC$1, DataRegularSeason20242025!$D$3:$D$1315, $A14)+SUMIFS(DataRegularSeason20242025!$AB$3:$AB$1315,DataRegularSeason20242025!$B$3:$B$1315, "&lt;=" &amp; FC$1, DataRegularSeason20242025!$E$3:$E$1315, $A14)</f>
        <v>8</v>
      </c>
      <c r="FD14">
        <f>SUMIFS(DataRegularSeason20242025!$AA$3:$AA$1315,DataRegularSeason20242025!$B$3:$B$1315, "&lt;=" &amp; FD$1, DataRegularSeason20242025!$D$3:$D$1315, $A14)+SUMIFS(DataRegularSeason20242025!$AB$3:$AB$1315,DataRegularSeason20242025!$B$3:$B$1315, "&lt;=" &amp; FD$1, DataRegularSeason20242025!$E$3:$E$1315, $A14)</f>
        <v>8</v>
      </c>
      <c r="FE14">
        <f>SUMIFS(DataRegularSeason20242025!$AA$3:$AA$1315,DataRegularSeason20242025!$B$3:$B$1315, "&lt;=" &amp; FE$1, DataRegularSeason20242025!$D$3:$D$1315, $A14)+SUMIFS(DataRegularSeason20242025!$AB$3:$AB$1315,DataRegularSeason20242025!$B$3:$B$1315, "&lt;=" &amp; FE$1, DataRegularSeason20242025!$E$3:$E$1315, $A14)</f>
        <v>8</v>
      </c>
      <c r="FF14">
        <f>SUMIFS(DataRegularSeason20242025!$AA$3:$AA$1315,DataRegularSeason20242025!$B$3:$B$1315, "&lt;=" &amp; FF$1, DataRegularSeason20242025!$D$3:$D$1315, $A14)+SUMIFS(DataRegularSeason20242025!$AB$3:$AB$1315,DataRegularSeason20242025!$B$3:$B$1315, "&lt;=" &amp; FF$1, DataRegularSeason20242025!$E$3:$E$1315, $A14)</f>
        <v>8</v>
      </c>
      <c r="FG14">
        <f>SUMIFS(DataRegularSeason20242025!$AA$3:$AA$1315,DataRegularSeason20242025!$B$3:$B$1315, "&lt;=" &amp; FG$1, DataRegularSeason20242025!$D$3:$D$1315, $A14)+SUMIFS(DataRegularSeason20242025!$AB$3:$AB$1315,DataRegularSeason20242025!$B$3:$B$1315, "&lt;=" &amp; FG$1, DataRegularSeason20242025!$E$3:$E$1315, $A14)</f>
        <v>8</v>
      </c>
      <c r="FH14">
        <f>SUMIFS(DataRegularSeason20242025!$AA$3:$AA$1315,DataRegularSeason20242025!$B$3:$B$1315, "&lt;=" &amp; FH$1, DataRegularSeason20242025!$D$3:$D$1315, $A14)+SUMIFS(DataRegularSeason20242025!$AB$3:$AB$1315,DataRegularSeason20242025!$B$3:$B$1315, "&lt;=" &amp; FH$1, DataRegularSeason20242025!$E$3:$E$1315, $A14)</f>
        <v>8</v>
      </c>
      <c r="FI14">
        <f>SUMIFS(DataRegularSeason20242025!$AA$3:$AA$1315,DataRegularSeason20242025!$B$3:$B$1315, "&lt;=" &amp; FI$1, DataRegularSeason20242025!$D$3:$D$1315, $A14)+SUMIFS(DataRegularSeason20242025!$AB$3:$AB$1315,DataRegularSeason20242025!$B$3:$B$1315, "&lt;=" &amp; FI$1, DataRegularSeason20242025!$E$3:$E$1315, $A14)</f>
        <v>8</v>
      </c>
      <c r="FJ14">
        <f>SUMIFS(DataRegularSeason20242025!$AA$3:$AA$1315,DataRegularSeason20242025!$B$3:$B$1315, "&lt;=" &amp; FJ$1, DataRegularSeason20242025!$D$3:$D$1315, $A14)+SUMIFS(DataRegularSeason20242025!$AB$3:$AB$1315,DataRegularSeason20242025!$B$3:$B$1315, "&lt;=" &amp; FJ$1, DataRegularSeason20242025!$E$3:$E$1315, $A14)</f>
        <v>8</v>
      </c>
      <c r="FK14">
        <f>SUMIFS(DataRegularSeason20242025!$AA$3:$AA$1315,DataRegularSeason20242025!$B$3:$B$1315, "&lt;=" &amp; FK$1, DataRegularSeason20242025!$D$3:$D$1315, $A14)+SUMIFS(DataRegularSeason20242025!$AB$3:$AB$1315,DataRegularSeason20242025!$B$3:$B$1315, "&lt;=" &amp; FK$1, DataRegularSeason20242025!$E$3:$E$1315, $A14)</f>
        <v>8</v>
      </c>
      <c r="FL14">
        <f>SUMIFS(DataRegularSeason20242025!$AA$3:$AA$1315,DataRegularSeason20242025!$B$3:$B$1315, "&lt;=" &amp; FL$1, DataRegularSeason20242025!$D$3:$D$1315, $A14)+SUMIFS(DataRegularSeason20242025!$AB$3:$AB$1315,DataRegularSeason20242025!$B$3:$B$1315, "&lt;=" &amp; FL$1, DataRegularSeason20242025!$E$3:$E$1315, $A14)</f>
        <v>8</v>
      </c>
      <c r="FM14">
        <f>SUMIFS(DataRegularSeason20242025!$AA$3:$AA$1315,DataRegularSeason20242025!$B$3:$B$1315, "&lt;=" &amp; FM$1, DataRegularSeason20242025!$D$3:$D$1315, $A14)+SUMIFS(DataRegularSeason20242025!$AB$3:$AB$1315,DataRegularSeason20242025!$B$3:$B$1315, "&lt;=" &amp; FM$1, DataRegularSeason20242025!$E$3:$E$1315, $A14)</f>
        <v>8</v>
      </c>
      <c r="FN14">
        <f>SUMIFS(DataRegularSeason20242025!$AA$3:$AA$1315,DataRegularSeason20242025!$B$3:$B$1315, "&lt;=" &amp; FN$1, DataRegularSeason20242025!$D$3:$D$1315, $A14)+SUMIFS(DataRegularSeason20242025!$AB$3:$AB$1315,DataRegularSeason20242025!$B$3:$B$1315, "&lt;=" &amp; FN$1, DataRegularSeason20242025!$E$3:$E$1315, $A14)</f>
        <v>8</v>
      </c>
      <c r="FO14">
        <f>SUMIFS(DataRegularSeason20242025!$AA$3:$AA$1315,DataRegularSeason20242025!$B$3:$B$1315, "&lt;=" &amp; FO$1, DataRegularSeason20242025!$D$3:$D$1315, $A14)+SUMIFS(DataRegularSeason20242025!$AB$3:$AB$1315,DataRegularSeason20242025!$B$3:$B$1315, "&lt;=" &amp; FO$1, DataRegularSeason20242025!$E$3:$E$1315, $A14)</f>
        <v>8</v>
      </c>
      <c r="FP14">
        <f>SUMIFS(DataRegularSeason20242025!$AA$3:$AA$1315,DataRegularSeason20242025!$B$3:$B$1315, "&lt;=" &amp; FP$1, DataRegularSeason20242025!$D$3:$D$1315, $A14)+SUMIFS(DataRegularSeason20242025!$AB$3:$AB$1315,DataRegularSeason20242025!$B$3:$B$1315, "&lt;=" &amp; FP$1, DataRegularSeason20242025!$E$3:$E$1315, $A14)</f>
        <v>8</v>
      </c>
      <c r="FQ14">
        <f>SUMIFS(DataRegularSeason20242025!$AA$3:$AA$1315,DataRegularSeason20242025!$B$3:$B$1315, "&lt;=" &amp; FQ$1, DataRegularSeason20242025!$D$3:$D$1315, $A14)+SUMIFS(DataRegularSeason20242025!$AB$3:$AB$1315,DataRegularSeason20242025!$B$3:$B$1315, "&lt;=" &amp; FQ$1, DataRegularSeason20242025!$E$3:$E$1315, $A14)</f>
        <v>8</v>
      </c>
      <c r="FR14">
        <f>SUMIFS(DataRegularSeason20242025!$AA$3:$AA$1315,DataRegularSeason20242025!$B$3:$B$1315, "&lt;=" &amp; FR$1, DataRegularSeason20242025!$D$3:$D$1315, $A14)+SUMIFS(DataRegularSeason20242025!$AB$3:$AB$1315,DataRegularSeason20242025!$B$3:$B$1315, "&lt;=" &amp; FR$1, DataRegularSeason20242025!$E$3:$E$1315, $A14)</f>
        <v>8</v>
      </c>
      <c r="FS14">
        <f>SUMIFS(DataRegularSeason20242025!$AA$3:$AA$1315,DataRegularSeason20242025!$B$3:$B$1315, "&lt;=" &amp; FS$1, DataRegularSeason20242025!$D$3:$D$1315, $A14)+SUMIFS(DataRegularSeason20242025!$AB$3:$AB$1315,DataRegularSeason20242025!$B$3:$B$1315, "&lt;=" &amp; FS$1, DataRegularSeason20242025!$E$3:$E$1315, $A14)</f>
        <v>8</v>
      </c>
      <c r="FT14">
        <f>SUMIFS(DataRegularSeason20242025!$AA$3:$AA$1315,DataRegularSeason20242025!$B$3:$B$1315, "&lt;=" &amp; FT$1, DataRegularSeason20242025!$D$3:$D$1315, $A14)+SUMIFS(DataRegularSeason20242025!$AB$3:$AB$1315,DataRegularSeason20242025!$B$3:$B$1315, "&lt;=" &amp; FT$1, DataRegularSeason20242025!$E$3:$E$1315, $A14)</f>
        <v>8</v>
      </c>
      <c r="FU14">
        <f>SUMIFS(DataRegularSeason20242025!$AA$3:$AA$1315,DataRegularSeason20242025!$B$3:$B$1315, "&lt;=" &amp; FU$1, DataRegularSeason20242025!$D$3:$D$1315, $A14)+SUMIFS(DataRegularSeason20242025!$AB$3:$AB$1315,DataRegularSeason20242025!$B$3:$B$1315, "&lt;=" &amp; FU$1, DataRegularSeason20242025!$E$3:$E$1315, $A14)</f>
        <v>8</v>
      </c>
      <c r="FV14">
        <f>SUMIFS(DataRegularSeason20242025!$AA$3:$AA$1315,DataRegularSeason20242025!$B$3:$B$1315, "&lt;=" &amp; FV$1, DataRegularSeason20242025!$D$3:$D$1315, $A14)+SUMIFS(DataRegularSeason20242025!$AB$3:$AB$1315,DataRegularSeason20242025!$B$3:$B$1315, "&lt;=" &amp; FV$1, DataRegularSeason20242025!$E$3:$E$1315, $A14)</f>
        <v>8</v>
      </c>
      <c r="FW14">
        <f>SUMIFS(DataRegularSeason20242025!$AA$3:$AA$1315,DataRegularSeason20242025!$B$3:$B$1315, "&lt;=" &amp; FW$1, DataRegularSeason20242025!$D$3:$D$1315, $A14)+SUMIFS(DataRegularSeason20242025!$AB$3:$AB$1315,DataRegularSeason20242025!$B$3:$B$1315, "&lt;=" &amp; FW$1, DataRegularSeason20242025!$E$3:$E$1315, $A14)</f>
        <v>8</v>
      </c>
      <c r="FX14">
        <f>SUMIFS(DataRegularSeason20242025!$AA$3:$AA$1315,DataRegularSeason20242025!$B$3:$B$1315, "&lt;=" &amp; FX$1, DataRegularSeason20242025!$D$3:$D$1315, $A14)+SUMIFS(DataRegularSeason20242025!$AB$3:$AB$1315,DataRegularSeason20242025!$B$3:$B$1315, "&lt;=" &amp; FX$1, DataRegularSeason20242025!$E$3:$E$1315, $A14)</f>
        <v>8</v>
      </c>
      <c r="FY14">
        <f>SUMIFS(DataRegularSeason20242025!$AA$3:$AA$1315,DataRegularSeason20242025!$B$3:$B$1315, "&lt;=" &amp; FY$1, DataRegularSeason20242025!$D$3:$D$1315, $A14)+SUMIFS(DataRegularSeason20242025!$AB$3:$AB$1315,DataRegularSeason20242025!$B$3:$B$1315, "&lt;=" &amp; FY$1, DataRegularSeason20242025!$E$3:$E$1315, $A14)</f>
        <v>8</v>
      </c>
      <c r="FZ14">
        <f>SUMIFS(DataRegularSeason20242025!$AA$3:$AA$1315,DataRegularSeason20242025!$B$3:$B$1315, "&lt;=" &amp; FZ$1, DataRegularSeason20242025!$D$3:$D$1315, $A14)+SUMIFS(DataRegularSeason20242025!$AB$3:$AB$1315,DataRegularSeason20242025!$B$3:$B$1315, "&lt;=" &amp; FZ$1, DataRegularSeason20242025!$E$3:$E$1315, $A14)</f>
        <v>8</v>
      </c>
      <c r="GA14">
        <f>SUMIFS(DataRegularSeason20242025!$AA$3:$AA$1315,DataRegularSeason20242025!$B$3:$B$1315, "&lt;=" &amp; GA$1, DataRegularSeason20242025!$D$3:$D$1315, $A14)+SUMIFS(DataRegularSeason20242025!$AB$3:$AB$1315,DataRegularSeason20242025!$B$3:$B$1315, "&lt;=" &amp; GA$1, DataRegularSeason20242025!$E$3:$E$1315, $A14)</f>
        <v>8</v>
      </c>
      <c r="GB14">
        <f>SUMIFS(DataRegularSeason20242025!$AA$3:$AA$1315,DataRegularSeason20242025!$B$3:$B$1315, "&lt;=" &amp; GB$1, DataRegularSeason20242025!$D$3:$D$1315, $A14)+SUMIFS(DataRegularSeason20242025!$AB$3:$AB$1315,DataRegularSeason20242025!$B$3:$B$1315, "&lt;=" &amp; GB$1, DataRegularSeason20242025!$E$3:$E$1315, $A14)</f>
        <v>8</v>
      </c>
      <c r="GC14">
        <f>SUMIFS(DataRegularSeason20242025!$AA$3:$AA$1315,DataRegularSeason20242025!$B$3:$B$1315, "&lt;=" &amp; GC$1, DataRegularSeason20242025!$D$3:$D$1315, $A14)+SUMIFS(DataRegularSeason20242025!$AB$3:$AB$1315,DataRegularSeason20242025!$B$3:$B$1315, "&lt;=" &amp; GC$1, DataRegularSeason20242025!$E$3:$E$1315, $A14)</f>
        <v>8</v>
      </c>
      <c r="GD14">
        <f>SUMIFS(DataRegularSeason20242025!$AA$3:$AA$1315,DataRegularSeason20242025!$B$3:$B$1315, "&lt;=" &amp; GD$1, DataRegularSeason20242025!$D$3:$D$1315, $A14)+SUMIFS(DataRegularSeason20242025!$AB$3:$AB$1315,DataRegularSeason20242025!$B$3:$B$1315, "&lt;=" &amp; GD$1, DataRegularSeason20242025!$E$3:$E$1315, $A14)</f>
        <v>8</v>
      </c>
      <c r="GE14">
        <f>SUMIFS(DataRegularSeason20242025!$AA$3:$AA$1315,DataRegularSeason20242025!$B$3:$B$1315, "&lt;=" &amp; GE$1, DataRegularSeason20242025!$D$3:$D$1315, $A14)+SUMIFS(DataRegularSeason20242025!$AB$3:$AB$1315,DataRegularSeason20242025!$B$3:$B$1315, "&lt;=" &amp; GE$1, DataRegularSeason20242025!$E$3:$E$1315, $A14)</f>
        <v>8</v>
      </c>
      <c r="GF14">
        <f>SUMIFS(DataRegularSeason20242025!$AA$3:$AA$1315,DataRegularSeason20242025!$B$3:$B$1315, "&lt;=" &amp; GF$1, DataRegularSeason20242025!$D$3:$D$1315, $A14)+SUMIFS(DataRegularSeason20242025!$AB$3:$AB$1315,DataRegularSeason20242025!$B$3:$B$1315, "&lt;=" &amp; GF$1, DataRegularSeason20242025!$E$3:$E$1315, $A14)</f>
        <v>8</v>
      </c>
      <c r="GG14">
        <f>SUMIFS(DataRegularSeason20242025!$AA$3:$AA$1315,DataRegularSeason20242025!$B$3:$B$1315, "&lt;=" &amp; GG$1, DataRegularSeason20242025!$D$3:$D$1315, $A14)+SUMIFS(DataRegularSeason20242025!$AB$3:$AB$1315,DataRegularSeason20242025!$B$3:$B$1315, "&lt;=" &amp; GG$1, DataRegularSeason20242025!$E$3:$E$1315, $A14)</f>
        <v>8</v>
      </c>
      <c r="GH14">
        <f>SUMIFS(DataRegularSeason20242025!$AA$3:$AA$1315,DataRegularSeason20242025!$B$3:$B$1315, "&lt;=" &amp; GH$1, DataRegularSeason20242025!$D$3:$D$1315, $A14)+SUMIFS(DataRegularSeason20242025!$AB$3:$AB$1315,DataRegularSeason20242025!$B$3:$B$1315, "&lt;=" &amp; GH$1, DataRegularSeason20242025!$E$3:$E$1315, $A14)</f>
        <v>8</v>
      </c>
      <c r="GI14">
        <f>SUMIFS(DataRegularSeason20242025!$AA$3:$AA$1315,DataRegularSeason20242025!$B$3:$B$1315, "&lt;=" &amp; GI$1, DataRegularSeason20242025!$D$3:$D$1315, $A14)+SUMIFS(DataRegularSeason20242025!$AB$3:$AB$1315,DataRegularSeason20242025!$B$3:$B$1315, "&lt;=" &amp; GI$1, DataRegularSeason20242025!$E$3:$E$1315, $A14)</f>
        <v>8</v>
      </c>
      <c r="GJ14">
        <f>SUMIFS(DataRegularSeason20242025!$AA$3:$AA$1315,DataRegularSeason20242025!$B$3:$B$1315, "&lt;=" &amp; GJ$1, DataRegularSeason20242025!$D$3:$D$1315, $A14)+SUMIFS(DataRegularSeason20242025!$AB$3:$AB$1315,DataRegularSeason20242025!$B$3:$B$1315, "&lt;=" &amp; GJ$1, DataRegularSeason20242025!$E$3:$E$1315, $A14)</f>
        <v>8</v>
      </c>
      <c r="GK14">
        <f>SUMIFS(DataRegularSeason20242025!$AA$3:$AA$1315,DataRegularSeason20242025!$B$3:$B$1315, "&lt;=" &amp; GK$1, DataRegularSeason20242025!$D$3:$D$1315, $A14)+SUMIFS(DataRegularSeason20242025!$AB$3:$AB$1315,DataRegularSeason20242025!$B$3:$B$1315, "&lt;=" &amp; GK$1, DataRegularSeason20242025!$E$3:$E$1315, $A14)</f>
        <v>8</v>
      </c>
      <c r="GL14">
        <f>SUMIFS(DataRegularSeason20242025!$AA$3:$AA$1315,DataRegularSeason20242025!$B$3:$B$1315, "&lt;=" &amp; GL$1, DataRegularSeason20242025!$D$3:$D$1315, $A14)+SUMIFS(DataRegularSeason20242025!$AB$3:$AB$1315,DataRegularSeason20242025!$B$3:$B$1315, "&lt;=" &amp; GL$1, DataRegularSeason20242025!$E$3:$E$1315, $A14)</f>
        <v>8</v>
      </c>
      <c r="GM14">
        <f>SUMIFS(DataRegularSeason20242025!$AA$3:$AA$1315,DataRegularSeason20242025!$B$3:$B$1315, "&lt;=" &amp; GM$1, DataRegularSeason20242025!$D$3:$D$1315, $A14)+SUMIFS(DataRegularSeason20242025!$AB$3:$AB$1315,DataRegularSeason20242025!$B$3:$B$1315, "&lt;=" &amp; GM$1, DataRegularSeason20242025!$E$3:$E$1315, $A14)</f>
        <v>8</v>
      </c>
      <c r="GN14">
        <f>SUMIFS(DataRegularSeason20242025!$AA$3:$AA$1315,DataRegularSeason20242025!$B$3:$B$1315, "&lt;=" &amp; GN$1, DataRegularSeason20242025!$D$3:$D$1315, $A14)+SUMIFS(DataRegularSeason20242025!$AB$3:$AB$1315,DataRegularSeason20242025!$B$3:$B$1315, "&lt;=" &amp; GN$1, DataRegularSeason20242025!$E$3:$E$1315, $A14)</f>
        <v>8</v>
      </c>
      <c r="GO14">
        <f>SUMIFS(DataRegularSeason20242025!$AA$3:$AA$1315,DataRegularSeason20242025!$B$3:$B$1315, "&lt;=" &amp; GO$1, DataRegularSeason20242025!$D$3:$D$1315, $A14)+SUMIFS(DataRegularSeason20242025!$AB$3:$AB$1315,DataRegularSeason20242025!$B$3:$B$1315, "&lt;=" &amp; GO$1, DataRegularSeason20242025!$E$3:$E$1315, $A14)</f>
        <v>8</v>
      </c>
      <c r="GP14">
        <f>SUMIFS(DataRegularSeason20242025!$AA$3:$AA$1315,DataRegularSeason20242025!$B$3:$B$1315, "&lt;=" &amp; GP$1, DataRegularSeason20242025!$D$3:$D$1315, $A14)+SUMIFS(DataRegularSeason20242025!$AB$3:$AB$1315,DataRegularSeason20242025!$B$3:$B$1315, "&lt;=" &amp; GP$1, DataRegularSeason20242025!$E$3:$E$1315, $A14)</f>
        <v>8</v>
      </c>
      <c r="GQ14">
        <f>SUMIFS(DataRegularSeason20242025!$AA$3:$AA$1315,DataRegularSeason20242025!$B$3:$B$1315, "&lt;=" &amp; GQ$1, DataRegularSeason20242025!$D$3:$D$1315, $A14)+SUMIFS(DataRegularSeason20242025!$AB$3:$AB$1315,DataRegularSeason20242025!$B$3:$B$1315, "&lt;=" &amp; GQ$1, DataRegularSeason20242025!$E$3:$E$1315, $A14)</f>
        <v>8</v>
      </c>
      <c r="GR14">
        <f>SUMIFS(DataRegularSeason20242025!$AA$3:$AA$1315,DataRegularSeason20242025!$B$3:$B$1315, "&lt;=" &amp; GR$1, DataRegularSeason20242025!$D$3:$D$1315, $A14)+SUMIFS(DataRegularSeason20242025!$AB$3:$AB$1315,DataRegularSeason20242025!$B$3:$B$1315, "&lt;=" &amp; GR$1, DataRegularSeason20242025!$E$3:$E$1315, $A14)</f>
        <v>8</v>
      </c>
      <c r="GS14">
        <f>SUMIFS(DataRegularSeason20242025!$AA$3:$AA$1315,DataRegularSeason20242025!$B$3:$B$1315, "&lt;=" &amp; GS$1, DataRegularSeason20242025!$D$3:$D$1315, $A14)+SUMIFS(DataRegularSeason20242025!$AB$3:$AB$1315,DataRegularSeason20242025!$B$3:$B$1315, "&lt;=" &amp; GS$1, DataRegularSeason20242025!$E$3:$E$1315, $A14)</f>
        <v>8</v>
      </c>
      <c r="GT14">
        <f>SUMIFS(DataRegularSeason20242025!$AA$3:$AA$1315,DataRegularSeason20242025!$B$3:$B$1315, "&lt;=" &amp; GT$1, DataRegularSeason20242025!$D$3:$D$1315, $A14)+SUMIFS(DataRegularSeason20242025!$AB$3:$AB$1315,DataRegularSeason20242025!$B$3:$B$1315, "&lt;=" &amp; GT$1, DataRegularSeason20242025!$E$3:$E$1315, $A14)</f>
        <v>8</v>
      </c>
      <c r="GU14">
        <f>SUMIFS(DataRegularSeason20242025!$AA$3:$AA$1315,DataRegularSeason20242025!$B$3:$B$1315, "&lt;=" &amp; GU$1, DataRegularSeason20242025!$D$3:$D$1315, $A14)+SUMIFS(DataRegularSeason20242025!$AB$3:$AB$1315,DataRegularSeason20242025!$B$3:$B$1315, "&lt;=" &amp; GU$1, DataRegularSeason20242025!$E$3:$E$1315, $A14)</f>
        <v>8</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8</v>
      </c>
      <c r="AH15">
        <f>SUMIFS(DataRegularSeason20242025!$AA$3:$AA$1315,DataRegularSeason20242025!$B$3:$B$1315, "&lt;=" &amp; AH$1, DataRegularSeason20242025!$D$3:$D$1315, $A15)+SUMIFS(DataRegularSeason20242025!$AB$3:$AB$1315,DataRegularSeason20242025!$B$3:$B$1315, "&lt;=" &amp; AH$1, DataRegularSeason20242025!$E$3:$E$1315, $A15)</f>
        <v>8</v>
      </c>
      <c r="AI15">
        <f>SUMIFS(DataRegularSeason20242025!$AA$3:$AA$1315,DataRegularSeason20242025!$B$3:$B$1315, "&lt;=" &amp; AI$1, DataRegularSeason20242025!$D$3:$D$1315, $A15)+SUMIFS(DataRegularSeason20242025!$AB$3:$AB$1315,DataRegularSeason20242025!$B$3:$B$1315, "&lt;=" &amp; AI$1, DataRegularSeason20242025!$E$3:$E$1315, $A15)</f>
        <v>8</v>
      </c>
      <c r="AJ15">
        <f>SUMIFS(DataRegularSeason20242025!$AA$3:$AA$1315,DataRegularSeason20242025!$B$3:$B$1315, "&lt;=" &amp; AJ$1, DataRegularSeason20242025!$D$3:$D$1315, $A15)+SUMIFS(DataRegularSeason20242025!$AB$3:$AB$1315,DataRegularSeason20242025!$B$3:$B$1315, "&lt;=" &amp; AJ$1, DataRegularSeason20242025!$E$3:$E$1315, $A15)</f>
        <v>8</v>
      </c>
      <c r="AK15">
        <f>SUMIFS(DataRegularSeason20242025!$AA$3:$AA$1315,DataRegularSeason20242025!$B$3:$B$1315, "&lt;=" &amp; AK$1, DataRegularSeason20242025!$D$3:$D$1315, $A15)+SUMIFS(DataRegularSeason20242025!$AB$3:$AB$1315,DataRegularSeason20242025!$B$3:$B$1315, "&lt;=" &amp; AK$1, DataRegularSeason20242025!$E$3:$E$1315, $A15)</f>
        <v>8</v>
      </c>
      <c r="AL15">
        <f>SUMIFS(DataRegularSeason20242025!$AA$3:$AA$1315,DataRegularSeason20242025!$B$3:$B$1315, "&lt;=" &amp; AL$1, DataRegularSeason20242025!$D$3:$D$1315, $A15)+SUMIFS(DataRegularSeason20242025!$AB$3:$AB$1315,DataRegularSeason20242025!$B$3:$B$1315, "&lt;=" &amp; AL$1, DataRegularSeason20242025!$E$3:$E$1315, $A15)</f>
        <v>8</v>
      </c>
      <c r="AM15">
        <f>SUMIFS(DataRegularSeason20242025!$AA$3:$AA$1315,DataRegularSeason20242025!$B$3:$B$1315, "&lt;=" &amp; AM$1, DataRegularSeason20242025!$D$3:$D$1315, $A15)+SUMIFS(DataRegularSeason20242025!$AB$3:$AB$1315,DataRegularSeason20242025!$B$3:$B$1315, "&lt;=" &amp; AM$1, DataRegularSeason20242025!$E$3:$E$1315, $A15)</f>
        <v>8</v>
      </c>
      <c r="AN15">
        <f>SUMIFS(DataRegularSeason20242025!$AA$3:$AA$1315,DataRegularSeason20242025!$B$3:$B$1315, "&lt;=" &amp; AN$1, DataRegularSeason20242025!$D$3:$D$1315, $A15)+SUMIFS(DataRegularSeason20242025!$AB$3:$AB$1315,DataRegularSeason20242025!$B$3:$B$1315, "&lt;=" &amp; AN$1, DataRegularSeason20242025!$E$3:$E$1315, $A15)</f>
        <v>8</v>
      </c>
      <c r="AO15">
        <f>SUMIFS(DataRegularSeason20242025!$AA$3:$AA$1315,DataRegularSeason20242025!$B$3:$B$1315, "&lt;=" &amp; AO$1, DataRegularSeason20242025!$D$3:$D$1315, $A15)+SUMIFS(DataRegularSeason20242025!$AB$3:$AB$1315,DataRegularSeason20242025!$B$3:$B$1315, "&lt;=" &amp; AO$1, DataRegularSeason20242025!$E$3:$E$1315, $A15)</f>
        <v>8</v>
      </c>
      <c r="AP15">
        <f>SUMIFS(DataRegularSeason20242025!$AA$3:$AA$1315,DataRegularSeason20242025!$B$3:$B$1315, "&lt;=" &amp; AP$1, DataRegularSeason20242025!$D$3:$D$1315, $A15)+SUMIFS(DataRegularSeason20242025!$AB$3:$AB$1315,DataRegularSeason20242025!$B$3:$B$1315, "&lt;=" &amp; AP$1, DataRegularSeason20242025!$E$3:$E$1315, $A15)</f>
        <v>8</v>
      </c>
      <c r="AQ15">
        <f>SUMIFS(DataRegularSeason20242025!$AA$3:$AA$1315,DataRegularSeason20242025!$B$3:$B$1315, "&lt;=" &amp; AQ$1, DataRegularSeason20242025!$D$3:$D$1315, $A15)+SUMIFS(DataRegularSeason20242025!$AB$3:$AB$1315,DataRegularSeason20242025!$B$3:$B$1315, "&lt;=" &amp; AQ$1, DataRegularSeason20242025!$E$3:$E$1315, $A15)</f>
        <v>8</v>
      </c>
      <c r="AR15">
        <f>SUMIFS(DataRegularSeason20242025!$AA$3:$AA$1315,DataRegularSeason20242025!$B$3:$B$1315, "&lt;=" &amp; AR$1, DataRegularSeason20242025!$D$3:$D$1315, $A15)+SUMIFS(DataRegularSeason20242025!$AB$3:$AB$1315,DataRegularSeason20242025!$B$3:$B$1315, "&lt;=" &amp; AR$1, DataRegularSeason20242025!$E$3:$E$1315, $A15)</f>
        <v>8</v>
      </c>
      <c r="AS15">
        <f>SUMIFS(DataRegularSeason20242025!$AA$3:$AA$1315,DataRegularSeason20242025!$B$3:$B$1315, "&lt;=" &amp; AS$1, DataRegularSeason20242025!$D$3:$D$1315, $A15)+SUMIFS(DataRegularSeason20242025!$AB$3:$AB$1315,DataRegularSeason20242025!$B$3:$B$1315, "&lt;=" &amp; AS$1, DataRegularSeason20242025!$E$3:$E$1315, $A15)</f>
        <v>8</v>
      </c>
      <c r="AT15">
        <f>SUMIFS(DataRegularSeason20242025!$AA$3:$AA$1315,DataRegularSeason20242025!$B$3:$B$1315, "&lt;=" &amp; AT$1, DataRegularSeason20242025!$D$3:$D$1315, $A15)+SUMIFS(DataRegularSeason20242025!$AB$3:$AB$1315,DataRegularSeason20242025!$B$3:$B$1315, "&lt;=" &amp; AT$1, DataRegularSeason20242025!$E$3:$E$1315, $A15)</f>
        <v>8</v>
      </c>
      <c r="AU15">
        <f>SUMIFS(DataRegularSeason20242025!$AA$3:$AA$1315,DataRegularSeason20242025!$B$3:$B$1315, "&lt;=" &amp; AU$1, DataRegularSeason20242025!$D$3:$D$1315, $A15)+SUMIFS(DataRegularSeason20242025!$AB$3:$AB$1315,DataRegularSeason20242025!$B$3:$B$1315, "&lt;=" &amp; AU$1, DataRegularSeason20242025!$E$3:$E$1315, $A15)</f>
        <v>8</v>
      </c>
      <c r="AV15">
        <f>SUMIFS(DataRegularSeason20242025!$AA$3:$AA$1315,DataRegularSeason20242025!$B$3:$B$1315, "&lt;=" &amp; AV$1, DataRegularSeason20242025!$D$3:$D$1315, $A15)+SUMIFS(DataRegularSeason20242025!$AB$3:$AB$1315,DataRegularSeason20242025!$B$3:$B$1315, "&lt;=" &amp; AV$1, DataRegularSeason20242025!$E$3:$E$1315, $A15)</f>
        <v>8</v>
      </c>
      <c r="AW15">
        <f>SUMIFS(DataRegularSeason20242025!$AA$3:$AA$1315,DataRegularSeason20242025!$B$3:$B$1315, "&lt;=" &amp; AW$1, DataRegularSeason20242025!$D$3:$D$1315, $A15)+SUMIFS(DataRegularSeason20242025!$AB$3:$AB$1315,DataRegularSeason20242025!$B$3:$B$1315, "&lt;=" &amp; AW$1, DataRegularSeason20242025!$E$3:$E$1315, $A15)</f>
        <v>8</v>
      </c>
      <c r="AX15">
        <f>SUMIFS(DataRegularSeason20242025!$AA$3:$AA$1315,DataRegularSeason20242025!$B$3:$B$1315, "&lt;=" &amp; AX$1, DataRegularSeason20242025!$D$3:$D$1315, $A15)+SUMIFS(DataRegularSeason20242025!$AB$3:$AB$1315,DataRegularSeason20242025!$B$3:$B$1315, "&lt;=" &amp; AX$1, DataRegularSeason20242025!$E$3:$E$1315, $A15)</f>
        <v>8</v>
      </c>
      <c r="AY15">
        <f>SUMIFS(DataRegularSeason20242025!$AA$3:$AA$1315,DataRegularSeason20242025!$B$3:$B$1315, "&lt;=" &amp; AY$1, DataRegularSeason20242025!$D$3:$D$1315, $A15)+SUMIFS(DataRegularSeason20242025!$AB$3:$AB$1315,DataRegularSeason20242025!$B$3:$B$1315, "&lt;=" &amp; AY$1, DataRegularSeason20242025!$E$3:$E$1315, $A15)</f>
        <v>8</v>
      </c>
      <c r="AZ15">
        <f>SUMIFS(DataRegularSeason20242025!$AA$3:$AA$1315,DataRegularSeason20242025!$B$3:$B$1315, "&lt;=" &amp; AZ$1, DataRegularSeason20242025!$D$3:$D$1315, $A15)+SUMIFS(DataRegularSeason20242025!$AB$3:$AB$1315,DataRegularSeason20242025!$B$3:$B$1315, "&lt;=" &amp; AZ$1, DataRegularSeason20242025!$E$3:$E$1315, $A15)</f>
        <v>8</v>
      </c>
      <c r="BA15">
        <f>SUMIFS(DataRegularSeason20242025!$AA$3:$AA$1315,DataRegularSeason20242025!$B$3:$B$1315, "&lt;=" &amp; BA$1, DataRegularSeason20242025!$D$3:$D$1315, $A15)+SUMIFS(DataRegularSeason20242025!$AB$3:$AB$1315,DataRegularSeason20242025!$B$3:$B$1315, "&lt;=" &amp; BA$1, DataRegularSeason20242025!$E$3:$E$1315, $A15)</f>
        <v>8</v>
      </c>
      <c r="BB15">
        <f>SUMIFS(DataRegularSeason20242025!$AA$3:$AA$1315,DataRegularSeason20242025!$B$3:$B$1315, "&lt;=" &amp; BB$1, DataRegularSeason20242025!$D$3:$D$1315, $A15)+SUMIFS(DataRegularSeason20242025!$AB$3:$AB$1315,DataRegularSeason20242025!$B$3:$B$1315, "&lt;=" &amp; BB$1, DataRegularSeason20242025!$E$3:$E$1315, $A15)</f>
        <v>8</v>
      </c>
      <c r="BC15">
        <f>SUMIFS(DataRegularSeason20242025!$AA$3:$AA$1315,DataRegularSeason20242025!$B$3:$B$1315, "&lt;=" &amp; BC$1, DataRegularSeason20242025!$D$3:$D$1315, $A15)+SUMIFS(DataRegularSeason20242025!$AB$3:$AB$1315,DataRegularSeason20242025!$B$3:$B$1315, "&lt;=" &amp; BC$1, DataRegularSeason20242025!$E$3:$E$1315, $A15)</f>
        <v>8</v>
      </c>
      <c r="BD15">
        <f>SUMIFS(DataRegularSeason20242025!$AA$3:$AA$1315,DataRegularSeason20242025!$B$3:$B$1315, "&lt;=" &amp; BD$1, DataRegularSeason20242025!$D$3:$D$1315, $A15)+SUMIFS(DataRegularSeason20242025!$AB$3:$AB$1315,DataRegularSeason20242025!$B$3:$B$1315, "&lt;=" &amp; BD$1, DataRegularSeason20242025!$E$3:$E$1315, $A15)</f>
        <v>8</v>
      </c>
      <c r="BE15">
        <f>SUMIFS(DataRegularSeason20242025!$AA$3:$AA$1315,DataRegularSeason20242025!$B$3:$B$1315, "&lt;=" &amp; BE$1, DataRegularSeason20242025!$D$3:$D$1315, $A15)+SUMIFS(DataRegularSeason20242025!$AB$3:$AB$1315,DataRegularSeason20242025!$B$3:$B$1315, "&lt;=" &amp; BE$1, DataRegularSeason20242025!$E$3:$E$1315, $A15)</f>
        <v>8</v>
      </c>
      <c r="BF15">
        <f>SUMIFS(DataRegularSeason20242025!$AA$3:$AA$1315,DataRegularSeason20242025!$B$3:$B$1315, "&lt;=" &amp; BF$1, DataRegularSeason20242025!$D$3:$D$1315, $A15)+SUMIFS(DataRegularSeason20242025!$AB$3:$AB$1315,DataRegularSeason20242025!$B$3:$B$1315, "&lt;=" &amp; BF$1, DataRegularSeason20242025!$E$3:$E$1315, $A15)</f>
        <v>8</v>
      </c>
      <c r="BG15">
        <f>SUMIFS(DataRegularSeason20242025!$AA$3:$AA$1315,DataRegularSeason20242025!$B$3:$B$1315, "&lt;=" &amp; BG$1, DataRegularSeason20242025!$D$3:$D$1315, $A15)+SUMIFS(DataRegularSeason20242025!$AB$3:$AB$1315,DataRegularSeason20242025!$B$3:$B$1315, "&lt;=" &amp; BG$1, DataRegularSeason20242025!$E$3:$E$1315, $A15)</f>
        <v>8</v>
      </c>
      <c r="BH15">
        <f>SUMIFS(DataRegularSeason20242025!$AA$3:$AA$1315,DataRegularSeason20242025!$B$3:$B$1315, "&lt;=" &amp; BH$1, DataRegularSeason20242025!$D$3:$D$1315, $A15)+SUMIFS(DataRegularSeason20242025!$AB$3:$AB$1315,DataRegularSeason20242025!$B$3:$B$1315, "&lt;=" &amp; BH$1, DataRegularSeason20242025!$E$3:$E$1315, $A15)</f>
        <v>8</v>
      </c>
      <c r="BI15">
        <f>SUMIFS(DataRegularSeason20242025!$AA$3:$AA$1315,DataRegularSeason20242025!$B$3:$B$1315, "&lt;=" &amp; BI$1, DataRegularSeason20242025!$D$3:$D$1315, $A15)+SUMIFS(DataRegularSeason20242025!$AB$3:$AB$1315,DataRegularSeason20242025!$B$3:$B$1315, "&lt;=" &amp; BI$1, DataRegularSeason20242025!$E$3:$E$1315, $A15)</f>
        <v>8</v>
      </c>
      <c r="BJ15">
        <f>SUMIFS(DataRegularSeason20242025!$AA$3:$AA$1315,DataRegularSeason20242025!$B$3:$B$1315, "&lt;=" &amp; BJ$1, DataRegularSeason20242025!$D$3:$D$1315, $A15)+SUMIFS(DataRegularSeason20242025!$AB$3:$AB$1315,DataRegularSeason20242025!$B$3:$B$1315, "&lt;=" &amp; BJ$1, DataRegularSeason20242025!$E$3:$E$1315, $A15)</f>
        <v>8</v>
      </c>
      <c r="BK15">
        <f>SUMIFS(DataRegularSeason20242025!$AA$3:$AA$1315,DataRegularSeason20242025!$B$3:$B$1315, "&lt;=" &amp; BK$1, DataRegularSeason20242025!$D$3:$D$1315, $A15)+SUMIFS(DataRegularSeason20242025!$AB$3:$AB$1315,DataRegularSeason20242025!$B$3:$B$1315, "&lt;=" &amp; BK$1, DataRegularSeason20242025!$E$3:$E$1315, $A15)</f>
        <v>8</v>
      </c>
      <c r="BL15">
        <f>SUMIFS(DataRegularSeason20242025!$AA$3:$AA$1315,DataRegularSeason20242025!$B$3:$B$1315, "&lt;=" &amp; BL$1, DataRegularSeason20242025!$D$3:$D$1315, $A15)+SUMIFS(DataRegularSeason20242025!$AB$3:$AB$1315,DataRegularSeason20242025!$B$3:$B$1315, "&lt;=" &amp; BL$1, DataRegularSeason20242025!$E$3:$E$1315, $A15)</f>
        <v>8</v>
      </c>
      <c r="BM15">
        <f>SUMIFS(DataRegularSeason20242025!$AA$3:$AA$1315,DataRegularSeason20242025!$B$3:$B$1315, "&lt;=" &amp; BM$1, DataRegularSeason20242025!$D$3:$D$1315, $A15)+SUMIFS(DataRegularSeason20242025!$AB$3:$AB$1315,DataRegularSeason20242025!$B$3:$B$1315, "&lt;=" &amp; BM$1, DataRegularSeason20242025!$E$3:$E$1315, $A15)</f>
        <v>8</v>
      </c>
      <c r="BN15">
        <f>SUMIFS(DataRegularSeason20242025!$AA$3:$AA$1315,DataRegularSeason20242025!$B$3:$B$1315, "&lt;=" &amp; BN$1, DataRegularSeason20242025!$D$3:$D$1315, $A15)+SUMIFS(DataRegularSeason20242025!$AB$3:$AB$1315,DataRegularSeason20242025!$B$3:$B$1315, "&lt;=" &amp; BN$1, DataRegularSeason20242025!$E$3:$E$1315, $A15)</f>
        <v>8</v>
      </c>
      <c r="BO15">
        <f>SUMIFS(DataRegularSeason20242025!$AA$3:$AA$1315,DataRegularSeason20242025!$B$3:$B$1315, "&lt;=" &amp; BO$1, DataRegularSeason20242025!$D$3:$D$1315, $A15)+SUMIFS(DataRegularSeason20242025!$AB$3:$AB$1315,DataRegularSeason20242025!$B$3:$B$1315, "&lt;=" &amp; BO$1, DataRegularSeason20242025!$E$3:$E$1315, $A15)</f>
        <v>8</v>
      </c>
      <c r="BP15">
        <f>SUMIFS(DataRegularSeason20242025!$AA$3:$AA$1315,DataRegularSeason20242025!$B$3:$B$1315, "&lt;=" &amp; BP$1, DataRegularSeason20242025!$D$3:$D$1315, $A15)+SUMIFS(DataRegularSeason20242025!$AB$3:$AB$1315,DataRegularSeason20242025!$B$3:$B$1315, "&lt;=" &amp; BP$1, DataRegularSeason20242025!$E$3:$E$1315, $A15)</f>
        <v>8</v>
      </c>
      <c r="BQ15">
        <f>SUMIFS(DataRegularSeason20242025!$AA$3:$AA$1315,DataRegularSeason20242025!$B$3:$B$1315, "&lt;=" &amp; BQ$1, DataRegularSeason20242025!$D$3:$D$1315, $A15)+SUMIFS(DataRegularSeason20242025!$AB$3:$AB$1315,DataRegularSeason20242025!$B$3:$B$1315, "&lt;=" &amp; BQ$1, DataRegularSeason20242025!$E$3:$E$1315, $A15)</f>
        <v>8</v>
      </c>
      <c r="BR15">
        <f>SUMIFS(DataRegularSeason20242025!$AA$3:$AA$1315,DataRegularSeason20242025!$B$3:$B$1315, "&lt;=" &amp; BR$1, DataRegularSeason20242025!$D$3:$D$1315, $A15)+SUMIFS(DataRegularSeason20242025!$AB$3:$AB$1315,DataRegularSeason20242025!$B$3:$B$1315, "&lt;=" &amp; BR$1, DataRegularSeason20242025!$E$3:$E$1315, $A15)</f>
        <v>8</v>
      </c>
      <c r="BS15">
        <f>SUMIFS(DataRegularSeason20242025!$AA$3:$AA$1315,DataRegularSeason20242025!$B$3:$B$1315, "&lt;=" &amp; BS$1, DataRegularSeason20242025!$D$3:$D$1315, $A15)+SUMIFS(DataRegularSeason20242025!$AB$3:$AB$1315,DataRegularSeason20242025!$B$3:$B$1315, "&lt;=" &amp; BS$1, DataRegularSeason20242025!$E$3:$E$1315, $A15)</f>
        <v>8</v>
      </c>
      <c r="BT15">
        <f>SUMIFS(DataRegularSeason20242025!$AA$3:$AA$1315,DataRegularSeason20242025!$B$3:$B$1315, "&lt;=" &amp; BT$1, DataRegularSeason20242025!$D$3:$D$1315, $A15)+SUMIFS(DataRegularSeason20242025!$AB$3:$AB$1315,DataRegularSeason20242025!$B$3:$B$1315, "&lt;=" &amp; BT$1, DataRegularSeason20242025!$E$3:$E$1315, $A15)</f>
        <v>8</v>
      </c>
      <c r="BU15">
        <f>SUMIFS(DataRegularSeason20242025!$AA$3:$AA$1315,DataRegularSeason20242025!$B$3:$B$1315, "&lt;=" &amp; BU$1, DataRegularSeason20242025!$D$3:$D$1315, $A15)+SUMIFS(DataRegularSeason20242025!$AB$3:$AB$1315,DataRegularSeason20242025!$B$3:$B$1315, "&lt;=" &amp; BU$1, DataRegularSeason20242025!$E$3:$E$1315, $A15)</f>
        <v>8</v>
      </c>
      <c r="BV15">
        <f>SUMIFS(DataRegularSeason20242025!$AA$3:$AA$1315,DataRegularSeason20242025!$B$3:$B$1315, "&lt;=" &amp; BV$1, DataRegularSeason20242025!$D$3:$D$1315, $A15)+SUMIFS(DataRegularSeason20242025!$AB$3:$AB$1315,DataRegularSeason20242025!$B$3:$B$1315, "&lt;=" &amp; BV$1, DataRegularSeason20242025!$E$3:$E$1315, $A15)</f>
        <v>8</v>
      </c>
      <c r="BW15">
        <f>SUMIFS(DataRegularSeason20242025!$AA$3:$AA$1315,DataRegularSeason20242025!$B$3:$B$1315, "&lt;=" &amp; BW$1, DataRegularSeason20242025!$D$3:$D$1315, $A15)+SUMIFS(DataRegularSeason20242025!$AB$3:$AB$1315,DataRegularSeason20242025!$B$3:$B$1315, "&lt;=" &amp; BW$1, DataRegularSeason20242025!$E$3:$E$1315, $A15)</f>
        <v>8</v>
      </c>
      <c r="BX15">
        <f>SUMIFS(DataRegularSeason20242025!$AA$3:$AA$1315,DataRegularSeason20242025!$B$3:$B$1315, "&lt;=" &amp; BX$1, DataRegularSeason20242025!$D$3:$D$1315, $A15)+SUMIFS(DataRegularSeason20242025!$AB$3:$AB$1315,DataRegularSeason20242025!$B$3:$B$1315, "&lt;=" &amp; BX$1, DataRegularSeason20242025!$E$3:$E$1315, $A15)</f>
        <v>8</v>
      </c>
      <c r="BY15">
        <f>SUMIFS(DataRegularSeason20242025!$AA$3:$AA$1315,DataRegularSeason20242025!$B$3:$B$1315, "&lt;=" &amp; BY$1, DataRegularSeason20242025!$D$3:$D$1315, $A15)+SUMIFS(DataRegularSeason20242025!$AB$3:$AB$1315,DataRegularSeason20242025!$B$3:$B$1315, "&lt;=" &amp; BY$1, DataRegularSeason20242025!$E$3:$E$1315, $A15)</f>
        <v>8</v>
      </c>
      <c r="BZ15">
        <f>SUMIFS(DataRegularSeason20242025!$AA$3:$AA$1315,DataRegularSeason20242025!$B$3:$B$1315, "&lt;=" &amp; BZ$1, DataRegularSeason20242025!$D$3:$D$1315, $A15)+SUMIFS(DataRegularSeason20242025!$AB$3:$AB$1315,DataRegularSeason20242025!$B$3:$B$1315, "&lt;=" &amp; BZ$1, DataRegularSeason20242025!$E$3:$E$1315, $A15)</f>
        <v>8</v>
      </c>
      <c r="CA15">
        <f>SUMIFS(DataRegularSeason20242025!$AA$3:$AA$1315,DataRegularSeason20242025!$B$3:$B$1315, "&lt;=" &amp; CA$1, DataRegularSeason20242025!$D$3:$D$1315, $A15)+SUMIFS(DataRegularSeason20242025!$AB$3:$AB$1315,DataRegularSeason20242025!$B$3:$B$1315, "&lt;=" &amp; CA$1, DataRegularSeason20242025!$E$3:$E$1315, $A15)</f>
        <v>8</v>
      </c>
      <c r="CB15">
        <f>SUMIFS(DataRegularSeason20242025!$AA$3:$AA$1315,DataRegularSeason20242025!$B$3:$B$1315, "&lt;=" &amp; CB$1, DataRegularSeason20242025!$D$3:$D$1315, $A15)+SUMIFS(DataRegularSeason20242025!$AB$3:$AB$1315,DataRegularSeason20242025!$B$3:$B$1315, "&lt;=" &amp; CB$1, DataRegularSeason20242025!$E$3:$E$1315, $A15)</f>
        <v>8</v>
      </c>
      <c r="CC15">
        <f>SUMIFS(DataRegularSeason20242025!$AA$3:$AA$1315,DataRegularSeason20242025!$B$3:$B$1315, "&lt;=" &amp; CC$1, DataRegularSeason20242025!$D$3:$D$1315, $A15)+SUMIFS(DataRegularSeason20242025!$AB$3:$AB$1315,DataRegularSeason20242025!$B$3:$B$1315, "&lt;=" &amp; CC$1, DataRegularSeason20242025!$E$3:$E$1315, $A15)</f>
        <v>8</v>
      </c>
      <c r="CD15">
        <f>SUMIFS(DataRegularSeason20242025!$AA$3:$AA$1315,DataRegularSeason20242025!$B$3:$B$1315, "&lt;=" &amp; CD$1, DataRegularSeason20242025!$D$3:$D$1315, $A15)+SUMIFS(DataRegularSeason20242025!$AB$3:$AB$1315,DataRegularSeason20242025!$B$3:$B$1315, "&lt;=" &amp; CD$1, DataRegularSeason20242025!$E$3:$E$1315, $A15)</f>
        <v>8</v>
      </c>
      <c r="CE15">
        <f>SUMIFS(DataRegularSeason20242025!$AA$3:$AA$1315,DataRegularSeason20242025!$B$3:$B$1315, "&lt;=" &amp; CE$1, DataRegularSeason20242025!$D$3:$D$1315, $A15)+SUMIFS(DataRegularSeason20242025!$AB$3:$AB$1315,DataRegularSeason20242025!$B$3:$B$1315, "&lt;=" &amp; CE$1, DataRegularSeason20242025!$E$3:$E$1315, $A15)</f>
        <v>8</v>
      </c>
      <c r="CF15">
        <f>SUMIFS(DataRegularSeason20242025!$AA$3:$AA$1315,DataRegularSeason20242025!$B$3:$B$1315, "&lt;=" &amp; CF$1, DataRegularSeason20242025!$D$3:$D$1315, $A15)+SUMIFS(DataRegularSeason20242025!$AB$3:$AB$1315,DataRegularSeason20242025!$B$3:$B$1315, "&lt;=" &amp; CF$1, DataRegularSeason20242025!$E$3:$E$1315, $A15)</f>
        <v>8</v>
      </c>
      <c r="CG15">
        <f>SUMIFS(DataRegularSeason20242025!$AA$3:$AA$1315,DataRegularSeason20242025!$B$3:$B$1315, "&lt;=" &amp; CG$1, DataRegularSeason20242025!$D$3:$D$1315, $A15)+SUMIFS(DataRegularSeason20242025!$AB$3:$AB$1315,DataRegularSeason20242025!$B$3:$B$1315, "&lt;=" &amp; CG$1, DataRegularSeason20242025!$E$3:$E$1315, $A15)</f>
        <v>8</v>
      </c>
      <c r="CH15">
        <f>SUMIFS(DataRegularSeason20242025!$AA$3:$AA$1315,DataRegularSeason20242025!$B$3:$B$1315, "&lt;=" &amp; CH$1, DataRegularSeason20242025!$D$3:$D$1315, $A15)+SUMIFS(DataRegularSeason20242025!$AB$3:$AB$1315,DataRegularSeason20242025!$B$3:$B$1315, "&lt;=" &amp; CH$1, DataRegularSeason20242025!$E$3:$E$1315, $A15)</f>
        <v>8</v>
      </c>
      <c r="CI15">
        <f>SUMIFS(DataRegularSeason20242025!$AA$3:$AA$1315,DataRegularSeason20242025!$B$3:$B$1315, "&lt;=" &amp; CI$1, DataRegularSeason20242025!$D$3:$D$1315, $A15)+SUMIFS(DataRegularSeason20242025!$AB$3:$AB$1315,DataRegularSeason20242025!$B$3:$B$1315, "&lt;=" &amp; CI$1, DataRegularSeason20242025!$E$3:$E$1315, $A15)</f>
        <v>8</v>
      </c>
      <c r="CJ15">
        <f>SUMIFS(DataRegularSeason20242025!$AA$3:$AA$1315,DataRegularSeason20242025!$B$3:$B$1315, "&lt;=" &amp; CJ$1, DataRegularSeason20242025!$D$3:$D$1315, $A15)+SUMIFS(DataRegularSeason20242025!$AB$3:$AB$1315,DataRegularSeason20242025!$B$3:$B$1315, "&lt;=" &amp; CJ$1, DataRegularSeason20242025!$E$3:$E$1315, $A15)</f>
        <v>8</v>
      </c>
      <c r="CK15">
        <f>SUMIFS(DataRegularSeason20242025!$AA$3:$AA$1315,DataRegularSeason20242025!$B$3:$B$1315, "&lt;=" &amp; CK$1, DataRegularSeason20242025!$D$3:$D$1315, $A15)+SUMIFS(DataRegularSeason20242025!$AB$3:$AB$1315,DataRegularSeason20242025!$B$3:$B$1315, "&lt;=" &amp; CK$1, DataRegularSeason20242025!$E$3:$E$1315, $A15)</f>
        <v>8</v>
      </c>
      <c r="CL15">
        <f>SUMIFS(DataRegularSeason20242025!$AA$3:$AA$1315,DataRegularSeason20242025!$B$3:$B$1315, "&lt;=" &amp; CL$1, DataRegularSeason20242025!$D$3:$D$1315, $A15)+SUMIFS(DataRegularSeason20242025!$AB$3:$AB$1315,DataRegularSeason20242025!$B$3:$B$1315, "&lt;=" &amp; CL$1, DataRegularSeason20242025!$E$3:$E$1315, $A15)</f>
        <v>8</v>
      </c>
      <c r="CM15">
        <f>SUMIFS(DataRegularSeason20242025!$AA$3:$AA$1315,DataRegularSeason20242025!$B$3:$B$1315, "&lt;=" &amp; CM$1, DataRegularSeason20242025!$D$3:$D$1315, $A15)+SUMIFS(DataRegularSeason20242025!$AB$3:$AB$1315,DataRegularSeason20242025!$B$3:$B$1315, "&lt;=" &amp; CM$1, DataRegularSeason20242025!$E$3:$E$1315, $A15)</f>
        <v>8</v>
      </c>
      <c r="CN15">
        <f>SUMIFS(DataRegularSeason20242025!$AA$3:$AA$1315,DataRegularSeason20242025!$B$3:$B$1315, "&lt;=" &amp; CN$1, DataRegularSeason20242025!$D$3:$D$1315, $A15)+SUMIFS(DataRegularSeason20242025!$AB$3:$AB$1315,DataRegularSeason20242025!$B$3:$B$1315, "&lt;=" &amp; CN$1, DataRegularSeason20242025!$E$3:$E$1315, $A15)</f>
        <v>8</v>
      </c>
      <c r="CO15">
        <f>SUMIFS(DataRegularSeason20242025!$AA$3:$AA$1315,DataRegularSeason20242025!$B$3:$B$1315, "&lt;=" &amp; CO$1, DataRegularSeason20242025!$D$3:$D$1315, $A15)+SUMIFS(DataRegularSeason20242025!$AB$3:$AB$1315,DataRegularSeason20242025!$B$3:$B$1315, "&lt;=" &amp; CO$1, DataRegularSeason20242025!$E$3:$E$1315, $A15)</f>
        <v>8</v>
      </c>
      <c r="CP15">
        <f>SUMIFS(DataRegularSeason20242025!$AA$3:$AA$1315,DataRegularSeason20242025!$B$3:$B$1315, "&lt;=" &amp; CP$1, DataRegularSeason20242025!$D$3:$D$1315, $A15)+SUMIFS(DataRegularSeason20242025!$AB$3:$AB$1315,DataRegularSeason20242025!$B$3:$B$1315, "&lt;=" &amp; CP$1, DataRegularSeason20242025!$E$3:$E$1315, $A15)</f>
        <v>8</v>
      </c>
      <c r="CQ15">
        <f>SUMIFS(DataRegularSeason20242025!$AA$3:$AA$1315,DataRegularSeason20242025!$B$3:$B$1315, "&lt;=" &amp; CQ$1, DataRegularSeason20242025!$D$3:$D$1315, $A15)+SUMIFS(DataRegularSeason20242025!$AB$3:$AB$1315,DataRegularSeason20242025!$B$3:$B$1315, "&lt;=" &amp; CQ$1, DataRegularSeason20242025!$E$3:$E$1315, $A15)</f>
        <v>8</v>
      </c>
      <c r="CR15">
        <f>SUMIFS(DataRegularSeason20242025!$AA$3:$AA$1315,DataRegularSeason20242025!$B$3:$B$1315, "&lt;=" &amp; CR$1, DataRegularSeason20242025!$D$3:$D$1315, $A15)+SUMIFS(DataRegularSeason20242025!$AB$3:$AB$1315,DataRegularSeason20242025!$B$3:$B$1315, "&lt;=" &amp; CR$1, DataRegularSeason20242025!$E$3:$E$1315, $A15)</f>
        <v>8</v>
      </c>
      <c r="CS15">
        <f>SUMIFS(DataRegularSeason20242025!$AA$3:$AA$1315,DataRegularSeason20242025!$B$3:$B$1315, "&lt;=" &amp; CS$1, DataRegularSeason20242025!$D$3:$D$1315, $A15)+SUMIFS(DataRegularSeason20242025!$AB$3:$AB$1315,DataRegularSeason20242025!$B$3:$B$1315, "&lt;=" &amp; CS$1, DataRegularSeason20242025!$E$3:$E$1315, $A15)</f>
        <v>8</v>
      </c>
      <c r="CT15">
        <f>SUMIFS(DataRegularSeason20242025!$AA$3:$AA$1315,DataRegularSeason20242025!$B$3:$B$1315, "&lt;=" &amp; CT$1, DataRegularSeason20242025!$D$3:$D$1315, $A15)+SUMIFS(DataRegularSeason20242025!$AB$3:$AB$1315,DataRegularSeason20242025!$B$3:$B$1315, "&lt;=" &amp; CT$1, DataRegularSeason20242025!$E$3:$E$1315, $A15)</f>
        <v>8</v>
      </c>
      <c r="CU15">
        <f>SUMIFS(DataRegularSeason20242025!$AA$3:$AA$1315,DataRegularSeason20242025!$B$3:$B$1315, "&lt;=" &amp; CU$1, DataRegularSeason20242025!$D$3:$D$1315, $A15)+SUMIFS(DataRegularSeason20242025!$AB$3:$AB$1315,DataRegularSeason20242025!$B$3:$B$1315, "&lt;=" &amp; CU$1, DataRegularSeason20242025!$E$3:$E$1315, $A15)</f>
        <v>8</v>
      </c>
      <c r="CV15">
        <f>SUMIFS(DataRegularSeason20242025!$AA$3:$AA$1315,DataRegularSeason20242025!$B$3:$B$1315, "&lt;=" &amp; CV$1, DataRegularSeason20242025!$D$3:$D$1315, $A15)+SUMIFS(DataRegularSeason20242025!$AB$3:$AB$1315,DataRegularSeason20242025!$B$3:$B$1315, "&lt;=" &amp; CV$1, DataRegularSeason20242025!$E$3:$E$1315, $A15)</f>
        <v>8</v>
      </c>
      <c r="CW15">
        <f>SUMIFS(DataRegularSeason20242025!$AA$3:$AA$1315,DataRegularSeason20242025!$B$3:$B$1315, "&lt;=" &amp; CW$1, DataRegularSeason20242025!$D$3:$D$1315, $A15)+SUMIFS(DataRegularSeason20242025!$AB$3:$AB$1315,DataRegularSeason20242025!$B$3:$B$1315, "&lt;=" &amp; CW$1, DataRegularSeason20242025!$E$3:$E$1315, $A15)</f>
        <v>8</v>
      </c>
      <c r="CX15">
        <f>SUMIFS(DataRegularSeason20242025!$AA$3:$AA$1315,DataRegularSeason20242025!$B$3:$B$1315, "&lt;=" &amp; CX$1, DataRegularSeason20242025!$D$3:$D$1315, $A15)+SUMIFS(DataRegularSeason20242025!$AB$3:$AB$1315,DataRegularSeason20242025!$B$3:$B$1315, "&lt;=" &amp; CX$1, DataRegularSeason20242025!$E$3:$E$1315, $A15)</f>
        <v>8</v>
      </c>
      <c r="CY15">
        <f>SUMIFS(DataRegularSeason20242025!$AA$3:$AA$1315,DataRegularSeason20242025!$B$3:$B$1315, "&lt;=" &amp; CY$1, DataRegularSeason20242025!$D$3:$D$1315, $A15)+SUMIFS(DataRegularSeason20242025!$AB$3:$AB$1315,DataRegularSeason20242025!$B$3:$B$1315, "&lt;=" &amp; CY$1, DataRegularSeason20242025!$E$3:$E$1315, $A15)</f>
        <v>8</v>
      </c>
      <c r="CZ15">
        <f>SUMIFS(DataRegularSeason20242025!$AA$3:$AA$1315,DataRegularSeason20242025!$B$3:$B$1315, "&lt;=" &amp; CZ$1, DataRegularSeason20242025!$D$3:$D$1315, $A15)+SUMIFS(DataRegularSeason20242025!$AB$3:$AB$1315,DataRegularSeason20242025!$B$3:$B$1315, "&lt;=" &amp; CZ$1, DataRegularSeason20242025!$E$3:$E$1315, $A15)</f>
        <v>8</v>
      </c>
      <c r="DA15">
        <f>SUMIFS(DataRegularSeason20242025!$AA$3:$AA$1315,DataRegularSeason20242025!$B$3:$B$1315, "&lt;=" &amp; DA$1, DataRegularSeason20242025!$D$3:$D$1315, $A15)+SUMIFS(DataRegularSeason20242025!$AB$3:$AB$1315,DataRegularSeason20242025!$B$3:$B$1315, "&lt;=" &amp; DA$1, DataRegularSeason20242025!$E$3:$E$1315, $A15)</f>
        <v>8</v>
      </c>
      <c r="DB15">
        <f>SUMIFS(DataRegularSeason20242025!$AA$3:$AA$1315,DataRegularSeason20242025!$B$3:$B$1315, "&lt;=" &amp; DB$1, DataRegularSeason20242025!$D$3:$D$1315, $A15)+SUMIFS(DataRegularSeason20242025!$AB$3:$AB$1315,DataRegularSeason20242025!$B$3:$B$1315, "&lt;=" &amp; DB$1, DataRegularSeason20242025!$E$3:$E$1315, $A15)</f>
        <v>8</v>
      </c>
      <c r="DC15">
        <f>SUMIFS(DataRegularSeason20242025!$AA$3:$AA$1315,DataRegularSeason20242025!$B$3:$B$1315, "&lt;=" &amp; DC$1, DataRegularSeason20242025!$D$3:$D$1315, $A15)+SUMIFS(DataRegularSeason20242025!$AB$3:$AB$1315,DataRegularSeason20242025!$B$3:$B$1315, "&lt;=" &amp; DC$1, DataRegularSeason20242025!$E$3:$E$1315, $A15)</f>
        <v>8</v>
      </c>
      <c r="DD15">
        <f>SUMIFS(DataRegularSeason20242025!$AA$3:$AA$1315,DataRegularSeason20242025!$B$3:$B$1315, "&lt;=" &amp; DD$1, DataRegularSeason20242025!$D$3:$D$1315, $A15)+SUMIFS(DataRegularSeason20242025!$AB$3:$AB$1315,DataRegularSeason20242025!$B$3:$B$1315, "&lt;=" &amp; DD$1, DataRegularSeason20242025!$E$3:$E$1315, $A15)</f>
        <v>8</v>
      </c>
      <c r="DE15">
        <f>SUMIFS(DataRegularSeason20242025!$AA$3:$AA$1315,DataRegularSeason20242025!$B$3:$B$1315, "&lt;=" &amp; DE$1, DataRegularSeason20242025!$D$3:$D$1315, $A15)+SUMIFS(DataRegularSeason20242025!$AB$3:$AB$1315,DataRegularSeason20242025!$B$3:$B$1315, "&lt;=" &amp; DE$1, DataRegularSeason20242025!$E$3:$E$1315, $A15)</f>
        <v>8</v>
      </c>
      <c r="DF15">
        <f>SUMIFS(DataRegularSeason20242025!$AA$3:$AA$1315,DataRegularSeason20242025!$B$3:$B$1315, "&lt;=" &amp; DF$1, DataRegularSeason20242025!$D$3:$D$1315, $A15)+SUMIFS(DataRegularSeason20242025!$AB$3:$AB$1315,DataRegularSeason20242025!$B$3:$B$1315, "&lt;=" &amp; DF$1, DataRegularSeason20242025!$E$3:$E$1315, $A15)</f>
        <v>8</v>
      </c>
      <c r="DG15">
        <f>SUMIFS(DataRegularSeason20242025!$AA$3:$AA$1315,DataRegularSeason20242025!$B$3:$B$1315, "&lt;=" &amp; DG$1, DataRegularSeason20242025!$D$3:$D$1315, $A15)+SUMIFS(DataRegularSeason20242025!$AB$3:$AB$1315,DataRegularSeason20242025!$B$3:$B$1315, "&lt;=" &amp; DG$1, DataRegularSeason20242025!$E$3:$E$1315, $A15)</f>
        <v>8</v>
      </c>
      <c r="DH15">
        <f>SUMIFS(DataRegularSeason20242025!$AA$3:$AA$1315,DataRegularSeason20242025!$B$3:$B$1315, "&lt;=" &amp; DH$1, DataRegularSeason20242025!$D$3:$D$1315, $A15)+SUMIFS(DataRegularSeason20242025!$AB$3:$AB$1315,DataRegularSeason20242025!$B$3:$B$1315, "&lt;=" &amp; DH$1, DataRegularSeason20242025!$E$3:$E$1315, $A15)</f>
        <v>8</v>
      </c>
      <c r="DI15">
        <f>SUMIFS(DataRegularSeason20242025!$AA$3:$AA$1315,DataRegularSeason20242025!$B$3:$B$1315, "&lt;=" &amp; DI$1, DataRegularSeason20242025!$D$3:$D$1315, $A15)+SUMIFS(DataRegularSeason20242025!$AB$3:$AB$1315,DataRegularSeason20242025!$B$3:$B$1315, "&lt;=" &amp; DI$1, DataRegularSeason20242025!$E$3:$E$1315, $A15)</f>
        <v>8</v>
      </c>
      <c r="DJ15">
        <f>SUMIFS(DataRegularSeason20242025!$AA$3:$AA$1315,DataRegularSeason20242025!$B$3:$B$1315, "&lt;=" &amp; DJ$1, DataRegularSeason20242025!$D$3:$D$1315, $A15)+SUMIFS(DataRegularSeason20242025!$AB$3:$AB$1315,DataRegularSeason20242025!$B$3:$B$1315, "&lt;=" &amp; DJ$1, DataRegularSeason20242025!$E$3:$E$1315, $A15)</f>
        <v>8</v>
      </c>
      <c r="DK15">
        <f>SUMIFS(DataRegularSeason20242025!$AA$3:$AA$1315,DataRegularSeason20242025!$B$3:$B$1315, "&lt;=" &amp; DK$1, DataRegularSeason20242025!$D$3:$D$1315, $A15)+SUMIFS(DataRegularSeason20242025!$AB$3:$AB$1315,DataRegularSeason20242025!$B$3:$B$1315, "&lt;=" &amp; DK$1, DataRegularSeason20242025!$E$3:$E$1315, $A15)</f>
        <v>8</v>
      </c>
      <c r="DL15">
        <f>SUMIFS(DataRegularSeason20242025!$AA$3:$AA$1315,DataRegularSeason20242025!$B$3:$B$1315, "&lt;=" &amp; DL$1, DataRegularSeason20242025!$D$3:$D$1315, $A15)+SUMIFS(DataRegularSeason20242025!$AB$3:$AB$1315,DataRegularSeason20242025!$B$3:$B$1315, "&lt;=" &amp; DL$1, DataRegularSeason20242025!$E$3:$E$1315, $A15)</f>
        <v>8</v>
      </c>
      <c r="DM15">
        <f>SUMIFS(DataRegularSeason20242025!$AA$3:$AA$1315,DataRegularSeason20242025!$B$3:$B$1315, "&lt;=" &amp; DM$1, DataRegularSeason20242025!$D$3:$D$1315, $A15)+SUMIFS(DataRegularSeason20242025!$AB$3:$AB$1315,DataRegularSeason20242025!$B$3:$B$1315, "&lt;=" &amp; DM$1, DataRegularSeason20242025!$E$3:$E$1315, $A15)</f>
        <v>8</v>
      </c>
      <c r="DN15">
        <f>SUMIFS(DataRegularSeason20242025!$AA$3:$AA$1315,DataRegularSeason20242025!$B$3:$B$1315, "&lt;=" &amp; DN$1, DataRegularSeason20242025!$D$3:$D$1315, $A15)+SUMIFS(DataRegularSeason20242025!$AB$3:$AB$1315,DataRegularSeason20242025!$B$3:$B$1315, "&lt;=" &amp; DN$1, DataRegularSeason20242025!$E$3:$E$1315, $A15)</f>
        <v>8</v>
      </c>
      <c r="DO15">
        <f>SUMIFS(DataRegularSeason20242025!$AA$3:$AA$1315,DataRegularSeason20242025!$B$3:$B$1315, "&lt;=" &amp; DO$1, DataRegularSeason20242025!$D$3:$D$1315, $A15)+SUMIFS(DataRegularSeason20242025!$AB$3:$AB$1315,DataRegularSeason20242025!$B$3:$B$1315, "&lt;=" &amp; DO$1, DataRegularSeason20242025!$E$3:$E$1315, $A15)</f>
        <v>8</v>
      </c>
      <c r="DP15">
        <f>SUMIFS(DataRegularSeason20242025!$AA$3:$AA$1315,DataRegularSeason20242025!$B$3:$B$1315, "&lt;=" &amp; DP$1, DataRegularSeason20242025!$D$3:$D$1315, $A15)+SUMIFS(DataRegularSeason20242025!$AB$3:$AB$1315,DataRegularSeason20242025!$B$3:$B$1315, "&lt;=" &amp; DP$1, DataRegularSeason20242025!$E$3:$E$1315, $A15)</f>
        <v>8</v>
      </c>
      <c r="DQ15">
        <f>SUMIFS(DataRegularSeason20242025!$AA$3:$AA$1315,DataRegularSeason20242025!$B$3:$B$1315, "&lt;=" &amp; DQ$1, DataRegularSeason20242025!$D$3:$D$1315, $A15)+SUMIFS(DataRegularSeason20242025!$AB$3:$AB$1315,DataRegularSeason20242025!$B$3:$B$1315, "&lt;=" &amp; DQ$1, DataRegularSeason20242025!$E$3:$E$1315, $A15)</f>
        <v>8</v>
      </c>
      <c r="DR15">
        <f>SUMIFS(DataRegularSeason20242025!$AA$3:$AA$1315,DataRegularSeason20242025!$B$3:$B$1315, "&lt;=" &amp; DR$1, DataRegularSeason20242025!$D$3:$D$1315, $A15)+SUMIFS(DataRegularSeason20242025!$AB$3:$AB$1315,DataRegularSeason20242025!$B$3:$B$1315, "&lt;=" &amp; DR$1, DataRegularSeason20242025!$E$3:$E$1315, $A15)</f>
        <v>8</v>
      </c>
      <c r="DS15">
        <f>SUMIFS(DataRegularSeason20242025!$AA$3:$AA$1315,DataRegularSeason20242025!$B$3:$B$1315, "&lt;=" &amp; DS$1, DataRegularSeason20242025!$D$3:$D$1315, $A15)+SUMIFS(DataRegularSeason20242025!$AB$3:$AB$1315,DataRegularSeason20242025!$B$3:$B$1315, "&lt;=" &amp; DS$1, DataRegularSeason20242025!$E$3:$E$1315, $A15)</f>
        <v>8</v>
      </c>
      <c r="DT15">
        <f>SUMIFS(DataRegularSeason20242025!$AA$3:$AA$1315,DataRegularSeason20242025!$B$3:$B$1315, "&lt;=" &amp; DT$1, DataRegularSeason20242025!$D$3:$D$1315, $A15)+SUMIFS(DataRegularSeason20242025!$AB$3:$AB$1315,DataRegularSeason20242025!$B$3:$B$1315, "&lt;=" &amp; DT$1, DataRegularSeason20242025!$E$3:$E$1315, $A15)</f>
        <v>8</v>
      </c>
      <c r="DU15">
        <f>SUMIFS(DataRegularSeason20242025!$AA$3:$AA$1315,DataRegularSeason20242025!$B$3:$B$1315, "&lt;=" &amp; DU$1, DataRegularSeason20242025!$D$3:$D$1315, $A15)+SUMIFS(DataRegularSeason20242025!$AB$3:$AB$1315,DataRegularSeason20242025!$B$3:$B$1315, "&lt;=" &amp; DU$1, DataRegularSeason20242025!$E$3:$E$1315, $A15)</f>
        <v>8</v>
      </c>
      <c r="DV15">
        <f>SUMIFS(DataRegularSeason20242025!$AA$3:$AA$1315,DataRegularSeason20242025!$B$3:$B$1315, "&lt;=" &amp; DV$1, DataRegularSeason20242025!$D$3:$D$1315, $A15)+SUMIFS(DataRegularSeason20242025!$AB$3:$AB$1315,DataRegularSeason20242025!$B$3:$B$1315, "&lt;=" &amp; DV$1, DataRegularSeason20242025!$E$3:$E$1315, $A15)</f>
        <v>8</v>
      </c>
      <c r="DW15">
        <f>SUMIFS(DataRegularSeason20242025!$AA$3:$AA$1315,DataRegularSeason20242025!$B$3:$B$1315, "&lt;=" &amp; DW$1, DataRegularSeason20242025!$D$3:$D$1315, $A15)+SUMIFS(DataRegularSeason20242025!$AB$3:$AB$1315,DataRegularSeason20242025!$B$3:$B$1315, "&lt;=" &amp; DW$1, DataRegularSeason20242025!$E$3:$E$1315, $A15)</f>
        <v>8</v>
      </c>
      <c r="DX15">
        <f>SUMIFS(DataRegularSeason20242025!$AA$3:$AA$1315,DataRegularSeason20242025!$B$3:$B$1315, "&lt;=" &amp; DX$1, DataRegularSeason20242025!$D$3:$D$1315, $A15)+SUMIFS(DataRegularSeason20242025!$AB$3:$AB$1315,DataRegularSeason20242025!$B$3:$B$1315, "&lt;=" &amp; DX$1, DataRegularSeason20242025!$E$3:$E$1315, $A15)</f>
        <v>8</v>
      </c>
      <c r="DY15">
        <f>SUMIFS(DataRegularSeason20242025!$AA$3:$AA$1315,DataRegularSeason20242025!$B$3:$B$1315, "&lt;=" &amp; DY$1, DataRegularSeason20242025!$D$3:$D$1315, $A15)+SUMIFS(DataRegularSeason20242025!$AB$3:$AB$1315,DataRegularSeason20242025!$B$3:$B$1315, "&lt;=" &amp; DY$1, DataRegularSeason20242025!$E$3:$E$1315, $A15)</f>
        <v>8</v>
      </c>
      <c r="DZ15">
        <f>SUMIFS(DataRegularSeason20242025!$AA$3:$AA$1315,DataRegularSeason20242025!$B$3:$B$1315, "&lt;=" &amp; DZ$1, DataRegularSeason20242025!$D$3:$D$1315, $A15)+SUMIFS(DataRegularSeason20242025!$AB$3:$AB$1315,DataRegularSeason20242025!$B$3:$B$1315, "&lt;=" &amp; DZ$1, DataRegularSeason20242025!$E$3:$E$1315, $A15)</f>
        <v>8</v>
      </c>
      <c r="EA15">
        <f>SUMIFS(DataRegularSeason20242025!$AA$3:$AA$1315,DataRegularSeason20242025!$B$3:$B$1315, "&lt;=" &amp; EA$1, DataRegularSeason20242025!$D$3:$D$1315, $A15)+SUMIFS(DataRegularSeason20242025!$AB$3:$AB$1315,DataRegularSeason20242025!$B$3:$B$1315, "&lt;=" &amp; EA$1, DataRegularSeason20242025!$E$3:$E$1315, $A15)</f>
        <v>8</v>
      </c>
      <c r="EB15">
        <f>SUMIFS(DataRegularSeason20242025!$AA$3:$AA$1315,DataRegularSeason20242025!$B$3:$B$1315, "&lt;=" &amp; EB$1, DataRegularSeason20242025!$D$3:$D$1315, $A15)+SUMIFS(DataRegularSeason20242025!$AB$3:$AB$1315,DataRegularSeason20242025!$B$3:$B$1315, "&lt;=" &amp; EB$1, DataRegularSeason20242025!$E$3:$E$1315, $A15)</f>
        <v>8</v>
      </c>
      <c r="EC15">
        <f>SUMIFS(DataRegularSeason20242025!$AA$3:$AA$1315,DataRegularSeason20242025!$B$3:$B$1315, "&lt;=" &amp; EC$1, DataRegularSeason20242025!$D$3:$D$1315, $A15)+SUMIFS(DataRegularSeason20242025!$AB$3:$AB$1315,DataRegularSeason20242025!$B$3:$B$1315, "&lt;=" &amp; EC$1, DataRegularSeason20242025!$E$3:$E$1315, $A15)</f>
        <v>8</v>
      </c>
      <c r="ED15">
        <f>SUMIFS(DataRegularSeason20242025!$AA$3:$AA$1315,DataRegularSeason20242025!$B$3:$B$1315, "&lt;=" &amp; ED$1, DataRegularSeason20242025!$D$3:$D$1315, $A15)+SUMIFS(DataRegularSeason20242025!$AB$3:$AB$1315,DataRegularSeason20242025!$B$3:$B$1315, "&lt;=" &amp; ED$1, DataRegularSeason20242025!$E$3:$E$1315, $A15)</f>
        <v>8</v>
      </c>
      <c r="EE15">
        <f>SUMIFS(DataRegularSeason20242025!$AA$3:$AA$1315,DataRegularSeason20242025!$B$3:$B$1315, "&lt;=" &amp; EE$1, DataRegularSeason20242025!$D$3:$D$1315, $A15)+SUMIFS(DataRegularSeason20242025!$AB$3:$AB$1315,DataRegularSeason20242025!$B$3:$B$1315, "&lt;=" &amp; EE$1, DataRegularSeason20242025!$E$3:$E$1315, $A15)</f>
        <v>8</v>
      </c>
      <c r="EF15">
        <f>SUMIFS(DataRegularSeason20242025!$AA$3:$AA$1315,DataRegularSeason20242025!$B$3:$B$1315, "&lt;=" &amp; EF$1, DataRegularSeason20242025!$D$3:$D$1315, $A15)+SUMIFS(DataRegularSeason20242025!$AB$3:$AB$1315,DataRegularSeason20242025!$B$3:$B$1315, "&lt;=" &amp; EF$1, DataRegularSeason20242025!$E$3:$E$1315, $A15)</f>
        <v>8</v>
      </c>
      <c r="EG15">
        <f>SUMIFS(DataRegularSeason20242025!$AA$3:$AA$1315,DataRegularSeason20242025!$B$3:$B$1315, "&lt;=" &amp; EG$1, DataRegularSeason20242025!$D$3:$D$1315, $A15)+SUMIFS(DataRegularSeason20242025!$AB$3:$AB$1315,DataRegularSeason20242025!$B$3:$B$1315, "&lt;=" &amp; EG$1, DataRegularSeason20242025!$E$3:$E$1315, $A15)</f>
        <v>8</v>
      </c>
      <c r="EH15">
        <f>SUMIFS(DataRegularSeason20242025!$AA$3:$AA$1315,DataRegularSeason20242025!$B$3:$B$1315, "&lt;=" &amp; EH$1, DataRegularSeason20242025!$D$3:$D$1315, $A15)+SUMIFS(DataRegularSeason20242025!$AB$3:$AB$1315,DataRegularSeason20242025!$B$3:$B$1315, "&lt;=" &amp; EH$1, DataRegularSeason20242025!$E$3:$E$1315, $A15)</f>
        <v>8</v>
      </c>
      <c r="EI15">
        <f>SUMIFS(DataRegularSeason20242025!$AA$3:$AA$1315,DataRegularSeason20242025!$B$3:$B$1315, "&lt;=" &amp; EI$1, DataRegularSeason20242025!$D$3:$D$1315, $A15)+SUMIFS(DataRegularSeason20242025!$AB$3:$AB$1315,DataRegularSeason20242025!$B$3:$B$1315, "&lt;=" &amp; EI$1, DataRegularSeason20242025!$E$3:$E$1315, $A15)</f>
        <v>8</v>
      </c>
      <c r="EJ15">
        <f>SUMIFS(DataRegularSeason20242025!$AA$3:$AA$1315,DataRegularSeason20242025!$B$3:$B$1315, "&lt;=" &amp; EJ$1, DataRegularSeason20242025!$D$3:$D$1315, $A15)+SUMIFS(DataRegularSeason20242025!$AB$3:$AB$1315,DataRegularSeason20242025!$B$3:$B$1315, "&lt;=" &amp; EJ$1, DataRegularSeason20242025!$E$3:$E$1315, $A15)</f>
        <v>8</v>
      </c>
      <c r="EK15">
        <f>SUMIFS(DataRegularSeason20242025!$AA$3:$AA$1315,DataRegularSeason20242025!$B$3:$B$1315, "&lt;=" &amp; EK$1, DataRegularSeason20242025!$D$3:$D$1315, $A15)+SUMIFS(DataRegularSeason20242025!$AB$3:$AB$1315,DataRegularSeason20242025!$B$3:$B$1315, "&lt;=" &amp; EK$1, DataRegularSeason20242025!$E$3:$E$1315, $A15)</f>
        <v>8</v>
      </c>
      <c r="EL15">
        <f>SUMIFS(DataRegularSeason20242025!$AA$3:$AA$1315,DataRegularSeason20242025!$B$3:$B$1315, "&lt;=" &amp; EL$1, DataRegularSeason20242025!$D$3:$D$1315, $A15)+SUMIFS(DataRegularSeason20242025!$AB$3:$AB$1315,DataRegularSeason20242025!$B$3:$B$1315, "&lt;=" &amp; EL$1, DataRegularSeason20242025!$E$3:$E$1315, $A15)</f>
        <v>8</v>
      </c>
      <c r="EM15">
        <f>SUMIFS(DataRegularSeason20242025!$AA$3:$AA$1315,DataRegularSeason20242025!$B$3:$B$1315, "&lt;=" &amp; EM$1, DataRegularSeason20242025!$D$3:$D$1315, $A15)+SUMIFS(DataRegularSeason20242025!$AB$3:$AB$1315,DataRegularSeason20242025!$B$3:$B$1315, "&lt;=" &amp; EM$1, DataRegularSeason20242025!$E$3:$E$1315, $A15)</f>
        <v>8</v>
      </c>
      <c r="EN15">
        <f>SUMIFS(DataRegularSeason20242025!$AA$3:$AA$1315,DataRegularSeason20242025!$B$3:$B$1315, "&lt;=" &amp; EN$1, DataRegularSeason20242025!$D$3:$D$1315, $A15)+SUMIFS(DataRegularSeason20242025!$AB$3:$AB$1315,DataRegularSeason20242025!$B$3:$B$1315, "&lt;=" &amp; EN$1, DataRegularSeason20242025!$E$3:$E$1315, $A15)</f>
        <v>8</v>
      </c>
      <c r="EO15">
        <f>SUMIFS(DataRegularSeason20242025!$AA$3:$AA$1315,DataRegularSeason20242025!$B$3:$B$1315, "&lt;=" &amp; EO$1, DataRegularSeason20242025!$D$3:$D$1315, $A15)+SUMIFS(DataRegularSeason20242025!$AB$3:$AB$1315,DataRegularSeason20242025!$B$3:$B$1315, "&lt;=" &amp; EO$1, DataRegularSeason20242025!$E$3:$E$1315, $A15)</f>
        <v>8</v>
      </c>
      <c r="EP15">
        <f>SUMIFS(DataRegularSeason20242025!$AA$3:$AA$1315,DataRegularSeason20242025!$B$3:$B$1315, "&lt;=" &amp; EP$1, DataRegularSeason20242025!$D$3:$D$1315, $A15)+SUMIFS(DataRegularSeason20242025!$AB$3:$AB$1315,DataRegularSeason20242025!$B$3:$B$1315, "&lt;=" &amp; EP$1, DataRegularSeason20242025!$E$3:$E$1315, $A15)</f>
        <v>8</v>
      </c>
      <c r="EQ15">
        <f>SUMIFS(DataRegularSeason20242025!$AA$3:$AA$1315,DataRegularSeason20242025!$B$3:$B$1315, "&lt;=" &amp; EQ$1, DataRegularSeason20242025!$D$3:$D$1315, $A15)+SUMIFS(DataRegularSeason20242025!$AB$3:$AB$1315,DataRegularSeason20242025!$B$3:$B$1315, "&lt;=" &amp; EQ$1, DataRegularSeason20242025!$E$3:$E$1315, $A15)</f>
        <v>8</v>
      </c>
      <c r="ER15">
        <f>SUMIFS(DataRegularSeason20242025!$AA$3:$AA$1315,DataRegularSeason20242025!$B$3:$B$1315, "&lt;=" &amp; ER$1, DataRegularSeason20242025!$D$3:$D$1315, $A15)+SUMIFS(DataRegularSeason20242025!$AB$3:$AB$1315,DataRegularSeason20242025!$B$3:$B$1315, "&lt;=" &amp; ER$1, DataRegularSeason20242025!$E$3:$E$1315, $A15)</f>
        <v>8</v>
      </c>
      <c r="ES15">
        <f>SUMIFS(DataRegularSeason20242025!$AA$3:$AA$1315,DataRegularSeason20242025!$B$3:$B$1315, "&lt;=" &amp; ES$1, DataRegularSeason20242025!$D$3:$D$1315, $A15)+SUMIFS(DataRegularSeason20242025!$AB$3:$AB$1315,DataRegularSeason20242025!$B$3:$B$1315, "&lt;=" &amp; ES$1, DataRegularSeason20242025!$E$3:$E$1315, $A15)</f>
        <v>8</v>
      </c>
      <c r="ET15">
        <f>SUMIFS(DataRegularSeason20242025!$AA$3:$AA$1315,DataRegularSeason20242025!$B$3:$B$1315, "&lt;=" &amp; ET$1, DataRegularSeason20242025!$D$3:$D$1315, $A15)+SUMIFS(DataRegularSeason20242025!$AB$3:$AB$1315,DataRegularSeason20242025!$B$3:$B$1315, "&lt;=" &amp; ET$1, DataRegularSeason20242025!$E$3:$E$1315, $A15)</f>
        <v>8</v>
      </c>
      <c r="EU15">
        <f>SUMIFS(DataRegularSeason20242025!$AA$3:$AA$1315,DataRegularSeason20242025!$B$3:$B$1315, "&lt;=" &amp; EU$1, DataRegularSeason20242025!$D$3:$D$1315, $A15)+SUMIFS(DataRegularSeason20242025!$AB$3:$AB$1315,DataRegularSeason20242025!$B$3:$B$1315, "&lt;=" &amp; EU$1, DataRegularSeason20242025!$E$3:$E$1315, $A15)</f>
        <v>8</v>
      </c>
      <c r="EV15">
        <f>SUMIFS(DataRegularSeason20242025!$AA$3:$AA$1315,DataRegularSeason20242025!$B$3:$B$1315, "&lt;=" &amp; EV$1, DataRegularSeason20242025!$D$3:$D$1315, $A15)+SUMIFS(DataRegularSeason20242025!$AB$3:$AB$1315,DataRegularSeason20242025!$B$3:$B$1315, "&lt;=" &amp; EV$1, DataRegularSeason20242025!$E$3:$E$1315, $A15)</f>
        <v>8</v>
      </c>
      <c r="EW15">
        <f>SUMIFS(DataRegularSeason20242025!$AA$3:$AA$1315,DataRegularSeason20242025!$B$3:$B$1315, "&lt;=" &amp; EW$1, DataRegularSeason20242025!$D$3:$D$1315, $A15)+SUMIFS(DataRegularSeason20242025!$AB$3:$AB$1315,DataRegularSeason20242025!$B$3:$B$1315, "&lt;=" &amp; EW$1, DataRegularSeason20242025!$E$3:$E$1315, $A15)</f>
        <v>8</v>
      </c>
      <c r="EX15">
        <f>SUMIFS(DataRegularSeason20242025!$AA$3:$AA$1315,DataRegularSeason20242025!$B$3:$B$1315, "&lt;=" &amp; EX$1, DataRegularSeason20242025!$D$3:$D$1315, $A15)+SUMIFS(DataRegularSeason20242025!$AB$3:$AB$1315,DataRegularSeason20242025!$B$3:$B$1315, "&lt;=" &amp; EX$1, DataRegularSeason20242025!$E$3:$E$1315, $A15)</f>
        <v>8</v>
      </c>
      <c r="EY15">
        <f>SUMIFS(DataRegularSeason20242025!$AA$3:$AA$1315,DataRegularSeason20242025!$B$3:$B$1315, "&lt;=" &amp; EY$1, DataRegularSeason20242025!$D$3:$D$1315, $A15)+SUMIFS(DataRegularSeason20242025!$AB$3:$AB$1315,DataRegularSeason20242025!$B$3:$B$1315, "&lt;=" &amp; EY$1, DataRegularSeason20242025!$E$3:$E$1315, $A15)</f>
        <v>8</v>
      </c>
      <c r="EZ15">
        <f>SUMIFS(DataRegularSeason20242025!$AA$3:$AA$1315,DataRegularSeason20242025!$B$3:$B$1315, "&lt;=" &amp; EZ$1, DataRegularSeason20242025!$D$3:$D$1315, $A15)+SUMIFS(DataRegularSeason20242025!$AB$3:$AB$1315,DataRegularSeason20242025!$B$3:$B$1315, "&lt;=" &amp; EZ$1, DataRegularSeason20242025!$E$3:$E$1315, $A15)</f>
        <v>8</v>
      </c>
      <c r="FA15">
        <f>SUMIFS(DataRegularSeason20242025!$AA$3:$AA$1315,DataRegularSeason20242025!$B$3:$B$1315, "&lt;=" &amp; FA$1, DataRegularSeason20242025!$D$3:$D$1315, $A15)+SUMIFS(DataRegularSeason20242025!$AB$3:$AB$1315,DataRegularSeason20242025!$B$3:$B$1315, "&lt;=" &amp; FA$1, DataRegularSeason20242025!$E$3:$E$1315, $A15)</f>
        <v>8</v>
      </c>
      <c r="FB15">
        <f>SUMIFS(DataRegularSeason20242025!$AA$3:$AA$1315,DataRegularSeason20242025!$B$3:$B$1315, "&lt;=" &amp; FB$1, DataRegularSeason20242025!$D$3:$D$1315, $A15)+SUMIFS(DataRegularSeason20242025!$AB$3:$AB$1315,DataRegularSeason20242025!$B$3:$B$1315, "&lt;=" &amp; FB$1, DataRegularSeason20242025!$E$3:$E$1315, $A15)</f>
        <v>8</v>
      </c>
      <c r="FC15">
        <f>SUMIFS(DataRegularSeason20242025!$AA$3:$AA$1315,DataRegularSeason20242025!$B$3:$B$1315, "&lt;=" &amp; FC$1, DataRegularSeason20242025!$D$3:$D$1315, $A15)+SUMIFS(DataRegularSeason20242025!$AB$3:$AB$1315,DataRegularSeason20242025!$B$3:$B$1315, "&lt;=" &amp; FC$1, DataRegularSeason20242025!$E$3:$E$1315, $A15)</f>
        <v>8</v>
      </c>
      <c r="FD15">
        <f>SUMIFS(DataRegularSeason20242025!$AA$3:$AA$1315,DataRegularSeason20242025!$B$3:$B$1315, "&lt;=" &amp; FD$1, DataRegularSeason20242025!$D$3:$D$1315, $A15)+SUMIFS(DataRegularSeason20242025!$AB$3:$AB$1315,DataRegularSeason20242025!$B$3:$B$1315, "&lt;=" &amp; FD$1, DataRegularSeason20242025!$E$3:$E$1315, $A15)</f>
        <v>8</v>
      </c>
      <c r="FE15">
        <f>SUMIFS(DataRegularSeason20242025!$AA$3:$AA$1315,DataRegularSeason20242025!$B$3:$B$1315, "&lt;=" &amp; FE$1, DataRegularSeason20242025!$D$3:$D$1315, $A15)+SUMIFS(DataRegularSeason20242025!$AB$3:$AB$1315,DataRegularSeason20242025!$B$3:$B$1315, "&lt;=" &amp; FE$1, DataRegularSeason20242025!$E$3:$E$1315, $A15)</f>
        <v>8</v>
      </c>
      <c r="FF15">
        <f>SUMIFS(DataRegularSeason20242025!$AA$3:$AA$1315,DataRegularSeason20242025!$B$3:$B$1315, "&lt;=" &amp; FF$1, DataRegularSeason20242025!$D$3:$D$1315, $A15)+SUMIFS(DataRegularSeason20242025!$AB$3:$AB$1315,DataRegularSeason20242025!$B$3:$B$1315, "&lt;=" &amp; FF$1, DataRegularSeason20242025!$E$3:$E$1315, $A15)</f>
        <v>8</v>
      </c>
      <c r="FG15">
        <f>SUMIFS(DataRegularSeason20242025!$AA$3:$AA$1315,DataRegularSeason20242025!$B$3:$B$1315, "&lt;=" &amp; FG$1, DataRegularSeason20242025!$D$3:$D$1315, $A15)+SUMIFS(DataRegularSeason20242025!$AB$3:$AB$1315,DataRegularSeason20242025!$B$3:$B$1315, "&lt;=" &amp; FG$1, DataRegularSeason20242025!$E$3:$E$1315, $A15)</f>
        <v>8</v>
      </c>
      <c r="FH15">
        <f>SUMIFS(DataRegularSeason20242025!$AA$3:$AA$1315,DataRegularSeason20242025!$B$3:$B$1315, "&lt;=" &amp; FH$1, DataRegularSeason20242025!$D$3:$D$1315, $A15)+SUMIFS(DataRegularSeason20242025!$AB$3:$AB$1315,DataRegularSeason20242025!$B$3:$B$1315, "&lt;=" &amp; FH$1, DataRegularSeason20242025!$E$3:$E$1315, $A15)</f>
        <v>8</v>
      </c>
      <c r="FI15">
        <f>SUMIFS(DataRegularSeason20242025!$AA$3:$AA$1315,DataRegularSeason20242025!$B$3:$B$1315, "&lt;=" &amp; FI$1, DataRegularSeason20242025!$D$3:$D$1315, $A15)+SUMIFS(DataRegularSeason20242025!$AB$3:$AB$1315,DataRegularSeason20242025!$B$3:$B$1315, "&lt;=" &amp; FI$1, DataRegularSeason20242025!$E$3:$E$1315, $A15)</f>
        <v>8</v>
      </c>
      <c r="FJ15">
        <f>SUMIFS(DataRegularSeason20242025!$AA$3:$AA$1315,DataRegularSeason20242025!$B$3:$B$1315, "&lt;=" &amp; FJ$1, DataRegularSeason20242025!$D$3:$D$1315, $A15)+SUMIFS(DataRegularSeason20242025!$AB$3:$AB$1315,DataRegularSeason20242025!$B$3:$B$1315, "&lt;=" &amp; FJ$1, DataRegularSeason20242025!$E$3:$E$1315, $A15)</f>
        <v>8</v>
      </c>
      <c r="FK15">
        <f>SUMIFS(DataRegularSeason20242025!$AA$3:$AA$1315,DataRegularSeason20242025!$B$3:$B$1315, "&lt;=" &amp; FK$1, DataRegularSeason20242025!$D$3:$D$1315, $A15)+SUMIFS(DataRegularSeason20242025!$AB$3:$AB$1315,DataRegularSeason20242025!$B$3:$B$1315, "&lt;=" &amp; FK$1, DataRegularSeason20242025!$E$3:$E$1315, $A15)</f>
        <v>8</v>
      </c>
      <c r="FL15">
        <f>SUMIFS(DataRegularSeason20242025!$AA$3:$AA$1315,DataRegularSeason20242025!$B$3:$B$1315, "&lt;=" &amp; FL$1, DataRegularSeason20242025!$D$3:$D$1315, $A15)+SUMIFS(DataRegularSeason20242025!$AB$3:$AB$1315,DataRegularSeason20242025!$B$3:$B$1315, "&lt;=" &amp; FL$1, DataRegularSeason20242025!$E$3:$E$1315, $A15)</f>
        <v>8</v>
      </c>
      <c r="FM15">
        <f>SUMIFS(DataRegularSeason20242025!$AA$3:$AA$1315,DataRegularSeason20242025!$B$3:$B$1315, "&lt;=" &amp; FM$1, DataRegularSeason20242025!$D$3:$D$1315, $A15)+SUMIFS(DataRegularSeason20242025!$AB$3:$AB$1315,DataRegularSeason20242025!$B$3:$B$1315, "&lt;=" &amp; FM$1, DataRegularSeason20242025!$E$3:$E$1315, $A15)</f>
        <v>8</v>
      </c>
      <c r="FN15">
        <f>SUMIFS(DataRegularSeason20242025!$AA$3:$AA$1315,DataRegularSeason20242025!$B$3:$B$1315, "&lt;=" &amp; FN$1, DataRegularSeason20242025!$D$3:$D$1315, $A15)+SUMIFS(DataRegularSeason20242025!$AB$3:$AB$1315,DataRegularSeason20242025!$B$3:$B$1315, "&lt;=" &amp; FN$1, DataRegularSeason20242025!$E$3:$E$1315, $A15)</f>
        <v>8</v>
      </c>
      <c r="FO15">
        <f>SUMIFS(DataRegularSeason20242025!$AA$3:$AA$1315,DataRegularSeason20242025!$B$3:$B$1315, "&lt;=" &amp; FO$1, DataRegularSeason20242025!$D$3:$D$1315, $A15)+SUMIFS(DataRegularSeason20242025!$AB$3:$AB$1315,DataRegularSeason20242025!$B$3:$B$1315, "&lt;=" &amp; FO$1, DataRegularSeason20242025!$E$3:$E$1315, $A15)</f>
        <v>8</v>
      </c>
      <c r="FP15">
        <f>SUMIFS(DataRegularSeason20242025!$AA$3:$AA$1315,DataRegularSeason20242025!$B$3:$B$1315, "&lt;=" &amp; FP$1, DataRegularSeason20242025!$D$3:$D$1315, $A15)+SUMIFS(DataRegularSeason20242025!$AB$3:$AB$1315,DataRegularSeason20242025!$B$3:$B$1315, "&lt;=" &amp; FP$1, DataRegularSeason20242025!$E$3:$E$1315, $A15)</f>
        <v>8</v>
      </c>
      <c r="FQ15">
        <f>SUMIFS(DataRegularSeason20242025!$AA$3:$AA$1315,DataRegularSeason20242025!$B$3:$B$1315, "&lt;=" &amp; FQ$1, DataRegularSeason20242025!$D$3:$D$1315, $A15)+SUMIFS(DataRegularSeason20242025!$AB$3:$AB$1315,DataRegularSeason20242025!$B$3:$B$1315, "&lt;=" &amp; FQ$1, DataRegularSeason20242025!$E$3:$E$1315, $A15)</f>
        <v>8</v>
      </c>
      <c r="FR15">
        <f>SUMIFS(DataRegularSeason20242025!$AA$3:$AA$1315,DataRegularSeason20242025!$B$3:$B$1315, "&lt;=" &amp; FR$1, DataRegularSeason20242025!$D$3:$D$1315, $A15)+SUMIFS(DataRegularSeason20242025!$AB$3:$AB$1315,DataRegularSeason20242025!$B$3:$B$1315, "&lt;=" &amp; FR$1, DataRegularSeason20242025!$E$3:$E$1315, $A15)</f>
        <v>8</v>
      </c>
      <c r="FS15">
        <f>SUMIFS(DataRegularSeason20242025!$AA$3:$AA$1315,DataRegularSeason20242025!$B$3:$B$1315, "&lt;=" &amp; FS$1, DataRegularSeason20242025!$D$3:$D$1315, $A15)+SUMIFS(DataRegularSeason20242025!$AB$3:$AB$1315,DataRegularSeason20242025!$B$3:$B$1315, "&lt;=" &amp; FS$1, DataRegularSeason20242025!$E$3:$E$1315, $A15)</f>
        <v>8</v>
      </c>
      <c r="FT15">
        <f>SUMIFS(DataRegularSeason20242025!$AA$3:$AA$1315,DataRegularSeason20242025!$B$3:$B$1315, "&lt;=" &amp; FT$1, DataRegularSeason20242025!$D$3:$D$1315, $A15)+SUMIFS(DataRegularSeason20242025!$AB$3:$AB$1315,DataRegularSeason20242025!$B$3:$B$1315, "&lt;=" &amp; FT$1, DataRegularSeason20242025!$E$3:$E$1315, $A15)</f>
        <v>8</v>
      </c>
      <c r="FU15">
        <f>SUMIFS(DataRegularSeason20242025!$AA$3:$AA$1315,DataRegularSeason20242025!$B$3:$B$1315, "&lt;=" &amp; FU$1, DataRegularSeason20242025!$D$3:$D$1315, $A15)+SUMIFS(DataRegularSeason20242025!$AB$3:$AB$1315,DataRegularSeason20242025!$B$3:$B$1315, "&lt;=" &amp; FU$1, DataRegularSeason20242025!$E$3:$E$1315, $A15)</f>
        <v>8</v>
      </c>
      <c r="FV15">
        <f>SUMIFS(DataRegularSeason20242025!$AA$3:$AA$1315,DataRegularSeason20242025!$B$3:$B$1315, "&lt;=" &amp; FV$1, DataRegularSeason20242025!$D$3:$D$1315, $A15)+SUMIFS(DataRegularSeason20242025!$AB$3:$AB$1315,DataRegularSeason20242025!$B$3:$B$1315, "&lt;=" &amp; FV$1, DataRegularSeason20242025!$E$3:$E$1315, $A15)</f>
        <v>8</v>
      </c>
      <c r="FW15">
        <f>SUMIFS(DataRegularSeason20242025!$AA$3:$AA$1315,DataRegularSeason20242025!$B$3:$B$1315, "&lt;=" &amp; FW$1, DataRegularSeason20242025!$D$3:$D$1315, $A15)+SUMIFS(DataRegularSeason20242025!$AB$3:$AB$1315,DataRegularSeason20242025!$B$3:$B$1315, "&lt;=" &amp; FW$1, DataRegularSeason20242025!$E$3:$E$1315, $A15)</f>
        <v>8</v>
      </c>
      <c r="FX15">
        <f>SUMIFS(DataRegularSeason20242025!$AA$3:$AA$1315,DataRegularSeason20242025!$B$3:$B$1315, "&lt;=" &amp; FX$1, DataRegularSeason20242025!$D$3:$D$1315, $A15)+SUMIFS(DataRegularSeason20242025!$AB$3:$AB$1315,DataRegularSeason20242025!$B$3:$B$1315, "&lt;=" &amp; FX$1, DataRegularSeason20242025!$E$3:$E$1315, $A15)</f>
        <v>8</v>
      </c>
      <c r="FY15">
        <f>SUMIFS(DataRegularSeason20242025!$AA$3:$AA$1315,DataRegularSeason20242025!$B$3:$B$1315, "&lt;=" &amp; FY$1, DataRegularSeason20242025!$D$3:$D$1315, $A15)+SUMIFS(DataRegularSeason20242025!$AB$3:$AB$1315,DataRegularSeason20242025!$B$3:$B$1315, "&lt;=" &amp; FY$1, DataRegularSeason20242025!$E$3:$E$1315, $A15)</f>
        <v>8</v>
      </c>
      <c r="FZ15">
        <f>SUMIFS(DataRegularSeason20242025!$AA$3:$AA$1315,DataRegularSeason20242025!$B$3:$B$1315, "&lt;=" &amp; FZ$1, DataRegularSeason20242025!$D$3:$D$1315, $A15)+SUMIFS(DataRegularSeason20242025!$AB$3:$AB$1315,DataRegularSeason20242025!$B$3:$B$1315, "&lt;=" &amp; FZ$1, DataRegularSeason20242025!$E$3:$E$1315, $A15)</f>
        <v>8</v>
      </c>
      <c r="GA15">
        <f>SUMIFS(DataRegularSeason20242025!$AA$3:$AA$1315,DataRegularSeason20242025!$B$3:$B$1315, "&lt;=" &amp; GA$1, DataRegularSeason20242025!$D$3:$D$1315, $A15)+SUMIFS(DataRegularSeason20242025!$AB$3:$AB$1315,DataRegularSeason20242025!$B$3:$B$1315, "&lt;=" &amp; GA$1, DataRegularSeason20242025!$E$3:$E$1315, $A15)</f>
        <v>8</v>
      </c>
      <c r="GB15">
        <f>SUMIFS(DataRegularSeason20242025!$AA$3:$AA$1315,DataRegularSeason20242025!$B$3:$B$1315, "&lt;=" &amp; GB$1, DataRegularSeason20242025!$D$3:$D$1315, $A15)+SUMIFS(DataRegularSeason20242025!$AB$3:$AB$1315,DataRegularSeason20242025!$B$3:$B$1315, "&lt;=" &amp; GB$1, DataRegularSeason20242025!$E$3:$E$1315, $A15)</f>
        <v>8</v>
      </c>
      <c r="GC15">
        <f>SUMIFS(DataRegularSeason20242025!$AA$3:$AA$1315,DataRegularSeason20242025!$B$3:$B$1315, "&lt;=" &amp; GC$1, DataRegularSeason20242025!$D$3:$D$1315, $A15)+SUMIFS(DataRegularSeason20242025!$AB$3:$AB$1315,DataRegularSeason20242025!$B$3:$B$1315, "&lt;=" &amp; GC$1, DataRegularSeason20242025!$E$3:$E$1315, $A15)</f>
        <v>8</v>
      </c>
      <c r="GD15">
        <f>SUMIFS(DataRegularSeason20242025!$AA$3:$AA$1315,DataRegularSeason20242025!$B$3:$B$1315, "&lt;=" &amp; GD$1, DataRegularSeason20242025!$D$3:$D$1315, $A15)+SUMIFS(DataRegularSeason20242025!$AB$3:$AB$1315,DataRegularSeason20242025!$B$3:$B$1315, "&lt;=" &amp; GD$1, DataRegularSeason20242025!$E$3:$E$1315, $A15)</f>
        <v>8</v>
      </c>
      <c r="GE15">
        <f>SUMIFS(DataRegularSeason20242025!$AA$3:$AA$1315,DataRegularSeason20242025!$B$3:$B$1315, "&lt;=" &amp; GE$1, DataRegularSeason20242025!$D$3:$D$1315, $A15)+SUMIFS(DataRegularSeason20242025!$AB$3:$AB$1315,DataRegularSeason20242025!$B$3:$B$1315, "&lt;=" &amp; GE$1, DataRegularSeason20242025!$E$3:$E$1315, $A15)</f>
        <v>8</v>
      </c>
      <c r="GF15">
        <f>SUMIFS(DataRegularSeason20242025!$AA$3:$AA$1315,DataRegularSeason20242025!$B$3:$B$1315, "&lt;=" &amp; GF$1, DataRegularSeason20242025!$D$3:$D$1315, $A15)+SUMIFS(DataRegularSeason20242025!$AB$3:$AB$1315,DataRegularSeason20242025!$B$3:$B$1315, "&lt;=" &amp; GF$1, DataRegularSeason20242025!$E$3:$E$1315, $A15)</f>
        <v>8</v>
      </c>
      <c r="GG15">
        <f>SUMIFS(DataRegularSeason20242025!$AA$3:$AA$1315,DataRegularSeason20242025!$B$3:$B$1315, "&lt;=" &amp; GG$1, DataRegularSeason20242025!$D$3:$D$1315, $A15)+SUMIFS(DataRegularSeason20242025!$AB$3:$AB$1315,DataRegularSeason20242025!$B$3:$B$1315, "&lt;=" &amp; GG$1, DataRegularSeason20242025!$E$3:$E$1315, $A15)</f>
        <v>8</v>
      </c>
      <c r="GH15">
        <f>SUMIFS(DataRegularSeason20242025!$AA$3:$AA$1315,DataRegularSeason20242025!$B$3:$B$1315, "&lt;=" &amp; GH$1, DataRegularSeason20242025!$D$3:$D$1315, $A15)+SUMIFS(DataRegularSeason20242025!$AB$3:$AB$1315,DataRegularSeason20242025!$B$3:$B$1315, "&lt;=" &amp; GH$1, DataRegularSeason20242025!$E$3:$E$1315, $A15)</f>
        <v>8</v>
      </c>
      <c r="GI15">
        <f>SUMIFS(DataRegularSeason20242025!$AA$3:$AA$1315,DataRegularSeason20242025!$B$3:$B$1315, "&lt;=" &amp; GI$1, DataRegularSeason20242025!$D$3:$D$1315, $A15)+SUMIFS(DataRegularSeason20242025!$AB$3:$AB$1315,DataRegularSeason20242025!$B$3:$B$1315, "&lt;=" &amp; GI$1, DataRegularSeason20242025!$E$3:$E$1315, $A15)</f>
        <v>8</v>
      </c>
      <c r="GJ15">
        <f>SUMIFS(DataRegularSeason20242025!$AA$3:$AA$1315,DataRegularSeason20242025!$B$3:$B$1315, "&lt;=" &amp; GJ$1, DataRegularSeason20242025!$D$3:$D$1315, $A15)+SUMIFS(DataRegularSeason20242025!$AB$3:$AB$1315,DataRegularSeason20242025!$B$3:$B$1315, "&lt;=" &amp; GJ$1, DataRegularSeason20242025!$E$3:$E$1315, $A15)</f>
        <v>8</v>
      </c>
      <c r="GK15">
        <f>SUMIFS(DataRegularSeason20242025!$AA$3:$AA$1315,DataRegularSeason20242025!$B$3:$B$1315, "&lt;=" &amp; GK$1, DataRegularSeason20242025!$D$3:$D$1315, $A15)+SUMIFS(DataRegularSeason20242025!$AB$3:$AB$1315,DataRegularSeason20242025!$B$3:$B$1315, "&lt;=" &amp; GK$1, DataRegularSeason20242025!$E$3:$E$1315, $A15)</f>
        <v>8</v>
      </c>
      <c r="GL15">
        <f>SUMIFS(DataRegularSeason20242025!$AA$3:$AA$1315,DataRegularSeason20242025!$B$3:$B$1315, "&lt;=" &amp; GL$1, DataRegularSeason20242025!$D$3:$D$1315, $A15)+SUMIFS(DataRegularSeason20242025!$AB$3:$AB$1315,DataRegularSeason20242025!$B$3:$B$1315, "&lt;=" &amp; GL$1, DataRegularSeason20242025!$E$3:$E$1315, $A15)</f>
        <v>8</v>
      </c>
      <c r="GM15">
        <f>SUMIFS(DataRegularSeason20242025!$AA$3:$AA$1315,DataRegularSeason20242025!$B$3:$B$1315, "&lt;=" &amp; GM$1, DataRegularSeason20242025!$D$3:$D$1315, $A15)+SUMIFS(DataRegularSeason20242025!$AB$3:$AB$1315,DataRegularSeason20242025!$B$3:$B$1315, "&lt;=" &amp; GM$1, DataRegularSeason20242025!$E$3:$E$1315, $A15)</f>
        <v>8</v>
      </c>
      <c r="GN15">
        <f>SUMIFS(DataRegularSeason20242025!$AA$3:$AA$1315,DataRegularSeason20242025!$B$3:$B$1315, "&lt;=" &amp; GN$1, DataRegularSeason20242025!$D$3:$D$1315, $A15)+SUMIFS(DataRegularSeason20242025!$AB$3:$AB$1315,DataRegularSeason20242025!$B$3:$B$1315, "&lt;=" &amp; GN$1, DataRegularSeason20242025!$E$3:$E$1315, $A15)</f>
        <v>8</v>
      </c>
      <c r="GO15">
        <f>SUMIFS(DataRegularSeason20242025!$AA$3:$AA$1315,DataRegularSeason20242025!$B$3:$B$1315, "&lt;=" &amp; GO$1, DataRegularSeason20242025!$D$3:$D$1315, $A15)+SUMIFS(DataRegularSeason20242025!$AB$3:$AB$1315,DataRegularSeason20242025!$B$3:$B$1315, "&lt;=" &amp; GO$1, DataRegularSeason20242025!$E$3:$E$1315, $A15)</f>
        <v>8</v>
      </c>
      <c r="GP15">
        <f>SUMIFS(DataRegularSeason20242025!$AA$3:$AA$1315,DataRegularSeason20242025!$B$3:$B$1315, "&lt;=" &amp; GP$1, DataRegularSeason20242025!$D$3:$D$1315, $A15)+SUMIFS(DataRegularSeason20242025!$AB$3:$AB$1315,DataRegularSeason20242025!$B$3:$B$1315, "&lt;=" &amp; GP$1, DataRegularSeason20242025!$E$3:$E$1315, $A15)</f>
        <v>8</v>
      </c>
      <c r="GQ15">
        <f>SUMIFS(DataRegularSeason20242025!$AA$3:$AA$1315,DataRegularSeason20242025!$B$3:$B$1315, "&lt;=" &amp; GQ$1, DataRegularSeason20242025!$D$3:$D$1315, $A15)+SUMIFS(DataRegularSeason20242025!$AB$3:$AB$1315,DataRegularSeason20242025!$B$3:$B$1315, "&lt;=" &amp; GQ$1, DataRegularSeason20242025!$E$3:$E$1315, $A15)</f>
        <v>8</v>
      </c>
      <c r="GR15">
        <f>SUMIFS(DataRegularSeason20242025!$AA$3:$AA$1315,DataRegularSeason20242025!$B$3:$B$1315, "&lt;=" &amp; GR$1, DataRegularSeason20242025!$D$3:$D$1315, $A15)+SUMIFS(DataRegularSeason20242025!$AB$3:$AB$1315,DataRegularSeason20242025!$B$3:$B$1315, "&lt;=" &amp; GR$1, DataRegularSeason20242025!$E$3:$E$1315, $A15)</f>
        <v>8</v>
      </c>
      <c r="GS15">
        <f>SUMIFS(DataRegularSeason20242025!$AA$3:$AA$1315,DataRegularSeason20242025!$B$3:$B$1315, "&lt;=" &amp; GS$1, DataRegularSeason20242025!$D$3:$D$1315, $A15)+SUMIFS(DataRegularSeason20242025!$AB$3:$AB$1315,DataRegularSeason20242025!$B$3:$B$1315, "&lt;=" &amp; GS$1, DataRegularSeason20242025!$E$3:$E$1315, $A15)</f>
        <v>8</v>
      </c>
      <c r="GT15">
        <f>SUMIFS(DataRegularSeason20242025!$AA$3:$AA$1315,DataRegularSeason20242025!$B$3:$B$1315, "&lt;=" &amp; GT$1, DataRegularSeason20242025!$D$3:$D$1315, $A15)+SUMIFS(DataRegularSeason20242025!$AB$3:$AB$1315,DataRegularSeason20242025!$B$3:$B$1315, "&lt;=" &amp; GT$1, DataRegularSeason20242025!$E$3:$E$1315, $A15)</f>
        <v>8</v>
      </c>
      <c r="GU15">
        <f>SUMIFS(DataRegularSeason20242025!$AA$3:$AA$1315,DataRegularSeason20242025!$B$3:$B$1315, "&lt;=" &amp; GU$1, DataRegularSeason20242025!$D$3:$D$1315, $A15)+SUMIFS(DataRegularSeason20242025!$AB$3:$AB$1315,DataRegularSeason20242025!$B$3:$B$1315, "&lt;=" &amp; GU$1, DataRegularSeason20242025!$E$3:$E$1315, $A15)</f>
        <v>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7</v>
      </c>
      <c r="AG16">
        <f>SUMIFS(DataRegularSeason20242025!$AA$3:$AA$1315,DataRegularSeason20242025!$B$3:$B$1315, "&lt;=" &amp; AG$1, DataRegularSeason20242025!$D$3:$D$1315, $A16)+SUMIFS(DataRegularSeason20242025!$AB$3:$AB$1315,DataRegularSeason20242025!$B$3:$B$1315, "&lt;=" &amp; AG$1, DataRegularSeason20242025!$E$3:$E$1315, $A16)</f>
        <v>7</v>
      </c>
      <c r="AH16">
        <f>SUMIFS(DataRegularSeason20242025!$AA$3:$AA$1315,DataRegularSeason20242025!$B$3:$B$1315, "&lt;=" &amp; AH$1, DataRegularSeason20242025!$D$3:$D$1315, $A16)+SUMIFS(DataRegularSeason20242025!$AB$3:$AB$1315,DataRegularSeason20242025!$B$3:$B$1315, "&lt;=" &amp; AH$1, DataRegularSeason20242025!$E$3:$E$1315, $A16)</f>
        <v>7</v>
      </c>
      <c r="AI16">
        <f>SUMIFS(DataRegularSeason20242025!$AA$3:$AA$1315,DataRegularSeason20242025!$B$3:$B$1315, "&lt;=" &amp; AI$1, DataRegularSeason20242025!$D$3:$D$1315, $A16)+SUMIFS(DataRegularSeason20242025!$AB$3:$AB$1315,DataRegularSeason20242025!$B$3:$B$1315, "&lt;=" &amp; AI$1, DataRegularSeason20242025!$E$3:$E$1315, $A16)</f>
        <v>7</v>
      </c>
      <c r="AJ16">
        <f>SUMIFS(DataRegularSeason20242025!$AA$3:$AA$1315,DataRegularSeason20242025!$B$3:$B$1315, "&lt;=" &amp; AJ$1, DataRegularSeason20242025!$D$3:$D$1315, $A16)+SUMIFS(DataRegularSeason20242025!$AB$3:$AB$1315,DataRegularSeason20242025!$B$3:$B$1315, "&lt;=" &amp; AJ$1, DataRegularSeason20242025!$E$3:$E$1315, $A16)</f>
        <v>7</v>
      </c>
      <c r="AK16">
        <f>SUMIFS(DataRegularSeason20242025!$AA$3:$AA$1315,DataRegularSeason20242025!$B$3:$B$1315, "&lt;=" &amp; AK$1, DataRegularSeason20242025!$D$3:$D$1315, $A16)+SUMIFS(DataRegularSeason20242025!$AB$3:$AB$1315,DataRegularSeason20242025!$B$3:$B$1315, "&lt;=" &amp; AK$1, DataRegularSeason20242025!$E$3:$E$1315, $A16)</f>
        <v>7</v>
      </c>
      <c r="AL16">
        <f>SUMIFS(DataRegularSeason20242025!$AA$3:$AA$1315,DataRegularSeason20242025!$B$3:$B$1315, "&lt;=" &amp; AL$1, DataRegularSeason20242025!$D$3:$D$1315, $A16)+SUMIFS(DataRegularSeason20242025!$AB$3:$AB$1315,DataRegularSeason20242025!$B$3:$B$1315, "&lt;=" &amp; AL$1, DataRegularSeason20242025!$E$3:$E$1315, $A16)</f>
        <v>7</v>
      </c>
      <c r="AM16">
        <f>SUMIFS(DataRegularSeason20242025!$AA$3:$AA$1315,DataRegularSeason20242025!$B$3:$B$1315, "&lt;=" &amp; AM$1, DataRegularSeason20242025!$D$3:$D$1315, $A16)+SUMIFS(DataRegularSeason20242025!$AB$3:$AB$1315,DataRegularSeason20242025!$B$3:$B$1315, "&lt;=" &amp; AM$1, DataRegularSeason20242025!$E$3:$E$1315, $A16)</f>
        <v>7</v>
      </c>
      <c r="AN16">
        <f>SUMIFS(DataRegularSeason20242025!$AA$3:$AA$1315,DataRegularSeason20242025!$B$3:$B$1315, "&lt;=" &amp; AN$1, DataRegularSeason20242025!$D$3:$D$1315, $A16)+SUMIFS(DataRegularSeason20242025!$AB$3:$AB$1315,DataRegularSeason20242025!$B$3:$B$1315, "&lt;=" &amp; AN$1, DataRegularSeason20242025!$E$3:$E$1315, $A16)</f>
        <v>7</v>
      </c>
      <c r="AO16">
        <f>SUMIFS(DataRegularSeason20242025!$AA$3:$AA$1315,DataRegularSeason20242025!$B$3:$B$1315, "&lt;=" &amp; AO$1, DataRegularSeason20242025!$D$3:$D$1315, $A16)+SUMIFS(DataRegularSeason20242025!$AB$3:$AB$1315,DataRegularSeason20242025!$B$3:$B$1315, "&lt;=" &amp; AO$1, DataRegularSeason20242025!$E$3:$E$1315, $A16)</f>
        <v>7</v>
      </c>
      <c r="AP16">
        <f>SUMIFS(DataRegularSeason20242025!$AA$3:$AA$1315,DataRegularSeason20242025!$B$3:$B$1315, "&lt;=" &amp; AP$1, DataRegularSeason20242025!$D$3:$D$1315, $A16)+SUMIFS(DataRegularSeason20242025!$AB$3:$AB$1315,DataRegularSeason20242025!$B$3:$B$1315, "&lt;=" &amp; AP$1, DataRegularSeason20242025!$E$3:$E$1315, $A16)</f>
        <v>7</v>
      </c>
      <c r="AQ16">
        <f>SUMIFS(DataRegularSeason20242025!$AA$3:$AA$1315,DataRegularSeason20242025!$B$3:$B$1315, "&lt;=" &amp; AQ$1, DataRegularSeason20242025!$D$3:$D$1315, $A16)+SUMIFS(DataRegularSeason20242025!$AB$3:$AB$1315,DataRegularSeason20242025!$B$3:$B$1315, "&lt;=" &amp; AQ$1, DataRegularSeason20242025!$E$3:$E$1315, $A16)</f>
        <v>7</v>
      </c>
      <c r="AR16">
        <f>SUMIFS(DataRegularSeason20242025!$AA$3:$AA$1315,DataRegularSeason20242025!$B$3:$B$1315, "&lt;=" &amp; AR$1, DataRegularSeason20242025!$D$3:$D$1315, $A16)+SUMIFS(DataRegularSeason20242025!$AB$3:$AB$1315,DataRegularSeason20242025!$B$3:$B$1315, "&lt;=" &amp; AR$1, DataRegularSeason20242025!$E$3:$E$1315, $A16)</f>
        <v>7</v>
      </c>
      <c r="AS16">
        <f>SUMIFS(DataRegularSeason20242025!$AA$3:$AA$1315,DataRegularSeason20242025!$B$3:$B$1315, "&lt;=" &amp; AS$1, DataRegularSeason20242025!$D$3:$D$1315, $A16)+SUMIFS(DataRegularSeason20242025!$AB$3:$AB$1315,DataRegularSeason20242025!$B$3:$B$1315, "&lt;=" &amp; AS$1, DataRegularSeason20242025!$E$3:$E$1315, $A16)</f>
        <v>7</v>
      </c>
      <c r="AT16">
        <f>SUMIFS(DataRegularSeason20242025!$AA$3:$AA$1315,DataRegularSeason20242025!$B$3:$B$1315, "&lt;=" &amp; AT$1, DataRegularSeason20242025!$D$3:$D$1315, $A16)+SUMIFS(DataRegularSeason20242025!$AB$3:$AB$1315,DataRegularSeason20242025!$B$3:$B$1315, "&lt;=" &amp; AT$1, DataRegularSeason20242025!$E$3:$E$1315, $A16)</f>
        <v>7</v>
      </c>
      <c r="AU16">
        <f>SUMIFS(DataRegularSeason20242025!$AA$3:$AA$1315,DataRegularSeason20242025!$B$3:$B$1315, "&lt;=" &amp; AU$1, DataRegularSeason20242025!$D$3:$D$1315, $A16)+SUMIFS(DataRegularSeason20242025!$AB$3:$AB$1315,DataRegularSeason20242025!$B$3:$B$1315, "&lt;=" &amp; AU$1, DataRegularSeason20242025!$E$3:$E$1315, $A16)</f>
        <v>7</v>
      </c>
      <c r="AV16">
        <f>SUMIFS(DataRegularSeason20242025!$AA$3:$AA$1315,DataRegularSeason20242025!$B$3:$B$1315, "&lt;=" &amp; AV$1, DataRegularSeason20242025!$D$3:$D$1315, $A16)+SUMIFS(DataRegularSeason20242025!$AB$3:$AB$1315,DataRegularSeason20242025!$B$3:$B$1315, "&lt;=" &amp; AV$1, DataRegularSeason20242025!$E$3:$E$1315, $A16)</f>
        <v>7</v>
      </c>
      <c r="AW16">
        <f>SUMIFS(DataRegularSeason20242025!$AA$3:$AA$1315,DataRegularSeason20242025!$B$3:$B$1315, "&lt;=" &amp; AW$1, DataRegularSeason20242025!$D$3:$D$1315, $A16)+SUMIFS(DataRegularSeason20242025!$AB$3:$AB$1315,DataRegularSeason20242025!$B$3:$B$1315, "&lt;=" &amp; AW$1, DataRegularSeason20242025!$E$3:$E$1315, $A16)</f>
        <v>7</v>
      </c>
      <c r="AX16">
        <f>SUMIFS(DataRegularSeason20242025!$AA$3:$AA$1315,DataRegularSeason20242025!$B$3:$B$1315, "&lt;=" &amp; AX$1, DataRegularSeason20242025!$D$3:$D$1315, $A16)+SUMIFS(DataRegularSeason20242025!$AB$3:$AB$1315,DataRegularSeason20242025!$B$3:$B$1315, "&lt;=" &amp; AX$1, DataRegularSeason20242025!$E$3:$E$1315, $A16)</f>
        <v>7</v>
      </c>
      <c r="AY16">
        <f>SUMIFS(DataRegularSeason20242025!$AA$3:$AA$1315,DataRegularSeason20242025!$B$3:$B$1315, "&lt;=" &amp; AY$1, DataRegularSeason20242025!$D$3:$D$1315, $A16)+SUMIFS(DataRegularSeason20242025!$AB$3:$AB$1315,DataRegularSeason20242025!$B$3:$B$1315, "&lt;=" &amp; AY$1, DataRegularSeason20242025!$E$3:$E$1315, $A16)</f>
        <v>7</v>
      </c>
      <c r="AZ16">
        <f>SUMIFS(DataRegularSeason20242025!$AA$3:$AA$1315,DataRegularSeason20242025!$B$3:$B$1315, "&lt;=" &amp; AZ$1, DataRegularSeason20242025!$D$3:$D$1315, $A16)+SUMIFS(DataRegularSeason20242025!$AB$3:$AB$1315,DataRegularSeason20242025!$B$3:$B$1315, "&lt;=" &amp; AZ$1, DataRegularSeason20242025!$E$3:$E$1315, $A16)</f>
        <v>7</v>
      </c>
      <c r="BA16">
        <f>SUMIFS(DataRegularSeason20242025!$AA$3:$AA$1315,DataRegularSeason20242025!$B$3:$B$1315, "&lt;=" &amp; BA$1, DataRegularSeason20242025!$D$3:$D$1315, $A16)+SUMIFS(DataRegularSeason20242025!$AB$3:$AB$1315,DataRegularSeason20242025!$B$3:$B$1315, "&lt;=" &amp; BA$1, DataRegularSeason20242025!$E$3:$E$1315, $A16)</f>
        <v>7</v>
      </c>
      <c r="BB16">
        <f>SUMIFS(DataRegularSeason20242025!$AA$3:$AA$1315,DataRegularSeason20242025!$B$3:$B$1315, "&lt;=" &amp; BB$1, DataRegularSeason20242025!$D$3:$D$1315, $A16)+SUMIFS(DataRegularSeason20242025!$AB$3:$AB$1315,DataRegularSeason20242025!$B$3:$B$1315, "&lt;=" &amp; BB$1, DataRegularSeason20242025!$E$3:$E$1315, $A16)</f>
        <v>7</v>
      </c>
      <c r="BC16">
        <f>SUMIFS(DataRegularSeason20242025!$AA$3:$AA$1315,DataRegularSeason20242025!$B$3:$B$1315, "&lt;=" &amp; BC$1, DataRegularSeason20242025!$D$3:$D$1315, $A16)+SUMIFS(DataRegularSeason20242025!$AB$3:$AB$1315,DataRegularSeason20242025!$B$3:$B$1315, "&lt;=" &amp; BC$1, DataRegularSeason20242025!$E$3:$E$1315, $A16)</f>
        <v>7</v>
      </c>
      <c r="BD16">
        <f>SUMIFS(DataRegularSeason20242025!$AA$3:$AA$1315,DataRegularSeason20242025!$B$3:$B$1315, "&lt;=" &amp; BD$1, DataRegularSeason20242025!$D$3:$D$1315, $A16)+SUMIFS(DataRegularSeason20242025!$AB$3:$AB$1315,DataRegularSeason20242025!$B$3:$B$1315, "&lt;=" &amp; BD$1, DataRegularSeason20242025!$E$3:$E$1315, $A16)</f>
        <v>7</v>
      </c>
      <c r="BE16">
        <f>SUMIFS(DataRegularSeason20242025!$AA$3:$AA$1315,DataRegularSeason20242025!$B$3:$B$1315, "&lt;=" &amp; BE$1, DataRegularSeason20242025!$D$3:$D$1315, $A16)+SUMIFS(DataRegularSeason20242025!$AB$3:$AB$1315,DataRegularSeason20242025!$B$3:$B$1315, "&lt;=" &amp; BE$1, DataRegularSeason20242025!$E$3:$E$1315, $A16)</f>
        <v>7</v>
      </c>
      <c r="BF16">
        <f>SUMIFS(DataRegularSeason20242025!$AA$3:$AA$1315,DataRegularSeason20242025!$B$3:$B$1315, "&lt;=" &amp; BF$1, DataRegularSeason20242025!$D$3:$D$1315, $A16)+SUMIFS(DataRegularSeason20242025!$AB$3:$AB$1315,DataRegularSeason20242025!$B$3:$B$1315, "&lt;=" &amp; BF$1, DataRegularSeason20242025!$E$3:$E$1315, $A16)</f>
        <v>7</v>
      </c>
      <c r="BG16">
        <f>SUMIFS(DataRegularSeason20242025!$AA$3:$AA$1315,DataRegularSeason20242025!$B$3:$B$1315, "&lt;=" &amp; BG$1, DataRegularSeason20242025!$D$3:$D$1315, $A16)+SUMIFS(DataRegularSeason20242025!$AB$3:$AB$1315,DataRegularSeason20242025!$B$3:$B$1315, "&lt;=" &amp; BG$1, DataRegularSeason20242025!$E$3:$E$1315, $A16)</f>
        <v>7</v>
      </c>
      <c r="BH16">
        <f>SUMIFS(DataRegularSeason20242025!$AA$3:$AA$1315,DataRegularSeason20242025!$B$3:$B$1315, "&lt;=" &amp; BH$1, DataRegularSeason20242025!$D$3:$D$1315, $A16)+SUMIFS(DataRegularSeason20242025!$AB$3:$AB$1315,DataRegularSeason20242025!$B$3:$B$1315, "&lt;=" &amp; BH$1, DataRegularSeason20242025!$E$3:$E$1315, $A16)</f>
        <v>7</v>
      </c>
      <c r="BI16">
        <f>SUMIFS(DataRegularSeason20242025!$AA$3:$AA$1315,DataRegularSeason20242025!$B$3:$B$1315, "&lt;=" &amp; BI$1, DataRegularSeason20242025!$D$3:$D$1315, $A16)+SUMIFS(DataRegularSeason20242025!$AB$3:$AB$1315,DataRegularSeason20242025!$B$3:$B$1315, "&lt;=" &amp; BI$1, DataRegularSeason20242025!$E$3:$E$1315, $A16)</f>
        <v>7</v>
      </c>
      <c r="BJ16">
        <f>SUMIFS(DataRegularSeason20242025!$AA$3:$AA$1315,DataRegularSeason20242025!$B$3:$B$1315, "&lt;=" &amp; BJ$1, DataRegularSeason20242025!$D$3:$D$1315, $A16)+SUMIFS(DataRegularSeason20242025!$AB$3:$AB$1315,DataRegularSeason20242025!$B$3:$B$1315, "&lt;=" &amp; BJ$1, DataRegularSeason20242025!$E$3:$E$1315, $A16)</f>
        <v>7</v>
      </c>
      <c r="BK16">
        <f>SUMIFS(DataRegularSeason20242025!$AA$3:$AA$1315,DataRegularSeason20242025!$B$3:$B$1315, "&lt;=" &amp; BK$1, DataRegularSeason20242025!$D$3:$D$1315, $A16)+SUMIFS(DataRegularSeason20242025!$AB$3:$AB$1315,DataRegularSeason20242025!$B$3:$B$1315, "&lt;=" &amp; BK$1, DataRegularSeason20242025!$E$3:$E$1315, $A16)</f>
        <v>7</v>
      </c>
      <c r="BL16">
        <f>SUMIFS(DataRegularSeason20242025!$AA$3:$AA$1315,DataRegularSeason20242025!$B$3:$B$1315, "&lt;=" &amp; BL$1, DataRegularSeason20242025!$D$3:$D$1315, $A16)+SUMIFS(DataRegularSeason20242025!$AB$3:$AB$1315,DataRegularSeason20242025!$B$3:$B$1315, "&lt;=" &amp; BL$1, DataRegularSeason20242025!$E$3:$E$1315, $A16)</f>
        <v>7</v>
      </c>
      <c r="BM16">
        <f>SUMIFS(DataRegularSeason20242025!$AA$3:$AA$1315,DataRegularSeason20242025!$B$3:$B$1315, "&lt;=" &amp; BM$1, DataRegularSeason20242025!$D$3:$D$1315, $A16)+SUMIFS(DataRegularSeason20242025!$AB$3:$AB$1315,DataRegularSeason20242025!$B$3:$B$1315, "&lt;=" &amp; BM$1, DataRegularSeason20242025!$E$3:$E$1315, $A16)</f>
        <v>7</v>
      </c>
      <c r="BN16">
        <f>SUMIFS(DataRegularSeason20242025!$AA$3:$AA$1315,DataRegularSeason20242025!$B$3:$B$1315, "&lt;=" &amp; BN$1, DataRegularSeason20242025!$D$3:$D$1315, $A16)+SUMIFS(DataRegularSeason20242025!$AB$3:$AB$1315,DataRegularSeason20242025!$B$3:$B$1315, "&lt;=" &amp; BN$1, DataRegularSeason20242025!$E$3:$E$1315, $A16)</f>
        <v>7</v>
      </c>
      <c r="BO16">
        <f>SUMIFS(DataRegularSeason20242025!$AA$3:$AA$1315,DataRegularSeason20242025!$B$3:$B$1315, "&lt;=" &amp; BO$1, DataRegularSeason20242025!$D$3:$D$1315, $A16)+SUMIFS(DataRegularSeason20242025!$AB$3:$AB$1315,DataRegularSeason20242025!$B$3:$B$1315, "&lt;=" &amp; BO$1, DataRegularSeason20242025!$E$3:$E$1315, $A16)</f>
        <v>7</v>
      </c>
      <c r="BP16">
        <f>SUMIFS(DataRegularSeason20242025!$AA$3:$AA$1315,DataRegularSeason20242025!$B$3:$B$1315, "&lt;=" &amp; BP$1, DataRegularSeason20242025!$D$3:$D$1315, $A16)+SUMIFS(DataRegularSeason20242025!$AB$3:$AB$1315,DataRegularSeason20242025!$B$3:$B$1315, "&lt;=" &amp; BP$1, DataRegularSeason20242025!$E$3:$E$1315, $A16)</f>
        <v>7</v>
      </c>
      <c r="BQ16">
        <f>SUMIFS(DataRegularSeason20242025!$AA$3:$AA$1315,DataRegularSeason20242025!$B$3:$B$1315, "&lt;=" &amp; BQ$1, DataRegularSeason20242025!$D$3:$D$1315, $A16)+SUMIFS(DataRegularSeason20242025!$AB$3:$AB$1315,DataRegularSeason20242025!$B$3:$B$1315, "&lt;=" &amp; BQ$1, DataRegularSeason20242025!$E$3:$E$1315, $A16)</f>
        <v>7</v>
      </c>
      <c r="BR16">
        <f>SUMIFS(DataRegularSeason20242025!$AA$3:$AA$1315,DataRegularSeason20242025!$B$3:$B$1315, "&lt;=" &amp; BR$1, DataRegularSeason20242025!$D$3:$D$1315, $A16)+SUMIFS(DataRegularSeason20242025!$AB$3:$AB$1315,DataRegularSeason20242025!$B$3:$B$1315, "&lt;=" &amp; BR$1, DataRegularSeason20242025!$E$3:$E$1315, $A16)</f>
        <v>7</v>
      </c>
      <c r="BS16">
        <f>SUMIFS(DataRegularSeason20242025!$AA$3:$AA$1315,DataRegularSeason20242025!$B$3:$B$1315, "&lt;=" &amp; BS$1, DataRegularSeason20242025!$D$3:$D$1315, $A16)+SUMIFS(DataRegularSeason20242025!$AB$3:$AB$1315,DataRegularSeason20242025!$B$3:$B$1315, "&lt;=" &amp; BS$1, DataRegularSeason20242025!$E$3:$E$1315, $A16)</f>
        <v>7</v>
      </c>
      <c r="BT16">
        <f>SUMIFS(DataRegularSeason20242025!$AA$3:$AA$1315,DataRegularSeason20242025!$B$3:$B$1315, "&lt;=" &amp; BT$1, DataRegularSeason20242025!$D$3:$D$1315, $A16)+SUMIFS(DataRegularSeason20242025!$AB$3:$AB$1315,DataRegularSeason20242025!$B$3:$B$1315, "&lt;=" &amp; BT$1, DataRegularSeason20242025!$E$3:$E$1315, $A16)</f>
        <v>7</v>
      </c>
      <c r="BU16">
        <f>SUMIFS(DataRegularSeason20242025!$AA$3:$AA$1315,DataRegularSeason20242025!$B$3:$B$1315, "&lt;=" &amp; BU$1, DataRegularSeason20242025!$D$3:$D$1315, $A16)+SUMIFS(DataRegularSeason20242025!$AB$3:$AB$1315,DataRegularSeason20242025!$B$3:$B$1315, "&lt;=" &amp; BU$1, DataRegularSeason20242025!$E$3:$E$1315, $A16)</f>
        <v>7</v>
      </c>
      <c r="BV16">
        <f>SUMIFS(DataRegularSeason20242025!$AA$3:$AA$1315,DataRegularSeason20242025!$B$3:$B$1315, "&lt;=" &amp; BV$1, DataRegularSeason20242025!$D$3:$D$1315, $A16)+SUMIFS(DataRegularSeason20242025!$AB$3:$AB$1315,DataRegularSeason20242025!$B$3:$B$1315, "&lt;=" &amp; BV$1, DataRegularSeason20242025!$E$3:$E$1315, $A16)</f>
        <v>7</v>
      </c>
      <c r="BW16">
        <f>SUMIFS(DataRegularSeason20242025!$AA$3:$AA$1315,DataRegularSeason20242025!$B$3:$B$1315, "&lt;=" &amp; BW$1, DataRegularSeason20242025!$D$3:$D$1315, $A16)+SUMIFS(DataRegularSeason20242025!$AB$3:$AB$1315,DataRegularSeason20242025!$B$3:$B$1315, "&lt;=" &amp; BW$1, DataRegularSeason20242025!$E$3:$E$1315, $A16)</f>
        <v>7</v>
      </c>
      <c r="BX16">
        <f>SUMIFS(DataRegularSeason20242025!$AA$3:$AA$1315,DataRegularSeason20242025!$B$3:$B$1315, "&lt;=" &amp; BX$1, DataRegularSeason20242025!$D$3:$D$1315, $A16)+SUMIFS(DataRegularSeason20242025!$AB$3:$AB$1315,DataRegularSeason20242025!$B$3:$B$1315, "&lt;=" &amp; BX$1, DataRegularSeason20242025!$E$3:$E$1315, $A16)</f>
        <v>7</v>
      </c>
      <c r="BY16">
        <f>SUMIFS(DataRegularSeason20242025!$AA$3:$AA$1315,DataRegularSeason20242025!$B$3:$B$1315, "&lt;=" &amp; BY$1, DataRegularSeason20242025!$D$3:$D$1315, $A16)+SUMIFS(DataRegularSeason20242025!$AB$3:$AB$1315,DataRegularSeason20242025!$B$3:$B$1315, "&lt;=" &amp; BY$1, DataRegularSeason20242025!$E$3:$E$1315, $A16)</f>
        <v>7</v>
      </c>
      <c r="BZ16">
        <f>SUMIFS(DataRegularSeason20242025!$AA$3:$AA$1315,DataRegularSeason20242025!$B$3:$B$1315, "&lt;=" &amp; BZ$1, DataRegularSeason20242025!$D$3:$D$1315, $A16)+SUMIFS(DataRegularSeason20242025!$AB$3:$AB$1315,DataRegularSeason20242025!$B$3:$B$1315, "&lt;=" &amp; BZ$1, DataRegularSeason20242025!$E$3:$E$1315, $A16)</f>
        <v>7</v>
      </c>
      <c r="CA16">
        <f>SUMIFS(DataRegularSeason20242025!$AA$3:$AA$1315,DataRegularSeason20242025!$B$3:$B$1315, "&lt;=" &amp; CA$1, DataRegularSeason20242025!$D$3:$D$1315, $A16)+SUMIFS(DataRegularSeason20242025!$AB$3:$AB$1315,DataRegularSeason20242025!$B$3:$B$1315, "&lt;=" &amp; CA$1, DataRegularSeason20242025!$E$3:$E$1315, $A16)</f>
        <v>7</v>
      </c>
      <c r="CB16">
        <f>SUMIFS(DataRegularSeason20242025!$AA$3:$AA$1315,DataRegularSeason20242025!$B$3:$B$1315, "&lt;=" &amp; CB$1, DataRegularSeason20242025!$D$3:$D$1315, $A16)+SUMIFS(DataRegularSeason20242025!$AB$3:$AB$1315,DataRegularSeason20242025!$B$3:$B$1315, "&lt;=" &amp; CB$1, DataRegularSeason20242025!$E$3:$E$1315, $A16)</f>
        <v>7</v>
      </c>
      <c r="CC16">
        <f>SUMIFS(DataRegularSeason20242025!$AA$3:$AA$1315,DataRegularSeason20242025!$B$3:$B$1315, "&lt;=" &amp; CC$1, DataRegularSeason20242025!$D$3:$D$1315, $A16)+SUMIFS(DataRegularSeason20242025!$AB$3:$AB$1315,DataRegularSeason20242025!$B$3:$B$1315, "&lt;=" &amp; CC$1, DataRegularSeason20242025!$E$3:$E$1315, $A16)</f>
        <v>7</v>
      </c>
      <c r="CD16">
        <f>SUMIFS(DataRegularSeason20242025!$AA$3:$AA$1315,DataRegularSeason20242025!$B$3:$B$1315, "&lt;=" &amp; CD$1, DataRegularSeason20242025!$D$3:$D$1315, $A16)+SUMIFS(DataRegularSeason20242025!$AB$3:$AB$1315,DataRegularSeason20242025!$B$3:$B$1315, "&lt;=" &amp; CD$1, DataRegularSeason20242025!$E$3:$E$1315, $A16)</f>
        <v>7</v>
      </c>
      <c r="CE16">
        <f>SUMIFS(DataRegularSeason20242025!$AA$3:$AA$1315,DataRegularSeason20242025!$B$3:$B$1315, "&lt;=" &amp; CE$1, DataRegularSeason20242025!$D$3:$D$1315, $A16)+SUMIFS(DataRegularSeason20242025!$AB$3:$AB$1315,DataRegularSeason20242025!$B$3:$B$1315, "&lt;=" &amp; CE$1, DataRegularSeason20242025!$E$3:$E$1315, $A16)</f>
        <v>7</v>
      </c>
      <c r="CF16">
        <f>SUMIFS(DataRegularSeason20242025!$AA$3:$AA$1315,DataRegularSeason20242025!$B$3:$B$1315, "&lt;=" &amp; CF$1, DataRegularSeason20242025!$D$3:$D$1315, $A16)+SUMIFS(DataRegularSeason20242025!$AB$3:$AB$1315,DataRegularSeason20242025!$B$3:$B$1315, "&lt;=" &amp; CF$1, DataRegularSeason20242025!$E$3:$E$1315, $A16)</f>
        <v>7</v>
      </c>
      <c r="CG16">
        <f>SUMIFS(DataRegularSeason20242025!$AA$3:$AA$1315,DataRegularSeason20242025!$B$3:$B$1315, "&lt;=" &amp; CG$1, DataRegularSeason20242025!$D$3:$D$1315, $A16)+SUMIFS(DataRegularSeason20242025!$AB$3:$AB$1315,DataRegularSeason20242025!$B$3:$B$1315, "&lt;=" &amp; CG$1, DataRegularSeason20242025!$E$3:$E$1315, $A16)</f>
        <v>7</v>
      </c>
      <c r="CH16">
        <f>SUMIFS(DataRegularSeason20242025!$AA$3:$AA$1315,DataRegularSeason20242025!$B$3:$B$1315, "&lt;=" &amp; CH$1, DataRegularSeason20242025!$D$3:$D$1315, $A16)+SUMIFS(DataRegularSeason20242025!$AB$3:$AB$1315,DataRegularSeason20242025!$B$3:$B$1315, "&lt;=" &amp; CH$1, DataRegularSeason20242025!$E$3:$E$1315, $A16)</f>
        <v>7</v>
      </c>
      <c r="CI16">
        <f>SUMIFS(DataRegularSeason20242025!$AA$3:$AA$1315,DataRegularSeason20242025!$B$3:$B$1315, "&lt;=" &amp; CI$1, DataRegularSeason20242025!$D$3:$D$1315, $A16)+SUMIFS(DataRegularSeason20242025!$AB$3:$AB$1315,DataRegularSeason20242025!$B$3:$B$1315, "&lt;=" &amp; CI$1, DataRegularSeason20242025!$E$3:$E$1315, $A16)</f>
        <v>7</v>
      </c>
      <c r="CJ16">
        <f>SUMIFS(DataRegularSeason20242025!$AA$3:$AA$1315,DataRegularSeason20242025!$B$3:$B$1315, "&lt;=" &amp; CJ$1, DataRegularSeason20242025!$D$3:$D$1315, $A16)+SUMIFS(DataRegularSeason20242025!$AB$3:$AB$1315,DataRegularSeason20242025!$B$3:$B$1315, "&lt;=" &amp; CJ$1, DataRegularSeason20242025!$E$3:$E$1315, $A16)</f>
        <v>7</v>
      </c>
      <c r="CK16">
        <f>SUMIFS(DataRegularSeason20242025!$AA$3:$AA$1315,DataRegularSeason20242025!$B$3:$B$1315, "&lt;=" &amp; CK$1, DataRegularSeason20242025!$D$3:$D$1315, $A16)+SUMIFS(DataRegularSeason20242025!$AB$3:$AB$1315,DataRegularSeason20242025!$B$3:$B$1315, "&lt;=" &amp; CK$1, DataRegularSeason20242025!$E$3:$E$1315, $A16)</f>
        <v>7</v>
      </c>
      <c r="CL16">
        <f>SUMIFS(DataRegularSeason20242025!$AA$3:$AA$1315,DataRegularSeason20242025!$B$3:$B$1315, "&lt;=" &amp; CL$1, DataRegularSeason20242025!$D$3:$D$1315, $A16)+SUMIFS(DataRegularSeason20242025!$AB$3:$AB$1315,DataRegularSeason20242025!$B$3:$B$1315, "&lt;=" &amp; CL$1, DataRegularSeason20242025!$E$3:$E$1315, $A16)</f>
        <v>7</v>
      </c>
      <c r="CM16">
        <f>SUMIFS(DataRegularSeason20242025!$AA$3:$AA$1315,DataRegularSeason20242025!$B$3:$B$1315, "&lt;=" &amp; CM$1, DataRegularSeason20242025!$D$3:$D$1315, $A16)+SUMIFS(DataRegularSeason20242025!$AB$3:$AB$1315,DataRegularSeason20242025!$B$3:$B$1315, "&lt;=" &amp; CM$1, DataRegularSeason20242025!$E$3:$E$1315, $A16)</f>
        <v>7</v>
      </c>
      <c r="CN16">
        <f>SUMIFS(DataRegularSeason20242025!$AA$3:$AA$1315,DataRegularSeason20242025!$B$3:$B$1315, "&lt;=" &amp; CN$1, DataRegularSeason20242025!$D$3:$D$1315, $A16)+SUMIFS(DataRegularSeason20242025!$AB$3:$AB$1315,DataRegularSeason20242025!$B$3:$B$1315, "&lt;=" &amp; CN$1, DataRegularSeason20242025!$E$3:$E$1315, $A16)</f>
        <v>7</v>
      </c>
      <c r="CO16">
        <f>SUMIFS(DataRegularSeason20242025!$AA$3:$AA$1315,DataRegularSeason20242025!$B$3:$B$1315, "&lt;=" &amp; CO$1, DataRegularSeason20242025!$D$3:$D$1315, $A16)+SUMIFS(DataRegularSeason20242025!$AB$3:$AB$1315,DataRegularSeason20242025!$B$3:$B$1315, "&lt;=" &amp; CO$1, DataRegularSeason20242025!$E$3:$E$1315, $A16)</f>
        <v>7</v>
      </c>
      <c r="CP16">
        <f>SUMIFS(DataRegularSeason20242025!$AA$3:$AA$1315,DataRegularSeason20242025!$B$3:$B$1315, "&lt;=" &amp; CP$1, DataRegularSeason20242025!$D$3:$D$1315, $A16)+SUMIFS(DataRegularSeason20242025!$AB$3:$AB$1315,DataRegularSeason20242025!$B$3:$B$1315, "&lt;=" &amp; CP$1, DataRegularSeason20242025!$E$3:$E$1315, $A16)</f>
        <v>7</v>
      </c>
      <c r="CQ16">
        <f>SUMIFS(DataRegularSeason20242025!$AA$3:$AA$1315,DataRegularSeason20242025!$B$3:$B$1315, "&lt;=" &amp; CQ$1, DataRegularSeason20242025!$D$3:$D$1315, $A16)+SUMIFS(DataRegularSeason20242025!$AB$3:$AB$1315,DataRegularSeason20242025!$B$3:$B$1315, "&lt;=" &amp; CQ$1, DataRegularSeason20242025!$E$3:$E$1315, $A16)</f>
        <v>7</v>
      </c>
      <c r="CR16">
        <f>SUMIFS(DataRegularSeason20242025!$AA$3:$AA$1315,DataRegularSeason20242025!$B$3:$B$1315, "&lt;=" &amp; CR$1, DataRegularSeason20242025!$D$3:$D$1315, $A16)+SUMIFS(DataRegularSeason20242025!$AB$3:$AB$1315,DataRegularSeason20242025!$B$3:$B$1315, "&lt;=" &amp; CR$1, DataRegularSeason20242025!$E$3:$E$1315, $A16)</f>
        <v>7</v>
      </c>
      <c r="CS16">
        <f>SUMIFS(DataRegularSeason20242025!$AA$3:$AA$1315,DataRegularSeason20242025!$B$3:$B$1315, "&lt;=" &amp; CS$1, DataRegularSeason20242025!$D$3:$D$1315, $A16)+SUMIFS(DataRegularSeason20242025!$AB$3:$AB$1315,DataRegularSeason20242025!$B$3:$B$1315, "&lt;=" &amp; CS$1, DataRegularSeason20242025!$E$3:$E$1315, $A16)</f>
        <v>7</v>
      </c>
      <c r="CT16">
        <f>SUMIFS(DataRegularSeason20242025!$AA$3:$AA$1315,DataRegularSeason20242025!$B$3:$B$1315, "&lt;=" &amp; CT$1, DataRegularSeason20242025!$D$3:$D$1315, $A16)+SUMIFS(DataRegularSeason20242025!$AB$3:$AB$1315,DataRegularSeason20242025!$B$3:$B$1315, "&lt;=" &amp; CT$1, DataRegularSeason20242025!$E$3:$E$1315, $A16)</f>
        <v>7</v>
      </c>
      <c r="CU16">
        <f>SUMIFS(DataRegularSeason20242025!$AA$3:$AA$1315,DataRegularSeason20242025!$B$3:$B$1315, "&lt;=" &amp; CU$1, DataRegularSeason20242025!$D$3:$D$1315, $A16)+SUMIFS(DataRegularSeason20242025!$AB$3:$AB$1315,DataRegularSeason20242025!$B$3:$B$1315, "&lt;=" &amp; CU$1, DataRegularSeason20242025!$E$3:$E$1315, $A16)</f>
        <v>7</v>
      </c>
      <c r="CV16">
        <f>SUMIFS(DataRegularSeason20242025!$AA$3:$AA$1315,DataRegularSeason20242025!$B$3:$B$1315, "&lt;=" &amp; CV$1, DataRegularSeason20242025!$D$3:$D$1315, $A16)+SUMIFS(DataRegularSeason20242025!$AB$3:$AB$1315,DataRegularSeason20242025!$B$3:$B$1315, "&lt;=" &amp; CV$1, DataRegularSeason20242025!$E$3:$E$1315, $A16)</f>
        <v>7</v>
      </c>
      <c r="CW16">
        <f>SUMIFS(DataRegularSeason20242025!$AA$3:$AA$1315,DataRegularSeason20242025!$B$3:$B$1315, "&lt;=" &amp; CW$1, DataRegularSeason20242025!$D$3:$D$1315, $A16)+SUMIFS(DataRegularSeason20242025!$AB$3:$AB$1315,DataRegularSeason20242025!$B$3:$B$1315, "&lt;=" &amp; CW$1, DataRegularSeason20242025!$E$3:$E$1315, $A16)</f>
        <v>7</v>
      </c>
      <c r="CX16">
        <f>SUMIFS(DataRegularSeason20242025!$AA$3:$AA$1315,DataRegularSeason20242025!$B$3:$B$1315, "&lt;=" &amp; CX$1, DataRegularSeason20242025!$D$3:$D$1315, $A16)+SUMIFS(DataRegularSeason20242025!$AB$3:$AB$1315,DataRegularSeason20242025!$B$3:$B$1315, "&lt;=" &amp; CX$1, DataRegularSeason20242025!$E$3:$E$1315, $A16)</f>
        <v>7</v>
      </c>
      <c r="CY16">
        <f>SUMIFS(DataRegularSeason20242025!$AA$3:$AA$1315,DataRegularSeason20242025!$B$3:$B$1315, "&lt;=" &amp; CY$1, DataRegularSeason20242025!$D$3:$D$1315, $A16)+SUMIFS(DataRegularSeason20242025!$AB$3:$AB$1315,DataRegularSeason20242025!$B$3:$B$1315, "&lt;=" &amp; CY$1, DataRegularSeason20242025!$E$3:$E$1315, $A16)</f>
        <v>7</v>
      </c>
      <c r="CZ16">
        <f>SUMIFS(DataRegularSeason20242025!$AA$3:$AA$1315,DataRegularSeason20242025!$B$3:$B$1315, "&lt;=" &amp; CZ$1, DataRegularSeason20242025!$D$3:$D$1315, $A16)+SUMIFS(DataRegularSeason20242025!$AB$3:$AB$1315,DataRegularSeason20242025!$B$3:$B$1315, "&lt;=" &amp; CZ$1, DataRegularSeason20242025!$E$3:$E$1315, $A16)</f>
        <v>7</v>
      </c>
      <c r="DA16">
        <f>SUMIFS(DataRegularSeason20242025!$AA$3:$AA$1315,DataRegularSeason20242025!$B$3:$B$1315, "&lt;=" &amp; DA$1, DataRegularSeason20242025!$D$3:$D$1315, $A16)+SUMIFS(DataRegularSeason20242025!$AB$3:$AB$1315,DataRegularSeason20242025!$B$3:$B$1315, "&lt;=" &amp; DA$1, DataRegularSeason20242025!$E$3:$E$1315, $A16)</f>
        <v>7</v>
      </c>
      <c r="DB16">
        <f>SUMIFS(DataRegularSeason20242025!$AA$3:$AA$1315,DataRegularSeason20242025!$B$3:$B$1315, "&lt;=" &amp; DB$1, DataRegularSeason20242025!$D$3:$D$1315, $A16)+SUMIFS(DataRegularSeason20242025!$AB$3:$AB$1315,DataRegularSeason20242025!$B$3:$B$1315, "&lt;=" &amp; DB$1, DataRegularSeason20242025!$E$3:$E$1315, $A16)</f>
        <v>7</v>
      </c>
      <c r="DC16">
        <f>SUMIFS(DataRegularSeason20242025!$AA$3:$AA$1315,DataRegularSeason20242025!$B$3:$B$1315, "&lt;=" &amp; DC$1, DataRegularSeason20242025!$D$3:$D$1315, $A16)+SUMIFS(DataRegularSeason20242025!$AB$3:$AB$1315,DataRegularSeason20242025!$B$3:$B$1315, "&lt;=" &amp; DC$1, DataRegularSeason20242025!$E$3:$E$1315, $A16)</f>
        <v>7</v>
      </c>
      <c r="DD16">
        <f>SUMIFS(DataRegularSeason20242025!$AA$3:$AA$1315,DataRegularSeason20242025!$B$3:$B$1315, "&lt;=" &amp; DD$1, DataRegularSeason20242025!$D$3:$D$1315, $A16)+SUMIFS(DataRegularSeason20242025!$AB$3:$AB$1315,DataRegularSeason20242025!$B$3:$B$1315, "&lt;=" &amp; DD$1, DataRegularSeason20242025!$E$3:$E$1315, $A16)</f>
        <v>7</v>
      </c>
      <c r="DE16">
        <f>SUMIFS(DataRegularSeason20242025!$AA$3:$AA$1315,DataRegularSeason20242025!$B$3:$B$1315, "&lt;=" &amp; DE$1, DataRegularSeason20242025!$D$3:$D$1315, $A16)+SUMIFS(DataRegularSeason20242025!$AB$3:$AB$1315,DataRegularSeason20242025!$B$3:$B$1315, "&lt;=" &amp; DE$1, DataRegularSeason20242025!$E$3:$E$1315, $A16)</f>
        <v>7</v>
      </c>
      <c r="DF16">
        <f>SUMIFS(DataRegularSeason20242025!$AA$3:$AA$1315,DataRegularSeason20242025!$B$3:$B$1315, "&lt;=" &amp; DF$1, DataRegularSeason20242025!$D$3:$D$1315, $A16)+SUMIFS(DataRegularSeason20242025!$AB$3:$AB$1315,DataRegularSeason20242025!$B$3:$B$1315, "&lt;=" &amp; DF$1, DataRegularSeason20242025!$E$3:$E$1315, $A16)</f>
        <v>7</v>
      </c>
      <c r="DG16">
        <f>SUMIFS(DataRegularSeason20242025!$AA$3:$AA$1315,DataRegularSeason20242025!$B$3:$B$1315, "&lt;=" &amp; DG$1, DataRegularSeason20242025!$D$3:$D$1315, $A16)+SUMIFS(DataRegularSeason20242025!$AB$3:$AB$1315,DataRegularSeason20242025!$B$3:$B$1315, "&lt;=" &amp; DG$1, DataRegularSeason20242025!$E$3:$E$1315, $A16)</f>
        <v>7</v>
      </c>
      <c r="DH16">
        <f>SUMIFS(DataRegularSeason20242025!$AA$3:$AA$1315,DataRegularSeason20242025!$B$3:$B$1315, "&lt;=" &amp; DH$1, DataRegularSeason20242025!$D$3:$D$1315, $A16)+SUMIFS(DataRegularSeason20242025!$AB$3:$AB$1315,DataRegularSeason20242025!$B$3:$B$1315, "&lt;=" &amp; DH$1, DataRegularSeason20242025!$E$3:$E$1315, $A16)</f>
        <v>7</v>
      </c>
      <c r="DI16">
        <f>SUMIFS(DataRegularSeason20242025!$AA$3:$AA$1315,DataRegularSeason20242025!$B$3:$B$1315, "&lt;=" &amp; DI$1, DataRegularSeason20242025!$D$3:$D$1315, $A16)+SUMIFS(DataRegularSeason20242025!$AB$3:$AB$1315,DataRegularSeason20242025!$B$3:$B$1315, "&lt;=" &amp; DI$1, DataRegularSeason20242025!$E$3:$E$1315, $A16)</f>
        <v>7</v>
      </c>
      <c r="DJ16">
        <f>SUMIFS(DataRegularSeason20242025!$AA$3:$AA$1315,DataRegularSeason20242025!$B$3:$B$1315, "&lt;=" &amp; DJ$1, DataRegularSeason20242025!$D$3:$D$1315, $A16)+SUMIFS(DataRegularSeason20242025!$AB$3:$AB$1315,DataRegularSeason20242025!$B$3:$B$1315, "&lt;=" &amp; DJ$1, DataRegularSeason20242025!$E$3:$E$1315, $A16)</f>
        <v>7</v>
      </c>
      <c r="DK16">
        <f>SUMIFS(DataRegularSeason20242025!$AA$3:$AA$1315,DataRegularSeason20242025!$B$3:$B$1315, "&lt;=" &amp; DK$1, DataRegularSeason20242025!$D$3:$D$1315, $A16)+SUMIFS(DataRegularSeason20242025!$AB$3:$AB$1315,DataRegularSeason20242025!$B$3:$B$1315, "&lt;=" &amp; DK$1, DataRegularSeason20242025!$E$3:$E$1315, $A16)</f>
        <v>7</v>
      </c>
      <c r="DL16">
        <f>SUMIFS(DataRegularSeason20242025!$AA$3:$AA$1315,DataRegularSeason20242025!$B$3:$B$1315, "&lt;=" &amp; DL$1, DataRegularSeason20242025!$D$3:$D$1315, $A16)+SUMIFS(DataRegularSeason20242025!$AB$3:$AB$1315,DataRegularSeason20242025!$B$3:$B$1315, "&lt;=" &amp; DL$1, DataRegularSeason20242025!$E$3:$E$1315, $A16)</f>
        <v>7</v>
      </c>
      <c r="DM16">
        <f>SUMIFS(DataRegularSeason20242025!$AA$3:$AA$1315,DataRegularSeason20242025!$B$3:$B$1315, "&lt;=" &amp; DM$1, DataRegularSeason20242025!$D$3:$D$1315, $A16)+SUMIFS(DataRegularSeason20242025!$AB$3:$AB$1315,DataRegularSeason20242025!$B$3:$B$1315, "&lt;=" &amp; DM$1, DataRegularSeason20242025!$E$3:$E$1315, $A16)</f>
        <v>7</v>
      </c>
      <c r="DN16">
        <f>SUMIFS(DataRegularSeason20242025!$AA$3:$AA$1315,DataRegularSeason20242025!$B$3:$B$1315, "&lt;=" &amp; DN$1, DataRegularSeason20242025!$D$3:$D$1315, $A16)+SUMIFS(DataRegularSeason20242025!$AB$3:$AB$1315,DataRegularSeason20242025!$B$3:$B$1315, "&lt;=" &amp; DN$1, DataRegularSeason20242025!$E$3:$E$1315, $A16)</f>
        <v>7</v>
      </c>
      <c r="DO16">
        <f>SUMIFS(DataRegularSeason20242025!$AA$3:$AA$1315,DataRegularSeason20242025!$B$3:$B$1315, "&lt;=" &amp; DO$1, DataRegularSeason20242025!$D$3:$D$1315, $A16)+SUMIFS(DataRegularSeason20242025!$AB$3:$AB$1315,DataRegularSeason20242025!$B$3:$B$1315, "&lt;=" &amp; DO$1, DataRegularSeason20242025!$E$3:$E$1315, $A16)</f>
        <v>7</v>
      </c>
      <c r="DP16">
        <f>SUMIFS(DataRegularSeason20242025!$AA$3:$AA$1315,DataRegularSeason20242025!$B$3:$B$1315, "&lt;=" &amp; DP$1, DataRegularSeason20242025!$D$3:$D$1315, $A16)+SUMIFS(DataRegularSeason20242025!$AB$3:$AB$1315,DataRegularSeason20242025!$B$3:$B$1315, "&lt;=" &amp; DP$1, DataRegularSeason20242025!$E$3:$E$1315, $A16)</f>
        <v>7</v>
      </c>
      <c r="DQ16">
        <f>SUMIFS(DataRegularSeason20242025!$AA$3:$AA$1315,DataRegularSeason20242025!$B$3:$B$1315, "&lt;=" &amp; DQ$1, DataRegularSeason20242025!$D$3:$D$1315, $A16)+SUMIFS(DataRegularSeason20242025!$AB$3:$AB$1315,DataRegularSeason20242025!$B$3:$B$1315, "&lt;=" &amp; DQ$1, DataRegularSeason20242025!$E$3:$E$1315, $A16)</f>
        <v>7</v>
      </c>
      <c r="DR16">
        <f>SUMIFS(DataRegularSeason20242025!$AA$3:$AA$1315,DataRegularSeason20242025!$B$3:$B$1315, "&lt;=" &amp; DR$1, DataRegularSeason20242025!$D$3:$D$1315, $A16)+SUMIFS(DataRegularSeason20242025!$AB$3:$AB$1315,DataRegularSeason20242025!$B$3:$B$1315, "&lt;=" &amp; DR$1, DataRegularSeason20242025!$E$3:$E$1315, $A16)</f>
        <v>7</v>
      </c>
      <c r="DS16">
        <f>SUMIFS(DataRegularSeason20242025!$AA$3:$AA$1315,DataRegularSeason20242025!$B$3:$B$1315, "&lt;=" &amp; DS$1, DataRegularSeason20242025!$D$3:$D$1315, $A16)+SUMIFS(DataRegularSeason20242025!$AB$3:$AB$1315,DataRegularSeason20242025!$B$3:$B$1315, "&lt;=" &amp; DS$1, DataRegularSeason20242025!$E$3:$E$1315, $A16)</f>
        <v>7</v>
      </c>
      <c r="DT16">
        <f>SUMIFS(DataRegularSeason20242025!$AA$3:$AA$1315,DataRegularSeason20242025!$B$3:$B$1315, "&lt;=" &amp; DT$1, DataRegularSeason20242025!$D$3:$D$1315, $A16)+SUMIFS(DataRegularSeason20242025!$AB$3:$AB$1315,DataRegularSeason20242025!$B$3:$B$1315, "&lt;=" &amp; DT$1, DataRegularSeason20242025!$E$3:$E$1315, $A16)</f>
        <v>7</v>
      </c>
      <c r="DU16">
        <f>SUMIFS(DataRegularSeason20242025!$AA$3:$AA$1315,DataRegularSeason20242025!$B$3:$B$1315, "&lt;=" &amp; DU$1, DataRegularSeason20242025!$D$3:$D$1315, $A16)+SUMIFS(DataRegularSeason20242025!$AB$3:$AB$1315,DataRegularSeason20242025!$B$3:$B$1315, "&lt;=" &amp; DU$1, DataRegularSeason20242025!$E$3:$E$1315, $A16)</f>
        <v>7</v>
      </c>
      <c r="DV16">
        <f>SUMIFS(DataRegularSeason20242025!$AA$3:$AA$1315,DataRegularSeason20242025!$B$3:$B$1315, "&lt;=" &amp; DV$1, DataRegularSeason20242025!$D$3:$D$1315, $A16)+SUMIFS(DataRegularSeason20242025!$AB$3:$AB$1315,DataRegularSeason20242025!$B$3:$B$1315, "&lt;=" &amp; DV$1, DataRegularSeason20242025!$E$3:$E$1315, $A16)</f>
        <v>7</v>
      </c>
      <c r="DW16">
        <f>SUMIFS(DataRegularSeason20242025!$AA$3:$AA$1315,DataRegularSeason20242025!$B$3:$B$1315, "&lt;=" &amp; DW$1, DataRegularSeason20242025!$D$3:$D$1315, $A16)+SUMIFS(DataRegularSeason20242025!$AB$3:$AB$1315,DataRegularSeason20242025!$B$3:$B$1315, "&lt;=" &amp; DW$1, DataRegularSeason20242025!$E$3:$E$1315, $A16)</f>
        <v>7</v>
      </c>
      <c r="DX16">
        <f>SUMIFS(DataRegularSeason20242025!$AA$3:$AA$1315,DataRegularSeason20242025!$B$3:$B$1315, "&lt;=" &amp; DX$1, DataRegularSeason20242025!$D$3:$D$1315, $A16)+SUMIFS(DataRegularSeason20242025!$AB$3:$AB$1315,DataRegularSeason20242025!$B$3:$B$1315, "&lt;=" &amp; DX$1, DataRegularSeason20242025!$E$3:$E$1315, $A16)</f>
        <v>7</v>
      </c>
      <c r="DY16">
        <f>SUMIFS(DataRegularSeason20242025!$AA$3:$AA$1315,DataRegularSeason20242025!$B$3:$B$1315, "&lt;=" &amp; DY$1, DataRegularSeason20242025!$D$3:$D$1315, $A16)+SUMIFS(DataRegularSeason20242025!$AB$3:$AB$1315,DataRegularSeason20242025!$B$3:$B$1315, "&lt;=" &amp; DY$1, DataRegularSeason20242025!$E$3:$E$1315, $A16)</f>
        <v>7</v>
      </c>
      <c r="DZ16">
        <f>SUMIFS(DataRegularSeason20242025!$AA$3:$AA$1315,DataRegularSeason20242025!$B$3:$B$1315, "&lt;=" &amp; DZ$1, DataRegularSeason20242025!$D$3:$D$1315, $A16)+SUMIFS(DataRegularSeason20242025!$AB$3:$AB$1315,DataRegularSeason20242025!$B$3:$B$1315, "&lt;=" &amp; DZ$1, DataRegularSeason20242025!$E$3:$E$1315, $A16)</f>
        <v>7</v>
      </c>
      <c r="EA16">
        <f>SUMIFS(DataRegularSeason20242025!$AA$3:$AA$1315,DataRegularSeason20242025!$B$3:$B$1315, "&lt;=" &amp; EA$1, DataRegularSeason20242025!$D$3:$D$1315, $A16)+SUMIFS(DataRegularSeason20242025!$AB$3:$AB$1315,DataRegularSeason20242025!$B$3:$B$1315, "&lt;=" &amp; EA$1, DataRegularSeason20242025!$E$3:$E$1315, $A16)</f>
        <v>7</v>
      </c>
      <c r="EB16">
        <f>SUMIFS(DataRegularSeason20242025!$AA$3:$AA$1315,DataRegularSeason20242025!$B$3:$B$1315, "&lt;=" &amp; EB$1, DataRegularSeason20242025!$D$3:$D$1315, $A16)+SUMIFS(DataRegularSeason20242025!$AB$3:$AB$1315,DataRegularSeason20242025!$B$3:$B$1315, "&lt;=" &amp; EB$1, DataRegularSeason20242025!$E$3:$E$1315, $A16)</f>
        <v>7</v>
      </c>
      <c r="EC16">
        <f>SUMIFS(DataRegularSeason20242025!$AA$3:$AA$1315,DataRegularSeason20242025!$B$3:$B$1315, "&lt;=" &amp; EC$1, DataRegularSeason20242025!$D$3:$D$1315, $A16)+SUMIFS(DataRegularSeason20242025!$AB$3:$AB$1315,DataRegularSeason20242025!$B$3:$B$1315, "&lt;=" &amp; EC$1, DataRegularSeason20242025!$E$3:$E$1315, $A16)</f>
        <v>7</v>
      </c>
      <c r="ED16">
        <f>SUMIFS(DataRegularSeason20242025!$AA$3:$AA$1315,DataRegularSeason20242025!$B$3:$B$1315, "&lt;=" &amp; ED$1, DataRegularSeason20242025!$D$3:$D$1315, $A16)+SUMIFS(DataRegularSeason20242025!$AB$3:$AB$1315,DataRegularSeason20242025!$B$3:$B$1315, "&lt;=" &amp; ED$1, DataRegularSeason20242025!$E$3:$E$1315, $A16)</f>
        <v>7</v>
      </c>
      <c r="EE16">
        <f>SUMIFS(DataRegularSeason20242025!$AA$3:$AA$1315,DataRegularSeason20242025!$B$3:$B$1315, "&lt;=" &amp; EE$1, DataRegularSeason20242025!$D$3:$D$1315, $A16)+SUMIFS(DataRegularSeason20242025!$AB$3:$AB$1315,DataRegularSeason20242025!$B$3:$B$1315, "&lt;=" &amp; EE$1, DataRegularSeason20242025!$E$3:$E$1315, $A16)</f>
        <v>7</v>
      </c>
      <c r="EF16">
        <f>SUMIFS(DataRegularSeason20242025!$AA$3:$AA$1315,DataRegularSeason20242025!$B$3:$B$1315, "&lt;=" &amp; EF$1, DataRegularSeason20242025!$D$3:$D$1315, $A16)+SUMIFS(DataRegularSeason20242025!$AB$3:$AB$1315,DataRegularSeason20242025!$B$3:$B$1315, "&lt;=" &amp; EF$1, DataRegularSeason20242025!$E$3:$E$1315, $A16)</f>
        <v>7</v>
      </c>
      <c r="EG16">
        <f>SUMIFS(DataRegularSeason20242025!$AA$3:$AA$1315,DataRegularSeason20242025!$B$3:$B$1315, "&lt;=" &amp; EG$1, DataRegularSeason20242025!$D$3:$D$1315, $A16)+SUMIFS(DataRegularSeason20242025!$AB$3:$AB$1315,DataRegularSeason20242025!$B$3:$B$1315, "&lt;=" &amp; EG$1, DataRegularSeason20242025!$E$3:$E$1315, $A16)</f>
        <v>7</v>
      </c>
      <c r="EH16">
        <f>SUMIFS(DataRegularSeason20242025!$AA$3:$AA$1315,DataRegularSeason20242025!$B$3:$B$1315, "&lt;=" &amp; EH$1, DataRegularSeason20242025!$D$3:$D$1315, $A16)+SUMIFS(DataRegularSeason20242025!$AB$3:$AB$1315,DataRegularSeason20242025!$B$3:$B$1315, "&lt;=" &amp; EH$1, DataRegularSeason20242025!$E$3:$E$1315, $A16)</f>
        <v>7</v>
      </c>
      <c r="EI16">
        <f>SUMIFS(DataRegularSeason20242025!$AA$3:$AA$1315,DataRegularSeason20242025!$B$3:$B$1315, "&lt;=" &amp; EI$1, DataRegularSeason20242025!$D$3:$D$1315, $A16)+SUMIFS(DataRegularSeason20242025!$AB$3:$AB$1315,DataRegularSeason20242025!$B$3:$B$1315, "&lt;=" &amp; EI$1, DataRegularSeason20242025!$E$3:$E$1315, $A16)</f>
        <v>7</v>
      </c>
      <c r="EJ16">
        <f>SUMIFS(DataRegularSeason20242025!$AA$3:$AA$1315,DataRegularSeason20242025!$B$3:$B$1315, "&lt;=" &amp; EJ$1, DataRegularSeason20242025!$D$3:$D$1315, $A16)+SUMIFS(DataRegularSeason20242025!$AB$3:$AB$1315,DataRegularSeason20242025!$B$3:$B$1315, "&lt;=" &amp; EJ$1, DataRegularSeason20242025!$E$3:$E$1315, $A16)</f>
        <v>7</v>
      </c>
      <c r="EK16">
        <f>SUMIFS(DataRegularSeason20242025!$AA$3:$AA$1315,DataRegularSeason20242025!$B$3:$B$1315, "&lt;=" &amp; EK$1, DataRegularSeason20242025!$D$3:$D$1315, $A16)+SUMIFS(DataRegularSeason20242025!$AB$3:$AB$1315,DataRegularSeason20242025!$B$3:$B$1315, "&lt;=" &amp; EK$1, DataRegularSeason20242025!$E$3:$E$1315, $A16)</f>
        <v>7</v>
      </c>
      <c r="EL16">
        <f>SUMIFS(DataRegularSeason20242025!$AA$3:$AA$1315,DataRegularSeason20242025!$B$3:$B$1315, "&lt;=" &amp; EL$1, DataRegularSeason20242025!$D$3:$D$1315, $A16)+SUMIFS(DataRegularSeason20242025!$AB$3:$AB$1315,DataRegularSeason20242025!$B$3:$B$1315, "&lt;=" &amp; EL$1, DataRegularSeason20242025!$E$3:$E$1315, $A16)</f>
        <v>7</v>
      </c>
      <c r="EM16">
        <f>SUMIFS(DataRegularSeason20242025!$AA$3:$AA$1315,DataRegularSeason20242025!$B$3:$B$1315, "&lt;=" &amp; EM$1, DataRegularSeason20242025!$D$3:$D$1315, $A16)+SUMIFS(DataRegularSeason20242025!$AB$3:$AB$1315,DataRegularSeason20242025!$B$3:$B$1315, "&lt;=" &amp; EM$1, DataRegularSeason20242025!$E$3:$E$1315, $A16)</f>
        <v>7</v>
      </c>
      <c r="EN16">
        <f>SUMIFS(DataRegularSeason20242025!$AA$3:$AA$1315,DataRegularSeason20242025!$B$3:$B$1315, "&lt;=" &amp; EN$1, DataRegularSeason20242025!$D$3:$D$1315, $A16)+SUMIFS(DataRegularSeason20242025!$AB$3:$AB$1315,DataRegularSeason20242025!$B$3:$B$1315, "&lt;=" &amp; EN$1, DataRegularSeason20242025!$E$3:$E$1315, $A16)</f>
        <v>7</v>
      </c>
      <c r="EO16">
        <f>SUMIFS(DataRegularSeason20242025!$AA$3:$AA$1315,DataRegularSeason20242025!$B$3:$B$1315, "&lt;=" &amp; EO$1, DataRegularSeason20242025!$D$3:$D$1315, $A16)+SUMIFS(DataRegularSeason20242025!$AB$3:$AB$1315,DataRegularSeason20242025!$B$3:$B$1315, "&lt;=" &amp; EO$1, DataRegularSeason20242025!$E$3:$E$1315, $A16)</f>
        <v>7</v>
      </c>
      <c r="EP16">
        <f>SUMIFS(DataRegularSeason20242025!$AA$3:$AA$1315,DataRegularSeason20242025!$B$3:$B$1315, "&lt;=" &amp; EP$1, DataRegularSeason20242025!$D$3:$D$1315, $A16)+SUMIFS(DataRegularSeason20242025!$AB$3:$AB$1315,DataRegularSeason20242025!$B$3:$B$1315, "&lt;=" &amp; EP$1, DataRegularSeason20242025!$E$3:$E$1315, $A16)</f>
        <v>7</v>
      </c>
      <c r="EQ16">
        <f>SUMIFS(DataRegularSeason20242025!$AA$3:$AA$1315,DataRegularSeason20242025!$B$3:$B$1315, "&lt;=" &amp; EQ$1, DataRegularSeason20242025!$D$3:$D$1315, $A16)+SUMIFS(DataRegularSeason20242025!$AB$3:$AB$1315,DataRegularSeason20242025!$B$3:$B$1315, "&lt;=" &amp; EQ$1, DataRegularSeason20242025!$E$3:$E$1315, $A16)</f>
        <v>7</v>
      </c>
      <c r="ER16">
        <f>SUMIFS(DataRegularSeason20242025!$AA$3:$AA$1315,DataRegularSeason20242025!$B$3:$B$1315, "&lt;=" &amp; ER$1, DataRegularSeason20242025!$D$3:$D$1315, $A16)+SUMIFS(DataRegularSeason20242025!$AB$3:$AB$1315,DataRegularSeason20242025!$B$3:$B$1315, "&lt;=" &amp; ER$1, DataRegularSeason20242025!$E$3:$E$1315, $A16)</f>
        <v>7</v>
      </c>
      <c r="ES16">
        <f>SUMIFS(DataRegularSeason20242025!$AA$3:$AA$1315,DataRegularSeason20242025!$B$3:$B$1315, "&lt;=" &amp; ES$1, DataRegularSeason20242025!$D$3:$D$1315, $A16)+SUMIFS(DataRegularSeason20242025!$AB$3:$AB$1315,DataRegularSeason20242025!$B$3:$B$1315, "&lt;=" &amp; ES$1, DataRegularSeason20242025!$E$3:$E$1315, $A16)</f>
        <v>7</v>
      </c>
      <c r="ET16">
        <f>SUMIFS(DataRegularSeason20242025!$AA$3:$AA$1315,DataRegularSeason20242025!$B$3:$B$1315, "&lt;=" &amp; ET$1, DataRegularSeason20242025!$D$3:$D$1315, $A16)+SUMIFS(DataRegularSeason20242025!$AB$3:$AB$1315,DataRegularSeason20242025!$B$3:$B$1315, "&lt;=" &amp; ET$1, DataRegularSeason20242025!$E$3:$E$1315, $A16)</f>
        <v>7</v>
      </c>
      <c r="EU16">
        <f>SUMIFS(DataRegularSeason20242025!$AA$3:$AA$1315,DataRegularSeason20242025!$B$3:$B$1315, "&lt;=" &amp; EU$1, DataRegularSeason20242025!$D$3:$D$1315, $A16)+SUMIFS(DataRegularSeason20242025!$AB$3:$AB$1315,DataRegularSeason20242025!$B$3:$B$1315, "&lt;=" &amp; EU$1, DataRegularSeason20242025!$E$3:$E$1315, $A16)</f>
        <v>7</v>
      </c>
      <c r="EV16">
        <f>SUMIFS(DataRegularSeason20242025!$AA$3:$AA$1315,DataRegularSeason20242025!$B$3:$B$1315, "&lt;=" &amp; EV$1, DataRegularSeason20242025!$D$3:$D$1315, $A16)+SUMIFS(DataRegularSeason20242025!$AB$3:$AB$1315,DataRegularSeason20242025!$B$3:$B$1315, "&lt;=" &amp; EV$1, DataRegularSeason20242025!$E$3:$E$1315, $A16)</f>
        <v>7</v>
      </c>
      <c r="EW16">
        <f>SUMIFS(DataRegularSeason20242025!$AA$3:$AA$1315,DataRegularSeason20242025!$B$3:$B$1315, "&lt;=" &amp; EW$1, DataRegularSeason20242025!$D$3:$D$1315, $A16)+SUMIFS(DataRegularSeason20242025!$AB$3:$AB$1315,DataRegularSeason20242025!$B$3:$B$1315, "&lt;=" &amp; EW$1, DataRegularSeason20242025!$E$3:$E$1315, $A16)</f>
        <v>7</v>
      </c>
      <c r="EX16">
        <f>SUMIFS(DataRegularSeason20242025!$AA$3:$AA$1315,DataRegularSeason20242025!$B$3:$B$1315, "&lt;=" &amp; EX$1, DataRegularSeason20242025!$D$3:$D$1315, $A16)+SUMIFS(DataRegularSeason20242025!$AB$3:$AB$1315,DataRegularSeason20242025!$B$3:$B$1315, "&lt;=" &amp; EX$1, DataRegularSeason20242025!$E$3:$E$1315, $A16)</f>
        <v>7</v>
      </c>
      <c r="EY16">
        <f>SUMIFS(DataRegularSeason20242025!$AA$3:$AA$1315,DataRegularSeason20242025!$B$3:$B$1315, "&lt;=" &amp; EY$1, DataRegularSeason20242025!$D$3:$D$1315, $A16)+SUMIFS(DataRegularSeason20242025!$AB$3:$AB$1315,DataRegularSeason20242025!$B$3:$B$1315, "&lt;=" &amp; EY$1, DataRegularSeason20242025!$E$3:$E$1315, $A16)</f>
        <v>7</v>
      </c>
      <c r="EZ16">
        <f>SUMIFS(DataRegularSeason20242025!$AA$3:$AA$1315,DataRegularSeason20242025!$B$3:$B$1315, "&lt;=" &amp; EZ$1, DataRegularSeason20242025!$D$3:$D$1315, $A16)+SUMIFS(DataRegularSeason20242025!$AB$3:$AB$1315,DataRegularSeason20242025!$B$3:$B$1315, "&lt;=" &amp; EZ$1, DataRegularSeason20242025!$E$3:$E$1315, $A16)</f>
        <v>7</v>
      </c>
      <c r="FA16">
        <f>SUMIFS(DataRegularSeason20242025!$AA$3:$AA$1315,DataRegularSeason20242025!$B$3:$B$1315, "&lt;=" &amp; FA$1, DataRegularSeason20242025!$D$3:$D$1315, $A16)+SUMIFS(DataRegularSeason20242025!$AB$3:$AB$1315,DataRegularSeason20242025!$B$3:$B$1315, "&lt;=" &amp; FA$1, DataRegularSeason20242025!$E$3:$E$1315, $A16)</f>
        <v>7</v>
      </c>
      <c r="FB16">
        <f>SUMIFS(DataRegularSeason20242025!$AA$3:$AA$1315,DataRegularSeason20242025!$B$3:$B$1315, "&lt;=" &amp; FB$1, DataRegularSeason20242025!$D$3:$D$1315, $A16)+SUMIFS(DataRegularSeason20242025!$AB$3:$AB$1315,DataRegularSeason20242025!$B$3:$B$1315, "&lt;=" &amp; FB$1, DataRegularSeason20242025!$E$3:$E$1315, $A16)</f>
        <v>7</v>
      </c>
      <c r="FC16">
        <f>SUMIFS(DataRegularSeason20242025!$AA$3:$AA$1315,DataRegularSeason20242025!$B$3:$B$1315, "&lt;=" &amp; FC$1, DataRegularSeason20242025!$D$3:$D$1315, $A16)+SUMIFS(DataRegularSeason20242025!$AB$3:$AB$1315,DataRegularSeason20242025!$B$3:$B$1315, "&lt;=" &amp; FC$1, DataRegularSeason20242025!$E$3:$E$1315, $A16)</f>
        <v>7</v>
      </c>
      <c r="FD16">
        <f>SUMIFS(DataRegularSeason20242025!$AA$3:$AA$1315,DataRegularSeason20242025!$B$3:$B$1315, "&lt;=" &amp; FD$1, DataRegularSeason20242025!$D$3:$D$1315, $A16)+SUMIFS(DataRegularSeason20242025!$AB$3:$AB$1315,DataRegularSeason20242025!$B$3:$B$1315, "&lt;=" &amp; FD$1, DataRegularSeason20242025!$E$3:$E$1315, $A16)</f>
        <v>7</v>
      </c>
      <c r="FE16">
        <f>SUMIFS(DataRegularSeason20242025!$AA$3:$AA$1315,DataRegularSeason20242025!$B$3:$B$1315, "&lt;=" &amp; FE$1, DataRegularSeason20242025!$D$3:$D$1315, $A16)+SUMIFS(DataRegularSeason20242025!$AB$3:$AB$1315,DataRegularSeason20242025!$B$3:$B$1315, "&lt;=" &amp; FE$1, DataRegularSeason20242025!$E$3:$E$1315, $A16)</f>
        <v>7</v>
      </c>
      <c r="FF16">
        <f>SUMIFS(DataRegularSeason20242025!$AA$3:$AA$1315,DataRegularSeason20242025!$B$3:$B$1315, "&lt;=" &amp; FF$1, DataRegularSeason20242025!$D$3:$D$1315, $A16)+SUMIFS(DataRegularSeason20242025!$AB$3:$AB$1315,DataRegularSeason20242025!$B$3:$B$1315, "&lt;=" &amp; FF$1, DataRegularSeason20242025!$E$3:$E$1315, $A16)</f>
        <v>7</v>
      </c>
      <c r="FG16">
        <f>SUMIFS(DataRegularSeason20242025!$AA$3:$AA$1315,DataRegularSeason20242025!$B$3:$B$1315, "&lt;=" &amp; FG$1, DataRegularSeason20242025!$D$3:$D$1315, $A16)+SUMIFS(DataRegularSeason20242025!$AB$3:$AB$1315,DataRegularSeason20242025!$B$3:$B$1315, "&lt;=" &amp; FG$1, DataRegularSeason20242025!$E$3:$E$1315, $A16)</f>
        <v>7</v>
      </c>
      <c r="FH16">
        <f>SUMIFS(DataRegularSeason20242025!$AA$3:$AA$1315,DataRegularSeason20242025!$B$3:$B$1315, "&lt;=" &amp; FH$1, DataRegularSeason20242025!$D$3:$D$1315, $A16)+SUMIFS(DataRegularSeason20242025!$AB$3:$AB$1315,DataRegularSeason20242025!$B$3:$B$1315, "&lt;=" &amp; FH$1, DataRegularSeason20242025!$E$3:$E$1315, $A16)</f>
        <v>7</v>
      </c>
      <c r="FI16">
        <f>SUMIFS(DataRegularSeason20242025!$AA$3:$AA$1315,DataRegularSeason20242025!$B$3:$B$1315, "&lt;=" &amp; FI$1, DataRegularSeason20242025!$D$3:$D$1315, $A16)+SUMIFS(DataRegularSeason20242025!$AB$3:$AB$1315,DataRegularSeason20242025!$B$3:$B$1315, "&lt;=" &amp; FI$1, DataRegularSeason20242025!$E$3:$E$1315, $A16)</f>
        <v>7</v>
      </c>
      <c r="FJ16">
        <f>SUMIFS(DataRegularSeason20242025!$AA$3:$AA$1315,DataRegularSeason20242025!$B$3:$B$1315, "&lt;=" &amp; FJ$1, DataRegularSeason20242025!$D$3:$D$1315, $A16)+SUMIFS(DataRegularSeason20242025!$AB$3:$AB$1315,DataRegularSeason20242025!$B$3:$B$1315, "&lt;=" &amp; FJ$1, DataRegularSeason20242025!$E$3:$E$1315, $A16)</f>
        <v>7</v>
      </c>
      <c r="FK16">
        <f>SUMIFS(DataRegularSeason20242025!$AA$3:$AA$1315,DataRegularSeason20242025!$B$3:$B$1315, "&lt;=" &amp; FK$1, DataRegularSeason20242025!$D$3:$D$1315, $A16)+SUMIFS(DataRegularSeason20242025!$AB$3:$AB$1315,DataRegularSeason20242025!$B$3:$B$1315, "&lt;=" &amp; FK$1, DataRegularSeason20242025!$E$3:$E$1315, $A16)</f>
        <v>7</v>
      </c>
      <c r="FL16">
        <f>SUMIFS(DataRegularSeason20242025!$AA$3:$AA$1315,DataRegularSeason20242025!$B$3:$B$1315, "&lt;=" &amp; FL$1, DataRegularSeason20242025!$D$3:$D$1315, $A16)+SUMIFS(DataRegularSeason20242025!$AB$3:$AB$1315,DataRegularSeason20242025!$B$3:$B$1315, "&lt;=" &amp; FL$1, DataRegularSeason20242025!$E$3:$E$1315, $A16)</f>
        <v>7</v>
      </c>
      <c r="FM16">
        <f>SUMIFS(DataRegularSeason20242025!$AA$3:$AA$1315,DataRegularSeason20242025!$B$3:$B$1315, "&lt;=" &amp; FM$1, DataRegularSeason20242025!$D$3:$D$1315, $A16)+SUMIFS(DataRegularSeason20242025!$AB$3:$AB$1315,DataRegularSeason20242025!$B$3:$B$1315, "&lt;=" &amp; FM$1, DataRegularSeason20242025!$E$3:$E$1315, $A16)</f>
        <v>7</v>
      </c>
      <c r="FN16">
        <f>SUMIFS(DataRegularSeason20242025!$AA$3:$AA$1315,DataRegularSeason20242025!$B$3:$B$1315, "&lt;=" &amp; FN$1, DataRegularSeason20242025!$D$3:$D$1315, $A16)+SUMIFS(DataRegularSeason20242025!$AB$3:$AB$1315,DataRegularSeason20242025!$B$3:$B$1315, "&lt;=" &amp; FN$1, DataRegularSeason20242025!$E$3:$E$1315, $A16)</f>
        <v>7</v>
      </c>
      <c r="FO16">
        <f>SUMIFS(DataRegularSeason20242025!$AA$3:$AA$1315,DataRegularSeason20242025!$B$3:$B$1315, "&lt;=" &amp; FO$1, DataRegularSeason20242025!$D$3:$D$1315, $A16)+SUMIFS(DataRegularSeason20242025!$AB$3:$AB$1315,DataRegularSeason20242025!$B$3:$B$1315, "&lt;=" &amp; FO$1, DataRegularSeason20242025!$E$3:$E$1315, $A16)</f>
        <v>7</v>
      </c>
      <c r="FP16">
        <f>SUMIFS(DataRegularSeason20242025!$AA$3:$AA$1315,DataRegularSeason20242025!$B$3:$B$1315, "&lt;=" &amp; FP$1, DataRegularSeason20242025!$D$3:$D$1315, $A16)+SUMIFS(DataRegularSeason20242025!$AB$3:$AB$1315,DataRegularSeason20242025!$B$3:$B$1315, "&lt;=" &amp; FP$1, DataRegularSeason20242025!$E$3:$E$1315, $A16)</f>
        <v>7</v>
      </c>
      <c r="FQ16">
        <f>SUMIFS(DataRegularSeason20242025!$AA$3:$AA$1315,DataRegularSeason20242025!$B$3:$B$1315, "&lt;=" &amp; FQ$1, DataRegularSeason20242025!$D$3:$D$1315, $A16)+SUMIFS(DataRegularSeason20242025!$AB$3:$AB$1315,DataRegularSeason20242025!$B$3:$B$1315, "&lt;=" &amp; FQ$1, DataRegularSeason20242025!$E$3:$E$1315, $A16)</f>
        <v>7</v>
      </c>
      <c r="FR16">
        <f>SUMIFS(DataRegularSeason20242025!$AA$3:$AA$1315,DataRegularSeason20242025!$B$3:$B$1315, "&lt;=" &amp; FR$1, DataRegularSeason20242025!$D$3:$D$1315, $A16)+SUMIFS(DataRegularSeason20242025!$AB$3:$AB$1315,DataRegularSeason20242025!$B$3:$B$1315, "&lt;=" &amp; FR$1, DataRegularSeason20242025!$E$3:$E$1315, $A16)</f>
        <v>7</v>
      </c>
      <c r="FS16">
        <f>SUMIFS(DataRegularSeason20242025!$AA$3:$AA$1315,DataRegularSeason20242025!$B$3:$B$1315, "&lt;=" &amp; FS$1, DataRegularSeason20242025!$D$3:$D$1315, $A16)+SUMIFS(DataRegularSeason20242025!$AB$3:$AB$1315,DataRegularSeason20242025!$B$3:$B$1315, "&lt;=" &amp; FS$1, DataRegularSeason20242025!$E$3:$E$1315, $A16)</f>
        <v>7</v>
      </c>
      <c r="FT16">
        <f>SUMIFS(DataRegularSeason20242025!$AA$3:$AA$1315,DataRegularSeason20242025!$B$3:$B$1315, "&lt;=" &amp; FT$1, DataRegularSeason20242025!$D$3:$D$1315, $A16)+SUMIFS(DataRegularSeason20242025!$AB$3:$AB$1315,DataRegularSeason20242025!$B$3:$B$1315, "&lt;=" &amp; FT$1, DataRegularSeason20242025!$E$3:$E$1315, $A16)</f>
        <v>7</v>
      </c>
      <c r="FU16">
        <f>SUMIFS(DataRegularSeason20242025!$AA$3:$AA$1315,DataRegularSeason20242025!$B$3:$B$1315, "&lt;=" &amp; FU$1, DataRegularSeason20242025!$D$3:$D$1315, $A16)+SUMIFS(DataRegularSeason20242025!$AB$3:$AB$1315,DataRegularSeason20242025!$B$3:$B$1315, "&lt;=" &amp; FU$1, DataRegularSeason20242025!$E$3:$E$1315, $A16)</f>
        <v>7</v>
      </c>
      <c r="FV16">
        <f>SUMIFS(DataRegularSeason20242025!$AA$3:$AA$1315,DataRegularSeason20242025!$B$3:$B$1315, "&lt;=" &amp; FV$1, DataRegularSeason20242025!$D$3:$D$1315, $A16)+SUMIFS(DataRegularSeason20242025!$AB$3:$AB$1315,DataRegularSeason20242025!$B$3:$B$1315, "&lt;=" &amp; FV$1, DataRegularSeason20242025!$E$3:$E$1315, $A16)</f>
        <v>7</v>
      </c>
      <c r="FW16">
        <f>SUMIFS(DataRegularSeason20242025!$AA$3:$AA$1315,DataRegularSeason20242025!$B$3:$B$1315, "&lt;=" &amp; FW$1, DataRegularSeason20242025!$D$3:$D$1315, $A16)+SUMIFS(DataRegularSeason20242025!$AB$3:$AB$1315,DataRegularSeason20242025!$B$3:$B$1315, "&lt;=" &amp; FW$1, DataRegularSeason20242025!$E$3:$E$1315, $A16)</f>
        <v>7</v>
      </c>
      <c r="FX16">
        <f>SUMIFS(DataRegularSeason20242025!$AA$3:$AA$1315,DataRegularSeason20242025!$B$3:$B$1315, "&lt;=" &amp; FX$1, DataRegularSeason20242025!$D$3:$D$1315, $A16)+SUMIFS(DataRegularSeason20242025!$AB$3:$AB$1315,DataRegularSeason20242025!$B$3:$B$1315, "&lt;=" &amp; FX$1, DataRegularSeason20242025!$E$3:$E$1315, $A16)</f>
        <v>7</v>
      </c>
      <c r="FY16">
        <f>SUMIFS(DataRegularSeason20242025!$AA$3:$AA$1315,DataRegularSeason20242025!$B$3:$B$1315, "&lt;=" &amp; FY$1, DataRegularSeason20242025!$D$3:$D$1315, $A16)+SUMIFS(DataRegularSeason20242025!$AB$3:$AB$1315,DataRegularSeason20242025!$B$3:$B$1315, "&lt;=" &amp; FY$1, DataRegularSeason20242025!$E$3:$E$1315, $A16)</f>
        <v>7</v>
      </c>
      <c r="FZ16">
        <f>SUMIFS(DataRegularSeason20242025!$AA$3:$AA$1315,DataRegularSeason20242025!$B$3:$B$1315, "&lt;=" &amp; FZ$1, DataRegularSeason20242025!$D$3:$D$1315, $A16)+SUMIFS(DataRegularSeason20242025!$AB$3:$AB$1315,DataRegularSeason20242025!$B$3:$B$1315, "&lt;=" &amp; FZ$1, DataRegularSeason20242025!$E$3:$E$1315, $A16)</f>
        <v>7</v>
      </c>
      <c r="GA16">
        <f>SUMIFS(DataRegularSeason20242025!$AA$3:$AA$1315,DataRegularSeason20242025!$B$3:$B$1315, "&lt;=" &amp; GA$1, DataRegularSeason20242025!$D$3:$D$1315, $A16)+SUMIFS(DataRegularSeason20242025!$AB$3:$AB$1315,DataRegularSeason20242025!$B$3:$B$1315, "&lt;=" &amp; GA$1, DataRegularSeason20242025!$E$3:$E$1315, $A16)</f>
        <v>7</v>
      </c>
      <c r="GB16">
        <f>SUMIFS(DataRegularSeason20242025!$AA$3:$AA$1315,DataRegularSeason20242025!$B$3:$B$1315, "&lt;=" &amp; GB$1, DataRegularSeason20242025!$D$3:$D$1315, $A16)+SUMIFS(DataRegularSeason20242025!$AB$3:$AB$1315,DataRegularSeason20242025!$B$3:$B$1315, "&lt;=" &amp; GB$1, DataRegularSeason20242025!$E$3:$E$1315, $A16)</f>
        <v>7</v>
      </c>
      <c r="GC16">
        <f>SUMIFS(DataRegularSeason20242025!$AA$3:$AA$1315,DataRegularSeason20242025!$B$3:$B$1315, "&lt;=" &amp; GC$1, DataRegularSeason20242025!$D$3:$D$1315, $A16)+SUMIFS(DataRegularSeason20242025!$AB$3:$AB$1315,DataRegularSeason20242025!$B$3:$B$1315, "&lt;=" &amp; GC$1, DataRegularSeason20242025!$E$3:$E$1315, $A16)</f>
        <v>7</v>
      </c>
      <c r="GD16">
        <f>SUMIFS(DataRegularSeason20242025!$AA$3:$AA$1315,DataRegularSeason20242025!$B$3:$B$1315, "&lt;=" &amp; GD$1, DataRegularSeason20242025!$D$3:$D$1315, $A16)+SUMIFS(DataRegularSeason20242025!$AB$3:$AB$1315,DataRegularSeason20242025!$B$3:$B$1315, "&lt;=" &amp; GD$1, DataRegularSeason20242025!$E$3:$E$1315, $A16)</f>
        <v>7</v>
      </c>
      <c r="GE16">
        <f>SUMIFS(DataRegularSeason20242025!$AA$3:$AA$1315,DataRegularSeason20242025!$B$3:$B$1315, "&lt;=" &amp; GE$1, DataRegularSeason20242025!$D$3:$D$1315, $A16)+SUMIFS(DataRegularSeason20242025!$AB$3:$AB$1315,DataRegularSeason20242025!$B$3:$B$1315, "&lt;=" &amp; GE$1, DataRegularSeason20242025!$E$3:$E$1315, $A16)</f>
        <v>7</v>
      </c>
      <c r="GF16">
        <f>SUMIFS(DataRegularSeason20242025!$AA$3:$AA$1315,DataRegularSeason20242025!$B$3:$B$1315, "&lt;=" &amp; GF$1, DataRegularSeason20242025!$D$3:$D$1315, $A16)+SUMIFS(DataRegularSeason20242025!$AB$3:$AB$1315,DataRegularSeason20242025!$B$3:$B$1315, "&lt;=" &amp; GF$1, DataRegularSeason20242025!$E$3:$E$1315, $A16)</f>
        <v>7</v>
      </c>
      <c r="GG16">
        <f>SUMIFS(DataRegularSeason20242025!$AA$3:$AA$1315,DataRegularSeason20242025!$B$3:$B$1315, "&lt;=" &amp; GG$1, DataRegularSeason20242025!$D$3:$D$1315, $A16)+SUMIFS(DataRegularSeason20242025!$AB$3:$AB$1315,DataRegularSeason20242025!$B$3:$B$1315, "&lt;=" &amp; GG$1, DataRegularSeason20242025!$E$3:$E$1315, $A16)</f>
        <v>7</v>
      </c>
      <c r="GH16">
        <f>SUMIFS(DataRegularSeason20242025!$AA$3:$AA$1315,DataRegularSeason20242025!$B$3:$B$1315, "&lt;=" &amp; GH$1, DataRegularSeason20242025!$D$3:$D$1315, $A16)+SUMIFS(DataRegularSeason20242025!$AB$3:$AB$1315,DataRegularSeason20242025!$B$3:$B$1315, "&lt;=" &amp; GH$1, DataRegularSeason20242025!$E$3:$E$1315, $A16)</f>
        <v>7</v>
      </c>
      <c r="GI16">
        <f>SUMIFS(DataRegularSeason20242025!$AA$3:$AA$1315,DataRegularSeason20242025!$B$3:$B$1315, "&lt;=" &amp; GI$1, DataRegularSeason20242025!$D$3:$D$1315, $A16)+SUMIFS(DataRegularSeason20242025!$AB$3:$AB$1315,DataRegularSeason20242025!$B$3:$B$1315, "&lt;=" &amp; GI$1, DataRegularSeason20242025!$E$3:$E$1315, $A16)</f>
        <v>7</v>
      </c>
      <c r="GJ16">
        <f>SUMIFS(DataRegularSeason20242025!$AA$3:$AA$1315,DataRegularSeason20242025!$B$3:$B$1315, "&lt;=" &amp; GJ$1, DataRegularSeason20242025!$D$3:$D$1315, $A16)+SUMIFS(DataRegularSeason20242025!$AB$3:$AB$1315,DataRegularSeason20242025!$B$3:$B$1315, "&lt;=" &amp; GJ$1, DataRegularSeason20242025!$E$3:$E$1315, $A16)</f>
        <v>7</v>
      </c>
      <c r="GK16">
        <f>SUMIFS(DataRegularSeason20242025!$AA$3:$AA$1315,DataRegularSeason20242025!$B$3:$B$1315, "&lt;=" &amp; GK$1, DataRegularSeason20242025!$D$3:$D$1315, $A16)+SUMIFS(DataRegularSeason20242025!$AB$3:$AB$1315,DataRegularSeason20242025!$B$3:$B$1315, "&lt;=" &amp; GK$1, DataRegularSeason20242025!$E$3:$E$1315, $A16)</f>
        <v>7</v>
      </c>
      <c r="GL16">
        <f>SUMIFS(DataRegularSeason20242025!$AA$3:$AA$1315,DataRegularSeason20242025!$B$3:$B$1315, "&lt;=" &amp; GL$1, DataRegularSeason20242025!$D$3:$D$1315, $A16)+SUMIFS(DataRegularSeason20242025!$AB$3:$AB$1315,DataRegularSeason20242025!$B$3:$B$1315, "&lt;=" &amp; GL$1, DataRegularSeason20242025!$E$3:$E$1315, $A16)</f>
        <v>7</v>
      </c>
      <c r="GM16">
        <f>SUMIFS(DataRegularSeason20242025!$AA$3:$AA$1315,DataRegularSeason20242025!$B$3:$B$1315, "&lt;=" &amp; GM$1, DataRegularSeason20242025!$D$3:$D$1315, $A16)+SUMIFS(DataRegularSeason20242025!$AB$3:$AB$1315,DataRegularSeason20242025!$B$3:$B$1315, "&lt;=" &amp; GM$1, DataRegularSeason20242025!$E$3:$E$1315, $A16)</f>
        <v>7</v>
      </c>
      <c r="GN16">
        <f>SUMIFS(DataRegularSeason20242025!$AA$3:$AA$1315,DataRegularSeason20242025!$B$3:$B$1315, "&lt;=" &amp; GN$1, DataRegularSeason20242025!$D$3:$D$1315, $A16)+SUMIFS(DataRegularSeason20242025!$AB$3:$AB$1315,DataRegularSeason20242025!$B$3:$B$1315, "&lt;=" &amp; GN$1, DataRegularSeason20242025!$E$3:$E$1315, $A16)</f>
        <v>7</v>
      </c>
      <c r="GO16">
        <f>SUMIFS(DataRegularSeason20242025!$AA$3:$AA$1315,DataRegularSeason20242025!$B$3:$B$1315, "&lt;=" &amp; GO$1, DataRegularSeason20242025!$D$3:$D$1315, $A16)+SUMIFS(DataRegularSeason20242025!$AB$3:$AB$1315,DataRegularSeason20242025!$B$3:$B$1315, "&lt;=" &amp; GO$1, DataRegularSeason20242025!$E$3:$E$1315, $A16)</f>
        <v>7</v>
      </c>
      <c r="GP16">
        <f>SUMIFS(DataRegularSeason20242025!$AA$3:$AA$1315,DataRegularSeason20242025!$B$3:$B$1315, "&lt;=" &amp; GP$1, DataRegularSeason20242025!$D$3:$D$1315, $A16)+SUMIFS(DataRegularSeason20242025!$AB$3:$AB$1315,DataRegularSeason20242025!$B$3:$B$1315, "&lt;=" &amp; GP$1, DataRegularSeason20242025!$E$3:$E$1315, $A16)</f>
        <v>7</v>
      </c>
      <c r="GQ16">
        <f>SUMIFS(DataRegularSeason20242025!$AA$3:$AA$1315,DataRegularSeason20242025!$B$3:$B$1315, "&lt;=" &amp; GQ$1, DataRegularSeason20242025!$D$3:$D$1315, $A16)+SUMIFS(DataRegularSeason20242025!$AB$3:$AB$1315,DataRegularSeason20242025!$B$3:$B$1315, "&lt;=" &amp; GQ$1, DataRegularSeason20242025!$E$3:$E$1315, $A16)</f>
        <v>7</v>
      </c>
      <c r="GR16">
        <f>SUMIFS(DataRegularSeason20242025!$AA$3:$AA$1315,DataRegularSeason20242025!$B$3:$B$1315, "&lt;=" &amp; GR$1, DataRegularSeason20242025!$D$3:$D$1315, $A16)+SUMIFS(DataRegularSeason20242025!$AB$3:$AB$1315,DataRegularSeason20242025!$B$3:$B$1315, "&lt;=" &amp; GR$1, DataRegularSeason20242025!$E$3:$E$1315, $A16)</f>
        <v>7</v>
      </c>
      <c r="GS16">
        <f>SUMIFS(DataRegularSeason20242025!$AA$3:$AA$1315,DataRegularSeason20242025!$B$3:$B$1315, "&lt;=" &amp; GS$1, DataRegularSeason20242025!$D$3:$D$1315, $A16)+SUMIFS(DataRegularSeason20242025!$AB$3:$AB$1315,DataRegularSeason20242025!$B$3:$B$1315, "&lt;=" &amp; GS$1, DataRegularSeason20242025!$E$3:$E$1315, $A16)</f>
        <v>7</v>
      </c>
      <c r="GT16">
        <f>SUMIFS(DataRegularSeason20242025!$AA$3:$AA$1315,DataRegularSeason20242025!$B$3:$B$1315, "&lt;=" &amp; GT$1, DataRegularSeason20242025!$D$3:$D$1315, $A16)+SUMIFS(DataRegularSeason20242025!$AB$3:$AB$1315,DataRegularSeason20242025!$B$3:$B$1315, "&lt;=" &amp; GT$1, DataRegularSeason20242025!$E$3:$E$1315, $A16)</f>
        <v>7</v>
      </c>
      <c r="GU16">
        <f>SUMIFS(DataRegularSeason20242025!$AA$3:$AA$1315,DataRegularSeason20242025!$B$3:$B$1315, "&lt;=" &amp; GU$1, DataRegularSeason20242025!$D$3:$D$1315, $A16)+SUMIFS(DataRegularSeason20242025!$AB$3:$AB$1315,DataRegularSeason20242025!$B$3:$B$1315, "&lt;=" &amp; GU$1, DataRegularSeason20242025!$E$3:$E$1315, $A16)</f>
        <v>7</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7</v>
      </c>
      <c r="AG17">
        <f>SUMIFS(DataRegularSeason20242025!$AA$3:$AA$1315,DataRegularSeason20242025!$B$3:$B$1315, "&lt;=" &amp; AG$1, DataRegularSeason20242025!$D$3:$D$1315, $A17)+SUMIFS(DataRegularSeason20242025!$AB$3:$AB$1315,DataRegularSeason20242025!$B$3:$B$1315, "&lt;=" &amp; AG$1, DataRegularSeason20242025!$E$3:$E$1315, $A17)</f>
        <v>7</v>
      </c>
      <c r="AH17">
        <f>SUMIFS(DataRegularSeason20242025!$AA$3:$AA$1315,DataRegularSeason20242025!$B$3:$B$1315, "&lt;=" &amp; AH$1, DataRegularSeason20242025!$D$3:$D$1315, $A17)+SUMIFS(DataRegularSeason20242025!$AB$3:$AB$1315,DataRegularSeason20242025!$B$3:$B$1315, "&lt;=" &amp; AH$1, DataRegularSeason20242025!$E$3:$E$1315, $A17)</f>
        <v>7</v>
      </c>
      <c r="AI17">
        <f>SUMIFS(DataRegularSeason20242025!$AA$3:$AA$1315,DataRegularSeason20242025!$B$3:$B$1315, "&lt;=" &amp; AI$1, DataRegularSeason20242025!$D$3:$D$1315, $A17)+SUMIFS(DataRegularSeason20242025!$AB$3:$AB$1315,DataRegularSeason20242025!$B$3:$B$1315, "&lt;=" &amp; AI$1, DataRegularSeason20242025!$E$3:$E$1315, $A17)</f>
        <v>7</v>
      </c>
      <c r="AJ17">
        <f>SUMIFS(DataRegularSeason20242025!$AA$3:$AA$1315,DataRegularSeason20242025!$B$3:$B$1315, "&lt;=" &amp; AJ$1, DataRegularSeason20242025!$D$3:$D$1315, $A17)+SUMIFS(DataRegularSeason20242025!$AB$3:$AB$1315,DataRegularSeason20242025!$B$3:$B$1315, "&lt;=" &amp; AJ$1, DataRegularSeason20242025!$E$3:$E$1315, $A17)</f>
        <v>7</v>
      </c>
      <c r="AK17">
        <f>SUMIFS(DataRegularSeason20242025!$AA$3:$AA$1315,DataRegularSeason20242025!$B$3:$B$1315, "&lt;=" &amp; AK$1, DataRegularSeason20242025!$D$3:$D$1315, $A17)+SUMIFS(DataRegularSeason20242025!$AB$3:$AB$1315,DataRegularSeason20242025!$B$3:$B$1315, "&lt;=" &amp; AK$1, DataRegularSeason20242025!$E$3:$E$1315, $A17)</f>
        <v>7</v>
      </c>
      <c r="AL17">
        <f>SUMIFS(DataRegularSeason20242025!$AA$3:$AA$1315,DataRegularSeason20242025!$B$3:$B$1315, "&lt;=" &amp; AL$1, DataRegularSeason20242025!$D$3:$D$1315, $A17)+SUMIFS(DataRegularSeason20242025!$AB$3:$AB$1315,DataRegularSeason20242025!$B$3:$B$1315, "&lt;=" &amp; AL$1, DataRegularSeason20242025!$E$3:$E$1315, $A17)</f>
        <v>7</v>
      </c>
      <c r="AM17">
        <f>SUMIFS(DataRegularSeason20242025!$AA$3:$AA$1315,DataRegularSeason20242025!$B$3:$B$1315, "&lt;=" &amp; AM$1, DataRegularSeason20242025!$D$3:$D$1315, $A17)+SUMIFS(DataRegularSeason20242025!$AB$3:$AB$1315,DataRegularSeason20242025!$B$3:$B$1315, "&lt;=" &amp; AM$1, DataRegularSeason20242025!$E$3:$E$1315, $A17)</f>
        <v>7</v>
      </c>
      <c r="AN17">
        <f>SUMIFS(DataRegularSeason20242025!$AA$3:$AA$1315,DataRegularSeason20242025!$B$3:$B$1315, "&lt;=" &amp; AN$1, DataRegularSeason20242025!$D$3:$D$1315, $A17)+SUMIFS(DataRegularSeason20242025!$AB$3:$AB$1315,DataRegularSeason20242025!$B$3:$B$1315, "&lt;=" &amp; AN$1, DataRegularSeason20242025!$E$3:$E$1315, $A17)</f>
        <v>7</v>
      </c>
      <c r="AO17">
        <f>SUMIFS(DataRegularSeason20242025!$AA$3:$AA$1315,DataRegularSeason20242025!$B$3:$B$1315, "&lt;=" &amp; AO$1, DataRegularSeason20242025!$D$3:$D$1315, $A17)+SUMIFS(DataRegularSeason20242025!$AB$3:$AB$1315,DataRegularSeason20242025!$B$3:$B$1315, "&lt;=" &amp; AO$1, DataRegularSeason20242025!$E$3:$E$1315, $A17)</f>
        <v>7</v>
      </c>
      <c r="AP17">
        <f>SUMIFS(DataRegularSeason20242025!$AA$3:$AA$1315,DataRegularSeason20242025!$B$3:$B$1315, "&lt;=" &amp; AP$1, DataRegularSeason20242025!$D$3:$D$1315, $A17)+SUMIFS(DataRegularSeason20242025!$AB$3:$AB$1315,DataRegularSeason20242025!$B$3:$B$1315, "&lt;=" &amp; AP$1, DataRegularSeason20242025!$E$3:$E$1315, $A17)</f>
        <v>7</v>
      </c>
      <c r="AQ17">
        <f>SUMIFS(DataRegularSeason20242025!$AA$3:$AA$1315,DataRegularSeason20242025!$B$3:$B$1315, "&lt;=" &amp; AQ$1, DataRegularSeason20242025!$D$3:$D$1315, $A17)+SUMIFS(DataRegularSeason20242025!$AB$3:$AB$1315,DataRegularSeason20242025!$B$3:$B$1315, "&lt;=" &amp; AQ$1, DataRegularSeason20242025!$E$3:$E$1315, $A17)</f>
        <v>7</v>
      </c>
      <c r="AR17">
        <f>SUMIFS(DataRegularSeason20242025!$AA$3:$AA$1315,DataRegularSeason20242025!$B$3:$B$1315, "&lt;=" &amp; AR$1, DataRegularSeason20242025!$D$3:$D$1315, $A17)+SUMIFS(DataRegularSeason20242025!$AB$3:$AB$1315,DataRegularSeason20242025!$B$3:$B$1315, "&lt;=" &amp; AR$1, DataRegularSeason20242025!$E$3:$E$1315, $A17)</f>
        <v>7</v>
      </c>
      <c r="AS17">
        <f>SUMIFS(DataRegularSeason20242025!$AA$3:$AA$1315,DataRegularSeason20242025!$B$3:$B$1315, "&lt;=" &amp; AS$1, DataRegularSeason20242025!$D$3:$D$1315, $A17)+SUMIFS(DataRegularSeason20242025!$AB$3:$AB$1315,DataRegularSeason20242025!$B$3:$B$1315, "&lt;=" &amp; AS$1, DataRegularSeason20242025!$E$3:$E$1315, $A17)</f>
        <v>7</v>
      </c>
      <c r="AT17">
        <f>SUMIFS(DataRegularSeason20242025!$AA$3:$AA$1315,DataRegularSeason20242025!$B$3:$B$1315, "&lt;=" &amp; AT$1, DataRegularSeason20242025!$D$3:$D$1315, $A17)+SUMIFS(DataRegularSeason20242025!$AB$3:$AB$1315,DataRegularSeason20242025!$B$3:$B$1315, "&lt;=" &amp; AT$1, DataRegularSeason20242025!$E$3:$E$1315, $A17)</f>
        <v>7</v>
      </c>
      <c r="AU17">
        <f>SUMIFS(DataRegularSeason20242025!$AA$3:$AA$1315,DataRegularSeason20242025!$B$3:$B$1315, "&lt;=" &amp; AU$1, DataRegularSeason20242025!$D$3:$D$1315, $A17)+SUMIFS(DataRegularSeason20242025!$AB$3:$AB$1315,DataRegularSeason20242025!$B$3:$B$1315, "&lt;=" &amp; AU$1, DataRegularSeason20242025!$E$3:$E$1315, $A17)</f>
        <v>7</v>
      </c>
      <c r="AV17">
        <f>SUMIFS(DataRegularSeason20242025!$AA$3:$AA$1315,DataRegularSeason20242025!$B$3:$B$1315, "&lt;=" &amp; AV$1, DataRegularSeason20242025!$D$3:$D$1315, $A17)+SUMIFS(DataRegularSeason20242025!$AB$3:$AB$1315,DataRegularSeason20242025!$B$3:$B$1315, "&lt;=" &amp; AV$1, DataRegularSeason20242025!$E$3:$E$1315, $A17)</f>
        <v>7</v>
      </c>
      <c r="AW17">
        <f>SUMIFS(DataRegularSeason20242025!$AA$3:$AA$1315,DataRegularSeason20242025!$B$3:$B$1315, "&lt;=" &amp; AW$1, DataRegularSeason20242025!$D$3:$D$1315, $A17)+SUMIFS(DataRegularSeason20242025!$AB$3:$AB$1315,DataRegularSeason20242025!$B$3:$B$1315, "&lt;=" &amp; AW$1, DataRegularSeason20242025!$E$3:$E$1315, $A17)</f>
        <v>7</v>
      </c>
      <c r="AX17">
        <f>SUMIFS(DataRegularSeason20242025!$AA$3:$AA$1315,DataRegularSeason20242025!$B$3:$B$1315, "&lt;=" &amp; AX$1, DataRegularSeason20242025!$D$3:$D$1315, $A17)+SUMIFS(DataRegularSeason20242025!$AB$3:$AB$1315,DataRegularSeason20242025!$B$3:$B$1315, "&lt;=" &amp; AX$1, DataRegularSeason20242025!$E$3:$E$1315, $A17)</f>
        <v>7</v>
      </c>
      <c r="AY17">
        <f>SUMIFS(DataRegularSeason20242025!$AA$3:$AA$1315,DataRegularSeason20242025!$B$3:$B$1315, "&lt;=" &amp; AY$1, DataRegularSeason20242025!$D$3:$D$1315, $A17)+SUMIFS(DataRegularSeason20242025!$AB$3:$AB$1315,DataRegularSeason20242025!$B$3:$B$1315, "&lt;=" &amp; AY$1, DataRegularSeason20242025!$E$3:$E$1315, $A17)</f>
        <v>7</v>
      </c>
      <c r="AZ17">
        <f>SUMIFS(DataRegularSeason20242025!$AA$3:$AA$1315,DataRegularSeason20242025!$B$3:$B$1315, "&lt;=" &amp; AZ$1, DataRegularSeason20242025!$D$3:$D$1315, $A17)+SUMIFS(DataRegularSeason20242025!$AB$3:$AB$1315,DataRegularSeason20242025!$B$3:$B$1315, "&lt;=" &amp; AZ$1, DataRegularSeason20242025!$E$3:$E$1315, $A17)</f>
        <v>7</v>
      </c>
      <c r="BA17">
        <f>SUMIFS(DataRegularSeason20242025!$AA$3:$AA$1315,DataRegularSeason20242025!$B$3:$B$1315, "&lt;=" &amp; BA$1, DataRegularSeason20242025!$D$3:$D$1315, $A17)+SUMIFS(DataRegularSeason20242025!$AB$3:$AB$1315,DataRegularSeason20242025!$B$3:$B$1315, "&lt;=" &amp; BA$1, DataRegularSeason20242025!$E$3:$E$1315, $A17)</f>
        <v>7</v>
      </c>
      <c r="BB17">
        <f>SUMIFS(DataRegularSeason20242025!$AA$3:$AA$1315,DataRegularSeason20242025!$B$3:$B$1315, "&lt;=" &amp; BB$1, DataRegularSeason20242025!$D$3:$D$1315, $A17)+SUMIFS(DataRegularSeason20242025!$AB$3:$AB$1315,DataRegularSeason20242025!$B$3:$B$1315, "&lt;=" &amp; BB$1, DataRegularSeason20242025!$E$3:$E$1315, $A17)</f>
        <v>7</v>
      </c>
      <c r="BC17">
        <f>SUMIFS(DataRegularSeason20242025!$AA$3:$AA$1315,DataRegularSeason20242025!$B$3:$B$1315, "&lt;=" &amp; BC$1, DataRegularSeason20242025!$D$3:$D$1315, $A17)+SUMIFS(DataRegularSeason20242025!$AB$3:$AB$1315,DataRegularSeason20242025!$B$3:$B$1315, "&lt;=" &amp; BC$1, DataRegularSeason20242025!$E$3:$E$1315, $A17)</f>
        <v>7</v>
      </c>
      <c r="BD17">
        <f>SUMIFS(DataRegularSeason20242025!$AA$3:$AA$1315,DataRegularSeason20242025!$B$3:$B$1315, "&lt;=" &amp; BD$1, DataRegularSeason20242025!$D$3:$D$1315, $A17)+SUMIFS(DataRegularSeason20242025!$AB$3:$AB$1315,DataRegularSeason20242025!$B$3:$B$1315, "&lt;=" &amp; BD$1, DataRegularSeason20242025!$E$3:$E$1315, $A17)</f>
        <v>7</v>
      </c>
      <c r="BE17">
        <f>SUMIFS(DataRegularSeason20242025!$AA$3:$AA$1315,DataRegularSeason20242025!$B$3:$B$1315, "&lt;=" &amp; BE$1, DataRegularSeason20242025!$D$3:$D$1315, $A17)+SUMIFS(DataRegularSeason20242025!$AB$3:$AB$1315,DataRegularSeason20242025!$B$3:$B$1315, "&lt;=" &amp; BE$1, DataRegularSeason20242025!$E$3:$E$1315, $A17)</f>
        <v>7</v>
      </c>
      <c r="BF17">
        <f>SUMIFS(DataRegularSeason20242025!$AA$3:$AA$1315,DataRegularSeason20242025!$B$3:$B$1315, "&lt;=" &amp; BF$1, DataRegularSeason20242025!$D$3:$D$1315, $A17)+SUMIFS(DataRegularSeason20242025!$AB$3:$AB$1315,DataRegularSeason20242025!$B$3:$B$1315, "&lt;=" &amp; BF$1, DataRegularSeason20242025!$E$3:$E$1315, $A17)</f>
        <v>7</v>
      </c>
      <c r="BG17">
        <f>SUMIFS(DataRegularSeason20242025!$AA$3:$AA$1315,DataRegularSeason20242025!$B$3:$B$1315, "&lt;=" &amp; BG$1, DataRegularSeason20242025!$D$3:$D$1315, $A17)+SUMIFS(DataRegularSeason20242025!$AB$3:$AB$1315,DataRegularSeason20242025!$B$3:$B$1315, "&lt;=" &amp; BG$1, DataRegularSeason20242025!$E$3:$E$1315, $A17)</f>
        <v>7</v>
      </c>
      <c r="BH17">
        <f>SUMIFS(DataRegularSeason20242025!$AA$3:$AA$1315,DataRegularSeason20242025!$B$3:$B$1315, "&lt;=" &amp; BH$1, DataRegularSeason20242025!$D$3:$D$1315, $A17)+SUMIFS(DataRegularSeason20242025!$AB$3:$AB$1315,DataRegularSeason20242025!$B$3:$B$1315, "&lt;=" &amp; BH$1, DataRegularSeason20242025!$E$3:$E$1315, $A17)</f>
        <v>7</v>
      </c>
      <c r="BI17">
        <f>SUMIFS(DataRegularSeason20242025!$AA$3:$AA$1315,DataRegularSeason20242025!$B$3:$B$1315, "&lt;=" &amp; BI$1, DataRegularSeason20242025!$D$3:$D$1315, $A17)+SUMIFS(DataRegularSeason20242025!$AB$3:$AB$1315,DataRegularSeason20242025!$B$3:$B$1315, "&lt;=" &amp; BI$1, DataRegularSeason20242025!$E$3:$E$1315, $A17)</f>
        <v>7</v>
      </c>
      <c r="BJ17">
        <f>SUMIFS(DataRegularSeason20242025!$AA$3:$AA$1315,DataRegularSeason20242025!$B$3:$B$1315, "&lt;=" &amp; BJ$1, DataRegularSeason20242025!$D$3:$D$1315, $A17)+SUMIFS(DataRegularSeason20242025!$AB$3:$AB$1315,DataRegularSeason20242025!$B$3:$B$1315, "&lt;=" &amp; BJ$1, DataRegularSeason20242025!$E$3:$E$1315, $A17)</f>
        <v>7</v>
      </c>
      <c r="BK17">
        <f>SUMIFS(DataRegularSeason20242025!$AA$3:$AA$1315,DataRegularSeason20242025!$B$3:$B$1315, "&lt;=" &amp; BK$1, DataRegularSeason20242025!$D$3:$D$1315, $A17)+SUMIFS(DataRegularSeason20242025!$AB$3:$AB$1315,DataRegularSeason20242025!$B$3:$B$1315, "&lt;=" &amp; BK$1, DataRegularSeason20242025!$E$3:$E$1315, $A17)</f>
        <v>7</v>
      </c>
      <c r="BL17">
        <f>SUMIFS(DataRegularSeason20242025!$AA$3:$AA$1315,DataRegularSeason20242025!$B$3:$B$1315, "&lt;=" &amp; BL$1, DataRegularSeason20242025!$D$3:$D$1315, $A17)+SUMIFS(DataRegularSeason20242025!$AB$3:$AB$1315,DataRegularSeason20242025!$B$3:$B$1315, "&lt;=" &amp; BL$1, DataRegularSeason20242025!$E$3:$E$1315, $A17)</f>
        <v>7</v>
      </c>
      <c r="BM17">
        <f>SUMIFS(DataRegularSeason20242025!$AA$3:$AA$1315,DataRegularSeason20242025!$B$3:$B$1315, "&lt;=" &amp; BM$1, DataRegularSeason20242025!$D$3:$D$1315, $A17)+SUMIFS(DataRegularSeason20242025!$AB$3:$AB$1315,DataRegularSeason20242025!$B$3:$B$1315, "&lt;=" &amp; BM$1, DataRegularSeason20242025!$E$3:$E$1315, $A17)</f>
        <v>7</v>
      </c>
      <c r="BN17">
        <f>SUMIFS(DataRegularSeason20242025!$AA$3:$AA$1315,DataRegularSeason20242025!$B$3:$B$1315, "&lt;=" &amp; BN$1, DataRegularSeason20242025!$D$3:$D$1315, $A17)+SUMIFS(DataRegularSeason20242025!$AB$3:$AB$1315,DataRegularSeason20242025!$B$3:$B$1315, "&lt;=" &amp; BN$1, DataRegularSeason20242025!$E$3:$E$1315, $A17)</f>
        <v>7</v>
      </c>
      <c r="BO17">
        <f>SUMIFS(DataRegularSeason20242025!$AA$3:$AA$1315,DataRegularSeason20242025!$B$3:$B$1315, "&lt;=" &amp; BO$1, DataRegularSeason20242025!$D$3:$D$1315, $A17)+SUMIFS(DataRegularSeason20242025!$AB$3:$AB$1315,DataRegularSeason20242025!$B$3:$B$1315, "&lt;=" &amp; BO$1, DataRegularSeason20242025!$E$3:$E$1315, $A17)</f>
        <v>7</v>
      </c>
      <c r="BP17">
        <f>SUMIFS(DataRegularSeason20242025!$AA$3:$AA$1315,DataRegularSeason20242025!$B$3:$B$1315, "&lt;=" &amp; BP$1, DataRegularSeason20242025!$D$3:$D$1315, $A17)+SUMIFS(DataRegularSeason20242025!$AB$3:$AB$1315,DataRegularSeason20242025!$B$3:$B$1315, "&lt;=" &amp; BP$1, DataRegularSeason20242025!$E$3:$E$1315, $A17)</f>
        <v>7</v>
      </c>
      <c r="BQ17">
        <f>SUMIFS(DataRegularSeason20242025!$AA$3:$AA$1315,DataRegularSeason20242025!$B$3:$B$1315, "&lt;=" &amp; BQ$1, DataRegularSeason20242025!$D$3:$D$1315, $A17)+SUMIFS(DataRegularSeason20242025!$AB$3:$AB$1315,DataRegularSeason20242025!$B$3:$B$1315, "&lt;=" &amp; BQ$1, DataRegularSeason20242025!$E$3:$E$1315, $A17)</f>
        <v>7</v>
      </c>
      <c r="BR17">
        <f>SUMIFS(DataRegularSeason20242025!$AA$3:$AA$1315,DataRegularSeason20242025!$B$3:$B$1315, "&lt;=" &amp; BR$1, DataRegularSeason20242025!$D$3:$D$1315, $A17)+SUMIFS(DataRegularSeason20242025!$AB$3:$AB$1315,DataRegularSeason20242025!$B$3:$B$1315, "&lt;=" &amp; BR$1, DataRegularSeason20242025!$E$3:$E$1315, $A17)</f>
        <v>7</v>
      </c>
      <c r="BS17">
        <f>SUMIFS(DataRegularSeason20242025!$AA$3:$AA$1315,DataRegularSeason20242025!$B$3:$B$1315, "&lt;=" &amp; BS$1, DataRegularSeason20242025!$D$3:$D$1315, $A17)+SUMIFS(DataRegularSeason20242025!$AB$3:$AB$1315,DataRegularSeason20242025!$B$3:$B$1315, "&lt;=" &amp; BS$1, DataRegularSeason20242025!$E$3:$E$1315, $A17)</f>
        <v>7</v>
      </c>
      <c r="BT17">
        <f>SUMIFS(DataRegularSeason20242025!$AA$3:$AA$1315,DataRegularSeason20242025!$B$3:$B$1315, "&lt;=" &amp; BT$1, DataRegularSeason20242025!$D$3:$D$1315, $A17)+SUMIFS(DataRegularSeason20242025!$AB$3:$AB$1315,DataRegularSeason20242025!$B$3:$B$1315, "&lt;=" &amp; BT$1, DataRegularSeason20242025!$E$3:$E$1315, $A17)</f>
        <v>7</v>
      </c>
      <c r="BU17">
        <f>SUMIFS(DataRegularSeason20242025!$AA$3:$AA$1315,DataRegularSeason20242025!$B$3:$B$1315, "&lt;=" &amp; BU$1, DataRegularSeason20242025!$D$3:$D$1315, $A17)+SUMIFS(DataRegularSeason20242025!$AB$3:$AB$1315,DataRegularSeason20242025!$B$3:$B$1315, "&lt;=" &amp; BU$1, DataRegularSeason20242025!$E$3:$E$1315, $A17)</f>
        <v>7</v>
      </c>
      <c r="BV17">
        <f>SUMIFS(DataRegularSeason20242025!$AA$3:$AA$1315,DataRegularSeason20242025!$B$3:$B$1315, "&lt;=" &amp; BV$1, DataRegularSeason20242025!$D$3:$D$1315, $A17)+SUMIFS(DataRegularSeason20242025!$AB$3:$AB$1315,DataRegularSeason20242025!$B$3:$B$1315, "&lt;=" &amp; BV$1, DataRegularSeason20242025!$E$3:$E$1315, $A17)</f>
        <v>7</v>
      </c>
      <c r="BW17">
        <f>SUMIFS(DataRegularSeason20242025!$AA$3:$AA$1315,DataRegularSeason20242025!$B$3:$B$1315, "&lt;=" &amp; BW$1, DataRegularSeason20242025!$D$3:$D$1315, $A17)+SUMIFS(DataRegularSeason20242025!$AB$3:$AB$1315,DataRegularSeason20242025!$B$3:$B$1315, "&lt;=" &amp; BW$1, DataRegularSeason20242025!$E$3:$E$1315, $A17)</f>
        <v>7</v>
      </c>
      <c r="BX17">
        <f>SUMIFS(DataRegularSeason20242025!$AA$3:$AA$1315,DataRegularSeason20242025!$B$3:$B$1315, "&lt;=" &amp; BX$1, DataRegularSeason20242025!$D$3:$D$1315, $A17)+SUMIFS(DataRegularSeason20242025!$AB$3:$AB$1315,DataRegularSeason20242025!$B$3:$B$1315, "&lt;=" &amp; BX$1, DataRegularSeason20242025!$E$3:$E$1315, $A17)</f>
        <v>7</v>
      </c>
      <c r="BY17">
        <f>SUMIFS(DataRegularSeason20242025!$AA$3:$AA$1315,DataRegularSeason20242025!$B$3:$B$1315, "&lt;=" &amp; BY$1, DataRegularSeason20242025!$D$3:$D$1315, $A17)+SUMIFS(DataRegularSeason20242025!$AB$3:$AB$1315,DataRegularSeason20242025!$B$3:$B$1315, "&lt;=" &amp; BY$1, DataRegularSeason20242025!$E$3:$E$1315, $A17)</f>
        <v>7</v>
      </c>
      <c r="BZ17">
        <f>SUMIFS(DataRegularSeason20242025!$AA$3:$AA$1315,DataRegularSeason20242025!$B$3:$B$1315, "&lt;=" &amp; BZ$1, DataRegularSeason20242025!$D$3:$D$1315, $A17)+SUMIFS(DataRegularSeason20242025!$AB$3:$AB$1315,DataRegularSeason20242025!$B$3:$B$1315, "&lt;=" &amp; BZ$1, DataRegularSeason20242025!$E$3:$E$1315, $A17)</f>
        <v>7</v>
      </c>
      <c r="CA17">
        <f>SUMIFS(DataRegularSeason20242025!$AA$3:$AA$1315,DataRegularSeason20242025!$B$3:$B$1315, "&lt;=" &amp; CA$1, DataRegularSeason20242025!$D$3:$D$1315, $A17)+SUMIFS(DataRegularSeason20242025!$AB$3:$AB$1315,DataRegularSeason20242025!$B$3:$B$1315, "&lt;=" &amp; CA$1, DataRegularSeason20242025!$E$3:$E$1315, $A17)</f>
        <v>7</v>
      </c>
      <c r="CB17">
        <f>SUMIFS(DataRegularSeason20242025!$AA$3:$AA$1315,DataRegularSeason20242025!$B$3:$B$1315, "&lt;=" &amp; CB$1, DataRegularSeason20242025!$D$3:$D$1315, $A17)+SUMIFS(DataRegularSeason20242025!$AB$3:$AB$1315,DataRegularSeason20242025!$B$3:$B$1315, "&lt;=" &amp; CB$1, DataRegularSeason20242025!$E$3:$E$1315, $A17)</f>
        <v>7</v>
      </c>
      <c r="CC17">
        <f>SUMIFS(DataRegularSeason20242025!$AA$3:$AA$1315,DataRegularSeason20242025!$B$3:$B$1315, "&lt;=" &amp; CC$1, DataRegularSeason20242025!$D$3:$D$1315, $A17)+SUMIFS(DataRegularSeason20242025!$AB$3:$AB$1315,DataRegularSeason20242025!$B$3:$B$1315, "&lt;=" &amp; CC$1, DataRegularSeason20242025!$E$3:$E$1315, $A17)</f>
        <v>7</v>
      </c>
      <c r="CD17">
        <f>SUMIFS(DataRegularSeason20242025!$AA$3:$AA$1315,DataRegularSeason20242025!$B$3:$B$1315, "&lt;=" &amp; CD$1, DataRegularSeason20242025!$D$3:$D$1315, $A17)+SUMIFS(DataRegularSeason20242025!$AB$3:$AB$1315,DataRegularSeason20242025!$B$3:$B$1315, "&lt;=" &amp; CD$1, DataRegularSeason20242025!$E$3:$E$1315, $A17)</f>
        <v>7</v>
      </c>
      <c r="CE17">
        <f>SUMIFS(DataRegularSeason20242025!$AA$3:$AA$1315,DataRegularSeason20242025!$B$3:$B$1315, "&lt;=" &amp; CE$1, DataRegularSeason20242025!$D$3:$D$1315, $A17)+SUMIFS(DataRegularSeason20242025!$AB$3:$AB$1315,DataRegularSeason20242025!$B$3:$B$1315, "&lt;=" &amp; CE$1, DataRegularSeason20242025!$E$3:$E$1315, $A17)</f>
        <v>7</v>
      </c>
      <c r="CF17">
        <f>SUMIFS(DataRegularSeason20242025!$AA$3:$AA$1315,DataRegularSeason20242025!$B$3:$B$1315, "&lt;=" &amp; CF$1, DataRegularSeason20242025!$D$3:$D$1315, $A17)+SUMIFS(DataRegularSeason20242025!$AB$3:$AB$1315,DataRegularSeason20242025!$B$3:$B$1315, "&lt;=" &amp; CF$1, DataRegularSeason20242025!$E$3:$E$1315, $A17)</f>
        <v>7</v>
      </c>
      <c r="CG17">
        <f>SUMIFS(DataRegularSeason20242025!$AA$3:$AA$1315,DataRegularSeason20242025!$B$3:$B$1315, "&lt;=" &amp; CG$1, DataRegularSeason20242025!$D$3:$D$1315, $A17)+SUMIFS(DataRegularSeason20242025!$AB$3:$AB$1315,DataRegularSeason20242025!$B$3:$B$1315, "&lt;=" &amp; CG$1, DataRegularSeason20242025!$E$3:$E$1315, $A17)</f>
        <v>7</v>
      </c>
      <c r="CH17">
        <f>SUMIFS(DataRegularSeason20242025!$AA$3:$AA$1315,DataRegularSeason20242025!$B$3:$B$1315, "&lt;=" &amp; CH$1, DataRegularSeason20242025!$D$3:$D$1315, $A17)+SUMIFS(DataRegularSeason20242025!$AB$3:$AB$1315,DataRegularSeason20242025!$B$3:$B$1315, "&lt;=" &amp; CH$1, DataRegularSeason20242025!$E$3:$E$1315, $A17)</f>
        <v>7</v>
      </c>
      <c r="CI17">
        <f>SUMIFS(DataRegularSeason20242025!$AA$3:$AA$1315,DataRegularSeason20242025!$B$3:$B$1315, "&lt;=" &amp; CI$1, DataRegularSeason20242025!$D$3:$D$1315, $A17)+SUMIFS(DataRegularSeason20242025!$AB$3:$AB$1315,DataRegularSeason20242025!$B$3:$B$1315, "&lt;=" &amp; CI$1, DataRegularSeason20242025!$E$3:$E$1315, $A17)</f>
        <v>7</v>
      </c>
      <c r="CJ17">
        <f>SUMIFS(DataRegularSeason20242025!$AA$3:$AA$1315,DataRegularSeason20242025!$B$3:$B$1315, "&lt;=" &amp; CJ$1, DataRegularSeason20242025!$D$3:$D$1315, $A17)+SUMIFS(DataRegularSeason20242025!$AB$3:$AB$1315,DataRegularSeason20242025!$B$3:$B$1315, "&lt;=" &amp; CJ$1, DataRegularSeason20242025!$E$3:$E$1315, $A17)</f>
        <v>7</v>
      </c>
      <c r="CK17">
        <f>SUMIFS(DataRegularSeason20242025!$AA$3:$AA$1315,DataRegularSeason20242025!$B$3:$B$1315, "&lt;=" &amp; CK$1, DataRegularSeason20242025!$D$3:$D$1315, $A17)+SUMIFS(DataRegularSeason20242025!$AB$3:$AB$1315,DataRegularSeason20242025!$B$3:$B$1315, "&lt;=" &amp; CK$1, DataRegularSeason20242025!$E$3:$E$1315, $A17)</f>
        <v>7</v>
      </c>
      <c r="CL17">
        <f>SUMIFS(DataRegularSeason20242025!$AA$3:$AA$1315,DataRegularSeason20242025!$B$3:$B$1315, "&lt;=" &amp; CL$1, DataRegularSeason20242025!$D$3:$D$1315, $A17)+SUMIFS(DataRegularSeason20242025!$AB$3:$AB$1315,DataRegularSeason20242025!$B$3:$B$1315, "&lt;=" &amp; CL$1, DataRegularSeason20242025!$E$3:$E$1315, $A17)</f>
        <v>7</v>
      </c>
      <c r="CM17">
        <f>SUMIFS(DataRegularSeason20242025!$AA$3:$AA$1315,DataRegularSeason20242025!$B$3:$B$1315, "&lt;=" &amp; CM$1, DataRegularSeason20242025!$D$3:$D$1315, $A17)+SUMIFS(DataRegularSeason20242025!$AB$3:$AB$1315,DataRegularSeason20242025!$B$3:$B$1315, "&lt;=" &amp; CM$1, DataRegularSeason20242025!$E$3:$E$1315, $A17)</f>
        <v>7</v>
      </c>
      <c r="CN17">
        <f>SUMIFS(DataRegularSeason20242025!$AA$3:$AA$1315,DataRegularSeason20242025!$B$3:$B$1315, "&lt;=" &amp; CN$1, DataRegularSeason20242025!$D$3:$D$1315, $A17)+SUMIFS(DataRegularSeason20242025!$AB$3:$AB$1315,DataRegularSeason20242025!$B$3:$B$1315, "&lt;=" &amp; CN$1, DataRegularSeason20242025!$E$3:$E$1315, $A17)</f>
        <v>7</v>
      </c>
      <c r="CO17">
        <f>SUMIFS(DataRegularSeason20242025!$AA$3:$AA$1315,DataRegularSeason20242025!$B$3:$B$1315, "&lt;=" &amp; CO$1, DataRegularSeason20242025!$D$3:$D$1315, $A17)+SUMIFS(DataRegularSeason20242025!$AB$3:$AB$1315,DataRegularSeason20242025!$B$3:$B$1315, "&lt;=" &amp; CO$1, DataRegularSeason20242025!$E$3:$E$1315, $A17)</f>
        <v>7</v>
      </c>
      <c r="CP17">
        <f>SUMIFS(DataRegularSeason20242025!$AA$3:$AA$1315,DataRegularSeason20242025!$B$3:$B$1315, "&lt;=" &amp; CP$1, DataRegularSeason20242025!$D$3:$D$1315, $A17)+SUMIFS(DataRegularSeason20242025!$AB$3:$AB$1315,DataRegularSeason20242025!$B$3:$B$1315, "&lt;=" &amp; CP$1, DataRegularSeason20242025!$E$3:$E$1315, $A17)</f>
        <v>7</v>
      </c>
      <c r="CQ17">
        <f>SUMIFS(DataRegularSeason20242025!$AA$3:$AA$1315,DataRegularSeason20242025!$B$3:$B$1315, "&lt;=" &amp; CQ$1, DataRegularSeason20242025!$D$3:$D$1315, $A17)+SUMIFS(DataRegularSeason20242025!$AB$3:$AB$1315,DataRegularSeason20242025!$B$3:$B$1315, "&lt;=" &amp; CQ$1, DataRegularSeason20242025!$E$3:$E$1315, $A17)</f>
        <v>7</v>
      </c>
      <c r="CR17">
        <f>SUMIFS(DataRegularSeason20242025!$AA$3:$AA$1315,DataRegularSeason20242025!$B$3:$B$1315, "&lt;=" &amp; CR$1, DataRegularSeason20242025!$D$3:$D$1315, $A17)+SUMIFS(DataRegularSeason20242025!$AB$3:$AB$1315,DataRegularSeason20242025!$B$3:$B$1315, "&lt;=" &amp; CR$1, DataRegularSeason20242025!$E$3:$E$1315, $A17)</f>
        <v>7</v>
      </c>
      <c r="CS17">
        <f>SUMIFS(DataRegularSeason20242025!$AA$3:$AA$1315,DataRegularSeason20242025!$B$3:$B$1315, "&lt;=" &amp; CS$1, DataRegularSeason20242025!$D$3:$D$1315, $A17)+SUMIFS(DataRegularSeason20242025!$AB$3:$AB$1315,DataRegularSeason20242025!$B$3:$B$1315, "&lt;=" &amp; CS$1, DataRegularSeason20242025!$E$3:$E$1315, $A17)</f>
        <v>7</v>
      </c>
      <c r="CT17">
        <f>SUMIFS(DataRegularSeason20242025!$AA$3:$AA$1315,DataRegularSeason20242025!$B$3:$B$1315, "&lt;=" &amp; CT$1, DataRegularSeason20242025!$D$3:$D$1315, $A17)+SUMIFS(DataRegularSeason20242025!$AB$3:$AB$1315,DataRegularSeason20242025!$B$3:$B$1315, "&lt;=" &amp; CT$1, DataRegularSeason20242025!$E$3:$E$1315, $A17)</f>
        <v>7</v>
      </c>
      <c r="CU17">
        <f>SUMIFS(DataRegularSeason20242025!$AA$3:$AA$1315,DataRegularSeason20242025!$B$3:$B$1315, "&lt;=" &amp; CU$1, DataRegularSeason20242025!$D$3:$D$1315, $A17)+SUMIFS(DataRegularSeason20242025!$AB$3:$AB$1315,DataRegularSeason20242025!$B$3:$B$1315, "&lt;=" &amp; CU$1, DataRegularSeason20242025!$E$3:$E$1315, $A17)</f>
        <v>7</v>
      </c>
      <c r="CV17">
        <f>SUMIFS(DataRegularSeason20242025!$AA$3:$AA$1315,DataRegularSeason20242025!$B$3:$B$1315, "&lt;=" &amp; CV$1, DataRegularSeason20242025!$D$3:$D$1315, $A17)+SUMIFS(DataRegularSeason20242025!$AB$3:$AB$1315,DataRegularSeason20242025!$B$3:$B$1315, "&lt;=" &amp; CV$1, DataRegularSeason20242025!$E$3:$E$1315, $A17)</f>
        <v>7</v>
      </c>
      <c r="CW17">
        <f>SUMIFS(DataRegularSeason20242025!$AA$3:$AA$1315,DataRegularSeason20242025!$B$3:$B$1315, "&lt;=" &amp; CW$1, DataRegularSeason20242025!$D$3:$D$1315, $A17)+SUMIFS(DataRegularSeason20242025!$AB$3:$AB$1315,DataRegularSeason20242025!$B$3:$B$1315, "&lt;=" &amp; CW$1, DataRegularSeason20242025!$E$3:$E$1315, $A17)</f>
        <v>7</v>
      </c>
      <c r="CX17">
        <f>SUMIFS(DataRegularSeason20242025!$AA$3:$AA$1315,DataRegularSeason20242025!$B$3:$B$1315, "&lt;=" &amp; CX$1, DataRegularSeason20242025!$D$3:$D$1315, $A17)+SUMIFS(DataRegularSeason20242025!$AB$3:$AB$1315,DataRegularSeason20242025!$B$3:$B$1315, "&lt;=" &amp; CX$1, DataRegularSeason20242025!$E$3:$E$1315, $A17)</f>
        <v>7</v>
      </c>
      <c r="CY17">
        <f>SUMIFS(DataRegularSeason20242025!$AA$3:$AA$1315,DataRegularSeason20242025!$B$3:$B$1315, "&lt;=" &amp; CY$1, DataRegularSeason20242025!$D$3:$D$1315, $A17)+SUMIFS(DataRegularSeason20242025!$AB$3:$AB$1315,DataRegularSeason20242025!$B$3:$B$1315, "&lt;=" &amp; CY$1, DataRegularSeason20242025!$E$3:$E$1315, $A17)</f>
        <v>7</v>
      </c>
      <c r="CZ17">
        <f>SUMIFS(DataRegularSeason20242025!$AA$3:$AA$1315,DataRegularSeason20242025!$B$3:$B$1315, "&lt;=" &amp; CZ$1, DataRegularSeason20242025!$D$3:$D$1315, $A17)+SUMIFS(DataRegularSeason20242025!$AB$3:$AB$1315,DataRegularSeason20242025!$B$3:$B$1315, "&lt;=" &amp; CZ$1, DataRegularSeason20242025!$E$3:$E$1315, $A17)</f>
        <v>7</v>
      </c>
      <c r="DA17">
        <f>SUMIFS(DataRegularSeason20242025!$AA$3:$AA$1315,DataRegularSeason20242025!$B$3:$B$1315, "&lt;=" &amp; DA$1, DataRegularSeason20242025!$D$3:$D$1315, $A17)+SUMIFS(DataRegularSeason20242025!$AB$3:$AB$1315,DataRegularSeason20242025!$B$3:$B$1315, "&lt;=" &amp; DA$1, DataRegularSeason20242025!$E$3:$E$1315, $A17)</f>
        <v>7</v>
      </c>
      <c r="DB17">
        <f>SUMIFS(DataRegularSeason20242025!$AA$3:$AA$1315,DataRegularSeason20242025!$B$3:$B$1315, "&lt;=" &amp; DB$1, DataRegularSeason20242025!$D$3:$D$1315, $A17)+SUMIFS(DataRegularSeason20242025!$AB$3:$AB$1315,DataRegularSeason20242025!$B$3:$B$1315, "&lt;=" &amp; DB$1, DataRegularSeason20242025!$E$3:$E$1315, $A17)</f>
        <v>7</v>
      </c>
      <c r="DC17">
        <f>SUMIFS(DataRegularSeason20242025!$AA$3:$AA$1315,DataRegularSeason20242025!$B$3:$B$1315, "&lt;=" &amp; DC$1, DataRegularSeason20242025!$D$3:$D$1315, $A17)+SUMIFS(DataRegularSeason20242025!$AB$3:$AB$1315,DataRegularSeason20242025!$B$3:$B$1315, "&lt;=" &amp; DC$1, DataRegularSeason20242025!$E$3:$E$1315, $A17)</f>
        <v>7</v>
      </c>
      <c r="DD17">
        <f>SUMIFS(DataRegularSeason20242025!$AA$3:$AA$1315,DataRegularSeason20242025!$B$3:$B$1315, "&lt;=" &amp; DD$1, DataRegularSeason20242025!$D$3:$D$1315, $A17)+SUMIFS(DataRegularSeason20242025!$AB$3:$AB$1315,DataRegularSeason20242025!$B$3:$B$1315, "&lt;=" &amp; DD$1, DataRegularSeason20242025!$E$3:$E$1315, $A17)</f>
        <v>7</v>
      </c>
      <c r="DE17">
        <f>SUMIFS(DataRegularSeason20242025!$AA$3:$AA$1315,DataRegularSeason20242025!$B$3:$B$1315, "&lt;=" &amp; DE$1, DataRegularSeason20242025!$D$3:$D$1315, $A17)+SUMIFS(DataRegularSeason20242025!$AB$3:$AB$1315,DataRegularSeason20242025!$B$3:$B$1315, "&lt;=" &amp; DE$1, DataRegularSeason20242025!$E$3:$E$1315, $A17)</f>
        <v>7</v>
      </c>
      <c r="DF17">
        <f>SUMIFS(DataRegularSeason20242025!$AA$3:$AA$1315,DataRegularSeason20242025!$B$3:$B$1315, "&lt;=" &amp; DF$1, DataRegularSeason20242025!$D$3:$D$1315, $A17)+SUMIFS(DataRegularSeason20242025!$AB$3:$AB$1315,DataRegularSeason20242025!$B$3:$B$1315, "&lt;=" &amp; DF$1, DataRegularSeason20242025!$E$3:$E$1315, $A17)</f>
        <v>7</v>
      </c>
      <c r="DG17">
        <f>SUMIFS(DataRegularSeason20242025!$AA$3:$AA$1315,DataRegularSeason20242025!$B$3:$B$1315, "&lt;=" &amp; DG$1, DataRegularSeason20242025!$D$3:$D$1315, $A17)+SUMIFS(DataRegularSeason20242025!$AB$3:$AB$1315,DataRegularSeason20242025!$B$3:$B$1315, "&lt;=" &amp; DG$1, DataRegularSeason20242025!$E$3:$E$1315, $A17)</f>
        <v>7</v>
      </c>
      <c r="DH17">
        <f>SUMIFS(DataRegularSeason20242025!$AA$3:$AA$1315,DataRegularSeason20242025!$B$3:$B$1315, "&lt;=" &amp; DH$1, DataRegularSeason20242025!$D$3:$D$1315, $A17)+SUMIFS(DataRegularSeason20242025!$AB$3:$AB$1315,DataRegularSeason20242025!$B$3:$B$1315, "&lt;=" &amp; DH$1, DataRegularSeason20242025!$E$3:$E$1315, $A17)</f>
        <v>7</v>
      </c>
      <c r="DI17">
        <f>SUMIFS(DataRegularSeason20242025!$AA$3:$AA$1315,DataRegularSeason20242025!$B$3:$B$1315, "&lt;=" &amp; DI$1, DataRegularSeason20242025!$D$3:$D$1315, $A17)+SUMIFS(DataRegularSeason20242025!$AB$3:$AB$1315,DataRegularSeason20242025!$B$3:$B$1315, "&lt;=" &amp; DI$1, DataRegularSeason20242025!$E$3:$E$1315, $A17)</f>
        <v>7</v>
      </c>
      <c r="DJ17">
        <f>SUMIFS(DataRegularSeason20242025!$AA$3:$AA$1315,DataRegularSeason20242025!$B$3:$B$1315, "&lt;=" &amp; DJ$1, DataRegularSeason20242025!$D$3:$D$1315, $A17)+SUMIFS(DataRegularSeason20242025!$AB$3:$AB$1315,DataRegularSeason20242025!$B$3:$B$1315, "&lt;=" &amp; DJ$1, DataRegularSeason20242025!$E$3:$E$1315, $A17)</f>
        <v>7</v>
      </c>
      <c r="DK17">
        <f>SUMIFS(DataRegularSeason20242025!$AA$3:$AA$1315,DataRegularSeason20242025!$B$3:$B$1315, "&lt;=" &amp; DK$1, DataRegularSeason20242025!$D$3:$D$1315, $A17)+SUMIFS(DataRegularSeason20242025!$AB$3:$AB$1315,DataRegularSeason20242025!$B$3:$B$1315, "&lt;=" &amp; DK$1, DataRegularSeason20242025!$E$3:$E$1315, $A17)</f>
        <v>7</v>
      </c>
      <c r="DL17">
        <f>SUMIFS(DataRegularSeason20242025!$AA$3:$AA$1315,DataRegularSeason20242025!$B$3:$B$1315, "&lt;=" &amp; DL$1, DataRegularSeason20242025!$D$3:$D$1315, $A17)+SUMIFS(DataRegularSeason20242025!$AB$3:$AB$1315,DataRegularSeason20242025!$B$3:$B$1315, "&lt;=" &amp; DL$1, DataRegularSeason20242025!$E$3:$E$1315, $A17)</f>
        <v>7</v>
      </c>
      <c r="DM17">
        <f>SUMIFS(DataRegularSeason20242025!$AA$3:$AA$1315,DataRegularSeason20242025!$B$3:$B$1315, "&lt;=" &amp; DM$1, DataRegularSeason20242025!$D$3:$D$1315, $A17)+SUMIFS(DataRegularSeason20242025!$AB$3:$AB$1315,DataRegularSeason20242025!$B$3:$B$1315, "&lt;=" &amp; DM$1, DataRegularSeason20242025!$E$3:$E$1315, $A17)</f>
        <v>7</v>
      </c>
      <c r="DN17">
        <f>SUMIFS(DataRegularSeason20242025!$AA$3:$AA$1315,DataRegularSeason20242025!$B$3:$B$1315, "&lt;=" &amp; DN$1, DataRegularSeason20242025!$D$3:$D$1315, $A17)+SUMIFS(DataRegularSeason20242025!$AB$3:$AB$1315,DataRegularSeason20242025!$B$3:$B$1315, "&lt;=" &amp; DN$1, DataRegularSeason20242025!$E$3:$E$1315, $A17)</f>
        <v>7</v>
      </c>
      <c r="DO17">
        <f>SUMIFS(DataRegularSeason20242025!$AA$3:$AA$1315,DataRegularSeason20242025!$B$3:$B$1315, "&lt;=" &amp; DO$1, DataRegularSeason20242025!$D$3:$D$1315, $A17)+SUMIFS(DataRegularSeason20242025!$AB$3:$AB$1315,DataRegularSeason20242025!$B$3:$B$1315, "&lt;=" &amp; DO$1, DataRegularSeason20242025!$E$3:$E$1315, $A17)</f>
        <v>7</v>
      </c>
      <c r="DP17">
        <f>SUMIFS(DataRegularSeason20242025!$AA$3:$AA$1315,DataRegularSeason20242025!$B$3:$B$1315, "&lt;=" &amp; DP$1, DataRegularSeason20242025!$D$3:$D$1315, $A17)+SUMIFS(DataRegularSeason20242025!$AB$3:$AB$1315,DataRegularSeason20242025!$B$3:$B$1315, "&lt;=" &amp; DP$1, DataRegularSeason20242025!$E$3:$E$1315, $A17)</f>
        <v>7</v>
      </c>
      <c r="DQ17">
        <f>SUMIFS(DataRegularSeason20242025!$AA$3:$AA$1315,DataRegularSeason20242025!$B$3:$B$1315, "&lt;=" &amp; DQ$1, DataRegularSeason20242025!$D$3:$D$1315, $A17)+SUMIFS(DataRegularSeason20242025!$AB$3:$AB$1315,DataRegularSeason20242025!$B$3:$B$1315, "&lt;=" &amp; DQ$1, DataRegularSeason20242025!$E$3:$E$1315, $A17)</f>
        <v>7</v>
      </c>
      <c r="DR17">
        <f>SUMIFS(DataRegularSeason20242025!$AA$3:$AA$1315,DataRegularSeason20242025!$B$3:$B$1315, "&lt;=" &amp; DR$1, DataRegularSeason20242025!$D$3:$D$1315, $A17)+SUMIFS(DataRegularSeason20242025!$AB$3:$AB$1315,DataRegularSeason20242025!$B$3:$B$1315, "&lt;=" &amp; DR$1, DataRegularSeason20242025!$E$3:$E$1315, $A17)</f>
        <v>7</v>
      </c>
      <c r="DS17">
        <f>SUMIFS(DataRegularSeason20242025!$AA$3:$AA$1315,DataRegularSeason20242025!$B$3:$B$1315, "&lt;=" &amp; DS$1, DataRegularSeason20242025!$D$3:$D$1315, $A17)+SUMIFS(DataRegularSeason20242025!$AB$3:$AB$1315,DataRegularSeason20242025!$B$3:$B$1315, "&lt;=" &amp; DS$1, DataRegularSeason20242025!$E$3:$E$1315, $A17)</f>
        <v>7</v>
      </c>
      <c r="DT17">
        <f>SUMIFS(DataRegularSeason20242025!$AA$3:$AA$1315,DataRegularSeason20242025!$B$3:$B$1315, "&lt;=" &amp; DT$1, DataRegularSeason20242025!$D$3:$D$1315, $A17)+SUMIFS(DataRegularSeason20242025!$AB$3:$AB$1315,DataRegularSeason20242025!$B$3:$B$1315, "&lt;=" &amp; DT$1, DataRegularSeason20242025!$E$3:$E$1315, $A17)</f>
        <v>7</v>
      </c>
      <c r="DU17">
        <f>SUMIFS(DataRegularSeason20242025!$AA$3:$AA$1315,DataRegularSeason20242025!$B$3:$B$1315, "&lt;=" &amp; DU$1, DataRegularSeason20242025!$D$3:$D$1315, $A17)+SUMIFS(DataRegularSeason20242025!$AB$3:$AB$1315,DataRegularSeason20242025!$B$3:$B$1315, "&lt;=" &amp; DU$1, DataRegularSeason20242025!$E$3:$E$1315, $A17)</f>
        <v>7</v>
      </c>
      <c r="DV17">
        <f>SUMIFS(DataRegularSeason20242025!$AA$3:$AA$1315,DataRegularSeason20242025!$B$3:$B$1315, "&lt;=" &amp; DV$1, DataRegularSeason20242025!$D$3:$D$1315, $A17)+SUMIFS(DataRegularSeason20242025!$AB$3:$AB$1315,DataRegularSeason20242025!$B$3:$B$1315, "&lt;=" &amp; DV$1, DataRegularSeason20242025!$E$3:$E$1315, $A17)</f>
        <v>7</v>
      </c>
      <c r="DW17">
        <f>SUMIFS(DataRegularSeason20242025!$AA$3:$AA$1315,DataRegularSeason20242025!$B$3:$B$1315, "&lt;=" &amp; DW$1, DataRegularSeason20242025!$D$3:$D$1315, $A17)+SUMIFS(DataRegularSeason20242025!$AB$3:$AB$1315,DataRegularSeason20242025!$B$3:$B$1315, "&lt;=" &amp; DW$1, DataRegularSeason20242025!$E$3:$E$1315, $A17)</f>
        <v>7</v>
      </c>
      <c r="DX17">
        <f>SUMIFS(DataRegularSeason20242025!$AA$3:$AA$1315,DataRegularSeason20242025!$B$3:$B$1315, "&lt;=" &amp; DX$1, DataRegularSeason20242025!$D$3:$D$1315, $A17)+SUMIFS(DataRegularSeason20242025!$AB$3:$AB$1315,DataRegularSeason20242025!$B$3:$B$1315, "&lt;=" &amp; DX$1, DataRegularSeason20242025!$E$3:$E$1315, $A17)</f>
        <v>7</v>
      </c>
      <c r="DY17">
        <f>SUMIFS(DataRegularSeason20242025!$AA$3:$AA$1315,DataRegularSeason20242025!$B$3:$B$1315, "&lt;=" &amp; DY$1, DataRegularSeason20242025!$D$3:$D$1315, $A17)+SUMIFS(DataRegularSeason20242025!$AB$3:$AB$1315,DataRegularSeason20242025!$B$3:$B$1315, "&lt;=" &amp; DY$1, DataRegularSeason20242025!$E$3:$E$1315, $A17)</f>
        <v>7</v>
      </c>
      <c r="DZ17">
        <f>SUMIFS(DataRegularSeason20242025!$AA$3:$AA$1315,DataRegularSeason20242025!$B$3:$B$1315, "&lt;=" &amp; DZ$1, DataRegularSeason20242025!$D$3:$D$1315, $A17)+SUMIFS(DataRegularSeason20242025!$AB$3:$AB$1315,DataRegularSeason20242025!$B$3:$B$1315, "&lt;=" &amp; DZ$1, DataRegularSeason20242025!$E$3:$E$1315, $A17)</f>
        <v>7</v>
      </c>
      <c r="EA17">
        <f>SUMIFS(DataRegularSeason20242025!$AA$3:$AA$1315,DataRegularSeason20242025!$B$3:$B$1315, "&lt;=" &amp; EA$1, DataRegularSeason20242025!$D$3:$D$1315, $A17)+SUMIFS(DataRegularSeason20242025!$AB$3:$AB$1315,DataRegularSeason20242025!$B$3:$B$1315, "&lt;=" &amp; EA$1, DataRegularSeason20242025!$E$3:$E$1315, $A17)</f>
        <v>7</v>
      </c>
      <c r="EB17">
        <f>SUMIFS(DataRegularSeason20242025!$AA$3:$AA$1315,DataRegularSeason20242025!$B$3:$B$1315, "&lt;=" &amp; EB$1, DataRegularSeason20242025!$D$3:$D$1315, $A17)+SUMIFS(DataRegularSeason20242025!$AB$3:$AB$1315,DataRegularSeason20242025!$B$3:$B$1315, "&lt;=" &amp; EB$1, DataRegularSeason20242025!$E$3:$E$1315, $A17)</f>
        <v>7</v>
      </c>
      <c r="EC17">
        <f>SUMIFS(DataRegularSeason20242025!$AA$3:$AA$1315,DataRegularSeason20242025!$B$3:$B$1315, "&lt;=" &amp; EC$1, DataRegularSeason20242025!$D$3:$D$1315, $A17)+SUMIFS(DataRegularSeason20242025!$AB$3:$AB$1315,DataRegularSeason20242025!$B$3:$B$1315, "&lt;=" &amp; EC$1, DataRegularSeason20242025!$E$3:$E$1315, $A17)</f>
        <v>7</v>
      </c>
      <c r="ED17">
        <f>SUMIFS(DataRegularSeason20242025!$AA$3:$AA$1315,DataRegularSeason20242025!$B$3:$B$1315, "&lt;=" &amp; ED$1, DataRegularSeason20242025!$D$3:$D$1315, $A17)+SUMIFS(DataRegularSeason20242025!$AB$3:$AB$1315,DataRegularSeason20242025!$B$3:$B$1315, "&lt;=" &amp; ED$1, DataRegularSeason20242025!$E$3:$E$1315, $A17)</f>
        <v>7</v>
      </c>
      <c r="EE17">
        <f>SUMIFS(DataRegularSeason20242025!$AA$3:$AA$1315,DataRegularSeason20242025!$B$3:$B$1315, "&lt;=" &amp; EE$1, DataRegularSeason20242025!$D$3:$D$1315, $A17)+SUMIFS(DataRegularSeason20242025!$AB$3:$AB$1315,DataRegularSeason20242025!$B$3:$B$1315, "&lt;=" &amp; EE$1, DataRegularSeason20242025!$E$3:$E$1315, $A17)</f>
        <v>7</v>
      </c>
      <c r="EF17">
        <f>SUMIFS(DataRegularSeason20242025!$AA$3:$AA$1315,DataRegularSeason20242025!$B$3:$B$1315, "&lt;=" &amp; EF$1, DataRegularSeason20242025!$D$3:$D$1315, $A17)+SUMIFS(DataRegularSeason20242025!$AB$3:$AB$1315,DataRegularSeason20242025!$B$3:$B$1315, "&lt;=" &amp; EF$1, DataRegularSeason20242025!$E$3:$E$1315, $A17)</f>
        <v>7</v>
      </c>
      <c r="EG17">
        <f>SUMIFS(DataRegularSeason20242025!$AA$3:$AA$1315,DataRegularSeason20242025!$B$3:$B$1315, "&lt;=" &amp; EG$1, DataRegularSeason20242025!$D$3:$D$1315, $A17)+SUMIFS(DataRegularSeason20242025!$AB$3:$AB$1315,DataRegularSeason20242025!$B$3:$B$1315, "&lt;=" &amp; EG$1, DataRegularSeason20242025!$E$3:$E$1315, $A17)</f>
        <v>7</v>
      </c>
      <c r="EH17">
        <f>SUMIFS(DataRegularSeason20242025!$AA$3:$AA$1315,DataRegularSeason20242025!$B$3:$B$1315, "&lt;=" &amp; EH$1, DataRegularSeason20242025!$D$3:$D$1315, $A17)+SUMIFS(DataRegularSeason20242025!$AB$3:$AB$1315,DataRegularSeason20242025!$B$3:$B$1315, "&lt;=" &amp; EH$1, DataRegularSeason20242025!$E$3:$E$1315, $A17)</f>
        <v>7</v>
      </c>
      <c r="EI17">
        <f>SUMIFS(DataRegularSeason20242025!$AA$3:$AA$1315,DataRegularSeason20242025!$B$3:$B$1315, "&lt;=" &amp; EI$1, DataRegularSeason20242025!$D$3:$D$1315, $A17)+SUMIFS(DataRegularSeason20242025!$AB$3:$AB$1315,DataRegularSeason20242025!$B$3:$B$1315, "&lt;=" &amp; EI$1, DataRegularSeason20242025!$E$3:$E$1315, $A17)</f>
        <v>7</v>
      </c>
      <c r="EJ17">
        <f>SUMIFS(DataRegularSeason20242025!$AA$3:$AA$1315,DataRegularSeason20242025!$B$3:$B$1315, "&lt;=" &amp; EJ$1, DataRegularSeason20242025!$D$3:$D$1315, $A17)+SUMIFS(DataRegularSeason20242025!$AB$3:$AB$1315,DataRegularSeason20242025!$B$3:$B$1315, "&lt;=" &amp; EJ$1, DataRegularSeason20242025!$E$3:$E$1315, $A17)</f>
        <v>7</v>
      </c>
      <c r="EK17">
        <f>SUMIFS(DataRegularSeason20242025!$AA$3:$AA$1315,DataRegularSeason20242025!$B$3:$B$1315, "&lt;=" &amp; EK$1, DataRegularSeason20242025!$D$3:$D$1315, $A17)+SUMIFS(DataRegularSeason20242025!$AB$3:$AB$1315,DataRegularSeason20242025!$B$3:$B$1315, "&lt;=" &amp; EK$1, DataRegularSeason20242025!$E$3:$E$1315, $A17)</f>
        <v>7</v>
      </c>
      <c r="EL17">
        <f>SUMIFS(DataRegularSeason20242025!$AA$3:$AA$1315,DataRegularSeason20242025!$B$3:$B$1315, "&lt;=" &amp; EL$1, DataRegularSeason20242025!$D$3:$D$1315, $A17)+SUMIFS(DataRegularSeason20242025!$AB$3:$AB$1315,DataRegularSeason20242025!$B$3:$B$1315, "&lt;=" &amp; EL$1, DataRegularSeason20242025!$E$3:$E$1315, $A17)</f>
        <v>7</v>
      </c>
      <c r="EM17">
        <f>SUMIFS(DataRegularSeason20242025!$AA$3:$AA$1315,DataRegularSeason20242025!$B$3:$B$1315, "&lt;=" &amp; EM$1, DataRegularSeason20242025!$D$3:$D$1315, $A17)+SUMIFS(DataRegularSeason20242025!$AB$3:$AB$1315,DataRegularSeason20242025!$B$3:$B$1315, "&lt;=" &amp; EM$1, DataRegularSeason20242025!$E$3:$E$1315, $A17)</f>
        <v>7</v>
      </c>
      <c r="EN17">
        <f>SUMIFS(DataRegularSeason20242025!$AA$3:$AA$1315,DataRegularSeason20242025!$B$3:$B$1315, "&lt;=" &amp; EN$1, DataRegularSeason20242025!$D$3:$D$1315, $A17)+SUMIFS(DataRegularSeason20242025!$AB$3:$AB$1315,DataRegularSeason20242025!$B$3:$B$1315, "&lt;=" &amp; EN$1, DataRegularSeason20242025!$E$3:$E$1315, $A17)</f>
        <v>7</v>
      </c>
      <c r="EO17">
        <f>SUMIFS(DataRegularSeason20242025!$AA$3:$AA$1315,DataRegularSeason20242025!$B$3:$B$1315, "&lt;=" &amp; EO$1, DataRegularSeason20242025!$D$3:$D$1315, $A17)+SUMIFS(DataRegularSeason20242025!$AB$3:$AB$1315,DataRegularSeason20242025!$B$3:$B$1315, "&lt;=" &amp; EO$1, DataRegularSeason20242025!$E$3:$E$1315, $A17)</f>
        <v>7</v>
      </c>
      <c r="EP17">
        <f>SUMIFS(DataRegularSeason20242025!$AA$3:$AA$1315,DataRegularSeason20242025!$B$3:$B$1315, "&lt;=" &amp; EP$1, DataRegularSeason20242025!$D$3:$D$1315, $A17)+SUMIFS(DataRegularSeason20242025!$AB$3:$AB$1315,DataRegularSeason20242025!$B$3:$B$1315, "&lt;=" &amp; EP$1, DataRegularSeason20242025!$E$3:$E$1315, $A17)</f>
        <v>7</v>
      </c>
      <c r="EQ17">
        <f>SUMIFS(DataRegularSeason20242025!$AA$3:$AA$1315,DataRegularSeason20242025!$B$3:$B$1315, "&lt;=" &amp; EQ$1, DataRegularSeason20242025!$D$3:$D$1315, $A17)+SUMIFS(DataRegularSeason20242025!$AB$3:$AB$1315,DataRegularSeason20242025!$B$3:$B$1315, "&lt;=" &amp; EQ$1, DataRegularSeason20242025!$E$3:$E$1315, $A17)</f>
        <v>7</v>
      </c>
      <c r="ER17">
        <f>SUMIFS(DataRegularSeason20242025!$AA$3:$AA$1315,DataRegularSeason20242025!$B$3:$B$1315, "&lt;=" &amp; ER$1, DataRegularSeason20242025!$D$3:$D$1315, $A17)+SUMIFS(DataRegularSeason20242025!$AB$3:$AB$1315,DataRegularSeason20242025!$B$3:$B$1315, "&lt;=" &amp; ER$1, DataRegularSeason20242025!$E$3:$E$1315, $A17)</f>
        <v>7</v>
      </c>
      <c r="ES17">
        <f>SUMIFS(DataRegularSeason20242025!$AA$3:$AA$1315,DataRegularSeason20242025!$B$3:$B$1315, "&lt;=" &amp; ES$1, DataRegularSeason20242025!$D$3:$D$1315, $A17)+SUMIFS(DataRegularSeason20242025!$AB$3:$AB$1315,DataRegularSeason20242025!$B$3:$B$1315, "&lt;=" &amp; ES$1, DataRegularSeason20242025!$E$3:$E$1315, $A17)</f>
        <v>7</v>
      </c>
      <c r="ET17">
        <f>SUMIFS(DataRegularSeason20242025!$AA$3:$AA$1315,DataRegularSeason20242025!$B$3:$B$1315, "&lt;=" &amp; ET$1, DataRegularSeason20242025!$D$3:$D$1315, $A17)+SUMIFS(DataRegularSeason20242025!$AB$3:$AB$1315,DataRegularSeason20242025!$B$3:$B$1315, "&lt;=" &amp; ET$1, DataRegularSeason20242025!$E$3:$E$1315, $A17)</f>
        <v>7</v>
      </c>
      <c r="EU17">
        <f>SUMIFS(DataRegularSeason20242025!$AA$3:$AA$1315,DataRegularSeason20242025!$B$3:$B$1315, "&lt;=" &amp; EU$1, DataRegularSeason20242025!$D$3:$D$1315, $A17)+SUMIFS(DataRegularSeason20242025!$AB$3:$AB$1315,DataRegularSeason20242025!$B$3:$B$1315, "&lt;=" &amp; EU$1, DataRegularSeason20242025!$E$3:$E$1315, $A17)</f>
        <v>7</v>
      </c>
      <c r="EV17">
        <f>SUMIFS(DataRegularSeason20242025!$AA$3:$AA$1315,DataRegularSeason20242025!$B$3:$B$1315, "&lt;=" &amp; EV$1, DataRegularSeason20242025!$D$3:$D$1315, $A17)+SUMIFS(DataRegularSeason20242025!$AB$3:$AB$1315,DataRegularSeason20242025!$B$3:$B$1315, "&lt;=" &amp; EV$1, DataRegularSeason20242025!$E$3:$E$1315, $A17)</f>
        <v>7</v>
      </c>
      <c r="EW17">
        <f>SUMIFS(DataRegularSeason20242025!$AA$3:$AA$1315,DataRegularSeason20242025!$B$3:$B$1315, "&lt;=" &amp; EW$1, DataRegularSeason20242025!$D$3:$D$1315, $A17)+SUMIFS(DataRegularSeason20242025!$AB$3:$AB$1315,DataRegularSeason20242025!$B$3:$B$1315, "&lt;=" &amp; EW$1, DataRegularSeason20242025!$E$3:$E$1315, $A17)</f>
        <v>7</v>
      </c>
      <c r="EX17">
        <f>SUMIFS(DataRegularSeason20242025!$AA$3:$AA$1315,DataRegularSeason20242025!$B$3:$B$1315, "&lt;=" &amp; EX$1, DataRegularSeason20242025!$D$3:$D$1315, $A17)+SUMIFS(DataRegularSeason20242025!$AB$3:$AB$1315,DataRegularSeason20242025!$B$3:$B$1315, "&lt;=" &amp; EX$1, DataRegularSeason20242025!$E$3:$E$1315, $A17)</f>
        <v>7</v>
      </c>
      <c r="EY17">
        <f>SUMIFS(DataRegularSeason20242025!$AA$3:$AA$1315,DataRegularSeason20242025!$B$3:$B$1315, "&lt;=" &amp; EY$1, DataRegularSeason20242025!$D$3:$D$1315, $A17)+SUMIFS(DataRegularSeason20242025!$AB$3:$AB$1315,DataRegularSeason20242025!$B$3:$B$1315, "&lt;=" &amp; EY$1, DataRegularSeason20242025!$E$3:$E$1315, $A17)</f>
        <v>7</v>
      </c>
      <c r="EZ17">
        <f>SUMIFS(DataRegularSeason20242025!$AA$3:$AA$1315,DataRegularSeason20242025!$B$3:$B$1315, "&lt;=" &amp; EZ$1, DataRegularSeason20242025!$D$3:$D$1315, $A17)+SUMIFS(DataRegularSeason20242025!$AB$3:$AB$1315,DataRegularSeason20242025!$B$3:$B$1315, "&lt;=" &amp; EZ$1, DataRegularSeason20242025!$E$3:$E$1315, $A17)</f>
        <v>7</v>
      </c>
      <c r="FA17">
        <f>SUMIFS(DataRegularSeason20242025!$AA$3:$AA$1315,DataRegularSeason20242025!$B$3:$B$1315, "&lt;=" &amp; FA$1, DataRegularSeason20242025!$D$3:$D$1315, $A17)+SUMIFS(DataRegularSeason20242025!$AB$3:$AB$1315,DataRegularSeason20242025!$B$3:$B$1315, "&lt;=" &amp; FA$1, DataRegularSeason20242025!$E$3:$E$1315, $A17)</f>
        <v>7</v>
      </c>
      <c r="FB17">
        <f>SUMIFS(DataRegularSeason20242025!$AA$3:$AA$1315,DataRegularSeason20242025!$B$3:$B$1315, "&lt;=" &amp; FB$1, DataRegularSeason20242025!$D$3:$D$1315, $A17)+SUMIFS(DataRegularSeason20242025!$AB$3:$AB$1315,DataRegularSeason20242025!$B$3:$B$1315, "&lt;=" &amp; FB$1, DataRegularSeason20242025!$E$3:$E$1315, $A17)</f>
        <v>7</v>
      </c>
      <c r="FC17">
        <f>SUMIFS(DataRegularSeason20242025!$AA$3:$AA$1315,DataRegularSeason20242025!$B$3:$B$1315, "&lt;=" &amp; FC$1, DataRegularSeason20242025!$D$3:$D$1315, $A17)+SUMIFS(DataRegularSeason20242025!$AB$3:$AB$1315,DataRegularSeason20242025!$B$3:$B$1315, "&lt;=" &amp; FC$1, DataRegularSeason20242025!$E$3:$E$1315, $A17)</f>
        <v>7</v>
      </c>
      <c r="FD17">
        <f>SUMIFS(DataRegularSeason20242025!$AA$3:$AA$1315,DataRegularSeason20242025!$B$3:$B$1315, "&lt;=" &amp; FD$1, DataRegularSeason20242025!$D$3:$D$1315, $A17)+SUMIFS(DataRegularSeason20242025!$AB$3:$AB$1315,DataRegularSeason20242025!$B$3:$B$1315, "&lt;=" &amp; FD$1, DataRegularSeason20242025!$E$3:$E$1315, $A17)</f>
        <v>7</v>
      </c>
      <c r="FE17">
        <f>SUMIFS(DataRegularSeason20242025!$AA$3:$AA$1315,DataRegularSeason20242025!$B$3:$B$1315, "&lt;=" &amp; FE$1, DataRegularSeason20242025!$D$3:$D$1315, $A17)+SUMIFS(DataRegularSeason20242025!$AB$3:$AB$1315,DataRegularSeason20242025!$B$3:$B$1315, "&lt;=" &amp; FE$1, DataRegularSeason20242025!$E$3:$E$1315, $A17)</f>
        <v>7</v>
      </c>
      <c r="FF17">
        <f>SUMIFS(DataRegularSeason20242025!$AA$3:$AA$1315,DataRegularSeason20242025!$B$3:$B$1315, "&lt;=" &amp; FF$1, DataRegularSeason20242025!$D$3:$D$1315, $A17)+SUMIFS(DataRegularSeason20242025!$AB$3:$AB$1315,DataRegularSeason20242025!$B$3:$B$1315, "&lt;=" &amp; FF$1, DataRegularSeason20242025!$E$3:$E$1315, $A17)</f>
        <v>7</v>
      </c>
      <c r="FG17">
        <f>SUMIFS(DataRegularSeason20242025!$AA$3:$AA$1315,DataRegularSeason20242025!$B$3:$B$1315, "&lt;=" &amp; FG$1, DataRegularSeason20242025!$D$3:$D$1315, $A17)+SUMIFS(DataRegularSeason20242025!$AB$3:$AB$1315,DataRegularSeason20242025!$B$3:$B$1315, "&lt;=" &amp; FG$1, DataRegularSeason20242025!$E$3:$E$1315, $A17)</f>
        <v>7</v>
      </c>
      <c r="FH17">
        <f>SUMIFS(DataRegularSeason20242025!$AA$3:$AA$1315,DataRegularSeason20242025!$B$3:$B$1315, "&lt;=" &amp; FH$1, DataRegularSeason20242025!$D$3:$D$1315, $A17)+SUMIFS(DataRegularSeason20242025!$AB$3:$AB$1315,DataRegularSeason20242025!$B$3:$B$1315, "&lt;=" &amp; FH$1, DataRegularSeason20242025!$E$3:$E$1315, $A17)</f>
        <v>7</v>
      </c>
      <c r="FI17">
        <f>SUMIFS(DataRegularSeason20242025!$AA$3:$AA$1315,DataRegularSeason20242025!$B$3:$B$1315, "&lt;=" &amp; FI$1, DataRegularSeason20242025!$D$3:$D$1315, $A17)+SUMIFS(DataRegularSeason20242025!$AB$3:$AB$1315,DataRegularSeason20242025!$B$3:$B$1315, "&lt;=" &amp; FI$1, DataRegularSeason20242025!$E$3:$E$1315, $A17)</f>
        <v>7</v>
      </c>
      <c r="FJ17">
        <f>SUMIFS(DataRegularSeason20242025!$AA$3:$AA$1315,DataRegularSeason20242025!$B$3:$B$1315, "&lt;=" &amp; FJ$1, DataRegularSeason20242025!$D$3:$D$1315, $A17)+SUMIFS(DataRegularSeason20242025!$AB$3:$AB$1315,DataRegularSeason20242025!$B$3:$B$1315, "&lt;=" &amp; FJ$1, DataRegularSeason20242025!$E$3:$E$1315, $A17)</f>
        <v>7</v>
      </c>
      <c r="FK17">
        <f>SUMIFS(DataRegularSeason20242025!$AA$3:$AA$1315,DataRegularSeason20242025!$B$3:$B$1315, "&lt;=" &amp; FK$1, DataRegularSeason20242025!$D$3:$D$1315, $A17)+SUMIFS(DataRegularSeason20242025!$AB$3:$AB$1315,DataRegularSeason20242025!$B$3:$B$1315, "&lt;=" &amp; FK$1, DataRegularSeason20242025!$E$3:$E$1315, $A17)</f>
        <v>7</v>
      </c>
      <c r="FL17">
        <f>SUMIFS(DataRegularSeason20242025!$AA$3:$AA$1315,DataRegularSeason20242025!$B$3:$B$1315, "&lt;=" &amp; FL$1, DataRegularSeason20242025!$D$3:$D$1315, $A17)+SUMIFS(DataRegularSeason20242025!$AB$3:$AB$1315,DataRegularSeason20242025!$B$3:$B$1315, "&lt;=" &amp; FL$1, DataRegularSeason20242025!$E$3:$E$1315, $A17)</f>
        <v>7</v>
      </c>
      <c r="FM17">
        <f>SUMIFS(DataRegularSeason20242025!$AA$3:$AA$1315,DataRegularSeason20242025!$B$3:$B$1315, "&lt;=" &amp; FM$1, DataRegularSeason20242025!$D$3:$D$1315, $A17)+SUMIFS(DataRegularSeason20242025!$AB$3:$AB$1315,DataRegularSeason20242025!$B$3:$B$1315, "&lt;=" &amp; FM$1, DataRegularSeason20242025!$E$3:$E$1315, $A17)</f>
        <v>7</v>
      </c>
      <c r="FN17">
        <f>SUMIFS(DataRegularSeason20242025!$AA$3:$AA$1315,DataRegularSeason20242025!$B$3:$B$1315, "&lt;=" &amp; FN$1, DataRegularSeason20242025!$D$3:$D$1315, $A17)+SUMIFS(DataRegularSeason20242025!$AB$3:$AB$1315,DataRegularSeason20242025!$B$3:$B$1315, "&lt;=" &amp; FN$1, DataRegularSeason20242025!$E$3:$E$1315, $A17)</f>
        <v>7</v>
      </c>
      <c r="FO17">
        <f>SUMIFS(DataRegularSeason20242025!$AA$3:$AA$1315,DataRegularSeason20242025!$B$3:$B$1315, "&lt;=" &amp; FO$1, DataRegularSeason20242025!$D$3:$D$1315, $A17)+SUMIFS(DataRegularSeason20242025!$AB$3:$AB$1315,DataRegularSeason20242025!$B$3:$B$1315, "&lt;=" &amp; FO$1, DataRegularSeason20242025!$E$3:$E$1315, $A17)</f>
        <v>7</v>
      </c>
      <c r="FP17">
        <f>SUMIFS(DataRegularSeason20242025!$AA$3:$AA$1315,DataRegularSeason20242025!$B$3:$B$1315, "&lt;=" &amp; FP$1, DataRegularSeason20242025!$D$3:$D$1315, $A17)+SUMIFS(DataRegularSeason20242025!$AB$3:$AB$1315,DataRegularSeason20242025!$B$3:$B$1315, "&lt;=" &amp; FP$1, DataRegularSeason20242025!$E$3:$E$1315, $A17)</f>
        <v>7</v>
      </c>
      <c r="FQ17">
        <f>SUMIFS(DataRegularSeason20242025!$AA$3:$AA$1315,DataRegularSeason20242025!$B$3:$B$1315, "&lt;=" &amp; FQ$1, DataRegularSeason20242025!$D$3:$D$1315, $A17)+SUMIFS(DataRegularSeason20242025!$AB$3:$AB$1315,DataRegularSeason20242025!$B$3:$B$1315, "&lt;=" &amp; FQ$1, DataRegularSeason20242025!$E$3:$E$1315, $A17)</f>
        <v>7</v>
      </c>
      <c r="FR17">
        <f>SUMIFS(DataRegularSeason20242025!$AA$3:$AA$1315,DataRegularSeason20242025!$B$3:$B$1315, "&lt;=" &amp; FR$1, DataRegularSeason20242025!$D$3:$D$1315, $A17)+SUMIFS(DataRegularSeason20242025!$AB$3:$AB$1315,DataRegularSeason20242025!$B$3:$B$1315, "&lt;=" &amp; FR$1, DataRegularSeason20242025!$E$3:$E$1315, $A17)</f>
        <v>7</v>
      </c>
      <c r="FS17">
        <f>SUMIFS(DataRegularSeason20242025!$AA$3:$AA$1315,DataRegularSeason20242025!$B$3:$B$1315, "&lt;=" &amp; FS$1, DataRegularSeason20242025!$D$3:$D$1315, $A17)+SUMIFS(DataRegularSeason20242025!$AB$3:$AB$1315,DataRegularSeason20242025!$B$3:$B$1315, "&lt;=" &amp; FS$1, DataRegularSeason20242025!$E$3:$E$1315, $A17)</f>
        <v>7</v>
      </c>
      <c r="FT17">
        <f>SUMIFS(DataRegularSeason20242025!$AA$3:$AA$1315,DataRegularSeason20242025!$B$3:$B$1315, "&lt;=" &amp; FT$1, DataRegularSeason20242025!$D$3:$D$1315, $A17)+SUMIFS(DataRegularSeason20242025!$AB$3:$AB$1315,DataRegularSeason20242025!$B$3:$B$1315, "&lt;=" &amp; FT$1, DataRegularSeason20242025!$E$3:$E$1315, $A17)</f>
        <v>7</v>
      </c>
      <c r="FU17">
        <f>SUMIFS(DataRegularSeason20242025!$AA$3:$AA$1315,DataRegularSeason20242025!$B$3:$B$1315, "&lt;=" &amp; FU$1, DataRegularSeason20242025!$D$3:$D$1315, $A17)+SUMIFS(DataRegularSeason20242025!$AB$3:$AB$1315,DataRegularSeason20242025!$B$3:$B$1315, "&lt;=" &amp; FU$1, DataRegularSeason20242025!$E$3:$E$1315, $A17)</f>
        <v>7</v>
      </c>
      <c r="FV17">
        <f>SUMIFS(DataRegularSeason20242025!$AA$3:$AA$1315,DataRegularSeason20242025!$B$3:$B$1315, "&lt;=" &amp; FV$1, DataRegularSeason20242025!$D$3:$D$1315, $A17)+SUMIFS(DataRegularSeason20242025!$AB$3:$AB$1315,DataRegularSeason20242025!$B$3:$B$1315, "&lt;=" &amp; FV$1, DataRegularSeason20242025!$E$3:$E$1315, $A17)</f>
        <v>7</v>
      </c>
      <c r="FW17">
        <f>SUMIFS(DataRegularSeason20242025!$AA$3:$AA$1315,DataRegularSeason20242025!$B$3:$B$1315, "&lt;=" &amp; FW$1, DataRegularSeason20242025!$D$3:$D$1315, $A17)+SUMIFS(DataRegularSeason20242025!$AB$3:$AB$1315,DataRegularSeason20242025!$B$3:$B$1315, "&lt;=" &amp; FW$1, DataRegularSeason20242025!$E$3:$E$1315, $A17)</f>
        <v>7</v>
      </c>
      <c r="FX17">
        <f>SUMIFS(DataRegularSeason20242025!$AA$3:$AA$1315,DataRegularSeason20242025!$B$3:$B$1315, "&lt;=" &amp; FX$1, DataRegularSeason20242025!$D$3:$D$1315, $A17)+SUMIFS(DataRegularSeason20242025!$AB$3:$AB$1315,DataRegularSeason20242025!$B$3:$B$1315, "&lt;=" &amp; FX$1, DataRegularSeason20242025!$E$3:$E$1315, $A17)</f>
        <v>7</v>
      </c>
      <c r="FY17">
        <f>SUMIFS(DataRegularSeason20242025!$AA$3:$AA$1315,DataRegularSeason20242025!$B$3:$B$1315, "&lt;=" &amp; FY$1, DataRegularSeason20242025!$D$3:$D$1315, $A17)+SUMIFS(DataRegularSeason20242025!$AB$3:$AB$1315,DataRegularSeason20242025!$B$3:$B$1315, "&lt;=" &amp; FY$1, DataRegularSeason20242025!$E$3:$E$1315, $A17)</f>
        <v>7</v>
      </c>
      <c r="FZ17">
        <f>SUMIFS(DataRegularSeason20242025!$AA$3:$AA$1315,DataRegularSeason20242025!$B$3:$B$1315, "&lt;=" &amp; FZ$1, DataRegularSeason20242025!$D$3:$D$1315, $A17)+SUMIFS(DataRegularSeason20242025!$AB$3:$AB$1315,DataRegularSeason20242025!$B$3:$B$1315, "&lt;=" &amp; FZ$1, DataRegularSeason20242025!$E$3:$E$1315, $A17)</f>
        <v>7</v>
      </c>
      <c r="GA17">
        <f>SUMIFS(DataRegularSeason20242025!$AA$3:$AA$1315,DataRegularSeason20242025!$B$3:$B$1315, "&lt;=" &amp; GA$1, DataRegularSeason20242025!$D$3:$D$1315, $A17)+SUMIFS(DataRegularSeason20242025!$AB$3:$AB$1315,DataRegularSeason20242025!$B$3:$B$1315, "&lt;=" &amp; GA$1, DataRegularSeason20242025!$E$3:$E$1315, $A17)</f>
        <v>7</v>
      </c>
      <c r="GB17">
        <f>SUMIFS(DataRegularSeason20242025!$AA$3:$AA$1315,DataRegularSeason20242025!$B$3:$B$1315, "&lt;=" &amp; GB$1, DataRegularSeason20242025!$D$3:$D$1315, $A17)+SUMIFS(DataRegularSeason20242025!$AB$3:$AB$1315,DataRegularSeason20242025!$B$3:$B$1315, "&lt;=" &amp; GB$1, DataRegularSeason20242025!$E$3:$E$1315, $A17)</f>
        <v>7</v>
      </c>
      <c r="GC17">
        <f>SUMIFS(DataRegularSeason20242025!$AA$3:$AA$1315,DataRegularSeason20242025!$B$3:$B$1315, "&lt;=" &amp; GC$1, DataRegularSeason20242025!$D$3:$D$1315, $A17)+SUMIFS(DataRegularSeason20242025!$AB$3:$AB$1315,DataRegularSeason20242025!$B$3:$B$1315, "&lt;=" &amp; GC$1, DataRegularSeason20242025!$E$3:$E$1315, $A17)</f>
        <v>7</v>
      </c>
      <c r="GD17">
        <f>SUMIFS(DataRegularSeason20242025!$AA$3:$AA$1315,DataRegularSeason20242025!$B$3:$B$1315, "&lt;=" &amp; GD$1, DataRegularSeason20242025!$D$3:$D$1315, $A17)+SUMIFS(DataRegularSeason20242025!$AB$3:$AB$1315,DataRegularSeason20242025!$B$3:$B$1315, "&lt;=" &amp; GD$1, DataRegularSeason20242025!$E$3:$E$1315, $A17)</f>
        <v>7</v>
      </c>
      <c r="GE17">
        <f>SUMIFS(DataRegularSeason20242025!$AA$3:$AA$1315,DataRegularSeason20242025!$B$3:$B$1315, "&lt;=" &amp; GE$1, DataRegularSeason20242025!$D$3:$D$1315, $A17)+SUMIFS(DataRegularSeason20242025!$AB$3:$AB$1315,DataRegularSeason20242025!$B$3:$B$1315, "&lt;=" &amp; GE$1, DataRegularSeason20242025!$E$3:$E$1315, $A17)</f>
        <v>7</v>
      </c>
      <c r="GF17">
        <f>SUMIFS(DataRegularSeason20242025!$AA$3:$AA$1315,DataRegularSeason20242025!$B$3:$B$1315, "&lt;=" &amp; GF$1, DataRegularSeason20242025!$D$3:$D$1315, $A17)+SUMIFS(DataRegularSeason20242025!$AB$3:$AB$1315,DataRegularSeason20242025!$B$3:$B$1315, "&lt;=" &amp; GF$1, DataRegularSeason20242025!$E$3:$E$1315, $A17)</f>
        <v>7</v>
      </c>
      <c r="GG17">
        <f>SUMIFS(DataRegularSeason20242025!$AA$3:$AA$1315,DataRegularSeason20242025!$B$3:$B$1315, "&lt;=" &amp; GG$1, DataRegularSeason20242025!$D$3:$D$1315, $A17)+SUMIFS(DataRegularSeason20242025!$AB$3:$AB$1315,DataRegularSeason20242025!$B$3:$B$1315, "&lt;=" &amp; GG$1, DataRegularSeason20242025!$E$3:$E$1315, $A17)</f>
        <v>7</v>
      </c>
      <c r="GH17">
        <f>SUMIFS(DataRegularSeason20242025!$AA$3:$AA$1315,DataRegularSeason20242025!$B$3:$B$1315, "&lt;=" &amp; GH$1, DataRegularSeason20242025!$D$3:$D$1315, $A17)+SUMIFS(DataRegularSeason20242025!$AB$3:$AB$1315,DataRegularSeason20242025!$B$3:$B$1315, "&lt;=" &amp; GH$1, DataRegularSeason20242025!$E$3:$E$1315, $A17)</f>
        <v>7</v>
      </c>
      <c r="GI17">
        <f>SUMIFS(DataRegularSeason20242025!$AA$3:$AA$1315,DataRegularSeason20242025!$B$3:$B$1315, "&lt;=" &amp; GI$1, DataRegularSeason20242025!$D$3:$D$1315, $A17)+SUMIFS(DataRegularSeason20242025!$AB$3:$AB$1315,DataRegularSeason20242025!$B$3:$B$1315, "&lt;=" &amp; GI$1, DataRegularSeason20242025!$E$3:$E$1315, $A17)</f>
        <v>7</v>
      </c>
      <c r="GJ17">
        <f>SUMIFS(DataRegularSeason20242025!$AA$3:$AA$1315,DataRegularSeason20242025!$B$3:$B$1315, "&lt;=" &amp; GJ$1, DataRegularSeason20242025!$D$3:$D$1315, $A17)+SUMIFS(DataRegularSeason20242025!$AB$3:$AB$1315,DataRegularSeason20242025!$B$3:$B$1315, "&lt;=" &amp; GJ$1, DataRegularSeason20242025!$E$3:$E$1315, $A17)</f>
        <v>7</v>
      </c>
      <c r="GK17">
        <f>SUMIFS(DataRegularSeason20242025!$AA$3:$AA$1315,DataRegularSeason20242025!$B$3:$B$1315, "&lt;=" &amp; GK$1, DataRegularSeason20242025!$D$3:$D$1315, $A17)+SUMIFS(DataRegularSeason20242025!$AB$3:$AB$1315,DataRegularSeason20242025!$B$3:$B$1315, "&lt;=" &amp; GK$1, DataRegularSeason20242025!$E$3:$E$1315, $A17)</f>
        <v>7</v>
      </c>
      <c r="GL17">
        <f>SUMIFS(DataRegularSeason20242025!$AA$3:$AA$1315,DataRegularSeason20242025!$B$3:$B$1315, "&lt;=" &amp; GL$1, DataRegularSeason20242025!$D$3:$D$1315, $A17)+SUMIFS(DataRegularSeason20242025!$AB$3:$AB$1315,DataRegularSeason20242025!$B$3:$B$1315, "&lt;=" &amp; GL$1, DataRegularSeason20242025!$E$3:$E$1315, $A17)</f>
        <v>7</v>
      </c>
      <c r="GM17">
        <f>SUMIFS(DataRegularSeason20242025!$AA$3:$AA$1315,DataRegularSeason20242025!$B$3:$B$1315, "&lt;=" &amp; GM$1, DataRegularSeason20242025!$D$3:$D$1315, $A17)+SUMIFS(DataRegularSeason20242025!$AB$3:$AB$1315,DataRegularSeason20242025!$B$3:$B$1315, "&lt;=" &amp; GM$1, DataRegularSeason20242025!$E$3:$E$1315, $A17)</f>
        <v>7</v>
      </c>
      <c r="GN17">
        <f>SUMIFS(DataRegularSeason20242025!$AA$3:$AA$1315,DataRegularSeason20242025!$B$3:$B$1315, "&lt;=" &amp; GN$1, DataRegularSeason20242025!$D$3:$D$1315, $A17)+SUMIFS(DataRegularSeason20242025!$AB$3:$AB$1315,DataRegularSeason20242025!$B$3:$B$1315, "&lt;=" &amp; GN$1, DataRegularSeason20242025!$E$3:$E$1315, $A17)</f>
        <v>7</v>
      </c>
      <c r="GO17">
        <f>SUMIFS(DataRegularSeason20242025!$AA$3:$AA$1315,DataRegularSeason20242025!$B$3:$B$1315, "&lt;=" &amp; GO$1, DataRegularSeason20242025!$D$3:$D$1315, $A17)+SUMIFS(DataRegularSeason20242025!$AB$3:$AB$1315,DataRegularSeason20242025!$B$3:$B$1315, "&lt;=" &amp; GO$1, DataRegularSeason20242025!$E$3:$E$1315, $A17)</f>
        <v>7</v>
      </c>
      <c r="GP17">
        <f>SUMIFS(DataRegularSeason20242025!$AA$3:$AA$1315,DataRegularSeason20242025!$B$3:$B$1315, "&lt;=" &amp; GP$1, DataRegularSeason20242025!$D$3:$D$1315, $A17)+SUMIFS(DataRegularSeason20242025!$AB$3:$AB$1315,DataRegularSeason20242025!$B$3:$B$1315, "&lt;=" &amp; GP$1, DataRegularSeason20242025!$E$3:$E$1315, $A17)</f>
        <v>7</v>
      </c>
      <c r="GQ17">
        <f>SUMIFS(DataRegularSeason20242025!$AA$3:$AA$1315,DataRegularSeason20242025!$B$3:$B$1315, "&lt;=" &amp; GQ$1, DataRegularSeason20242025!$D$3:$D$1315, $A17)+SUMIFS(DataRegularSeason20242025!$AB$3:$AB$1315,DataRegularSeason20242025!$B$3:$B$1315, "&lt;=" &amp; GQ$1, DataRegularSeason20242025!$E$3:$E$1315, $A17)</f>
        <v>7</v>
      </c>
      <c r="GR17">
        <f>SUMIFS(DataRegularSeason20242025!$AA$3:$AA$1315,DataRegularSeason20242025!$B$3:$B$1315, "&lt;=" &amp; GR$1, DataRegularSeason20242025!$D$3:$D$1315, $A17)+SUMIFS(DataRegularSeason20242025!$AB$3:$AB$1315,DataRegularSeason20242025!$B$3:$B$1315, "&lt;=" &amp; GR$1, DataRegularSeason20242025!$E$3:$E$1315, $A17)</f>
        <v>7</v>
      </c>
      <c r="GS17">
        <f>SUMIFS(DataRegularSeason20242025!$AA$3:$AA$1315,DataRegularSeason20242025!$B$3:$B$1315, "&lt;=" &amp; GS$1, DataRegularSeason20242025!$D$3:$D$1315, $A17)+SUMIFS(DataRegularSeason20242025!$AB$3:$AB$1315,DataRegularSeason20242025!$B$3:$B$1315, "&lt;=" &amp; GS$1, DataRegularSeason20242025!$E$3:$E$1315, $A17)</f>
        <v>7</v>
      </c>
      <c r="GT17">
        <f>SUMIFS(DataRegularSeason20242025!$AA$3:$AA$1315,DataRegularSeason20242025!$B$3:$B$1315, "&lt;=" &amp; GT$1, DataRegularSeason20242025!$D$3:$D$1315, $A17)+SUMIFS(DataRegularSeason20242025!$AB$3:$AB$1315,DataRegularSeason20242025!$B$3:$B$1315, "&lt;=" &amp; GT$1, DataRegularSeason20242025!$E$3:$E$1315, $A17)</f>
        <v>7</v>
      </c>
      <c r="GU17">
        <f>SUMIFS(DataRegularSeason20242025!$AA$3:$AA$1315,DataRegularSeason20242025!$B$3:$B$1315, "&lt;=" &amp; GU$1, DataRegularSeason20242025!$D$3:$D$1315, $A17)+SUMIFS(DataRegularSeason20242025!$AB$3:$AB$1315,DataRegularSeason20242025!$B$3:$B$1315, "&lt;=" &amp; GU$1, DataRegularSeason20242025!$E$3:$E$1315, $A17)</f>
        <v>7</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16</v>
      </c>
      <c r="AF18">
        <f>SUMIFS(DataRegularSeason20242025!$AA$3:$AA$1315,DataRegularSeason20242025!$B$3:$B$1315, "&lt;=" &amp; AF$1, DataRegularSeason20242025!$D$3:$D$1315, $A18)+SUMIFS(DataRegularSeason20242025!$AB$3:$AB$1315,DataRegularSeason20242025!$B$3:$B$1315, "&lt;=" &amp; AF$1, DataRegularSeason20242025!$E$3:$E$1315, $A18)</f>
        <v>16</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16</v>
      </c>
      <c r="AJ18">
        <f>SUMIFS(DataRegularSeason20242025!$AA$3:$AA$1315,DataRegularSeason20242025!$B$3:$B$1315, "&lt;=" &amp; AJ$1, DataRegularSeason20242025!$D$3:$D$1315, $A18)+SUMIFS(DataRegularSeason20242025!$AB$3:$AB$1315,DataRegularSeason20242025!$B$3:$B$1315, "&lt;=" &amp; AJ$1, DataRegularSeason20242025!$E$3:$E$1315, $A18)</f>
        <v>16</v>
      </c>
      <c r="AK18">
        <f>SUMIFS(DataRegularSeason20242025!$AA$3:$AA$1315,DataRegularSeason20242025!$B$3:$B$1315, "&lt;=" &amp; AK$1, DataRegularSeason20242025!$D$3:$D$1315, $A18)+SUMIFS(DataRegularSeason20242025!$AB$3:$AB$1315,DataRegularSeason20242025!$B$3:$B$1315, "&lt;=" &amp; AK$1, DataRegularSeason20242025!$E$3:$E$1315, $A18)</f>
        <v>16</v>
      </c>
      <c r="AL18">
        <f>SUMIFS(DataRegularSeason20242025!$AA$3:$AA$1315,DataRegularSeason20242025!$B$3:$B$1315, "&lt;=" &amp; AL$1, DataRegularSeason20242025!$D$3:$D$1315, $A18)+SUMIFS(DataRegularSeason20242025!$AB$3:$AB$1315,DataRegularSeason20242025!$B$3:$B$1315, "&lt;=" &amp; AL$1, DataRegularSeason20242025!$E$3:$E$1315, $A18)</f>
        <v>16</v>
      </c>
      <c r="AM18">
        <f>SUMIFS(DataRegularSeason20242025!$AA$3:$AA$1315,DataRegularSeason20242025!$B$3:$B$1315, "&lt;=" &amp; AM$1, DataRegularSeason20242025!$D$3:$D$1315, $A18)+SUMIFS(DataRegularSeason20242025!$AB$3:$AB$1315,DataRegularSeason20242025!$B$3:$B$1315, "&lt;=" &amp; AM$1, DataRegularSeason20242025!$E$3:$E$1315, $A18)</f>
        <v>16</v>
      </c>
      <c r="AN18">
        <f>SUMIFS(DataRegularSeason20242025!$AA$3:$AA$1315,DataRegularSeason20242025!$B$3:$B$1315, "&lt;=" &amp; AN$1, DataRegularSeason20242025!$D$3:$D$1315, $A18)+SUMIFS(DataRegularSeason20242025!$AB$3:$AB$1315,DataRegularSeason20242025!$B$3:$B$1315, "&lt;=" &amp; AN$1, DataRegularSeason20242025!$E$3:$E$1315, $A18)</f>
        <v>16</v>
      </c>
      <c r="AO18">
        <f>SUMIFS(DataRegularSeason20242025!$AA$3:$AA$1315,DataRegularSeason20242025!$B$3:$B$1315, "&lt;=" &amp; AO$1, DataRegularSeason20242025!$D$3:$D$1315, $A18)+SUMIFS(DataRegularSeason20242025!$AB$3:$AB$1315,DataRegularSeason20242025!$B$3:$B$1315, "&lt;=" &amp; AO$1, DataRegularSeason20242025!$E$3:$E$1315, $A18)</f>
        <v>16</v>
      </c>
      <c r="AP18">
        <f>SUMIFS(DataRegularSeason20242025!$AA$3:$AA$1315,DataRegularSeason20242025!$B$3:$B$1315, "&lt;=" &amp; AP$1, DataRegularSeason20242025!$D$3:$D$1315, $A18)+SUMIFS(DataRegularSeason20242025!$AB$3:$AB$1315,DataRegularSeason20242025!$B$3:$B$1315, "&lt;=" &amp; AP$1, DataRegularSeason20242025!$E$3:$E$1315, $A18)</f>
        <v>16</v>
      </c>
      <c r="AQ18">
        <f>SUMIFS(DataRegularSeason20242025!$AA$3:$AA$1315,DataRegularSeason20242025!$B$3:$B$1315, "&lt;=" &amp; AQ$1, DataRegularSeason20242025!$D$3:$D$1315, $A18)+SUMIFS(DataRegularSeason20242025!$AB$3:$AB$1315,DataRegularSeason20242025!$B$3:$B$1315, "&lt;=" &amp; AQ$1, DataRegularSeason20242025!$E$3:$E$1315, $A18)</f>
        <v>16</v>
      </c>
      <c r="AR18">
        <f>SUMIFS(DataRegularSeason20242025!$AA$3:$AA$1315,DataRegularSeason20242025!$B$3:$B$1315, "&lt;=" &amp; AR$1, DataRegularSeason20242025!$D$3:$D$1315, $A18)+SUMIFS(DataRegularSeason20242025!$AB$3:$AB$1315,DataRegularSeason20242025!$B$3:$B$1315, "&lt;=" &amp; AR$1, DataRegularSeason20242025!$E$3:$E$1315, $A18)</f>
        <v>16</v>
      </c>
      <c r="AS18">
        <f>SUMIFS(DataRegularSeason20242025!$AA$3:$AA$1315,DataRegularSeason20242025!$B$3:$B$1315, "&lt;=" &amp; AS$1, DataRegularSeason20242025!$D$3:$D$1315, $A18)+SUMIFS(DataRegularSeason20242025!$AB$3:$AB$1315,DataRegularSeason20242025!$B$3:$B$1315, "&lt;=" &amp; AS$1, DataRegularSeason20242025!$E$3:$E$1315, $A18)</f>
        <v>16</v>
      </c>
      <c r="AT18">
        <f>SUMIFS(DataRegularSeason20242025!$AA$3:$AA$1315,DataRegularSeason20242025!$B$3:$B$1315, "&lt;=" &amp; AT$1, DataRegularSeason20242025!$D$3:$D$1315, $A18)+SUMIFS(DataRegularSeason20242025!$AB$3:$AB$1315,DataRegularSeason20242025!$B$3:$B$1315, "&lt;=" &amp; AT$1, DataRegularSeason20242025!$E$3:$E$1315, $A18)</f>
        <v>16</v>
      </c>
      <c r="AU18">
        <f>SUMIFS(DataRegularSeason20242025!$AA$3:$AA$1315,DataRegularSeason20242025!$B$3:$B$1315, "&lt;=" &amp; AU$1, DataRegularSeason20242025!$D$3:$D$1315, $A18)+SUMIFS(DataRegularSeason20242025!$AB$3:$AB$1315,DataRegularSeason20242025!$B$3:$B$1315, "&lt;=" &amp; AU$1, DataRegularSeason20242025!$E$3:$E$1315, $A18)</f>
        <v>16</v>
      </c>
      <c r="AV18">
        <f>SUMIFS(DataRegularSeason20242025!$AA$3:$AA$1315,DataRegularSeason20242025!$B$3:$B$1315, "&lt;=" &amp; AV$1, DataRegularSeason20242025!$D$3:$D$1315, $A18)+SUMIFS(DataRegularSeason20242025!$AB$3:$AB$1315,DataRegularSeason20242025!$B$3:$B$1315, "&lt;=" &amp; AV$1, DataRegularSeason20242025!$E$3:$E$1315, $A18)</f>
        <v>16</v>
      </c>
      <c r="AW18">
        <f>SUMIFS(DataRegularSeason20242025!$AA$3:$AA$1315,DataRegularSeason20242025!$B$3:$B$1315, "&lt;=" &amp; AW$1, DataRegularSeason20242025!$D$3:$D$1315, $A18)+SUMIFS(DataRegularSeason20242025!$AB$3:$AB$1315,DataRegularSeason20242025!$B$3:$B$1315, "&lt;=" &amp; AW$1, DataRegularSeason20242025!$E$3:$E$1315, $A18)</f>
        <v>16</v>
      </c>
      <c r="AX18">
        <f>SUMIFS(DataRegularSeason20242025!$AA$3:$AA$1315,DataRegularSeason20242025!$B$3:$B$1315, "&lt;=" &amp; AX$1, DataRegularSeason20242025!$D$3:$D$1315, $A18)+SUMIFS(DataRegularSeason20242025!$AB$3:$AB$1315,DataRegularSeason20242025!$B$3:$B$1315, "&lt;=" &amp; AX$1, DataRegularSeason20242025!$E$3:$E$1315, $A18)</f>
        <v>16</v>
      </c>
      <c r="AY18">
        <f>SUMIFS(DataRegularSeason20242025!$AA$3:$AA$1315,DataRegularSeason20242025!$B$3:$B$1315, "&lt;=" &amp; AY$1, DataRegularSeason20242025!$D$3:$D$1315, $A18)+SUMIFS(DataRegularSeason20242025!$AB$3:$AB$1315,DataRegularSeason20242025!$B$3:$B$1315, "&lt;=" &amp; AY$1, DataRegularSeason20242025!$E$3:$E$1315, $A18)</f>
        <v>16</v>
      </c>
      <c r="AZ18">
        <f>SUMIFS(DataRegularSeason20242025!$AA$3:$AA$1315,DataRegularSeason20242025!$B$3:$B$1315, "&lt;=" &amp; AZ$1, DataRegularSeason20242025!$D$3:$D$1315, $A18)+SUMIFS(DataRegularSeason20242025!$AB$3:$AB$1315,DataRegularSeason20242025!$B$3:$B$1315, "&lt;=" &amp; AZ$1, DataRegularSeason20242025!$E$3:$E$1315, $A18)</f>
        <v>16</v>
      </c>
      <c r="BA18">
        <f>SUMIFS(DataRegularSeason20242025!$AA$3:$AA$1315,DataRegularSeason20242025!$B$3:$B$1315, "&lt;=" &amp; BA$1, DataRegularSeason20242025!$D$3:$D$1315, $A18)+SUMIFS(DataRegularSeason20242025!$AB$3:$AB$1315,DataRegularSeason20242025!$B$3:$B$1315, "&lt;=" &amp; BA$1, DataRegularSeason20242025!$E$3:$E$1315, $A18)</f>
        <v>16</v>
      </c>
      <c r="BB18">
        <f>SUMIFS(DataRegularSeason20242025!$AA$3:$AA$1315,DataRegularSeason20242025!$B$3:$B$1315, "&lt;=" &amp; BB$1, DataRegularSeason20242025!$D$3:$D$1315, $A18)+SUMIFS(DataRegularSeason20242025!$AB$3:$AB$1315,DataRegularSeason20242025!$B$3:$B$1315, "&lt;=" &amp; BB$1, DataRegularSeason20242025!$E$3:$E$1315, $A18)</f>
        <v>16</v>
      </c>
      <c r="BC18">
        <f>SUMIFS(DataRegularSeason20242025!$AA$3:$AA$1315,DataRegularSeason20242025!$B$3:$B$1315, "&lt;=" &amp; BC$1, DataRegularSeason20242025!$D$3:$D$1315, $A18)+SUMIFS(DataRegularSeason20242025!$AB$3:$AB$1315,DataRegularSeason20242025!$B$3:$B$1315, "&lt;=" &amp; BC$1, DataRegularSeason20242025!$E$3:$E$1315, $A18)</f>
        <v>16</v>
      </c>
      <c r="BD18">
        <f>SUMIFS(DataRegularSeason20242025!$AA$3:$AA$1315,DataRegularSeason20242025!$B$3:$B$1315, "&lt;=" &amp; BD$1, DataRegularSeason20242025!$D$3:$D$1315, $A18)+SUMIFS(DataRegularSeason20242025!$AB$3:$AB$1315,DataRegularSeason20242025!$B$3:$B$1315, "&lt;=" &amp; BD$1, DataRegularSeason20242025!$E$3:$E$1315, $A18)</f>
        <v>16</v>
      </c>
      <c r="BE18">
        <f>SUMIFS(DataRegularSeason20242025!$AA$3:$AA$1315,DataRegularSeason20242025!$B$3:$B$1315, "&lt;=" &amp; BE$1, DataRegularSeason20242025!$D$3:$D$1315, $A18)+SUMIFS(DataRegularSeason20242025!$AB$3:$AB$1315,DataRegularSeason20242025!$B$3:$B$1315, "&lt;=" &amp; BE$1, DataRegularSeason20242025!$E$3:$E$1315, $A18)</f>
        <v>16</v>
      </c>
      <c r="BF18">
        <f>SUMIFS(DataRegularSeason20242025!$AA$3:$AA$1315,DataRegularSeason20242025!$B$3:$B$1315, "&lt;=" &amp; BF$1, DataRegularSeason20242025!$D$3:$D$1315, $A18)+SUMIFS(DataRegularSeason20242025!$AB$3:$AB$1315,DataRegularSeason20242025!$B$3:$B$1315, "&lt;=" &amp; BF$1, DataRegularSeason20242025!$E$3:$E$1315, $A18)</f>
        <v>16</v>
      </c>
      <c r="BG18">
        <f>SUMIFS(DataRegularSeason20242025!$AA$3:$AA$1315,DataRegularSeason20242025!$B$3:$B$1315, "&lt;=" &amp; BG$1, DataRegularSeason20242025!$D$3:$D$1315, $A18)+SUMIFS(DataRegularSeason20242025!$AB$3:$AB$1315,DataRegularSeason20242025!$B$3:$B$1315, "&lt;=" &amp; BG$1, DataRegularSeason20242025!$E$3:$E$1315, $A18)</f>
        <v>16</v>
      </c>
      <c r="BH18">
        <f>SUMIFS(DataRegularSeason20242025!$AA$3:$AA$1315,DataRegularSeason20242025!$B$3:$B$1315, "&lt;=" &amp; BH$1, DataRegularSeason20242025!$D$3:$D$1315, $A18)+SUMIFS(DataRegularSeason20242025!$AB$3:$AB$1315,DataRegularSeason20242025!$B$3:$B$1315, "&lt;=" &amp; BH$1, DataRegularSeason20242025!$E$3:$E$1315, $A18)</f>
        <v>16</v>
      </c>
      <c r="BI18">
        <f>SUMIFS(DataRegularSeason20242025!$AA$3:$AA$1315,DataRegularSeason20242025!$B$3:$B$1315, "&lt;=" &amp; BI$1, DataRegularSeason20242025!$D$3:$D$1315, $A18)+SUMIFS(DataRegularSeason20242025!$AB$3:$AB$1315,DataRegularSeason20242025!$B$3:$B$1315, "&lt;=" &amp; BI$1, DataRegularSeason20242025!$E$3:$E$1315, $A18)</f>
        <v>16</v>
      </c>
      <c r="BJ18">
        <f>SUMIFS(DataRegularSeason20242025!$AA$3:$AA$1315,DataRegularSeason20242025!$B$3:$B$1315, "&lt;=" &amp; BJ$1, DataRegularSeason20242025!$D$3:$D$1315, $A18)+SUMIFS(DataRegularSeason20242025!$AB$3:$AB$1315,DataRegularSeason20242025!$B$3:$B$1315, "&lt;=" &amp; BJ$1, DataRegularSeason20242025!$E$3:$E$1315, $A18)</f>
        <v>16</v>
      </c>
      <c r="BK18">
        <f>SUMIFS(DataRegularSeason20242025!$AA$3:$AA$1315,DataRegularSeason20242025!$B$3:$B$1315, "&lt;=" &amp; BK$1, DataRegularSeason20242025!$D$3:$D$1315, $A18)+SUMIFS(DataRegularSeason20242025!$AB$3:$AB$1315,DataRegularSeason20242025!$B$3:$B$1315, "&lt;=" &amp; BK$1, DataRegularSeason20242025!$E$3:$E$1315, $A18)</f>
        <v>16</v>
      </c>
      <c r="BL18">
        <f>SUMIFS(DataRegularSeason20242025!$AA$3:$AA$1315,DataRegularSeason20242025!$B$3:$B$1315, "&lt;=" &amp; BL$1, DataRegularSeason20242025!$D$3:$D$1315, $A18)+SUMIFS(DataRegularSeason20242025!$AB$3:$AB$1315,DataRegularSeason20242025!$B$3:$B$1315, "&lt;=" &amp; BL$1, DataRegularSeason20242025!$E$3:$E$1315, $A18)</f>
        <v>16</v>
      </c>
      <c r="BM18">
        <f>SUMIFS(DataRegularSeason20242025!$AA$3:$AA$1315,DataRegularSeason20242025!$B$3:$B$1315, "&lt;=" &amp; BM$1, DataRegularSeason20242025!$D$3:$D$1315, $A18)+SUMIFS(DataRegularSeason20242025!$AB$3:$AB$1315,DataRegularSeason20242025!$B$3:$B$1315, "&lt;=" &amp; BM$1, DataRegularSeason20242025!$E$3:$E$1315, $A18)</f>
        <v>16</v>
      </c>
      <c r="BN18">
        <f>SUMIFS(DataRegularSeason20242025!$AA$3:$AA$1315,DataRegularSeason20242025!$B$3:$B$1315, "&lt;=" &amp; BN$1, DataRegularSeason20242025!$D$3:$D$1315, $A18)+SUMIFS(DataRegularSeason20242025!$AB$3:$AB$1315,DataRegularSeason20242025!$B$3:$B$1315, "&lt;=" &amp; BN$1, DataRegularSeason20242025!$E$3:$E$1315, $A18)</f>
        <v>16</v>
      </c>
      <c r="BO18">
        <f>SUMIFS(DataRegularSeason20242025!$AA$3:$AA$1315,DataRegularSeason20242025!$B$3:$B$1315, "&lt;=" &amp; BO$1, DataRegularSeason20242025!$D$3:$D$1315, $A18)+SUMIFS(DataRegularSeason20242025!$AB$3:$AB$1315,DataRegularSeason20242025!$B$3:$B$1315, "&lt;=" &amp; BO$1, DataRegularSeason20242025!$E$3:$E$1315, $A18)</f>
        <v>16</v>
      </c>
      <c r="BP18">
        <f>SUMIFS(DataRegularSeason20242025!$AA$3:$AA$1315,DataRegularSeason20242025!$B$3:$B$1315, "&lt;=" &amp; BP$1, DataRegularSeason20242025!$D$3:$D$1315, $A18)+SUMIFS(DataRegularSeason20242025!$AB$3:$AB$1315,DataRegularSeason20242025!$B$3:$B$1315, "&lt;=" &amp; BP$1, DataRegularSeason20242025!$E$3:$E$1315, $A18)</f>
        <v>16</v>
      </c>
      <c r="BQ18">
        <f>SUMIFS(DataRegularSeason20242025!$AA$3:$AA$1315,DataRegularSeason20242025!$B$3:$B$1315, "&lt;=" &amp; BQ$1, DataRegularSeason20242025!$D$3:$D$1315, $A18)+SUMIFS(DataRegularSeason20242025!$AB$3:$AB$1315,DataRegularSeason20242025!$B$3:$B$1315, "&lt;=" &amp; BQ$1, DataRegularSeason20242025!$E$3:$E$1315, $A18)</f>
        <v>16</v>
      </c>
      <c r="BR18">
        <f>SUMIFS(DataRegularSeason20242025!$AA$3:$AA$1315,DataRegularSeason20242025!$B$3:$B$1315, "&lt;=" &amp; BR$1, DataRegularSeason20242025!$D$3:$D$1315, $A18)+SUMIFS(DataRegularSeason20242025!$AB$3:$AB$1315,DataRegularSeason20242025!$B$3:$B$1315, "&lt;=" &amp; BR$1, DataRegularSeason20242025!$E$3:$E$1315, $A18)</f>
        <v>16</v>
      </c>
      <c r="BS18">
        <f>SUMIFS(DataRegularSeason20242025!$AA$3:$AA$1315,DataRegularSeason20242025!$B$3:$B$1315, "&lt;=" &amp; BS$1, DataRegularSeason20242025!$D$3:$D$1315, $A18)+SUMIFS(DataRegularSeason20242025!$AB$3:$AB$1315,DataRegularSeason20242025!$B$3:$B$1315, "&lt;=" &amp; BS$1, DataRegularSeason20242025!$E$3:$E$1315, $A18)</f>
        <v>16</v>
      </c>
      <c r="BT18">
        <f>SUMIFS(DataRegularSeason20242025!$AA$3:$AA$1315,DataRegularSeason20242025!$B$3:$B$1315, "&lt;=" &amp; BT$1, DataRegularSeason20242025!$D$3:$D$1315, $A18)+SUMIFS(DataRegularSeason20242025!$AB$3:$AB$1315,DataRegularSeason20242025!$B$3:$B$1315, "&lt;=" &amp; BT$1, DataRegularSeason20242025!$E$3:$E$1315, $A18)</f>
        <v>16</v>
      </c>
      <c r="BU18">
        <f>SUMIFS(DataRegularSeason20242025!$AA$3:$AA$1315,DataRegularSeason20242025!$B$3:$B$1315, "&lt;=" &amp; BU$1, DataRegularSeason20242025!$D$3:$D$1315, $A18)+SUMIFS(DataRegularSeason20242025!$AB$3:$AB$1315,DataRegularSeason20242025!$B$3:$B$1315, "&lt;=" &amp; BU$1, DataRegularSeason20242025!$E$3:$E$1315, $A18)</f>
        <v>16</v>
      </c>
      <c r="BV18">
        <f>SUMIFS(DataRegularSeason20242025!$AA$3:$AA$1315,DataRegularSeason20242025!$B$3:$B$1315, "&lt;=" &amp; BV$1, DataRegularSeason20242025!$D$3:$D$1315, $A18)+SUMIFS(DataRegularSeason20242025!$AB$3:$AB$1315,DataRegularSeason20242025!$B$3:$B$1315, "&lt;=" &amp; BV$1, DataRegularSeason20242025!$E$3:$E$1315, $A18)</f>
        <v>16</v>
      </c>
      <c r="BW18">
        <f>SUMIFS(DataRegularSeason20242025!$AA$3:$AA$1315,DataRegularSeason20242025!$B$3:$B$1315, "&lt;=" &amp; BW$1, DataRegularSeason20242025!$D$3:$D$1315, $A18)+SUMIFS(DataRegularSeason20242025!$AB$3:$AB$1315,DataRegularSeason20242025!$B$3:$B$1315, "&lt;=" &amp; BW$1, DataRegularSeason20242025!$E$3:$E$1315, $A18)</f>
        <v>16</v>
      </c>
      <c r="BX18">
        <f>SUMIFS(DataRegularSeason20242025!$AA$3:$AA$1315,DataRegularSeason20242025!$B$3:$B$1315, "&lt;=" &amp; BX$1, DataRegularSeason20242025!$D$3:$D$1315, $A18)+SUMIFS(DataRegularSeason20242025!$AB$3:$AB$1315,DataRegularSeason20242025!$B$3:$B$1315, "&lt;=" &amp; BX$1, DataRegularSeason20242025!$E$3:$E$1315, $A18)</f>
        <v>16</v>
      </c>
      <c r="BY18">
        <f>SUMIFS(DataRegularSeason20242025!$AA$3:$AA$1315,DataRegularSeason20242025!$B$3:$B$1315, "&lt;=" &amp; BY$1, DataRegularSeason20242025!$D$3:$D$1315, $A18)+SUMIFS(DataRegularSeason20242025!$AB$3:$AB$1315,DataRegularSeason20242025!$B$3:$B$1315, "&lt;=" &amp; BY$1, DataRegularSeason20242025!$E$3:$E$1315, $A18)</f>
        <v>16</v>
      </c>
      <c r="BZ18">
        <f>SUMIFS(DataRegularSeason20242025!$AA$3:$AA$1315,DataRegularSeason20242025!$B$3:$B$1315, "&lt;=" &amp; BZ$1, DataRegularSeason20242025!$D$3:$D$1315, $A18)+SUMIFS(DataRegularSeason20242025!$AB$3:$AB$1315,DataRegularSeason20242025!$B$3:$B$1315, "&lt;=" &amp; BZ$1, DataRegularSeason20242025!$E$3:$E$1315, $A18)</f>
        <v>16</v>
      </c>
      <c r="CA18">
        <f>SUMIFS(DataRegularSeason20242025!$AA$3:$AA$1315,DataRegularSeason20242025!$B$3:$B$1315, "&lt;=" &amp; CA$1, DataRegularSeason20242025!$D$3:$D$1315, $A18)+SUMIFS(DataRegularSeason20242025!$AB$3:$AB$1315,DataRegularSeason20242025!$B$3:$B$1315, "&lt;=" &amp; CA$1, DataRegularSeason20242025!$E$3:$E$1315, $A18)</f>
        <v>16</v>
      </c>
      <c r="CB18">
        <f>SUMIFS(DataRegularSeason20242025!$AA$3:$AA$1315,DataRegularSeason20242025!$B$3:$B$1315, "&lt;=" &amp; CB$1, DataRegularSeason20242025!$D$3:$D$1315, $A18)+SUMIFS(DataRegularSeason20242025!$AB$3:$AB$1315,DataRegularSeason20242025!$B$3:$B$1315, "&lt;=" &amp; CB$1, DataRegularSeason20242025!$E$3:$E$1315, $A18)</f>
        <v>16</v>
      </c>
      <c r="CC18">
        <f>SUMIFS(DataRegularSeason20242025!$AA$3:$AA$1315,DataRegularSeason20242025!$B$3:$B$1315, "&lt;=" &amp; CC$1, DataRegularSeason20242025!$D$3:$D$1315, $A18)+SUMIFS(DataRegularSeason20242025!$AB$3:$AB$1315,DataRegularSeason20242025!$B$3:$B$1315, "&lt;=" &amp; CC$1, DataRegularSeason20242025!$E$3:$E$1315, $A18)</f>
        <v>16</v>
      </c>
      <c r="CD18">
        <f>SUMIFS(DataRegularSeason20242025!$AA$3:$AA$1315,DataRegularSeason20242025!$B$3:$B$1315, "&lt;=" &amp; CD$1, DataRegularSeason20242025!$D$3:$D$1315, $A18)+SUMIFS(DataRegularSeason20242025!$AB$3:$AB$1315,DataRegularSeason20242025!$B$3:$B$1315, "&lt;=" &amp; CD$1, DataRegularSeason20242025!$E$3:$E$1315, $A18)</f>
        <v>16</v>
      </c>
      <c r="CE18">
        <f>SUMIFS(DataRegularSeason20242025!$AA$3:$AA$1315,DataRegularSeason20242025!$B$3:$B$1315, "&lt;=" &amp; CE$1, DataRegularSeason20242025!$D$3:$D$1315, $A18)+SUMIFS(DataRegularSeason20242025!$AB$3:$AB$1315,DataRegularSeason20242025!$B$3:$B$1315, "&lt;=" &amp; CE$1, DataRegularSeason20242025!$E$3:$E$1315, $A18)</f>
        <v>16</v>
      </c>
      <c r="CF18">
        <f>SUMIFS(DataRegularSeason20242025!$AA$3:$AA$1315,DataRegularSeason20242025!$B$3:$B$1315, "&lt;=" &amp; CF$1, DataRegularSeason20242025!$D$3:$D$1315, $A18)+SUMIFS(DataRegularSeason20242025!$AB$3:$AB$1315,DataRegularSeason20242025!$B$3:$B$1315, "&lt;=" &amp; CF$1, DataRegularSeason20242025!$E$3:$E$1315, $A18)</f>
        <v>16</v>
      </c>
      <c r="CG18">
        <f>SUMIFS(DataRegularSeason20242025!$AA$3:$AA$1315,DataRegularSeason20242025!$B$3:$B$1315, "&lt;=" &amp; CG$1, DataRegularSeason20242025!$D$3:$D$1315, $A18)+SUMIFS(DataRegularSeason20242025!$AB$3:$AB$1315,DataRegularSeason20242025!$B$3:$B$1315, "&lt;=" &amp; CG$1, DataRegularSeason20242025!$E$3:$E$1315, $A18)</f>
        <v>16</v>
      </c>
      <c r="CH18">
        <f>SUMIFS(DataRegularSeason20242025!$AA$3:$AA$1315,DataRegularSeason20242025!$B$3:$B$1315, "&lt;=" &amp; CH$1, DataRegularSeason20242025!$D$3:$D$1315, $A18)+SUMIFS(DataRegularSeason20242025!$AB$3:$AB$1315,DataRegularSeason20242025!$B$3:$B$1315, "&lt;=" &amp; CH$1, DataRegularSeason20242025!$E$3:$E$1315, $A18)</f>
        <v>16</v>
      </c>
      <c r="CI18">
        <f>SUMIFS(DataRegularSeason20242025!$AA$3:$AA$1315,DataRegularSeason20242025!$B$3:$B$1315, "&lt;=" &amp; CI$1, DataRegularSeason20242025!$D$3:$D$1315, $A18)+SUMIFS(DataRegularSeason20242025!$AB$3:$AB$1315,DataRegularSeason20242025!$B$3:$B$1315, "&lt;=" &amp; CI$1, DataRegularSeason20242025!$E$3:$E$1315, $A18)</f>
        <v>16</v>
      </c>
      <c r="CJ18">
        <f>SUMIFS(DataRegularSeason20242025!$AA$3:$AA$1315,DataRegularSeason20242025!$B$3:$B$1315, "&lt;=" &amp; CJ$1, DataRegularSeason20242025!$D$3:$D$1315, $A18)+SUMIFS(DataRegularSeason20242025!$AB$3:$AB$1315,DataRegularSeason20242025!$B$3:$B$1315, "&lt;=" &amp; CJ$1, DataRegularSeason20242025!$E$3:$E$1315, $A18)</f>
        <v>16</v>
      </c>
      <c r="CK18">
        <f>SUMIFS(DataRegularSeason20242025!$AA$3:$AA$1315,DataRegularSeason20242025!$B$3:$B$1315, "&lt;=" &amp; CK$1, DataRegularSeason20242025!$D$3:$D$1315, $A18)+SUMIFS(DataRegularSeason20242025!$AB$3:$AB$1315,DataRegularSeason20242025!$B$3:$B$1315, "&lt;=" &amp; CK$1, DataRegularSeason20242025!$E$3:$E$1315, $A18)</f>
        <v>16</v>
      </c>
      <c r="CL18">
        <f>SUMIFS(DataRegularSeason20242025!$AA$3:$AA$1315,DataRegularSeason20242025!$B$3:$B$1315, "&lt;=" &amp; CL$1, DataRegularSeason20242025!$D$3:$D$1315, $A18)+SUMIFS(DataRegularSeason20242025!$AB$3:$AB$1315,DataRegularSeason20242025!$B$3:$B$1315, "&lt;=" &amp; CL$1, DataRegularSeason20242025!$E$3:$E$1315, $A18)</f>
        <v>16</v>
      </c>
      <c r="CM18">
        <f>SUMIFS(DataRegularSeason20242025!$AA$3:$AA$1315,DataRegularSeason20242025!$B$3:$B$1315, "&lt;=" &amp; CM$1, DataRegularSeason20242025!$D$3:$D$1315, $A18)+SUMIFS(DataRegularSeason20242025!$AB$3:$AB$1315,DataRegularSeason20242025!$B$3:$B$1315, "&lt;=" &amp; CM$1, DataRegularSeason20242025!$E$3:$E$1315, $A18)</f>
        <v>16</v>
      </c>
      <c r="CN18">
        <f>SUMIFS(DataRegularSeason20242025!$AA$3:$AA$1315,DataRegularSeason20242025!$B$3:$B$1315, "&lt;=" &amp; CN$1, DataRegularSeason20242025!$D$3:$D$1315, $A18)+SUMIFS(DataRegularSeason20242025!$AB$3:$AB$1315,DataRegularSeason20242025!$B$3:$B$1315, "&lt;=" &amp; CN$1, DataRegularSeason20242025!$E$3:$E$1315, $A18)</f>
        <v>16</v>
      </c>
      <c r="CO18">
        <f>SUMIFS(DataRegularSeason20242025!$AA$3:$AA$1315,DataRegularSeason20242025!$B$3:$B$1315, "&lt;=" &amp; CO$1, DataRegularSeason20242025!$D$3:$D$1315, $A18)+SUMIFS(DataRegularSeason20242025!$AB$3:$AB$1315,DataRegularSeason20242025!$B$3:$B$1315, "&lt;=" &amp; CO$1, DataRegularSeason20242025!$E$3:$E$1315, $A18)</f>
        <v>16</v>
      </c>
      <c r="CP18">
        <f>SUMIFS(DataRegularSeason20242025!$AA$3:$AA$1315,DataRegularSeason20242025!$B$3:$B$1315, "&lt;=" &amp; CP$1, DataRegularSeason20242025!$D$3:$D$1315, $A18)+SUMIFS(DataRegularSeason20242025!$AB$3:$AB$1315,DataRegularSeason20242025!$B$3:$B$1315, "&lt;=" &amp; CP$1, DataRegularSeason20242025!$E$3:$E$1315, $A18)</f>
        <v>16</v>
      </c>
      <c r="CQ18">
        <f>SUMIFS(DataRegularSeason20242025!$AA$3:$AA$1315,DataRegularSeason20242025!$B$3:$B$1315, "&lt;=" &amp; CQ$1, DataRegularSeason20242025!$D$3:$D$1315, $A18)+SUMIFS(DataRegularSeason20242025!$AB$3:$AB$1315,DataRegularSeason20242025!$B$3:$B$1315, "&lt;=" &amp; CQ$1, DataRegularSeason20242025!$E$3:$E$1315, $A18)</f>
        <v>16</v>
      </c>
      <c r="CR18">
        <f>SUMIFS(DataRegularSeason20242025!$AA$3:$AA$1315,DataRegularSeason20242025!$B$3:$B$1315, "&lt;=" &amp; CR$1, DataRegularSeason20242025!$D$3:$D$1315, $A18)+SUMIFS(DataRegularSeason20242025!$AB$3:$AB$1315,DataRegularSeason20242025!$B$3:$B$1315, "&lt;=" &amp; CR$1, DataRegularSeason20242025!$E$3:$E$1315, $A18)</f>
        <v>16</v>
      </c>
      <c r="CS18">
        <f>SUMIFS(DataRegularSeason20242025!$AA$3:$AA$1315,DataRegularSeason20242025!$B$3:$B$1315, "&lt;=" &amp; CS$1, DataRegularSeason20242025!$D$3:$D$1315, $A18)+SUMIFS(DataRegularSeason20242025!$AB$3:$AB$1315,DataRegularSeason20242025!$B$3:$B$1315, "&lt;=" &amp; CS$1, DataRegularSeason20242025!$E$3:$E$1315, $A18)</f>
        <v>16</v>
      </c>
      <c r="CT18">
        <f>SUMIFS(DataRegularSeason20242025!$AA$3:$AA$1315,DataRegularSeason20242025!$B$3:$B$1315, "&lt;=" &amp; CT$1, DataRegularSeason20242025!$D$3:$D$1315, $A18)+SUMIFS(DataRegularSeason20242025!$AB$3:$AB$1315,DataRegularSeason20242025!$B$3:$B$1315, "&lt;=" &amp; CT$1, DataRegularSeason20242025!$E$3:$E$1315, $A18)</f>
        <v>16</v>
      </c>
      <c r="CU18">
        <f>SUMIFS(DataRegularSeason20242025!$AA$3:$AA$1315,DataRegularSeason20242025!$B$3:$B$1315, "&lt;=" &amp; CU$1, DataRegularSeason20242025!$D$3:$D$1315, $A18)+SUMIFS(DataRegularSeason20242025!$AB$3:$AB$1315,DataRegularSeason20242025!$B$3:$B$1315, "&lt;=" &amp; CU$1, DataRegularSeason20242025!$E$3:$E$1315, $A18)</f>
        <v>16</v>
      </c>
      <c r="CV18">
        <f>SUMIFS(DataRegularSeason20242025!$AA$3:$AA$1315,DataRegularSeason20242025!$B$3:$B$1315, "&lt;=" &amp; CV$1, DataRegularSeason20242025!$D$3:$D$1315, $A18)+SUMIFS(DataRegularSeason20242025!$AB$3:$AB$1315,DataRegularSeason20242025!$B$3:$B$1315, "&lt;=" &amp; CV$1, DataRegularSeason20242025!$E$3:$E$1315, $A18)</f>
        <v>16</v>
      </c>
      <c r="CW18">
        <f>SUMIFS(DataRegularSeason20242025!$AA$3:$AA$1315,DataRegularSeason20242025!$B$3:$B$1315, "&lt;=" &amp; CW$1, DataRegularSeason20242025!$D$3:$D$1315, $A18)+SUMIFS(DataRegularSeason20242025!$AB$3:$AB$1315,DataRegularSeason20242025!$B$3:$B$1315, "&lt;=" &amp; CW$1, DataRegularSeason20242025!$E$3:$E$1315, $A18)</f>
        <v>16</v>
      </c>
      <c r="CX18">
        <f>SUMIFS(DataRegularSeason20242025!$AA$3:$AA$1315,DataRegularSeason20242025!$B$3:$B$1315, "&lt;=" &amp; CX$1, DataRegularSeason20242025!$D$3:$D$1315, $A18)+SUMIFS(DataRegularSeason20242025!$AB$3:$AB$1315,DataRegularSeason20242025!$B$3:$B$1315, "&lt;=" &amp; CX$1, DataRegularSeason20242025!$E$3:$E$1315, $A18)</f>
        <v>16</v>
      </c>
      <c r="CY18">
        <f>SUMIFS(DataRegularSeason20242025!$AA$3:$AA$1315,DataRegularSeason20242025!$B$3:$B$1315, "&lt;=" &amp; CY$1, DataRegularSeason20242025!$D$3:$D$1315, $A18)+SUMIFS(DataRegularSeason20242025!$AB$3:$AB$1315,DataRegularSeason20242025!$B$3:$B$1315, "&lt;=" &amp; CY$1, DataRegularSeason20242025!$E$3:$E$1315, $A18)</f>
        <v>16</v>
      </c>
      <c r="CZ18">
        <f>SUMIFS(DataRegularSeason20242025!$AA$3:$AA$1315,DataRegularSeason20242025!$B$3:$B$1315, "&lt;=" &amp; CZ$1, DataRegularSeason20242025!$D$3:$D$1315, $A18)+SUMIFS(DataRegularSeason20242025!$AB$3:$AB$1315,DataRegularSeason20242025!$B$3:$B$1315, "&lt;=" &amp; CZ$1, DataRegularSeason20242025!$E$3:$E$1315, $A18)</f>
        <v>16</v>
      </c>
      <c r="DA18">
        <f>SUMIFS(DataRegularSeason20242025!$AA$3:$AA$1315,DataRegularSeason20242025!$B$3:$B$1315, "&lt;=" &amp; DA$1, DataRegularSeason20242025!$D$3:$D$1315, $A18)+SUMIFS(DataRegularSeason20242025!$AB$3:$AB$1315,DataRegularSeason20242025!$B$3:$B$1315, "&lt;=" &amp; DA$1, DataRegularSeason20242025!$E$3:$E$1315, $A18)</f>
        <v>16</v>
      </c>
      <c r="DB18">
        <f>SUMIFS(DataRegularSeason20242025!$AA$3:$AA$1315,DataRegularSeason20242025!$B$3:$B$1315, "&lt;=" &amp; DB$1, DataRegularSeason20242025!$D$3:$D$1315, $A18)+SUMIFS(DataRegularSeason20242025!$AB$3:$AB$1315,DataRegularSeason20242025!$B$3:$B$1315, "&lt;=" &amp; DB$1, DataRegularSeason20242025!$E$3:$E$1315, $A18)</f>
        <v>16</v>
      </c>
      <c r="DC18">
        <f>SUMIFS(DataRegularSeason20242025!$AA$3:$AA$1315,DataRegularSeason20242025!$B$3:$B$1315, "&lt;=" &amp; DC$1, DataRegularSeason20242025!$D$3:$D$1315, $A18)+SUMIFS(DataRegularSeason20242025!$AB$3:$AB$1315,DataRegularSeason20242025!$B$3:$B$1315, "&lt;=" &amp; DC$1, DataRegularSeason20242025!$E$3:$E$1315, $A18)</f>
        <v>16</v>
      </c>
      <c r="DD18">
        <f>SUMIFS(DataRegularSeason20242025!$AA$3:$AA$1315,DataRegularSeason20242025!$B$3:$B$1315, "&lt;=" &amp; DD$1, DataRegularSeason20242025!$D$3:$D$1315, $A18)+SUMIFS(DataRegularSeason20242025!$AB$3:$AB$1315,DataRegularSeason20242025!$B$3:$B$1315, "&lt;=" &amp; DD$1, DataRegularSeason20242025!$E$3:$E$1315, $A18)</f>
        <v>16</v>
      </c>
      <c r="DE18">
        <f>SUMIFS(DataRegularSeason20242025!$AA$3:$AA$1315,DataRegularSeason20242025!$B$3:$B$1315, "&lt;=" &amp; DE$1, DataRegularSeason20242025!$D$3:$D$1315, $A18)+SUMIFS(DataRegularSeason20242025!$AB$3:$AB$1315,DataRegularSeason20242025!$B$3:$B$1315, "&lt;=" &amp; DE$1, DataRegularSeason20242025!$E$3:$E$1315, $A18)</f>
        <v>16</v>
      </c>
      <c r="DF18">
        <f>SUMIFS(DataRegularSeason20242025!$AA$3:$AA$1315,DataRegularSeason20242025!$B$3:$B$1315, "&lt;=" &amp; DF$1, DataRegularSeason20242025!$D$3:$D$1315, $A18)+SUMIFS(DataRegularSeason20242025!$AB$3:$AB$1315,DataRegularSeason20242025!$B$3:$B$1315, "&lt;=" &amp; DF$1, DataRegularSeason20242025!$E$3:$E$1315, $A18)</f>
        <v>16</v>
      </c>
      <c r="DG18">
        <f>SUMIFS(DataRegularSeason20242025!$AA$3:$AA$1315,DataRegularSeason20242025!$B$3:$B$1315, "&lt;=" &amp; DG$1, DataRegularSeason20242025!$D$3:$D$1315, $A18)+SUMIFS(DataRegularSeason20242025!$AB$3:$AB$1315,DataRegularSeason20242025!$B$3:$B$1315, "&lt;=" &amp; DG$1, DataRegularSeason20242025!$E$3:$E$1315, $A18)</f>
        <v>16</v>
      </c>
      <c r="DH18">
        <f>SUMIFS(DataRegularSeason20242025!$AA$3:$AA$1315,DataRegularSeason20242025!$B$3:$B$1315, "&lt;=" &amp; DH$1, DataRegularSeason20242025!$D$3:$D$1315, $A18)+SUMIFS(DataRegularSeason20242025!$AB$3:$AB$1315,DataRegularSeason20242025!$B$3:$B$1315, "&lt;=" &amp; DH$1, DataRegularSeason20242025!$E$3:$E$1315, $A18)</f>
        <v>16</v>
      </c>
      <c r="DI18">
        <f>SUMIFS(DataRegularSeason20242025!$AA$3:$AA$1315,DataRegularSeason20242025!$B$3:$B$1315, "&lt;=" &amp; DI$1, DataRegularSeason20242025!$D$3:$D$1315, $A18)+SUMIFS(DataRegularSeason20242025!$AB$3:$AB$1315,DataRegularSeason20242025!$B$3:$B$1315, "&lt;=" &amp; DI$1, DataRegularSeason20242025!$E$3:$E$1315, $A18)</f>
        <v>16</v>
      </c>
      <c r="DJ18">
        <f>SUMIFS(DataRegularSeason20242025!$AA$3:$AA$1315,DataRegularSeason20242025!$B$3:$B$1315, "&lt;=" &amp; DJ$1, DataRegularSeason20242025!$D$3:$D$1315, $A18)+SUMIFS(DataRegularSeason20242025!$AB$3:$AB$1315,DataRegularSeason20242025!$B$3:$B$1315, "&lt;=" &amp; DJ$1, DataRegularSeason20242025!$E$3:$E$1315, $A18)</f>
        <v>16</v>
      </c>
      <c r="DK18">
        <f>SUMIFS(DataRegularSeason20242025!$AA$3:$AA$1315,DataRegularSeason20242025!$B$3:$B$1315, "&lt;=" &amp; DK$1, DataRegularSeason20242025!$D$3:$D$1315, $A18)+SUMIFS(DataRegularSeason20242025!$AB$3:$AB$1315,DataRegularSeason20242025!$B$3:$B$1315, "&lt;=" &amp; DK$1, DataRegularSeason20242025!$E$3:$E$1315, $A18)</f>
        <v>16</v>
      </c>
      <c r="DL18">
        <f>SUMIFS(DataRegularSeason20242025!$AA$3:$AA$1315,DataRegularSeason20242025!$B$3:$B$1315, "&lt;=" &amp; DL$1, DataRegularSeason20242025!$D$3:$D$1315, $A18)+SUMIFS(DataRegularSeason20242025!$AB$3:$AB$1315,DataRegularSeason20242025!$B$3:$B$1315, "&lt;=" &amp; DL$1, DataRegularSeason20242025!$E$3:$E$1315, $A18)</f>
        <v>16</v>
      </c>
      <c r="DM18">
        <f>SUMIFS(DataRegularSeason20242025!$AA$3:$AA$1315,DataRegularSeason20242025!$B$3:$B$1315, "&lt;=" &amp; DM$1, DataRegularSeason20242025!$D$3:$D$1315, $A18)+SUMIFS(DataRegularSeason20242025!$AB$3:$AB$1315,DataRegularSeason20242025!$B$3:$B$1315, "&lt;=" &amp; DM$1, DataRegularSeason20242025!$E$3:$E$1315, $A18)</f>
        <v>16</v>
      </c>
      <c r="DN18">
        <f>SUMIFS(DataRegularSeason20242025!$AA$3:$AA$1315,DataRegularSeason20242025!$B$3:$B$1315, "&lt;=" &amp; DN$1, DataRegularSeason20242025!$D$3:$D$1315, $A18)+SUMIFS(DataRegularSeason20242025!$AB$3:$AB$1315,DataRegularSeason20242025!$B$3:$B$1315, "&lt;=" &amp; DN$1, DataRegularSeason20242025!$E$3:$E$1315, $A18)</f>
        <v>16</v>
      </c>
      <c r="DO18">
        <f>SUMIFS(DataRegularSeason20242025!$AA$3:$AA$1315,DataRegularSeason20242025!$B$3:$B$1315, "&lt;=" &amp; DO$1, DataRegularSeason20242025!$D$3:$D$1315, $A18)+SUMIFS(DataRegularSeason20242025!$AB$3:$AB$1315,DataRegularSeason20242025!$B$3:$B$1315, "&lt;=" &amp; DO$1, DataRegularSeason20242025!$E$3:$E$1315, $A18)</f>
        <v>16</v>
      </c>
      <c r="DP18">
        <f>SUMIFS(DataRegularSeason20242025!$AA$3:$AA$1315,DataRegularSeason20242025!$B$3:$B$1315, "&lt;=" &amp; DP$1, DataRegularSeason20242025!$D$3:$D$1315, $A18)+SUMIFS(DataRegularSeason20242025!$AB$3:$AB$1315,DataRegularSeason20242025!$B$3:$B$1315, "&lt;=" &amp; DP$1, DataRegularSeason20242025!$E$3:$E$1315, $A18)</f>
        <v>16</v>
      </c>
      <c r="DQ18">
        <f>SUMIFS(DataRegularSeason20242025!$AA$3:$AA$1315,DataRegularSeason20242025!$B$3:$B$1315, "&lt;=" &amp; DQ$1, DataRegularSeason20242025!$D$3:$D$1315, $A18)+SUMIFS(DataRegularSeason20242025!$AB$3:$AB$1315,DataRegularSeason20242025!$B$3:$B$1315, "&lt;=" &amp; DQ$1, DataRegularSeason20242025!$E$3:$E$1315, $A18)</f>
        <v>16</v>
      </c>
      <c r="DR18">
        <f>SUMIFS(DataRegularSeason20242025!$AA$3:$AA$1315,DataRegularSeason20242025!$B$3:$B$1315, "&lt;=" &amp; DR$1, DataRegularSeason20242025!$D$3:$D$1315, $A18)+SUMIFS(DataRegularSeason20242025!$AB$3:$AB$1315,DataRegularSeason20242025!$B$3:$B$1315, "&lt;=" &amp; DR$1, DataRegularSeason20242025!$E$3:$E$1315, $A18)</f>
        <v>16</v>
      </c>
      <c r="DS18">
        <f>SUMIFS(DataRegularSeason20242025!$AA$3:$AA$1315,DataRegularSeason20242025!$B$3:$B$1315, "&lt;=" &amp; DS$1, DataRegularSeason20242025!$D$3:$D$1315, $A18)+SUMIFS(DataRegularSeason20242025!$AB$3:$AB$1315,DataRegularSeason20242025!$B$3:$B$1315, "&lt;=" &amp; DS$1, DataRegularSeason20242025!$E$3:$E$1315, $A18)</f>
        <v>16</v>
      </c>
      <c r="DT18">
        <f>SUMIFS(DataRegularSeason20242025!$AA$3:$AA$1315,DataRegularSeason20242025!$B$3:$B$1315, "&lt;=" &amp; DT$1, DataRegularSeason20242025!$D$3:$D$1315, $A18)+SUMIFS(DataRegularSeason20242025!$AB$3:$AB$1315,DataRegularSeason20242025!$B$3:$B$1315, "&lt;=" &amp; DT$1, DataRegularSeason20242025!$E$3:$E$1315, $A18)</f>
        <v>16</v>
      </c>
      <c r="DU18">
        <f>SUMIFS(DataRegularSeason20242025!$AA$3:$AA$1315,DataRegularSeason20242025!$B$3:$B$1315, "&lt;=" &amp; DU$1, DataRegularSeason20242025!$D$3:$D$1315, $A18)+SUMIFS(DataRegularSeason20242025!$AB$3:$AB$1315,DataRegularSeason20242025!$B$3:$B$1315, "&lt;=" &amp; DU$1, DataRegularSeason20242025!$E$3:$E$1315, $A18)</f>
        <v>16</v>
      </c>
      <c r="DV18">
        <f>SUMIFS(DataRegularSeason20242025!$AA$3:$AA$1315,DataRegularSeason20242025!$B$3:$B$1315, "&lt;=" &amp; DV$1, DataRegularSeason20242025!$D$3:$D$1315, $A18)+SUMIFS(DataRegularSeason20242025!$AB$3:$AB$1315,DataRegularSeason20242025!$B$3:$B$1315, "&lt;=" &amp; DV$1, DataRegularSeason20242025!$E$3:$E$1315, $A18)</f>
        <v>16</v>
      </c>
      <c r="DW18">
        <f>SUMIFS(DataRegularSeason20242025!$AA$3:$AA$1315,DataRegularSeason20242025!$B$3:$B$1315, "&lt;=" &amp; DW$1, DataRegularSeason20242025!$D$3:$D$1315, $A18)+SUMIFS(DataRegularSeason20242025!$AB$3:$AB$1315,DataRegularSeason20242025!$B$3:$B$1315, "&lt;=" &amp; DW$1, DataRegularSeason20242025!$E$3:$E$1315, $A18)</f>
        <v>16</v>
      </c>
      <c r="DX18">
        <f>SUMIFS(DataRegularSeason20242025!$AA$3:$AA$1315,DataRegularSeason20242025!$B$3:$B$1315, "&lt;=" &amp; DX$1, DataRegularSeason20242025!$D$3:$D$1315, $A18)+SUMIFS(DataRegularSeason20242025!$AB$3:$AB$1315,DataRegularSeason20242025!$B$3:$B$1315, "&lt;=" &amp; DX$1, DataRegularSeason20242025!$E$3:$E$1315, $A18)</f>
        <v>16</v>
      </c>
      <c r="DY18">
        <f>SUMIFS(DataRegularSeason20242025!$AA$3:$AA$1315,DataRegularSeason20242025!$B$3:$B$1315, "&lt;=" &amp; DY$1, DataRegularSeason20242025!$D$3:$D$1315, $A18)+SUMIFS(DataRegularSeason20242025!$AB$3:$AB$1315,DataRegularSeason20242025!$B$3:$B$1315, "&lt;=" &amp; DY$1, DataRegularSeason20242025!$E$3:$E$1315, $A18)</f>
        <v>16</v>
      </c>
      <c r="DZ18">
        <f>SUMIFS(DataRegularSeason20242025!$AA$3:$AA$1315,DataRegularSeason20242025!$B$3:$B$1315, "&lt;=" &amp; DZ$1, DataRegularSeason20242025!$D$3:$D$1315, $A18)+SUMIFS(DataRegularSeason20242025!$AB$3:$AB$1315,DataRegularSeason20242025!$B$3:$B$1315, "&lt;=" &amp; DZ$1, DataRegularSeason20242025!$E$3:$E$1315, $A18)</f>
        <v>16</v>
      </c>
      <c r="EA18">
        <f>SUMIFS(DataRegularSeason20242025!$AA$3:$AA$1315,DataRegularSeason20242025!$B$3:$B$1315, "&lt;=" &amp; EA$1, DataRegularSeason20242025!$D$3:$D$1315, $A18)+SUMIFS(DataRegularSeason20242025!$AB$3:$AB$1315,DataRegularSeason20242025!$B$3:$B$1315, "&lt;=" &amp; EA$1, DataRegularSeason20242025!$E$3:$E$1315, $A18)</f>
        <v>16</v>
      </c>
      <c r="EB18">
        <f>SUMIFS(DataRegularSeason20242025!$AA$3:$AA$1315,DataRegularSeason20242025!$B$3:$B$1315, "&lt;=" &amp; EB$1, DataRegularSeason20242025!$D$3:$D$1315, $A18)+SUMIFS(DataRegularSeason20242025!$AB$3:$AB$1315,DataRegularSeason20242025!$B$3:$B$1315, "&lt;=" &amp; EB$1, DataRegularSeason20242025!$E$3:$E$1315, $A18)</f>
        <v>16</v>
      </c>
      <c r="EC18">
        <f>SUMIFS(DataRegularSeason20242025!$AA$3:$AA$1315,DataRegularSeason20242025!$B$3:$B$1315, "&lt;=" &amp; EC$1, DataRegularSeason20242025!$D$3:$D$1315, $A18)+SUMIFS(DataRegularSeason20242025!$AB$3:$AB$1315,DataRegularSeason20242025!$B$3:$B$1315, "&lt;=" &amp; EC$1, DataRegularSeason20242025!$E$3:$E$1315, $A18)</f>
        <v>16</v>
      </c>
      <c r="ED18">
        <f>SUMIFS(DataRegularSeason20242025!$AA$3:$AA$1315,DataRegularSeason20242025!$B$3:$B$1315, "&lt;=" &amp; ED$1, DataRegularSeason20242025!$D$3:$D$1315, $A18)+SUMIFS(DataRegularSeason20242025!$AB$3:$AB$1315,DataRegularSeason20242025!$B$3:$B$1315, "&lt;=" &amp; ED$1, DataRegularSeason20242025!$E$3:$E$1315, $A18)</f>
        <v>16</v>
      </c>
      <c r="EE18">
        <f>SUMIFS(DataRegularSeason20242025!$AA$3:$AA$1315,DataRegularSeason20242025!$B$3:$B$1315, "&lt;=" &amp; EE$1, DataRegularSeason20242025!$D$3:$D$1315, $A18)+SUMIFS(DataRegularSeason20242025!$AB$3:$AB$1315,DataRegularSeason20242025!$B$3:$B$1315, "&lt;=" &amp; EE$1, DataRegularSeason20242025!$E$3:$E$1315, $A18)</f>
        <v>16</v>
      </c>
      <c r="EF18">
        <f>SUMIFS(DataRegularSeason20242025!$AA$3:$AA$1315,DataRegularSeason20242025!$B$3:$B$1315, "&lt;=" &amp; EF$1, DataRegularSeason20242025!$D$3:$D$1315, $A18)+SUMIFS(DataRegularSeason20242025!$AB$3:$AB$1315,DataRegularSeason20242025!$B$3:$B$1315, "&lt;=" &amp; EF$1, DataRegularSeason20242025!$E$3:$E$1315, $A18)</f>
        <v>16</v>
      </c>
      <c r="EG18">
        <f>SUMIFS(DataRegularSeason20242025!$AA$3:$AA$1315,DataRegularSeason20242025!$B$3:$B$1315, "&lt;=" &amp; EG$1, DataRegularSeason20242025!$D$3:$D$1315, $A18)+SUMIFS(DataRegularSeason20242025!$AB$3:$AB$1315,DataRegularSeason20242025!$B$3:$B$1315, "&lt;=" &amp; EG$1, DataRegularSeason20242025!$E$3:$E$1315, $A18)</f>
        <v>16</v>
      </c>
      <c r="EH18">
        <f>SUMIFS(DataRegularSeason20242025!$AA$3:$AA$1315,DataRegularSeason20242025!$B$3:$B$1315, "&lt;=" &amp; EH$1, DataRegularSeason20242025!$D$3:$D$1315, $A18)+SUMIFS(DataRegularSeason20242025!$AB$3:$AB$1315,DataRegularSeason20242025!$B$3:$B$1315, "&lt;=" &amp; EH$1, DataRegularSeason20242025!$E$3:$E$1315, $A18)</f>
        <v>16</v>
      </c>
      <c r="EI18">
        <f>SUMIFS(DataRegularSeason20242025!$AA$3:$AA$1315,DataRegularSeason20242025!$B$3:$B$1315, "&lt;=" &amp; EI$1, DataRegularSeason20242025!$D$3:$D$1315, $A18)+SUMIFS(DataRegularSeason20242025!$AB$3:$AB$1315,DataRegularSeason20242025!$B$3:$B$1315, "&lt;=" &amp; EI$1, DataRegularSeason20242025!$E$3:$E$1315, $A18)</f>
        <v>16</v>
      </c>
      <c r="EJ18">
        <f>SUMIFS(DataRegularSeason20242025!$AA$3:$AA$1315,DataRegularSeason20242025!$B$3:$B$1315, "&lt;=" &amp; EJ$1, DataRegularSeason20242025!$D$3:$D$1315, $A18)+SUMIFS(DataRegularSeason20242025!$AB$3:$AB$1315,DataRegularSeason20242025!$B$3:$B$1315, "&lt;=" &amp; EJ$1, DataRegularSeason20242025!$E$3:$E$1315, $A18)</f>
        <v>16</v>
      </c>
      <c r="EK18">
        <f>SUMIFS(DataRegularSeason20242025!$AA$3:$AA$1315,DataRegularSeason20242025!$B$3:$B$1315, "&lt;=" &amp; EK$1, DataRegularSeason20242025!$D$3:$D$1315, $A18)+SUMIFS(DataRegularSeason20242025!$AB$3:$AB$1315,DataRegularSeason20242025!$B$3:$B$1315, "&lt;=" &amp; EK$1, DataRegularSeason20242025!$E$3:$E$1315, $A18)</f>
        <v>16</v>
      </c>
      <c r="EL18">
        <f>SUMIFS(DataRegularSeason20242025!$AA$3:$AA$1315,DataRegularSeason20242025!$B$3:$B$1315, "&lt;=" &amp; EL$1, DataRegularSeason20242025!$D$3:$D$1315, $A18)+SUMIFS(DataRegularSeason20242025!$AB$3:$AB$1315,DataRegularSeason20242025!$B$3:$B$1315, "&lt;=" &amp; EL$1, DataRegularSeason20242025!$E$3:$E$1315, $A18)</f>
        <v>16</v>
      </c>
      <c r="EM18">
        <f>SUMIFS(DataRegularSeason20242025!$AA$3:$AA$1315,DataRegularSeason20242025!$B$3:$B$1315, "&lt;=" &amp; EM$1, DataRegularSeason20242025!$D$3:$D$1315, $A18)+SUMIFS(DataRegularSeason20242025!$AB$3:$AB$1315,DataRegularSeason20242025!$B$3:$B$1315, "&lt;=" &amp; EM$1, DataRegularSeason20242025!$E$3:$E$1315, $A18)</f>
        <v>16</v>
      </c>
      <c r="EN18">
        <f>SUMIFS(DataRegularSeason20242025!$AA$3:$AA$1315,DataRegularSeason20242025!$B$3:$B$1315, "&lt;=" &amp; EN$1, DataRegularSeason20242025!$D$3:$D$1315, $A18)+SUMIFS(DataRegularSeason20242025!$AB$3:$AB$1315,DataRegularSeason20242025!$B$3:$B$1315, "&lt;=" &amp; EN$1, DataRegularSeason20242025!$E$3:$E$1315, $A18)</f>
        <v>16</v>
      </c>
      <c r="EO18">
        <f>SUMIFS(DataRegularSeason20242025!$AA$3:$AA$1315,DataRegularSeason20242025!$B$3:$B$1315, "&lt;=" &amp; EO$1, DataRegularSeason20242025!$D$3:$D$1315, $A18)+SUMIFS(DataRegularSeason20242025!$AB$3:$AB$1315,DataRegularSeason20242025!$B$3:$B$1315, "&lt;=" &amp; EO$1, DataRegularSeason20242025!$E$3:$E$1315, $A18)</f>
        <v>16</v>
      </c>
      <c r="EP18">
        <f>SUMIFS(DataRegularSeason20242025!$AA$3:$AA$1315,DataRegularSeason20242025!$B$3:$B$1315, "&lt;=" &amp; EP$1, DataRegularSeason20242025!$D$3:$D$1315, $A18)+SUMIFS(DataRegularSeason20242025!$AB$3:$AB$1315,DataRegularSeason20242025!$B$3:$B$1315, "&lt;=" &amp; EP$1, DataRegularSeason20242025!$E$3:$E$1315, $A18)</f>
        <v>16</v>
      </c>
      <c r="EQ18">
        <f>SUMIFS(DataRegularSeason20242025!$AA$3:$AA$1315,DataRegularSeason20242025!$B$3:$B$1315, "&lt;=" &amp; EQ$1, DataRegularSeason20242025!$D$3:$D$1315, $A18)+SUMIFS(DataRegularSeason20242025!$AB$3:$AB$1315,DataRegularSeason20242025!$B$3:$B$1315, "&lt;=" &amp; EQ$1, DataRegularSeason20242025!$E$3:$E$1315, $A18)</f>
        <v>16</v>
      </c>
      <c r="ER18">
        <f>SUMIFS(DataRegularSeason20242025!$AA$3:$AA$1315,DataRegularSeason20242025!$B$3:$B$1315, "&lt;=" &amp; ER$1, DataRegularSeason20242025!$D$3:$D$1315, $A18)+SUMIFS(DataRegularSeason20242025!$AB$3:$AB$1315,DataRegularSeason20242025!$B$3:$B$1315, "&lt;=" &amp; ER$1, DataRegularSeason20242025!$E$3:$E$1315, $A18)</f>
        <v>16</v>
      </c>
      <c r="ES18">
        <f>SUMIFS(DataRegularSeason20242025!$AA$3:$AA$1315,DataRegularSeason20242025!$B$3:$B$1315, "&lt;=" &amp; ES$1, DataRegularSeason20242025!$D$3:$D$1315, $A18)+SUMIFS(DataRegularSeason20242025!$AB$3:$AB$1315,DataRegularSeason20242025!$B$3:$B$1315, "&lt;=" &amp; ES$1, DataRegularSeason20242025!$E$3:$E$1315, $A18)</f>
        <v>16</v>
      </c>
      <c r="ET18">
        <f>SUMIFS(DataRegularSeason20242025!$AA$3:$AA$1315,DataRegularSeason20242025!$B$3:$B$1315, "&lt;=" &amp; ET$1, DataRegularSeason20242025!$D$3:$D$1315, $A18)+SUMIFS(DataRegularSeason20242025!$AB$3:$AB$1315,DataRegularSeason20242025!$B$3:$B$1315, "&lt;=" &amp; ET$1, DataRegularSeason20242025!$E$3:$E$1315, $A18)</f>
        <v>16</v>
      </c>
      <c r="EU18">
        <f>SUMIFS(DataRegularSeason20242025!$AA$3:$AA$1315,DataRegularSeason20242025!$B$3:$B$1315, "&lt;=" &amp; EU$1, DataRegularSeason20242025!$D$3:$D$1315, $A18)+SUMIFS(DataRegularSeason20242025!$AB$3:$AB$1315,DataRegularSeason20242025!$B$3:$B$1315, "&lt;=" &amp; EU$1, DataRegularSeason20242025!$E$3:$E$1315, $A18)</f>
        <v>16</v>
      </c>
      <c r="EV18">
        <f>SUMIFS(DataRegularSeason20242025!$AA$3:$AA$1315,DataRegularSeason20242025!$B$3:$B$1315, "&lt;=" &amp; EV$1, DataRegularSeason20242025!$D$3:$D$1315, $A18)+SUMIFS(DataRegularSeason20242025!$AB$3:$AB$1315,DataRegularSeason20242025!$B$3:$B$1315, "&lt;=" &amp; EV$1, DataRegularSeason20242025!$E$3:$E$1315, $A18)</f>
        <v>16</v>
      </c>
      <c r="EW18">
        <f>SUMIFS(DataRegularSeason20242025!$AA$3:$AA$1315,DataRegularSeason20242025!$B$3:$B$1315, "&lt;=" &amp; EW$1, DataRegularSeason20242025!$D$3:$D$1315, $A18)+SUMIFS(DataRegularSeason20242025!$AB$3:$AB$1315,DataRegularSeason20242025!$B$3:$B$1315, "&lt;=" &amp; EW$1, DataRegularSeason20242025!$E$3:$E$1315, $A18)</f>
        <v>16</v>
      </c>
      <c r="EX18">
        <f>SUMIFS(DataRegularSeason20242025!$AA$3:$AA$1315,DataRegularSeason20242025!$B$3:$B$1315, "&lt;=" &amp; EX$1, DataRegularSeason20242025!$D$3:$D$1315, $A18)+SUMIFS(DataRegularSeason20242025!$AB$3:$AB$1315,DataRegularSeason20242025!$B$3:$B$1315, "&lt;=" &amp; EX$1, DataRegularSeason20242025!$E$3:$E$1315, $A18)</f>
        <v>16</v>
      </c>
      <c r="EY18">
        <f>SUMIFS(DataRegularSeason20242025!$AA$3:$AA$1315,DataRegularSeason20242025!$B$3:$B$1315, "&lt;=" &amp; EY$1, DataRegularSeason20242025!$D$3:$D$1315, $A18)+SUMIFS(DataRegularSeason20242025!$AB$3:$AB$1315,DataRegularSeason20242025!$B$3:$B$1315, "&lt;=" &amp; EY$1, DataRegularSeason20242025!$E$3:$E$1315, $A18)</f>
        <v>16</v>
      </c>
      <c r="EZ18">
        <f>SUMIFS(DataRegularSeason20242025!$AA$3:$AA$1315,DataRegularSeason20242025!$B$3:$B$1315, "&lt;=" &amp; EZ$1, DataRegularSeason20242025!$D$3:$D$1315, $A18)+SUMIFS(DataRegularSeason20242025!$AB$3:$AB$1315,DataRegularSeason20242025!$B$3:$B$1315, "&lt;=" &amp; EZ$1, DataRegularSeason20242025!$E$3:$E$1315, $A18)</f>
        <v>16</v>
      </c>
      <c r="FA18">
        <f>SUMIFS(DataRegularSeason20242025!$AA$3:$AA$1315,DataRegularSeason20242025!$B$3:$B$1315, "&lt;=" &amp; FA$1, DataRegularSeason20242025!$D$3:$D$1315, $A18)+SUMIFS(DataRegularSeason20242025!$AB$3:$AB$1315,DataRegularSeason20242025!$B$3:$B$1315, "&lt;=" &amp; FA$1, DataRegularSeason20242025!$E$3:$E$1315, $A18)</f>
        <v>16</v>
      </c>
      <c r="FB18">
        <f>SUMIFS(DataRegularSeason20242025!$AA$3:$AA$1315,DataRegularSeason20242025!$B$3:$B$1315, "&lt;=" &amp; FB$1, DataRegularSeason20242025!$D$3:$D$1315, $A18)+SUMIFS(DataRegularSeason20242025!$AB$3:$AB$1315,DataRegularSeason20242025!$B$3:$B$1315, "&lt;=" &amp; FB$1, DataRegularSeason20242025!$E$3:$E$1315, $A18)</f>
        <v>16</v>
      </c>
      <c r="FC18">
        <f>SUMIFS(DataRegularSeason20242025!$AA$3:$AA$1315,DataRegularSeason20242025!$B$3:$B$1315, "&lt;=" &amp; FC$1, DataRegularSeason20242025!$D$3:$D$1315, $A18)+SUMIFS(DataRegularSeason20242025!$AB$3:$AB$1315,DataRegularSeason20242025!$B$3:$B$1315, "&lt;=" &amp; FC$1, DataRegularSeason20242025!$E$3:$E$1315, $A18)</f>
        <v>16</v>
      </c>
      <c r="FD18">
        <f>SUMIFS(DataRegularSeason20242025!$AA$3:$AA$1315,DataRegularSeason20242025!$B$3:$B$1315, "&lt;=" &amp; FD$1, DataRegularSeason20242025!$D$3:$D$1315, $A18)+SUMIFS(DataRegularSeason20242025!$AB$3:$AB$1315,DataRegularSeason20242025!$B$3:$B$1315, "&lt;=" &amp; FD$1, DataRegularSeason20242025!$E$3:$E$1315, $A18)</f>
        <v>16</v>
      </c>
      <c r="FE18">
        <f>SUMIFS(DataRegularSeason20242025!$AA$3:$AA$1315,DataRegularSeason20242025!$B$3:$B$1315, "&lt;=" &amp; FE$1, DataRegularSeason20242025!$D$3:$D$1315, $A18)+SUMIFS(DataRegularSeason20242025!$AB$3:$AB$1315,DataRegularSeason20242025!$B$3:$B$1315, "&lt;=" &amp; FE$1, DataRegularSeason20242025!$E$3:$E$1315, $A18)</f>
        <v>16</v>
      </c>
      <c r="FF18">
        <f>SUMIFS(DataRegularSeason20242025!$AA$3:$AA$1315,DataRegularSeason20242025!$B$3:$B$1315, "&lt;=" &amp; FF$1, DataRegularSeason20242025!$D$3:$D$1315, $A18)+SUMIFS(DataRegularSeason20242025!$AB$3:$AB$1315,DataRegularSeason20242025!$B$3:$B$1315, "&lt;=" &amp; FF$1, DataRegularSeason20242025!$E$3:$E$1315, $A18)</f>
        <v>16</v>
      </c>
      <c r="FG18">
        <f>SUMIFS(DataRegularSeason20242025!$AA$3:$AA$1315,DataRegularSeason20242025!$B$3:$B$1315, "&lt;=" &amp; FG$1, DataRegularSeason20242025!$D$3:$D$1315, $A18)+SUMIFS(DataRegularSeason20242025!$AB$3:$AB$1315,DataRegularSeason20242025!$B$3:$B$1315, "&lt;=" &amp; FG$1, DataRegularSeason20242025!$E$3:$E$1315, $A18)</f>
        <v>16</v>
      </c>
      <c r="FH18">
        <f>SUMIFS(DataRegularSeason20242025!$AA$3:$AA$1315,DataRegularSeason20242025!$B$3:$B$1315, "&lt;=" &amp; FH$1, DataRegularSeason20242025!$D$3:$D$1315, $A18)+SUMIFS(DataRegularSeason20242025!$AB$3:$AB$1315,DataRegularSeason20242025!$B$3:$B$1315, "&lt;=" &amp; FH$1, DataRegularSeason20242025!$E$3:$E$1315, $A18)</f>
        <v>16</v>
      </c>
      <c r="FI18">
        <f>SUMIFS(DataRegularSeason20242025!$AA$3:$AA$1315,DataRegularSeason20242025!$B$3:$B$1315, "&lt;=" &amp; FI$1, DataRegularSeason20242025!$D$3:$D$1315, $A18)+SUMIFS(DataRegularSeason20242025!$AB$3:$AB$1315,DataRegularSeason20242025!$B$3:$B$1315, "&lt;=" &amp; FI$1, DataRegularSeason20242025!$E$3:$E$1315, $A18)</f>
        <v>16</v>
      </c>
      <c r="FJ18">
        <f>SUMIFS(DataRegularSeason20242025!$AA$3:$AA$1315,DataRegularSeason20242025!$B$3:$B$1315, "&lt;=" &amp; FJ$1, DataRegularSeason20242025!$D$3:$D$1315, $A18)+SUMIFS(DataRegularSeason20242025!$AB$3:$AB$1315,DataRegularSeason20242025!$B$3:$B$1315, "&lt;=" &amp; FJ$1, DataRegularSeason20242025!$E$3:$E$1315, $A18)</f>
        <v>16</v>
      </c>
      <c r="FK18">
        <f>SUMIFS(DataRegularSeason20242025!$AA$3:$AA$1315,DataRegularSeason20242025!$B$3:$B$1315, "&lt;=" &amp; FK$1, DataRegularSeason20242025!$D$3:$D$1315, $A18)+SUMIFS(DataRegularSeason20242025!$AB$3:$AB$1315,DataRegularSeason20242025!$B$3:$B$1315, "&lt;=" &amp; FK$1, DataRegularSeason20242025!$E$3:$E$1315, $A18)</f>
        <v>16</v>
      </c>
      <c r="FL18">
        <f>SUMIFS(DataRegularSeason20242025!$AA$3:$AA$1315,DataRegularSeason20242025!$B$3:$B$1315, "&lt;=" &amp; FL$1, DataRegularSeason20242025!$D$3:$D$1315, $A18)+SUMIFS(DataRegularSeason20242025!$AB$3:$AB$1315,DataRegularSeason20242025!$B$3:$B$1315, "&lt;=" &amp; FL$1, DataRegularSeason20242025!$E$3:$E$1315, $A18)</f>
        <v>16</v>
      </c>
      <c r="FM18">
        <f>SUMIFS(DataRegularSeason20242025!$AA$3:$AA$1315,DataRegularSeason20242025!$B$3:$B$1315, "&lt;=" &amp; FM$1, DataRegularSeason20242025!$D$3:$D$1315, $A18)+SUMIFS(DataRegularSeason20242025!$AB$3:$AB$1315,DataRegularSeason20242025!$B$3:$B$1315, "&lt;=" &amp; FM$1, DataRegularSeason20242025!$E$3:$E$1315, $A18)</f>
        <v>16</v>
      </c>
      <c r="FN18">
        <f>SUMIFS(DataRegularSeason20242025!$AA$3:$AA$1315,DataRegularSeason20242025!$B$3:$B$1315, "&lt;=" &amp; FN$1, DataRegularSeason20242025!$D$3:$D$1315, $A18)+SUMIFS(DataRegularSeason20242025!$AB$3:$AB$1315,DataRegularSeason20242025!$B$3:$B$1315, "&lt;=" &amp; FN$1, DataRegularSeason20242025!$E$3:$E$1315, $A18)</f>
        <v>16</v>
      </c>
      <c r="FO18">
        <f>SUMIFS(DataRegularSeason20242025!$AA$3:$AA$1315,DataRegularSeason20242025!$B$3:$B$1315, "&lt;=" &amp; FO$1, DataRegularSeason20242025!$D$3:$D$1315, $A18)+SUMIFS(DataRegularSeason20242025!$AB$3:$AB$1315,DataRegularSeason20242025!$B$3:$B$1315, "&lt;=" &amp; FO$1, DataRegularSeason20242025!$E$3:$E$1315, $A18)</f>
        <v>16</v>
      </c>
      <c r="FP18">
        <f>SUMIFS(DataRegularSeason20242025!$AA$3:$AA$1315,DataRegularSeason20242025!$B$3:$B$1315, "&lt;=" &amp; FP$1, DataRegularSeason20242025!$D$3:$D$1315, $A18)+SUMIFS(DataRegularSeason20242025!$AB$3:$AB$1315,DataRegularSeason20242025!$B$3:$B$1315, "&lt;=" &amp; FP$1, DataRegularSeason20242025!$E$3:$E$1315, $A18)</f>
        <v>16</v>
      </c>
      <c r="FQ18">
        <f>SUMIFS(DataRegularSeason20242025!$AA$3:$AA$1315,DataRegularSeason20242025!$B$3:$B$1315, "&lt;=" &amp; FQ$1, DataRegularSeason20242025!$D$3:$D$1315, $A18)+SUMIFS(DataRegularSeason20242025!$AB$3:$AB$1315,DataRegularSeason20242025!$B$3:$B$1315, "&lt;=" &amp; FQ$1, DataRegularSeason20242025!$E$3:$E$1315, $A18)</f>
        <v>16</v>
      </c>
      <c r="FR18">
        <f>SUMIFS(DataRegularSeason20242025!$AA$3:$AA$1315,DataRegularSeason20242025!$B$3:$B$1315, "&lt;=" &amp; FR$1, DataRegularSeason20242025!$D$3:$D$1315, $A18)+SUMIFS(DataRegularSeason20242025!$AB$3:$AB$1315,DataRegularSeason20242025!$B$3:$B$1315, "&lt;=" &amp; FR$1, DataRegularSeason20242025!$E$3:$E$1315, $A18)</f>
        <v>16</v>
      </c>
      <c r="FS18">
        <f>SUMIFS(DataRegularSeason20242025!$AA$3:$AA$1315,DataRegularSeason20242025!$B$3:$B$1315, "&lt;=" &amp; FS$1, DataRegularSeason20242025!$D$3:$D$1315, $A18)+SUMIFS(DataRegularSeason20242025!$AB$3:$AB$1315,DataRegularSeason20242025!$B$3:$B$1315, "&lt;=" &amp; FS$1, DataRegularSeason20242025!$E$3:$E$1315, $A18)</f>
        <v>16</v>
      </c>
      <c r="FT18">
        <f>SUMIFS(DataRegularSeason20242025!$AA$3:$AA$1315,DataRegularSeason20242025!$B$3:$B$1315, "&lt;=" &amp; FT$1, DataRegularSeason20242025!$D$3:$D$1315, $A18)+SUMIFS(DataRegularSeason20242025!$AB$3:$AB$1315,DataRegularSeason20242025!$B$3:$B$1315, "&lt;=" &amp; FT$1, DataRegularSeason20242025!$E$3:$E$1315, $A18)</f>
        <v>16</v>
      </c>
      <c r="FU18">
        <f>SUMIFS(DataRegularSeason20242025!$AA$3:$AA$1315,DataRegularSeason20242025!$B$3:$B$1315, "&lt;=" &amp; FU$1, DataRegularSeason20242025!$D$3:$D$1315, $A18)+SUMIFS(DataRegularSeason20242025!$AB$3:$AB$1315,DataRegularSeason20242025!$B$3:$B$1315, "&lt;=" &amp; FU$1, DataRegularSeason20242025!$E$3:$E$1315, $A18)</f>
        <v>16</v>
      </c>
      <c r="FV18">
        <f>SUMIFS(DataRegularSeason20242025!$AA$3:$AA$1315,DataRegularSeason20242025!$B$3:$B$1315, "&lt;=" &amp; FV$1, DataRegularSeason20242025!$D$3:$D$1315, $A18)+SUMIFS(DataRegularSeason20242025!$AB$3:$AB$1315,DataRegularSeason20242025!$B$3:$B$1315, "&lt;=" &amp; FV$1, DataRegularSeason20242025!$E$3:$E$1315, $A18)</f>
        <v>16</v>
      </c>
      <c r="FW18">
        <f>SUMIFS(DataRegularSeason20242025!$AA$3:$AA$1315,DataRegularSeason20242025!$B$3:$B$1315, "&lt;=" &amp; FW$1, DataRegularSeason20242025!$D$3:$D$1315, $A18)+SUMIFS(DataRegularSeason20242025!$AB$3:$AB$1315,DataRegularSeason20242025!$B$3:$B$1315, "&lt;=" &amp; FW$1, DataRegularSeason20242025!$E$3:$E$1315, $A18)</f>
        <v>16</v>
      </c>
      <c r="FX18">
        <f>SUMIFS(DataRegularSeason20242025!$AA$3:$AA$1315,DataRegularSeason20242025!$B$3:$B$1315, "&lt;=" &amp; FX$1, DataRegularSeason20242025!$D$3:$D$1315, $A18)+SUMIFS(DataRegularSeason20242025!$AB$3:$AB$1315,DataRegularSeason20242025!$B$3:$B$1315, "&lt;=" &amp; FX$1, DataRegularSeason20242025!$E$3:$E$1315, $A18)</f>
        <v>16</v>
      </c>
      <c r="FY18">
        <f>SUMIFS(DataRegularSeason20242025!$AA$3:$AA$1315,DataRegularSeason20242025!$B$3:$B$1315, "&lt;=" &amp; FY$1, DataRegularSeason20242025!$D$3:$D$1315, $A18)+SUMIFS(DataRegularSeason20242025!$AB$3:$AB$1315,DataRegularSeason20242025!$B$3:$B$1315, "&lt;=" &amp; FY$1, DataRegularSeason20242025!$E$3:$E$1315, $A18)</f>
        <v>16</v>
      </c>
      <c r="FZ18">
        <f>SUMIFS(DataRegularSeason20242025!$AA$3:$AA$1315,DataRegularSeason20242025!$B$3:$B$1315, "&lt;=" &amp; FZ$1, DataRegularSeason20242025!$D$3:$D$1315, $A18)+SUMIFS(DataRegularSeason20242025!$AB$3:$AB$1315,DataRegularSeason20242025!$B$3:$B$1315, "&lt;=" &amp; FZ$1, DataRegularSeason20242025!$E$3:$E$1315, $A18)</f>
        <v>16</v>
      </c>
      <c r="GA18">
        <f>SUMIFS(DataRegularSeason20242025!$AA$3:$AA$1315,DataRegularSeason20242025!$B$3:$B$1315, "&lt;=" &amp; GA$1, DataRegularSeason20242025!$D$3:$D$1315, $A18)+SUMIFS(DataRegularSeason20242025!$AB$3:$AB$1315,DataRegularSeason20242025!$B$3:$B$1315, "&lt;=" &amp; GA$1, DataRegularSeason20242025!$E$3:$E$1315, $A18)</f>
        <v>16</v>
      </c>
      <c r="GB18">
        <f>SUMIFS(DataRegularSeason20242025!$AA$3:$AA$1315,DataRegularSeason20242025!$B$3:$B$1315, "&lt;=" &amp; GB$1, DataRegularSeason20242025!$D$3:$D$1315, $A18)+SUMIFS(DataRegularSeason20242025!$AB$3:$AB$1315,DataRegularSeason20242025!$B$3:$B$1315, "&lt;=" &amp; GB$1, DataRegularSeason20242025!$E$3:$E$1315, $A18)</f>
        <v>16</v>
      </c>
      <c r="GC18">
        <f>SUMIFS(DataRegularSeason20242025!$AA$3:$AA$1315,DataRegularSeason20242025!$B$3:$B$1315, "&lt;=" &amp; GC$1, DataRegularSeason20242025!$D$3:$D$1315, $A18)+SUMIFS(DataRegularSeason20242025!$AB$3:$AB$1315,DataRegularSeason20242025!$B$3:$B$1315, "&lt;=" &amp; GC$1, DataRegularSeason20242025!$E$3:$E$1315, $A18)</f>
        <v>16</v>
      </c>
      <c r="GD18">
        <f>SUMIFS(DataRegularSeason20242025!$AA$3:$AA$1315,DataRegularSeason20242025!$B$3:$B$1315, "&lt;=" &amp; GD$1, DataRegularSeason20242025!$D$3:$D$1315, $A18)+SUMIFS(DataRegularSeason20242025!$AB$3:$AB$1315,DataRegularSeason20242025!$B$3:$B$1315, "&lt;=" &amp; GD$1, DataRegularSeason20242025!$E$3:$E$1315, $A18)</f>
        <v>16</v>
      </c>
      <c r="GE18">
        <f>SUMIFS(DataRegularSeason20242025!$AA$3:$AA$1315,DataRegularSeason20242025!$B$3:$B$1315, "&lt;=" &amp; GE$1, DataRegularSeason20242025!$D$3:$D$1315, $A18)+SUMIFS(DataRegularSeason20242025!$AB$3:$AB$1315,DataRegularSeason20242025!$B$3:$B$1315, "&lt;=" &amp; GE$1, DataRegularSeason20242025!$E$3:$E$1315, $A18)</f>
        <v>16</v>
      </c>
      <c r="GF18">
        <f>SUMIFS(DataRegularSeason20242025!$AA$3:$AA$1315,DataRegularSeason20242025!$B$3:$B$1315, "&lt;=" &amp; GF$1, DataRegularSeason20242025!$D$3:$D$1315, $A18)+SUMIFS(DataRegularSeason20242025!$AB$3:$AB$1315,DataRegularSeason20242025!$B$3:$B$1315, "&lt;=" &amp; GF$1, DataRegularSeason20242025!$E$3:$E$1315, $A18)</f>
        <v>16</v>
      </c>
      <c r="GG18">
        <f>SUMIFS(DataRegularSeason20242025!$AA$3:$AA$1315,DataRegularSeason20242025!$B$3:$B$1315, "&lt;=" &amp; GG$1, DataRegularSeason20242025!$D$3:$D$1315, $A18)+SUMIFS(DataRegularSeason20242025!$AB$3:$AB$1315,DataRegularSeason20242025!$B$3:$B$1315, "&lt;=" &amp; GG$1, DataRegularSeason20242025!$E$3:$E$1315, $A18)</f>
        <v>16</v>
      </c>
      <c r="GH18">
        <f>SUMIFS(DataRegularSeason20242025!$AA$3:$AA$1315,DataRegularSeason20242025!$B$3:$B$1315, "&lt;=" &amp; GH$1, DataRegularSeason20242025!$D$3:$D$1315, $A18)+SUMIFS(DataRegularSeason20242025!$AB$3:$AB$1315,DataRegularSeason20242025!$B$3:$B$1315, "&lt;=" &amp; GH$1, DataRegularSeason20242025!$E$3:$E$1315, $A18)</f>
        <v>16</v>
      </c>
      <c r="GI18">
        <f>SUMIFS(DataRegularSeason20242025!$AA$3:$AA$1315,DataRegularSeason20242025!$B$3:$B$1315, "&lt;=" &amp; GI$1, DataRegularSeason20242025!$D$3:$D$1315, $A18)+SUMIFS(DataRegularSeason20242025!$AB$3:$AB$1315,DataRegularSeason20242025!$B$3:$B$1315, "&lt;=" &amp; GI$1, DataRegularSeason20242025!$E$3:$E$1315, $A18)</f>
        <v>16</v>
      </c>
      <c r="GJ18">
        <f>SUMIFS(DataRegularSeason20242025!$AA$3:$AA$1315,DataRegularSeason20242025!$B$3:$B$1315, "&lt;=" &amp; GJ$1, DataRegularSeason20242025!$D$3:$D$1315, $A18)+SUMIFS(DataRegularSeason20242025!$AB$3:$AB$1315,DataRegularSeason20242025!$B$3:$B$1315, "&lt;=" &amp; GJ$1, DataRegularSeason20242025!$E$3:$E$1315, $A18)</f>
        <v>16</v>
      </c>
      <c r="GK18">
        <f>SUMIFS(DataRegularSeason20242025!$AA$3:$AA$1315,DataRegularSeason20242025!$B$3:$B$1315, "&lt;=" &amp; GK$1, DataRegularSeason20242025!$D$3:$D$1315, $A18)+SUMIFS(DataRegularSeason20242025!$AB$3:$AB$1315,DataRegularSeason20242025!$B$3:$B$1315, "&lt;=" &amp; GK$1, DataRegularSeason20242025!$E$3:$E$1315, $A18)</f>
        <v>16</v>
      </c>
      <c r="GL18">
        <f>SUMIFS(DataRegularSeason20242025!$AA$3:$AA$1315,DataRegularSeason20242025!$B$3:$B$1315, "&lt;=" &amp; GL$1, DataRegularSeason20242025!$D$3:$D$1315, $A18)+SUMIFS(DataRegularSeason20242025!$AB$3:$AB$1315,DataRegularSeason20242025!$B$3:$B$1315, "&lt;=" &amp; GL$1, DataRegularSeason20242025!$E$3:$E$1315, $A18)</f>
        <v>16</v>
      </c>
      <c r="GM18">
        <f>SUMIFS(DataRegularSeason20242025!$AA$3:$AA$1315,DataRegularSeason20242025!$B$3:$B$1315, "&lt;=" &amp; GM$1, DataRegularSeason20242025!$D$3:$D$1315, $A18)+SUMIFS(DataRegularSeason20242025!$AB$3:$AB$1315,DataRegularSeason20242025!$B$3:$B$1315, "&lt;=" &amp; GM$1, DataRegularSeason20242025!$E$3:$E$1315, $A18)</f>
        <v>16</v>
      </c>
      <c r="GN18">
        <f>SUMIFS(DataRegularSeason20242025!$AA$3:$AA$1315,DataRegularSeason20242025!$B$3:$B$1315, "&lt;=" &amp; GN$1, DataRegularSeason20242025!$D$3:$D$1315, $A18)+SUMIFS(DataRegularSeason20242025!$AB$3:$AB$1315,DataRegularSeason20242025!$B$3:$B$1315, "&lt;=" &amp; GN$1, DataRegularSeason20242025!$E$3:$E$1315, $A18)</f>
        <v>16</v>
      </c>
      <c r="GO18">
        <f>SUMIFS(DataRegularSeason20242025!$AA$3:$AA$1315,DataRegularSeason20242025!$B$3:$B$1315, "&lt;=" &amp; GO$1, DataRegularSeason20242025!$D$3:$D$1315, $A18)+SUMIFS(DataRegularSeason20242025!$AB$3:$AB$1315,DataRegularSeason20242025!$B$3:$B$1315, "&lt;=" &amp; GO$1, DataRegularSeason20242025!$E$3:$E$1315, $A18)</f>
        <v>16</v>
      </c>
      <c r="GP18">
        <f>SUMIFS(DataRegularSeason20242025!$AA$3:$AA$1315,DataRegularSeason20242025!$B$3:$B$1315, "&lt;=" &amp; GP$1, DataRegularSeason20242025!$D$3:$D$1315, $A18)+SUMIFS(DataRegularSeason20242025!$AB$3:$AB$1315,DataRegularSeason20242025!$B$3:$B$1315, "&lt;=" &amp; GP$1, DataRegularSeason20242025!$E$3:$E$1315, $A18)</f>
        <v>16</v>
      </c>
      <c r="GQ18">
        <f>SUMIFS(DataRegularSeason20242025!$AA$3:$AA$1315,DataRegularSeason20242025!$B$3:$B$1315, "&lt;=" &amp; GQ$1, DataRegularSeason20242025!$D$3:$D$1315, $A18)+SUMIFS(DataRegularSeason20242025!$AB$3:$AB$1315,DataRegularSeason20242025!$B$3:$B$1315, "&lt;=" &amp; GQ$1, DataRegularSeason20242025!$E$3:$E$1315, $A18)</f>
        <v>16</v>
      </c>
      <c r="GR18">
        <f>SUMIFS(DataRegularSeason20242025!$AA$3:$AA$1315,DataRegularSeason20242025!$B$3:$B$1315, "&lt;=" &amp; GR$1, DataRegularSeason20242025!$D$3:$D$1315, $A18)+SUMIFS(DataRegularSeason20242025!$AB$3:$AB$1315,DataRegularSeason20242025!$B$3:$B$1315, "&lt;=" &amp; GR$1, DataRegularSeason20242025!$E$3:$E$1315, $A18)</f>
        <v>16</v>
      </c>
      <c r="GS18">
        <f>SUMIFS(DataRegularSeason20242025!$AA$3:$AA$1315,DataRegularSeason20242025!$B$3:$B$1315, "&lt;=" &amp; GS$1, DataRegularSeason20242025!$D$3:$D$1315, $A18)+SUMIFS(DataRegularSeason20242025!$AB$3:$AB$1315,DataRegularSeason20242025!$B$3:$B$1315, "&lt;=" &amp; GS$1, DataRegularSeason20242025!$E$3:$E$1315, $A18)</f>
        <v>16</v>
      </c>
      <c r="GT18">
        <f>SUMIFS(DataRegularSeason20242025!$AA$3:$AA$1315,DataRegularSeason20242025!$B$3:$B$1315, "&lt;=" &amp; GT$1, DataRegularSeason20242025!$D$3:$D$1315, $A18)+SUMIFS(DataRegularSeason20242025!$AB$3:$AB$1315,DataRegularSeason20242025!$B$3:$B$1315, "&lt;=" &amp; GT$1, DataRegularSeason20242025!$E$3:$E$1315, $A18)</f>
        <v>16</v>
      </c>
      <c r="GU18">
        <f>SUMIFS(DataRegularSeason20242025!$AA$3:$AA$1315,DataRegularSeason20242025!$B$3:$B$1315, "&lt;=" &amp; GU$1, DataRegularSeason20242025!$D$3:$D$1315, $A18)+SUMIFS(DataRegularSeason20242025!$AB$3:$AB$1315,DataRegularSeason20242025!$B$3:$B$1315, "&lt;=" &amp; GU$1, DataRegularSeason20242025!$E$3:$E$1315, $A18)</f>
        <v>16</v>
      </c>
    </row>
    <row r="19" spans="1:203" x14ac:dyDescent="0.25">
      <c r="A19" t="s">
        <v>27</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7</v>
      </c>
      <c r="U19">
        <f>SUMIFS(DataRegularSeason20242025!$AA$3:$AA$1315,DataRegularSeason20242025!$B$3:$B$1315, "&lt;=" &amp; U$1, DataRegularSeason20242025!$D$3:$D$1315, $A19)+SUMIFS(DataRegularSeason20242025!$AB$3:$AB$1315,DataRegularSeason20242025!$B$3:$B$1315, "&lt;=" &amp; U$1, DataRegularSeason20242025!$E$3:$E$1315, $A19)</f>
        <v>7</v>
      </c>
      <c r="V19">
        <f>SUMIFS(DataRegularSeason20242025!$AA$3:$AA$1315,DataRegularSeason20242025!$B$3:$B$1315, "&lt;=" &amp; V$1, DataRegularSeason20242025!$D$3:$D$1315, $A19)+SUMIFS(DataRegularSeason20242025!$AB$3:$AB$1315,DataRegularSeason20242025!$B$3:$B$1315, "&lt;=" &amp; V$1, DataRegularSeason20242025!$E$3:$E$1315, $A19)</f>
        <v>7</v>
      </c>
      <c r="W19">
        <f>SUMIFS(DataRegularSeason20242025!$AA$3:$AA$1315,DataRegularSeason20242025!$B$3:$B$1315, "&lt;=" &amp; W$1, DataRegularSeason20242025!$D$3:$D$1315, $A19)+SUMIFS(DataRegularSeason20242025!$AB$3:$AB$1315,DataRegularSeason20242025!$B$3:$B$1315, "&lt;=" &amp; W$1, DataRegularSeason20242025!$E$3:$E$1315, $A19)</f>
        <v>9</v>
      </c>
      <c r="X19">
        <f>SUMIFS(DataRegularSeason20242025!$AA$3:$AA$1315,DataRegularSeason20242025!$B$3:$B$1315, "&lt;=" &amp; X$1, DataRegularSeason20242025!$D$3:$D$1315, $A19)+SUMIFS(DataRegularSeason20242025!$AB$3:$AB$1315,DataRegularSeason20242025!$B$3:$B$1315, "&lt;=" &amp; X$1, DataRegularSeason20242025!$E$3:$E$1315, $A19)</f>
        <v>9</v>
      </c>
      <c r="Y19">
        <f>SUMIFS(DataRegularSeason20242025!$AA$3:$AA$1315,DataRegularSeason20242025!$B$3:$B$1315, "&lt;=" &amp; Y$1, DataRegularSeason20242025!$D$3:$D$1315, $A19)+SUMIFS(DataRegularSeason20242025!$AB$3:$AB$1315,DataRegularSeason20242025!$B$3:$B$1315, "&lt;=" &amp; Y$1, DataRegularSeason20242025!$E$3:$E$1315, $A19)</f>
        <v>9</v>
      </c>
      <c r="Z19">
        <f>SUMIFS(DataRegularSeason20242025!$AA$3:$AA$1315,DataRegularSeason20242025!$B$3:$B$1315, "&lt;=" &amp; Z$1, DataRegularSeason20242025!$D$3:$D$1315, $A19)+SUMIFS(DataRegularSeason20242025!$AB$3:$AB$1315,DataRegularSeason20242025!$B$3:$B$1315, "&lt;=" &amp; Z$1, DataRegularSeason20242025!$E$3:$E$1315, $A19)</f>
        <v>11</v>
      </c>
      <c r="AA19">
        <f>SUMIFS(DataRegularSeason20242025!$AA$3:$AA$1315,DataRegularSeason20242025!$B$3:$B$1315, "&lt;=" &amp; AA$1, DataRegularSeason20242025!$D$3:$D$1315, $A19)+SUMIFS(DataRegularSeason20242025!$AB$3:$AB$1315,DataRegularSeason20242025!$B$3:$B$1315, "&lt;=" &amp; AA$1, DataRegularSeason20242025!$E$3:$E$1315, $A19)</f>
        <v>13</v>
      </c>
      <c r="AB19">
        <f>SUMIFS(DataRegularSeason20242025!$AA$3:$AA$1315,DataRegularSeason20242025!$B$3:$B$1315, "&lt;=" &amp; AB$1, DataRegularSeason20242025!$D$3:$D$1315, $A19)+SUMIFS(DataRegularSeason20242025!$AB$3:$AB$1315,DataRegularSeason20242025!$B$3:$B$1315, "&lt;=" &amp; AB$1, DataRegularSeason20242025!$E$3:$E$1315, $A19)</f>
        <v>13</v>
      </c>
      <c r="AC19">
        <f>SUMIFS(DataRegularSeason20242025!$AA$3:$AA$1315,DataRegularSeason20242025!$B$3:$B$1315, "&lt;=" &amp; AC$1, DataRegularSeason20242025!$D$3:$D$1315, $A19)+SUMIFS(DataRegularSeason20242025!$AB$3:$AB$1315,DataRegularSeason20242025!$B$3:$B$1315, "&lt;=" &amp; AC$1, DataRegularSeason20242025!$E$3:$E$1315, $A19)</f>
        <v>15</v>
      </c>
      <c r="AD19">
        <f>SUMIFS(DataRegularSeason20242025!$AA$3:$AA$1315,DataRegularSeason20242025!$B$3:$B$1315, "&lt;=" &amp; AD$1, DataRegularSeason20242025!$D$3:$D$1315, $A19)+SUMIFS(DataRegularSeason20242025!$AB$3:$AB$1315,DataRegularSeason20242025!$B$3:$B$1315, "&lt;=" &amp; AD$1, DataRegularSeason20242025!$E$3:$E$1315, $A19)</f>
        <v>15</v>
      </c>
      <c r="AE19">
        <f>SUMIFS(DataRegularSeason20242025!$AA$3:$AA$1315,DataRegularSeason20242025!$B$3:$B$1315, "&lt;=" &amp; AE$1, DataRegularSeason20242025!$D$3:$D$1315, $A19)+SUMIFS(DataRegularSeason20242025!$AB$3:$AB$1315,DataRegularSeason20242025!$B$3:$B$1315, "&lt;=" &amp; AE$1, DataRegularSeason20242025!$E$3:$E$1315, $A19)</f>
        <v>15</v>
      </c>
      <c r="AF19">
        <f>SUMIFS(DataRegularSeason20242025!$AA$3:$AA$1315,DataRegularSeason20242025!$B$3:$B$1315, "&lt;=" &amp; AF$1, DataRegularSeason20242025!$D$3:$D$1315, $A19)+SUMIFS(DataRegularSeason20242025!$AB$3:$AB$1315,DataRegularSeason20242025!$B$3:$B$1315, "&lt;=" &amp; AF$1, DataRegularSeason20242025!$E$3:$E$1315, $A19)</f>
        <v>15</v>
      </c>
      <c r="AG19">
        <f>SUMIFS(DataRegularSeason20242025!$AA$3:$AA$1315,DataRegularSeason20242025!$B$3:$B$1315, "&lt;=" &amp; AG$1, DataRegularSeason20242025!$D$3:$D$1315, $A19)+SUMIFS(DataRegularSeason20242025!$AB$3:$AB$1315,DataRegularSeason20242025!$B$3:$B$1315, "&lt;=" &amp; AG$1, DataRegularSeason20242025!$E$3:$E$1315, $A19)</f>
        <v>15</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15</v>
      </c>
      <c r="AK19">
        <f>SUMIFS(DataRegularSeason20242025!$AA$3:$AA$1315,DataRegularSeason20242025!$B$3:$B$1315, "&lt;=" &amp; AK$1, DataRegularSeason20242025!$D$3:$D$1315, $A19)+SUMIFS(DataRegularSeason20242025!$AB$3:$AB$1315,DataRegularSeason20242025!$B$3:$B$1315, "&lt;=" &amp; AK$1, DataRegularSeason20242025!$E$3:$E$1315, $A19)</f>
        <v>15</v>
      </c>
      <c r="AL19">
        <f>SUMIFS(DataRegularSeason20242025!$AA$3:$AA$1315,DataRegularSeason20242025!$B$3:$B$1315, "&lt;=" &amp; AL$1, DataRegularSeason20242025!$D$3:$D$1315, $A19)+SUMIFS(DataRegularSeason20242025!$AB$3:$AB$1315,DataRegularSeason20242025!$B$3:$B$1315, "&lt;=" &amp; AL$1, DataRegularSeason20242025!$E$3:$E$1315, $A19)</f>
        <v>15</v>
      </c>
      <c r="AM19">
        <f>SUMIFS(DataRegularSeason20242025!$AA$3:$AA$1315,DataRegularSeason20242025!$B$3:$B$1315, "&lt;=" &amp; AM$1, DataRegularSeason20242025!$D$3:$D$1315, $A19)+SUMIFS(DataRegularSeason20242025!$AB$3:$AB$1315,DataRegularSeason20242025!$B$3:$B$1315, "&lt;=" &amp; AM$1, DataRegularSeason20242025!$E$3:$E$1315, $A19)</f>
        <v>15</v>
      </c>
      <c r="AN19">
        <f>SUMIFS(DataRegularSeason20242025!$AA$3:$AA$1315,DataRegularSeason20242025!$B$3:$B$1315, "&lt;=" &amp; AN$1, DataRegularSeason20242025!$D$3:$D$1315, $A19)+SUMIFS(DataRegularSeason20242025!$AB$3:$AB$1315,DataRegularSeason20242025!$B$3:$B$1315, "&lt;=" &amp; AN$1, DataRegularSeason20242025!$E$3:$E$1315, $A19)</f>
        <v>15</v>
      </c>
      <c r="AO19">
        <f>SUMIFS(DataRegularSeason20242025!$AA$3:$AA$1315,DataRegularSeason20242025!$B$3:$B$1315, "&lt;=" &amp; AO$1, DataRegularSeason20242025!$D$3:$D$1315, $A19)+SUMIFS(DataRegularSeason20242025!$AB$3:$AB$1315,DataRegularSeason20242025!$B$3:$B$1315, "&lt;=" &amp; AO$1, DataRegularSeason20242025!$E$3:$E$1315, $A19)</f>
        <v>15</v>
      </c>
      <c r="AP19">
        <f>SUMIFS(DataRegularSeason20242025!$AA$3:$AA$1315,DataRegularSeason20242025!$B$3:$B$1315, "&lt;=" &amp; AP$1, DataRegularSeason20242025!$D$3:$D$1315, $A19)+SUMIFS(DataRegularSeason20242025!$AB$3:$AB$1315,DataRegularSeason20242025!$B$3:$B$1315, "&lt;=" &amp; AP$1, DataRegularSeason20242025!$E$3:$E$1315, $A19)</f>
        <v>15</v>
      </c>
      <c r="AQ19">
        <f>SUMIFS(DataRegularSeason20242025!$AA$3:$AA$1315,DataRegularSeason20242025!$B$3:$B$1315, "&lt;=" &amp; AQ$1, DataRegularSeason20242025!$D$3:$D$1315, $A19)+SUMIFS(DataRegularSeason20242025!$AB$3:$AB$1315,DataRegularSeason20242025!$B$3:$B$1315, "&lt;=" &amp; AQ$1, DataRegularSeason20242025!$E$3:$E$1315, $A19)</f>
        <v>15</v>
      </c>
      <c r="AR19">
        <f>SUMIFS(DataRegularSeason20242025!$AA$3:$AA$1315,DataRegularSeason20242025!$B$3:$B$1315, "&lt;=" &amp; AR$1, DataRegularSeason20242025!$D$3:$D$1315, $A19)+SUMIFS(DataRegularSeason20242025!$AB$3:$AB$1315,DataRegularSeason20242025!$B$3:$B$1315, "&lt;=" &amp; AR$1, DataRegularSeason20242025!$E$3:$E$1315, $A19)</f>
        <v>15</v>
      </c>
      <c r="AS19">
        <f>SUMIFS(DataRegularSeason20242025!$AA$3:$AA$1315,DataRegularSeason20242025!$B$3:$B$1315, "&lt;=" &amp; AS$1, DataRegularSeason20242025!$D$3:$D$1315, $A19)+SUMIFS(DataRegularSeason20242025!$AB$3:$AB$1315,DataRegularSeason20242025!$B$3:$B$1315, "&lt;=" &amp; AS$1, DataRegularSeason20242025!$E$3:$E$1315, $A19)</f>
        <v>15</v>
      </c>
      <c r="AT19">
        <f>SUMIFS(DataRegularSeason20242025!$AA$3:$AA$1315,DataRegularSeason20242025!$B$3:$B$1315, "&lt;=" &amp; AT$1, DataRegularSeason20242025!$D$3:$D$1315, $A19)+SUMIFS(DataRegularSeason20242025!$AB$3:$AB$1315,DataRegularSeason20242025!$B$3:$B$1315, "&lt;=" &amp; AT$1, DataRegularSeason20242025!$E$3:$E$1315, $A19)</f>
        <v>15</v>
      </c>
      <c r="AU19">
        <f>SUMIFS(DataRegularSeason20242025!$AA$3:$AA$1315,DataRegularSeason20242025!$B$3:$B$1315, "&lt;=" &amp; AU$1, DataRegularSeason20242025!$D$3:$D$1315, $A19)+SUMIFS(DataRegularSeason20242025!$AB$3:$AB$1315,DataRegularSeason20242025!$B$3:$B$1315, "&lt;=" &amp; AU$1, DataRegularSeason20242025!$E$3:$E$1315, $A19)</f>
        <v>15</v>
      </c>
      <c r="AV19">
        <f>SUMIFS(DataRegularSeason20242025!$AA$3:$AA$1315,DataRegularSeason20242025!$B$3:$B$1315, "&lt;=" &amp; AV$1, DataRegularSeason20242025!$D$3:$D$1315, $A19)+SUMIFS(DataRegularSeason20242025!$AB$3:$AB$1315,DataRegularSeason20242025!$B$3:$B$1315, "&lt;=" &amp; AV$1, DataRegularSeason20242025!$E$3:$E$1315, $A19)</f>
        <v>15</v>
      </c>
      <c r="AW19">
        <f>SUMIFS(DataRegularSeason20242025!$AA$3:$AA$1315,DataRegularSeason20242025!$B$3:$B$1315, "&lt;=" &amp; AW$1, DataRegularSeason20242025!$D$3:$D$1315, $A19)+SUMIFS(DataRegularSeason20242025!$AB$3:$AB$1315,DataRegularSeason20242025!$B$3:$B$1315, "&lt;=" &amp; AW$1, DataRegularSeason20242025!$E$3:$E$1315, $A19)</f>
        <v>15</v>
      </c>
      <c r="AX19">
        <f>SUMIFS(DataRegularSeason20242025!$AA$3:$AA$1315,DataRegularSeason20242025!$B$3:$B$1315, "&lt;=" &amp; AX$1, DataRegularSeason20242025!$D$3:$D$1315, $A19)+SUMIFS(DataRegularSeason20242025!$AB$3:$AB$1315,DataRegularSeason20242025!$B$3:$B$1315, "&lt;=" &amp; AX$1, DataRegularSeason20242025!$E$3:$E$1315, $A19)</f>
        <v>15</v>
      </c>
      <c r="AY19">
        <f>SUMIFS(DataRegularSeason20242025!$AA$3:$AA$1315,DataRegularSeason20242025!$B$3:$B$1315, "&lt;=" &amp; AY$1, DataRegularSeason20242025!$D$3:$D$1315, $A19)+SUMIFS(DataRegularSeason20242025!$AB$3:$AB$1315,DataRegularSeason20242025!$B$3:$B$1315, "&lt;=" &amp; AY$1, DataRegularSeason20242025!$E$3:$E$1315, $A19)</f>
        <v>15</v>
      </c>
      <c r="AZ19">
        <f>SUMIFS(DataRegularSeason20242025!$AA$3:$AA$1315,DataRegularSeason20242025!$B$3:$B$1315, "&lt;=" &amp; AZ$1, DataRegularSeason20242025!$D$3:$D$1315, $A19)+SUMIFS(DataRegularSeason20242025!$AB$3:$AB$1315,DataRegularSeason20242025!$B$3:$B$1315, "&lt;=" &amp; AZ$1, DataRegularSeason20242025!$E$3:$E$1315, $A19)</f>
        <v>15</v>
      </c>
      <c r="BA19">
        <f>SUMIFS(DataRegularSeason20242025!$AA$3:$AA$1315,DataRegularSeason20242025!$B$3:$B$1315, "&lt;=" &amp; BA$1, DataRegularSeason20242025!$D$3:$D$1315, $A19)+SUMIFS(DataRegularSeason20242025!$AB$3:$AB$1315,DataRegularSeason20242025!$B$3:$B$1315, "&lt;=" &amp; BA$1, DataRegularSeason20242025!$E$3:$E$1315, $A19)</f>
        <v>15</v>
      </c>
      <c r="BB19">
        <f>SUMIFS(DataRegularSeason20242025!$AA$3:$AA$1315,DataRegularSeason20242025!$B$3:$B$1315, "&lt;=" &amp; BB$1, DataRegularSeason20242025!$D$3:$D$1315, $A19)+SUMIFS(DataRegularSeason20242025!$AB$3:$AB$1315,DataRegularSeason20242025!$B$3:$B$1315, "&lt;=" &amp; BB$1, DataRegularSeason20242025!$E$3:$E$1315, $A19)</f>
        <v>15</v>
      </c>
      <c r="BC19">
        <f>SUMIFS(DataRegularSeason20242025!$AA$3:$AA$1315,DataRegularSeason20242025!$B$3:$B$1315, "&lt;=" &amp; BC$1, DataRegularSeason20242025!$D$3:$D$1315, $A19)+SUMIFS(DataRegularSeason20242025!$AB$3:$AB$1315,DataRegularSeason20242025!$B$3:$B$1315, "&lt;=" &amp; BC$1, DataRegularSeason20242025!$E$3:$E$1315, $A19)</f>
        <v>15</v>
      </c>
      <c r="BD19">
        <f>SUMIFS(DataRegularSeason20242025!$AA$3:$AA$1315,DataRegularSeason20242025!$B$3:$B$1315, "&lt;=" &amp; BD$1, DataRegularSeason20242025!$D$3:$D$1315, $A19)+SUMIFS(DataRegularSeason20242025!$AB$3:$AB$1315,DataRegularSeason20242025!$B$3:$B$1315, "&lt;=" &amp; BD$1, DataRegularSeason20242025!$E$3:$E$1315, $A19)</f>
        <v>15</v>
      </c>
      <c r="BE19">
        <f>SUMIFS(DataRegularSeason20242025!$AA$3:$AA$1315,DataRegularSeason20242025!$B$3:$B$1315, "&lt;=" &amp; BE$1, DataRegularSeason20242025!$D$3:$D$1315, $A19)+SUMIFS(DataRegularSeason20242025!$AB$3:$AB$1315,DataRegularSeason20242025!$B$3:$B$1315, "&lt;=" &amp; BE$1, DataRegularSeason20242025!$E$3:$E$1315, $A19)</f>
        <v>15</v>
      </c>
      <c r="BF19">
        <f>SUMIFS(DataRegularSeason20242025!$AA$3:$AA$1315,DataRegularSeason20242025!$B$3:$B$1315, "&lt;=" &amp; BF$1, DataRegularSeason20242025!$D$3:$D$1315, $A19)+SUMIFS(DataRegularSeason20242025!$AB$3:$AB$1315,DataRegularSeason20242025!$B$3:$B$1315, "&lt;=" &amp; BF$1, DataRegularSeason20242025!$E$3:$E$1315, $A19)</f>
        <v>15</v>
      </c>
      <c r="BG19">
        <f>SUMIFS(DataRegularSeason20242025!$AA$3:$AA$1315,DataRegularSeason20242025!$B$3:$B$1315, "&lt;=" &amp; BG$1, DataRegularSeason20242025!$D$3:$D$1315, $A19)+SUMIFS(DataRegularSeason20242025!$AB$3:$AB$1315,DataRegularSeason20242025!$B$3:$B$1315, "&lt;=" &amp; BG$1, DataRegularSeason20242025!$E$3:$E$1315, $A19)</f>
        <v>15</v>
      </c>
      <c r="BH19">
        <f>SUMIFS(DataRegularSeason20242025!$AA$3:$AA$1315,DataRegularSeason20242025!$B$3:$B$1315, "&lt;=" &amp; BH$1, DataRegularSeason20242025!$D$3:$D$1315, $A19)+SUMIFS(DataRegularSeason20242025!$AB$3:$AB$1315,DataRegularSeason20242025!$B$3:$B$1315, "&lt;=" &amp; BH$1, DataRegularSeason20242025!$E$3:$E$1315, $A19)</f>
        <v>15</v>
      </c>
      <c r="BI19">
        <f>SUMIFS(DataRegularSeason20242025!$AA$3:$AA$1315,DataRegularSeason20242025!$B$3:$B$1315, "&lt;=" &amp; BI$1, DataRegularSeason20242025!$D$3:$D$1315, $A19)+SUMIFS(DataRegularSeason20242025!$AB$3:$AB$1315,DataRegularSeason20242025!$B$3:$B$1315, "&lt;=" &amp; BI$1, DataRegularSeason20242025!$E$3:$E$1315, $A19)</f>
        <v>15</v>
      </c>
      <c r="BJ19">
        <f>SUMIFS(DataRegularSeason20242025!$AA$3:$AA$1315,DataRegularSeason20242025!$B$3:$B$1315, "&lt;=" &amp; BJ$1, DataRegularSeason20242025!$D$3:$D$1315, $A19)+SUMIFS(DataRegularSeason20242025!$AB$3:$AB$1315,DataRegularSeason20242025!$B$3:$B$1315, "&lt;=" &amp; BJ$1, DataRegularSeason20242025!$E$3:$E$1315, $A19)</f>
        <v>15</v>
      </c>
      <c r="BK19">
        <f>SUMIFS(DataRegularSeason20242025!$AA$3:$AA$1315,DataRegularSeason20242025!$B$3:$B$1315, "&lt;=" &amp; BK$1, DataRegularSeason20242025!$D$3:$D$1315, $A19)+SUMIFS(DataRegularSeason20242025!$AB$3:$AB$1315,DataRegularSeason20242025!$B$3:$B$1315, "&lt;=" &amp; BK$1, DataRegularSeason20242025!$E$3:$E$1315, $A19)</f>
        <v>15</v>
      </c>
      <c r="BL19">
        <f>SUMIFS(DataRegularSeason20242025!$AA$3:$AA$1315,DataRegularSeason20242025!$B$3:$B$1315, "&lt;=" &amp; BL$1, DataRegularSeason20242025!$D$3:$D$1315, $A19)+SUMIFS(DataRegularSeason20242025!$AB$3:$AB$1315,DataRegularSeason20242025!$B$3:$B$1315, "&lt;=" &amp; BL$1, DataRegularSeason20242025!$E$3:$E$1315, $A19)</f>
        <v>15</v>
      </c>
      <c r="BM19">
        <f>SUMIFS(DataRegularSeason20242025!$AA$3:$AA$1315,DataRegularSeason20242025!$B$3:$B$1315, "&lt;=" &amp; BM$1, DataRegularSeason20242025!$D$3:$D$1315, $A19)+SUMIFS(DataRegularSeason20242025!$AB$3:$AB$1315,DataRegularSeason20242025!$B$3:$B$1315, "&lt;=" &amp; BM$1, DataRegularSeason20242025!$E$3:$E$1315, $A19)</f>
        <v>15</v>
      </c>
      <c r="BN19">
        <f>SUMIFS(DataRegularSeason20242025!$AA$3:$AA$1315,DataRegularSeason20242025!$B$3:$B$1315, "&lt;=" &amp; BN$1, DataRegularSeason20242025!$D$3:$D$1315, $A19)+SUMIFS(DataRegularSeason20242025!$AB$3:$AB$1315,DataRegularSeason20242025!$B$3:$B$1315, "&lt;=" &amp; BN$1, DataRegularSeason20242025!$E$3:$E$1315, $A19)</f>
        <v>15</v>
      </c>
      <c r="BO19">
        <f>SUMIFS(DataRegularSeason20242025!$AA$3:$AA$1315,DataRegularSeason20242025!$B$3:$B$1315, "&lt;=" &amp; BO$1, DataRegularSeason20242025!$D$3:$D$1315, $A19)+SUMIFS(DataRegularSeason20242025!$AB$3:$AB$1315,DataRegularSeason20242025!$B$3:$B$1315, "&lt;=" &amp; BO$1, DataRegularSeason20242025!$E$3:$E$1315, $A19)</f>
        <v>15</v>
      </c>
      <c r="BP19">
        <f>SUMIFS(DataRegularSeason20242025!$AA$3:$AA$1315,DataRegularSeason20242025!$B$3:$B$1315, "&lt;=" &amp; BP$1, DataRegularSeason20242025!$D$3:$D$1315, $A19)+SUMIFS(DataRegularSeason20242025!$AB$3:$AB$1315,DataRegularSeason20242025!$B$3:$B$1315, "&lt;=" &amp; BP$1, DataRegularSeason20242025!$E$3:$E$1315, $A19)</f>
        <v>15</v>
      </c>
      <c r="BQ19">
        <f>SUMIFS(DataRegularSeason20242025!$AA$3:$AA$1315,DataRegularSeason20242025!$B$3:$B$1315, "&lt;=" &amp; BQ$1, DataRegularSeason20242025!$D$3:$D$1315, $A19)+SUMIFS(DataRegularSeason20242025!$AB$3:$AB$1315,DataRegularSeason20242025!$B$3:$B$1315, "&lt;=" &amp; BQ$1, DataRegularSeason20242025!$E$3:$E$1315, $A19)</f>
        <v>15</v>
      </c>
      <c r="BR19">
        <f>SUMIFS(DataRegularSeason20242025!$AA$3:$AA$1315,DataRegularSeason20242025!$B$3:$B$1315, "&lt;=" &amp; BR$1, DataRegularSeason20242025!$D$3:$D$1315, $A19)+SUMIFS(DataRegularSeason20242025!$AB$3:$AB$1315,DataRegularSeason20242025!$B$3:$B$1315, "&lt;=" &amp; BR$1, DataRegularSeason20242025!$E$3:$E$1315, $A19)</f>
        <v>15</v>
      </c>
      <c r="BS19">
        <f>SUMIFS(DataRegularSeason20242025!$AA$3:$AA$1315,DataRegularSeason20242025!$B$3:$B$1315, "&lt;=" &amp; BS$1, DataRegularSeason20242025!$D$3:$D$1315, $A19)+SUMIFS(DataRegularSeason20242025!$AB$3:$AB$1315,DataRegularSeason20242025!$B$3:$B$1315, "&lt;=" &amp; BS$1, DataRegularSeason20242025!$E$3:$E$1315, $A19)</f>
        <v>15</v>
      </c>
      <c r="BT19">
        <f>SUMIFS(DataRegularSeason20242025!$AA$3:$AA$1315,DataRegularSeason20242025!$B$3:$B$1315, "&lt;=" &amp; BT$1, DataRegularSeason20242025!$D$3:$D$1315, $A19)+SUMIFS(DataRegularSeason20242025!$AB$3:$AB$1315,DataRegularSeason20242025!$B$3:$B$1315, "&lt;=" &amp; BT$1, DataRegularSeason20242025!$E$3:$E$1315, $A19)</f>
        <v>15</v>
      </c>
      <c r="BU19">
        <f>SUMIFS(DataRegularSeason20242025!$AA$3:$AA$1315,DataRegularSeason20242025!$B$3:$B$1315, "&lt;=" &amp; BU$1, DataRegularSeason20242025!$D$3:$D$1315, $A19)+SUMIFS(DataRegularSeason20242025!$AB$3:$AB$1315,DataRegularSeason20242025!$B$3:$B$1315, "&lt;=" &amp; BU$1, DataRegularSeason20242025!$E$3:$E$1315, $A19)</f>
        <v>15</v>
      </c>
      <c r="BV19">
        <f>SUMIFS(DataRegularSeason20242025!$AA$3:$AA$1315,DataRegularSeason20242025!$B$3:$B$1315, "&lt;=" &amp; BV$1, DataRegularSeason20242025!$D$3:$D$1315, $A19)+SUMIFS(DataRegularSeason20242025!$AB$3:$AB$1315,DataRegularSeason20242025!$B$3:$B$1315, "&lt;=" &amp; BV$1, DataRegularSeason20242025!$E$3:$E$1315, $A19)</f>
        <v>15</v>
      </c>
      <c r="BW19">
        <f>SUMIFS(DataRegularSeason20242025!$AA$3:$AA$1315,DataRegularSeason20242025!$B$3:$B$1315, "&lt;=" &amp; BW$1, DataRegularSeason20242025!$D$3:$D$1315, $A19)+SUMIFS(DataRegularSeason20242025!$AB$3:$AB$1315,DataRegularSeason20242025!$B$3:$B$1315, "&lt;=" &amp; BW$1, DataRegularSeason20242025!$E$3:$E$1315, $A19)</f>
        <v>15</v>
      </c>
      <c r="BX19">
        <f>SUMIFS(DataRegularSeason20242025!$AA$3:$AA$1315,DataRegularSeason20242025!$B$3:$B$1315, "&lt;=" &amp; BX$1, DataRegularSeason20242025!$D$3:$D$1315, $A19)+SUMIFS(DataRegularSeason20242025!$AB$3:$AB$1315,DataRegularSeason20242025!$B$3:$B$1315, "&lt;=" &amp; BX$1, DataRegularSeason20242025!$E$3:$E$1315, $A19)</f>
        <v>15</v>
      </c>
      <c r="BY19">
        <f>SUMIFS(DataRegularSeason20242025!$AA$3:$AA$1315,DataRegularSeason20242025!$B$3:$B$1315, "&lt;=" &amp; BY$1, DataRegularSeason20242025!$D$3:$D$1315, $A19)+SUMIFS(DataRegularSeason20242025!$AB$3:$AB$1315,DataRegularSeason20242025!$B$3:$B$1315, "&lt;=" &amp; BY$1, DataRegularSeason20242025!$E$3:$E$1315, $A19)</f>
        <v>15</v>
      </c>
      <c r="BZ19">
        <f>SUMIFS(DataRegularSeason20242025!$AA$3:$AA$1315,DataRegularSeason20242025!$B$3:$B$1315, "&lt;=" &amp; BZ$1, DataRegularSeason20242025!$D$3:$D$1315, $A19)+SUMIFS(DataRegularSeason20242025!$AB$3:$AB$1315,DataRegularSeason20242025!$B$3:$B$1315, "&lt;=" &amp; BZ$1, DataRegularSeason20242025!$E$3:$E$1315, $A19)</f>
        <v>15</v>
      </c>
      <c r="CA19">
        <f>SUMIFS(DataRegularSeason20242025!$AA$3:$AA$1315,DataRegularSeason20242025!$B$3:$B$1315, "&lt;=" &amp; CA$1, DataRegularSeason20242025!$D$3:$D$1315, $A19)+SUMIFS(DataRegularSeason20242025!$AB$3:$AB$1315,DataRegularSeason20242025!$B$3:$B$1315, "&lt;=" &amp; CA$1, DataRegularSeason20242025!$E$3:$E$1315, $A19)</f>
        <v>15</v>
      </c>
      <c r="CB19">
        <f>SUMIFS(DataRegularSeason20242025!$AA$3:$AA$1315,DataRegularSeason20242025!$B$3:$B$1315, "&lt;=" &amp; CB$1, DataRegularSeason20242025!$D$3:$D$1315, $A19)+SUMIFS(DataRegularSeason20242025!$AB$3:$AB$1315,DataRegularSeason20242025!$B$3:$B$1315, "&lt;=" &amp; CB$1, DataRegularSeason20242025!$E$3:$E$1315, $A19)</f>
        <v>15</v>
      </c>
      <c r="CC19">
        <f>SUMIFS(DataRegularSeason20242025!$AA$3:$AA$1315,DataRegularSeason20242025!$B$3:$B$1315, "&lt;=" &amp; CC$1, DataRegularSeason20242025!$D$3:$D$1315, $A19)+SUMIFS(DataRegularSeason20242025!$AB$3:$AB$1315,DataRegularSeason20242025!$B$3:$B$1315, "&lt;=" &amp; CC$1, DataRegularSeason20242025!$E$3:$E$1315, $A19)</f>
        <v>15</v>
      </c>
      <c r="CD19">
        <f>SUMIFS(DataRegularSeason20242025!$AA$3:$AA$1315,DataRegularSeason20242025!$B$3:$B$1315, "&lt;=" &amp; CD$1, DataRegularSeason20242025!$D$3:$D$1315, $A19)+SUMIFS(DataRegularSeason20242025!$AB$3:$AB$1315,DataRegularSeason20242025!$B$3:$B$1315, "&lt;=" &amp; CD$1, DataRegularSeason20242025!$E$3:$E$1315, $A19)</f>
        <v>15</v>
      </c>
      <c r="CE19">
        <f>SUMIFS(DataRegularSeason20242025!$AA$3:$AA$1315,DataRegularSeason20242025!$B$3:$B$1315, "&lt;=" &amp; CE$1, DataRegularSeason20242025!$D$3:$D$1315, $A19)+SUMIFS(DataRegularSeason20242025!$AB$3:$AB$1315,DataRegularSeason20242025!$B$3:$B$1315, "&lt;=" &amp; CE$1, DataRegularSeason20242025!$E$3:$E$1315, $A19)</f>
        <v>15</v>
      </c>
      <c r="CF19">
        <f>SUMIFS(DataRegularSeason20242025!$AA$3:$AA$1315,DataRegularSeason20242025!$B$3:$B$1315, "&lt;=" &amp; CF$1, DataRegularSeason20242025!$D$3:$D$1315, $A19)+SUMIFS(DataRegularSeason20242025!$AB$3:$AB$1315,DataRegularSeason20242025!$B$3:$B$1315, "&lt;=" &amp; CF$1, DataRegularSeason20242025!$E$3:$E$1315, $A19)</f>
        <v>15</v>
      </c>
      <c r="CG19">
        <f>SUMIFS(DataRegularSeason20242025!$AA$3:$AA$1315,DataRegularSeason20242025!$B$3:$B$1315, "&lt;=" &amp; CG$1, DataRegularSeason20242025!$D$3:$D$1315, $A19)+SUMIFS(DataRegularSeason20242025!$AB$3:$AB$1315,DataRegularSeason20242025!$B$3:$B$1315, "&lt;=" &amp; CG$1, DataRegularSeason20242025!$E$3:$E$1315, $A19)</f>
        <v>15</v>
      </c>
      <c r="CH19">
        <f>SUMIFS(DataRegularSeason20242025!$AA$3:$AA$1315,DataRegularSeason20242025!$B$3:$B$1315, "&lt;=" &amp; CH$1, DataRegularSeason20242025!$D$3:$D$1315, $A19)+SUMIFS(DataRegularSeason20242025!$AB$3:$AB$1315,DataRegularSeason20242025!$B$3:$B$1315, "&lt;=" &amp; CH$1, DataRegularSeason20242025!$E$3:$E$1315, $A19)</f>
        <v>15</v>
      </c>
      <c r="CI19">
        <f>SUMIFS(DataRegularSeason20242025!$AA$3:$AA$1315,DataRegularSeason20242025!$B$3:$B$1315, "&lt;=" &amp; CI$1, DataRegularSeason20242025!$D$3:$D$1315, $A19)+SUMIFS(DataRegularSeason20242025!$AB$3:$AB$1315,DataRegularSeason20242025!$B$3:$B$1315, "&lt;=" &amp; CI$1, DataRegularSeason20242025!$E$3:$E$1315, $A19)</f>
        <v>15</v>
      </c>
      <c r="CJ19">
        <f>SUMIFS(DataRegularSeason20242025!$AA$3:$AA$1315,DataRegularSeason20242025!$B$3:$B$1315, "&lt;=" &amp; CJ$1, DataRegularSeason20242025!$D$3:$D$1315, $A19)+SUMIFS(DataRegularSeason20242025!$AB$3:$AB$1315,DataRegularSeason20242025!$B$3:$B$1315, "&lt;=" &amp; CJ$1, DataRegularSeason20242025!$E$3:$E$1315, $A19)</f>
        <v>15</v>
      </c>
      <c r="CK19">
        <f>SUMIFS(DataRegularSeason20242025!$AA$3:$AA$1315,DataRegularSeason20242025!$B$3:$B$1315, "&lt;=" &amp; CK$1, DataRegularSeason20242025!$D$3:$D$1315, $A19)+SUMIFS(DataRegularSeason20242025!$AB$3:$AB$1315,DataRegularSeason20242025!$B$3:$B$1315, "&lt;=" &amp; CK$1, DataRegularSeason20242025!$E$3:$E$1315, $A19)</f>
        <v>15</v>
      </c>
      <c r="CL19">
        <f>SUMIFS(DataRegularSeason20242025!$AA$3:$AA$1315,DataRegularSeason20242025!$B$3:$B$1315, "&lt;=" &amp; CL$1, DataRegularSeason20242025!$D$3:$D$1315, $A19)+SUMIFS(DataRegularSeason20242025!$AB$3:$AB$1315,DataRegularSeason20242025!$B$3:$B$1315, "&lt;=" &amp; CL$1, DataRegularSeason20242025!$E$3:$E$1315, $A19)</f>
        <v>15</v>
      </c>
      <c r="CM19">
        <f>SUMIFS(DataRegularSeason20242025!$AA$3:$AA$1315,DataRegularSeason20242025!$B$3:$B$1315, "&lt;=" &amp; CM$1, DataRegularSeason20242025!$D$3:$D$1315, $A19)+SUMIFS(DataRegularSeason20242025!$AB$3:$AB$1315,DataRegularSeason20242025!$B$3:$B$1315, "&lt;=" &amp; CM$1, DataRegularSeason20242025!$E$3:$E$1315, $A19)</f>
        <v>15</v>
      </c>
      <c r="CN19">
        <f>SUMIFS(DataRegularSeason20242025!$AA$3:$AA$1315,DataRegularSeason20242025!$B$3:$B$1315, "&lt;=" &amp; CN$1, DataRegularSeason20242025!$D$3:$D$1315, $A19)+SUMIFS(DataRegularSeason20242025!$AB$3:$AB$1315,DataRegularSeason20242025!$B$3:$B$1315, "&lt;=" &amp; CN$1, DataRegularSeason20242025!$E$3:$E$1315, $A19)</f>
        <v>15</v>
      </c>
      <c r="CO19">
        <f>SUMIFS(DataRegularSeason20242025!$AA$3:$AA$1315,DataRegularSeason20242025!$B$3:$B$1315, "&lt;=" &amp; CO$1, DataRegularSeason20242025!$D$3:$D$1315, $A19)+SUMIFS(DataRegularSeason20242025!$AB$3:$AB$1315,DataRegularSeason20242025!$B$3:$B$1315, "&lt;=" &amp; CO$1, DataRegularSeason20242025!$E$3:$E$1315, $A19)</f>
        <v>15</v>
      </c>
      <c r="CP19">
        <f>SUMIFS(DataRegularSeason20242025!$AA$3:$AA$1315,DataRegularSeason20242025!$B$3:$B$1315, "&lt;=" &amp; CP$1, DataRegularSeason20242025!$D$3:$D$1315, $A19)+SUMIFS(DataRegularSeason20242025!$AB$3:$AB$1315,DataRegularSeason20242025!$B$3:$B$1315, "&lt;=" &amp; CP$1, DataRegularSeason20242025!$E$3:$E$1315, $A19)</f>
        <v>15</v>
      </c>
      <c r="CQ19">
        <f>SUMIFS(DataRegularSeason20242025!$AA$3:$AA$1315,DataRegularSeason20242025!$B$3:$B$1315, "&lt;=" &amp; CQ$1, DataRegularSeason20242025!$D$3:$D$1315, $A19)+SUMIFS(DataRegularSeason20242025!$AB$3:$AB$1315,DataRegularSeason20242025!$B$3:$B$1315, "&lt;=" &amp; CQ$1, DataRegularSeason20242025!$E$3:$E$1315, $A19)</f>
        <v>15</v>
      </c>
      <c r="CR19">
        <f>SUMIFS(DataRegularSeason20242025!$AA$3:$AA$1315,DataRegularSeason20242025!$B$3:$B$1315, "&lt;=" &amp; CR$1, DataRegularSeason20242025!$D$3:$D$1315, $A19)+SUMIFS(DataRegularSeason20242025!$AB$3:$AB$1315,DataRegularSeason20242025!$B$3:$B$1315, "&lt;=" &amp; CR$1, DataRegularSeason20242025!$E$3:$E$1315, $A19)</f>
        <v>15</v>
      </c>
      <c r="CS19">
        <f>SUMIFS(DataRegularSeason20242025!$AA$3:$AA$1315,DataRegularSeason20242025!$B$3:$B$1315, "&lt;=" &amp; CS$1, DataRegularSeason20242025!$D$3:$D$1315, $A19)+SUMIFS(DataRegularSeason20242025!$AB$3:$AB$1315,DataRegularSeason20242025!$B$3:$B$1315, "&lt;=" &amp; CS$1, DataRegularSeason20242025!$E$3:$E$1315, $A19)</f>
        <v>15</v>
      </c>
      <c r="CT19">
        <f>SUMIFS(DataRegularSeason20242025!$AA$3:$AA$1315,DataRegularSeason20242025!$B$3:$B$1315, "&lt;=" &amp; CT$1, DataRegularSeason20242025!$D$3:$D$1315, $A19)+SUMIFS(DataRegularSeason20242025!$AB$3:$AB$1315,DataRegularSeason20242025!$B$3:$B$1315, "&lt;=" &amp; CT$1, DataRegularSeason20242025!$E$3:$E$1315, $A19)</f>
        <v>15</v>
      </c>
      <c r="CU19">
        <f>SUMIFS(DataRegularSeason20242025!$AA$3:$AA$1315,DataRegularSeason20242025!$B$3:$B$1315, "&lt;=" &amp; CU$1, DataRegularSeason20242025!$D$3:$D$1315, $A19)+SUMIFS(DataRegularSeason20242025!$AB$3:$AB$1315,DataRegularSeason20242025!$B$3:$B$1315, "&lt;=" &amp; CU$1, DataRegularSeason20242025!$E$3:$E$1315, $A19)</f>
        <v>15</v>
      </c>
      <c r="CV19">
        <f>SUMIFS(DataRegularSeason20242025!$AA$3:$AA$1315,DataRegularSeason20242025!$B$3:$B$1315, "&lt;=" &amp; CV$1, DataRegularSeason20242025!$D$3:$D$1315, $A19)+SUMIFS(DataRegularSeason20242025!$AB$3:$AB$1315,DataRegularSeason20242025!$B$3:$B$1315, "&lt;=" &amp; CV$1, DataRegularSeason20242025!$E$3:$E$1315, $A19)</f>
        <v>15</v>
      </c>
      <c r="CW19">
        <f>SUMIFS(DataRegularSeason20242025!$AA$3:$AA$1315,DataRegularSeason20242025!$B$3:$B$1315, "&lt;=" &amp; CW$1, DataRegularSeason20242025!$D$3:$D$1315, $A19)+SUMIFS(DataRegularSeason20242025!$AB$3:$AB$1315,DataRegularSeason20242025!$B$3:$B$1315, "&lt;=" &amp; CW$1, DataRegularSeason20242025!$E$3:$E$1315, $A19)</f>
        <v>15</v>
      </c>
      <c r="CX19">
        <f>SUMIFS(DataRegularSeason20242025!$AA$3:$AA$1315,DataRegularSeason20242025!$B$3:$B$1315, "&lt;=" &amp; CX$1, DataRegularSeason20242025!$D$3:$D$1315, $A19)+SUMIFS(DataRegularSeason20242025!$AB$3:$AB$1315,DataRegularSeason20242025!$B$3:$B$1315, "&lt;=" &amp; CX$1, DataRegularSeason20242025!$E$3:$E$1315, $A19)</f>
        <v>15</v>
      </c>
      <c r="CY19">
        <f>SUMIFS(DataRegularSeason20242025!$AA$3:$AA$1315,DataRegularSeason20242025!$B$3:$B$1315, "&lt;=" &amp; CY$1, DataRegularSeason20242025!$D$3:$D$1315, $A19)+SUMIFS(DataRegularSeason20242025!$AB$3:$AB$1315,DataRegularSeason20242025!$B$3:$B$1315, "&lt;=" &amp; CY$1, DataRegularSeason20242025!$E$3:$E$1315, $A19)</f>
        <v>15</v>
      </c>
      <c r="CZ19">
        <f>SUMIFS(DataRegularSeason20242025!$AA$3:$AA$1315,DataRegularSeason20242025!$B$3:$B$1315, "&lt;=" &amp; CZ$1, DataRegularSeason20242025!$D$3:$D$1315, $A19)+SUMIFS(DataRegularSeason20242025!$AB$3:$AB$1315,DataRegularSeason20242025!$B$3:$B$1315, "&lt;=" &amp; CZ$1, DataRegularSeason20242025!$E$3:$E$1315, $A19)</f>
        <v>15</v>
      </c>
      <c r="DA19">
        <f>SUMIFS(DataRegularSeason20242025!$AA$3:$AA$1315,DataRegularSeason20242025!$B$3:$B$1315, "&lt;=" &amp; DA$1, DataRegularSeason20242025!$D$3:$D$1315, $A19)+SUMIFS(DataRegularSeason20242025!$AB$3:$AB$1315,DataRegularSeason20242025!$B$3:$B$1315, "&lt;=" &amp; DA$1, DataRegularSeason20242025!$E$3:$E$1315, $A19)</f>
        <v>15</v>
      </c>
      <c r="DB19">
        <f>SUMIFS(DataRegularSeason20242025!$AA$3:$AA$1315,DataRegularSeason20242025!$B$3:$B$1315, "&lt;=" &amp; DB$1, DataRegularSeason20242025!$D$3:$D$1315, $A19)+SUMIFS(DataRegularSeason20242025!$AB$3:$AB$1315,DataRegularSeason20242025!$B$3:$B$1315, "&lt;=" &amp; DB$1, DataRegularSeason20242025!$E$3:$E$1315, $A19)</f>
        <v>15</v>
      </c>
      <c r="DC19">
        <f>SUMIFS(DataRegularSeason20242025!$AA$3:$AA$1315,DataRegularSeason20242025!$B$3:$B$1315, "&lt;=" &amp; DC$1, DataRegularSeason20242025!$D$3:$D$1315, $A19)+SUMIFS(DataRegularSeason20242025!$AB$3:$AB$1315,DataRegularSeason20242025!$B$3:$B$1315, "&lt;=" &amp; DC$1, DataRegularSeason20242025!$E$3:$E$1315, $A19)</f>
        <v>15</v>
      </c>
      <c r="DD19">
        <f>SUMIFS(DataRegularSeason20242025!$AA$3:$AA$1315,DataRegularSeason20242025!$B$3:$B$1315, "&lt;=" &amp; DD$1, DataRegularSeason20242025!$D$3:$D$1315, $A19)+SUMIFS(DataRegularSeason20242025!$AB$3:$AB$1315,DataRegularSeason20242025!$B$3:$B$1315, "&lt;=" &amp; DD$1, DataRegularSeason20242025!$E$3:$E$1315, $A19)</f>
        <v>15</v>
      </c>
      <c r="DE19">
        <f>SUMIFS(DataRegularSeason20242025!$AA$3:$AA$1315,DataRegularSeason20242025!$B$3:$B$1315, "&lt;=" &amp; DE$1, DataRegularSeason20242025!$D$3:$D$1315, $A19)+SUMIFS(DataRegularSeason20242025!$AB$3:$AB$1315,DataRegularSeason20242025!$B$3:$B$1315, "&lt;=" &amp; DE$1, DataRegularSeason20242025!$E$3:$E$1315, $A19)</f>
        <v>15</v>
      </c>
      <c r="DF19">
        <f>SUMIFS(DataRegularSeason20242025!$AA$3:$AA$1315,DataRegularSeason20242025!$B$3:$B$1315, "&lt;=" &amp; DF$1, DataRegularSeason20242025!$D$3:$D$1315, $A19)+SUMIFS(DataRegularSeason20242025!$AB$3:$AB$1315,DataRegularSeason20242025!$B$3:$B$1315, "&lt;=" &amp; DF$1, DataRegularSeason20242025!$E$3:$E$1315, $A19)</f>
        <v>15</v>
      </c>
      <c r="DG19">
        <f>SUMIFS(DataRegularSeason20242025!$AA$3:$AA$1315,DataRegularSeason20242025!$B$3:$B$1315, "&lt;=" &amp; DG$1, DataRegularSeason20242025!$D$3:$D$1315, $A19)+SUMIFS(DataRegularSeason20242025!$AB$3:$AB$1315,DataRegularSeason20242025!$B$3:$B$1315, "&lt;=" &amp; DG$1, DataRegularSeason20242025!$E$3:$E$1315, $A19)</f>
        <v>15</v>
      </c>
      <c r="DH19">
        <f>SUMIFS(DataRegularSeason20242025!$AA$3:$AA$1315,DataRegularSeason20242025!$B$3:$B$1315, "&lt;=" &amp; DH$1, DataRegularSeason20242025!$D$3:$D$1315, $A19)+SUMIFS(DataRegularSeason20242025!$AB$3:$AB$1315,DataRegularSeason20242025!$B$3:$B$1315, "&lt;=" &amp; DH$1, DataRegularSeason20242025!$E$3:$E$1315, $A19)</f>
        <v>15</v>
      </c>
      <c r="DI19">
        <f>SUMIFS(DataRegularSeason20242025!$AA$3:$AA$1315,DataRegularSeason20242025!$B$3:$B$1315, "&lt;=" &amp; DI$1, DataRegularSeason20242025!$D$3:$D$1315, $A19)+SUMIFS(DataRegularSeason20242025!$AB$3:$AB$1315,DataRegularSeason20242025!$B$3:$B$1315, "&lt;=" &amp; DI$1, DataRegularSeason20242025!$E$3:$E$1315, $A19)</f>
        <v>15</v>
      </c>
      <c r="DJ19">
        <f>SUMIFS(DataRegularSeason20242025!$AA$3:$AA$1315,DataRegularSeason20242025!$B$3:$B$1315, "&lt;=" &amp; DJ$1, DataRegularSeason20242025!$D$3:$D$1315, $A19)+SUMIFS(DataRegularSeason20242025!$AB$3:$AB$1315,DataRegularSeason20242025!$B$3:$B$1315, "&lt;=" &amp; DJ$1, DataRegularSeason20242025!$E$3:$E$1315, $A19)</f>
        <v>15</v>
      </c>
      <c r="DK19">
        <f>SUMIFS(DataRegularSeason20242025!$AA$3:$AA$1315,DataRegularSeason20242025!$B$3:$B$1315, "&lt;=" &amp; DK$1, DataRegularSeason20242025!$D$3:$D$1315, $A19)+SUMIFS(DataRegularSeason20242025!$AB$3:$AB$1315,DataRegularSeason20242025!$B$3:$B$1315, "&lt;=" &amp; DK$1, DataRegularSeason20242025!$E$3:$E$1315, $A19)</f>
        <v>15</v>
      </c>
      <c r="DL19">
        <f>SUMIFS(DataRegularSeason20242025!$AA$3:$AA$1315,DataRegularSeason20242025!$B$3:$B$1315, "&lt;=" &amp; DL$1, DataRegularSeason20242025!$D$3:$D$1315, $A19)+SUMIFS(DataRegularSeason20242025!$AB$3:$AB$1315,DataRegularSeason20242025!$B$3:$B$1315, "&lt;=" &amp; DL$1, DataRegularSeason20242025!$E$3:$E$1315, $A19)</f>
        <v>15</v>
      </c>
      <c r="DM19">
        <f>SUMIFS(DataRegularSeason20242025!$AA$3:$AA$1315,DataRegularSeason20242025!$B$3:$B$1315, "&lt;=" &amp; DM$1, DataRegularSeason20242025!$D$3:$D$1315, $A19)+SUMIFS(DataRegularSeason20242025!$AB$3:$AB$1315,DataRegularSeason20242025!$B$3:$B$1315, "&lt;=" &amp; DM$1, DataRegularSeason20242025!$E$3:$E$1315, $A19)</f>
        <v>15</v>
      </c>
      <c r="DN19">
        <f>SUMIFS(DataRegularSeason20242025!$AA$3:$AA$1315,DataRegularSeason20242025!$B$3:$B$1315, "&lt;=" &amp; DN$1, DataRegularSeason20242025!$D$3:$D$1315, $A19)+SUMIFS(DataRegularSeason20242025!$AB$3:$AB$1315,DataRegularSeason20242025!$B$3:$B$1315, "&lt;=" &amp; DN$1, DataRegularSeason20242025!$E$3:$E$1315, $A19)</f>
        <v>15</v>
      </c>
      <c r="DO19">
        <f>SUMIFS(DataRegularSeason20242025!$AA$3:$AA$1315,DataRegularSeason20242025!$B$3:$B$1315, "&lt;=" &amp; DO$1, DataRegularSeason20242025!$D$3:$D$1315, $A19)+SUMIFS(DataRegularSeason20242025!$AB$3:$AB$1315,DataRegularSeason20242025!$B$3:$B$1315, "&lt;=" &amp; DO$1, DataRegularSeason20242025!$E$3:$E$1315, $A19)</f>
        <v>15</v>
      </c>
      <c r="DP19">
        <f>SUMIFS(DataRegularSeason20242025!$AA$3:$AA$1315,DataRegularSeason20242025!$B$3:$B$1315, "&lt;=" &amp; DP$1, DataRegularSeason20242025!$D$3:$D$1315, $A19)+SUMIFS(DataRegularSeason20242025!$AB$3:$AB$1315,DataRegularSeason20242025!$B$3:$B$1315, "&lt;=" &amp; DP$1, DataRegularSeason20242025!$E$3:$E$1315, $A19)</f>
        <v>15</v>
      </c>
      <c r="DQ19">
        <f>SUMIFS(DataRegularSeason20242025!$AA$3:$AA$1315,DataRegularSeason20242025!$B$3:$B$1315, "&lt;=" &amp; DQ$1, DataRegularSeason20242025!$D$3:$D$1315, $A19)+SUMIFS(DataRegularSeason20242025!$AB$3:$AB$1315,DataRegularSeason20242025!$B$3:$B$1315, "&lt;=" &amp; DQ$1, DataRegularSeason20242025!$E$3:$E$1315, $A19)</f>
        <v>15</v>
      </c>
      <c r="DR19">
        <f>SUMIFS(DataRegularSeason20242025!$AA$3:$AA$1315,DataRegularSeason20242025!$B$3:$B$1315, "&lt;=" &amp; DR$1, DataRegularSeason20242025!$D$3:$D$1315, $A19)+SUMIFS(DataRegularSeason20242025!$AB$3:$AB$1315,DataRegularSeason20242025!$B$3:$B$1315, "&lt;=" &amp; DR$1, DataRegularSeason20242025!$E$3:$E$1315, $A19)</f>
        <v>15</v>
      </c>
      <c r="DS19">
        <f>SUMIFS(DataRegularSeason20242025!$AA$3:$AA$1315,DataRegularSeason20242025!$B$3:$B$1315, "&lt;=" &amp; DS$1, DataRegularSeason20242025!$D$3:$D$1315, $A19)+SUMIFS(DataRegularSeason20242025!$AB$3:$AB$1315,DataRegularSeason20242025!$B$3:$B$1315, "&lt;=" &amp; DS$1, DataRegularSeason20242025!$E$3:$E$1315, $A19)</f>
        <v>15</v>
      </c>
      <c r="DT19">
        <f>SUMIFS(DataRegularSeason20242025!$AA$3:$AA$1315,DataRegularSeason20242025!$B$3:$B$1315, "&lt;=" &amp; DT$1, DataRegularSeason20242025!$D$3:$D$1315, $A19)+SUMIFS(DataRegularSeason20242025!$AB$3:$AB$1315,DataRegularSeason20242025!$B$3:$B$1315, "&lt;=" &amp; DT$1, DataRegularSeason20242025!$E$3:$E$1315, $A19)</f>
        <v>15</v>
      </c>
      <c r="DU19">
        <f>SUMIFS(DataRegularSeason20242025!$AA$3:$AA$1315,DataRegularSeason20242025!$B$3:$B$1315, "&lt;=" &amp; DU$1, DataRegularSeason20242025!$D$3:$D$1315, $A19)+SUMIFS(DataRegularSeason20242025!$AB$3:$AB$1315,DataRegularSeason20242025!$B$3:$B$1315, "&lt;=" &amp; DU$1, DataRegularSeason20242025!$E$3:$E$1315, $A19)</f>
        <v>15</v>
      </c>
      <c r="DV19">
        <f>SUMIFS(DataRegularSeason20242025!$AA$3:$AA$1315,DataRegularSeason20242025!$B$3:$B$1315, "&lt;=" &amp; DV$1, DataRegularSeason20242025!$D$3:$D$1315, $A19)+SUMIFS(DataRegularSeason20242025!$AB$3:$AB$1315,DataRegularSeason20242025!$B$3:$B$1315, "&lt;=" &amp; DV$1, DataRegularSeason20242025!$E$3:$E$1315, $A19)</f>
        <v>15</v>
      </c>
      <c r="DW19">
        <f>SUMIFS(DataRegularSeason20242025!$AA$3:$AA$1315,DataRegularSeason20242025!$B$3:$B$1315, "&lt;=" &amp; DW$1, DataRegularSeason20242025!$D$3:$D$1315, $A19)+SUMIFS(DataRegularSeason20242025!$AB$3:$AB$1315,DataRegularSeason20242025!$B$3:$B$1315, "&lt;=" &amp; DW$1, DataRegularSeason20242025!$E$3:$E$1315, $A19)</f>
        <v>15</v>
      </c>
      <c r="DX19">
        <f>SUMIFS(DataRegularSeason20242025!$AA$3:$AA$1315,DataRegularSeason20242025!$B$3:$B$1315, "&lt;=" &amp; DX$1, DataRegularSeason20242025!$D$3:$D$1315, $A19)+SUMIFS(DataRegularSeason20242025!$AB$3:$AB$1315,DataRegularSeason20242025!$B$3:$B$1315, "&lt;=" &amp; DX$1, DataRegularSeason20242025!$E$3:$E$1315, $A19)</f>
        <v>15</v>
      </c>
      <c r="DY19">
        <f>SUMIFS(DataRegularSeason20242025!$AA$3:$AA$1315,DataRegularSeason20242025!$B$3:$B$1315, "&lt;=" &amp; DY$1, DataRegularSeason20242025!$D$3:$D$1315, $A19)+SUMIFS(DataRegularSeason20242025!$AB$3:$AB$1315,DataRegularSeason20242025!$B$3:$B$1315, "&lt;=" &amp; DY$1, DataRegularSeason20242025!$E$3:$E$1315, $A19)</f>
        <v>15</v>
      </c>
      <c r="DZ19">
        <f>SUMIFS(DataRegularSeason20242025!$AA$3:$AA$1315,DataRegularSeason20242025!$B$3:$B$1315, "&lt;=" &amp; DZ$1, DataRegularSeason20242025!$D$3:$D$1315, $A19)+SUMIFS(DataRegularSeason20242025!$AB$3:$AB$1315,DataRegularSeason20242025!$B$3:$B$1315, "&lt;=" &amp; DZ$1, DataRegularSeason20242025!$E$3:$E$1315, $A19)</f>
        <v>15</v>
      </c>
      <c r="EA19">
        <f>SUMIFS(DataRegularSeason20242025!$AA$3:$AA$1315,DataRegularSeason20242025!$B$3:$B$1315, "&lt;=" &amp; EA$1, DataRegularSeason20242025!$D$3:$D$1315, $A19)+SUMIFS(DataRegularSeason20242025!$AB$3:$AB$1315,DataRegularSeason20242025!$B$3:$B$1315, "&lt;=" &amp; EA$1, DataRegularSeason20242025!$E$3:$E$1315, $A19)</f>
        <v>15</v>
      </c>
      <c r="EB19">
        <f>SUMIFS(DataRegularSeason20242025!$AA$3:$AA$1315,DataRegularSeason20242025!$B$3:$B$1315, "&lt;=" &amp; EB$1, DataRegularSeason20242025!$D$3:$D$1315, $A19)+SUMIFS(DataRegularSeason20242025!$AB$3:$AB$1315,DataRegularSeason20242025!$B$3:$B$1315, "&lt;=" &amp; EB$1, DataRegularSeason20242025!$E$3:$E$1315, $A19)</f>
        <v>15</v>
      </c>
      <c r="EC19">
        <f>SUMIFS(DataRegularSeason20242025!$AA$3:$AA$1315,DataRegularSeason20242025!$B$3:$B$1315, "&lt;=" &amp; EC$1, DataRegularSeason20242025!$D$3:$D$1315, $A19)+SUMIFS(DataRegularSeason20242025!$AB$3:$AB$1315,DataRegularSeason20242025!$B$3:$B$1315, "&lt;=" &amp; EC$1, DataRegularSeason20242025!$E$3:$E$1315, $A19)</f>
        <v>15</v>
      </c>
      <c r="ED19">
        <f>SUMIFS(DataRegularSeason20242025!$AA$3:$AA$1315,DataRegularSeason20242025!$B$3:$B$1315, "&lt;=" &amp; ED$1, DataRegularSeason20242025!$D$3:$D$1315, $A19)+SUMIFS(DataRegularSeason20242025!$AB$3:$AB$1315,DataRegularSeason20242025!$B$3:$B$1315, "&lt;=" &amp; ED$1, DataRegularSeason20242025!$E$3:$E$1315, $A19)</f>
        <v>15</v>
      </c>
      <c r="EE19">
        <f>SUMIFS(DataRegularSeason20242025!$AA$3:$AA$1315,DataRegularSeason20242025!$B$3:$B$1315, "&lt;=" &amp; EE$1, DataRegularSeason20242025!$D$3:$D$1315, $A19)+SUMIFS(DataRegularSeason20242025!$AB$3:$AB$1315,DataRegularSeason20242025!$B$3:$B$1315, "&lt;=" &amp; EE$1, DataRegularSeason20242025!$E$3:$E$1315, $A19)</f>
        <v>15</v>
      </c>
      <c r="EF19">
        <f>SUMIFS(DataRegularSeason20242025!$AA$3:$AA$1315,DataRegularSeason20242025!$B$3:$B$1315, "&lt;=" &amp; EF$1, DataRegularSeason20242025!$D$3:$D$1315, $A19)+SUMIFS(DataRegularSeason20242025!$AB$3:$AB$1315,DataRegularSeason20242025!$B$3:$B$1315, "&lt;=" &amp; EF$1, DataRegularSeason20242025!$E$3:$E$1315, $A19)</f>
        <v>15</v>
      </c>
      <c r="EG19">
        <f>SUMIFS(DataRegularSeason20242025!$AA$3:$AA$1315,DataRegularSeason20242025!$B$3:$B$1315, "&lt;=" &amp; EG$1, DataRegularSeason20242025!$D$3:$D$1315, $A19)+SUMIFS(DataRegularSeason20242025!$AB$3:$AB$1315,DataRegularSeason20242025!$B$3:$B$1315, "&lt;=" &amp; EG$1, DataRegularSeason20242025!$E$3:$E$1315, $A19)</f>
        <v>15</v>
      </c>
      <c r="EH19">
        <f>SUMIFS(DataRegularSeason20242025!$AA$3:$AA$1315,DataRegularSeason20242025!$B$3:$B$1315, "&lt;=" &amp; EH$1, DataRegularSeason20242025!$D$3:$D$1315, $A19)+SUMIFS(DataRegularSeason20242025!$AB$3:$AB$1315,DataRegularSeason20242025!$B$3:$B$1315, "&lt;=" &amp; EH$1, DataRegularSeason20242025!$E$3:$E$1315, $A19)</f>
        <v>15</v>
      </c>
      <c r="EI19">
        <f>SUMIFS(DataRegularSeason20242025!$AA$3:$AA$1315,DataRegularSeason20242025!$B$3:$B$1315, "&lt;=" &amp; EI$1, DataRegularSeason20242025!$D$3:$D$1315, $A19)+SUMIFS(DataRegularSeason20242025!$AB$3:$AB$1315,DataRegularSeason20242025!$B$3:$B$1315, "&lt;=" &amp; EI$1, DataRegularSeason20242025!$E$3:$E$1315, $A19)</f>
        <v>15</v>
      </c>
      <c r="EJ19">
        <f>SUMIFS(DataRegularSeason20242025!$AA$3:$AA$1315,DataRegularSeason20242025!$B$3:$B$1315, "&lt;=" &amp; EJ$1, DataRegularSeason20242025!$D$3:$D$1315, $A19)+SUMIFS(DataRegularSeason20242025!$AB$3:$AB$1315,DataRegularSeason20242025!$B$3:$B$1315, "&lt;=" &amp; EJ$1, DataRegularSeason20242025!$E$3:$E$1315, $A19)</f>
        <v>15</v>
      </c>
      <c r="EK19">
        <f>SUMIFS(DataRegularSeason20242025!$AA$3:$AA$1315,DataRegularSeason20242025!$B$3:$B$1315, "&lt;=" &amp; EK$1, DataRegularSeason20242025!$D$3:$D$1315, $A19)+SUMIFS(DataRegularSeason20242025!$AB$3:$AB$1315,DataRegularSeason20242025!$B$3:$B$1315, "&lt;=" &amp; EK$1, DataRegularSeason20242025!$E$3:$E$1315, $A19)</f>
        <v>15</v>
      </c>
      <c r="EL19">
        <f>SUMIFS(DataRegularSeason20242025!$AA$3:$AA$1315,DataRegularSeason20242025!$B$3:$B$1315, "&lt;=" &amp; EL$1, DataRegularSeason20242025!$D$3:$D$1315, $A19)+SUMIFS(DataRegularSeason20242025!$AB$3:$AB$1315,DataRegularSeason20242025!$B$3:$B$1315, "&lt;=" &amp; EL$1, DataRegularSeason20242025!$E$3:$E$1315, $A19)</f>
        <v>15</v>
      </c>
      <c r="EM19">
        <f>SUMIFS(DataRegularSeason20242025!$AA$3:$AA$1315,DataRegularSeason20242025!$B$3:$B$1315, "&lt;=" &amp; EM$1, DataRegularSeason20242025!$D$3:$D$1315, $A19)+SUMIFS(DataRegularSeason20242025!$AB$3:$AB$1315,DataRegularSeason20242025!$B$3:$B$1315, "&lt;=" &amp; EM$1, DataRegularSeason20242025!$E$3:$E$1315, $A19)</f>
        <v>15</v>
      </c>
      <c r="EN19">
        <f>SUMIFS(DataRegularSeason20242025!$AA$3:$AA$1315,DataRegularSeason20242025!$B$3:$B$1315, "&lt;=" &amp; EN$1, DataRegularSeason20242025!$D$3:$D$1315, $A19)+SUMIFS(DataRegularSeason20242025!$AB$3:$AB$1315,DataRegularSeason20242025!$B$3:$B$1315, "&lt;=" &amp; EN$1, DataRegularSeason20242025!$E$3:$E$1315, $A19)</f>
        <v>15</v>
      </c>
      <c r="EO19">
        <f>SUMIFS(DataRegularSeason20242025!$AA$3:$AA$1315,DataRegularSeason20242025!$B$3:$B$1315, "&lt;=" &amp; EO$1, DataRegularSeason20242025!$D$3:$D$1315, $A19)+SUMIFS(DataRegularSeason20242025!$AB$3:$AB$1315,DataRegularSeason20242025!$B$3:$B$1315, "&lt;=" &amp; EO$1, DataRegularSeason20242025!$E$3:$E$1315, $A19)</f>
        <v>15</v>
      </c>
      <c r="EP19">
        <f>SUMIFS(DataRegularSeason20242025!$AA$3:$AA$1315,DataRegularSeason20242025!$B$3:$B$1315, "&lt;=" &amp; EP$1, DataRegularSeason20242025!$D$3:$D$1315, $A19)+SUMIFS(DataRegularSeason20242025!$AB$3:$AB$1315,DataRegularSeason20242025!$B$3:$B$1315, "&lt;=" &amp; EP$1, DataRegularSeason20242025!$E$3:$E$1315, $A19)</f>
        <v>15</v>
      </c>
      <c r="EQ19">
        <f>SUMIFS(DataRegularSeason20242025!$AA$3:$AA$1315,DataRegularSeason20242025!$B$3:$B$1315, "&lt;=" &amp; EQ$1, DataRegularSeason20242025!$D$3:$D$1315, $A19)+SUMIFS(DataRegularSeason20242025!$AB$3:$AB$1315,DataRegularSeason20242025!$B$3:$B$1315, "&lt;=" &amp; EQ$1, DataRegularSeason20242025!$E$3:$E$1315, $A19)</f>
        <v>15</v>
      </c>
      <c r="ER19">
        <f>SUMIFS(DataRegularSeason20242025!$AA$3:$AA$1315,DataRegularSeason20242025!$B$3:$B$1315, "&lt;=" &amp; ER$1, DataRegularSeason20242025!$D$3:$D$1315, $A19)+SUMIFS(DataRegularSeason20242025!$AB$3:$AB$1315,DataRegularSeason20242025!$B$3:$B$1315, "&lt;=" &amp; ER$1, DataRegularSeason20242025!$E$3:$E$1315, $A19)</f>
        <v>15</v>
      </c>
      <c r="ES19">
        <f>SUMIFS(DataRegularSeason20242025!$AA$3:$AA$1315,DataRegularSeason20242025!$B$3:$B$1315, "&lt;=" &amp; ES$1, DataRegularSeason20242025!$D$3:$D$1315, $A19)+SUMIFS(DataRegularSeason20242025!$AB$3:$AB$1315,DataRegularSeason20242025!$B$3:$B$1315, "&lt;=" &amp; ES$1, DataRegularSeason20242025!$E$3:$E$1315, $A19)</f>
        <v>15</v>
      </c>
      <c r="ET19">
        <f>SUMIFS(DataRegularSeason20242025!$AA$3:$AA$1315,DataRegularSeason20242025!$B$3:$B$1315, "&lt;=" &amp; ET$1, DataRegularSeason20242025!$D$3:$D$1315, $A19)+SUMIFS(DataRegularSeason20242025!$AB$3:$AB$1315,DataRegularSeason20242025!$B$3:$B$1315, "&lt;=" &amp; ET$1, DataRegularSeason20242025!$E$3:$E$1315, $A19)</f>
        <v>15</v>
      </c>
      <c r="EU19">
        <f>SUMIFS(DataRegularSeason20242025!$AA$3:$AA$1315,DataRegularSeason20242025!$B$3:$B$1315, "&lt;=" &amp; EU$1, DataRegularSeason20242025!$D$3:$D$1315, $A19)+SUMIFS(DataRegularSeason20242025!$AB$3:$AB$1315,DataRegularSeason20242025!$B$3:$B$1315, "&lt;=" &amp; EU$1, DataRegularSeason20242025!$E$3:$E$1315, $A19)</f>
        <v>15</v>
      </c>
      <c r="EV19">
        <f>SUMIFS(DataRegularSeason20242025!$AA$3:$AA$1315,DataRegularSeason20242025!$B$3:$B$1315, "&lt;=" &amp; EV$1, DataRegularSeason20242025!$D$3:$D$1315, $A19)+SUMIFS(DataRegularSeason20242025!$AB$3:$AB$1315,DataRegularSeason20242025!$B$3:$B$1315, "&lt;=" &amp; EV$1, DataRegularSeason20242025!$E$3:$E$1315, $A19)</f>
        <v>15</v>
      </c>
      <c r="EW19">
        <f>SUMIFS(DataRegularSeason20242025!$AA$3:$AA$1315,DataRegularSeason20242025!$B$3:$B$1315, "&lt;=" &amp; EW$1, DataRegularSeason20242025!$D$3:$D$1315, $A19)+SUMIFS(DataRegularSeason20242025!$AB$3:$AB$1315,DataRegularSeason20242025!$B$3:$B$1315, "&lt;=" &amp; EW$1, DataRegularSeason20242025!$E$3:$E$1315, $A19)</f>
        <v>15</v>
      </c>
      <c r="EX19">
        <f>SUMIFS(DataRegularSeason20242025!$AA$3:$AA$1315,DataRegularSeason20242025!$B$3:$B$1315, "&lt;=" &amp; EX$1, DataRegularSeason20242025!$D$3:$D$1315, $A19)+SUMIFS(DataRegularSeason20242025!$AB$3:$AB$1315,DataRegularSeason20242025!$B$3:$B$1315, "&lt;=" &amp; EX$1, DataRegularSeason20242025!$E$3:$E$1315, $A19)</f>
        <v>15</v>
      </c>
      <c r="EY19">
        <f>SUMIFS(DataRegularSeason20242025!$AA$3:$AA$1315,DataRegularSeason20242025!$B$3:$B$1315, "&lt;=" &amp; EY$1, DataRegularSeason20242025!$D$3:$D$1315, $A19)+SUMIFS(DataRegularSeason20242025!$AB$3:$AB$1315,DataRegularSeason20242025!$B$3:$B$1315, "&lt;=" &amp; EY$1, DataRegularSeason20242025!$E$3:$E$1315, $A19)</f>
        <v>15</v>
      </c>
      <c r="EZ19">
        <f>SUMIFS(DataRegularSeason20242025!$AA$3:$AA$1315,DataRegularSeason20242025!$B$3:$B$1315, "&lt;=" &amp; EZ$1, DataRegularSeason20242025!$D$3:$D$1315, $A19)+SUMIFS(DataRegularSeason20242025!$AB$3:$AB$1315,DataRegularSeason20242025!$B$3:$B$1315, "&lt;=" &amp; EZ$1, DataRegularSeason20242025!$E$3:$E$1315, $A19)</f>
        <v>15</v>
      </c>
      <c r="FA19">
        <f>SUMIFS(DataRegularSeason20242025!$AA$3:$AA$1315,DataRegularSeason20242025!$B$3:$B$1315, "&lt;=" &amp; FA$1, DataRegularSeason20242025!$D$3:$D$1315, $A19)+SUMIFS(DataRegularSeason20242025!$AB$3:$AB$1315,DataRegularSeason20242025!$B$3:$B$1315, "&lt;=" &amp; FA$1, DataRegularSeason20242025!$E$3:$E$1315, $A19)</f>
        <v>15</v>
      </c>
      <c r="FB19">
        <f>SUMIFS(DataRegularSeason20242025!$AA$3:$AA$1315,DataRegularSeason20242025!$B$3:$B$1315, "&lt;=" &amp; FB$1, DataRegularSeason20242025!$D$3:$D$1315, $A19)+SUMIFS(DataRegularSeason20242025!$AB$3:$AB$1315,DataRegularSeason20242025!$B$3:$B$1315, "&lt;=" &amp; FB$1, DataRegularSeason20242025!$E$3:$E$1315, $A19)</f>
        <v>15</v>
      </c>
      <c r="FC19">
        <f>SUMIFS(DataRegularSeason20242025!$AA$3:$AA$1315,DataRegularSeason20242025!$B$3:$B$1315, "&lt;=" &amp; FC$1, DataRegularSeason20242025!$D$3:$D$1315, $A19)+SUMIFS(DataRegularSeason20242025!$AB$3:$AB$1315,DataRegularSeason20242025!$B$3:$B$1315, "&lt;=" &amp; FC$1, DataRegularSeason20242025!$E$3:$E$1315, $A19)</f>
        <v>15</v>
      </c>
      <c r="FD19">
        <f>SUMIFS(DataRegularSeason20242025!$AA$3:$AA$1315,DataRegularSeason20242025!$B$3:$B$1315, "&lt;=" &amp; FD$1, DataRegularSeason20242025!$D$3:$D$1315, $A19)+SUMIFS(DataRegularSeason20242025!$AB$3:$AB$1315,DataRegularSeason20242025!$B$3:$B$1315, "&lt;=" &amp; FD$1, DataRegularSeason20242025!$E$3:$E$1315, $A19)</f>
        <v>15</v>
      </c>
      <c r="FE19">
        <f>SUMIFS(DataRegularSeason20242025!$AA$3:$AA$1315,DataRegularSeason20242025!$B$3:$B$1315, "&lt;=" &amp; FE$1, DataRegularSeason20242025!$D$3:$D$1315, $A19)+SUMIFS(DataRegularSeason20242025!$AB$3:$AB$1315,DataRegularSeason20242025!$B$3:$B$1315, "&lt;=" &amp; FE$1, DataRegularSeason20242025!$E$3:$E$1315, $A19)</f>
        <v>15</v>
      </c>
      <c r="FF19">
        <f>SUMIFS(DataRegularSeason20242025!$AA$3:$AA$1315,DataRegularSeason20242025!$B$3:$B$1315, "&lt;=" &amp; FF$1, DataRegularSeason20242025!$D$3:$D$1315, $A19)+SUMIFS(DataRegularSeason20242025!$AB$3:$AB$1315,DataRegularSeason20242025!$B$3:$B$1315, "&lt;=" &amp; FF$1, DataRegularSeason20242025!$E$3:$E$1315, $A19)</f>
        <v>15</v>
      </c>
      <c r="FG19">
        <f>SUMIFS(DataRegularSeason20242025!$AA$3:$AA$1315,DataRegularSeason20242025!$B$3:$B$1315, "&lt;=" &amp; FG$1, DataRegularSeason20242025!$D$3:$D$1315, $A19)+SUMIFS(DataRegularSeason20242025!$AB$3:$AB$1315,DataRegularSeason20242025!$B$3:$B$1315, "&lt;=" &amp; FG$1, DataRegularSeason20242025!$E$3:$E$1315, $A19)</f>
        <v>15</v>
      </c>
      <c r="FH19">
        <f>SUMIFS(DataRegularSeason20242025!$AA$3:$AA$1315,DataRegularSeason20242025!$B$3:$B$1315, "&lt;=" &amp; FH$1, DataRegularSeason20242025!$D$3:$D$1315, $A19)+SUMIFS(DataRegularSeason20242025!$AB$3:$AB$1315,DataRegularSeason20242025!$B$3:$B$1315, "&lt;=" &amp; FH$1, DataRegularSeason20242025!$E$3:$E$1315, $A19)</f>
        <v>15</v>
      </c>
      <c r="FI19">
        <f>SUMIFS(DataRegularSeason20242025!$AA$3:$AA$1315,DataRegularSeason20242025!$B$3:$B$1315, "&lt;=" &amp; FI$1, DataRegularSeason20242025!$D$3:$D$1315, $A19)+SUMIFS(DataRegularSeason20242025!$AB$3:$AB$1315,DataRegularSeason20242025!$B$3:$B$1315, "&lt;=" &amp; FI$1, DataRegularSeason20242025!$E$3:$E$1315, $A19)</f>
        <v>15</v>
      </c>
      <c r="FJ19">
        <f>SUMIFS(DataRegularSeason20242025!$AA$3:$AA$1315,DataRegularSeason20242025!$B$3:$B$1315, "&lt;=" &amp; FJ$1, DataRegularSeason20242025!$D$3:$D$1315, $A19)+SUMIFS(DataRegularSeason20242025!$AB$3:$AB$1315,DataRegularSeason20242025!$B$3:$B$1315, "&lt;=" &amp; FJ$1, DataRegularSeason20242025!$E$3:$E$1315, $A19)</f>
        <v>15</v>
      </c>
      <c r="FK19">
        <f>SUMIFS(DataRegularSeason20242025!$AA$3:$AA$1315,DataRegularSeason20242025!$B$3:$B$1315, "&lt;=" &amp; FK$1, DataRegularSeason20242025!$D$3:$D$1315, $A19)+SUMIFS(DataRegularSeason20242025!$AB$3:$AB$1315,DataRegularSeason20242025!$B$3:$B$1315, "&lt;=" &amp; FK$1, DataRegularSeason20242025!$E$3:$E$1315, $A19)</f>
        <v>15</v>
      </c>
      <c r="FL19">
        <f>SUMIFS(DataRegularSeason20242025!$AA$3:$AA$1315,DataRegularSeason20242025!$B$3:$B$1315, "&lt;=" &amp; FL$1, DataRegularSeason20242025!$D$3:$D$1315, $A19)+SUMIFS(DataRegularSeason20242025!$AB$3:$AB$1315,DataRegularSeason20242025!$B$3:$B$1315, "&lt;=" &amp; FL$1, DataRegularSeason20242025!$E$3:$E$1315, $A19)</f>
        <v>15</v>
      </c>
      <c r="FM19">
        <f>SUMIFS(DataRegularSeason20242025!$AA$3:$AA$1315,DataRegularSeason20242025!$B$3:$B$1315, "&lt;=" &amp; FM$1, DataRegularSeason20242025!$D$3:$D$1315, $A19)+SUMIFS(DataRegularSeason20242025!$AB$3:$AB$1315,DataRegularSeason20242025!$B$3:$B$1315, "&lt;=" &amp; FM$1, DataRegularSeason20242025!$E$3:$E$1315, $A19)</f>
        <v>15</v>
      </c>
      <c r="FN19">
        <f>SUMIFS(DataRegularSeason20242025!$AA$3:$AA$1315,DataRegularSeason20242025!$B$3:$B$1315, "&lt;=" &amp; FN$1, DataRegularSeason20242025!$D$3:$D$1315, $A19)+SUMIFS(DataRegularSeason20242025!$AB$3:$AB$1315,DataRegularSeason20242025!$B$3:$B$1315, "&lt;=" &amp; FN$1, DataRegularSeason20242025!$E$3:$E$1315, $A19)</f>
        <v>15</v>
      </c>
      <c r="FO19">
        <f>SUMIFS(DataRegularSeason20242025!$AA$3:$AA$1315,DataRegularSeason20242025!$B$3:$B$1315, "&lt;=" &amp; FO$1, DataRegularSeason20242025!$D$3:$D$1315, $A19)+SUMIFS(DataRegularSeason20242025!$AB$3:$AB$1315,DataRegularSeason20242025!$B$3:$B$1315, "&lt;=" &amp; FO$1, DataRegularSeason20242025!$E$3:$E$1315, $A19)</f>
        <v>15</v>
      </c>
      <c r="FP19">
        <f>SUMIFS(DataRegularSeason20242025!$AA$3:$AA$1315,DataRegularSeason20242025!$B$3:$B$1315, "&lt;=" &amp; FP$1, DataRegularSeason20242025!$D$3:$D$1315, $A19)+SUMIFS(DataRegularSeason20242025!$AB$3:$AB$1315,DataRegularSeason20242025!$B$3:$B$1315, "&lt;=" &amp; FP$1, DataRegularSeason20242025!$E$3:$E$1315, $A19)</f>
        <v>15</v>
      </c>
      <c r="FQ19">
        <f>SUMIFS(DataRegularSeason20242025!$AA$3:$AA$1315,DataRegularSeason20242025!$B$3:$B$1315, "&lt;=" &amp; FQ$1, DataRegularSeason20242025!$D$3:$D$1315, $A19)+SUMIFS(DataRegularSeason20242025!$AB$3:$AB$1315,DataRegularSeason20242025!$B$3:$B$1315, "&lt;=" &amp; FQ$1, DataRegularSeason20242025!$E$3:$E$1315, $A19)</f>
        <v>15</v>
      </c>
      <c r="FR19">
        <f>SUMIFS(DataRegularSeason20242025!$AA$3:$AA$1315,DataRegularSeason20242025!$B$3:$B$1315, "&lt;=" &amp; FR$1, DataRegularSeason20242025!$D$3:$D$1315, $A19)+SUMIFS(DataRegularSeason20242025!$AB$3:$AB$1315,DataRegularSeason20242025!$B$3:$B$1315, "&lt;=" &amp; FR$1, DataRegularSeason20242025!$E$3:$E$1315, $A19)</f>
        <v>15</v>
      </c>
      <c r="FS19">
        <f>SUMIFS(DataRegularSeason20242025!$AA$3:$AA$1315,DataRegularSeason20242025!$B$3:$B$1315, "&lt;=" &amp; FS$1, DataRegularSeason20242025!$D$3:$D$1315, $A19)+SUMIFS(DataRegularSeason20242025!$AB$3:$AB$1315,DataRegularSeason20242025!$B$3:$B$1315, "&lt;=" &amp; FS$1, DataRegularSeason20242025!$E$3:$E$1315, $A19)</f>
        <v>15</v>
      </c>
      <c r="FT19">
        <f>SUMIFS(DataRegularSeason20242025!$AA$3:$AA$1315,DataRegularSeason20242025!$B$3:$B$1315, "&lt;=" &amp; FT$1, DataRegularSeason20242025!$D$3:$D$1315, $A19)+SUMIFS(DataRegularSeason20242025!$AB$3:$AB$1315,DataRegularSeason20242025!$B$3:$B$1315, "&lt;=" &amp; FT$1, DataRegularSeason20242025!$E$3:$E$1315, $A19)</f>
        <v>15</v>
      </c>
      <c r="FU19">
        <f>SUMIFS(DataRegularSeason20242025!$AA$3:$AA$1315,DataRegularSeason20242025!$B$3:$B$1315, "&lt;=" &amp; FU$1, DataRegularSeason20242025!$D$3:$D$1315, $A19)+SUMIFS(DataRegularSeason20242025!$AB$3:$AB$1315,DataRegularSeason20242025!$B$3:$B$1315, "&lt;=" &amp; FU$1, DataRegularSeason20242025!$E$3:$E$1315, $A19)</f>
        <v>15</v>
      </c>
      <c r="FV19">
        <f>SUMIFS(DataRegularSeason20242025!$AA$3:$AA$1315,DataRegularSeason20242025!$B$3:$B$1315, "&lt;=" &amp; FV$1, DataRegularSeason20242025!$D$3:$D$1315, $A19)+SUMIFS(DataRegularSeason20242025!$AB$3:$AB$1315,DataRegularSeason20242025!$B$3:$B$1315, "&lt;=" &amp; FV$1, DataRegularSeason20242025!$E$3:$E$1315, $A19)</f>
        <v>15</v>
      </c>
      <c r="FW19">
        <f>SUMIFS(DataRegularSeason20242025!$AA$3:$AA$1315,DataRegularSeason20242025!$B$3:$B$1315, "&lt;=" &amp; FW$1, DataRegularSeason20242025!$D$3:$D$1315, $A19)+SUMIFS(DataRegularSeason20242025!$AB$3:$AB$1315,DataRegularSeason20242025!$B$3:$B$1315, "&lt;=" &amp; FW$1, DataRegularSeason20242025!$E$3:$E$1315, $A19)</f>
        <v>15</v>
      </c>
      <c r="FX19">
        <f>SUMIFS(DataRegularSeason20242025!$AA$3:$AA$1315,DataRegularSeason20242025!$B$3:$B$1315, "&lt;=" &amp; FX$1, DataRegularSeason20242025!$D$3:$D$1315, $A19)+SUMIFS(DataRegularSeason20242025!$AB$3:$AB$1315,DataRegularSeason20242025!$B$3:$B$1315, "&lt;=" &amp; FX$1, DataRegularSeason20242025!$E$3:$E$1315, $A19)</f>
        <v>15</v>
      </c>
      <c r="FY19">
        <f>SUMIFS(DataRegularSeason20242025!$AA$3:$AA$1315,DataRegularSeason20242025!$B$3:$B$1315, "&lt;=" &amp; FY$1, DataRegularSeason20242025!$D$3:$D$1315, $A19)+SUMIFS(DataRegularSeason20242025!$AB$3:$AB$1315,DataRegularSeason20242025!$B$3:$B$1315, "&lt;=" &amp; FY$1, DataRegularSeason20242025!$E$3:$E$1315, $A19)</f>
        <v>15</v>
      </c>
      <c r="FZ19">
        <f>SUMIFS(DataRegularSeason20242025!$AA$3:$AA$1315,DataRegularSeason20242025!$B$3:$B$1315, "&lt;=" &amp; FZ$1, DataRegularSeason20242025!$D$3:$D$1315, $A19)+SUMIFS(DataRegularSeason20242025!$AB$3:$AB$1315,DataRegularSeason20242025!$B$3:$B$1315, "&lt;=" &amp; FZ$1, DataRegularSeason20242025!$E$3:$E$1315, $A19)</f>
        <v>15</v>
      </c>
      <c r="GA19">
        <f>SUMIFS(DataRegularSeason20242025!$AA$3:$AA$1315,DataRegularSeason20242025!$B$3:$B$1315, "&lt;=" &amp; GA$1, DataRegularSeason20242025!$D$3:$D$1315, $A19)+SUMIFS(DataRegularSeason20242025!$AB$3:$AB$1315,DataRegularSeason20242025!$B$3:$B$1315, "&lt;=" &amp; GA$1, DataRegularSeason20242025!$E$3:$E$1315, $A19)</f>
        <v>15</v>
      </c>
      <c r="GB19">
        <f>SUMIFS(DataRegularSeason20242025!$AA$3:$AA$1315,DataRegularSeason20242025!$B$3:$B$1315, "&lt;=" &amp; GB$1, DataRegularSeason20242025!$D$3:$D$1315, $A19)+SUMIFS(DataRegularSeason20242025!$AB$3:$AB$1315,DataRegularSeason20242025!$B$3:$B$1315, "&lt;=" &amp; GB$1, DataRegularSeason20242025!$E$3:$E$1315, $A19)</f>
        <v>15</v>
      </c>
      <c r="GC19">
        <f>SUMIFS(DataRegularSeason20242025!$AA$3:$AA$1315,DataRegularSeason20242025!$B$3:$B$1315, "&lt;=" &amp; GC$1, DataRegularSeason20242025!$D$3:$D$1315, $A19)+SUMIFS(DataRegularSeason20242025!$AB$3:$AB$1315,DataRegularSeason20242025!$B$3:$B$1315, "&lt;=" &amp; GC$1, DataRegularSeason20242025!$E$3:$E$1315, $A19)</f>
        <v>15</v>
      </c>
      <c r="GD19">
        <f>SUMIFS(DataRegularSeason20242025!$AA$3:$AA$1315,DataRegularSeason20242025!$B$3:$B$1315, "&lt;=" &amp; GD$1, DataRegularSeason20242025!$D$3:$D$1315, $A19)+SUMIFS(DataRegularSeason20242025!$AB$3:$AB$1315,DataRegularSeason20242025!$B$3:$B$1315, "&lt;=" &amp; GD$1, DataRegularSeason20242025!$E$3:$E$1315, $A19)</f>
        <v>15</v>
      </c>
      <c r="GE19">
        <f>SUMIFS(DataRegularSeason20242025!$AA$3:$AA$1315,DataRegularSeason20242025!$B$3:$B$1315, "&lt;=" &amp; GE$1, DataRegularSeason20242025!$D$3:$D$1315, $A19)+SUMIFS(DataRegularSeason20242025!$AB$3:$AB$1315,DataRegularSeason20242025!$B$3:$B$1315, "&lt;=" &amp; GE$1, DataRegularSeason20242025!$E$3:$E$1315, $A19)</f>
        <v>15</v>
      </c>
      <c r="GF19">
        <f>SUMIFS(DataRegularSeason20242025!$AA$3:$AA$1315,DataRegularSeason20242025!$B$3:$B$1315, "&lt;=" &amp; GF$1, DataRegularSeason20242025!$D$3:$D$1315, $A19)+SUMIFS(DataRegularSeason20242025!$AB$3:$AB$1315,DataRegularSeason20242025!$B$3:$B$1315, "&lt;=" &amp; GF$1, DataRegularSeason20242025!$E$3:$E$1315, $A19)</f>
        <v>15</v>
      </c>
      <c r="GG19">
        <f>SUMIFS(DataRegularSeason20242025!$AA$3:$AA$1315,DataRegularSeason20242025!$B$3:$B$1315, "&lt;=" &amp; GG$1, DataRegularSeason20242025!$D$3:$D$1315, $A19)+SUMIFS(DataRegularSeason20242025!$AB$3:$AB$1315,DataRegularSeason20242025!$B$3:$B$1315, "&lt;=" &amp; GG$1, DataRegularSeason20242025!$E$3:$E$1315, $A19)</f>
        <v>15</v>
      </c>
      <c r="GH19">
        <f>SUMIFS(DataRegularSeason20242025!$AA$3:$AA$1315,DataRegularSeason20242025!$B$3:$B$1315, "&lt;=" &amp; GH$1, DataRegularSeason20242025!$D$3:$D$1315, $A19)+SUMIFS(DataRegularSeason20242025!$AB$3:$AB$1315,DataRegularSeason20242025!$B$3:$B$1315, "&lt;=" &amp; GH$1, DataRegularSeason20242025!$E$3:$E$1315, $A19)</f>
        <v>15</v>
      </c>
      <c r="GI19">
        <f>SUMIFS(DataRegularSeason20242025!$AA$3:$AA$1315,DataRegularSeason20242025!$B$3:$B$1315, "&lt;=" &amp; GI$1, DataRegularSeason20242025!$D$3:$D$1315, $A19)+SUMIFS(DataRegularSeason20242025!$AB$3:$AB$1315,DataRegularSeason20242025!$B$3:$B$1315, "&lt;=" &amp; GI$1, DataRegularSeason20242025!$E$3:$E$1315, $A19)</f>
        <v>15</v>
      </c>
      <c r="GJ19">
        <f>SUMIFS(DataRegularSeason20242025!$AA$3:$AA$1315,DataRegularSeason20242025!$B$3:$B$1315, "&lt;=" &amp; GJ$1, DataRegularSeason20242025!$D$3:$D$1315, $A19)+SUMIFS(DataRegularSeason20242025!$AB$3:$AB$1315,DataRegularSeason20242025!$B$3:$B$1315, "&lt;=" &amp; GJ$1, DataRegularSeason20242025!$E$3:$E$1315, $A19)</f>
        <v>15</v>
      </c>
      <c r="GK19">
        <f>SUMIFS(DataRegularSeason20242025!$AA$3:$AA$1315,DataRegularSeason20242025!$B$3:$B$1315, "&lt;=" &amp; GK$1, DataRegularSeason20242025!$D$3:$D$1315, $A19)+SUMIFS(DataRegularSeason20242025!$AB$3:$AB$1315,DataRegularSeason20242025!$B$3:$B$1315, "&lt;=" &amp; GK$1, DataRegularSeason20242025!$E$3:$E$1315, $A19)</f>
        <v>15</v>
      </c>
      <c r="GL19">
        <f>SUMIFS(DataRegularSeason20242025!$AA$3:$AA$1315,DataRegularSeason20242025!$B$3:$B$1315, "&lt;=" &amp; GL$1, DataRegularSeason20242025!$D$3:$D$1315, $A19)+SUMIFS(DataRegularSeason20242025!$AB$3:$AB$1315,DataRegularSeason20242025!$B$3:$B$1315, "&lt;=" &amp; GL$1, DataRegularSeason20242025!$E$3:$E$1315, $A19)</f>
        <v>15</v>
      </c>
      <c r="GM19">
        <f>SUMIFS(DataRegularSeason20242025!$AA$3:$AA$1315,DataRegularSeason20242025!$B$3:$B$1315, "&lt;=" &amp; GM$1, DataRegularSeason20242025!$D$3:$D$1315, $A19)+SUMIFS(DataRegularSeason20242025!$AB$3:$AB$1315,DataRegularSeason20242025!$B$3:$B$1315, "&lt;=" &amp; GM$1, DataRegularSeason20242025!$E$3:$E$1315, $A19)</f>
        <v>15</v>
      </c>
      <c r="GN19">
        <f>SUMIFS(DataRegularSeason20242025!$AA$3:$AA$1315,DataRegularSeason20242025!$B$3:$B$1315, "&lt;=" &amp; GN$1, DataRegularSeason20242025!$D$3:$D$1315, $A19)+SUMIFS(DataRegularSeason20242025!$AB$3:$AB$1315,DataRegularSeason20242025!$B$3:$B$1315, "&lt;=" &amp; GN$1, DataRegularSeason20242025!$E$3:$E$1315, $A19)</f>
        <v>15</v>
      </c>
      <c r="GO19">
        <f>SUMIFS(DataRegularSeason20242025!$AA$3:$AA$1315,DataRegularSeason20242025!$B$3:$B$1315, "&lt;=" &amp; GO$1, DataRegularSeason20242025!$D$3:$D$1315, $A19)+SUMIFS(DataRegularSeason20242025!$AB$3:$AB$1315,DataRegularSeason20242025!$B$3:$B$1315, "&lt;=" &amp; GO$1, DataRegularSeason20242025!$E$3:$E$1315, $A19)</f>
        <v>15</v>
      </c>
      <c r="GP19">
        <f>SUMIFS(DataRegularSeason20242025!$AA$3:$AA$1315,DataRegularSeason20242025!$B$3:$B$1315, "&lt;=" &amp; GP$1, DataRegularSeason20242025!$D$3:$D$1315, $A19)+SUMIFS(DataRegularSeason20242025!$AB$3:$AB$1315,DataRegularSeason20242025!$B$3:$B$1315, "&lt;=" &amp; GP$1, DataRegularSeason20242025!$E$3:$E$1315, $A19)</f>
        <v>15</v>
      </c>
      <c r="GQ19">
        <f>SUMIFS(DataRegularSeason20242025!$AA$3:$AA$1315,DataRegularSeason20242025!$B$3:$B$1315, "&lt;=" &amp; GQ$1, DataRegularSeason20242025!$D$3:$D$1315, $A19)+SUMIFS(DataRegularSeason20242025!$AB$3:$AB$1315,DataRegularSeason20242025!$B$3:$B$1315, "&lt;=" &amp; GQ$1, DataRegularSeason20242025!$E$3:$E$1315, $A19)</f>
        <v>15</v>
      </c>
      <c r="GR19">
        <f>SUMIFS(DataRegularSeason20242025!$AA$3:$AA$1315,DataRegularSeason20242025!$B$3:$B$1315, "&lt;=" &amp; GR$1, DataRegularSeason20242025!$D$3:$D$1315, $A19)+SUMIFS(DataRegularSeason20242025!$AB$3:$AB$1315,DataRegularSeason20242025!$B$3:$B$1315, "&lt;=" &amp; GR$1, DataRegularSeason20242025!$E$3:$E$1315, $A19)</f>
        <v>15</v>
      </c>
      <c r="GS19">
        <f>SUMIFS(DataRegularSeason20242025!$AA$3:$AA$1315,DataRegularSeason20242025!$B$3:$B$1315, "&lt;=" &amp; GS$1, DataRegularSeason20242025!$D$3:$D$1315, $A19)+SUMIFS(DataRegularSeason20242025!$AB$3:$AB$1315,DataRegularSeason20242025!$B$3:$B$1315, "&lt;=" &amp; GS$1, DataRegularSeason20242025!$E$3:$E$1315, $A19)</f>
        <v>15</v>
      </c>
      <c r="GT19">
        <f>SUMIFS(DataRegularSeason20242025!$AA$3:$AA$1315,DataRegularSeason20242025!$B$3:$B$1315, "&lt;=" &amp; GT$1, DataRegularSeason20242025!$D$3:$D$1315, $A19)+SUMIFS(DataRegularSeason20242025!$AB$3:$AB$1315,DataRegularSeason20242025!$B$3:$B$1315, "&lt;=" &amp; GT$1, DataRegularSeason20242025!$E$3:$E$1315, $A19)</f>
        <v>15</v>
      </c>
      <c r="GU19">
        <f>SUMIFS(DataRegularSeason20242025!$AA$3:$AA$1315,DataRegularSeason20242025!$B$3:$B$1315, "&lt;=" &amp; GU$1, DataRegularSeason20242025!$D$3:$D$1315, $A19)+SUMIFS(DataRegularSeason20242025!$AB$3:$AB$1315,DataRegularSeason20242025!$B$3:$B$1315, "&lt;=" &amp; GU$1, DataRegularSeason20242025!$E$3:$E$1315, $A19)</f>
        <v>15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14</v>
      </c>
      <c r="AN21">
        <f>SUMIFS(DataRegularSeason20242025!$AA$3:$AA$1315,DataRegularSeason20242025!$B$3:$B$1315, "&lt;=" &amp; AN$1, DataRegularSeason20242025!$D$3:$D$1315, $A21)+SUMIFS(DataRegularSeason20242025!$AB$3:$AB$1315,DataRegularSeason20242025!$B$3:$B$1315, "&lt;=" &amp; AN$1, DataRegularSeason20242025!$E$3:$E$1315, $A21)</f>
        <v>14</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14</v>
      </c>
      <c r="AR21">
        <f>SUMIFS(DataRegularSeason20242025!$AA$3:$AA$1315,DataRegularSeason20242025!$B$3:$B$1315, "&lt;=" &amp; AR$1, DataRegularSeason20242025!$D$3:$D$1315, $A21)+SUMIFS(DataRegularSeason20242025!$AB$3:$AB$1315,DataRegularSeason20242025!$B$3:$B$1315, "&lt;=" &amp; AR$1, DataRegularSeason20242025!$E$3:$E$1315, $A21)</f>
        <v>14</v>
      </c>
      <c r="AS21">
        <f>SUMIFS(DataRegularSeason20242025!$AA$3:$AA$1315,DataRegularSeason20242025!$B$3:$B$1315, "&lt;=" &amp; AS$1, DataRegularSeason20242025!$D$3:$D$1315, $A21)+SUMIFS(DataRegularSeason20242025!$AB$3:$AB$1315,DataRegularSeason20242025!$B$3:$B$1315, "&lt;=" &amp; AS$1, DataRegularSeason20242025!$E$3:$E$1315, $A21)</f>
        <v>14</v>
      </c>
      <c r="AT21">
        <f>SUMIFS(DataRegularSeason20242025!$AA$3:$AA$1315,DataRegularSeason20242025!$B$3:$B$1315, "&lt;=" &amp; AT$1, DataRegularSeason20242025!$D$3:$D$1315, $A21)+SUMIFS(DataRegularSeason20242025!$AB$3:$AB$1315,DataRegularSeason20242025!$B$3:$B$1315, "&lt;=" &amp; AT$1, DataRegularSeason20242025!$E$3:$E$1315, $A21)</f>
        <v>14</v>
      </c>
      <c r="AU21">
        <f>SUMIFS(DataRegularSeason20242025!$AA$3:$AA$1315,DataRegularSeason20242025!$B$3:$B$1315, "&lt;=" &amp; AU$1, DataRegularSeason20242025!$D$3:$D$1315, $A21)+SUMIFS(DataRegularSeason20242025!$AB$3:$AB$1315,DataRegularSeason20242025!$B$3:$B$1315, "&lt;=" &amp; AU$1, DataRegularSeason20242025!$E$3:$E$1315, $A21)</f>
        <v>14</v>
      </c>
      <c r="AV21">
        <f>SUMIFS(DataRegularSeason20242025!$AA$3:$AA$1315,DataRegularSeason20242025!$B$3:$B$1315, "&lt;=" &amp; AV$1, DataRegularSeason20242025!$D$3:$D$1315, $A21)+SUMIFS(DataRegularSeason20242025!$AB$3:$AB$1315,DataRegularSeason20242025!$B$3:$B$1315, "&lt;=" &amp; AV$1, DataRegularSeason20242025!$E$3:$E$1315, $A21)</f>
        <v>14</v>
      </c>
      <c r="AW21">
        <f>SUMIFS(DataRegularSeason20242025!$AA$3:$AA$1315,DataRegularSeason20242025!$B$3:$B$1315, "&lt;=" &amp; AW$1, DataRegularSeason20242025!$D$3:$D$1315, $A21)+SUMIFS(DataRegularSeason20242025!$AB$3:$AB$1315,DataRegularSeason20242025!$B$3:$B$1315, "&lt;=" &amp; AW$1, DataRegularSeason20242025!$E$3:$E$1315, $A21)</f>
        <v>14</v>
      </c>
      <c r="AX21">
        <f>SUMIFS(DataRegularSeason20242025!$AA$3:$AA$1315,DataRegularSeason20242025!$B$3:$B$1315, "&lt;=" &amp; AX$1, DataRegularSeason20242025!$D$3:$D$1315, $A21)+SUMIFS(DataRegularSeason20242025!$AB$3:$AB$1315,DataRegularSeason20242025!$B$3:$B$1315, "&lt;=" &amp; AX$1, DataRegularSeason20242025!$E$3:$E$1315, $A21)</f>
        <v>14</v>
      </c>
      <c r="AY21">
        <f>SUMIFS(DataRegularSeason20242025!$AA$3:$AA$1315,DataRegularSeason20242025!$B$3:$B$1315, "&lt;=" &amp; AY$1, DataRegularSeason20242025!$D$3:$D$1315, $A21)+SUMIFS(DataRegularSeason20242025!$AB$3:$AB$1315,DataRegularSeason20242025!$B$3:$B$1315, "&lt;=" &amp; AY$1, DataRegularSeason20242025!$E$3:$E$1315, $A21)</f>
        <v>14</v>
      </c>
      <c r="AZ21">
        <f>SUMIFS(DataRegularSeason20242025!$AA$3:$AA$1315,DataRegularSeason20242025!$B$3:$B$1315, "&lt;=" &amp; AZ$1, DataRegularSeason20242025!$D$3:$D$1315, $A21)+SUMIFS(DataRegularSeason20242025!$AB$3:$AB$1315,DataRegularSeason20242025!$B$3:$B$1315, "&lt;=" &amp; AZ$1, DataRegularSeason20242025!$E$3:$E$1315, $A21)</f>
        <v>14</v>
      </c>
      <c r="BA21">
        <f>SUMIFS(DataRegularSeason20242025!$AA$3:$AA$1315,DataRegularSeason20242025!$B$3:$B$1315, "&lt;=" &amp; BA$1, DataRegularSeason20242025!$D$3:$D$1315, $A21)+SUMIFS(DataRegularSeason20242025!$AB$3:$AB$1315,DataRegularSeason20242025!$B$3:$B$1315, "&lt;=" &amp; BA$1, DataRegularSeason20242025!$E$3:$E$1315, $A21)</f>
        <v>14</v>
      </c>
      <c r="BB21">
        <f>SUMIFS(DataRegularSeason20242025!$AA$3:$AA$1315,DataRegularSeason20242025!$B$3:$B$1315, "&lt;=" &amp; BB$1, DataRegularSeason20242025!$D$3:$D$1315, $A21)+SUMIFS(DataRegularSeason20242025!$AB$3:$AB$1315,DataRegularSeason20242025!$B$3:$B$1315, "&lt;=" &amp; BB$1, DataRegularSeason20242025!$E$3:$E$1315, $A21)</f>
        <v>14</v>
      </c>
      <c r="BC21">
        <f>SUMIFS(DataRegularSeason20242025!$AA$3:$AA$1315,DataRegularSeason20242025!$B$3:$B$1315, "&lt;=" &amp; BC$1, DataRegularSeason20242025!$D$3:$D$1315, $A21)+SUMIFS(DataRegularSeason20242025!$AB$3:$AB$1315,DataRegularSeason20242025!$B$3:$B$1315, "&lt;=" &amp; BC$1, DataRegularSeason20242025!$E$3:$E$1315, $A21)</f>
        <v>14</v>
      </c>
      <c r="BD21">
        <f>SUMIFS(DataRegularSeason20242025!$AA$3:$AA$1315,DataRegularSeason20242025!$B$3:$B$1315, "&lt;=" &amp; BD$1, DataRegularSeason20242025!$D$3:$D$1315, $A21)+SUMIFS(DataRegularSeason20242025!$AB$3:$AB$1315,DataRegularSeason20242025!$B$3:$B$1315, "&lt;=" &amp; BD$1, DataRegularSeason20242025!$E$3:$E$1315, $A21)</f>
        <v>14</v>
      </c>
      <c r="BE21">
        <f>SUMIFS(DataRegularSeason20242025!$AA$3:$AA$1315,DataRegularSeason20242025!$B$3:$B$1315, "&lt;=" &amp; BE$1, DataRegularSeason20242025!$D$3:$D$1315, $A21)+SUMIFS(DataRegularSeason20242025!$AB$3:$AB$1315,DataRegularSeason20242025!$B$3:$B$1315, "&lt;=" &amp; BE$1, DataRegularSeason20242025!$E$3:$E$1315, $A21)</f>
        <v>14</v>
      </c>
      <c r="BF21">
        <f>SUMIFS(DataRegularSeason20242025!$AA$3:$AA$1315,DataRegularSeason20242025!$B$3:$B$1315, "&lt;=" &amp; BF$1, DataRegularSeason20242025!$D$3:$D$1315, $A21)+SUMIFS(DataRegularSeason20242025!$AB$3:$AB$1315,DataRegularSeason20242025!$B$3:$B$1315, "&lt;=" &amp; BF$1, DataRegularSeason20242025!$E$3:$E$1315, $A21)</f>
        <v>14</v>
      </c>
      <c r="BG21">
        <f>SUMIFS(DataRegularSeason20242025!$AA$3:$AA$1315,DataRegularSeason20242025!$B$3:$B$1315, "&lt;=" &amp; BG$1, DataRegularSeason20242025!$D$3:$D$1315, $A21)+SUMIFS(DataRegularSeason20242025!$AB$3:$AB$1315,DataRegularSeason20242025!$B$3:$B$1315, "&lt;=" &amp; BG$1, DataRegularSeason20242025!$E$3:$E$1315, $A21)</f>
        <v>14</v>
      </c>
      <c r="BH21">
        <f>SUMIFS(DataRegularSeason20242025!$AA$3:$AA$1315,DataRegularSeason20242025!$B$3:$B$1315, "&lt;=" &amp; BH$1, DataRegularSeason20242025!$D$3:$D$1315, $A21)+SUMIFS(DataRegularSeason20242025!$AB$3:$AB$1315,DataRegularSeason20242025!$B$3:$B$1315, "&lt;=" &amp; BH$1, DataRegularSeason20242025!$E$3:$E$1315, $A21)</f>
        <v>14</v>
      </c>
      <c r="BI21">
        <f>SUMIFS(DataRegularSeason20242025!$AA$3:$AA$1315,DataRegularSeason20242025!$B$3:$B$1315, "&lt;=" &amp; BI$1, DataRegularSeason20242025!$D$3:$D$1315, $A21)+SUMIFS(DataRegularSeason20242025!$AB$3:$AB$1315,DataRegularSeason20242025!$B$3:$B$1315, "&lt;=" &amp; BI$1, DataRegularSeason20242025!$E$3:$E$1315, $A21)</f>
        <v>14</v>
      </c>
      <c r="BJ21">
        <f>SUMIFS(DataRegularSeason20242025!$AA$3:$AA$1315,DataRegularSeason20242025!$B$3:$B$1315, "&lt;=" &amp; BJ$1, DataRegularSeason20242025!$D$3:$D$1315, $A21)+SUMIFS(DataRegularSeason20242025!$AB$3:$AB$1315,DataRegularSeason20242025!$B$3:$B$1315, "&lt;=" &amp; BJ$1, DataRegularSeason20242025!$E$3:$E$1315, $A21)</f>
        <v>14</v>
      </c>
      <c r="BK21">
        <f>SUMIFS(DataRegularSeason20242025!$AA$3:$AA$1315,DataRegularSeason20242025!$B$3:$B$1315, "&lt;=" &amp; BK$1, DataRegularSeason20242025!$D$3:$D$1315, $A21)+SUMIFS(DataRegularSeason20242025!$AB$3:$AB$1315,DataRegularSeason20242025!$B$3:$B$1315, "&lt;=" &amp; BK$1, DataRegularSeason20242025!$E$3:$E$1315, $A21)</f>
        <v>14</v>
      </c>
      <c r="BL21">
        <f>SUMIFS(DataRegularSeason20242025!$AA$3:$AA$1315,DataRegularSeason20242025!$B$3:$B$1315, "&lt;=" &amp; BL$1, DataRegularSeason20242025!$D$3:$D$1315, $A21)+SUMIFS(DataRegularSeason20242025!$AB$3:$AB$1315,DataRegularSeason20242025!$B$3:$B$1315, "&lt;=" &amp; BL$1, DataRegularSeason20242025!$E$3:$E$1315, $A21)</f>
        <v>14</v>
      </c>
      <c r="BM21">
        <f>SUMIFS(DataRegularSeason20242025!$AA$3:$AA$1315,DataRegularSeason20242025!$B$3:$B$1315, "&lt;=" &amp; BM$1, DataRegularSeason20242025!$D$3:$D$1315, $A21)+SUMIFS(DataRegularSeason20242025!$AB$3:$AB$1315,DataRegularSeason20242025!$B$3:$B$1315, "&lt;=" &amp; BM$1, DataRegularSeason20242025!$E$3:$E$1315, $A21)</f>
        <v>14</v>
      </c>
      <c r="BN21">
        <f>SUMIFS(DataRegularSeason20242025!$AA$3:$AA$1315,DataRegularSeason20242025!$B$3:$B$1315, "&lt;=" &amp; BN$1, DataRegularSeason20242025!$D$3:$D$1315, $A21)+SUMIFS(DataRegularSeason20242025!$AB$3:$AB$1315,DataRegularSeason20242025!$B$3:$B$1315, "&lt;=" &amp; BN$1, DataRegularSeason20242025!$E$3:$E$1315, $A21)</f>
        <v>14</v>
      </c>
      <c r="BO21">
        <f>SUMIFS(DataRegularSeason20242025!$AA$3:$AA$1315,DataRegularSeason20242025!$B$3:$B$1315, "&lt;=" &amp; BO$1, DataRegularSeason20242025!$D$3:$D$1315, $A21)+SUMIFS(DataRegularSeason20242025!$AB$3:$AB$1315,DataRegularSeason20242025!$B$3:$B$1315, "&lt;=" &amp; BO$1, DataRegularSeason20242025!$E$3:$E$1315, $A21)</f>
        <v>14</v>
      </c>
      <c r="BP21">
        <f>SUMIFS(DataRegularSeason20242025!$AA$3:$AA$1315,DataRegularSeason20242025!$B$3:$B$1315, "&lt;=" &amp; BP$1, DataRegularSeason20242025!$D$3:$D$1315, $A21)+SUMIFS(DataRegularSeason20242025!$AB$3:$AB$1315,DataRegularSeason20242025!$B$3:$B$1315, "&lt;=" &amp; BP$1, DataRegularSeason20242025!$E$3:$E$1315, $A21)</f>
        <v>14</v>
      </c>
      <c r="BQ21">
        <f>SUMIFS(DataRegularSeason20242025!$AA$3:$AA$1315,DataRegularSeason20242025!$B$3:$B$1315, "&lt;=" &amp; BQ$1, DataRegularSeason20242025!$D$3:$D$1315, $A21)+SUMIFS(DataRegularSeason20242025!$AB$3:$AB$1315,DataRegularSeason20242025!$B$3:$B$1315, "&lt;=" &amp; BQ$1, DataRegularSeason20242025!$E$3:$E$1315, $A21)</f>
        <v>14</v>
      </c>
      <c r="BR21">
        <f>SUMIFS(DataRegularSeason20242025!$AA$3:$AA$1315,DataRegularSeason20242025!$B$3:$B$1315, "&lt;=" &amp; BR$1, DataRegularSeason20242025!$D$3:$D$1315, $A21)+SUMIFS(DataRegularSeason20242025!$AB$3:$AB$1315,DataRegularSeason20242025!$B$3:$B$1315, "&lt;=" &amp; BR$1, DataRegularSeason20242025!$E$3:$E$1315, $A21)</f>
        <v>14</v>
      </c>
      <c r="BS21">
        <f>SUMIFS(DataRegularSeason20242025!$AA$3:$AA$1315,DataRegularSeason20242025!$B$3:$B$1315, "&lt;=" &amp; BS$1, DataRegularSeason20242025!$D$3:$D$1315, $A21)+SUMIFS(DataRegularSeason20242025!$AB$3:$AB$1315,DataRegularSeason20242025!$B$3:$B$1315, "&lt;=" &amp; BS$1, DataRegularSeason20242025!$E$3:$E$1315, $A21)</f>
        <v>14</v>
      </c>
      <c r="BT21">
        <f>SUMIFS(DataRegularSeason20242025!$AA$3:$AA$1315,DataRegularSeason20242025!$B$3:$B$1315, "&lt;=" &amp; BT$1, DataRegularSeason20242025!$D$3:$D$1315, $A21)+SUMIFS(DataRegularSeason20242025!$AB$3:$AB$1315,DataRegularSeason20242025!$B$3:$B$1315, "&lt;=" &amp; BT$1, DataRegularSeason20242025!$E$3:$E$1315, $A21)</f>
        <v>14</v>
      </c>
      <c r="BU21">
        <f>SUMIFS(DataRegularSeason20242025!$AA$3:$AA$1315,DataRegularSeason20242025!$B$3:$B$1315, "&lt;=" &amp; BU$1, DataRegularSeason20242025!$D$3:$D$1315, $A21)+SUMIFS(DataRegularSeason20242025!$AB$3:$AB$1315,DataRegularSeason20242025!$B$3:$B$1315, "&lt;=" &amp; BU$1, DataRegularSeason20242025!$E$3:$E$1315, $A21)</f>
        <v>14</v>
      </c>
      <c r="BV21">
        <f>SUMIFS(DataRegularSeason20242025!$AA$3:$AA$1315,DataRegularSeason20242025!$B$3:$B$1315, "&lt;=" &amp; BV$1, DataRegularSeason20242025!$D$3:$D$1315, $A21)+SUMIFS(DataRegularSeason20242025!$AB$3:$AB$1315,DataRegularSeason20242025!$B$3:$B$1315, "&lt;=" &amp; BV$1, DataRegularSeason20242025!$E$3:$E$1315, $A21)</f>
        <v>14</v>
      </c>
      <c r="BW21">
        <f>SUMIFS(DataRegularSeason20242025!$AA$3:$AA$1315,DataRegularSeason20242025!$B$3:$B$1315, "&lt;=" &amp; BW$1, DataRegularSeason20242025!$D$3:$D$1315, $A21)+SUMIFS(DataRegularSeason20242025!$AB$3:$AB$1315,DataRegularSeason20242025!$B$3:$B$1315, "&lt;=" &amp; BW$1, DataRegularSeason20242025!$E$3:$E$1315, $A21)</f>
        <v>14</v>
      </c>
      <c r="BX21">
        <f>SUMIFS(DataRegularSeason20242025!$AA$3:$AA$1315,DataRegularSeason20242025!$B$3:$B$1315, "&lt;=" &amp; BX$1, DataRegularSeason20242025!$D$3:$D$1315, $A21)+SUMIFS(DataRegularSeason20242025!$AB$3:$AB$1315,DataRegularSeason20242025!$B$3:$B$1315, "&lt;=" &amp; BX$1, DataRegularSeason20242025!$E$3:$E$1315, $A21)</f>
        <v>14</v>
      </c>
      <c r="BY21">
        <f>SUMIFS(DataRegularSeason20242025!$AA$3:$AA$1315,DataRegularSeason20242025!$B$3:$B$1315, "&lt;=" &amp; BY$1, DataRegularSeason20242025!$D$3:$D$1315, $A21)+SUMIFS(DataRegularSeason20242025!$AB$3:$AB$1315,DataRegularSeason20242025!$B$3:$B$1315, "&lt;=" &amp; BY$1, DataRegularSeason20242025!$E$3:$E$1315, $A21)</f>
        <v>14</v>
      </c>
      <c r="BZ21">
        <f>SUMIFS(DataRegularSeason20242025!$AA$3:$AA$1315,DataRegularSeason20242025!$B$3:$B$1315, "&lt;=" &amp; BZ$1, DataRegularSeason20242025!$D$3:$D$1315, $A21)+SUMIFS(DataRegularSeason20242025!$AB$3:$AB$1315,DataRegularSeason20242025!$B$3:$B$1315, "&lt;=" &amp; BZ$1, DataRegularSeason20242025!$E$3:$E$1315, $A21)</f>
        <v>14</v>
      </c>
      <c r="CA21">
        <f>SUMIFS(DataRegularSeason20242025!$AA$3:$AA$1315,DataRegularSeason20242025!$B$3:$B$1315, "&lt;=" &amp; CA$1, DataRegularSeason20242025!$D$3:$D$1315, $A21)+SUMIFS(DataRegularSeason20242025!$AB$3:$AB$1315,DataRegularSeason20242025!$B$3:$B$1315, "&lt;=" &amp; CA$1, DataRegularSeason20242025!$E$3:$E$1315, $A21)</f>
        <v>14</v>
      </c>
      <c r="CB21">
        <f>SUMIFS(DataRegularSeason20242025!$AA$3:$AA$1315,DataRegularSeason20242025!$B$3:$B$1315, "&lt;=" &amp; CB$1, DataRegularSeason20242025!$D$3:$D$1315, $A21)+SUMIFS(DataRegularSeason20242025!$AB$3:$AB$1315,DataRegularSeason20242025!$B$3:$B$1315, "&lt;=" &amp; CB$1, DataRegularSeason20242025!$E$3:$E$1315, $A21)</f>
        <v>14</v>
      </c>
      <c r="CC21">
        <f>SUMIFS(DataRegularSeason20242025!$AA$3:$AA$1315,DataRegularSeason20242025!$B$3:$B$1315, "&lt;=" &amp; CC$1, DataRegularSeason20242025!$D$3:$D$1315, $A21)+SUMIFS(DataRegularSeason20242025!$AB$3:$AB$1315,DataRegularSeason20242025!$B$3:$B$1315, "&lt;=" &amp; CC$1, DataRegularSeason20242025!$E$3:$E$1315, $A21)</f>
        <v>14</v>
      </c>
      <c r="CD21">
        <f>SUMIFS(DataRegularSeason20242025!$AA$3:$AA$1315,DataRegularSeason20242025!$B$3:$B$1315, "&lt;=" &amp; CD$1, DataRegularSeason20242025!$D$3:$D$1315, $A21)+SUMIFS(DataRegularSeason20242025!$AB$3:$AB$1315,DataRegularSeason20242025!$B$3:$B$1315, "&lt;=" &amp; CD$1, DataRegularSeason20242025!$E$3:$E$1315, $A21)</f>
        <v>14</v>
      </c>
      <c r="CE21">
        <f>SUMIFS(DataRegularSeason20242025!$AA$3:$AA$1315,DataRegularSeason20242025!$B$3:$B$1315, "&lt;=" &amp; CE$1, DataRegularSeason20242025!$D$3:$D$1315, $A21)+SUMIFS(DataRegularSeason20242025!$AB$3:$AB$1315,DataRegularSeason20242025!$B$3:$B$1315, "&lt;=" &amp; CE$1, DataRegularSeason20242025!$E$3:$E$1315, $A21)</f>
        <v>14</v>
      </c>
      <c r="CF21">
        <f>SUMIFS(DataRegularSeason20242025!$AA$3:$AA$1315,DataRegularSeason20242025!$B$3:$B$1315, "&lt;=" &amp; CF$1, DataRegularSeason20242025!$D$3:$D$1315, $A21)+SUMIFS(DataRegularSeason20242025!$AB$3:$AB$1315,DataRegularSeason20242025!$B$3:$B$1315, "&lt;=" &amp; CF$1, DataRegularSeason20242025!$E$3:$E$1315, $A21)</f>
        <v>14</v>
      </c>
      <c r="CG21">
        <f>SUMIFS(DataRegularSeason20242025!$AA$3:$AA$1315,DataRegularSeason20242025!$B$3:$B$1315, "&lt;=" &amp; CG$1, DataRegularSeason20242025!$D$3:$D$1315, $A21)+SUMIFS(DataRegularSeason20242025!$AB$3:$AB$1315,DataRegularSeason20242025!$B$3:$B$1315, "&lt;=" &amp; CG$1, DataRegularSeason20242025!$E$3:$E$1315, $A21)</f>
        <v>14</v>
      </c>
      <c r="CH21">
        <f>SUMIFS(DataRegularSeason20242025!$AA$3:$AA$1315,DataRegularSeason20242025!$B$3:$B$1315, "&lt;=" &amp; CH$1, DataRegularSeason20242025!$D$3:$D$1315, $A21)+SUMIFS(DataRegularSeason20242025!$AB$3:$AB$1315,DataRegularSeason20242025!$B$3:$B$1315, "&lt;=" &amp; CH$1, DataRegularSeason20242025!$E$3:$E$1315, $A21)</f>
        <v>14</v>
      </c>
      <c r="CI21">
        <f>SUMIFS(DataRegularSeason20242025!$AA$3:$AA$1315,DataRegularSeason20242025!$B$3:$B$1315, "&lt;=" &amp; CI$1, DataRegularSeason20242025!$D$3:$D$1315, $A21)+SUMIFS(DataRegularSeason20242025!$AB$3:$AB$1315,DataRegularSeason20242025!$B$3:$B$1315, "&lt;=" &amp; CI$1, DataRegularSeason20242025!$E$3:$E$1315, $A21)</f>
        <v>14</v>
      </c>
      <c r="CJ21">
        <f>SUMIFS(DataRegularSeason20242025!$AA$3:$AA$1315,DataRegularSeason20242025!$B$3:$B$1315, "&lt;=" &amp; CJ$1, DataRegularSeason20242025!$D$3:$D$1315, $A21)+SUMIFS(DataRegularSeason20242025!$AB$3:$AB$1315,DataRegularSeason20242025!$B$3:$B$1315, "&lt;=" &amp; CJ$1, DataRegularSeason20242025!$E$3:$E$1315, $A21)</f>
        <v>14</v>
      </c>
      <c r="CK21">
        <f>SUMIFS(DataRegularSeason20242025!$AA$3:$AA$1315,DataRegularSeason20242025!$B$3:$B$1315, "&lt;=" &amp; CK$1, DataRegularSeason20242025!$D$3:$D$1315, $A21)+SUMIFS(DataRegularSeason20242025!$AB$3:$AB$1315,DataRegularSeason20242025!$B$3:$B$1315, "&lt;=" &amp; CK$1, DataRegularSeason20242025!$E$3:$E$1315, $A21)</f>
        <v>14</v>
      </c>
      <c r="CL21">
        <f>SUMIFS(DataRegularSeason20242025!$AA$3:$AA$1315,DataRegularSeason20242025!$B$3:$B$1315, "&lt;=" &amp; CL$1, DataRegularSeason20242025!$D$3:$D$1315, $A21)+SUMIFS(DataRegularSeason20242025!$AB$3:$AB$1315,DataRegularSeason20242025!$B$3:$B$1315, "&lt;=" &amp; CL$1, DataRegularSeason20242025!$E$3:$E$1315, $A21)</f>
        <v>14</v>
      </c>
      <c r="CM21">
        <f>SUMIFS(DataRegularSeason20242025!$AA$3:$AA$1315,DataRegularSeason20242025!$B$3:$B$1315, "&lt;=" &amp; CM$1, DataRegularSeason20242025!$D$3:$D$1315, $A21)+SUMIFS(DataRegularSeason20242025!$AB$3:$AB$1315,DataRegularSeason20242025!$B$3:$B$1315, "&lt;=" &amp; CM$1, DataRegularSeason20242025!$E$3:$E$1315, $A21)</f>
        <v>14</v>
      </c>
      <c r="CN21">
        <f>SUMIFS(DataRegularSeason20242025!$AA$3:$AA$1315,DataRegularSeason20242025!$B$3:$B$1315, "&lt;=" &amp; CN$1, DataRegularSeason20242025!$D$3:$D$1315, $A21)+SUMIFS(DataRegularSeason20242025!$AB$3:$AB$1315,DataRegularSeason20242025!$B$3:$B$1315, "&lt;=" &amp; CN$1, DataRegularSeason20242025!$E$3:$E$1315, $A21)</f>
        <v>14</v>
      </c>
      <c r="CO21">
        <f>SUMIFS(DataRegularSeason20242025!$AA$3:$AA$1315,DataRegularSeason20242025!$B$3:$B$1315, "&lt;=" &amp; CO$1, DataRegularSeason20242025!$D$3:$D$1315, $A21)+SUMIFS(DataRegularSeason20242025!$AB$3:$AB$1315,DataRegularSeason20242025!$B$3:$B$1315, "&lt;=" &amp; CO$1, DataRegularSeason20242025!$E$3:$E$1315, $A21)</f>
        <v>14</v>
      </c>
      <c r="CP21">
        <f>SUMIFS(DataRegularSeason20242025!$AA$3:$AA$1315,DataRegularSeason20242025!$B$3:$B$1315, "&lt;=" &amp; CP$1, DataRegularSeason20242025!$D$3:$D$1315, $A21)+SUMIFS(DataRegularSeason20242025!$AB$3:$AB$1315,DataRegularSeason20242025!$B$3:$B$1315, "&lt;=" &amp; CP$1, DataRegularSeason20242025!$E$3:$E$1315, $A21)</f>
        <v>14</v>
      </c>
      <c r="CQ21">
        <f>SUMIFS(DataRegularSeason20242025!$AA$3:$AA$1315,DataRegularSeason20242025!$B$3:$B$1315, "&lt;=" &amp; CQ$1, DataRegularSeason20242025!$D$3:$D$1315, $A21)+SUMIFS(DataRegularSeason20242025!$AB$3:$AB$1315,DataRegularSeason20242025!$B$3:$B$1315, "&lt;=" &amp; CQ$1, DataRegularSeason20242025!$E$3:$E$1315, $A21)</f>
        <v>14</v>
      </c>
      <c r="CR21">
        <f>SUMIFS(DataRegularSeason20242025!$AA$3:$AA$1315,DataRegularSeason20242025!$B$3:$B$1315, "&lt;=" &amp; CR$1, DataRegularSeason20242025!$D$3:$D$1315, $A21)+SUMIFS(DataRegularSeason20242025!$AB$3:$AB$1315,DataRegularSeason20242025!$B$3:$B$1315, "&lt;=" &amp; CR$1, DataRegularSeason20242025!$E$3:$E$1315, $A21)</f>
        <v>14</v>
      </c>
      <c r="CS21">
        <f>SUMIFS(DataRegularSeason20242025!$AA$3:$AA$1315,DataRegularSeason20242025!$B$3:$B$1315, "&lt;=" &amp; CS$1, DataRegularSeason20242025!$D$3:$D$1315, $A21)+SUMIFS(DataRegularSeason20242025!$AB$3:$AB$1315,DataRegularSeason20242025!$B$3:$B$1315, "&lt;=" &amp; CS$1, DataRegularSeason20242025!$E$3:$E$1315, $A21)</f>
        <v>14</v>
      </c>
      <c r="CT21">
        <f>SUMIFS(DataRegularSeason20242025!$AA$3:$AA$1315,DataRegularSeason20242025!$B$3:$B$1315, "&lt;=" &amp; CT$1, DataRegularSeason20242025!$D$3:$D$1315, $A21)+SUMIFS(DataRegularSeason20242025!$AB$3:$AB$1315,DataRegularSeason20242025!$B$3:$B$1315, "&lt;=" &amp; CT$1, DataRegularSeason20242025!$E$3:$E$1315, $A21)</f>
        <v>14</v>
      </c>
      <c r="CU21">
        <f>SUMIFS(DataRegularSeason20242025!$AA$3:$AA$1315,DataRegularSeason20242025!$B$3:$B$1315, "&lt;=" &amp; CU$1, DataRegularSeason20242025!$D$3:$D$1315, $A21)+SUMIFS(DataRegularSeason20242025!$AB$3:$AB$1315,DataRegularSeason20242025!$B$3:$B$1315, "&lt;=" &amp; CU$1, DataRegularSeason20242025!$E$3:$E$1315, $A21)</f>
        <v>14</v>
      </c>
      <c r="CV21">
        <f>SUMIFS(DataRegularSeason20242025!$AA$3:$AA$1315,DataRegularSeason20242025!$B$3:$B$1315, "&lt;=" &amp; CV$1, DataRegularSeason20242025!$D$3:$D$1315, $A21)+SUMIFS(DataRegularSeason20242025!$AB$3:$AB$1315,DataRegularSeason20242025!$B$3:$B$1315, "&lt;=" &amp; CV$1, DataRegularSeason20242025!$E$3:$E$1315, $A21)</f>
        <v>14</v>
      </c>
      <c r="CW21">
        <f>SUMIFS(DataRegularSeason20242025!$AA$3:$AA$1315,DataRegularSeason20242025!$B$3:$B$1315, "&lt;=" &amp; CW$1, DataRegularSeason20242025!$D$3:$D$1315, $A21)+SUMIFS(DataRegularSeason20242025!$AB$3:$AB$1315,DataRegularSeason20242025!$B$3:$B$1315, "&lt;=" &amp; CW$1, DataRegularSeason20242025!$E$3:$E$1315, $A21)</f>
        <v>14</v>
      </c>
      <c r="CX21">
        <f>SUMIFS(DataRegularSeason20242025!$AA$3:$AA$1315,DataRegularSeason20242025!$B$3:$B$1315, "&lt;=" &amp; CX$1, DataRegularSeason20242025!$D$3:$D$1315, $A21)+SUMIFS(DataRegularSeason20242025!$AB$3:$AB$1315,DataRegularSeason20242025!$B$3:$B$1315, "&lt;=" &amp; CX$1, DataRegularSeason20242025!$E$3:$E$1315, $A21)</f>
        <v>14</v>
      </c>
      <c r="CY21">
        <f>SUMIFS(DataRegularSeason20242025!$AA$3:$AA$1315,DataRegularSeason20242025!$B$3:$B$1315, "&lt;=" &amp; CY$1, DataRegularSeason20242025!$D$3:$D$1315, $A21)+SUMIFS(DataRegularSeason20242025!$AB$3:$AB$1315,DataRegularSeason20242025!$B$3:$B$1315, "&lt;=" &amp; CY$1, DataRegularSeason20242025!$E$3:$E$1315, $A21)</f>
        <v>14</v>
      </c>
      <c r="CZ21">
        <f>SUMIFS(DataRegularSeason20242025!$AA$3:$AA$1315,DataRegularSeason20242025!$B$3:$B$1315, "&lt;=" &amp; CZ$1, DataRegularSeason20242025!$D$3:$D$1315, $A21)+SUMIFS(DataRegularSeason20242025!$AB$3:$AB$1315,DataRegularSeason20242025!$B$3:$B$1315, "&lt;=" &amp; CZ$1, DataRegularSeason20242025!$E$3:$E$1315, $A21)</f>
        <v>14</v>
      </c>
      <c r="DA21">
        <f>SUMIFS(DataRegularSeason20242025!$AA$3:$AA$1315,DataRegularSeason20242025!$B$3:$B$1315, "&lt;=" &amp; DA$1, DataRegularSeason20242025!$D$3:$D$1315, $A21)+SUMIFS(DataRegularSeason20242025!$AB$3:$AB$1315,DataRegularSeason20242025!$B$3:$B$1315, "&lt;=" &amp; DA$1, DataRegularSeason20242025!$E$3:$E$1315, $A21)</f>
        <v>14</v>
      </c>
      <c r="DB21">
        <f>SUMIFS(DataRegularSeason20242025!$AA$3:$AA$1315,DataRegularSeason20242025!$B$3:$B$1315, "&lt;=" &amp; DB$1, DataRegularSeason20242025!$D$3:$D$1315, $A21)+SUMIFS(DataRegularSeason20242025!$AB$3:$AB$1315,DataRegularSeason20242025!$B$3:$B$1315, "&lt;=" &amp; DB$1, DataRegularSeason20242025!$E$3:$E$1315, $A21)</f>
        <v>14</v>
      </c>
      <c r="DC21">
        <f>SUMIFS(DataRegularSeason20242025!$AA$3:$AA$1315,DataRegularSeason20242025!$B$3:$B$1315, "&lt;=" &amp; DC$1, DataRegularSeason20242025!$D$3:$D$1315, $A21)+SUMIFS(DataRegularSeason20242025!$AB$3:$AB$1315,DataRegularSeason20242025!$B$3:$B$1315, "&lt;=" &amp; DC$1, DataRegularSeason20242025!$E$3:$E$1315, $A21)</f>
        <v>14</v>
      </c>
      <c r="DD21">
        <f>SUMIFS(DataRegularSeason20242025!$AA$3:$AA$1315,DataRegularSeason20242025!$B$3:$B$1315, "&lt;=" &amp; DD$1, DataRegularSeason20242025!$D$3:$D$1315, $A21)+SUMIFS(DataRegularSeason20242025!$AB$3:$AB$1315,DataRegularSeason20242025!$B$3:$B$1315, "&lt;=" &amp; DD$1, DataRegularSeason20242025!$E$3:$E$1315, $A21)</f>
        <v>14</v>
      </c>
      <c r="DE21">
        <f>SUMIFS(DataRegularSeason20242025!$AA$3:$AA$1315,DataRegularSeason20242025!$B$3:$B$1315, "&lt;=" &amp; DE$1, DataRegularSeason20242025!$D$3:$D$1315, $A21)+SUMIFS(DataRegularSeason20242025!$AB$3:$AB$1315,DataRegularSeason20242025!$B$3:$B$1315, "&lt;=" &amp; DE$1, DataRegularSeason20242025!$E$3:$E$1315, $A21)</f>
        <v>14</v>
      </c>
      <c r="DF21">
        <f>SUMIFS(DataRegularSeason20242025!$AA$3:$AA$1315,DataRegularSeason20242025!$B$3:$B$1315, "&lt;=" &amp; DF$1, DataRegularSeason20242025!$D$3:$D$1315, $A21)+SUMIFS(DataRegularSeason20242025!$AB$3:$AB$1315,DataRegularSeason20242025!$B$3:$B$1315, "&lt;=" &amp; DF$1, DataRegularSeason20242025!$E$3:$E$1315, $A21)</f>
        <v>14</v>
      </c>
      <c r="DG21">
        <f>SUMIFS(DataRegularSeason20242025!$AA$3:$AA$1315,DataRegularSeason20242025!$B$3:$B$1315, "&lt;=" &amp; DG$1, DataRegularSeason20242025!$D$3:$D$1315, $A21)+SUMIFS(DataRegularSeason20242025!$AB$3:$AB$1315,DataRegularSeason20242025!$B$3:$B$1315, "&lt;=" &amp; DG$1, DataRegularSeason20242025!$E$3:$E$1315, $A21)</f>
        <v>14</v>
      </c>
      <c r="DH21">
        <f>SUMIFS(DataRegularSeason20242025!$AA$3:$AA$1315,DataRegularSeason20242025!$B$3:$B$1315, "&lt;=" &amp; DH$1, DataRegularSeason20242025!$D$3:$D$1315, $A21)+SUMIFS(DataRegularSeason20242025!$AB$3:$AB$1315,DataRegularSeason20242025!$B$3:$B$1315, "&lt;=" &amp; DH$1, DataRegularSeason20242025!$E$3:$E$1315, $A21)</f>
        <v>14</v>
      </c>
      <c r="DI21">
        <f>SUMIFS(DataRegularSeason20242025!$AA$3:$AA$1315,DataRegularSeason20242025!$B$3:$B$1315, "&lt;=" &amp; DI$1, DataRegularSeason20242025!$D$3:$D$1315, $A21)+SUMIFS(DataRegularSeason20242025!$AB$3:$AB$1315,DataRegularSeason20242025!$B$3:$B$1315, "&lt;=" &amp; DI$1, DataRegularSeason20242025!$E$3:$E$1315, $A21)</f>
        <v>14</v>
      </c>
      <c r="DJ21">
        <f>SUMIFS(DataRegularSeason20242025!$AA$3:$AA$1315,DataRegularSeason20242025!$B$3:$B$1315, "&lt;=" &amp; DJ$1, DataRegularSeason20242025!$D$3:$D$1315, $A21)+SUMIFS(DataRegularSeason20242025!$AB$3:$AB$1315,DataRegularSeason20242025!$B$3:$B$1315, "&lt;=" &amp; DJ$1, DataRegularSeason20242025!$E$3:$E$1315, $A21)</f>
        <v>14</v>
      </c>
      <c r="DK21">
        <f>SUMIFS(DataRegularSeason20242025!$AA$3:$AA$1315,DataRegularSeason20242025!$B$3:$B$1315, "&lt;=" &amp; DK$1, DataRegularSeason20242025!$D$3:$D$1315, $A21)+SUMIFS(DataRegularSeason20242025!$AB$3:$AB$1315,DataRegularSeason20242025!$B$3:$B$1315, "&lt;=" &amp; DK$1, DataRegularSeason20242025!$E$3:$E$1315, $A21)</f>
        <v>14</v>
      </c>
      <c r="DL21">
        <f>SUMIFS(DataRegularSeason20242025!$AA$3:$AA$1315,DataRegularSeason20242025!$B$3:$B$1315, "&lt;=" &amp; DL$1, DataRegularSeason20242025!$D$3:$D$1315, $A21)+SUMIFS(DataRegularSeason20242025!$AB$3:$AB$1315,DataRegularSeason20242025!$B$3:$B$1315, "&lt;=" &amp; DL$1, DataRegularSeason20242025!$E$3:$E$1315, $A21)</f>
        <v>14</v>
      </c>
      <c r="DM21">
        <f>SUMIFS(DataRegularSeason20242025!$AA$3:$AA$1315,DataRegularSeason20242025!$B$3:$B$1315, "&lt;=" &amp; DM$1, DataRegularSeason20242025!$D$3:$D$1315, $A21)+SUMIFS(DataRegularSeason20242025!$AB$3:$AB$1315,DataRegularSeason20242025!$B$3:$B$1315, "&lt;=" &amp; DM$1, DataRegularSeason20242025!$E$3:$E$1315, $A21)</f>
        <v>14</v>
      </c>
      <c r="DN21">
        <f>SUMIFS(DataRegularSeason20242025!$AA$3:$AA$1315,DataRegularSeason20242025!$B$3:$B$1315, "&lt;=" &amp; DN$1, DataRegularSeason20242025!$D$3:$D$1315, $A21)+SUMIFS(DataRegularSeason20242025!$AB$3:$AB$1315,DataRegularSeason20242025!$B$3:$B$1315, "&lt;=" &amp; DN$1, DataRegularSeason20242025!$E$3:$E$1315, $A21)</f>
        <v>14</v>
      </c>
      <c r="DO21">
        <f>SUMIFS(DataRegularSeason20242025!$AA$3:$AA$1315,DataRegularSeason20242025!$B$3:$B$1315, "&lt;=" &amp; DO$1, DataRegularSeason20242025!$D$3:$D$1315, $A21)+SUMIFS(DataRegularSeason20242025!$AB$3:$AB$1315,DataRegularSeason20242025!$B$3:$B$1315, "&lt;=" &amp; DO$1, DataRegularSeason20242025!$E$3:$E$1315, $A21)</f>
        <v>14</v>
      </c>
      <c r="DP21">
        <f>SUMIFS(DataRegularSeason20242025!$AA$3:$AA$1315,DataRegularSeason20242025!$B$3:$B$1315, "&lt;=" &amp; DP$1, DataRegularSeason20242025!$D$3:$D$1315, $A21)+SUMIFS(DataRegularSeason20242025!$AB$3:$AB$1315,DataRegularSeason20242025!$B$3:$B$1315, "&lt;=" &amp; DP$1, DataRegularSeason20242025!$E$3:$E$1315, $A21)</f>
        <v>14</v>
      </c>
      <c r="DQ21">
        <f>SUMIFS(DataRegularSeason20242025!$AA$3:$AA$1315,DataRegularSeason20242025!$B$3:$B$1315, "&lt;=" &amp; DQ$1, DataRegularSeason20242025!$D$3:$D$1315, $A21)+SUMIFS(DataRegularSeason20242025!$AB$3:$AB$1315,DataRegularSeason20242025!$B$3:$B$1315, "&lt;=" &amp; DQ$1, DataRegularSeason20242025!$E$3:$E$1315, $A21)</f>
        <v>14</v>
      </c>
      <c r="DR21">
        <f>SUMIFS(DataRegularSeason20242025!$AA$3:$AA$1315,DataRegularSeason20242025!$B$3:$B$1315, "&lt;=" &amp; DR$1, DataRegularSeason20242025!$D$3:$D$1315, $A21)+SUMIFS(DataRegularSeason20242025!$AB$3:$AB$1315,DataRegularSeason20242025!$B$3:$B$1315, "&lt;=" &amp; DR$1, DataRegularSeason20242025!$E$3:$E$1315, $A21)</f>
        <v>14</v>
      </c>
      <c r="DS21">
        <f>SUMIFS(DataRegularSeason20242025!$AA$3:$AA$1315,DataRegularSeason20242025!$B$3:$B$1315, "&lt;=" &amp; DS$1, DataRegularSeason20242025!$D$3:$D$1315, $A21)+SUMIFS(DataRegularSeason20242025!$AB$3:$AB$1315,DataRegularSeason20242025!$B$3:$B$1315, "&lt;=" &amp; DS$1, DataRegularSeason20242025!$E$3:$E$1315, $A21)</f>
        <v>14</v>
      </c>
      <c r="DT21">
        <f>SUMIFS(DataRegularSeason20242025!$AA$3:$AA$1315,DataRegularSeason20242025!$B$3:$B$1315, "&lt;=" &amp; DT$1, DataRegularSeason20242025!$D$3:$D$1315, $A21)+SUMIFS(DataRegularSeason20242025!$AB$3:$AB$1315,DataRegularSeason20242025!$B$3:$B$1315, "&lt;=" &amp; DT$1, DataRegularSeason20242025!$E$3:$E$1315, $A21)</f>
        <v>14</v>
      </c>
      <c r="DU21">
        <f>SUMIFS(DataRegularSeason20242025!$AA$3:$AA$1315,DataRegularSeason20242025!$B$3:$B$1315, "&lt;=" &amp; DU$1, DataRegularSeason20242025!$D$3:$D$1315, $A21)+SUMIFS(DataRegularSeason20242025!$AB$3:$AB$1315,DataRegularSeason20242025!$B$3:$B$1315, "&lt;=" &amp; DU$1, DataRegularSeason20242025!$E$3:$E$1315, $A21)</f>
        <v>14</v>
      </c>
      <c r="DV21">
        <f>SUMIFS(DataRegularSeason20242025!$AA$3:$AA$1315,DataRegularSeason20242025!$B$3:$B$1315, "&lt;=" &amp; DV$1, DataRegularSeason20242025!$D$3:$D$1315, $A21)+SUMIFS(DataRegularSeason20242025!$AB$3:$AB$1315,DataRegularSeason20242025!$B$3:$B$1315, "&lt;=" &amp; DV$1, DataRegularSeason20242025!$E$3:$E$1315, $A21)</f>
        <v>14</v>
      </c>
      <c r="DW21">
        <f>SUMIFS(DataRegularSeason20242025!$AA$3:$AA$1315,DataRegularSeason20242025!$B$3:$B$1315, "&lt;=" &amp; DW$1, DataRegularSeason20242025!$D$3:$D$1315, $A21)+SUMIFS(DataRegularSeason20242025!$AB$3:$AB$1315,DataRegularSeason20242025!$B$3:$B$1315, "&lt;=" &amp; DW$1, DataRegularSeason20242025!$E$3:$E$1315, $A21)</f>
        <v>14</v>
      </c>
      <c r="DX21">
        <f>SUMIFS(DataRegularSeason20242025!$AA$3:$AA$1315,DataRegularSeason20242025!$B$3:$B$1315, "&lt;=" &amp; DX$1, DataRegularSeason20242025!$D$3:$D$1315, $A21)+SUMIFS(DataRegularSeason20242025!$AB$3:$AB$1315,DataRegularSeason20242025!$B$3:$B$1315, "&lt;=" &amp; DX$1, DataRegularSeason20242025!$E$3:$E$1315, $A21)</f>
        <v>14</v>
      </c>
      <c r="DY21">
        <f>SUMIFS(DataRegularSeason20242025!$AA$3:$AA$1315,DataRegularSeason20242025!$B$3:$B$1315, "&lt;=" &amp; DY$1, DataRegularSeason20242025!$D$3:$D$1315, $A21)+SUMIFS(DataRegularSeason20242025!$AB$3:$AB$1315,DataRegularSeason20242025!$B$3:$B$1315, "&lt;=" &amp; DY$1, DataRegularSeason20242025!$E$3:$E$1315, $A21)</f>
        <v>14</v>
      </c>
      <c r="DZ21">
        <f>SUMIFS(DataRegularSeason20242025!$AA$3:$AA$1315,DataRegularSeason20242025!$B$3:$B$1315, "&lt;=" &amp; DZ$1, DataRegularSeason20242025!$D$3:$D$1315, $A21)+SUMIFS(DataRegularSeason20242025!$AB$3:$AB$1315,DataRegularSeason20242025!$B$3:$B$1315, "&lt;=" &amp; DZ$1, DataRegularSeason20242025!$E$3:$E$1315, $A21)</f>
        <v>14</v>
      </c>
      <c r="EA21">
        <f>SUMIFS(DataRegularSeason20242025!$AA$3:$AA$1315,DataRegularSeason20242025!$B$3:$B$1315, "&lt;=" &amp; EA$1, DataRegularSeason20242025!$D$3:$D$1315, $A21)+SUMIFS(DataRegularSeason20242025!$AB$3:$AB$1315,DataRegularSeason20242025!$B$3:$B$1315, "&lt;=" &amp; EA$1, DataRegularSeason20242025!$E$3:$E$1315, $A21)</f>
        <v>14</v>
      </c>
      <c r="EB21">
        <f>SUMIFS(DataRegularSeason20242025!$AA$3:$AA$1315,DataRegularSeason20242025!$B$3:$B$1315, "&lt;=" &amp; EB$1, DataRegularSeason20242025!$D$3:$D$1315, $A21)+SUMIFS(DataRegularSeason20242025!$AB$3:$AB$1315,DataRegularSeason20242025!$B$3:$B$1315, "&lt;=" &amp; EB$1, DataRegularSeason20242025!$E$3:$E$1315, $A21)</f>
        <v>14</v>
      </c>
      <c r="EC21">
        <f>SUMIFS(DataRegularSeason20242025!$AA$3:$AA$1315,DataRegularSeason20242025!$B$3:$B$1315, "&lt;=" &amp; EC$1, DataRegularSeason20242025!$D$3:$D$1315, $A21)+SUMIFS(DataRegularSeason20242025!$AB$3:$AB$1315,DataRegularSeason20242025!$B$3:$B$1315, "&lt;=" &amp; EC$1, DataRegularSeason20242025!$E$3:$E$1315, $A21)</f>
        <v>14</v>
      </c>
      <c r="ED21">
        <f>SUMIFS(DataRegularSeason20242025!$AA$3:$AA$1315,DataRegularSeason20242025!$B$3:$B$1315, "&lt;=" &amp; ED$1, DataRegularSeason20242025!$D$3:$D$1315, $A21)+SUMIFS(DataRegularSeason20242025!$AB$3:$AB$1315,DataRegularSeason20242025!$B$3:$B$1315, "&lt;=" &amp; ED$1, DataRegularSeason20242025!$E$3:$E$1315, $A21)</f>
        <v>14</v>
      </c>
      <c r="EE21">
        <f>SUMIFS(DataRegularSeason20242025!$AA$3:$AA$1315,DataRegularSeason20242025!$B$3:$B$1315, "&lt;=" &amp; EE$1, DataRegularSeason20242025!$D$3:$D$1315, $A21)+SUMIFS(DataRegularSeason20242025!$AB$3:$AB$1315,DataRegularSeason20242025!$B$3:$B$1315, "&lt;=" &amp; EE$1, DataRegularSeason20242025!$E$3:$E$1315, $A21)</f>
        <v>14</v>
      </c>
      <c r="EF21">
        <f>SUMIFS(DataRegularSeason20242025!$AA$3:$AA$1315,DataRegularSeason20242025!$B$3:$B$1315, "&lt;=" &amp; EF$1, DataRegularSeason20242025!$D$3:$D$1315, $A21)+SUMIFS(DataRegularSeason20242025!$AB$3:$AB$1315,DataRegularSeason20242025!$B$3:$B$1315, "&lt;=" &amp; EF$1, DataRegularSeason20242025!$E$3:$E$1315, $A21)</f>
        <v>14</v>
      </c>
      <c r="EG21">
        <f>SUMIFS(DataRegularSeason20242025!$AA$3:$AA$1315,DataRegularSeason20242025!$B$3:$B$1315, "&lt;=" &amp; EG$1, DataRegularSeason20242025!$D$3:$D$1315, $A21)+SUMIFS(DataRegularSeason20242025!$AB$3:$AB$1315,DataRegularSeason20242025!$B$3:$B$1315, "&lt;=" &amp; EG$1, DataRegularSeason20242025!$E$3:$E$1315, $A21)</f>
        <v>14</v>
      </c>
      <c r="EH21">
        <f>SUMIFS(DataRegularSeason20242025!$AA$3:$AA$1315,DataRegularSeason20242025!$B$3:$B$1315, "&lt;=" &amp; EH$1, DataRegularSeason20242025!$D$3:$D$1315, $A21)+SUMIFS(DataRegularSeason20242025!$AB$3:$AB$1315,DataRegularSeason20242025!$B$3:$B$1315, "&lt;=" &amp; EH$1, DataRegularSeason20242025!$E$3:$E$1315, $A21)</f>
        <v>14</v>
      </c>
      <c r="EI21">
        <f>SUMIFS(DataRegularSeason20242025!$AA$3:$AA$1315,DataRegularSeason20242025!$B$3:$B$1315, "&lt;=" &amp; EI$1, DataRegularSeason20242025!$D$3:$D$1315, $A21)+SUMIFS(DataRegularSeason20242025!$AB$3:$AB$1315,DataRegularSeason20242025!$B$3:$B$1315, "&lt;=" &amp; EI$1, DataRegularSeason20242025!$E$3:$E$1315, $A21)</f>
        <v>14</v>
      </c>
      <c r="EJ21">
        <f>SUMIFS(DataRegularSeason20242025!$AA$3:$AA$1315,DataRegularSeason20242025!$B$3:$B$1315, "&lt;=" &amp; EJ$1, DataRegularSeason20242025!$D$3:$D$1315, $A21)+SUMIFS(DataRegularSeason20242025!$AB$3:$AB$1315,DataRegularSeason20242025!$B$3:$B$1315, "&lt;=" &amp; EJ$1, DataRegularSeason20242025!$E$3:$E$1315, $A21)</f>
        <v>14</v>
      </c>
      <c r="EK21">
        <f>SUMIFS(DataRegularSeason20242025!$AA$3:$AA$1315,DataRegularSeason20242025!$B$3:$B$1315, "&lt;=" &amp; EK$1, DataRegularSeason20242025!$D$3:$D$1315, $A21)+SUMIFS(DataRegularSeason20242025!$AB$3:$AB$1315,DataRegularSeason20242025!$B$3:$B$1315, "&lt;=" &amp; EK$1, DataRegularSeason20242025!$E$3:$E$1315, $A21)</f>
        <v>14</v>
      </c>
      <c r="EL21">
        <f>SUMIFS(DataRegularSeason20242025!$AA$3:$AA$1315,DataRegularSeason20242025!$B$3:$B$1315, "&lt;=" &amp; EL$1, DataRegularSeason20242025!$D$3:$D$1315, $A21)+SUMIFS(DataRegularSeason20242025!$AB$3:$AB$1315,DataRegularSeason20242025!$B$3:$B$1315, "&lt;=" &amp; EL$1, DataRegularSeason20242025!$E$3:$E$1315, $A21)</f>
        <v>14</v>
      </c>
      <c r="EM21">
        <f>SUMIFS(DataRegularSeason20242025!$AA$3:$AA$1315,DataRegularSeason20242025!$B$3:$B$1315, "&lt;=" &amp; EM$1, DataRegularSeason20242025!$D$3:$D$1315, $A21)+SUMIFS(DataRegularSeason20242025!$AB$3:$AB$1315,DataRegularSeason20242025!$B$3:$B$1315, "&lt;=" &amp; EM$1, DataRegularSeason20242025!$E$3:$E$1315, $A21)</f>
        <v>14</v>
      </c>
      <c r="EN21">
        <f>SUMIFS(DataRegularSeason20242025!$AA$3:$AA$1315,DataRegularSeason20242025!$B$3:$B$1315, "&lt;=" &amp; EN$1, DataRegularSeason20242025!$D$3:$D$1315, $A21)+SUMIFS(DataRegularSeason20242025!$AB$3:$AB$1315,DataRegularSeason20242025!$B$3:$B$1315, "&lt;=" &amp; EN$1, DataRegularSeason20242025!$E$3:$E$1315, $A21)</f>
        <v>14</v>
      </c>
      <c r="EO21">
        <f>SUMIFS(DataRegularSeason20242025!$AA$3:$AA$1315,DataRegularSeason20242025!$B$3:$B$1315, "&lt;=" &amp; EO$1, DataRegularSeason20242025!$D$3:$D$1315, $A21)+SUMIFS(DataRegularSeason20242025!$AB$3:$AB$1315,DataRegularSeason20242025!$B$3:$B$1315, "&lt;=" &amp; EO$1, DataRegularSeason20242025!$E$3:$E$1315, $A21)</f>
        <v>14</v>
      </c>
      <c r="EP21">
        <f>SUMIFS(DataRegularSeason20242025!$AA$3:$AA$1315,DataRegularSeason20242025!$B$3:$B$1315, "&lt;=" &amp; EP$1, DataRegularSeason20242025!$D$3:$D$1315, $A21)+SUMIFS(DataRegularSeason20242025!$AB$3:$AB$1315,DataRegularSeason20242025!$B$3:$B$1315, "&lt;=" &amp; EP$1, DataRegularSeason20242025!$E$3:$E$1315, $A21)</f>
        <v>14</v>
      </c>
      <c r="EQ21">
        <f>SUMIFS(DataRegularSeason20242025!$AA$3:$AA$1315,DataRegularSeason20242025!$B$3:$B$1315, "&lt;=" &amp; EQ$1, DataRegularSeason20242025!$D$3:$D$1315, $A21)+SUMIFS(DataRegularSeason20242025!$AB$3:$AB$1315,DataRegularSeason20242025!$B$3:$B$1315, "&lt;=" &amp; EQ$1, DataRegularSeason20242025!$E$3:$E$1315, $A21)</f>
        <v>14</v>
      </c>
      <c r="ER21">
        <f>SUMIFS(DataRegularSeason20242025!$AA$3:$AA$1315,DataRegularSeason20242025!$B$3:$B$1315, "&lt;=" &amp; ER$1, DataRegularSeason20242025!$D$3:$D$1315, $A21)+SUMIFS(DataRegularSeason20242025!$AB$3:$AB$1315,DataRegularSeason20242025!$B$3:$B$1315, "&lt;=" &amp; ER$1, DataRegularSeason20242025!$E$3:$E$1315, $A21)</f>
        <v>14</v>
      </c>
      <c r="ES21">
        <f>SUMIFS(DataRegularSeason20242025!$AA$3:$AA$1315,DataRegularSeason20242025!$B$3:$B$1315, "&lt;=" &amp; ES$1, DataRegularSeason20242025!$D$3:$D$1315, $A21)+SUMIFS(DataRegularSeason20242025!$AB$3:$AB$1315,DataRegularSeason20242025!$B$3:$B$1315, "&lt;=" &amp; ES$1, DataRegularSeason20242025!$E$3:$E$1315, $A21)</f>
        <v>14</v>
      </c>
      <c r="ET21">
        <f>SUMIFS(DataRegularSeason20242025!$AA$3:$AA$1315,DataRegularSeason20242025!$B$3:$B$1315, "&lt;=" &amp; ET$1, DataRegularSeason20242025!$D$3:$D$1315, $A21)+SUMIFS(DataRegularSeason20242025!$AB$3:$AB$1315,DataRegularSeason20242025!$B$3:$B$1315, "&lt;=" &amp; ET$1, DataRegularSeason20242025!$E$3:$E$1315, $A21)</f>
        <v>14</v>
      </c>
      <c r="EU21">
        <f>SUMIFS(DataRegularSeason20242025!$AA$3:$AA$1315,DataRegularSeason20242025!$B$3:$B$1315, "&lt;=" &amp; EU$1, DataRegularSeason20242025!$D$3:$D$1315, $A21)+SUMIFS(DataRegularSeason20242025!$AB$3:$AB$1315,DataRegularSeason20242025!$B$3:$B$1315, "&lt;=" &amp; EU$1, DataRegularSeason20242025!$E$3:$E$1315, $A21)</f>
        <v>14</v>
      </c>
      <c r="EV21">
        <f>SUMIFS(DataRegularSeason20242025!$AA$3:$AA$1315,DataRegularSeason20242025!$B$3:$B$1315, "&lt;=" &amp; EV$1, DataRegularSeason20242025!$D$3:$D$1315, $A21)+SUMIFS(DataRegularSeason20242025!$AB$3:$AB$1315,DataRegularSeason20242025!$B$3:$B$1315, "&lt;=" &amp; EV$1, DataRegularSeason20242025!$E$3:$E$1315, $A21)</f>
        <v>14</v>
      </c>
      <c r="EW21">
        <f>SUMIFS(DataRegularSeason20242025!$AA$3:$AA$1315,DataRegularSeason20242025!$B$3:$B$1315, "&lt;=" &amp; EW$1, DataRegularSeason20242025!$D$3:$D$1315, $A21)+SUMIFS(DataRegularSeason20242025!$AB$3:$AB$1315,DataRegularSeason20242025!$B$3:$B$1315, "&lt;=" &amp; EW$1, DataRegularSeason20242025!$E$3:$E$1315, $A21)</f>
        <v>14</v>
      </c>
      <c r="EX21">
        <f>SUMIFS(DataRegularSeason20242025!$AA$3:$AA$1315,DataRegularSeason20242025!$B$3:$B$1315, "&lt;=" &amp; EX$1, DataRegularSeason20242025!$D$3:$D$1315, $A21)+SUMIFS(DataRegularSeason20242025!$AB$3:$AB$1315,DataRegularSeason20242025!$B$3:$B$1315, "&lt;=" &amp; EX$1, DataRegularSeason20242025!$E$3:$E$1315, $A21)</f>
        <v>14</v>
      </c>
      <c r="EY21">
        <f>SUMIFS(DataRegularSeason20242025!$AA$3:$AA$1315,DataRegularSeason20242025!$B$3:$B$1315, "&lt;=" &amp; EY$1, DataRegularSeason20242025!$D$3:$D$1315, $A21)+SUMIFS(DataRegularSeason20242025!$AB$3:$AB$1315,DataRegularSeason20242025!$B$3:$B$1315, "&lt;=" &amp; EY$1, DataRegularSeason20242025!$E$3:$E$1315, $A21)</f>
        <v>14</v>
      </c>
      <c r="EZ21">
        <f>SUMIFS(DataRegularSeason20242025!$AA$3:$AA$1315,DataRegularSeason20242025!$B$3:$B$1315, "&lt;=" &amp; EZ$1, DataRegularSeason20242025!$D$3:$D$1315, $A21)+SUMIFS(DataRegularSeason20242025!$AB$3:$AB$1315,DataRegularSeason20242025!$B$3:$B$1315, "&lt;=" &amp; EZ$1, DataRegularSeason20242025!$E$3:$E$1315, $A21)</f>
        <v>14</v>
      </c>
      <c r="FA21">
        <f>SUMIFS(DataRegularSeason20242025!$AA$3:$AA$1315,DataRegularSeason20242025!$B$3:$B$1315, "&lt;=" &amp; FA$1, DataRegularSeason20242025!$D$3:$D$1315, $A21)+SUMIFS(DataRegularSeason20242025!$AB$3:$AB$1315,DataRegularSeason20242025!$B$3:$B$1315, "&lt;=" &amp; FA$1, DataRegularSeason20242025!$E$3:$E$1315, $A21)</f>
        <v>14</v>
      </c>
      <c r="FB21">
        <f>SUMIFS(DataRegularSeason20242025!$AA$3:$AA$1315,DataRegularSeason20242025!$B$3:$B$1315, "&lt;=" &amp; FB$1, DataRegularSeason20242025!$D$3:$D$1315, $A21)+SUMIFS(DataRegularSeason20242025!$AB$3:$AB$1315,DataRegularSeason20242025!$B$3:$B$1315, "&lt;=" &amp; FB$1, DataRegularSeason20242025!$E$3:$E$1315, $A21)</f>
        <v>14</v>
      </c>
      <c r="FC21">
        <f>SUMIFS(DataRegularSeason20242025!$AA$3:$AA$1315,DataRegularSeason20242025!$B$3:$B$1315, "&lt;=" &amp; FC$1, DataRegularSeason20242025!$D$3:$D$1315, $A21)+SUMIFS(DataRegularSeason20242025!$AB$3:$AB$1315,DataRegularSeason20242025!$B$3:$B$1315, "&lt;=" &amp; FC$1, DataRegularSeason20242025!$E$3:$E$1315, $A21)</f>
        <v>14</v>
      </c>
      <c r="FD21">
        <f>SUMIFS(DataRegularSeason20242025!$AA$3:$AA$1315,DataRegularSeason20242025!$B$3:$B$1315, "&lt;=" &amp; FD$1, DataRegularSeason20242025!$D$3:$D$1315, $A21)+SUMIFS(DataRegularSeason20242025!$AB$3:$AB$1315,DataRegularSeason20242025!$B$3:$B$1315, "&lt;=" &amp; FD$1, DataRegularSeason20242025!$E$3:$E$1315, $A21)</f>
        <v>14</v>
      </c>
      <c r="FE21">
        <f>SUMIFS(DataRegularSeason20242025!$AA$3:$AA$1315,DataRegularSeason20242025!$B$3:$B$1315, "&lt;=" &amp; FE$1, DataRegularSeason20242025!$D$3:$D$1315, $A21)+SUMIFS(DataRegularSeason20242025!$AB$3:$AB$1315,DataRegularSeason20242025!$B$3:$B$1315, "&lt;=" &amp; FE$1, DataRegularSeason20242025!$E$3:$E$1315, $A21)</f>
        <v>14</v>
      </c>
      <c r="FF21">
        <f>SUMIFS(DataRegularSeason20242025!$AA$3:$AA$1315,DataRegularSeason20242025!$B$3:$B$1315, "&lt;=" &amp; FF$1, DataRegularSeason20242025!$D$3:$D$1315, $A21)+SUMIFS(DataRegularSeason20242025!$AB$3:$AB$1315,DataRegularSeason20242025!$B$3:$B$1315, "&lt;=" &amp; FF$1, DataRegularSeason20242025!$E$3:$E$1315, $A21)</f>
        <v>14</v>
      </c>
      <c r="FG21">
        <f>SUMIFS(DataRegularSeason20242025!$AA$3:$AA$1315,DataRegularSeason20242025!$B$3:$B$1315, "&lt;=" &amp; FG$1, DataRegularSeason20242025!$D$3:$D$1315, $A21)+SUMIFS(DataRegularSeason20242025!$AB$3:$AB$1315,DataRegularSeason20242025!$B$3:$B$1315, "&lt;=" &amp; FG$1, DataRegularSeason20242025!$E$3:$E$1315, $A21)</f>
        <v>14</v>
      </c>
      <c r="FH21">
        <f>SUMIFS(DataRegularSeason20242025!$AA$3:$AA$1315,DataRegularSeason20242025!$B$3:$B$1315, "&lt;=" &amp; FH$1, DataRegularSeason20242025!$D$3:$D$1315, $A21)+SUMIFS(DataRegularSeason20242025!$AB$3:$AB$1315,DataRegularSeason20242025!$B$3:$B$1315, "&lt;=" &amp; FH$1, DataRegularSeason20242025!$E$3:$E$1315, $A21)</f>
        <v>14</v>
      </c>
      <c r="FI21">
        <f>SUMIFS(DataRegularSeason20242025!$AA$3:$AA$1315,DataRegularSeason20242025!$B$3:$B$1315, "&lt;=" &amp; FI$1, DataRegularSeason20242025!$D$3:$D$1315, $A21)+SUMIFS(DataRegularSeason20242025!$AB$3:$AB$1315,DataRegularSeason20242025!$B$3:$B$1315, "&lt;=" &amp; FI$1, DataRegularSeason20242025!$E$3:$E$1315, $A21)</f>
        <v>14</v>
      </c>
      <c r="FJ21">
        <f>SUMIFS(DataRegularSeason20242025!$AA$3:$AA$1315,DataRegularSeason20242025!$B$3:$B$1315, "&lt;=" &amp; FJ$1, DataRegularSeason20242025!$D$3:$D$1315, $A21)+SUMIFS(DataRegularSeason20242025!$AB$3:$AB$1315,DataRegularSeason20242025!$B$3:$B$1315, "&lt;=" &amp; FJ$1, DataRegularSeason20242025!$E$3:$E$1315, $A21)</f>
        <v>14</v>
      </c>
      <c r="FK21">
        <f>SUMIFS(DataRegularSeason20242025!$AA$3:$AA$1315,DataRegularSeason20242025!$B$3:$B$1315, "&lt;=" &amp; FK$1, DataRegularSeason20242025!$D$3:$D$1315, $A21)+SUMIFS(DataRegularSeason20242025!$AB$3:$AB$1315,DataRegularSeason20242025!$B$3:$B$1315, "&lt;=" &amp; FK$1, DataRegularSeason20242025!$E$3:$E$1315, $A21)</f>
        <v>14</v>
      </c>
      <c r="FL21">
        <f>SUMIFS(DataRegularSeason20242025!$AA$3:$AA$1315,DataRegularSeason20242025!$B$3:$B$1315, "&lt;=" &amp; FL$1, DataRegularSeason20242025!$D$3:$D$1315, $A21)+SUMIFS(DataRegularSeason20242025!$AB$3:$AB$1315,DataRegularSeason20242025!$B$3:$B$1315, "&lt;=" &amp; FL$1, DataRegularSeason20242025!$E$3:$E$1315, $A21)</f>
        <v>14</v>
      </c>
      <c r="FM21">
        <f>SUMIFS(DataRegularSeason20242025!$AA$3:$AA$1315,DataRegularSeason20242025!$B$3:$B$1315, "&lt;=" &amp; FM$1, DataRegularSeason20242025!$D$3:$D$1315, $A21)+SUMIFS(DataRegularSeason20242025!$AB$3:$AB$1315,DataRegularSeason20242025!$B$3:$B$1315, "&lt;=" &amp; FM$1, DataRegularSeason20242025!$E$3:$E$1315, $A21)</f>
        <v>14</v>
      </c>
      <c r="FN21">
        <f>SUMIFS(DataRegularSeason20242025!$AA$3:$AA$1315,DataRegularSeason20242025!$B$3:$B$1315, "&lt;=" &amp; FN$1, DataRegularSeason20242025!$D$3:$D$1315, $A21)+SUMIFS(DataRegularSeason20242025!$AB$3:$AB$1315,DataRegularSeason20242025!$B$3:$B$1315, "&lt;=" &amp; FN$1, DataRegularSeason20242025!$E$3:$E$1315, $A21)</f>
        <v>14</v>
      </c>
      <c r="FO21">
        <f>SUMIFS(DataRegularSeason20242025!$AA$3:$AA$1315,DataRegularSeason20242025!$B$3:$B$1315, "&lt;=" &amp; FO$1, DataRegularSeason20242025!$D$3:$D$1315, $A21)+SUMIFS(DataRegularSeason20242025!$AB$3:$AB$1315,DataRegularSeason20242025!$B$3:$B$1315, "&lt;=" &amp; FO$1, DataRegularSeason20242025!$E$3:$E$1315, $A21)</f>
        <v>14</v>
      </c>
      <c r="FP21">
        <f>SUMIFS(DataRegularSeason20242025!$AA$3:$AA$1315,DataRegularSeason20242025!$B$3:$B$1315, "&lt;=" &amp; FP$1, DataRegularSeason20242025!$D$3:$D$1315, $A21)+SUMIFS(DataRegularSeason20242025!$AB$3:$AB$1315,DataRegularSeason20242025!$B$3:$B$1315, "&lt;=" &amp; FP$1, DataRegularSeason20242025!$E$3:$E$1315, $A21)</f>
        <v>14</v>
      </c>
      <c r="FQ21">
        <f>SUMIFS(DataRegularSeason20242025!$AA$3:$AA$1315,DataRegularSeason20242025!$B$3:$B$1315, "&lt;=" &amp; FQ$1, DataRegularSeason20242025!$D$3:$D$1315, $A21)+SUMIFS(DataRegularSeason20242025!$AB$3:$AB$1315,DataRegularSeason20242025!$B$3:$B$1315, "&lt;=" &amp; FQ$1, DataRegularSeason20242025!$E$3:$E$1315, $A21)</f>
        <v>14</v>
      </c>
      <c r="FR21">
        <f>SUMIFS(DataRegularSeason20242025!$AA$3:$AA$1315,DataRegularSeason20242025!$B$3:$B$1315, "&lt;=" &amp; FR$1, DataRegularSeason20242025!$D$3:$D$1315, $A21)+SUMIFS(DataRegularSeason20242025!$AB$3:$AB$1315,DataRegularSeason20242025!$B$3:$B$1315, "&lt;=" &amp; FR$1, DataRegularSeason20242025!$E$3:$E$1315, $A21)</f>
        <v>14</v>
      </c>
      <c r="FS21">
        <f>SUMIFS(DataRegularSeason20242025!$AA$3:$AA$1315,DataRegularSeason20242025!$B$3:$B$1315, "&lt;=" &amp; FS$1, DataRegularSeason20242025!$D$3:$D$1315, $A21)+SUMIFS(DataRegularSeason20242025!$AB$3:$AB$1315,DataRegularSeason20242025!$B$3:$B$1315, "&lt;=" &amp; FS$1, DataRegularSeason20242025!$E$3:$E$1315, $A21)</f>
        <v>14</v>
      </c>
      <c r="FT21">
        <f>SUMIFS(DataRegularSeason20242025!$AA$3:$AA$1315,DataRegularSeason20242025!$B$3:$B$1315, "&lt;=" &amp; FT$1, DataRegularSeason20242025!$D$3:$D$1315, $A21)+SUMIFS(DataRegularSeason20242025!$AB$3:$AB$1315,DataRegularSeason20242025!$B$3:$B$1315, "&lt;=" &amp; FT$1, DataRegularSeason20242025!$E$3:$E$1315, $A21)</f>
        <v>14</v>
      </c>
      <c r="FU21">
        <f>SUMIFS(DataRegularSeason20242025!$AA$3:$AA$1315,DataRegularSeason20242025!$B$3:$B$1315, "&lt;=" &amp; FU$1, DataRegularSeason20242025!$D$3:$D$1315, $A21)+SUMIFS(DataRegularSeason20242025!$AB$3:$AB$1315,DataRegularSeason20242025!$B$3:$B$1315, "&lt;=" &amp; FU$1, DataRegularSeason20242025!$E$3:$E$1315, $A21)</f>
        <v>14</v>
      </c>
      <c r="FV21">
        <f>SUMIFS(DataRegularSeason20242025!$AA$3:$AA$1315,DataRegularSeason20242025!$B$3:$B$1315, "&lt;=" &amp; FV$1, DataRegularSeason20242025!$D$3:$D$1315, $A21)+SUMIFS(DataRegularSeason20242025!$AB$3:$AB$1315,DataRegularSeason20242025!$B$3:$B$1315, "&lt;=" &amp; FV$1, DataRegularSeason20242025!$E$3:$E$1315, $A21)</f>
        <v>14</v>
      </c>
      <c r="FW21">
        <f>SUMIFS(DataRegularSeason20242025!$AA$3:$AA$1315,DataRegularSeason20242025!$B$3:$B$1315, "&lt;=" &amp; FW$1, DataRegularSeason20242025!$D$3:$D$1315, $A21)+SUMIFS(DataRegularSeason20242025!$AB$3:$AB$1315,DataRegularSeason20242025!$B$3:$B$1315, "&lt;=" &amp; FW$1, DataRegularSeason20242025!$E$3:$E$1315, $A21)</f>
        <v>14</v>
      </c>
      <c r="FX21">
        <f>SUMIFS(DataRegularSeason20242025!$AA$3:$AA$1315,DataRegularSeason20242025!$B$3:$B$1315, "&lt;=" &amp; FX$1, DataRegularSeason20242025!$D$3:$D$1315, $A21)+SUMIFS(DataRegularSeason20242025!$AB$3:$AB$1315,DataRegularSeason20242025!$B$3:$B$1315, "&lt;=" &amp; FX$1, DataRegularSeason20242025!$E$3:$E$1315, $A21)</f>
        <v>14</v>
      </c>
      <c r="FY21">
        <f>SUMIFS(DataRegularSeason20242025!$AA$3:$AA$1315,DataRegularSeason20242025!$B$3:$B$1315, "&lt;=" &amp; FY$1, DataRegularSeason20242025!$D$3:$D$1315, $A21)+SUMIFS(DataRegularSeason20242025!$AB$3:$AB$1315,DataRegularSeason20242025!$B$3:$B$1315, "&lt;=" &amp; FY$1, DataRegularSeason20242025!$E$3:$E$1315, $A21)</f>
        <v>14</v>
      </c>
      <c r="FZ21">
        <f>SUMIFS(DataRegularSeason20242025!$AA$3:$AA$1315,DataRegularSeason20242025!$B$3:$B$1315, "&lt;=" &amp; FZ$1, DataRegularSeason20242025!$D$3:$D$1315, $A21)+SUMIFS(DataRegularSeason20242025!$AB$3:$AB$1315,DataRegularSeason20242025!$B$3:$B$1315, "&lt;=" &amp; FZ$1, DataRegularSeason20242025!$E$3:$E$1315, $A21)</f>
        <v>14</v>
      </c>
      <c r="GA21">
        <f>SUMIFS(DataRegularSeason20242025!$AA$3:$AA$1315,DataRegularSeason20242025!$B$3:$B$1315, "&lt;=" &amp; GA$1, DataRegularSeason20242025!$D$3:$D$1315, $A21)+SUMIFS(DataRegularSeason20242025!$AB$3:$AB$1315,DataRegularSeason20242025!$B$3:$B$1315, "&lt;=" &amp; GA$1, DataRegularSeason20242025!$E$3:$E$1315, $A21)</f>
        <v>14</v>
      </c>
      <c r="GB21">
        <f>SUMIFS(DataRegularSeason20242025!$AA$3:$AA$1315,DataRegularSeason20242025!$B$3:$B$1315, "&lt;=" &amp; GB$1, DataRegularSeason20242025!$D$3:$D$1315, $A21)+SUMIFS(DataRegularSeason20242025!$AB$3:$AB$1315,DataRegularSeason20242025!$B$3:$B$1315, "&lt;=" &amp; GB$1, DataRegularSeason20242025!$E$3:$E$1315, $A21)</f>
        <v>14</v>
      </c>
      <c r="GC21">
        <f>SUMIFS(DataRegularSeason20242025!$AA$3:$AA$1315,DataRegularSeason20242025!$B$3:$B$1315, "&lt;=" &amp; GC$1, DataRegularSeason20242025!$D$3:$D$1315, $A21)+SUMIFS(DataRegularSeason20242025!$AB$3:$AB$1315,DataRegularSeason20242025!$B$3:$B$1315, "&lt;=" &amp; GC$1, DataRegularSeason20242025!$E$3:$E$1315, $A21)</f>
        <v>14</v>
      </c>
      <c r="GD21">
        <f>SUMIFS(DataRegularSeason20242025!$AA$3:$AA$1315,DataRegularSeason20242025!$B$3:$B$1315, "&lt;=" &amp; GD$1, DataRegularSeason20242025!$D$3:$D$1315, $A21)+SUMIFS(DataRegularSeason20242025!$AB$3:$AB$1315,DataRegularSeason20242025!$B$3:$B$1315, "&lt;=" &amp; GD$1, DataRegularSeason20242025!$E$3:$E$1315, $A21)</f>
        <v>14</v>
      </c>
      <c r="GE21">
        <f>SUMIFS(DataRegularSeason20242025!$AA$3:$AA$1315,DataRegularSeason20242025!$B$3:$B$1315, "&lt;=" &amp; GE$1, DataRegularSeason20242025!$D$3:$D$1315, $A21)+SUMIFS(DataRegularSeason20242025!$AB$3:$AB$1315,DataRegularSeason20242025!$B$3:$B$1315, "&lt;=" &amp; GE$1, DataRegularSeason20242025!$E$3:$E$1315, $A21)</f>
        <v>14</v>
      </c>
      <c r="GF21">
        <f>SUMIFS(DataRegularSeason20242025!$AA$3:$AA$1315,DataRegularSeason20242025!$B$3:$B$1315, "&lt;=" &amp; GF$1, DataRegularSeason20242025!$D$3:$D$1315, $A21)+SUMIFS(DataRegularSeason20242025!$AB$3:$AB$1315,DataRegularSeason20242025!$B$3:$B$1315, "&lt;=" &amp; GF$1, DataRegularSeason20242025!$E$3:$E$1315, $A21)</f>
        <v>14</v>
      </c>
      <c r="GG21">
        <f>SUMIFS(DataRegularSeason20242025!$AA$3:$AA$1315,DataRegularSeason20242025!$B$3:$B$1315, "&lt;=" &amp; GG$1, DataRegularSeason20242025!$D$3:$D$1315, $A21)+SUMIFS(DataRegularSeason20242025!$AB$3:$AB$1315,DataRegularSeason20242025!$B$3:$B$1315, "&lt;=" &amp; GG$1, DataRegularSeason20242025!$E$3:$E$1315, $A21)</f>
        <v>14</v>
      </c>
      <c r="GH21">
        <f>SUMIFS(DataRegularSeason20242025!$AA$3:$AA$1315,DataRegularSeason20242025!$B$3:$B$1315, "&lt;=" &amp; GH$1, DataRegularSeason20242025!$D$3:$D$1315, $A21)+SUMIFS(DataRegularSeason20242025!$AB$3:$AB$1315,DataRegularSeason20242025!$B$3:$B$1315, "&lt;=" &amp; GH$1, DataRegularSeason20242025!$E$3:$E$1315, $A21)</f>
        <v>14</v>
      </c>
      <c r="GI21">
        <f>SUMIFS(DataRegularSeason20242025!$AA$3:$AA$1315,DataRegularSeason20242025!$B$3:$B$1315, "&lt;=" &amp; GI$1, DataRegularSeason20242025!$D$3:$D$1315, $A21)+SUMIFS(DataRegularSeason20242025!$AB$3:$AB$1315,DataRegularSeason20242025!$B$3:$B$1315, "&lt;=" &amp; GI$1, DataRegularSeason20242025!$E$3:$E$1315, $A21)</f>
        <v>14</v>
      </c>
      <c r="GJ21">
        <f>SUMIFS(DataRegularSeason20242025!$AA$3:$AA$1315,DataRegularSeason20242025!$B$3:$B$1315, "&lt;=" &amp; GJ$1, DataRegularSeason20242025!$D$3:$D$1315, $A21)+SUMIFS(DataRegularSeason20242025!$AB$3:$AB$1315,DataRegularSeason20242025!$B$3:$B$1315, "&lt;=" &amp; GJ$1, DataRegularSeason20242025!$E$3:$E$1315, $A21)</f>
        <v>14</v>
      </c>
      <c r="GK21">
        <f>SUMIFS(DataRegularSeason20242025!$AA$3:$AA$1315,DataRegularSeason20242025!$B$3:$B$1315, "&lt;=" &amp; GK$1, DataRegularSeason20242025!$D$3:$D$1315, $A21)+SUMIFS(DataRegularSeason20242025!$AB$3:$AB$1315,DataRegularSeason20242025!$B$3:$B$1315, "&lt;=" &amp; GK$1, DataRegularSeason20242025!$E$3:$E$1315, $A21)</f>
        <v>14</v>
      </c>
      <c r="GL21">
        <f>SUMIFS(DataRegularSeason20242025!$AA$3:$AA$1315,DataRegularSeason20242025!$B$3:$B$1315, "&lt;=" &amp; GL$1, DataRegularSeason20242025!$D$3:$D$1315, $A21)+SUMIFS(DataRegularSeason20242025!$AB$3:$AB$1315,DataRegularSeason20242025!$B$3:$B$1315, "&lt;=" &amp; GL$1, DataRegularSeason20242025!$E$3:$E$1315, $A21)</f>
        <v>14</v>
      </c>
      <c r="GM21">
        <f>SUMIFS(DataRegularSeason20242025!$AA$3:$AA$1315,DataRegularSeason20242025!$B$3:$B$1315, "&lt;=" &amp; GM$1, DataRegularSeason20242025!$D$3:$D$1315, $A21)+SUMIFS(DataRegularSeason20242025!$AB$3:$AB$1315,DataRegularSeason20242025!$B$3:$B$1315, "&lt;=" &amp; GM$1, DataRegularSeason20242025!$E$3:$E$1315, $A21)</f>
        <v>14</v>
      </c>
      <c r="GN21">
        <f>SUMIFS(DataRegularSeason20242025!$AA$3:$AA$1315,DataRegularSeason20242025!$B$3:$B$1315, "&lt;=" &amp; GN$1, DataRegularSeason20242025!$D$3:$D$1315, $A21)+SUMIFS(DataRegularSeason20242025!$AB$3:$AB$1315,DataRegularSeason20242025!$B$3:$B$1315, "&lt;=" &amp; GN$1, DataRegularSeason20242025!$E$3:$E$1315, $A21)</f>
        <v>14</v>
      </c>
      <c r="GO21">
        <f>SUMIFS(DataRegularSeason20242025!$AA$3:$AA$1315,DataRegularSeason20242025!$B$3:$B$1315, "&lt;=" &amp; GO$1, DataRegularSeason20242025!$D$3:$D$1315, $A21)+SUMIFS(DataRegularSeason20242025!$AB$3:$AB$1315,DataRegularSeason20242025!$B$3:$B$1315, "&lt;=" &amp; GO$1, DataRegularSeason20242025!$E$3:$E$1315, $A21)</f>
        <v>14</v>
      </c>
      <c r="GP21">
        <f>SUMIFS(DataRegularSeason20242025!$AA$3:$AA$1315,DataRegularSeason20242025!$B$3:$B$1315, "&lt;=" &amp; GP$1, DataRegularSeason20242025!$D$3:$D$1315, $A21)+SUMIFS(DataRegularSeason20242025!$AB$3:$AB$1315,DataRegularSeason20242025!$B$3:$B$1315, "&lt;=" &amp; GP$1, DataRegularSeason20242025!$E$3:$E$1315, $A21)</f>
        <v>14</v>
      </c>
      <c r="GQ21">
        <f>SUMIFS(DataRegularSeason20242025!$AA$3:$AA$1315,DataRegularSeason20242025!$B$3:$B$1315, "&lt;=" &amp; GQ$1, DataRegularSeason20242025!$D$3:$D$1315, $A21)+SUMIFS(DataRegularSeason20242025!$AB$3:$AB$1315,DataRegularSeason20242025!$B$3:$B$1315, "&lt;=" &amp; GQ$1, DataRegularSeason20242025!$E$3:$E$1315, $A21)</f>
        <v>14</v>
      </c>
      <c r="GR21">
        <f>SUMIFS(DataRegularSeason20242025!$AA$3:$AA$1315,DataRegularSeason20242025!$B$3:$B$1315, "&lt;=" &amp; GR$1, DataRegularSeason20242025!$D$3:$D$1315, $A21)+SUMIFS(DataRegularSeason20242025!$AB$3:$AB$1315,DataRegularSeason20242025!$B$3:$B$1315, "&lt;=" &amp; GR$1, DataRegularSeason20242025!$E$3:$E$1315, $A21)</f>
        <v>14</v>
      </c>
      <c r="GS21">
        <f>SUMIFS(DataRegularSeason20242025!$AA$3:$AA$1315,DataRegularSeason20242025!$B$3:$B$1315, "&lt;=" &amp; GS$1, DataRegularSeason20242025!$D$3:$D$1315, $A21)+SUMIFS(DataRegularSeason20242025!$AB$3:$AB$1315,DataRegularSeason20242025!$B$3:$B$1315, "&lt;=" &amp; GS$1, DataRegularSeason20242025!$E$3:$E$1315, $A21)</f>
        <v>14</v>
      </c>
      <c r="GT21">
        <f>SUMIFS(DataRegularSeason20242025!$AA$3:$AA$1315,DataRegularSeason20242025!$B$3:$B$1315, "&lt;=" &amp; GT$1, DataRegularSeason20242025!$D$3:$D$1315, $A21)+SUMIFS(DataRegularSeason20242025!$AB$3:$AB$1315,DataRegularSeason20242025!$B$3:$B$1315, "&lt;=" &amp; GT$1, DataRegularSeason20242025!$E$3:$E$1315, $A21)</f>
        <v>14</v>
      </c>
      <c r="GU21">
        <f>SUMIFS(DataRegularSeason20242025!$AA$3:$AA$1315,DataRegularSeason20242025!$B$3:$B$1315, "&lt;=" &amp; GU$1, DataRegularSeason20242025!$D$3:$D$1315, $A21)+SUMIFS(DataRegularSeason20242025!$AB$3:$AB$1315,DataRegularSeason20242025!$B$3:$B$1315, "&lt;=" &amp; GU$1, DataRegularSeason20242025!$E$3:$E$1315, $A21)</f>
        <v>14</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24</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2</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8</v>
      </c>
      <c r="Q23">
        <f>SUMIFS(DataRegularSeason20242025!$AA$3:$AA$1315,DataRegularSeason20242025!$B$3:$B$1315, "&lt;=" &amp; Q$1, DataRegularSeason20242025!$D$3:$D$1315, $A23)+SUMIFS(DataRegularSeason20242025!$AB$3:$AB$1315,DataRegularSeason20242025!$B$3:$B$1315, "&lt;=" &amp; Q$1, DataRegularSeason20242025!$E$3:$E$1315, $A23)</f>
        <v>8</v>
      </c>
      <c r="R23">
        <f>SUMIFS(DataRegularSeason20242025!$AA$3:$AA$1315,DataRegularSeason20242025!$B$3:$B$1315, "&lt;=" &amp; R$1, DataRegularSeason20242025!$D$3:$D$1315, $A23)+SUMIFS(DataRegularSeason20242025!$AB$3:$AB$1315,DataRegularSeason20242025!$B$3:$B$1315, "&lt;=" &amp; R$1, DataRegularSeason20242025!$E$3:$E$1315, $A23)</f>
        <v>8</v>
      </c>
      <c r="S23">
        <f>SUMIFS(DataRegularSeason20242025!$AA$3:$AA$1315,DataRegularSeason20242025!$B$3:$B$1315, "&lt;=" &amp; S$1, DataRegularSeason20242025!$D$3:$D$1315, $A23)+SUMIFS(DataRegularSeason20242025!$AB$3:$AB$1315,DataRegularSeason20242025!$B$3:$B$1315, "&lt;=" &amp; S$1, DataRegularSeason20242025!$E$3:$E$1315, $A23)</f>
        <v>8</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11</v>
      </c>
      <c r="X23">
        <f>SUMIFS(DataRegularSeason20242025!$AA$3:$AA$1315,DataRegularSeason20242025!$B$3:$B$1315, "&lt;=" &amp; X$1, DataRegularSeason20242025!$D$3:$D$1315, $A23)+SUMIFS(DataRegularSeason20242025!$AB$3:$AB$1315,DataRegularSeason20242025!$B$3:$B$1315, "&lt;=" &amp; X$1, DataRegularSeason20242025!$E$3:$E$1315, $A23)</f>
        <v>11</v>
      </c>
      <c r="Y23">
        <f>SUMIFS(DataRegularSeason20242025!$AA$3:$AA$1315,DataRegularSeason20242025!$B$3:$B$1315, "&lt;=" &amp; Y$1, DataRegularSeason20242025!$D$3:$D$1315, $A23)+SUMIFS(DataRegularSeason20242025!$AB$3:$AB$1315,DataRegularSeason20242025!$B$3:$B$1315, "&lt;=" &amp; Y$1, DataRegularSeason20242025!$E$3:$E$1315, $A23)</f>
        <v>11</v>
      </c>
      <c r="Z23">
        <f>SUMIFS(DataRegularSeason20242025!$AA$3:$AA$1315,DataRegularSeason20242025!$B$3:$B$1315, "&lt;=" &amp; Z$1, DataRegularSeason20242025!$D$3:$D$1315, $A23)+SUMIFS(DataRegularSeason20242025!$AB$3:$AB$1315,DataRegularSeason20242025!$B$3:$B$1315, "&lt;=" &amp; Z$1, DataRegularSeason20242025!$E$3:$E$1315, $A23)</f>
        <v>11</v>
      </c>
      <c r="AA23">
        <f>SUMIFS(DataRegularSeason20242025!$AA$3:$AA$1315,DataRegularSeason20242025!$B$3:$B$1315, "&lt;=" &amp; AA$1, DataRegularSeason20242025!$D$3:$D$1315, $A23)+SUMIFS(DataRegularSeason20242025!$AB$3:$AB$1315,DataRegularSeason20242025!$B$3:$B$1315, "&lt;=" &amp; AA$1, DataRegularSeason20242025!$E$3:$E$1315, $A23)</f>
        <v>11</v>
      </c>
      <c r="AB23">
        <f>SUMIFS(DataRegularSeason20242025!$AA$3:$AA$1315,DataRegularSeason20242025!$B$3:$B$1315, "&lt;=" &amp; AB$1, DataRegularSeason20242025!$D$3:$D$1315, $A23)+SUMIFS(DataRegularSeason20242025!$AB$3:$AB$1315,DataRegularSeason20242025!$B$3:$B$1315, "&lt;=" &amp; AB$1, DataRegularSeason20242025!$E$3:$E$1315, $A23)</f>
        <v>11</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11</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25</v>
      </c>
      <c r="B24" t="s">
        <v>97</v>
      </c>
      <c r="C24" t="s">
        <v>100</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1</v>
      </c>
      <c r="K24">
        <f>SUMIFS(DataRegularSeason20242025!$AA$3:$AA$1315,DataRegularSeason20242025!$B$3:$B$1315, "&lt;=" &amp; K$1, DataRegularSeason20242025!$D$3:$D$1315, $A24)+SUMIFS(DataRegularSeason20242025!$AB$3:$AB$1315,DataRegularSeason20242025!$B$3:$B$1315, "&lt;=" &amp; K$1, DataRegularSeason20242025!$E$3:$E$1315, $A24)</f>
        <v>1</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2</v>
      </c>
      <c r="N24">
        <f>SUMIFS(DataRegularSeason20242025!$AA$3:$AA$1315,DataRegularSeason20242025!$B$3:$B$1315, "&lt;=" &amp; N$1, DataRegularSeason20242025!$D$3:$D$1315, $A24)+SUMIFS(DataRegularSeason20242025!$AB$3:$AB$1315,DataRegularSeason20242025!$B$3:$B$1315, "&lt;=" &amp; N$1, DataRegularSeason20242025!$E$3:$E$1315, $A24)</f>
        <v>2</v>
      </c>
      <c r="O24">
        <f>SUMIFS(DataRegularSeason20242025!$AA$3:$AA$1315,DataRegularSeason20242025!$B$3:$B$1315, "&lt;=" &amp; O$1, DataRegularSeason20242025!$D$3:$D$1315, $A24)+SUMIFS(DataRegularSeason20242025!$AB$3:$AB$1315,DataRegularSeason20242025!$B$3:$B$1315, "&lt;=" &amp; O$1, DataRegularSeason20242025!$E$3:$E$1315, $A24)</f>
        <v>2</v>
      </c>
      <c r="P24">
        <f>SUMIFS(DataRegularSeason20242025!$AA$3:$AA$1315,DataRegularSeason20242025!$B$3:$B$1315, "&lt;=" &amp; P$1, DataRegularSeason20242025!$D$3:$D$1315, $A24)+SUMIFS(DataRegularSeason20242025!$AB$3:$AB$1315,DataRegularSeason20242025!$B$3:$B$1315, "&lt;=" &amp; P$1, DataRegularSeason20242025!$E$3:$E$1315, $A24)</f>
        <v>2</v>
      </c>
      <c r="Q24">
        <f>SUMIFS(DataRegularSeason20242025!$AA$3:$AA$1315,DataRegularSeason20242025!$B$3:$B$1315, "&lt;=" &amp; Q$1, DataRegularSeason20242025!$D$3:$D$1315, $A24)+SUMIFS(DataRegularSeason20242025!$AB$3:$AB$1315,DataRegularSeason20242025!$B$3:$B$1315, "&lt;=" &amp; Q$1, DataRegularSeason20242025!$E$3:$E$1315, $A24)</f>
        <v>2</v>
      </c>
      <c r="R24">
        <f>SUMIFS(DataRegularSeason20242025!$AA$3:$AA$1315,DataRegularSeason20242025!$B$3:$B$1315, "&lt;=" &amp; R$1, DataRegularSeason20242025!$D$3:$D$1315, $A24)+SUMIFS(DataRegularSeason20242025!$AB$3:$AB$1315,DataRegularSeason20242025!$B$3:$B$1315, "&lt;=" &amp; R$1, DataRegularSeason20242025!$E$3:$E$1315, $A24)</f>
        <v>4</v>
      </c>
      <c r="S24">
        <f>SUMIFS(DataRegularSeason20242025!$AA$3:$AA$1315,DataRegularSeason20242025!$B$3:$B$1315, "&lt;=" &amp; S$1, DataRegularSeason20242025!$D$3:$D$1315, $A24)+SUMIFS(DataRegularSeason20242025!$AB$3:$AB$1315,DataRegularSeason20242025!$B$3:$B$1315, "&lt;=" &amp; S$1, DataRegularSeason20242025!$E$3:$E$1315, $A24)</f>
        <v>4</v>
      </c>
      <c r="T24">
        <f>SUMIFS(DataRegularSeason20242025!$AA$3:$AA$1315,DataRegularSeason20242025!$B$3:$B$1315, "&lt;=" &amp; T$1, DataRegularSeason20242025!$D$3:$D$1315, $A24)+SUMIFS(DataRegularSeason20242025!$AB$3:$AB$1315,DataRegularSeason20242025!$B$3:$B$1315, "&lt;=" &amp; T$1, DataRegularSeason20242025!$E$3:$E$1315, $A24)</f>
        <v>6</v>
      </c>
      <c r="U24">
        <f>SUMIFS(DataRegularSeason20242025!$AA$3:$AA$1315,DataRegularSeason20242025!$B$3:$B$1315, "&lt;=" &amp; U$1, DataRegularSeason20242025!$D$3:$D$1315, $A24)+SUMIFS(DataRegularSeason20242025!$AB$3:$AB$1315,DataRegularSeason20242025!$B$3:$B$1315, "&lt;=" &amp; U$1, DataRegularSeason20242025!$E$3:$E$1315, $A24)</f>
        <v>6</v>
      </c>
      <c r="V24">
        <f>SUMIFS(DataRegularSeason20242025!$AA$3:$AA$1315,DataRegularSeason20242025!$B$3:$B$1315, "&lt;=" &amp; V$1, DataRegularSeason20242025!$D$3:$D$1315, $A24)+SUMIFS(DataRegularSeason20242025!$AB$3:$AB$1315,DataRegularSeason20242025!$B$3:$B$1315, "&lt;=" &amp; V$1, DataRegularSeason20242025!$E$3:$E$1315, $A24)</f>
        <v>6</v>
      </c>
      <c r="W24">
        <f>SUMIFS(DataRegularSeason20242025!$AA$3:$AA$1315,DataRegularSeason20242025!$B$3:$B$1315, "&lt;=" &amp; W$1, DataRegularSeason20242025!$D$3:$D$1315, $A24)+SUMIFS(DataRegularSeason20242025!$AB$3:$AB$1315,DataRegularSeason20242025!$B$3:$B$1315, "&lt;=" &amp; W$1, DataRegularSeason20242025!$E$3:$E$1315, $A24)</f>
        <v>8</v>
      </c>
      <c r="X24">
        <f>SUMIFS(DataRegularSeason20242025!$AA$3:$AA$1315,DataRegularSeason20242025!$B$3:$B$1315, "&lt;=" &amp; X$1, DataRegularSeason20242025!$D$3:$D$1315, $A24)+SUMIFS(DataRegularSeason20242025!$AB$3:$AB$1315,DataRegularSeason20242025!$B$3:$B$1315, "&lt;=" &amp; X$1, DataRegularSeason20242025!$E$3:$E$1315, $A24)</f>
        <v>8</v>
      </c>
      <c r="Y24">
        <f>SUMIFS(DataRegularSeason20242025!$AA$3:$AA$1315,DataRegularSeason20242025!$B$3:$B$1315, "&lt;=" &amp; Y$1, DataRegularSeason20242025!$D$3:$D$1315, $A24)+SUMIFS(DataRegularSeason20242025!$AB$3:$AB$1315,DataRegularSeason20242025!$B$3:$B$1315, "&lt;=" &amp; Y$1, DataRegularSeason20242025!$E$3:$E$1315, $A24)</f>
        <v>8</v>
      </c>
      <c r="Z24">
        <f>SUMIFS(DataRegularSeason20242025!$AA$3:$AA$1315,DataRegularSeason20242025!$B$3:$B$1315, "&lt;=" &amp; Z$1, DataRegularSeason20242025!$D$3:$D$1315, $A24)+SUMIFS(DataRegularSeason20242025!$AB$3:$AB$1315,DataRegularSeason20242025!$B$3:$B$1315, "&lt;=" &amp; Z$1, DataRegularSeason20242025!$E$3:$E$1315, $A24)</f>
        <v>8</v>
      </c>
      <c r="AA24">
        <f>SUMIFS(DataRegularSeason20242025!$AA$3:$AA$1315,DataRegularSeason20242025!$B$3:$B$1315, "&lt;=" &amp; AA$1, DataRegularSeason20242025!$D$3:$D$1315, $A24)+SUMIFS(DataRegularSeason20242025!$AB$3:$AB$1315,DataRegularSeason20242025!$B$3:$B$1315, "&lt;=" &amp; AA$1, DataRegularSeason20242025!$E$3:$E$1315, $A24)</f>
        <v>10</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11</v>
      </c>
      <c r="AD24">
        <f>SUMIFS(DataRegularSeason20242025!$AA$3:$AA$1315,DataRegularSeason20242025!$B$3:$B$1315, "&lt;=" &amp; AD$1, DataRegularSeason20242025!$D$3:$D$1315, $A24)+SUMIFS(DataRegularSeason20242025!$AB$3:$AB$1315,DataRegularSeason20242025!$B$3:$B$1315, "&lt;=" &amp; AD$1, DataRegularSeason20242025!$E$3:$E$1315, $A24)</f>
        <v>11</v>
      </c>
      <c r="AE24">
        <f>SUMIFS(DataRegularSeason20242025!$AA$3:$AA$1315,DataRegularSeason20242025!$B$3:$B$1315, "&lt;=" &amp; AE$1, DataRegularSeason20242025!$D$3:$D$1315, $A24)+SUMIFS(DataRegularSeason20242025!$AB$3:$AB$1315,DataRegularSeason20242025!$B$3:$B$1315, "&lt;=" &amp; AE$1, DataRegularSeason20242025!$E$3:$E$1315, $A24)</f>
        <v>11</v>
      </c>
      <c r="AF24">
        <f>SUMIFS(DataRegularSeason20242025!$AA$3:$AA$1315,DataRegularSeason20242025!$B$3:$B$1315, "&lt;=" &amp; AF$1, DataRegularSeason20242025!$D$3:$D$1315, $A24)+SUMIFS(DataRegularSeason20242025!$AB$3:$AB$1315,DataRegularSeason20242025!$B$3:$B$1315, "&lt;=" &amp; AF$1, DataRegularSeason20242025!$E$3:$E$1315, $A24)</f>
        <v>11</v>
      </c>
      <c r="AG24">
        <f>SUMIFS(DataRegularSeason20242025!$AA$3:$AA$1315,DataRegularSeason20242025!$B$3:$B$1315, "&lt;=" &amp; AG$1, DataRegularSeason20242025!$D$3:$D$1315, $A24)+SUMIFS(DataRegularSeason20242025!$AB$3:$AB$1315,DataRegularSeason20242025!$B$3:$B$1315, "&lt;=" &amp; AG$1, DataRegularSeason20242025!$E$3:$E$1315, $A24)</f>
        <v>11</v>
      </c>
      <c r="AH24">
        <f>SUMIFS(DataRegularSeason20242025!$AA$3:$AA$1315,DataRegularSeason20242025!$B$3:$B$1315, "&lt;=" &amp; AH$1, DataRegularSeason20242025!$D$3:$D$1315, $A24)+SUMIFS(DataRegularSeason20242025!$AB$3:$AB$1315,DataRegularSeason20242025!$B$3:$B$1315, "&lt;=" &amp; AH$1, DataRegularSeason20242025!$E$3:$E$1315, $A24)</f>
        <v>11</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13</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2</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4</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4</v>
      </c>
      <c r="O25">
        <f>SUMIFS(DataRegularSeason20242025!$AA$3:$AA$1315,DataRegularSeason20242025!$B$3:$B$1315, "&lt;=" &amp; O$1, DataRegularSeason20242025!$D$3:$D$1315, $A25)+SUMIFS(DataRegularSeason20242025!$AB$3:$AB$1315,DataRegularSeason20242025!$B$3:$B$1315, "&lt;=" &amp; O$1, DataRegularSeason20242025!$E$3:$E$1315, $A25)</f>
        <v>4</v>
      </c>
      <c r="P25">
        <f>SUMIFS(DataRegularSeason20242025!$AA$3:$AA$1315,DataRegularSeason20242025!$B$3:$B$1315, "&lt;=" &amp; P$1, DataRegularSeason20242025!$D$3:$D$1315, $A25)+SUMIFS(DataRegularSeason20242025!$AB$3:$AB$1315,DataRegularSeason20242025!$B$3:$B$1315, "&lt;=" &amp; P$1, DataRegularSeason20242025!$E$3:$E$1315, $A25)</f>
        <v>4</v>
      </c>
      <c r="Q25">
        <f>SUMIFS(DataRegularSeason20242025!$AA$3:$AA$1315,DataRegularSeason20242025!$B$3:$B$1315, "&lt;=" &amp; Q$1, DataRegularSeason20242025!$D$3:$D$1315, $A25)+SUMIFS(DataRegularSeason20242025!$AB$3:$AB$1315,DataRegularSeason20242025!$B$3:$B$1315, "&lt;=" &amp; Q$1, DataRegularSeason20242025!$E$3:$E$1315, $A25)</f>
        <v>4</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6</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8</v>
      </c>
      <c r="V25">
        <f>SUMIFS(DataRegularSeason20242025!$AA$3:$AA$1315,DataRegularSeason20242025!$B$3:$B$1315, "&lt;=" &amp; V$1, DataRegularSeason20242025!$D$3:$D$1315, $A25)+SUMIFS(DataRegularSeason20242025!$AB$3:$AB$1315,DataRegularSeason20242025!$B$3:$B$1315, "&lt;=" &amp; V$1, DataRegularSeason20242025!$E$3:$E$1315, $A25)</f>
        <v>8</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10</v>
      </c>
      <c r="Z25">
        <f>SUMIFS(DataRegularSeason20242025!$AA$3:$AA$1315,DataRegularSeason20242025!$B$3:$B$1315, "&lt;=" &amp; Z$1, DataRegularSeason20242025!$D$3:$D$1315, $A25)+SUMIFS(DataRegularSeason20242025!$AB$3:$AB$1315,DataRegularSeason20242025!$B$3:$B$1315, "&lt;=" &amp; Z$1, DataRegularSeason20242025!$E$3:$E$1315, $A25)</f>
        <v>10</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10</v>
      </c>
      <c r="AI25">
        <f>SUMIFS(DataRegularSeason20242025!$AA$3:$AA$1315,DataRegularSeason20242025!$B$3:$B$1315, "&lt;=" &amp; AI$1, DataRegularSeason20242025!$D$3:$D$1315, $A25)+SUMIFS(DataRegularSeason20242025!$AB$3:$AB$1315,DataRegularSeason20242025!$B$3:$B$1315, "&lt;=" &amp; AI$1, DataRegularSeason20242025!$E$3:$E$1315, $A25)</f>
        <v>10</v>
      </c>
      <c r="AJ25">
        <f>SUMIFS(DataRegularSeason20242025!$AA$3:$AA$1315,DataRegularSeason20242025!$B$3:$B$1315, "&lt;=" &amp; AJ$1, DataRegularSeason20242025!$D$3:$D$1315, $A25)+SUMIFS(DataRegularSeason20242025!$AB$3:$AB$1315,DataRegularSeason20242025!$B$3:$B$1315, "&lt;=" &amp; AJ$1, DataRegularSeason20242025!$E$3:$E$1315, $A25)</f>
        <v>10</v>
      </c>
      <c r="AK25">
        <f>SUMIFS(DataRegularSeason20242025!$AA$3:$AA$1315,DataRegularSeason20242025!$B$3:$B$1315, "&lt;=" &amp; AK$1, DataRegularSeason20242025!$D$3:$D$1315, $A25)+SUMIFS(DataRegularSeason20242025!$AB$3:$AB$1315,DataRegularSeason20242025!$B$3:$B$1315, "&lt;=" &amp; AK$1, DataRegularSeason20242025!$E$3:$E$1315, $A25)</f>
        <v>10</v>
      </c>
      <c r="AL25">
        <f>SUMIFS(DataRegularSeason20242025!$AA$3:$AA$1315,DataRegularSeason20242025!$B$3:$B$1315, "&lt;=" &amp; AL$1, DataRegularSeason20242025!$D$3:$D$1315, $A25)+SUMIFS(DataRegularSeason20242025!$AB$3:$AB$1315,DataRegularSeason20242025!$B$3:$B$1315, "&lt;=" &amp; AL$1, DataRegularSeason20242025!$E$3:$E$1315, $A25)</f>
        <v>10</v>
      </c>
      <c r="AM25">
        <f>SUMIFS(DataRegularSeason20242025!$AA$3:$AA$1315,DataRegularSeason20242025!$B$3:$B$1315, "&lt;=" &amp; AM$1, DataRegularSeason20242025!$D$3:$D$1315, $A25)+SUMIFS(DataRegularSeason20242025!$AB$3:$AB$1315,DataRegularSeason20242025!$B$3:$B$1315, "&lt;=" &amp; AM$1, DataRegularSeason20242025!$E$3:$E$1315, $A25)</f>
        <v>10</v>
      </c>
      <c r="AN25">
        <f>SUMIFS(DataRegularSeason20242025!$AA$3:$AA$1315,DataRegularSeason20242025!$B$3:$B$1315, "&lt;=" &amp; AN$1, DataRegularSeason20242025!$D$3:$D$1315, $A25)+SUMIFS(DataRegularSeason20242025!$AB$3:$AB$1315,DataRegularSeason20242025!$B$3:$B$1315, "&lt;=" &amp; AN$1, DataRegularSeason20242025!$E$3:$E$1315, $A25)</f>
        <v>10</v>
      </c>
      <c r="AO25">
        <f>SUMIFS(DataRegularSeason20242025!$AA$3:$AA$1315,DataRegularSeason20242025!$B$3:$B$1315, "&lt;=" &amp; AO$1, DataRegularSeason20242025!$D$3:$D$1315, $A25)+SUMIFS(DataRegularSeason20242025!$AB$3:$AB$1315,DataRegularSeason20242025!$B$3:$B$1315, "&lt;=" &amp; AO$1, DataRegularSeason20242025!$E$3:$E$1315, $A25)</f>
        <v>10</v>
      </c>
      <c r="AP25">
        <f>SUMIFS(DataRegularSeason20242025!$AA$3:$AA$1315,DataRegularSeason20242025!$B$3:$B$1315, "&lt;=" &amp; AP$1, DataRegularSeason20242025!$D$3:$D$1315, $A25)+SUMIFS(DataRegularSeason20242025!$AB$3:$AB$1315,DataRegularSeason20242025!$B$3:$B$1315, "&lt;=" &amp; AP$1, DataRegularSeason20242025!$E$3:$E$1315, $A25)</f>
        <v>10</v>
      </c>
      <c r="AQ25">
        <f>SUMIFS(DataRegularSeason20242025!$AA$3:$AA$1315,DataRegularSeason20242025!$B$3:$B$1315, "&lt;=" &amp; AQ$1, DataRegularSeason20242025!$D$3:$D$1315, $A25)+SUMIFS(DataRegularSeason20242025!$AB$3:$AB$1315,DataRegularSeason20242025!$B$3:$B$1315, "&lt;=" &amp; AQ$1, DataRegularSeason20242025!$E$3:$E$1315, $A25)</f>
        <v>10</v>
      </c>
      <c r="AR25">
        <f>SUMIFS(DataRegularSeason20242025!$AA$3:$AA$1315,DataRegularSeason20242025!$B$3:$B$1315, "&lt;=" &amp; AR$1, DataRegularSeason20242025!$D$3:$D$1315, $A25)+SUMIFS(DataRegularSeason20242025!$AB$3:$AB$1315,DataRegularSeason20242025!$B$3:$B$1315, "&lt;=" &amp; AR$1, DataRegularSeason20242025!$E$3:$E$1315, $A25)</f>
        <v>10</v>
      </c>
      <c r="AS25">
        <f>SUMIFS(DataRegularSeason20242025!$AA$3:$AA$1315,DataRegularSeason20242025!$B$3:$B$1315, "&lt;=" &amp; AS$1, DataRegularSeason20242025!$D$3:$D$1315, $A25)+SUMIFS(DataRegularSeason20242025!$AB$3:$AB$1315,DataRegularSeason20242025!$B$3:$B$1315, "&lt;=" &amp; AS$1, DataRegularSeason20242025!$E$3:$E$1315, $A25)</f>
        <v>10</v>
      </c>
      <c r="AT25">
        <f>SUMIFS(DataRegularSeason20242025!$AA$3:$AA$1315,DataRegularSeason20242025!$B$3:$B$1315, "&lt;=" &amp; AT$1, DataRegularSeason20242025!$D$3:$D$1315, $A25)+SUMIFS(DataRegularSeason20242025!$AB$3:$AB$1315,DataRegularSeason20242025!$B$3:$B$1315, "&lt;=" &amp; AT$1, DataRegularSeason20242025!$E$3:$E$1315, $A25)</f>
        <v>10</v>
      </c>
      <c r="AU25">
        <f>SUMIFS(DataRegularSeason20242025!$AA$3:$AA$1315,DataRegularSeason20242025!$B$3:$B$1315, "&lt;=" &amp; AU$1, DataRegularSeason20242025!$D$3:$D$1315, $A25)+SUMIFS(DataRegularSeason20242025!$AB$3:$AB$1315,DataRegularSeason20242025!$B$3:$B$1315, "&lt;=" &amp; AU$1, DataRegularSeason20242025!$E$3:$E$1315, $A25)</f>
        <v>10</v>
      </c>
      <c r="AV25">
        <f>SUMIFS(DataRegularSeason20242025!$AA$3:$AA$1315,DataRegularSeason20242025!$B$3:$B$1315, "&lt;=" &amp; AV$1, DataRegularSeason20242025!$D$3:$D$1315, $A25)+SUMIFS(DataRegularSeason20242025!$AB$3:$AB$1315,DataRegularSeason20242025!$B$3:$B$1315, "&lt;=" &amp; AV$1, DataRegularSeason20242025!$E$3:$E$1315, $A25)</f>
        <v>10</v>
      </c>
      <c r="AW25">
        <f>SUMIFS(DataRegularSeason20242025!$AA$3:$AA$1315,DataRegularSeason20242025!$B$3:$B$1315, "&lt;=" &amp; AW$1, DataRegularSeason20242025!$D$3:$D$1315, $A25)+SUMIFS(DataRegularSeason20242025!$AB$3:$AB$1315,DataRegularSeason20242025!$B$3:$B$1315, "&lt;=" &amp; AW$1, DataRegularSeason20242025!$E$3:$E$1315, $A25)</f>
        <v>10</v>
      </c>
      <c r="AX25">
        <f>SUMIFS(DataRegularSeason20242025!$AA$3:$AA$1315,DataRegularSeason20242025!$B$3:$B$1315, "&lt;=" &amp; AX$1, DataRegularSeason20242025!$D$3:$D$1315, $A25)+SUMIFS(DataRegularSeason20242025!$AB$3:$AB$1315,DataRegularSeason20242025!$B$3:$B$1315, "&lt;=" &amp; AX$1, DataRegularSeason20242025!$E$3:$E$1315, $A25)</f>
        <v>10</v>
      </c>
      <c r="AY25">
        <f>SUMIFS(DataRegularSeason20242025!$AA$3:$AA$1315,DataRegularSeason20242025!$B$3:$B$1315, "&lt;=" &amp; AY$1, DataRegularSeason20242025!$D$3:$D$1315, $A25)+SUMIFS(DataRegularSeason20242025!$AB$3:$AB$1315,DataRegularSeason20242025!$B$3:$B$1315, "&lt;=" &amp; AY$1, DataRegularSeason20242025!$E$3:$E$1315, $A25)</f>
        <v>10</v>
      </c>
      <c r="AZ25">
        <f>SUMIFS(DataRegularSeason20242025!$AA$3:$AA$1315,DataRegularSeason20242025!$B$3:$B$1315, "&lt;=" &amp; AZ$1, DataRegularSeason20242025!$D$3:$D$1315, $A25)+SUMIFS(DataRegularSeason20242025!$AB$3:$AB$1315,DataRegularSeason20242025!$B$3:$B$1315, "&lt;=" &amp; AZ$1, DataRegularSeason20242025!$E$3:$E$1315, $A25)</f>
        <v>10</v>
      </c>
      <c r="BA25">
        <f>SUMIFS(DataRegularSeason20242025!$AA$3:$AA$1315,DataRegularSeason20242025!$B$3:$B$1315, "&lt;=" &amp; BA$1, DataRegularSeason20242025!$D$3:$D$1315, $A25)+SUMIFS(DataRegularSeason20242025!$AB$3:$AB$1315,DataRegularSeason20242025!$B$3:$B$1315, "&lt;=" &amp; BA$1, DataRegularSeason20242025!$E$3:$E$1315, $A25)</f>
        <v>10</v>
      </c>
      <c r="BB25">
        <f>SUMIFS(DataRegularSeason20242025!$AA$3:$AA$1315,DataRegularSeason20242025!$B$3:$B$1315, "&lt;=" &amp; BB$1, DataRegularSeason20242025!$D$3:$D$1315, $A25)+SUMIFS(DataRegularSeason20242025!$AB$3:$AB$1315,DataRegularSeason20242025!$B$3:$B$1315, "&lt;=" &amp; BB$1, DataRegularSeason20242025!$E$3:$E$1315, $A25)</f>
        <v>10</v>
      </c>
      <c r="BC25">
        <f>SUMIFS(DataRegularSeason20242025!$AA$3:$AA$1315,DataRegularSeason20242025!$B$3:$B$1315, "&lt;=" &amp; BC$1, DataRegularSeason20242025!$D$3:$D$1315, $A25)+SUMIFS(DataRegularSeason20242025!$AB$3:$AB$1315,DataRegularSeason20242025!$B$3:$B$1315, "&lt;=" &amp; BC$1, DataRegularSeason20242025!$E$3:$E$1315, $A25)</f>
        <v>10</v>
      </c>
      <c r="BD25">
        <f>SUMIFS(DataRegularSeason20242025!$AA$3:$AA$1315,DataRegularSeason20242025!$B$3:$B$1315, "&lt;=" &amp; BD$1, DataRegularSeason20242025!$D$3:$D$1315, $A25)+SUMIFS(DataRegularSeason20242025!$AB$3:$AB$1315,DataRegularSeason20242025!$B$3:$B$1315, "&lt;=" &amp; BD$1, DataRegularSeason20242025!$E$3:$E$1315, $A25)</f>
        <v>10</v>
      </c>
      <c r="BE25">
        <f>SUMIFS(DataRegularSeason20242025!$AA$3:$AA$1315,DataRegularSeason20242025!$B$3:$B$1315, "&lt;=" &amp; BE$1, DataRegularSeason20242025!$D$3:$D$1315, $A25)+SUMIFS(DataRegularSeason20242025!$AB$3:$AB$1315,DataRegularSeason20242025!$B$3:$B$1315, "&lt;=" &amp; BE$1, DataRegularSeason20242025!$E$3:$E$1315, $A25)</f>
        <v>10</v>
      </c>
      <c r="BF25">
        <f>SUMIFS(DataRegularSeason20242025!$AA$3:$AA$1315,DataRegularSeason20242025!$B$3:$B$1315, "&lt;=" &amp; BF$1, DataRegularSeason20242025!$D$3:$D$1315, $A25)+SUMIFS(DataRegularSeason20242025!$AB$3:$AB$1315,DataRegularSeason20242025!$B$3:$B$1315, "&lt;=" &amp; BF$1, DataRegularSeason20242025!$E$3:$E$1315, $A25)</f>
        <v>10</v>
      </c>
      <c r="BG25">
        <f>SUMIFS(DataRegularSeason20242025!$AA$3:$AA$1315,DataRegularSeason20242025!$B$3:$B$1315, "&lt;=" &amp; BG$1, DataRegularSeason20242025!$D$3:$D$1315, $A25)+SUMIFS(DataRegularSeason20242025!$AB$3:$AB$1315,DataRegularSeason20242025!$B$3:$B$1315, "&lt;=" &amp; BG$1, DataRegularSeason20242025!$E$3:$E$1315, $A25)</f>
        <v>10</v>
      </c>
      <c r="BH25">
        <f>SUMIFS(DataRegularSeason20242025!$AA$3:$AA$1315,DataRegularSeason20242025!$B$3:$B$1315, "&lt;=" &amp; BH$1, DataRegularSeason20242025!$D$3:$D$1315, $A25)+SUMIFS(DataRegularSeason20242025!$AB$3:$AB$1315,DataRegularSeason20242025!$B$3:$B$1315, "&lt;=" &amp; BH$1, DataRegularSeason20242025!$E$3:$E$1315, $A25)</f>
        <v>10</v>
      </c>
      <c r="BI25">
        <f>SUMIFS(DataRegularSeason20242025!$AA$3:$AA$1315,DataRegularSeason20242025!$B$3:$B$1315, "&lt;=" &amp; BI$1, DataRegularSeason20242025!$D$3:$D$1315, $A25)+SUMIFS(DataRegularSeason20242025!$AB$3:$AB$1315,DataRegularSeason20242025!$B$3:$B$1315, "&lt;=" &amp; BI$1, DataRegularSeason20242025!$E$3:$E$1315, $A25)</f>
        <v>10</v>
      </c>
      <c r="BJ25">
        <f>SUMIFS(DataRegularSeason20242025!$AA$3:$AA$1315,DataRegularSeason20242025!$B$3:$B$1315, "&lt;=" &amp; BJ$1, DataRegularSeason20242025!$D$3:$D$1315, $A25)+SUMIFS(DataRegularSeason20242025!$AB$3:$AB$1315,DataRegularSeason20242025!$B$3:$B$1315, "&lt;=" &amp; BJ$1, DataRegularSeason20242025!$E$3:$E$1315, $A25)</f>
        <v>10</v>
      </c>
      <c r="BK25">
        <f>SUMIFS(DataRegularSeason20242025!$AA$3:$AA$1315,DataRegularSeason20242025!$B$3:$B$1315, "&lt;=" &amp; BK$1, DataRegularSeason20242025!$D$3:$D$1315, $A25)+SUMIFS(DataRegularSeason20242025!$AB$3:$AB$1315,DataRegularSeason20242025!$B$3:$B$1315, "&lt;=" &amp; BK$1, DataRegularSeason20242025!$E$3:$E$1315, $A25)</f>
        <v>10</v>
      </c>
      <c r="BL25">
        <f>SUMIFS(DataRegularSeason20242025!$AA$3:$AA$1315,DataRegularSeason20242025!$B$3:$B$1315, "&lt;=" &amp; BL$1, DataRegularSeason20242025!$D$3:$D$1315, $A25)+SUMIFS(DataRegularSeason20242025!$AB$3:$AB$1315,DataRegularSeason20242025!$B$3:$B$1315, "&lt;=" &amp; BL$1, DataRegularSeason20242025!$E$3:$E$1315, $A25)</f>
        <v>10</v>
      </c>
      <c r="BM25">
        <f>SUMIFS(DataRegularSeason20242025!$AA$3:$AA$1315,DataRegularSeason20242025!$B$3:$B$1315, "&lt;=" &amp; BM$1, DataRegularSeason20242025!$D$3:$D$1315, $A25)+SUMIFS(DataRegularSeason20242025!$AB$3:$AB$1315,DataRegularSeason20242025!$B$3:$B$1315, "&lt;=" &amp; BM$1, DataRegularSeason20242025!$E$3:$E$1315, $A25)</f>
        <v>10</v>
      </c>
      <c r="BN25">
        <f>SUMIFS(DataRegularSeason20242025!$AA$3:$AA$1315,DataRegularSeason20242025!$B$3:$B$1315, "&lt;=" &amp; BN$1, DataRegularSeason20242025!$D$3:$D$1315, $A25)+SUMIFS(DataRegularSeason20242025!$AB$3:$AB$1315,DataRegularSeason20242025!$B$3:$B$1315, "&lt;=" &amp; BN$1, DataRegularSeason20242025!$E$3:$E$1315, $A25)</f>
        <v>10</v>
      </c>
      <c r="BO25">
        <f>SUMIFS(DataRegularSeason20242025!$AA$3:$AA$1315,DataRegularSeason20242025!$B$3:$B$1315, "&lt;=" &amp; BO$1, DataRegularSeason20242025!$D$3:$D$1315, $A25)+SUMIFS(DataRegularSeason20242025!$AB$3:$AB$1315,DataRegularSeason20242025!$B$3:$B$1315, "&lt;=" &amp; BO$1, DataRegularSeason20242025!$E$3:$E$1315, $A25)</f>
        <v>10</v>
      </c>
      <c r="BP25">
        <f>SUMIFS(DataRegularSeason20242025!$AA$3:$AA$1315,DataRegularSeason20242025!$B$3:$B$1315, "&lt;=" &amp; BP$1, DataRegularSeason20242025!$D$3:$D$1315, $A25)+SUMIFS(DataRegularSeason20242025!$AB$3:$AB$1315,DataRegularSeason20242025!$B$3:$B$1315, "&lt;=" &amp; BP$1, DataRegularSeason20242025!$E$3:$E$1315, $A25)</f>
        <v>10</v>
      </c>
      <c r="BQ25">
        <f>SUMIFS(DataRegularSeason20242025!$AA$3:$AA$1315,DataRegularSeason20242025!$B$3:$B$1315, "&lt;=" &amp; BQ$1, DataRegularSeason20242025!$D$3:$D$1315, $A25)+SUMIFS(DataRegularSeason20242025!$AB$3:$AB$1315,DataRegularSeason20242025!$B$3:$B$1315, "&lt;=" &amp; BQ$1, DataRegularSeason20242025!$E$3:$E$1315, $A25)</f>
        <v>10</v>
      </c>
      <c r="BR25">
        <f>SUMIFS(DataRegularSeason20242025!$AA$3:$AA$1315,DataRegularSeason20242025!$B$3:$B$1315, "&lt;=" &amp; BR$1, DataRegularSeason20242025!$D$3:$D$1315, $A25)+SUMIFS(DataRegularSeason20242025!$AB$3:$AB$1315,DataRegularSeason20242025!$B$3:$B$1315, "&lt;=" &amp; BR$1, DataRegularSeason20242025!$E$3:$E$1315, $A25)</f>
        <v>10</v>
      </c>
      <c r="BS25">
        <f>SUMIFS(DataRegularSeason20242025!$AA$3:$AA$1315,DataRegularSeason20242025!$B$3:$B$1315, "&lt;=" &amp; BS$1, DataRegularSeason20242025!$D$3:$D$1315, $A25)+SUMIFS(DataRegularSeason20242025!$AB$3:$AB$1315,DataRegularSeason20242025!$B$3:$B$1315, "&lt;=" &amp; BS$1, DataRegularSeason20242025!$E$3:$E$1315, $A25)</f>
        <v>10</v>
      </c>
      <c r="BT25">
        <f>SUMIFS(DataRegularSeason20242025!$AA$3:$AA$1315,DataRegularSeason20242025!$B$3:$B$1315, "&lt;=" &amp; BT$1, DataRegularSeason20242025!$D$3:$D$1315, $A25)+SUMIFS(DataRegularSeason20242025!$AB$3:$AB$1315,DataRegularSeason20242025!$B$3:$B$1315, "&lt;=" &amp; BT$1, DataRegularSeason20242025!$E$3:$E$1315, $A25)</f>
        <v>10</v>
      </c>
      <c r="BU25">
        <f>SUMIFS(DataRegularSeason20242025!$AA$3:$AA$1315,DataRegularSeason20242025!$B$3:$B$1315, "&lt;=" &amp; BU$1, DataRegularSeason20242025!$D$3:$D$1315, $A25)+SUMIFS(DataRegularSeason20242025!$AB$3:$AB$1315,DataRegularSeason20242025!$B$3:$B$1315, "&lt;=" &amp; BU$1, DataRegularSeason20242025!$E$3:$E$1315, $A25)</f>
        <v>10</v>
      </c>
      <c r="BV25">
        <f>SUMIFS(DataRegularSeason20242025!$AA$3:$AA$1315,DataRegularSeason20242025!$B$3:$B$1315, "&lt;=" &amp; BV$1, DataRegularSeason20242025!$D$3:$D$1315, $A25)+SUMIFS(DataRegularSeason20242025!$AB$3:$AB$1315,DataRegularSeason20242025!$B$3:$B$1315, "&lt;=" &amp; BV$1, DataRegularSeason20242025!$E$3:$E$1315, $A25)</f>
        <v>10</v>
      </c>
      <c r="BW25">
        <f>SUMIFS(DataRegularSeason20242025!$AA$3:$AA$1315,DataRegularSeason20242025!$B$3:$B$1315, "&lt;=" &amp; BW$1, DataRegularSeason20242025!$D$3:$D$1315, $A25)+SUMIFS(DataRegularSeason20242025!$AB$3:$AB$1315,DataRegularSeason20242025!$B$3:$B$1315, "&lt;=" &amp; BW$1, DataRegularSeason20242025!$E$3:$E$1315, $A25)</f>
        <v>10</v>
      </c>
      <c r="BX25">
        <f>SUMIFS(DataRegularSeason20242025!$AA$3:$AA$1315,DataRegularSeason20242025!$B$3:$B$1315, "&lt;=" &amp; BX$1, DataRegularSeason20242025!$D$3:$D$1315, $A25)+SUMIFS(DataRegularSeason20242025!$AB$3:$AB$1315,DataRegularSeason20242025!$B$3:$B$1315, "&lt;=" &amp; BX$1, DataRegularSeason20242025!$E$3:$E$1315, $A25)</f>
        <v>10</v>
      </c>
      <c r="BY25">
        <f>SUMIFS(DataRegularSeason20242025!$AA$3:$AA$1315,DataRegularSeason20242025!$B$3:$B$1315, "&lt;=" &amp; BY$1, DataRegularSeason20242025!$D$3:$D$1315, $A25)+SUMIFS(DataRegularSeason20242025!$AB$3:$AB$1315,DataRegularSeason20242025!$B$3:$B$1315, "&lt;=" &amp; BY$1, DataRegularSeason20242025!$E$3:$E$1315, $A25)</f>
        <v>10</v>
      </c>
      <c r="BZ25">
        <f>SUMIFS(DataRegularSeason20242025!$AA$3:$AA$1315,DataRegularSeason20242025!$B$3:$B$1315, "&lt;=" &amp; BZ$1, DataRegularSeason20242025!$D$3:$D$1315, $A25)+SUMIFS(DataRegularSeason20242025!$AB$3:$AB$1315,DataRegularSeason20242025!$B$3:$B$1315, "&lt;=" &amp; BZ$1, DataRegularSeason20242025!$E$3:$E$1315, $A25)</f>
        <v>10</v>
      </c>
      <c r="CA25">
        <f>SUMIFS(DataRegularSeason20242025!$AA$3:$AA$1315,DataRegularSeason20242025!$B$3:$B$1315, "&lt;=" &amp; CA$1, DataRegularSeason20242025!$D$3:$D$1315, $A25)+SUMIFS(DataRegularSeason20242025!$AB$3:$AB$1315,DataRegularSeason20242025!$B$3:$B$1315, "&lt;=" &amp; CA$1, DataRegularSeason20242025!$E$3:$E$1315, $A25)</f>
        <v>10</v>
      </c>
      <c r="CB25">
        <f>SUMIFS(DataRegularSeason20242025!$AA$3:$AA$1315,DataRegularSeason20242025!$B$3:$B$1315, "&lt;=" &amp; CB$1, DataRegularSeason20242025!$D$3:$D$1315, $A25)+SUMIFS(DataRegularSeason20242025!$AB$3:$AB$1315,DataRegularSeason20242025!$B$3:$B$1315, "&lt;=" &amp; CB$1, DataRegularSeason20242025!$E$3:$E$1315, $A25)</f>
        <v>10</v>
      </c>
      <c r="CC25">
        <f>SUMIFS(DataRegularSeason20242025!$AA$3:$AA$1315,DataRegularSeason20242025!$B$3:$B$1315, "&lt;=" &amp; CC$1, DataRegularSeason20242025!$D$3:$D$1315, $A25)+SUMIFS(DataRegularSeason20242025!$AB$3:$AB$1315,DataRegularSeason20242025!$B$3:$B$1315, "&lt;=" &amp; CC$1, DataRegularSeason20242025!$E$3:$E$1315, $A25)</f>
        <v>10</v>
      </c>
      <c r="CD25">
        <f>SUMIFS(DataRegularSeason20242025!$AA$3:$AA$1315,DataRegularSeason20242025!$B$3:$B$1315, "&lt;=" &amp; CD$1, DataRegularSeason20242025!$D$3:$D$1315, $A25)+SUMIFS(DataRegularSeason20242025!$AB$3:$AB$1315,DataRegularSeason20242025!$B$3:$B$1315, "&lt;=" &amp; CD$1, DataRegularSeason20242025!$E$3:$E$1315, $A25)</f>
        <v>10</v>
      </c>
      <c r="CE25">
        <f>SUMIFS(DataRegularSeason20242025!$AA$3:$AA$1315,DataRegularSeason20242025!$B$3:$B$1315, "&lt;=" &amp; CE$1, DataRegularSeason20242025!$D$3:$D$1315, $A25)+SUMIFS(DataRegularSeason20242025!$AB$3:$AB$1315,DataRegularSeason20242025!$B$3:$B$1315, "&lt;=" &amp; CE$1, DataRegularSeason20242025!$E$3:$E$1315, $A25)</f>
        <v>10</v>
      </c>
      <c r="CF25">
        <f>SUMIFS(DataRegularSeason20242025!$AA$3:$AA$1315,DataRegularSeason20242025!$B$3:$B$1315, "&lt;=" &amp; CF$1, DataRegularSeason20242025!$D$3:$D$1315, $A25)+SUMIFS(DataRegularSeason20242025!$AB$3:$AB$1315,DataRegularSeason20242025!$B$3:$B$1315, "&lt;=" &amp; CF$1, DataRegularSeason20242025!$E$3:$E$1315, $A25)</f>
        <v>10</v>
      </c>
      <c r="CG25">
        <f>SUMIFS(DataRegularSeason20242025!$AA$3:$AA$1315,DataRegularSeason20242025!$B$3:$B$1315, "&lt;=" &amp; CG$1, DataRegularSeason20242025!$D$3:$D$1315, $A25)+SUMIFS(DataRegularSeason20242025!$AB$3:$AB$1315,DataRegularSeason20242025!$B$3:$B$1315, "&lt;=" &amp; CG$1, DataRegularSeason20242025!$E$3:$E$1315, $A25)</f>
        <v>10</v>
      </c>
      <c r="CH25">
        <f>SUMIFS(DataRegularSeason20242025!$AA$3:$AA$1315,DataRegularSeason20242025!$B$3:$B$1315, "&lt;=" &amp; CH$1, DataRegularSeason20242025!$D$3:$D$1315, $A25)+SUMIFS(DataRegularSeason20242025!$AB$3:$AB$1315,DataRegularSeason20242025!$B$3:$B$1315, "&lt;=" &amp; CH$1, DataRegularSeason20242025!$E$3:$E$1315, $A25)</f>
        <v>10</v>
      </c>
      <c r="CI25">
        <f>SUMIFS(DataRegularSeason20242025!$AA$3:$AA$1315,DataRegularSeason20242025!$B$3:$B$1315, "&lt;=" &amp; CI$1, DataRegularSeason20242025!$D$3:$D$1315, $A25)+SUMIFS(DataRegularSeason20242025!$AB$3:$AB$1315,DataRegularSeason20242025!$B$3:$B$1315, "&lt;=" &amp; CI$1, DataRegularSeason20242025!$E$3:$E$1315, $A25)</f>
        <v>10</v>
      </c>
      <c r="CJ25">
        <f>SUMIFS(DataRegularSeason20242025!$AA$3:$AA$1315,DataRegularSeason20242025!$B$3:$B$1315, "&lt;=" &amp; CJ$1, DataRegularSeason20242025!$D$3:$D$1315, $A25)+SUMIFS(DataRegularSeason20242025!$AB$3:$AB$1315,DataRegularSeason20242025!$B$3:$B$1315, "&lt;=" &amp; CJ$1, DataRegularSeason20242025!$E$3:$E$1315, $A25)</f>
        <v>10</v>
      </c>
      <c r="CK25">
        <f>SUMIFS(DataRegularSeason20242025!$AA$3:$AA$1315,DataRegularSeason20242025!$B$3:$B$1315, "&lt;=" &amp; CK$1, DataRegularSeason20242025!$D$3:$D$1315, $A25)+SUMIFS(DataRegularSeason20242025!$AB$3:$AB$1315,DataRegularSeason20242025!$B$3:$B$1315, "&lt;=" &amp; CK$1, DataRegularSeason20242025!$E$3:$E$1315, $A25)</f>
        <v>10</v>
      </c>
      <c r="CL25">
        <f>SUMIFS(DataRegularSeason20242025!$AA$3:$AA$1315,DataRegularSeason20242025!$B$3:$B$1315, "&lt;=" &amp; CL$1, DataRegularSeason20242025!$D$3:$D$1315, $A25)+SUMIFS(DataRegularSeason20242025!$AB$3:$AB$1315,DataRegularSeason20242025!$B$3:$B$1315, "&lt;=" &amp; CL$1, DataRegularSeason20242025!$E$3:$E$1315, $A25)</f>
        <v>10</v>
      </c>
      <c r="CM25">
        <f>SUMIFS(DataRegularSeason20242025!$AA$3:$AA$1315,DataRegularSeason20242025!$B$3:$B$1315, "&lt;=" &amp; CM$1, DataRegularSeason20242025!$D$3:$D$1315, $A25)+SUMIFS(DataRegularSeason20242025!$AB$3:$AB$1315,DataRegularSeason20242025!$B$3:$B$1315, "&lt;=" &amp; CM$1, DataRegularSeason20242025!$E$3:$E$1315, $A25)</f>
        <v>10</v>
      </c>
      <c r="CN25">
        <f>SUMIFS(DataRegularSeason20242025!$AA$3:$AA$1315,DataRegularSeason20242025!$B$3:$B$1315, "&lt;=" &amp; CN$1, DataRegularSeason20242025!$D$3:$D$1315, $A25)+SUMIFS(DataRegularSeason20242025!$AB$3:$AB$1315,DataRegularSeason20242025!$B$3:$B$1315, "&lt;=" &amp; CN$1, DataRegularSeason20242025!$E$3:$E$1315, $A25)</f>
        <v>10</v>
      </c>
      <c r="CO25">
        <f>SUMIFS(DataRegularSeason20242025!$AA$3:$AA$1315,DataRegularSeason20242025!$B$3:$B$1315, "&lt;=" &amp; CO$1, DataRegularSeason20242025!$D$3:$D$1315, $A25)+SUMIFS(DataRegularSeason20242025!$AB$3:$AB$1315,DataRegularSeason20242025!$B$3:$B$1315, "&lt;=" &amp; CO$1, DataRegularSeason20242025!$E$3:$E$1315, $A25)</f>
        <v>10</v>
      </c>
      <c r="CP25">
        <f>SUMIFS(DataRegularSeason20242025!$AA$3:$AA$1315,DataRegularSeason20242025!$B$3:$B$1315, "&lt;=" &amp; CP$1, DataRegularSeason20242025!$D$3:$D$1315, $A25)+SUMIFS(DataRegularSeason20242025!$AB$3:$AB$1315,DataRegularSeason20242025!$B$3:$B$1315, "&lt;=" &amp; CP$1, DataRegularSeason20242025!$E$3:$E$1315, $A25)</f>
        <v>10</v>
      </c>
      <c r="CQ25">
        <f>SUMIFS(DataRegularSeason20242025!$AA$3:$AA$1315,DataRegularSeason20242025!$B$3:$B$1315, "&lt;=" &amp; CQ$1, DataRegularSeason20242025!$D$3:$D$1315, $A25)+SUMIFS(DataRegularSeason20242025!$AB$3:$AB$1315,DataRegularSeason20242025!$B$3:$B$1315, "&lt;=" &amp; CQ$1, DataRegularSeason20242025!$E$3:$E$1315, $A25)</f>
        <v>10</v>
      </c>
      <c r="CR25">
        <f>SUMIFS(DataRegularSeason20242025!$AA$3:$AA$1315,DataRegularSeason20242025!$B$3:$B$1315, "&lt;=" &amp; CR$1, DataRegularSeason20242025!$D$3:$D$1315, $A25)+SUMIFS(DataRegularSeason20242025!$AB$3:$AB$1315,DataRegularSeason20242025!$B$3:$B$1315, "&lt;=" &amp; CR$1, DataRegularSeason20242025!$E$3:$E$1315, $A25)</f>
        <v>10</v>
      </c>
      <c r="CS25">
        <f>SUMIFS(DataRegularSeason20242025!$AA$3:$AA$1315,DataRegularSeason20242025!$B$3:$B$1315, "&lt;=" &amp; CS$1, DataRegularSeason20242025!$D$3:$D$1315, $A25)+SUMIFS(DataRegularSeason20242025!$AB$3:$AB$1315,DataRegularSeason20242025!$B$3:$B$1315, "&lt;=" &amp; CS$1, DataRegularSeason20242025!$E$3:$E$1315, $A25)</f>
        <v>10</v>
      </c>
      <c r="CT25">
        <f>SUMIFS(DataRegularSeason20242025!$AA$3:$AA$1315,DataRegularSeason20242025!$B$3:$B$1315, "&lt;=" &amp; CT$1, DataRegularSeason20242025!$D$3:$D$1315, $A25)+SUMIFS(DataRegularSeason20242025!$AB$3:$AB$1315,DataRegularSeason20242025!$B$3:$B$1315, "&lt;=" &amp; CT$1, DataRegularSeason20242025!$E$3:$E$1315, $A25)</f>
        <v>10</v>
      </c>
      <c r="CU25">
        <f>SUMIFS(DataRegularSeason20242025!$AA$3:$AA$1315,DataRegularSeason20242025!$B$3:$B$1315, "&lt;=" &amp; CU$1, DataRegularSeason20242025!$D$3:$D$1315, $A25)+SUMIFS(DataRegularSeason20242025!$AB$3:$AB$1315,DataRegularSeason20242025!$B$3:$B$1315, "&lt;=" &amp; CU$1, DataRegularSeason20242025!$E$3:$E$1315, $A25)</f>
        <v>10</v>
      </c>
      <c r="CV25">
        <f>SUMIFS(DataRegularSeason20242025!$AA$3:$AA$1315,DataRegularSeason20242025!$B$3:$B$1315, "&lt;=" &amp; CV$1, DataRegularSeason20242025!$D$3:$D$1315, $A25)+SUMIFS(DataRegularSeason20242025!$AB$3:$AB$1315,DataRegularSeason20242025!$B$3:$B$1315, "&lt;=" &amp; CV$1, DataRegularSeason20242025!$E$3:$E$1315, $A25)</f>
        <v>10</v>
      </c>
      <c r="CW25">
        <f>SUMIFS(DataRegularSeason20242025!$AA$3:$AA$1315,DataRegularSeason20242025!$B$3:$B$1315, "&lt;=" &amp; CW$1, DataRegularSeason20242025!$D$3:$D$1315, $A25)+SUMIFS(DataRegularSeason20242025!$AB$3:$AB$1315,DataRegularSeason20242025!$B$3:$B$1315, "&lt;=" &amp; CW$1, DataRegularSeason20242025!$E$3:$E$1315, $A25)</f>
        <v>10</v>
      </c>
      <c r="CX25">
        <f>SUMIFS(DataRegularSeason20242025!$AA$3:$AA$1315,DataRegularSeason20242025!$B$3:$B$1315, "&lt;=" &amp; CX$1, DataRegularSeason20242025!$D$3:$D$1315, $A25)+SUMIFS(DataRegularSeason20242025!$AB$3:$AB$1315,DataRegularSeason20242025!$B$3:$B$1315, "&lt;=" &amp; CX$1, DataRegularSeason20242025!$E$3:$E$1315, $A25)</f>
        <v>10</v>
      </c>
      <c r="CY25">
        <f>SUMIFS(DataRegularSeason20242025!$AA$3:$AA$1315,DataRegularSeason20242025!$B$3:$B$1315, "&lt;=" &amp; CY$1, DataRegularSeason20242025!$D$3:$D$1315, $A25)+SUMIFS(DataRegularSeason20242025!$AB$3:$AB$1315,DataRegularSeason20242025!$B$3:$B$1315, "&lt;=" &amp; CY$1, DataRegularSeason20242025!$E$3:$E$1315, $A25)</f>
        <v>10</v>
      </c>
      <c r="CZ25">
        <f>SUMIFS(DataRegularSeason20242025!$AA$3:$AA$1315,DataRegularSeason20242025!$B$3:$B$1315, "&lt;=" &amp; CZ$1, DataRegularSeason20242025!$D$3:$D$1315, $A25)+SUMIFS(DataRegularSeason20242025!$AB$3:$AB$1315,DataRegularSeason20242025!$B$3:$B$1315, "&lt;=" &amp; CZ$1, DataRegularSeason20242025!$E$3:$E$1315, $A25)</f>
        <v>10</v>
      </c>
      <c r="DA25">
        <f>SUMIFS(DataRegularSeason20242025!$AA$3:$AA$1315,DataRegularSeason20242025!$B$3:$B$1315, "&lt;=" &amp; DA$1, DataRegularSeason20242025!$D$3:$D$1315, $A25)+SUMIFS(DataRegularSeason20242025!$AB$3:$AB$1315,DataRegularSeason20242025!$B$3:$B$1315, "&lt;=" &amp; DA$1, DataRegularSeason20242025!$E$3:$E$1315, $A25)</f>
        <v>10</v>
      </c>
      <c r="DB25">
        <f>SUMIFS(DataRegularSeason20242025!$AA$3:$AA$1315,DataRegularSeason20242025!$B$3:$B$1315, "&lt;=" &amp; DB$1, DataRegularSeason20242025!$D$3:$D$1315, $A25)+SUMIFS(DataRegularSeason20242025!$AB$3:$AB$1315,DataRegularSeason20242025!$B$3:$B$1315, "&lt;=" &amp; DB$1, DataRegularSeason20242025!$E$3:$E$1315, $A25)</f>
        <v>10</v>
      </c>
      <c r="DC25">
        <f>SUMIFS(DataRegularSeason20242025!$AA$3:$AA$1315,DataRegularSeason20242025!$B$3:$B$1315, "&lt;=" &amp; DC$1, DataRegularSeason20242025!$D$3:$D$1315, $A25)+SUMIFS(DataRegularSeason20242025!$AB$3:$AB$1315,DataRegularSeason20242025!$B$3:$B$1315, "&lt;=" &amp; DC$1, DataRegularSeason20242025!$E$3:$E$1315, $A25)</f>
        <v>10</v>
      </c>
      <c r="DD25">
        <f>SUMIFS(DataRegularSeason20242025!$AA$3:$AA$1315,DataRegularSeason20242025!$B$3:$B$1315, "&lt;=" &amp; DD$1, DataRegularSeason20242025!$D$3:$D$1315, $A25)+SUMIFS(DataRegularSeason20242025!$AB$3:$AB$1315,DataRegularSeason20242025!$B$3:$B$1315, "&lt;=" &amp; DD$1, DataRegularSeason20242025!$E$3:$E$1315, $A25)</f>
        <v>10</v>
      </c>
      <c r="DE25">
        <f>SUMIFS(DataRegularSeason20242025!$AA$3:$AA$1315,DataRegularSeason20242025!$B$3:$B$1315, "&lt;=" &amp; DE$1, DataRegularSeason20242025!$D$3:$D$1315, $A25)+SUMIFS(DataRegularSeason20242025!$AB$3:$AB$1315,DataRegularSeason20242025!$B$3:$B$1315, "&lt;=" &amp; DE$1, DataRegularSeason20242025!$E$3:$E$1315, $A25)</f>
        <v>10</v>
      </c>
      <c r="DF25">
        <f>SUMIFS(DataRegularSeason20242025!$AA$3:$AA$1315,DataRegularSeason20242025!$B$3:$B$1315, "&lt;=" &amp; DF$1, DataRegularSeason20242025!$D$3:$D$1315, $A25)+SUMIFS(DataRegularSeason20242025!$AB$3:$AB$1315,DataRegularSeason20242025!$B$3:$B$1315, "&lt;=" &amp; DF$1, DataRegularSeason20242025!$E$3:$E$1315, $A25)</f>
        <v>10</v>
      </c>
      <c r="DG25">
        <f>SUMIFS(DataRegularSeason20242025!$AA$3:$AA$1315,DataRegularSeason20242025!$B$3:$B$1315, "&lt;=" &amp; DG$1, DataRegularSeason20242025!$D$3:$D$1315, $A25)+SUMIFS(DataRegularSeason20242025!$AB$3:$AB$1315,DataRegularSeason20242025!$B$3:$B$1315, "&lt;=" &amp; DG$1, DataRegularSeason20242025!$E$3:$E$1315, $A25)</f>
        <v>10</v>
      </c>
      <c r="DH25">
        <f>SUMIFS(DataRegularSeason20242025!$AA$3:$AA$1315,DataRegularSeason20242025!$B$3:$B$1315, "&lt;=" &amp; DH$1, DataRegularSeason20242025!$D$3:$D$1315, $A25)+SUMIFS(DataRegularSeason20242025!$AB$3:$AB$1315,DataRegularSeason20242025!$B$3:$B$1315, "&lt;=" &amp; DH$1, DataRegularSeason20242025!$E$3:$E$1315, $A25)</f>
        <v>10</v>
      </c>
      <c r="DI25">
        <f>SUMIFS(DataRegularSeason20242025!$AA$3:$AA$1315,DataRegularSeason20242025!$B$3:$B$1315, "&lt;=" &amp; DI$1, DataRegularSeason20242025!$D$3:$D$1315, $A25)+SUMIFS(DataRegularSeason20242025!$AB$3:$AB$1315,DataRegularSeason20242025!$B$3:$B$1315, "&lt;=" &amp; DI$1, DataRegularSeason20242025!$E$3:$E$1315, $A25)</f>
        <v>10</v>
      </c>
      <c r="DJ25">
        <f>SUMIFS(DataRegularSeason20242025!$AA$3:$AA$1315,DataRegularSeason20242025!$B$3:$B$1315, "&lt;=" &amp; DJ$1, DataRegularSeason20242025!$D$3:$D$1315, $A25)+SUMIFS(DataRegularSeason20242025!$AB$3:$AB$1315,DataRegularSeason20242025!$B$3:$B$1315, "&lt;=" &amp; DJ$1, DataRegularSeason20242025!$E$3:$E$1315, $A25)</f>
        <v>10</v>
      </c>
      <c r="DK25">
        <f>SUMIFS(DataRegularSeason20242025!$AA$3:$AA$1315,DataRegularSeason20242025!$B$3:$B$1315, "&lt;=" &amp; DK$1, DataRegularSeason20242025!$D$3:$D$1315, $A25)+SUMIFS(DataRegularSeason20242025!$AB$3:$AB$1315,DataRegularSeason20242025!$B$3:$B$1315, "&lt;=" &amp; DK$1, DataRegularSeason20242025!$E$3:$E$1315, $A25)</f>
        <v>10</v>
      </c>
      <c r="DL25">
        <f>SUMIFS(DataRegularSeason20242025!$AA$3:$AA$1315,DataRegularSeason20242025!$B$3:$B$1315, "&lt;=" &amp; DL$1, DataRegularSeason20242025!$D$3:$D$1315, $A25)+SUMIFS(DataRegularSeason20242025!$AB$3:$AB$1315,DataRegularSeason20242025!$B$3:$B$1315, "&lt;=" &amp; DL$1, DataRegularSeason20242025!$E$3:$E$1315, $A25)</f>
        <v>10</v>
      </c>
      <c r="DM25">
        <f>SUMIFS(DataRegularSeason20242025!$AA$3:$AA$1315,DataRegularSeason20242025!$B$3:$B$1315, "&lt;=" &amp; DM$1, DataRegularSeason20242025!$D$3:$D$1315, $A25)+SUMIFS(DataRegularSeason20242025!$AB$3:$AB$1315,DataRegularSeason20242025!$B$3:$B$1315, "&lt;=" &amp; DM$1, DataRegularSeason20242025!$E$3:$E$1315, $A25)</f>
        <v>10</v>
      </c>
      <c r="DN25">
        <f>SUMIFS(DataRegularSeason20242025!$AA$3:$AA$1315,DataRegularSeason20242025!$B$3:$B$1315, "&lt;=" &amp; DN$1, DataRegularSeason20242025!$D$3:$D$1315, $A25)+SUMIFS(DataRegularSeason20242025!$AB$3:$AB$1315,DataRegularSeason20242025!$B$3:$B$1315, "&lt;=" &amp; DN$1, DataRegularSeason20242025!$E$3:$E$1315, $A25)</f>
        <v>10</v>
      </c>
      <c r="DO25">
        <f>SUMIFS(DataRegularSeason20242025!$AA$3:$AA$1315,DataRegularSeason20242025!$B$3:$B$1315, "&lt;=" &amp; DO$1, DataRegularSeason20242025!$D$3:$D$1315, $A25)+SUMIFS(DataRegularSeason20242025!$AB$3:$AB$1315,DataRegularSeason20242025!$B$3:$B$1315, "&lt;=" &amp; DO$1, DataRegularSeason20242025!$E$3:$E$1315, $A25)</f>
        <v>10</v>
      </c>
      <c r="DP25">
        <f>SUMIFS(DataRegularSeason20242025!$AA$3:$AA$1315,DataRegularSeason20242025!$B$3:$B$1315, "&lt;=" &amp; DP$1, DataRegularSeason20242025!$D$3:$D$1315, $A25)+SUMIFS(DataRegularSeason20242025!$AB$3:$AB$1315,DataRegularSeason20242025!$B$3:$B$1315, "&lt;=" &amp; DP$1, DataRegularSeason20242025!$E$3:$E$1315, $A25)</f>
        <v>10</v>
      </c>
      <c r="DQ25">
        <f>SUMIFS(DataRegularSeason20242025!$AA$3:$AA$1315,DataRegularSeason20242025!$B$3:$B$1315, "&lt;=" &amp; DQ$1, DataRegularSeason20242025!$D$3:$D$1315, $A25)+SUMIFS(DataRegularSeason20242025!$AB$3:$AB$1315,DataRegularSeason20242025!$B$3:$B$1315, "&lt;=" &amp; DQ$1, DataRegularSeason20242025!$E$3:$E$1315, $A25)</f>
        <v>10</v>
      </c>
      <c r="DR25">
        <f>SUMIFS(DataRegularSeason20242025!$AA$3:$AA$1315,DataRegularSeason20242025!$B$3:$B$1315, "&lt;=" &amp; DR$1, DataRegularSeason20242025!$D$3:$D$1315, $A25)+SUMIFS(DataRegularSeason20242025!$AB$3:$AB$1315,DataRegularSeason20242025!$B$3:$B$1315, "&lt;=" &amp; DR$1, DataRegularSeason20242025!$E$3:$E$1315, $A25)</f>
        <v>10</v>
      </c>
      <c r="DS25">
        <f>SUMIFS(DataRegularSeason20242025!$AA$3:$AA$1315,DataRegularSeason20242025!$B$3:$B$1315, "&lt;=" &amp; DS$1, DataRegularSeason20242025!$D$3:$D$1315, $A25)+SUMIFS(DataRegularSeason20242025!$AB$3:$AB$1315,DataRegularSeason20242025!$B$3:$B$1315, "&lt;=" &amp; DS$1, DataRegularSeason20242025!$E$3:$E$1315, $A25)</f>
        <v>10</v>
      </c>
      <c r="DT25">
        <f>SUMIFS(DataRegularSeason20242025!$AA$3:$AA$1315,DataRegularSeason20242025!$B$3:$B$1315, "&lt;=" &amp; DT$1, DataRegularSeason20242025!$D$3:$D$1315, $A25)+SUMIFS(DataRegularSeason20242025!$AB$3:$AB$1315,DataRegularSeason20242025!$B$3:$B$1315, "&lt;=" &amp; DT$1, DataRegularSeason20242025!$E$3:$E$1315, $A25)</f>
        <v>10</v>
      </c>
      <c r="DU25">
        <f>SUMIFS(DataRegularSeason20242025!$AA$3:$AA$1315,DataRegularSeason20242025!$B$3:$B$1315, "&lt;=" &amp; DU$1, DataRegularSeason20242025!$D$3:$D$1315, $A25)+SUMIFS(DataRegularSeason20242025!$AB$3:$AB$1315,DataRegularSeason20242025!$B$3:$B$1315, "&lt;=" &amp; DU$1, DataRegularSeason20242025!$E$3:$E$1315, $A25)</f>
        <v>10</v>
      </c>
      <c r="DV25">
        <f>SUMIFS(DataRegularSeason20242025!$AA$3:$AA$1315,DataRegularSeason20242025!$B$3:$B$1315, "&lt;=" &amp; DV$1, DataRegularSeason20242025!$D$3:$D$1315, $A25)+SUMIFS(DataRegularSeason20242025!$AB$3:$AB$1315,DataRegularSeason20242025!$B$3:$B$1315, "&lt;=" &amp; DV$1, DataRegularSeason20242025!$E$3:$E$1315, $A25)</f>
        <v>10</v>
      </c>
      <c r="DW25">
        <f>SUMIFS(DataRegularSeason20242025!$AA$3:$AA$1315,DataRegularSeason20242025!$B$3:$B$1315, "&lt;=" &amp; DW$1, DataRegularSeason20242025!$D$3:$D$1315, $A25)+SUMIFS(DataRegularSeason20242025!$AB$3:$AB$1315,DataRegularSeason20242025!$B$3:$B$1315, "&lt;=" &amp; DW$1, DataRegularSeason20242025!$E$3:$E$1315, $A25)</f>
        <v>10</v>
      </c>
      <c r="DX25">
        <f>SUMIFS(DataRegularSeason20242025!$AA$3:$AA$1315,DataRegularSeason20242025!$B$3:$B$1315, "&lt;=" &amp; DX$1, DataRegularSeason20242025!$D$3:$D$1315, $A25)+SUMIFS(DataRegularSeason20242025!$AB$3:$AB$1315,DataRegularSeason20242025!$B$3:$B$1315, "&lt;=" &amp; DX$1, DataRegularSeason20242025!$E$3:$E$1315, $A25)</f>
        <v>10</v>
      </c>
      <c r="DY25">
        <f>SUMIFS(DataRegularSeason20242025!$AA$3:$AA$1315,DataRegularSeason20242025!$B$3:$B$1315, "&lt;=" &amp; DY$1, DataRegularSeason20242025!$D$3:$D$1315, $A25)+SUMIFS(DataRegularSeason20242025!$AB$3:$AB$1315,DataRegularSeason20242025!$B$3:$B$1315, "&lt;=" &amp; DY$1, DataRegularSeason20242025!$E$3:$E$1315, $A25)</f>
        <v>10</v>
      </c>
      <c r="DZ25">
        <f>SUMIFS(DataRegularSeason20242025!$AA$3:$AA$1315,DataRegularSeason20242025!$B$3:$B$1315, "&lt;=" &amp; DZ$1, DataRegularSeason20242025!$D$3:$D$1315, $A25)+SUMIFS(DataRegularSeason20242025!$AB$3:$AB$1315,DataRegularSeason20242025!$B$3:$B$1315, "&lt;=" &amp; DZ$1, DataRegularSeason20242025!$E$3:$E$1315, $A25)</f>
        <v>10</v>
      </c>
      <c r="EA25">
        <f>SUMIFS(DataRegularSeason20242025!$AA$3:$AA$1315,DataRegularSeason20242025!$B$3:$B$1315, "&lt;=" &amp; EA$1, DataRegularSeason20242025!$D$3:$D$1315, $A25)+SUMIFS(DataRegularSeason20242025!$AB$3:$AB$1315,DataRegularSeason20242025!$B$3:$B$1315, "&lt;=" &amp; EA$1, DataRegularSeason20242025!$E$3:$E$1315, $A25)</f>
        <v>10</v>
      </c>
      <c r="EB25">
        <f>SUMIFS(DataRegularSeason20242025!$AA$3:$AA$1315,DataRegularSeason20242025!$B$3:$B$1315, "&lt;=" &amp; EB$1, DataRegularSeason20242025!$D$3:$D$1315, $A25)+SUMIFS(DataRegularSeason20242025!$AB$3:$AB$1315,DataRegularSeason20242025!$B$3:$B$1315, "&lt;=" &amp; EB$1, DataRegularSeason20242025!$E$3:$E$1315, $A25)</f>
        <v>10</v>
      </c>
      <c r="EC25">
        <f>SUMIFS(DataRegularSeason20242025!$AA$3:$AA$1315,DataRegularSeason20242025!$B$3:$B$1315, "&lt;=" &amp; EC$1, DataRegularSeason20242025!$D$3:$D$1315, $A25)+SUMIFS(DataRegularSeason20242025!$AB$3:$AB$1315,DataRegularSeason20242025!$B$3:$B$1315, "&lt;=" &amp; EC$1, DataRegularSeason20242025!$E$3:$E$1315, $A25)</f>
        <v>10</v>
      </c>
      <c r="ED25">
        <f>SUMIFS(DataRegularSeason20242025!$AA$3:$AA$1315,DataRegularSeason20242025!$B$3:$B$1315, "&lt;=" &amp; ED$1, DataRegularSeason20242025!$D$3:$D$1315, $A25)+SUMIFS(DataRegularSeason20242025!$AB$3:$AB$1315,DataRegularSeason20242025!$B$3:$B$1315, "&lt;=" &amp; ED$1, DataRegularSeason20242025!$E$3:$E$1315, $A25)</f>
        <v>10</v>
      </c>
      <c r="EE25">
        <f>SUMIFS(DataRegularSeason20242025!$AA$3:$AA$1315,DataRegularSeason20242025!$B$3:$B$1315, "&lt;=" &amp; EE$1, DataRegularSeason20242025!$D$3:$D$1315, $A25)+SUMIFS(DataRegularSeason20242025!$AB$3:$AB$1315,DataRegularSeason20242025!$B$3:$B$1315, "&lt;=" &amp; EE$1, DataRegularSeason20242025!$E$3:$E$1315, $A25)</f>
        <v>10</v>
      </c>
      <c r="EF25">
        <f>SUMIFS(DataRegularSeason20242025!$AA$3:$AA$1315,DataRegularSeason20242025!$B$3:$B$1315, "&lt;=" &amp; EF$1, DataRegularSeason20242025!$D$3:$D$1315, $A25)+SUMIFS(DataRegularSeason20242025!$AB$3:$AB$1315,DataRegularSeason20242025!$B$3:$B$1315, "&lt;=" &amp; EF$1, DataRegularSeason20242025!$E$3:$E$1315, $A25)</f>
        <v>10</v>
      </c>
      <c r="EG25">
        <f>SUMIFS(DataRegularSeason20242025!$AA$3:$AA$1315,DataRegularSeason20242025!$B$3:$B$1315, "&lt;=" &amp; EG$1, DataRegularSeason20242025!$D$3:$D$1315, $A25)+SUMIFS(DataRegularSeason20242025!$AB$3:$AB$1315,DataRegularSeason20242025!$B$3:$B$1315, "&lt;=" &amp; EG$1, DataRegularSeason20242025!$E$3:$E$1315, $A25)</f>
        <v>10</v>
      </c>
      <c r="EH25">
        <f>SUMIFS(DataRegularSeason20242025!$AA$3:$AA$1315,DataRegularSeason20242025!$B$3:$B$1315, "&lt;=" &amp; EH$1, DataRegularSeason20242025!$D$3:$D$1315, $A25)+SUMIFS(DataRegularSeason20242025!$AB$3:$AB$1315,DataRegularSeason20242025!$B$3:$B$1315, "&lt;=" &amp; EH$1, DataRegularSeason20242025!$E$3:$E$1315, $A25)</f>
        <v>10</v>
      </c>
      <c r="EI25">
        <f>SUMIFS(DataRegularSeason20242025!$AA$3:$AA$1315,DataRegularSeason20242025!$B$3:$B$1315, "&lt;=" &amp; EI$1, DataRegularSeason20242025!$D$3:$D$1315, $A25)+SUMIFS(DataRegularSeason20242025!$AB$3:$AB$1315,DataRegularSeason20242025!$B$3:$B$1315, "&lt;=" &amp; EI$1, DataRegularSeason20242025!$E$3:$E$1315, $A25)</f>
        <v>10</v>
      </c>
      <c r="EJ25">
        <f>SUMIFS(DataRegularSeason20242025!$AA$3:$AA$1315,DataRegularSeason20242025!$B$3:$B$1315, "&lt;=" &amp; EJ$1, DataRegularSeason20242025!$D$3:$D$1315, $A25)+SUMIFS(DataRegularSeason20242025!$AB$3:$AB$1315,DataRegularSeason20242025!$B$3:$B$1315, "&lt;=" &amp; EJ$1, DataRegularSeason20242025!$E$3:$E$1315, $A25)</f>
        <v>10</v>
      </c>
      <c r="EK25">
        <f>SUMIFS(DataRegularSeason20242025!$AA$3:$AA$1315,DataRegularSeason20242025!$B$3:$B$1315, "&lt;=" &amp; EK$1, DataRegularSeason20242025!$D$3:$D$1315, $A25)+SUMIFS(DataRegularSeason20242025!$AB$3:$AB$1315,DataRegularSeason20242025!$B$3:$B$1315, "&lt;=" &amp; EK$1, DataRegularSeason20242025!$E$3:$E$1315, $A25)</f>
        <v>10</v>
      </c>
      <c r="EL25">
        <f>SUMIFS(DataRegularSeason20242025!$AA$3:$AA$1315,DataRegularSeason20242025!$B$3:$B$1315, "&lt;=" &amp; EL$1, DataRegularSeason20242025!$D$3:$D$1315, $A25)+SUMIFS(DataRegularSeason20242025!$AB$3:$AB$1315,DataRegularSeason20242025!$B$3:$B$1315, "&lt;=" &amp; EL$1, DataRegularSeason20242025!$E$3:$E$1315, $A25)</f>
        <v>10</v>
      </c>
      <c r="EM25">
        <f>SUMIFS(DataRegularSeason20242025!$AA$3:$AA$1315,DataRegularSeason20242025!$B$3:$B$1315, "&lt;=" &amp; EM$1, DataRegularSeason20242025!$D$3:$D$1315, $A25)+SUMIFS(DataRegularSeason20242025!$AB$3:$AB$1315,DataRegularSeason20242025!$B$3:$B$1315, "&lt;=" &amp; EM$1, DataRegularSeason20242025!$E$3:$E$1315, $A25)</f>
        <v>10</v>
      </c>
      <c r="EN25">
        <f>SUMIFS(DataRegularSeason20242025!$AA$3:$AA$1315,DataRegularSeason20242025!$B$3:$B$1315, "&lt;=" &amp; EN$1, DataRegularSeason20242025!$D$3:$D$1315, $A25)+SUMIFS(DataRegularSeason20242025!$AB$3:$AB$1315,DataRegularSeason20242025!$B$3:$B$1315, "&lt;=" &amp; EN$1, DataRegularSeason20242025!$E$3:$E$1315, $A25)</f>
        <v>10</v>
      </c>
      <c r="EO25">
        <f>SUMIFS(DataRegularSeason20242025!$AA$3:$AA$1315,DataRegularSeason20242025!$B$3:$B$1315, "&lt;=" &amp; EO$1, DataRegularSeason20242025!$D$3:$D$1315, $A25)+SUMIFS(DataRegularSeason20242025!$AB$3:$AB$1315,DataRegularSeason20242025!$B$3:$B$1315, "&lt;=" &amp; EO$1, DataRegularSeason20242025!$E$3:$E$1315, $A25)</f>
        <v>10</v>
      </c>
      <c r="EP25">
        <f>SUMIFS(DataRegularSeason20242025!$AA$3:$AA$1315,DataRegularSeason20242025!$B$3:$B$1315, "&lt;=" &amp; EP$1, DataRegularSeason20242025!$D$3:$D$1315, $A25)+SUMIFS(DataRegularSeason20242025!$AB$3:$AB$1315,DataRegularSeason20242025!$B$3:$B$1315, "&lt;=" &amp; EP$1, DataRegularSeason20242025!$E$3:$E$1315, $A25)</f>
        <v>10</v>
      </c>
      <c r="EQ25">
        <f>SUMIFS(DataRegularSeason20242025!$AA$3:$AA$1315,DataRegularSeason20242025!$B$3:$B$1315, "&lt;=" &amp; EQ$1, DataRegularSeason20242025!$D$3:$D$1315, $A25)+SUMIFS(DataRegularSeason20242025!$AB$3:$AB$1315,DataRegularSeason20242025!$B$3:$B$1315, "&lt;=" &amp; EQ$1, DataRegularSeason20242025!$E$3:$E$1315, $A25)</f>
        <v>10</v>
      </c>
      <c r="ER25">
        <f>SUMIFS(DataRegularSeason20242025!$AA$3:$AA$1315,DataRegularSeason20242025!$B$3:$B$1315, "&lt;=" &amp; ER$1, DataRegularSeason20242025!$D$3:$D$1315, $A25)+SUMIFS(DataRegularSeason20242025!$AB$3:$AB$1315,DataRegularSeason20242025!$B$3:$B$1315, "&lt;=" &amp; ER$1, DataRegularSeason20242025!$E$3:$E$1315, $A25)</f>
        <v>10</v>
      </c>
      <c r="ES25">
        <f>SUMIFS(DataRegularSeason20242025!$AA$3:$AA$1315,DataRegularSeason20242025!$B$3:$B$1315, "&lt;=" &amp; ES$1, DataRegularSeason20242025!$D$3:$D$1315, $A25)+SUMIFS(DataRegularSeason20242025!$AB$3:$AB$1315,DataRegularSeason20242025!$B$3:$B$1315, "&lt;=" &amp; ES$1, DataRegularSeason20242025!$E$3:$E$1315, $A25)</f>
        <v>10</v>
      </c>
      <c r="ET25">
        <f>SUMIFS(DataRegularSeason20242025!$AA$3:$AA$1315,DataRegularSeason20242025!$B$3:$B$1315, "&lt;=" &amp; ET$1, DataRegularSeason20242025!$D$3:$D$1315, $A25)+SUMIFS(DataRegularSeason20242025!$AB$3:$AB$1315,DataRegularSeason20242025!$B$3:$B$1315, "&lt;=" &amp; ET$1, DataRegularSeason20242025!$E$3:$E$1315, $A25)</f>
        <v>10</v>
      </c>
      <c r="EU25">
        <f>SUMIFS(DataRegularSeason20242025!$AA$3:$AA$1315,DataRegularSeason20242025!$B$3:$B$1315, "&lt;=" &amp; EU$1, DataRegularSeason20242025!$D$3:$D$1315, $A25)+SUMIFS(DataRegularSeason20242025!$AB$3:$AB$1315,DataRegularSeason20242025!$B$3:$B$1315, "&lt;=" &amp; EU$1, DataRegularSeason20242025!$E$3:$E$1315, $A25)</f>
        <v>10</v>
      </c>
      <c r="EV25">
        <f>SUMIFS(DataRegularSeason20242025!$AA$3:$AA$1315,DataRegularSeason20242025!$B$3:$B$1315, "&lt;=" &amp; EV$1, DataRegularSeason20242025!$D$3:$D$1315, $A25)+SUMIFS(DataRegularSeason20242025!$AB$3:$AB$1315,DataRegularSeason20242025!$B$3:$B$1315, "&lt;=" &amp; EV$1, DataRegularSeason20242025!$E$3:$E$1315, $A25)</f>
        <v>10</v>
      </c>
      <c r="EW25">
        <f>SUMIFS(DataRegularSeason20242025!$AA$3:$AA$1315,DataRegularSeason20242025!$B$3:$B$1315, "&lt;=" &amp; EW$1, DataRegularSeason20242025!$D$3:$D$1315, $A25)+SUMIFS(DataRegularSeason20242025!$AB$3:$AB$1315,DataRegularSeason20242025!$B$3:$B$1315, "&lt;=" &amp; EW$1, DataRegularSeason20242025!$E$3:$E$1315, $A25)</f>
        <v>10</v>
      </c>
      <c r="EX25">
        <f>SUMIFS(DataRegularSeason20242025!$AA$3:$AA$1315,DataRegularSeason20242025!$B$3:$B$1315, "&lt;=" &amp; EX$1, DataRegularSeason20242025!$D$3:$D$1315, $A25)+SUMIFS(DataRegularSeason20242025!$AB$3:$AB$1315,DataRegularSeason20242025!$B$3:$B$1315, "&lt;=" &amp; EX$1, DataRegularSeason20242025!$E$3:$E$1315, $A25)</f>
        <v>10</v>
      </c>
      <c r="EY25">
        <f>SUMIFS(DataRegularSeason20242025!$AA$3:$AA$1315,DataRegularSeason20242025!$B$3:$B$1315, "&lt;=" &amp; EY$1, DataRegularSeason20242025!$D$3:$D$1315, $A25)+SUMIFS(DataRegularSeason20242025!$AB$3:$AB$1315,DataRegularSeason20242025!$B$3:$B$1315, "&lt;=" &amp; EY$1, DataRegularSeason20242025!$E$3:$E$1315, $A25)</f>
        <v>10</v>
      </c>
      <c r="EZ25">
        <f>SUMIFS(DataRegularSeason20242025!$AA$3:$AA$1315,DataRegularSeason20242025!$B$3:$B$1315, "&lt;=" &amp; EZ$1, DataRegularSeason20242025!$D$3:$D$1315, $A25)+SUMIFS(DataRegularSeason20242025!$AB$3:$AB$1315,DataRegularSeason20242025!$B$3:$B$1315, "&lt;=" &amp; EZ$1, DataRegularSeason20242025!$E$3:$E$1315, $A25)</f>
        <v>10</v>
      </c>
      <c r="FA25">
        <f>SUMIFS(DataRegularSeason20242025!$AA$3:$AA$1315,DataRegularSeason20242025!$B$3:$B$1315, "&lt;=" &amp; FA$1, DataRegularSeason20242025!$D$3:$D$1315, $A25)+SUMIFS(DataRegularSeason20242025!$AB$3:$AB$1315,DataRegularSeason20242025!$B$3:$B$1315, "&lt;=" &amp; FA$1, DataRegularSeason20242025!$E$3:$E$1315, $A25)</f>
        <v>10</v>
      </c>
      <c r="FB25">
        <f>SUMIFS(DataRegularSeason20242025!$AA$3:$AA$1315,DataRegularSeason20242025!$B$3:$B$1315, "&lt;=" &amp; FB$1, DataRegularSeason20242025!$D$3:$D$1315, $A25)+SUMIFS(DataRegularSeason20242025!$AB$3:$AB$1315,DataRegularSeason20242025!$B$3:$B$1315, "&lt;=" &amp; FB$1, DataRegularSeason20242025!$E$3:$E$1315, $A25)</f>
        <v>10</v>
      </c>
      <c r="FC25">
        <f>SUMIFS(DataRegularSeason20242025!$AA$3:$AA$1315,DataRegularSeason20242025!$B$3:$B$1315, "&lt;=" &amp; FC$1, DataRegularSeason20242025!$D$3:$D$1315, $A25)+SUMIFS(DataRegularSeason20242025!$AB$3:$AB$1315,DataRegularSeason20242025!$B$3:$B$1315, "&lt;=" &amp; FC$1, DataRegularSeason20242025!$E$3:$E$1315, $A25)</f>
        <v>10</v>
      </c>
      <c r="FD25">
        <f>SUMIFS(DataRegularSeason20242025!$AA$3:$AA$1315,DataRegularSeason20242025!$B$3:$B$1315, "&lt;=" &amp; FD$1, DataRegularSeason20242025!$D$3:$D$1315, $A25)+SUMIFS(DataRegularSeason20242025!$AB$3:$AB$1315,DataRegularSeason20242025!$B$3:$B$1315, "&lt;=" &amp; FD$1, DataRegularSeason20242025!$E$3:$E$1315, $A25)</f>
        <v>10</v>
      </c>
      <c r="FE25">
        <f>SUMIFS(DataRegularSeason20242025!$AA$3:$AA$1315,DataRegularSeason20242025!$B$3:$B$1315, "&lt;=" &amp; FE$1, DataRegularSeason20242025!$D$3:$D$1315, $A25)+SUMIFS(DataRegularSeason20242025!$AB$3:$AB$1315,DataRegularSeason20242025!$B$3:$B$1315, "&lt;=" &amp; FE$1, DataRegularSeason20242025!$E$3:$E$1315, $A25)</f>
        <v>10</v>
      </c>
      <c r="FF25">
        <f>SUMIFS(DataRegularSeason20242025!$AA$3:$AA$1315,DataRegularSeason20242025!$B$3:$B$1315, "&lt;=" &amp; FF$1, DataRegularSeason20242025!$D$3:$D$1315, $A25)+SUMIFS(DataRegularSeason20242025!$AB$3:$AB$1315,DataRegularSeason20242025!$B$3:$B$1315, "&lt;=" &amp; FF$1, DataRegularSeason20242025!$E$3:$E$1315, $A25)</f>
        <v>10</v>
      </c>
      <c r="FG25">
        <f>SUMIFS(DataRegularSeason20242025!$AA$3:$AA$1315,DataRegularSeason20242025!$B$3:$B$1315, "&lt;=" &amp; FG$1, DataRegularSeason20242025!$D$3:$D$1315, $A25)+SUMIFS(DataRegularSeason20242025!$AB$3:$AB$1315,DataRegularSeason20242025!$B$3:$B$1315, "&lt;=" &amp; FG$1, DataRegularSeason20242025!$E$3:$E$1315, $A25)</f>
        <v>10</v>
      </c>
      <c r="FH25">
        <f>SUMIFS(DataRegularSeason20242025!$AA$3:$AA$1315,DataRegularSeason20242025!$B$3:$B$1315, "&lt;=" &amp; FH$1, DataRegularSeason20242025!$D$3:$D$1315, $A25)+SUMIFS(DataRegularSeason20242025!$AB$3:$AB$1315,DataRegularSeason20242025!$B$3:$B$1315, "&lt;=" &amp; FH$1, DataRegularSeason20242025!$E$3:$E$1315, $A25)</f>
        <v>10</v>
      </c>
      <c r="FI25">
        <f>SUMIFS(DataRegularSeason20242025!$AA$3:$AA$1315,DataRegularSeason20242025!$B$3:$B$1315, "&lt;=" &amp; FI$1, DataRegularSeason20242025!$D$3:$D$1315, $A25)+SUMIFS(DataRegularSeason20242025!$AB$3:$AB$1315,DataRegularSeason20242025!$B$3:$B$1315, "&lt;=" &amp; FI$1, DataRegularSeason20242025!$E$3:$E$1315, $A25)</f>
        <v>10</v>
      </c>
      <c r="FJ25">
        <f>SUMIFS(DataRegularSeason20242025!$AA$3:$AA$1315,DataRegularSeason20242025!$B$3:$B$1315, "&lt;=" &amp; FJ$1, DataRegularSeason20242025!$D$3:$D$1315, $A25)+SUMIFS(DataRegularSeason20242025!$AB$3:$AB$1315,DataRegularSeason20242025!$B$3:$B$1315, "&lt;=" &amp; FJ$1, DataRegularSeason20242025!$E$3:$E$1315, $A25)</f>
        <v>10</v>
      </c>
      <c r="FK25">
        <f>SUMIFS(DataRegularSeason20242025!$AA$3:$AA$1315,DataRegularSeason20242025!$B$3:$B$1315, "&lt;=" &amp; FK$1, DataRegularSeason20242025!$D$3:$D$1315, $A25)+SUMIFS(DataRegularSeason20242025!$AB$3:$AB$1315,DataRegularSeason20242025!$B$3:$B$1315, "&lt;=" &amp; FK$1, DataRegularSeason20242025!$E$3:$E$1315, $A25)</f>
        <v>10</v>
      </c>
      <c r="FL25">
        <f>SUMIFS(DataRegularSeason20242025!$AA$3:$AA$1315,DataRegularSeason20242025!$B$3:$B$1315, "&lt;=" &amp; FL$1, DataRegularSeason20242025!$D$3:$D$1315, $A25)+SUMIFS(DataRegularSeason20242025!$AB$3:$AB$1315,DataRegularSeason20242025!$B$3:$B$1315, "&lt;=" &amp; FL$1, DataRegularSeason20242025!$E$3:$E$1315, $A25)</f>
        <v>10</v>
      </c>
      <c r="FM25">
        <f>SUMIFS(DataRegularSeason20242025!$AA$3:$AA$1315,DataRegularSeason20242025!$B$3:$B$1315, "&lt;=" &amp; FM$1, DataRegularSeason20242025!$D$3:$D$1315, $A25)+SUMIFS(DataRegularSeason20242025!$AB$3:$AB$1315,DataRegularSeason20242025!$B$3:$B$1315, "&lt;=" &amp; FM$1, DataRegularSeason20242025!$E$3:$E$1315, $A25)</f>
        <v>10</v>
      </c>
      <c r="FN25">
        <f>SUMIFS(DataRegularSeason20242025!$AA$3:$AA$1315,DataRegularSeason20242025!$B$3:$B$1315, "&lt;=" &amp; FN$1, DataRegularSeason20242025!$D$3:$D$1315, $A25)+SUMIFS(DataRegularSeason20242025!$AB$3:$AB$1315,DataRegularSeason20242025!$B$3:$B$1315, "&lt;=" &amp; FN$1, DataRegularSeason20242025!$E$3:$E$1315, $A25)</f>
        <v>10</v>
      </c>
      <c r="FO25">
        <f>SUMIFS(DataRegularSeason20242025!$AA$3:$AA$1315,DataRegularSeason20242025!$B$3:$B$1315, "&lt;=" &amp; FO$1, DataRegularSeason20242025!$D$3:$D$1315, $A25)+SUMIFS(DataRegularSeason20242025!$AB$3:$AB$1315,DataRegularSeason20242025!$B$3:$B$1315, "&lt;=" &amp; FO$1, DataRegularSeason20242025!$E$3:$E$1315, $A25)</f>
        <v>10</v>
      </c>
      <c r="FP25">
        <f>SUMIFS(DataRegularSeason20242025!$AA$3:$AA$1315,DataRegularSeason20242025!$B$3:$B$1315, "&lt;=" &amp; FP$1, DataRegularSeason20242025!$D$3:$D$1315, $A25)+SUMIFS(DataRegularSeason20242025!$AB$3:$AB$1315,DataRegularSeason20242025!$B$3:$B$1315, "&lt;=" &amp; FP$1, DataRegularSeason20242025!$E$3:$E$1315, $A25)</f>
        <v>10</v>
      </c>
      <c r="FQ25">
        <f>SUMIFS(DataRegularSeason20242025!$AA$3:$AA$1315,DataRegularSeason20242025!$B$3:$B$1315, "&lt;=" &amp; FQ$1, DataRegularSeason20242025!$D$3:$D$1315, $A25)+SUMIFS(DataRegularSeason20242025!$AB$3:$AB$1315,DataRegularSeason20242025!$B$3:$B$1315, "&lt;=" &amp; FQ$1, DataRegularSeason20242025!$E$3:$E$1315, $A25)</f>
        <v>10</v>
      </c>
      <c r="FR25">
        <f>SUMIFS(DataRegularSeason20242025!$AA$3:$AA$1315,DataRegularSeason20242025!$B$3:$B$1315, "&lt;=" &amp; FR$1, DataRegularSeason20242025!$D$3:$D$1315, $A25)+SUMIFS(DataRegularSeason20242025!$AB$3:$AB$1315,DataRegularSeason20242025!$B$3:$B$1315, "&lt;=" &amp; FR$1, DataRegularSeason20242025!$E$3:$E$1315, $A25)</f>
        <v>10</v>
      </c>
      <c r="FS25">
        <f>SUMIFS(DataRegularSeason20242025!$AA$3:$AA$1315,DataRegularSeason20242025!$B$3:$B$1315, "&lt;=" &amp; FS$1, DataRegularSeason20242025!$D$3:$D$1315, $A25)+SUMIFS(DataRegularSeason20242025!$AB$3:$AB$1315,DataRegularSeason20242025!$B$3:$B$1315, "&lt;=" &amp; FS$1, DataRegularSeason20242025!$E$3:$E$1315, $A25)</f>
        <v>10</v>
      </c>
      <c r="FT25">
        <f>SUMIFS(DataRegularSeason20242025!$AA$3:$AA$1315,DataRegularSeason20242025!$B$3:$B$1315, "&lt;=" &amp; FT$1, DataRegularSeason20242025!$D$3:$D$1315, $A25)+SUMIFS(DataRegularSeason20242025!$AB$3:$AB$1315,DataRegularSeason20242025!$B$3:$B$1315, "&lt;=" &amp; FT$1, DataRegularSeason20242025!$E$3:$E$1315, $A25)</f>
        <v>10</v>
      </c>
      <c r="FU25">
        <f>SUMIFS(DataRegularSeason20242025!$AA$3:$AA$1315,DataRegularSeason20242025!$B$3:$B$1315, "&lt;=" &amp; FU$1, DataRegularSeason20242025!$D$3:$D$1315, $A25)+SUMIFS(DataRegularSeason20242025!$AB$3:$AB$1315,DataRegularSeason20242025!$B$3:$B$1315, "&lt;=" &amp; FU$1, DataRegularSeason20242025!$E$3:$E$1315, $A25)</f>
        <v>10</v>
      </c>
      <c r="FV25">
        <f>SUMIFS(DataRegularSeason20242025!$AA$3:$AA$1315,DataRegularSeason20242025!$B$3:$B$1315, "&lt;=" &amp; FV$1, DataRegularSeason20242025!$D$3:$D$1315, $A25)+SUMIFS(DataRegularSeason20242025!$AB$3:$AB$1315,DataRegularSeason20242025!$B$3:$B$1315, "&lt;=" &amp; FV$1, DataRegularSeason20242025!$E$3:$E$1315, $A25)</f>
        <v>10</v>
      </c>
      <c r="FW25">
        <f>SUMIFS(DataRegularSeason20242025!$AA$3:$AA$1315,DataRegularSeason20242025!$B$3:$B$1315, "&lt;=" &amp; FW$1, DataRegularSeason20242025!$D$3:$D$1315, $A25)+SUMIFS(DataRegularSeason20242025!$AB$3:$AB$1315,DataRegularSeason20242025!$B$3:$B$1315, "&lt;=" &amp; FW$1, DataRegularSeason20242025!$E$3:$E$1315, $A25)</f>
        <v>10</v>
      </c>
      <c r="FX25">
        <f>SUMIFS(DataRegularSeason20242025!$AA$3:$AA$1315,DataRegularSeason20242025!$B$3:$B$1315, "&lt;=" &amp; FX$1, DataRegularSeason20242025!$D$3:$D$1315, $A25)+SUMIFS(DataRegularSeason20242025!$AB$3:$AB$1315,DataRegularSeason20242025!$B$3:$B$1315, "&lt;=" &amp; FX$1, DataRegularSeason20242025!$E$3:$E$1315, $A25)</f>
        <v>10</v>
      </c>
      <c r="FY25">
        <f>SUMIFS(DataRegularSeason20242025!$AA$3:$AA$1315,DataRegularSeason20242025!$B$3:$B$1315, "&lt;=" &amp; FY$1, DataRegularSeason20242025!$D$3:$D$1315, $A25)+SUMIFS(DataRegularSeason20242025!$AB$3:$AB$1315,DataRegularSeason20242025!$B$3:$B$1315, "&lt;=" &amp; FY$1, DataRegularSeason20242025!$E$3:$E$1315, $A25)</f>
        <v>10</v>
      </c>
      <c r="FZ25">
        <f>SUMIFS(DataRegularSeason20242025!$AA$3:$AA$1315,DataRegularSeason20242025!$B$3:$B$1315, "&lt;=" &amp; FZ$1, DataRegularSeason20242025!$D$3:$D$1315, $A25)+SUMIFS(DataRegularSeason20242025!$AB$3:$AB$1315,DataRegularSeason20242025!$B$3:$B$1315, "&lt;=" &amp; FZ$1, DataRegularSeason20242025!$E$3:$E$1315, $A25)</f>
        <v>10</v>
      </c>
      <c r="GA25">
        <f>SUMIFS(DataRegularSeason20242025!$AA$3:$AA$1315,DataRegularSeason20242025!$B$3:$B$1315, "&lt;=" &amp; GA$1, DataRegularSeason20242025!$D$3:$D$1315, $A25)+SUMIFS(DataRegularSeason20242025!$AB$3:$AB$1315,DataRegularSeason20242025!$B$3:$B$1315, "&lt;=" &amp; GA$1, DataRegularSeason20242025!$E$3:$E$1315, $A25)</f>
        <v>10</v>
      </c>
      <c r="GB25">
        <f>SUMIFS(DataRegularSeason20242025!$AA$3:$AA$1315,DataRegularSeason20242025!$B$3:$B$1315, "&lt;=" &amp; GB$1, DataRegularSeason20242025!$D$3:$D$1315, $A25)+SUMIFS(DataRegularSeason20242025!$AB$3:$AB$1315,DataRegularSeason20242025!$B$3:$B$1315, "&lt;=" &amp; GB$1, DataRegularSeason20242025!$E$3:$E$1315, $A25)</f>
        <v>10</v>
      </c>
      <c r="GC25">
        <f>SUMIFS(DataRegularSeason20242025!$AA$3:$AA$1315,DataRegularSeason20242025!$B$3:$B$1315, "&lt;=" &amp; GC$1, DataRegularSeason20242025!$D$3:$D$1315, $A25)+SUMIFS(DataRegularSeason20242025!$AB$3:$AB$1315,DataRegularSeason20242025!$B$3:$B$1315, "&lt;=" &amp; GC$1, DataRegularSeason20242025!$E$3:$E$1315, $A25)</f>
        <v>10</v>
      </c>
      <c r="GD25">
        <f>SUMIFS(DataRegularSeason20242025!$AA$3:$AA$1315,DataRegularSeason20242025!$B$3:$B$1315, "&lt;=" &amp; GD$1, DataRegularSeason20242025!$D$3:$D$1315, $A25)+SUMIFS(DataRegularSeason20242025!$AB$3:$AB$1315,DataRegularSeason20242025!$B$3:$B$1315, "&lt;=" &amp; GD$1, DataRegularSeason20242025!$E$3:$E$1315, $A25)</f>
        <v>10</v>
      </c>
      <c r="GE25">
        <f>SUMIFS(DataRegularSeason20242025!$AA$3:$AA$1315,DataRegularSeason20242025!$B$3:$B$1315, "&lt;=" &amp; GE$1, DataRegularSeason20242025!$D$3:$D$1315, $A25)+SUMIFS(DataRegularSeason20242025!$AB$3:$AB$1315,DataRegularSeason20242025!$B$3:$B$1315, "&lt;=" &amp; GE$1, DataRegularSeason20242025!$E$3:$E$1315, $A25)</f>
        <v>10</v>
      </c>
      <c r="GF25">
        <f>SUMIFS(DataRegularSeason20242025!$AA$3:$AA$1315,DataRegularSeason20242025!$B$3:$B$1315, "&lt;=" &amp; GF$1, DataRegularSeason20242025!$D$3:$D$1315, $A25)+SUMIFS(DataRegularSeason20242025!$AB$3:$AB$1315,DataRegularSeason20242025!$B$3:$B$1315, "&lt;=" &amp; GF$1, DataRegularSeason20242025!$E$3:$E$1315, $A25)</f>
        <v>10</v>
      </c>
      <c r="GG25">
        <f>SUMIFS(DataRegularSeason20242025!$AA$3:$AA$1315,DataRegularSeason20242025!$B$3:$B$1315, "&lt;=" &amp; GG$1, DataRegularSeason20242025!$D$3:$D$1315, $A25)+SUMIFS(DataRegularSeason20242025!$AB$3:$AB$1315,DataRegularSeason20242025!$B$3:$B$1315, "&lt;=" &amp; GG$1, DataRegularSeason20242025!$E$3:$E$1315, $A25)</f>
        <v>10</v>
      </c>
      <c r="GH25">
        <f>SUMIFS(DataRegularSeason20242025!$AA$3:$AA$1315,DataRegularSeason20242025!$B$3:$B$1315, "&lt;=" &amp; GH$1, DataRegularSeason20242025!$D$3:$D$1315, $A25)+SUMIFS(DataRegularSeason20242025!$AB$3:$AB$1315,DataRegularSeason20242025!$B$3:$B$1315, "&lt;=" &amp; GH$1, DataRegularSeason20242025!$E$3:$E$1315, $A25)</f>
        <v>10</v>
      </c>
      <c r="GI25">
        <f>SUMIFS(DataRegularSeason20242025!$AA$3:$AA$1315,DataRegularSeason20242025!$B$3:$B$1315, "&lt;=" &amp; GI$1, DataRegularSeason20242025!$D$3:$D$1315, $A25)+SUMIFS(DataRegularSeason20242025!$AB$3:$AB$1315,DataRegularSeason20242025!$B$3:$B$1315, "&lt;=" &amp; GI$1, DataRegularSeason20242025!$E$3:$E$1315, $A25)</f>
        <v>10</v>
      </c>
      <c r="GJ25">
        <f>SUMIFS(DataRegularSeason20242025!$AA$3:$AA$1315,DataRegularSeason20242025!$B$3:$B$1315, "&lt;=" &amp; GJ$1, DataRegularSeason20242025!$D$3:$D$1315, $A25)+SUMIFS(DataRegularSeason20242025!$AB$3:$AB$1315,DataRegularSeason20242025!$B$3:$B$1315, "&lt;=" &amp; GJ$1, DataRegularSeason20242025!$E$3:$E$1315, $A25)</f>
        <v>10</v>
      </c>
      <c r="GK25">
        <f>SUMIFS(DataRegularSeason20242025!$AA$3:$AA$1315,DataRegularSeason20242025!$B$3:$B$1315, "&lt;=" &amp; GK$1, DataRegularSeason20242025!$D$3:$D$1315, $A25)+SUMIFS(DataRegularSeason20242025!$AB$3:$AB$1315,DataRegularSeason20242025!$B$3:$B$1315, "&lt;=" &amp; GK$1, DataRegularSeason20242025!$E$3:$E$1315, $A25)</f>
        <v>10</v>
      </c>
      <c r="GL25">
        <f>SUMIFS(DataRegularSeason20242025!$AA$3:$AA$1315,DataRegularSeason20242025!$B$3:$B$1315, "&lt;=" &amp; GL$1, DataRegularSeason20242025!$D$3:$D$1315, $A25)+SUMIFS(DataRegularSeason20242025!$AB$3:$AB$1315,DataRegularSeason20242025!$B$3:$B$1315, "&lt;=" &amp; GL$1, DataRegularSeason20242025!$E$3:$E$1315, $A25)</f>
        <v>10</v>
      </c>
      <c r="GM25">
        <f>SUMIFS(DataRegularSeason20242025!$AA$3:$AA$1315,DataRegularSeason20242025!$B$3:$B$1315, "&lt;=" &amp; GM$1, DataRegularSeason20242025!$D$3:$D$1315, $A25)+SUMIFS(DataRegularSeason20242025!$AB$3:$AB$1315,DataRegularSeason20242025!$B$3:$B$1315, "&lt;=" &amp; GM$1, DataRegularSeason20242025!$E$3:$E$1315, $A25)</f>
        <v>10</v>
      </c>
      <c r="GN25">
        <f>SUMIFS(DataRegularSeason20242025!$AA$3:$AA$1315,DataRegularSeason20242025!$B$3:$B$1315, "&lt;=" &amp; GN$1, DataRegularSeason20242025!$D$3:$D$1315, $A25)+SUMIFS(DataRegularSeason20242025!$AB$3:$AB$1315,DataRegularSeason20242025!$B$3:$B$1315, "&lt;=" &amp; GN$1, DataRegularSeason20242025!$E$3:$E$1315, $A25)</f>
        <v>10</v>
      </c>
      <c r="GO25">
        <f>SUMIFS(DataRegularSeason20242025!$AA$3:$AA$1315,DataRegularSeason20242025!$B$3:$B$1315, "&lt;=" &amp; GO$1, DataRegularSeason20242025!$D$3:$D$1315, $A25)+SUMIFS(DataRegularSeason20242025!$AB$3:$AB$1315,DataRegularSeason20242025!$B$3:$B$1315, "&lt;=" &amp; GO$1, DataRegularSeason20242025!$E$3:$E$1315, $A25)</f>
        <v>10</v>
      </c>
      <c r="GP25">
        <f>SUMIFS(DataRegularSeason20242025!$AA$3:$AA$1315,DataRegularSeason20242025!$B$3:$B$1315, "&lt;=" &amp; GP$1, DataRegularSeason20242025!$D$3:$D$1315, $A25)+SUMIFS(DataRegularSeason20242025!$AB$3:$AB$1315,DataRegularSeason20242025!$B$3:$B$1315, "&lt;=" &amp; GP$1, DataRegularSeason20242025!$E$3:$E$1315, $A25)</f>
        <v>10</v>
      </c>
      <c r="GQ25">
        <f>SUMIFS(DataRegularSeason20242025!$AA$3:$AA$1315,DataRegularSeason20242025!$B$3:$B$1315, "&lt;=" &amp; GQ$1, DataRegularSeason20242025!$D$3:$D$1315, $A25)+SUMIFS(DataRegularSeason20242025!$AB$3:$AB$1315,DataRegularSeason20242025!$B$3:$B$1315, "&lt;=" &amp; GQ$1, DataRegularSeason20242025!$E$3:$E$1315, $A25)</f>
        <v>10</v>
      </c>
      <c r="GR25">
        <f>SUMIFS(DataRegularSeason20242025!$AA$3:$AA$1315,DataRegularSeason20242025!$B$3:$B$1315, "&lt;=" &amp; GR$1, DataRegularSeason20242025!$D$3:$D$1315, $A25)+SUMIFS(DataRegularSeason20242025!$AB$3:$AB$1315,DataRegularSeason20242025!$B$3:$B$1315, "&lt;=" &amp; GR$1, DataRegularSeason20242025!$E$3:$E$1315, $A25)</f>
        <v>10</v>
      </c>
      <c r="GS25">
        <f>SUMIFS(DataRegularSeason20242025!$AA$3:$AA$1315,DataRegularSeason20242025!$B$3:$B$1315, "&lt;=" &amp; GS$1, DataRegularSeason20242025!$D$3:$D$1315, $A25)+SUMIFS(DataRegularSeason20242025!$AB$3:$AB$1315,DataRegularSeason20242025!$B$3:$B$1315, "&lt;=" &amp; GS$1, DataRegularSeason20242025!$E$3:$E$1315, $A25)</f>
        <v>10</v>
      </c>
      <c r="GT25">
        <f>SUMIFS(DataRegularSeason20242025!$AA$3:$AA$1315,DataRegularSeason20242025!$B$3:$B$1315, "&lt;=" &amp; GT$1, DataRegularSeason20242025!$D$3:$D$1315, $A25)+SUMIFS(DataRegularSeason20242025!$AB$3:$AB$1315,DataRegularSeason20242025!$B$3:$B$1315, "&lt;=" &amp; GT$1, DataRegularSeason20242025!$E$3:$E$1315, $A25)</f>
        <v>10</v>
      </c>
      <c r="GU25">
        <f>SUMIFS(DataRegularSeason20242025!$AA$3:$AA$1315,DataRegularSeason20242025!$B$3:$B$1315, "&lt;=" &amp; GU$1, DataRegularSeason20242025!$D$3:$D$1315, $A25)+SUMIFS(DataRegularSeason20242025!$AB$3:$AB$1315,DataRegularSeason20242025!$B$3:$B$1315, "&lt;=" &amp; GU$1, DataRegularSeason20242025!$E$3:$E$1315, $A25)</f>
        <v>10</v>
      </c>
    </row>
    <row r="26" spans="1:203" x14ac:dyDescent="0.25">
      <c r="A26" t="s">
        <v>26</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0</v>
      </c>
      <c r="N26">
        <f>SUMIFS(DataRegularSeason20242025!$AA$3:$AA$1315,DataRegularSeason20242025!$B$3:$B$1315, "&lt;=" &amp; N$1, DataRegularSeason20242025!$D$3:$D$1315, $A26)+SUMIFS(DataRegularSeason20242025!$AB$3:$AB$1315,DataRegularSeason20242025!$B$3:$B$1315, "&lt;=" &amp; N$1, DataRegularSeason20242025!$E$3:$E$1315, $A26)</f>
        <v>0</v>
      </c>
      <c r="O26">
        <f>SUMIFS(DataRegularSeason20242025!$AA$3:$AA$1315,DataRegularSeason20242025!$B$3:$B$1315, "&lt;=" &amp; O$1, DataRegularSeason20242025!$D$3:$D$1315, $A26)+SUMIFS(DataRegularSeason20242025!$AB$3:$AB$1315,DataRegularSeason20242025!$B$3:$B$1315, "&lt;=" &amp; O$1, DataRegularSeason20242025!$E$3:$E$1315, $A26)</f>
        <v>0</v>
      </c>
      <c r="P26">
        <f>SUMIFS(DataRegularSeason20242025!$AA$3:$AA$1315,DataRegularSeason20242025!$B$3:$B$1315, "&lt;=" &amp; P$1, DataRegularSeason20242025!$D$3:$D$1315, $A26)+SUMIFS(DataRegularSeason20242025!$AB$3:$AB$1315,DataRegularSeason20242025!$B$3:$B$1315, "&lt;=" &amp; P$1, DataRegularSeason20242025!$E$3:$E$1315, $A26)</f>
        <v>0</v>
      </c>
      <c r="Q26">
        <f>SUMIFS(DataRegularSeason20242025!$AA$3:$AA$1315,DataRegularSeason20242025!$B$3:$B$1315, "&lt;=" &amp; Q$1, DataRegularSeason20242025!$D$3:$D$1315, $A26)+SUMIFS(DataRegularSeason20242025!$AB$3:$AB$1315,DataRegularSeason20242025!$B$3:$B$1315, "&lt;=" &amp; Q$1, DataRegularSeason20242025!$E$3:$E$1315, $A26)</f>
        <v>0</v>
      </c>
      <c r="R26">
        <f>SUMIFS(DataRegularSeason20242025!$AA$3:$AA$1315,DataRegularSeason20242025!$B$3:$B$1315, "&lt;=" &amp; R$1, DataRegularSeason20242025!$D$3:$D$1315, $A26)+SUMIFS(DataRegularSeason20242025!$AB$3:$AB$1315,DataRegularSeason20242025!$B$3:$B$1315, "&lt;=" &amp; R$1, DataRegularSeason20242025!$E$3:$E$1315, $A26)</f>
        <v>0</v>
      </c>
      <c r="S26">
        <f>SUMIFS(DataRegularSeason20242025!$AA$3:$AA$1315,DataRegularSeason20242025!$B$3:$B$1315, "&lt;=" &amp; S$1, DataRegularSeason20242025!$D$3:$D$1315, $A26)+SUMIFS(DataRegularSeason20242025!$AB$3:$AB$1315,DataRegularSeason20242025!$B$3:$B$1315, "&lt;=" &amp; S$1, DataRegularSeason20242025!$E$3:$E$1315, $A26)</f>
        <v>2</v>
      </c>
      <c r="T26">
        <f>SUMIFS(DataRegularSeason20242025!$AA$3:$AA$1315,DataRegularSeason20242025!$B$3:$B$1315, "&lt;=" &amp; T$1, DataRegularSeason20242025!$D$3:$D$1315, $A26)+SUMIFS(DataRegularSeason20242025!$AB$3:$AB$1315,DataRegularSeason20242025!$B$3:$B$1315, "&lt;=" &amp; T$1, DataRegularSeason20242025!$E$3:$E$1315, $A26)</f>
        <v>2</v>
      </c>
      <c r="U26">
        <f>SUMIFS(DataRegularSeason20242025!$AA$3:$AA$1315,DataRegularSeason20242025!$B$3:$B$1315, "&lt;=" &amp; U$1, DataRegularSeason20242025!$D$3:$D$1315, $A26)+SUMIFS(DataRegularSeason20242025!$AB$3:$AB$1315,DataRegularSeason20242025!$B$3:$B$1315, "&lt;=" &amp; U$1, DataRegularSeason20242025!$E$3:$E$1315, $A26)</f>
        <v>4</v>
      </c>
      <c r="V26">
        <f>SUMIFS(DataRegularSeason20242025!$AA$3:$AA$1315,DataRegularSeason20242025!$B$3:$B$1315, "&lt;=" &amp; V$1, DataRegularSeason20242025!$D$3:$D$1315, $A26)+SUMIFS(DataRegularSeason20242025!$AB$3:$AB$1315,DataRegularSeason20242025!$B$3:$B$1315, "&lt;=" &amp; V$1, DataRegularSeason20242025!$E$3:$E$1315, $A26)</f>
        <v>4</v>
      </c>
      <c r="W26">
        <f>SUMIFS(DataRegularSeason20242025!$AA$3:$AA$1315,DataRegularSeason20242025!$B$3:$B$1315, "&lt;=" &amp; W$1, DataRegularSeason20242025!$D$3:$D$1315, $A26)+SUMIFS(DataRegularSeason20242025!$AB$3:$AB$1315,DataRegularSeason20242025!$B$3:$B$1315, "&lt;=" &amp; W$1, DataRegularSeason20242025!$E$3:$E$1315, $A26)</f>
        <v>6</v>
      </c>
      <c r="X26">
        <f>SUMIFS(DataRegularSeason20242025!$AA$3:$AA$1315,DataRegularSeason20242025!$B$3:$B$1315, "&lt;=" &amp; X$1, DataRegularSeason20242025!$D$3:$D$1315, $A26)+SUMIFS(DataRegularSeason20242025!$AB$3:$AB$1315,DataRegularSeason20242025!$B$3:$B$1315, "&lt;=" &amp; X$1, DataRegularSeason20242025!$E$3:$E$1315, $A26)</f>
        <v>6</v>
      </c>
      <c r="Y26">
        <f>SUMIFS(DataRegularSeason20242025!$AA$3:$AA$1315,DataRegularSeason20242025!$B$3:$B$1315, "&lt;=" &amp; Y$1, DataRegularSeason20242025!$D$3:$D$1315, $A26)+SUMIFS(DataRegularSeason20242025!$AB$3:$AB$1315,DataRegularSeason20242025!$B$3:$B$1315, "&lt;=" &amp; Y$1, DataRegularSeason20242025!$E$3:$E$1315, $A26)</f>
        <v>8</v>
      </c>
      <c r="Z26">
        <f>SUMIFS(DataRegularSeason20242025!$AA$3:$AA$1315,DataRegularSeason20242025!$B$3:$B$1315, "&lt;=" &amp; Z$1, DataRegularSeason20242025!$D$3:$D$1315, $A26)+SUMIFS(DataRegularSeason20242025!$AB$3:$AB$1315,DataRegularSeason20242025!$B$3:$B$1315, "&lt;=" &amp; Z$1, DataRegularSeason20242025!$E$3:$E$1315, $A26)</f>
        <v>8</v>
      </c>
      <c r="AA26">
        <f>SUMIFS(DataRegularSeason20242025!$AA$3:$AA$1315,DataRegularSeason20242025!$B$3:$B$1315, "&lt;=" &amp; AA$1, DataRegularSeason20242025!$D$3:$D$1315, $A26)+SUMIFS(DataRegularSeason20242025!$AB$3:$AB$1315,DataRegularSeason20242025!$B$3:$B$1315, "&lt;=" &amp; AA$1, DataRegularSeason20242025!$E$3:$E$1315, $A26)</f>
        <v>8</v>
      </c>
      <c r="AB26">
        <f>SUMIFS(DataRegularSeason20242025!$AA$3:$AA$1315,DataRegularSeason20242025!$B$3:$B$1315, "&lt;=" &amp; AB$1, DataRegularSeason20242025!$D$3:$D$1315, $A26)+SUMIFS(DataRegularSeason20242025!$AB$3:$AB$1315,DataRegularSeason20242025!$B$3:$B$1315, "&lt;=" &amp; AB$1, DataRegularSeason20242025!$E$3:$E$1315, $A26)</f>
        <v>10</v>
      </c>
      <c r="AC26">
        <f>SUMIFS(DataRegularSeason20242025!$AA$3:$AA$1315,DataRegularSeason20242025!$B$3:$B$1315, "&lt;=" &amp; AC$1, DataRegularSeason20242025!$D$3:$D$1315, $A26)+SUMIFS(DataRegularSeason20242025!$AB$3:$AB$1315,DataRegularSeason20242025!$B$3:$B$1315, "&lt;=" &amp; AC$1, DataRegularSeason20242025!$E$3:$E$1315, $A26)</f>
        <v>10</v>
      </c>
      <c r="AD26">
        <f>SUMIFS(DataRegularSeason20242025!$AA$3:$AA$1315,DataRegularSeason20242025!$B$3:$B$1315, "&lt;=" &amp; AD$1, DataRegularSeason20242025!$D$3:$D$1315, $A26)+SUMIFS(DataRegularSeason20242025!$AB$3:$AB$1315,DataRegularSeason20242025!$B$3:$B$1315, "&lt;=" &amp; AD$1, DataRegularSeason20242025!$E$3:$E$1315, $A26)</f>
        <v>10</v>
      </c>
      <c r="AE26">
        <f>SUMIFS(DataRegularSeason20242025!$AA$3:$AA$1315,DataRegularSeason20242025!$B$3:$B$1315, "&lt;=" &amp; AE$1, DataRegularSeason20242025!$D$3:$D$1315, $A26)+SUMIFS(DataRegularSeason20242025!$AB$3:$AB$1315,DataRegularSeason20242025!$B$3:$B$1315, "&lt;=" &amp; AE$1, DataRegularSeason20242025!$E$3:$E$1315, $A26)</f>
        <v>10</v>
      </c>
      <c r="AF26">
        <f>SUMIFS(DataRegularSeason20242025!$AA$3:$AA$1315,DataRegularSeason20242025!$B$3:$B$1315, "&lt;=" &amp; AF$1, DataRegularSeason20242025!$D$3:$D$1315, $A26)+SUMIFS(DataRegularSeason20242025!$AB$3:$AB$1315,DataRegularSeason20242025!$B$3:$B$1315, "&lt;=" &amp; AF$1, DataRegularSeason20242025!$E$3:$E$1315, $A26)</f>
        <v>10</v>
      </c>
      <c r="AG26">
        <f>SUMIFS(DataRegularSeason20242025!$AA$3:$AA$1315,DataRegularSeason20242025!$B$3:$B$1315, "&lt;=" &amp; AG$1, DataRegularSeason20242025!$D$3:$D$1315, $A26)+SUMIFS(DataRegularSeason20242025!$AB$3:$AB$1315,DataRegularSeason20242025!$B$3:$B$1315, "&lt;=" &amp; AG$1, DataRegularSeason20242025!$E$3:$E$1315, $A26)</f>
        <v>10</v>
      </c>
      <c r="AH26">
        <f>SUMIFS(DataRegularSeason20242025!$AA$3:$AA$1315,DataRegularSeason20242025!$B$3:$B$1315, "&lt;=" &amp; AH$1, DataRegularSeason20242025!$D$3:$D$1315, $A26)+SUMIFS(DataRegularSeason20242025!$AB$3:$AB$1315,DataRegularSeason20242025!$B$3:$B$1315, "&lt;=" &amp; AH$1, DataRegularSeason20242025!$E$3:$E$1315, $A26)</f>
        <v>10</v>
      </c>
      <c r="AI26">
        <f>SUMIFS(DataRegularSeason20242025!$AA$3:$AA$1315,DataRegularSeason20242025!$B$3:$B$1315, "&lt;=" &amp; AI$1, DataRegularSeason20242025!$D$3:$D$1315, $A26)+SUMIFS(DataRegularSeason20242025!$AB$3:$AB$1315,DataRegularSeason20242025!$B$3:$B$1315, "&lt;=" &amp; AI$1, DataRegularSeason20242025!$E$3:$E$1315, $A26)</f>
        <v>10</v>
      </c>
      <c r="AJ26">
        <f>SUMIFS(DataRegularSeason20242025!$AA$3:$AA$1315,DataRegularSeason20242025!$B$3:$B$1315, "&lt;=" &amp; AJ$1, DataRegularSeason20242025!$D$3:$D$1315, $A26)+SUMIFS(DataRegularSeason20242025!$AB$3:$AB$1315,DataRegularSeason20242025!$B$3:$B$1315, "&lt;=" &amp; AJ$1, DataRegularSeason20242025!$E$3:$E$1315, $A26)</f>
        <v>10</v>
      </c>
      <c r="AK26">
        <f>SUMIFS(DataRegularSeason20242025!$AA$3:$AA$1315,DataRegularSeason20242025!$B$3:$B$1315, "&lt;=" &amp; AK$1, DataRegularSeason20242025!$D$3:$D$1315, $A26)+SUMIFS(DataRegularSeason20242025!$AB$3:$AB$1315,DataRegularSeason20242025!$B$3:$B$1315, "&lt;=" &amp; AK$1, DataRegularSeason20242025!$E$3:$E$1315, $A26)</f>
        <v>10</v>
      </c>
      <c r="AL26">
        <f>SUMIFS(DataRegularSeason20242025!$AA$3:$AA$1315,DataRegularSeason20242025!$B$3:$B$1315, "&lt;=" &amp; AL$1, DataRegularSeason20242025!$D$3:$D$1315, $A26)+SUMIFS(DataRegularSeason20242025!$AB$3:$AB$1315,DataRegularSeason20242025!$B$3:$B$1315, "&lt;=" &amp; AL$1, DataRegularSeason20242025!$E$3:$E$1315, $A26)</f>
        <v>10</v>
      </c>
      <c r="AM26">
        <f>SUMIFS(DataRegularSeason20242025!$AA$3:$AA$1315,DataRegularSeason20242025!$B$3:$B$1315, "&lt;=" &amp; AM$1, DataRegularSeason20242025!$D$3:$D$1315, $A26)+SUMIFS(DataRegularSeason20242025!$AB$3:$AB$1315,DataRegularSeason20242025!$B$3:$B$1315, "&lt;=" &amp; AM$1, DataRegularSeason20242025!$E$3:$E$1315, $A26)</f>
        <v>10</v>
      </c>
      <c r="AN26">
        <f>SUMIFS(DataRegularSeason20242025!$AA$3:$AA$1315,DataRegularSeason20242025!$B$3:$B$1315, "&lt;=" &amp; AN$1, DataRegularSeason20242025!$D$3:$D$1315, $A26)+SUMIFS(DataRegularSeason20242025!$AB$3:$AB$1315,DataRegularSeason20242025!$B$3:$B$1315, "&lt;=" &amp; AN$1, DataRegularSeason20242025!$E$3:$E$1315, $A26)</f>
        <v>10</v>
      </c>
      <c r="AO26">
        <f>SUMIFS(DataRegularSeason20242025!$AA$3:$AA$1315,DataRegularSeason20242025!$B$3:$B$1315, "&lt;=" &amp; AO$1, DataRegularSeason20242025!$D$3:$D$1315, $A26)+SUMIFS(DataRegularSeason20242025!$AB$3:$AB$1315,DataRegularSeason20242025!$B$3:$B$1315, "&lt;=" &amp; AO$1, DataRegularSeason20242025!$E$3:$E$1315, $A26)</f>
        <v>10</v>
      </c>
      <c r="AP26">
        <f>SUMIFS(DataRegularSeason20242025!$AA$3:$AA$1315,DataRegularSeason20242025!$B$3:$B$1315, "&lt;=" &amp; AP$1, DataRegularSeason20242025!$D$3:$D$1315, $A26)+SUMIFS(DataRegularSeason20242025!$AB$3:$AB$1315,DataRegularSeason20242025!$B$3:$B$1315, "&lt;=" &amp; AP$1, DataRegularSeason20242025!$E$3:$E$1315, $A26)</f>
        <v>10</v>
      </c>
      <c r="AQ26">
        <f>SUMIFS(DataRegularSeason20242025!$AA$3:$AA$1315,DataRegularSeason20242025!$B$3:$B$1315, "&lt;=" &amp; AQ$1, DataRegularSeason20242025!$D$3:$D$1315, $A26)+SUMIFS(DataRegularSeason20242025!$AB$3:$AB$1315,DataRegularSeason20242025!$B$3:$B$1315, "&lt;=" &amp; AQ$1, DataRegularSeason20242025!$E$3:$E$1315, $A26)</f>
        <v>10</v>
      </c>
      <c r="AR26">
        <f>SUMIFS(DataRegularSeason20242025!$AA$3:$AA$1315,DataRegularSeason20242025!$B$3:$B$1315, "&lt;=" &amp; AR$1, DataRegularSeason20242025!$D$3:$D$1315, $A26)+SUMIFS(DataRegularSeason20242025!$AB$3:$AB$1315,DataRegularSeason20242025!$B$3:$B$1315, "&lt;=" &amp; AR$1, DataRegularSeason20242025!$E$3:$E$1315, $A26)</f>
        <v>10</v>
      </c>
      <c r="AS26">
        <f>SUMIFS(DataRegularSeason20242025!$AA$3:$AA$1315,DataRegularSeason20242025!$B$3:$B$1315, "&lt;=" &amp; AS$1, DataRegularSeason20242025!$D$3:$D$1315, $A26)+SUMIFS(DataRegularSeason20242025!$AB$3:$AB$1315,DataRegularSeason20242025!$B$3:$B$1315, "&lt;=" &amp; AS$1, DataRegularSeason20242025!$E$3:$E$1315, $A26)</f>
        <v>10</v>
      </c>
      <c r="AT26">
        <f>SUMIFS(DataRegularSeason20242025!$AA$3:$AA$1315,DataRegularSeason20242025!$B$3:$B$1315, "&lt;=" &amp; AT$1, DataRegularSeason20242025!$D$3:$D$1315, $A26)+SUMIFS(DataRegularSeason20242025!$AB$3:$AB$1315,DataRegularSeason20242025!$B$3:$B$1315, "&lt;=" &amp; AT$1, DataRegularSeason20242025!$E$3:$E$1315, $A26)</f>
        <v>10</v>
      </c>
      <c r="AU26">
        <f>SUMIFS(DataRegularSeason20242025!$AA$3:$AA$1315,DataRegularSeason20242025!$B$3:$B$1315, "&lt;=" &amp; AU$1, DataRegularSeason20242025!$D$3:$D$1315, $A26)+SUMIFS(DataRegularSeason20242025!$AB$3:$AB$1315,DataRegularSeason20242025!$B$3:$B$1315, "&lt;=" &amp; AU$1, DataRegularSeason20242025!$E$3:$E$1315, $A26)</f>
        <v>10</v>
      </c>
      <c r="AV26">
        <f>SUMIFS(DataRegularSeason20242025!$AA$3:$AA$1315,DataRegularSeason20242025!$B$3:$B$1315, "&lt;=" &amp; AV$1, DataRegularSeason20242025!$D$3:$D$1315, $A26)+SUMIFS(DataRegularSeason20242025!$AB$3:$AB$1315,DataRegularSeason20242025!$B$3:$B$1315, "&lt;=" &amp; AV$1, DataRegularSeason20242025!$E$3:$E$1315, $A26)</f>
        <v>10</v>
      </c>
      <c r="AW26">
        <f>SUMIFS(DataRegularSeason20242025!$AA$3:$AA$1315,DataRegularSeason20242025!$B$3:$B$1315, "&lt;=" &amp; AW$1, DataRegularSeason20242025!$D$3:$D$1315, $A26)+SUMIFS(DataRegularSeason20242025!$AB$3:$AB$1315,DataRegularSeason20242025!$B$3:$B$1315, "&lt;=" &amp; AW$1, DataRegularSeason20242025!$E$3:$E$1315, $A26)</f>
        <v>10</v>
      </c>
      <c r="AX26">
        <f>SUMIFS(DataRegularSeason20242025!$AA$3:$AA$1315,DataRegularSeason20242025!$B$3:$B$1315, "&lt;=" &amp; AX$1, DataRegularSeason20242025!$D$3:$D$1315, $A26)+SUMIFS(DataRegularSeason20242025!$AB$3:$AB$1315,DataRegularSeason20242025!$B$3:$B$1315, "&lt;=" &amp; AX$1, DataRegularSeason20242025!$E$3:$E$1315, $A26)</f>
        <v>10</v>
      </c>
      <c r="AY26">
        <f>SUMIFS(DataRegularSeason20242025!$AA$3:$AA$1315,DataRegularSeason20242025!$B$3:$B$1315, "&lt;=" &amp; AY$1, DataRegularSeason20242025!$D$3:$D$1315, $A26)+SUMIFS(DataRegularSeason20242025!$AB$3:$AB$1315,DataRegularSeason20242025!$B$3:$B$1315, "&lt;=" &amp; AY$1, DataRegularSeason20242025!$E$3:$E$1315, $A26)</f>
        <v>10</v>
      </c>
      <c r="AZ26">
        <f>SUMIFS(DataRegularSeason20242025!$AA$3:$AA$1315,DataRegularSeason20242025!$B$3:$B$1315, "&lt;=" &amp; AZ$1, DataRegularSeason20242025!$D$3:$D$1315, $A26)+SUMIFS(DataRegularSeason20242025!$AB$3:$AB$1315,DataRegularSeason20242025!$B$3:$B$1315, "&lt;=" &amp; AZ$1, DataRegularSeason20242025!$E$3:$E$1315, $A26)</f>
        <v>10</v>
      </c>
      <c r="BA26">
        <f>SUMIFS(DataRegularSeason20242025!$AA$3:$AA$1315,DataRegularSeason20242025!$B$3:$B$1315, "&lt;=" &amp; BA$1, DataRegularSeason20242025!$D$3:$D$1315, $A26)+SUMIFS(DataRegularSeason20242025!$AB$3:$AB$1315,DataRegularSeason20242025!$B$3:$B$1315, "&lt;=" &amp; BA$1, DataRegularSeason20242025!$E$3:$E$1315, $A26)</f>
        <v>10</v>
      </c>
      <c r="BB26">
        <f>SUMIFS(DataRegularSeason20242025!$AA$3:$AA$1315,DataRegularSeason20242025!$B$3:$B$1315, "&lt;=" &amp; BB$1, DataRegularSeason20242025!$D$3:$D$1315, $A26)+SUMIFS(DataRegularSeason20242025!$AB$3:$AB$1315,DataRegularSeason20242025!$B$3:$B$1315, "&lt;=" &amp; BB$1, DataRegularSeason20242025!$E$3:$E$1315, $A26)</f>
        <v>10</v>
      </c>
      <c r="BC26">
        <f>SUMIFS(DataRegularSeason20242025!$AA$3:$AA$1315,DataRegularSeason20242025!$B$3:$B$1315, "&lt;=" &amp; BC$1, DataRegularSeason20242025!$D$3:$D$1315, $A26)+SUMIFS(DataRegularSeason20242025!$AB$3:$AB$1315,DataRegularSeason20242025!$B$3:$B$1315, "&lt;=" &amp; BC$1, DataRegularSeason20242025!$E$3:$E$1315, $A26)</f>
        <v>10</v>
      </c>
      <c r="BD26">
        <f>SUMIFS(DataRegularSeason20242025!$AA$3:$AA$1315,DataRegularSeason20242025!$B$3:$B$1315, "&lt;=" &amp; BD$1, DataRegularSeason20242025!$D$3:$D$1315, $A26)+SUMIFS(DataRegularSeason20242025!$AB$3:$AB$1315,DataRegularSeason20242025!$B$3:$B$1315, "&lt;=" &amp; BD$1, DataRegularSeason20242025!$E$3:$E$1315, $A26)</f>
        <v>10</v>
      </c>
      <c r="BE26">
        <f>SUMIFS(DataRegularSeason20242025!$AA$3:$AA$1315,DataRegularSeason20242025!$B$3:$B$1315, "&lt;=" &amp; BE$1, DataRegularSeason20242025!$D$3:$D$1315, $A26)+SUMIFS(DataRegularSeason20242025!$AB$3:$AB$1315,DataRegularSeason20242025!$B$3:$B$1315, "&lt;=" &amp; BE$1, DataRegularSeason20242025!$E$3:$E$1315, $A26)</f>
        <v>10</v>
      </c>
      <c r="BF26">
        <f>SUMIFS(DataRegularSeason20242025!$AA$3:$AA$1315,DataRegularSeason20242025!$B$3:$B$1315, "&lt;=" &amp; BF$1, DataRegularSeason20242025!$D$3:$D$1315, $A26)+SUMIFS(DataRegularSeason20242025!$AB$3:$AB$1315,DataRegularSeason20242025!$B$3:$B$1315, "&lt;=" &amp; BF$1, DataRegularSeason20242025!$E$3:$E$1315, $A26)</f>
        <v>10</v>
      </c>
      <c r="BG26">
        <f>SUMIFS(DataRegularSeason20242025!$AA$3:$AA$1315,DataRegularSeason20242025!$B$3:$B$1315, "&lt;=" &amp; BG$1, DataRegularSeason20242025!$D$3:$D$1315, $A26)+SUMIFS(DataRegularSeason20242025!$AB$3:$AB$1315,DataRegularSeason20242025!$B$3:$B$1315, "&lt;=" &amp; BG$1, DataRegularSeason20242025!$E$3:$E$1315, $A26)</f>
        <v>10</v>
      </c>
      <c r="BH26">
        <f>SUMIFS(DataRegularSeason20242025!$AA$3:$AA$1315,DataRegularSeason20242025!$B$3:$B$1315, "&lt;=" &amp; BH$1, DataRegularSeason20242025!$D$3:$D$1315, $A26)+SUMIFS(DataRegularSeason20242025!$AB$3:$AB$1315,DataRegularSeason20242025!$B$3:$B$1315, "&lt;=" &amp; BH$1, DataRegularSeason20242025!$E$3:$E$1315, $A26)</f>
        <v>10</v>
      </c>
      <c r="BI26">
        <f>SUMIFS(DataRegularSeason20242025!$AA$3:$AA$1315,DataRegularSeason20242025!$B$3:$B$1315, "&lt;=" &amp; BI$1, DataRegularSeason20242025!$D$3:$D$1315, $A26)+SUMIFS(DataRegularSeason20242025!$AB$3:$AB$1315,DataRegularSeason20242025!$B$3:$B$1315, "&lt;=" &amp; BI$1, DataRegularSeason20242025!$E$3:$E$1315, $A26)</f>
        <v>10</v>
      </c>
      <c r="BJ26">
        <f>SUMIFS(DataRegularSeason20242025!$AA$3:$AA$1315,DataRegularSeason20242025!$B$3:$B$1315, "&lt;=" &amp; BJ$1, DataRegularSeason20242025!$D$3:$D$1315, $A26)+SUMIFS(DataRegularSeason20242025!$AB$3:$AB$1315,DataRegularSeason20242025!$B$3:$B$1315, "&lt;=" &amp; BJ$1, DataRegularSeason20242025!$E$3:$E$1315, $A26)</f>
        <v>10</v>
      </c>
      <c r="BK26">
        <f>SUMIFS(DataRegularSeason20242025!$AA$3:$AA$1315,DataRegularSeason20242025!$B$3:$B$1315, "&lt;=" &amp; BK$1, DataRegularSeason20242025!$D$3:$D$1315, $A26)+SUMIFS(DataRegularSeason20242025!$AB$3:$AB$1315,DataRegularSeason20242025!$B$3:$B$1315, "&lt;=" &amp; BK$1, DataRegularSeason20242025!$E$3:$E$1315, $A26)</f>
        <v>10</v>
      </c>
      <c r="BL26">
        <f>SUMIFS(DataRegularSeason20242025!$AA$3:$AA$1315,DataRegularSeason20242025!$B$3:$B$1315, "&lt;=" &amp; BL$1, DataRegularSeason20242025!$D$3:$D$1315, $A26)+SUMIFS(DataRegularSeason20242025!$AB$3:$AB$1315,DataRegularSeason20242025!$B$3:$B$1315, "&lt;=" &amp; BL$1, DataRegularSeason20242025!$E$3:$E$1315, $A26)</f>
        <v>10</v>
      </c>
      <c r="BM26">
        <f>SUMIFS(DataRegularSeason20242025!$AA$3:$AA$1315,DataRegularSeason20242025!$B$3:$B$1315, "&lt;=" &amp; BM$1, DataRegularSeason20242025!$D$3:$D$1315, $A26)+SUMIFS(DataRegularSeason20242025!$AB$3:$AB$1315,DataRegularSeason20242025!$B$3:$B$1315, "&lt;=" &amp; BM$1, DataRegularSeason20242025!$E$3:$E$1315, $A26)</f>
        <v>10</v>
      </c>
      <c r="BN26">
        <f>SUMIFS(DataRegularSeason20242025!$AA$3:$AA$1315,DataRegularSeason20242025!$B$3:$B$1315, "&lt;=" &amp; BN$1, DataRegularSeason20242025!$D$3:$D$1315, $A26)+SUMIFS(DataRegularSeason20242025!$AB$3:$AB$1315,DataRegularSeason20242025!$B$3:$B$1315, "&lt;=" &amp; BN$1, DataRegularSeason20242025!$E$3:$E$1315, $A26)</f>
        <v>10</v>
      </c>
      <c r="BO26">
        <f>SUMIFS(DataRegularSeason20242025!$AA$3:$AA$1315,DataRegularSeason20242025!$B$3:$B$1315, "&lt;=" &amp; BO$1, DataRegularSeason20242025!$D$3:$D$1315, $A26)+SUMIFS(DataRegularSeason20242025!$AB$3:$AB$1315,DataRegularSeason20242025!$B$3:$B$1315, "&lt;=" &amp; BO$1, DataRegularSeason20242025!$E$3:$E$1315, $A26)</f>
        <v>10</v>
      </c>
      <c r="BP26">
        <f>SUMIFS(DataRegularSeason20242025!$AA$3:$AA$1315,DataRegularSeason20242025!$B$3:$B$1315, "&lt;=" &amp; BP$1, DataRegularSeason20242025!$D$3:$D$1315, $A26)+SUMIFS(DataRegularSeason20242025!$AB$3:$AB$1315,DataRegularSeason20242025!$B$3:$B$1315, "&lt;=" &amp; BP$1, DataRegularSeason20242025!$E$3:$E$1315, $A26)</f>
        <v>10</v>
      </c>
      <c r="BQ26">
        <f>SUMIFS(DataRegularSeason20242025!$AA$3:$AA$1315,DataRegularSeason20242025!$B$3:$B$1315, "&lt;=" &amp; BQ$1, DataRegularSeason20242025!$D$3:$D$1315, $A26)+SUMIFS(DataRegularSeason20242025!$AB$3:$AB$1315,DataRegularSeason20242025!$B$3:$B$1315, "&lt;=" &amp; BQ$1, DataRegularSeason20242025!$E$3:$E$1315, $A26)</f>
        <v>10</v>
      </c>
      <c r="BR26">
        <f>SUMIFS(DataRegularSeason20242025!$AA$3:$AA$1315,DataRegularSeason20242025!$B$3:$B$1315, "&lt;=" &amp; BR$1, DataRegularSeason20242025!$D$3:$D$1315, $A26)+SUMIFS(DataRegularSeason20242025!$AB$3:$AB$1315,DataRegularSeason20242025!$B$3:$B$1315, "&lt;=" &amp; BR$1, DataRegularSeason20242025!$E$3:$E$1315, $A26)</f>
        <v>10</v>
      </c>
      <c r="BS26">
        <f>SUMIFS(DataRegularSeason20242025!$AA$3:$AA$1315,DataRegularSeason20242025!$B$3:$B$1315, "&lt;=" &amp; BS$1, DataRegularSeason20242025!$D$3:$D$1315, $A26)+SUMIFS(DataRegularSeason20242025!$AB$3:$AB$1315,DataRegularSeason20242025!$B$3:$B$1315, "&lt;=" &amp; BS$1, DataRegularSeason20242025!$E$3:$E$1315, $A26)</f>
        <v>10</v>
      </c>
      <c r="BT26">
        <f>SUMIFS(DataRegularSeason20242025!$AA$3:$AA$1315,DataRegularSeason20242025!$B$3:$B$1315, "&lt;=" &amp; BT$1, DataRegularSeason20242025!$D$3:$D$1315, $A26)+SUMIFS(DataRegularSeason20242025!$AB$3:$AB$1315,DataRegularSeason20242025!$B$3:$B$1315, "&lt;=" &amp; BT$1, DataRegularSeason20242025!$E$3:$E$1315, $A26)</f>
        <v>10</v>
      </c>
      <c r="BU26">
        <f>SUMIFS(DataRegularSeason20242025!$AA$3:$AA$1315,DataRegularSeason20242025!$B$3:$B$1315, "&lt;=" &amp; BU$1, DataRegularSeason20242025!$D$3:$D$1315, $A26)+SUMIFS(DataRegularSeason20242025!$AB$3:$AB$1315,DataRegularSeason20242025!$B$3:$B$1315, "&lt;=" &amp; BU$1, DataRegularSeason20242025!$E$3:$E$1315, $A26)</f>
        <v>10</v>
      </c>
      <c r="BV26">
        <f>SUMIFS(DataRegularSeason20242025!$AA$3:$AA$1315,DataRegularSeason20242025!$B$3:$B$1315, "&lt;=" &amp; BV$1, DataRegularSeason20242025!$D$3:$D$1315, $A26)+SUMIFS(DataRegularSeason20242025!$AB$3:$AB$1315,DataRegularSeason20242025!$B$3:$B$1315, "&lt;=" &amp; BV$1, DataRegularSeason20242025!$E$3:$E$1315, $A26)</f>
        <v>10</v>
      </c>
      <c r="BW26">
        <f>SUMIFS(DataRegularSeason20242025!$AA$3:$AA$1315,DataRegularSeason20242025!$B$3:$B$1315, "&lt;=" &amp; BW$1, DataRegularSeason20242025!$D$3:$D$1315, $A26)+SUMIFS(DataRegularSeason20242025!$AB$3:$AB$1315,DataRegularSeason20242025!$B$3:$B$1315, "&lt;=" &amp; BW$1, DataRegularSeason20242025!$E$3:$E$1315, $A26)</f>
        <v>10</v>
      </c>
      <c r="BX26">
        <f>SUMIFS(DataRegularSeason20242025!$AA$3:$AA$1315,DataRegularSeason20242025!$B$3:$B$1315, "&lt;=" &amp; BX$1, DataRegularSeason20242025!$D$3:$D$1315, $A26)+SUMIFS(DataRegularSeason20242025!$AB$3:$AB$1315,DataRegularSeason20242025!$B$3:$B$1315, "&lt;=" &amp; BX$1, DataRegularSeason20242025!$E$3:$E$1315, $A26)</f>
        <v>10</v>
      </c>
      <c r="BY26">
        <f>SUMIFS(DataRegularSeason20242025!$AA$3:$AA$1315,DataRegularSeason20242025!$B$3:$B$1315, "&lt;=" &amp; BY$1, DataRegularSeason20242025!$D$3:$D$1315, $A26)+SUMIFS(DataRegularSeason20242025!$AB$3:$AB$1315,DataRegularSeason20242025!$B$3:$B$1315, "&lt;=" &amp; BY$1, DataRegularSeason20242025!$E$3:$E$1315, $A26)</f>
        <v>10</v>
      </c>
      <c r="BZ26">
        <f>SUMIFS(DataRegularSeason20242025!$AA$3:$AA$1315,DataRegularSeason20242025!$B$3:$B$1315, "&lt;=" &amp; BZ$1, DataRegularSeason20242025!$D$3:$D$1315, $A26)+SUMIFS(DataRegularSeason20242025!$AB$3:$AB$1315,DataRegularSeason20242025!$B$3:$B$1315, "&lt;=" &amp; BZ$1, DataRegularSeason20242025!$E$3:$E$1315, $A26)</f>
        <v>10</v>
      </c>
      <c r="CA26">
        <f>SUMIFS(DataRegularSeason20242025!$AA$3:$AA$1315,DataRegularSeason20242025!$B$3:$B$1315, "&lt;=" &amp; CA$1, DataRegularSeason20242025!$D$3:$D$1315, $A26)+SUMIFS(DataRegularSeason20242025!$AB$3:$AB$1315,DataRegularSeason20242025!$B$3:$B$1315, "&lt;=" &amp; CA$1, DataRegularSeason20242025!$E$3:$E$1315, $A26)</f>
        <v>10</v>
      </c>
      <c r="CB26">
        <f>SUMIFS(DataRegularSeason20242025!$AA$3:$AA$1315,DataRegularSeason20242025!$B$3:$B$1315, "&lt;=" &amp; CB$1, DataRegularSeason20242025!$D$3:$D$1315, $A26)+SUMIFS(DataRegularSeason20242025!$AB$3:$AB$1315,DataRegularSeason20242025!$B$3:$B$1315, "&lt;=" &amp; CB$1, DataRegularSeason20242025!$E$3:$E$1315, $A26)</f>
        <v>10</v>
      </c>
      <c r="CC26">
        <f>SUMIFS(DataRegularSeason20242025!$AA$3:$AA$1315,DataRegularSeason20242025!$B$3:$B$1315, "&lt;=" &amp; CC$1, DataRegularSeason20242025!$D$3:$D$1315, $A26)+SUMIFS(DataRegularSeason20242025!$AB$3:$AB$1315,DataRegularSeason20242025!$B$3:$B$1315, "&lt;=" &amp; CC$1, DataRegularSeason20242025!$E$3:$E$1315, $A26)</f>
        <v>10</v>
      </c>
      <c r="CD26">
        <f>SUMIFS(DataRegularSeason20242025!$AA$3:$AA$1315,DataRegularSeason20242025!$B$3:$B$1315, "&lt;=" &amp; CD$1, DataRegularSeason20242025!$D$3:$D$1315, $A26)+SUMIFS(DataRegularSeason20242025!$AB$3:$AB$1315,DataRegularSeason20242025!$B$3:$B$1315, "&lt;=" &amp; CD$1, DataRegularSeason20242025!$E$3:$E$1315, $A26)</f>
        <v>10</v>
      </c>
      <c r="CE26">
        <f>SUMIFS(DataRegularSeason20242025!$AA$3:$AA$1315,DataRegularSeason20242025!$B$3:$B$1315, "&lt;=" &amp; CE$1, DataRegularSeason20242025!$D$3:$D$1315, $A26)+SUMIFS(DataRegularSeason20242025!$AB$3:$AB$1315,DataRegularSeason20242025!$B$3:$B$1315, "&lt;=" &amp; CE$1, DataRegularSeason20242025!$E$3:$E$1315, $A26)</f>
        <v>10</v>
      </c>
      <c r="CF26">
        <f>SUMIFS(DataRegularSeason20242025!$AA$3:$AA$1315,DataRegularSeason20242025!$B$3:$B$1315, "&lt;=" &amp; CF$1, DataRegularSeason20242025!$D$3:$D$1315, $A26)+SUMIFS(DataRegularSeason20242025!$AB$3:$AB$1315,DataRegularSeason20242025!$B$3:$B$1315, "&lt;=" &amp; CF$1, DataRegularSeason20242025!$E$3:$E$1315, $A26)</f>
        <v>10</v>
      </c>
      <c r="CG26">
        <f>SUMIFS(DataRegularSeason20242025!$AA$3:$AA$1315,DataRegularSeason20242025!$B$3:$B$1315, "&lt;=" &amp; CG$1, DataRegularSeason20242025!$D$3:$D$1315, $A26)+SUMIFS(DataRegularSeason20242025!$AB$3:$AB$1315,DataRegularSeason20242025!$B$3:$B$1315, "&lt;=" &amp; CG$1, DataRegularSeason20242025!$E$3:$E$1315, $A26)</f>
        <v>10</v>
      </c>
      <c r="CH26">
        <f>SUMIFS(DataRegularSeason20242025!$AA$3:$AA$1315,DataRegularSeason20242025!$B$3:$B$1315, "&lt;=" &amp; CH$1, DataRegularSeason20242025!$D$3:$D$1315, $A26)+SUMIFS(DataRegularSeason20242025!$AB$3:$AB$1315,DataRegularSeason20242025!$B$3:$B$1315, "&lt;=" &amp; CH$1, DataRegularSeason20242025!$E$3:$E$1315, $A26)</f>
        <v>10</v>
      </c>
      <c r="CI26">
        <f>SUMIFS(DataRegularSeason20242025!$AA$3:$AA$1315,DataRegularSeason20242025!$B$3:$B$1315, "&lt;=" &amp; CI$1, DataRegularSeason20242025!$D$3:$D$1315, $A26)+SUMIFS(DataRegularSeason20242025!$AB$3:$AB$1315,DataRegularSeason20242025!$B$3:$B$1315, "&lt;=" &amp; CI$1, DataRegularSeason20242025!$E$3:$E$1315, $A26)</f>
        <v>10</v>
      </c>
      <c r="CJ26">
        <f>SUMIFS(DataRegularSeason20242025!$AA$3:$AA$1315,DataRegularSeason20242025!$B$3:$B$1315, "&lt;=" &amp; CJ$1, DataRegularSeason20242025!$D$3:$D$1315, $A26)+SUMIFS(DataRegularSeason20242025!$AB$3:$AB$1315,DataRegularSeason20242025!$B$3:$B$1315, "&lt;=" &amp; CJ$1, DataRegularSeason20242025!$E$3:$E$1315, $A26)</f>
        <v>10</v>
      </c>
      <c r="CK26">
        <f>SUMIFS(DataRegularSeason20242025!$AA$3:$AA$1315,DataRegularSeason20242025!$B$3:$B$1315, "&lt;=" &amp; CK$1, DataRegularSeason20242025!$D$3:$D$1315, $A26)+SUMIFS(DataRegularSeason20242025!$AB$3:$AB$1315,DataRegularSeason20242025!$B$3:$B$1315, "&lt;=" &amp; CK$1, DataRegularSeason20242025!$E$3:$E$1315, $A26)</f>
        <v>10</v>
      </c>
      <c r="CL26">
        <f>SUMIFS(DataRegularSeason20242025!$AA$3:$AA$1315,DataRegularSeason20242025!$B$3:$B$1315, "&lt;=" &amp; CL$1, DataRegularSeason20242025!$D$3:$D$1315, $A26)+SUMIFS(DataRegularSeason20242025!$AB$3:$AB$1315,DataRegularSeason20242025!$B$3:$B$1315, "&lt;=" &amp; CL$1, DataRegularSeason20242025!$E$3:$E$1315, $A26)</f>
        <v>10</v>
      </c>
      <c r="CM26">
        <f>SUMIFS(DataRegularSeason20242025!$AA$3:$AA$1315,DataRegularSeason20242025!$B$3:$B$1315, "&lt;=" &amp; CM$1, DataRegularSeason20242025!$D$3:$D$1315, $A26)+SUMIFS(DataRegularSeason20242025!$AB$3:$AB$1315,DataRegularSeason20242025!$B$3:$B$1315, "&lt;=" &amp; CM$1, DataRegularSeason20242025!$E$3:$E$1315, $A26)</f>
        <v>10</v>
      </c>
      <c r="CN26">
        <f>SUMIFS(DataRegularSeason20242025!$AA$3:$AA$1315,DataRegularSeason20242025!$B$3:$B$1315, "&lt;=" &amp; CN$1, DataRegularSeason20242025!$D$3:$D$1315, $A26)+SUMIFS(DataRegularSeason20242025!$AB$3:$AB$1315,DataRegularSeason20242025!$B$3:$B$1315, "&lt;=" &amp; CN$1, DataRegularSeason20242025!$E$3:$E$1315, $A26)</f>
        <v>10</v>
      </c>
      <c r="CO26">
        <f>SUMIFS(DataRegularSeason20242025!$AA$3:$AA$1315,DataRegularSeason20242025!$B$3:$B$1315, "&lt;=" &amp; CO$1, DataRegularSeason20242025!$D$3:$D$1315, $A26)+SUMIFS(DataRegularSeason20242025!$AB$3:$AB$1315,DataRegularSeason20242025!$B$3:$B$1315, "&lt;=" &amp; CO$1, DataRegularSeason20242025!$E$3:$E$1315, $A26)</f>
        <v>10</v>
      </c>
      <c r="CP26">
        <f>SUMIFS(DataRegularSeason20242025!$AA$3:$AA$1315,DataRegularSeason20242025!$B$3:$B$1315, "&lt;=" &amp; CP$1, DataRegularSeason20242025!$D$3:$D$1315, $A26)+SUMIFS(DataRegularSeason20242025!$AB$3:$AB$1315,DataRegularSeason20242025!$B$3:$B$1315, "&lt;=" &amp; CP$1, DataRegularSeason20242025!$E$3:$E$1315, $A26)</f>
        <v>10</v>
      </c>
      <c r="CQ26">
        <f>SUMIFS(DataRegularSeason20242025!$AA$3:$AA$1315,DataRegularSeason20242025!$B$3:$B$1315, "&lt;=" &amp; CQ$1, DataRegularSeason20242025!$D$3:$D$1315, $A26)+SUMIFS(DataRegularSeason20242025!$AB$3:$AB$1315,DataRegularSeason20242025!$B$3:$B$1315, "&lt;=" &amp; CQ$1, DataRegularSeason20242025!$E$3:$E$1315, $A26)</f>
        <v>10</v>
      </c>
      <c r="CR26">
        <f>SUMIFS(DataRegularSeason20242025!$AA$3:$AA$1315,DataRegularSeason20242025!$B$3:$B$1315, "&lt;=" &amp; CR$1, DataRegularSeason20242025!$D$3:$D$1315, $A26)+SUMIFS(DataRegularSeason20242025!$AB$3:$AB$1315,DataRegularSeason20242025!$B$3:$B$1315, "&lt;=" &amp; CR$1, DataRegularSeason20242025!$E$3:$E$1315, $A26)</f>
        <v>10</v>
      </c>
      <c r="CS26">
        <f>SUMIFS(DataRegularSeason20242025!$AA$3:$AA$1315,DataRegularSeason20242025!$B$3:$B$1315, "&lt;=" &amp; CS$1, DataRegularSeason20242025!$D$3:$D$1315, $A26)+SUMIFS(DataRegularSeason20242025!$AB$3:$AB$1315,DataRegularSeason20242025!$B$3:$B$1315, "&lt;=" &amp; CS$1, DataRegularSeason20242025!$E$3:$E$1315, $A26)</f>
        <v>10</v>
      </c>
      <c r="CT26">
        <f>SUMIFS(DataRegularSeason20242025!$AA$3:$AA$1315,DataRegularSeason20242025!$B$3:$B$1315, "&lt;=" &amp; CT$1, DataRegularSeason20242025!$D$3:$D$1315, $A26)+SUMIFS(DataRegularSeason20242025!$AB$3:$AB$1315,DataRegularSeason20242025!$B$3:$B$1315, "&lt;=" &amp; CT$1, DataRegularSeason20242025!$E$3:$E$1315, $A26)</f>
        <v>10</v>
      </c>
      <c r="CU26">
        <f>SUMIFS(DataRegularSeason20242025!$AA$3:$AA$1315,DataRegularSeason20242025!$B$3:$B$1315, "&lt;=" &amp; CU$1, DataRegularSeason20242025!$D$3:$D$1315, $A26)+SUMIFS(DataRegularSeason20242025!$AB$3:$AB$1315,DataRegularSeason20242025!$B$3:$B$1315, "&lt;=" &amp; CU$1, DataRegularSeason20242025!$E$3:$E$1315, $A26)</f>
        <v>10</v>
      </c>
      <c r="CV26">
        <f>SUMIFS(DataRegularSeason20242025!$AA$3:$AA$1315,DataRegularSeason20242025!$B$3:$B$1315, "&lt;=" &amp; CV$1, DataRegularSeason20242025!$D$3:$D$1315, $A26)+SUMIFS(DataRegularSeason20242025!$AB$3:$AB$1315,DataRegularSeason20242025!$B$3:$B$1315, "&lt;=" &amp; CV$1, DataRegularSeason20242025!$E$3:$E$1315, $A26)</f>
        <v>10</v>
      </c>
      <c r="CW26">
        <f>SUMIFS(DataRegularSeason20242025!$AA$3:$AA$1315,DataRegularSeason20242025!$B$3:$B$1315, "&lt;=" &amp; CW$1, DataRegularSeason20242025!$D$3:$D$1315, $A26)+SUMIFS(DataRegularSeason20242025!$AB$3:$AB$1315,DataRegularSeason20242025!$B$3:$B$1315, "&lt;=" &amp; CW$1, DataRegularSeason20242025!$E$3:$E$1315, $A26)</f>
        <v>10</v>
      </c>
      <c r="CX26">
        <f>SUMIFS(DataRegularSeason20242025!$AA$3:$AA$1315,DataRegularSeason20242025!$B$3:$B$1315, "&lt;=" &amp; CX$1, DataRegularSeason20242025!$D$3:$D$1315, $A26)+SUMIFS(DataRegularSeason20242025!$AB$3:$AB$1315,DataRegularSeason20242025!$B$3:$B$1315, "&lt;=" &amp; CX$1, DataRegularSeason20242025!$E$3:$E$1315, $A26)</f>
        <v>10</v>
      </c>
      <c r="CY26">
        <f>SUMIFS(DataRegularSeason20242025!$AA$3:$AA$1315,DataRegularSeason20242025!$B$3:$B$1315, "&lt;=" &amp; CY$1, DataRegularSeason20242025!$D$3:$D$1315, $A26)+SUMIFS(DataRegularSeason20242025!$AB$3:$AB$1315,DataRegularSeason20242025!$B$3:$B$1315, "&lt;=" &amp; CY$1, DataRegularSeason20242025!$E$3:$E$1315, $A26)</f>
        <v>10</v>
      </c>
      <c r="CZ26">
        <f>SUMIFS(DataRegularSeason20242025!$AA$3:$AA$1315,DataRegularSeason20242025!$B$3:$B$1315, "&lt;=" &amp; CZ$1, DataRegularSeason20242025!$D$3:$D$1315, $A26)+SUMIFS(DataRegularSeason20242025!$AB$3:$AB$1315,DataRegularSeason20242025!$B$3:$B$1315, "&lt;=" &amp; CZ$1, DataRegularSeason20242025!$E$3:$E$1315, $A26)</f>
        <v>10</v>
      </c>
      <c r="DA26">
        <f>SUMIFS(DataRegularSeason20242025!$AA$3:$AA$1315,DataRegularSeason20242025!$B$3:$B$1315, "&lt;=" &amp; DA$1, DataRegularSeason20242025!$D$3:$D$1315, $A26)+SUMIFS(DataRegularSeason20242025!$AB$3:$AB$1315,DataRegularSeason20242025!$B$3:$B$1315, "&lt;=" &amp; DA$1, DataRegularSeason20242025!$E$3:$E$1315, $A26)</f>
        <v>10</v>
      </c>
      <c r="DB26">
        <f>SUMIFS(DataRegularSeason20242025!$AA$3:$AA$1315,DataRegularSeason20242025!$B$3:$B$1315, "&lt;=" &amp; DB$1, DataRegularSeason20242025!$D$3:$D$1315, $A26)+SUMIFS(DataRegularSeason20242025!$AB$3:$AB$1315,DataRegularSeason20242025!$B$3:$B$1315, "&lt;=" &amp; DB$1, DataRegularSeason20242025!$E$3:$E$1315, $A26)</f>
        <v>10</v>
      </c>
      <c r="DC26">
        <f>SUMIFS(DataRegularSeason20242025!$AA$3:$AA$1315,DataRegularSeason20242025!$B$3:$B$1315, "&lt;=" &amp; DC$1, DataRegularSeason20242025!$D$3:$D$1315, $A26)+SUMIFS(DataRegularSeason20242025!$AB$3:$AB$1315,DataRegularSeason20242025!$B$3:$B$1315, "&lt;=" &amp; DC$1, DataRegularSeason20242025!$E$3:$E$1315, $A26)</f>
        <v>10</v>
      </c>
      <c r="DD26">
        <f>SUMIFS(DataRegularSeason20242025!$AA$3:$AA$1315,DataRegularSeason20242025!$B$3:$B$1315, "&lt;=" &amp; DD$1, DataRegularSeason20242025!$D$3:$D$1315, $A26)+SUMIFS(DataRegularSeason20242025!$AB$3:$AB$1315,DataRegularSeason20242025!$B$3:$B$1315, "&lt;=" &amp; DD$1, DataRegularSeason20242025!$E$3:$E$1315, $A26)</f>
        <v>10</v>
      </c>
      <c r="DE26">
        <f>SUMIFS(DataRegularSeason20242025!$AA$3:$AA$1315,DataRegularSeason20242025!$B$3:$B$1315, "&lt;=" &amp; DE$1, DataRegularSeason20242025!$D$3:$D$1315, $A26)+SUMIFS(DataRegularSeason20242025!$AB$3:$AB$1315,DataRegularSeason20242025!$B$3:$B$1315, "&lt;=" &amp; DE$1, DataRegularSeason20242025!$E$3:$E$1315, $A26)</f>
        <v>10</v>
      </c>
      <c r="DF26">
        <f>SUMIFS(DataRegularSeason20242025!$AA$3:$AA$1315,DataRegularSeason20242025!$B$3:$B$1315, "&lt;=" &amp; DF$1, DataRegularSeason20242025!$D$3:$D$1315, $A26)+SUMIFS(DataRegularSeason20242025!$AB$3:$AB$1315,DataRegularSeason20242025!$B$3:$B$1315, "&lt;=" &amp; DF$1, DataRegularSeason20242025!$E$3:$E$1315, $A26)</f>
        <v>10</v>
      </c>
      <c r="DG26">
        <f>SUMIFS(DataRegularSeason20242025!$AA$3:$AA$1315,DataRegularSeason20242025!$B$3:$B$1315, "&lt;=" &amp; DG$1, DataRegularSeason20242025!$D$3:$D$1315, $A26)+SUMIFS(DataRegularSeason20242025!$AB$3:$AB$1315,DataRegularSeason20242025!$B$3:$B$1315, "&lt;=" &amp; DG$1, DataRegularSeason20242025!$E$3:$E$1315, $A26)</f>
        <v>10</v>
      </c>
      <c r="DH26">
        <f>SUMIFS(DataRegularSeason20242025!$AA$3:$AA$1315,DataRegularSeason20242025!$B$3:$B$1315, "&lt;=" &amp; DH$1, DataRegularSeason20242025!$D$3:$D$1315, $A26)+SUMIFS(DataRegularSeason20242025!$AB$3:$AB$1315,DataRegularSeason20242025!$B$3:$B$1315, "&lt;=" &amp; DH$1, DataRegularSeason20242025!$E$3:$E$1315, $A26)</f>
        <v>10</v>
      </c>
      <c r="DI26">
        <f>SUMIFS(DataRegularSeason20242025!$AA$3:$AA$1315,DataRegularSeason20242025!$B$3:$B$1315, "&lt;=" &amp; DI$1, DataRegularSeason20242025!$D$3:$D$1315, $A26)+SUMIFS(DataRegularSeason20242025!$AB$3:$AB$1315,DataRegularSeason20242025!$B$3:$B$1315, "&lt;=" &amp; DI$1, DataRegularSeason20242025!$E$3:$E$1315, $A26)</f>
        <v>10</v>
      </c>
      <c r="DJ26">
        <f>SUMIFS(DataRegularSeason20242025!$AA$3:$AA$1315,DataRegularSeason20242025!$B$3:$B$1315, "&lt;=" &amp; DJ$1, DataRegularSeason20242025!$D$3:$D$1315, $A26)+SUMIFS(DataRegularSeason20242025!$AB$3:$AB$1315,DataRegularSeason20242025!$B$3:$B$1315, "&lt;=" &amp; DJ$1, DataRegularSeason20242025!$E$3:$E$1315, $A26)</f>
        <v>10</v>
      </c>
      <c r="DK26">
        <f>SUMIFS(DataRegularSeason20242025!$AA$3:$AA$1315,DataRegularSeason20242025!$B$3:$B$1315, "&lt;=" &amp; DK$1, DataRegularSeason20242025!$D$3:$D$1315, $A26)+SUMIFS(DataRegularSeason20242025!$AB$3:$AB$1315,DataRegularSeason20242025!$B$3:$B$1315, "&lt;=" &amp; DK$1, DataRegularSeason20242025!$E$3:$E$1315, $A26)</f>
        <v>10</v>
      </c>
      <c r="DL26">
        <f>SUMIFS(DataRegularSeason20242025!$AA$3:$AA$1315,DataRegularSeason20242025!$B$3:$B$1315, "&lt;=" &amp; DL$1, DataRegularSeason20242025!$D$3:$D$1315, $A26)+SUMIFS(DataRegularSeason20242025!$AB$3:$AB$1315,DataRegularSeason20242025!$B$3:$B$1315, "&lt;=" &amp; DL$1, DataRegularSeason20242025!$E$3:$E$1315, $A26)</f>
        <v>10</v>
      </c>
      <c r="DM26">
        <f>SUMIFS(DataRegularSeason20242025!$AA$3:$AA$1315,DataRegularSeason20242025!$B$3:$B$1315, "&lt;=" &amp; DM$1, DataRegularSeason20242025!$D$3:$D$1315, $A26)+SUMIFS(DataRegularSeason20242025!$AB$3:$AB$1315,DataRegularSeason20242025!$B$3:$B$1315, "&lt;=" &amp; DM$1, DataRegularSeason20242025!$E$3:$E$1315, $A26)</f>
        <v>10</v>
      </c>
      <c r="DN26">
        <f>SUMIFS(DataRegularSeason20242025!$AA$3:$AA$1315,DataRegularSeason20242025!$B$3:$B$1315, "&lt;=" &amp; DN$1, DataRegularSeason20242025!$D$3:$D$1315, $A26)+SUMIFS(DataRegularSeason20242025!$AB$3:$AB$1315,DataRegularSeason20242025!$B$3:$B$1315, "&lt;=" &amp; DN$1, DataRegularSeason20242025!$E$3:$E$1315, $A26)</f>
        <v>10</v>
      </c>
      <c r="DO26">
        <f>SUMIFS(DataRegularSeason20242025!$AA$3:$AA$1315,DataRegularSeason20242025!$B$3:$B$1315, "&lt;=" &amp; DO$1, DataRegularSeason20242025!$D$3:$D$1315, $A26)+SUMIFS(DataRegularSeason20242025!$AB$3:$AB$1315,DataRegularSeason20242025!$B$3:$B$1315, "&lt;=" &amp; DO$1, DataRegularSeason20242025!$E$3:$E$1315, $A26)</f>
        <v>10</v>
      </c>
      <c r="DP26">
        <f>SUMIFS(DataRegularSeason20242025!$AA$3:$AA$1315,DataRegularSeason20242025!$B$3:$B$1315, "&lt;=" &amp; DP$1, DataRegularSeason20242025!$D$3:$D$1315, $A26)+SUMIFS(DataRegularSeason20242025!$AB$3:$AB$1315,DataRegularSeason20242025!$B$3:$B$1315, "&lt;=" &amp; DP$1, DataRegularSeason20242025!$E$3:$E$1315, $A26)</f>
        <v>10</v>
      </c>
      <c r="DQ26">
        <f>SUMIFS(DataRegularSeason20242025!$AA$3:$AA$1315,DataRegularSeason20242025!$B$3:$B$1315, "&lt;=" &amp; DQ$1, DataRegularSeason20242025!$D$3:$D$1315, $A26)+SUMIFS(DataRegularSeason20242025!$AB$3:$AB$1315,DataRegularSeason20242025!$B$3:$B$1315, "&lt;=" &amp; DQ$1, DataRegularSeason20242025!$E$3:$E$1315, $A26)</f>
        <v>10</v>
      </c>
      <c r="DR26">
        <f>SUMIFS(DataRegularSeason20242025!$AA$3:$AA$1315,DataRegularSeason20242025!$B$3:$B$1315, "&lt;=" &amp; DR$1, DataRegularSeason20242025!$D$3:$D$1315, $A26)+SUMIFS(DataRegularSeason20242025!$AB$3:$AB$1315,DataRegularSeason20242025!$B$3:$B$1315, "&lt;=" &amp; DR$1, DataRegularSeason20242025!$E$3:$E$1315, $A26)</f>
        <v>10</v>
      </c>
      <c r="DS26">
        <f>SUMIFS(DataRegularSeason20242025!$AA$3:$AA$1315,DataRegularSeason20242025!$B$3:$B$1315, "&lt;=" &amp; DS$1, DataRegularSeason20242025!$D$3:$D$1315, $A26)+SUMIFS(DataRegularSeason20242025!$AB$3:$AB$1315,DataRegularSeason20242025!$B$3:$B$1315, "&lt;=" &amp; DS$1, DataRegularSeason20242025!$E$3:$E$1315, $A26)</f>
        <v>10</v>
      </c>
      <c r="DT26">
        <f>SUMIFS(DataRegularSeason20242025!$AA$3:$AA$1315,DataRegularSeason20242025!$B$3:$B$1315, "&lt;=" &amp; DT$1, DataRegularSeason20242025!$D$3:$D$1315, $A26)+SUMIFS(DataRegularSeason20242025!$AB$3:$AB$1315,DataRegularSeason20242025!$B$3:$B$1315, "&lt;=" &amp; DT$1, DataRegularSeason20242025!$E$3:$E$1315, $A26)</f>
        <v>10</v>
      </c>
      <c r="DU26">
        <f>SUMIFS(DataRegularSeason20242025!$AA$3:$AA$1315,DataRegularSeason20242025!$B$3:$B$1315, "&lt;=" &amp; DU$1, DataRegularSeason20242025!$D$3:$D$1315, $A26)+SUMIFS(DataRegularSeason20242025!$AB$3:$AB$1315,DataRegularSeason20242025!$B$3:$B$1315, "&lt;=" &amp; DU$1, DataRegularSeason20242025!$E$3:$E$1315, $A26)</f>
        <v>10</v>
      </c>
      <c r="DV26">
        <f>SUMIFS(DataRegularSeason20242025!$AA$3:$AA$1315,DataRegularSeason20242025!$B$3:$B$1315, "&lt;=" &amp; DV$1, DataRegularSeason20242025!$D$3:$D$1315, $A26)+SUMIFS(DataRegularSeason20242025!$AB$3:$AB$1315,DataRegularSeason20242025!$B$3:$B$1315, "&lt;=" &amp; DV$1, DataRegularSeason20242025!$E$3:$E$1315, $A26)</f>
        <v>10</v>
      </c>
      <c r="DW26">
        <f>SUMIFS(DataRegularSeason20242025!$AA$3:$AA$1315,DataRegularSeason20242025!$B$3:$B$1315, "&lt;=" &amp; DW$1, DataRegularSeason20242025!$D$3:$D$1315, $A26)+SUMIFS(DataRegularSeason20242025!$AB$3:$AB$1315,DataRegularSeason20242025!$B$3:$B$1315, "&lt;=" &amp; DW$1, DataRegularSeason20242025!$E$3:$E$1315, $A26)</f>
        <v>10</v>
      </c>
      <c r="DX26">
        <f>SUMIFS(DataRegularSeason20242025!$AA$3:$AA$1315,DataRegularSeason20242025!$B$3:$B$1315, "&lt;=" &amp; DX$1, DataRegularSeason20242025!$D$3:$D$1315, $A26)+SUMIFS(DataRegularSeason20242025!$AB$3:$AB$1315,DataRegularSeason20242025!$B$3:$B$1315, "&lt;=" &amp; DX$1, DataRegularSeason20242025!$E$3:$E$1315, $A26)</f>
        <v>10</v>
      </c>
      <c r="DY26">
        <f>SUMIFS(DataRegularSeason20242025!$AA$3:$AA$1315,DataRegularSeason20242025!$B$3:$B$1315, "&lt;=" &amp; DY$1, DataRegularSeason20242025!$D$3:$D$1315, $A26)+SUMIFS(DataRegularSeason20242025!$AB$3:$AB$1315,DataRegularSeason20242025!$B$3:$B$1315, "&lt;=" &amp; DY$1, DataRegularSeason20242025!$E$3:$E$1315, $A26)</f>
        <v>10</v>
      </c>
      <c r="DZ26">
        <f>SUMIFS(DataRegularSeason20242025!$AA$3:$AA$1315,DataRegularSeason20242025!$B$3:$B$1315, "&lt;=" &amp; DZ$1, DataRegularSeason20242025!$D$3:$D$1315, $A26)+SUMIFS(DataRegularSeason20242025!$AB$3:$AB$1315,DataRegularSeason20242025!$B$3:$B$1315, "&lt;=" &amp; DZ$1, DataRegularSeason20242025!$E$3:$E$1315, $A26)</f>
        <v>10</v>
      </c>
      <c r="EA26">
        <f>SUMIFS(DataRegularSeason20242025!$AA$3:$AA$1315,DataRegularSeason20242025!$B$3:$B$1315, "&lt;=" &amp; EA$1, DataRegularSeason20242025!$D$3:$D$1315, $A26)+SUMIFS(DataRegularSeason20242025!$AB$3:$AB$1315,DataRegularSeason20242025!$B$3:$B$1315, "&lt;=" &amp; EA$1, DataRegularSeason20242025!$E$3:$E$1315, $A26)</f>
        <v>10</v>
      </c>
      <c r="EB26">
        <f>SUMIFS(DataRegularSeason20242025!$AA$3:$AA$1315,DataRegularSeason20242025!$B$3:$B$1315, "&lt;=" &amp; EB$1, DataRegularSeason20242025!$D$3:$D$1315, $A26)+SUMIFS(DataRegularSeason20242025!$AB$3:$AB$1315,DataRegularSeason20242025!$B$3:$B$1315, "&lt;=" &amp; EB$1, DataRegularSeason20242025!$E$3:$E$1315, $A26)</f>
        <v>10</v>
      </c>
      <c r="EC26">
        <f>SUMIFS(DataRegularSeason20242025!$AA$3:$AA$1315,DataRegularSeason20242025!$B$3:$B$1315, "&lt;=" &amp; EC$1, DataRegularSeason20242025!$D$3:$D$1315, $A26)+SUMIFS(DataRegularSeason20242025!$AB$3:$AB$1315,DataRegularSeason20242025!$B$3:$B$1315, "&lt;=" &amp; EC$1, DataRegularSeason20242025!$E$3:$E$1315, $A26)</f>
        <v>10</v>
      </c>
      <c r="ED26">
        <f>SUMIFS(DataRegularSeason20242025!$AA$3:$AA$1315,DataRegularSeason20242025!$B$3:$B$1315, "&lt;=" &amp; ED$1, DataRegularSeason20242025!$D$3:$D$1315, $A26)+SUMIFS(DataRegularSeason20242025!$AB$3:$AB$1315,DataRegularSeason20242025!$B$3:$B$1315, "&lt;=" &amp; ED$1, DataRegularSeason20242025!$E$3:$E$1315, $A26)</f>
        <v>10</v>
      </c>
      <c r="EE26">
        <f>SUMIFS(DataRegularSeason20242025!$AA$3:$AA$1315,DataRegularSeason20242025!$B$3:$B$1315, "&lt;=" &amp; EE$1, DataRegularSeason20242025!$D$3:$D$1315, $A26)+SUMIFS(DataRegularSeason20242025!$AB$3:$AB$1315,DataRegularSeason20242025!$B$3:$B$1315, "&lt;=" &amp; EE$1, DataRegularSeason20242025!$E$3:$E$1315, $A26)</f>
        <v>10</v>
      </c>
      <c r="EF26">
        <f>SUMIFS(DataRegularSeason20242025!$AA$3:$AA$1315,DataRegularSeason20242025!$B$3:$B$1315, "&lt;=" &amp; EF$1, DataRegularSeason20242025!$D$3:$D$1315, $A26)+SUMIFS(DataRegularSeason20242025!$AB$3:$AB$1315,DataRegularSeason20242025!$B$3:$B$1315, "&lt;=" &amp; EF$1, DataRegularSeason20242025!$E$3:$E$1315, $A26)</f>
        <v>10</v>
      </c>
      <c r="EG26">
        <f>SUMIFS(DataRegularSeason20242025!$AA$3:$AA$1315,DataRegularSeason20242025!$B$3:$B$1315, "&lt;=" &amp; EG$1, DataRegularSeason20242025!$D$3:$D$1315, $A26)+SUMIFS(DataRegularSeason20242025!$AB$3:$AB$1315,DataRegularSeason20242025!$B$3:$B$1315, "&lt;=" &amp; EG$1, DataRegularSeason20242025!$E$3:$E$1315, $A26)</f>
        <v>10</v>
      </c>
      <c r="EH26">
        <f>SUMIFS(DataRegularSeason20242025!$AA$3:$AA$1315,DataRegularSeason20242025!$B$3:$B$1315, "&lt;=" &amp; EH$1, DataRegularSeason20242025!$D$3:$D$1315, $A26)+SUMIFS(DataRegularSeason20242025!$AB$3:$AB$1315,DataRegularSeason20242025!$B$3:$B$1315, "&lt;=" &amp; EH$1, DataRegularSeason20242025!$E$3:$E$1315, $A26)</f>
        <v>10</v>
      </c>
      <c r="EI26">
        <f>SUMIFS(DataRegularSeason20242025!$AA$3:$AA$1315,DataRegularSeason20242025!$B$3:$B$1315, "&lt;=" &amp; EI$1, DataRegularSeason20242025!$D$3:$D$1315, $A26)+SUMIFS(DataRegularSeason20242025!$AB$3:$AB$1315,DataRegularSeason20242025!$B$3:$B$1315, "&lt;=" &amp; EI$1, DataRegularSeason20242025!$E$3:$E$1315, $A26)</f>
        <v>10</v>
      </c>
      <c r="EJ26">
        <f>SUMIFS(DataRegularSeason20242025!$AA$3:$AA$1315,DataRegularSeason20242025!$B$3:$B$1315, "&lt;=" &amp; EJ$1, DataRegularSeason20242025!$D$3:$D$1315, $A26)+SUMIFS(DataRegularSeason20242025!$AB$3:$AB$1315,DataRegularSeason20242025!$B$3:$B$1315, "&lt;=" &amp; EJ$1, DataRegularSeason20242025!$E$3:$E$1315, $A26)</f>
        <v>10</v>
      </c>
      <c r="EK26">
        <f>SUMIFS(DataRegularSeason20242025!$AA$3:$AA$1315,DataRegularSeason20242025!$B$3:$B$1315, "&lt;=" &amp; EK$1, DataRegularSeason20242025!$D$3:$D$1315, $A26)+SUMIFS(DataRegularSeason20242025!$AB$3:$AB$1315,DataRegularSeason20242025!$B$3:$B$1315, "&lt;=" &amp; EK$1, DataRegularSeason20242025!$E$3:$E$1315, $A26)</f>
        <v>10</v>
      </c>
      <c r="EL26">
        <f>SUMIFS(DataRegularSeason20242025!$AA$3:$AA$1315,DataRegularSeason20242025!$B$3:$B$1315, "&lt;=" &amp; EL$1, DataRegularSeason20242025!$D$3:$D$1315, $A26)+SUMIFS(DataRegularSeason20242025!$AB$3:$AB$1315,DataRegularSeason20242025!$B$3:$B$1315, "&lt;=" &amp; EL$1, DataRegularSeason20242025!$E$3:$E$1315, $A26)</f>
        <v>10</v>
      </c>
      <c r="EM26">
        <f>SUMIFS(DataRegularSeason20242025!$AA$3:$AA$1315,DataRegularSeason20242025!$B$3:$B$1315, "&lt;=" &amp; EM$1, DataRegularSeason20242025!$D$3:$D$1315, $A26)+SUMIFS(DataRegularSeason20242025!$AB$3:$AB$1315,DataRegularSeason20242025!$B$3:$B$1315, "&lt;=" &amp; EM$1, DataRegularSeason20242025!$E$3:$E$1315, $A26)</f>
        <v>10</v>
      </c>
      <c r="EN26">
        <f>SUMIFS(DataRegularSeason20242025!$AA$3:$AA$1315,DataRegularSeason20242025!$B$3:$B$1315, "&lt;=" &amp; EN$1, DataRegularSeason20242025!$D$3:$D$1315, $A26)+SUMIFS(DataRegularSeason20242025!$AB$3:$AB$1315,DataRegularSeason20242025!$B$3:$B$1315, "&lt;=" &amp; EN$1, DataRegularSeason20242025!$E$3:$E$1315, $A26)</f>
        <v>10</v>
      </c>
      <c r="EO26">
        <f>SUMIFS(DataRegularSeason20242025!$AA$3:$AA$1315,DataRegularSeason20242025!$B$3:$B$1315, "&lt;=" &amp; EO$1, DataRegularSeason20242025!$D$3:$D$1315, $A26)+SUMIFS(DataRegularSeason20242025!$AB$3:$AB$1315,DataRegularSeason20242025!$B$3:$B$1315, "&lt;=" &amp; EO$1, DataRegularSeason20242025!$E$3:$E$1315, $A26)</f>
        <v>10</v>
      </c>
      <c r="EP26">
        <f>SUMIFS(DataRegularSeason20242025!$AA$3:$AA$1315,DataRegularSeason20242025!$B$3:$B$1315, "&lt;=" &amp; EP$1, DataRegularSeason20242025!$D$3:$D$1315, $A26)+SUMIFS(DataRegularSeason20242025!$AB$3:$AB$1315,DataRegularSeason20242025!$B$3:$B$1315, "&lt;=" &amp; EP$1, DataRegularSeason20242025!$E$3:$E$1315, $A26)</f>
        <v>10</v>
      </c>
      <c r="EQ26">
        <f>SUMIFS(DataRegularSeason20242025!$AA$3:$AA$1315,DataRegularSeason20242025!$B$3:$B$1315, "&lt;=" &amp; EQ$1, DataRegularSeason20242025!$D$3:$D$1315, $A26)+SUMIFS(DataRegularSeason20242025!$AB$3:$AB$1315,DataRegularSeason20242025!$B$3:$B$1315, "&lt;=" &amp; EQ$1, DataRegularSeason20242025!$E$3:$E$1315, $A26)</f>
        <v>10</v>
      </c>
      <c r="ER26">
        <f>SUMIFS(DataRegularSeason20242025!$AA$3:$AA$1315,DataRegularSeason20242025!$B$3:$B$1315, "&lt;=" &amp; ER$1, DataRegularSeason20242025!$D$3:$D$1315, $A26)+SUMIFS(DataRegularSeason20242025!$AB$3:$AB$1315,DataRegularSeason20242025!$B$3:$B$1315, "&lt;=" &amp; ER$1, DataRegularSeason20242025!$E$3:$E$1315, $A26)</f>
        <v>10</v>
      </c>
      <c r="ES26">
        <f>SUMIFS(DataRegularSeason20242025!$AA$3:$AA$1315,DataRegularSeason20242025!$B$3:$B$1315, "&lt;=" &amp; ES$1, DataRegularSeason20242025!$D$3:$D$1315, $A26)+SUMIFS(DataRegularSeason20242025!$AB$3:$AB$1315,DataRegularSeason20242025!$B$3:$B$1315, "&lt;=" &amp; ES$1, DataRegularSeason20242025!$E$3:$E$1315, $A26)</f>
        <v>10</v>
      </c>
      <c r="ET26">
        <f>SUMIFS(DataRegularSeason20242025!$AA$3:$AA$1315,DataRegularSeason20242025!$B$3:$B$1315, "&lt;=" &amp; ET$1, DataRegularSeason20242025!$D$3:$D$1315, $A26)+SUMIFS(DataRegularSeason20242025!$AB$3:$AB$1315,DataRegularSeason20242025!$B$3:$B$1315, "&lt;=" &amp; ET$1, DataRegularSeason20242025!$E$3:$E$1315, $A26)</f>
        <v>10</v>
      </c>
      <c r="EU26">
        <f>SUMIFS(DataRegularSeason20242025!$AA$3:$AA$1315,DataRegularSeason20242025!$B$3:$B$1315, "&lt;=" &amp; EU$1, DataRegularSeason20242025!$D$3:$D$1315, $A26)+SUMIFS(DataRegularSeason20242025!$AB$3:$AB$1315,DataRegularSeason20242025!$B$3:$B$1315, "&lt;=" &amp; EU$1, DataRegularSeason20242025!$E$3:$E$1315, $A26)</f>
        <v>10</v>
      </c>
      <c r="EV26">
        <f>SUMIFS(DataRegularSeason20242025!$AA$3:$AA$1315,DataRegularSeason20242025!$B$3:$B$1315, "&lt;=" &amp; EV$1, DataRegularSeason20242025!$D$3:$D$1315, $A26)+SUMIFS(DataRegularSeason20242025!$AB$3:$AB$1315,DataRegularSeason20242025!$B$3:$B$1315, "&lt;=" &amp; EV$1, DataRegularSeason20242025!$E$3:$E$1315, $A26)</f>
        <v>10</v>
      </c>
      <c r="EW26">
        <f>SUMIFS(DataRegularSeason20242025!$AA$3:$AA$1315,DataRegularSeason20242025!$B$3:$B$1315, "&lt;=" &amp; EW$1, DataRegularSeason20242025!$D$3:$D$1315, $A26)+SUMIFS(DataRegularSeason20242025!$AB$3:$AB$1315,DataRegularSeason20242025!$B$3:$B$1315, "&lt;=" &amp; EW$1, DataRegularSeason20242025!$E$3:$E$1315, $A26)</f>
        <v>10</v>
      </c>
      <c r="EX26">
        <f>SUMIFS(DataRegularSeason20242025!$AA$3:$AA$1315,DataRegularSeason20242025!$B$3:$B$1315, "&lt;=" &amp; EX$1, DataRegularSeason20242025!$D$3:$D$1315, $A26)+SUMIFS(DataRegularSeason20242025!$AB$3:$AB$1315,DataRegularSeason20242025!$B$3:$B$1315, "&lt;=" &amp; EX$1, DataRegularSeason20242025!$E$3:$E$1315, $A26)</f>
        <v>10</v>
      </c>
      <c r="EY26">
        <f>SUMIFS(DataRegularSeason20242025!$AA$3:$AA$1315,DataRegularSeason20242025!$B$3:$B$1315, "&lt;=" &amp; EY$1, DataRegularSeason20242025!$D$3:$D$1315, $A26)+SUMIFS(DataRegularSeason20242025!$AB$3:$AB$1315,DataRegularSeason20242025!$B$3:$B$1315, "&lt;=" &amp; EY$1, DataRegularSeason20242025!$E$3:$E$1315, $A26)</f>
        <v>10</v>
      </c>
      <c r="EZ26">
        <f>SUMIFS(DataRegularSeason20242025!$AA$3:$AA$1315,DataRegularSeason20242025!$B$3:$B$1315, "&lt;=" &amp; EZ$1, DataRegularSeason20242025!$D$3:$D$1315, $A26)+SUMIFS(DataRegularSeason20242025!$AB$3:$AB$1315,DataRegularSeason20242025!$B$3:$B$1315, "&lt;=" &amp; EZ$1, DataRegularSeason20242025!$E$3:$E$1315, $A26)</f>
        <v>10</v>
      </c>
      <c r="FA26">
        <f>SUMIFS(DataRegularSeason20242025!$AA$3:$AA$1315,DataRegularSeason20242025!$B$3:$B$1315, "&lt;=" &amp; FA$1, DataRegularSeason20242025!$D$3:$D$1315, $A26)+SUMIFS(DataRegularSeason20242025!$AB$3:$AB$1315,DataRegularSeason20242025!$B$3:$B$1315, "&lt;=" &amp; FA$1, DataRegularSeason20242025!$E$3:$E$1315, $A26)</f>
        <v>10</v>
      </c>
      <c r="FB26">
        <f>SUMIFS(DataRegularSeason20242025!$AA$3:$AA$1315,DataRegularSeason20242025!$B$3:$B$1315, "&lt;=" &amp; FB$1, DataRegularSeason20242025!$D$3:$D$1315, $A26)+SUMIFS(DataRegularSeason20242025!$AB$3:$AB$1315,DataRegularSeason20242025!$B$3:$B$1315, "&lt;=" &amp; FB$1, DataRegularSeason20242025!$E$3:$E$1315, $A26)</f>
        <v>10</v>
      </c>
      <c r="FC26">
        <f>SUMIFS(DataRegularSeason20242025!$AA$3:$AA$1315,DataRegularSeason20242025!$B$3:$B$1315, "&lt;=" &amp; FC$1, DataRegularSeason20242025!$D$3:$D$1315, $A26)+SUMIFS(DataRegularSeason20242025!$AB$3:$AB$1315,DataRegularSeason20242025!$B$3:$B$1315, "&lt;=" &amp; FC$1, DataRegularSeason20242025!$E$3:$E$1315, $A26)</f>
        <v>10</v>
      </c>
      <c r="FD26">
        <f>SUMIFS(DataRegularSeason20242025!$AA$3:$AA$1315,DataRegularSeason20242025!$B$3:$B$1315, "&lt;=" &amp; FD$1, DataRegularSeason20242025!$D$3:$D$1315, $A26)+SUMIFS(DataRegularSeason20242025!$AB$3:$AB$1315,DataRegularSeason20242025!$B$3:$B$1315, "&lt;=" &amp; FD$1, DataRegularSeason20242025!$E$3:$E$1315, $A26)</f>
        <v>10</v>
      </c>
      <c r="FE26">
        <f>SUMIFS(DataRegularSeason20242025!$AA$3:$AA$1315,DataRegularSeason20242025!$B$3:$B$1315, "&lt;=" &amp; FE$1, DataRegularSeason20242025!$D$3:$D$1315, $A26)+SUMIFS(DataRegularSeason20242025!$AB$3:$AB$1315,DataRegularSeason20242025!$B$3:$B$1315, "&lt;=" &amp; FE$1, DataRegularSeason20242025!$E$3:$E$1315, $A26)</f>
        <v>10</v>
      </c>
      <c r="FF26">
        <f>SUMIFS(DataRegularSeason20242025!$AA$3:$AA$1315,DataRegularSeason20242025!$B$3:$B$1315, "&lt;=" &amp; FF$1, DataRegularSeason20242025!$D$3:$D$1315, $A26)+SUMIFS(DataRegularSeason20242025!$AB$3:$AB$1315,DataRegularSeason20242025!$B$3:$B$1315, "&lt;=" &amp; FF$1, DataRegularSeason20242025!$E$3:$E$1315, $A26)</f>
        <v>10</v>
      </c>
      <c r="FG26">
        <f>SUMIFS(DataRegularSeason20242025!$AA$3:$AA$1315,DataRegularSeason20242025!$B$3:$B$1315, "&lt;=" &amp; FG$1, DataRegularSeason20242025!$D$3:$D$1315, $A26)+SUMIFS(DataRegularSeason20242025!$AB$3:$AB$1315,DataRegularSeason20242025!$B$3:$B$1315, "&lt;=" &amp; FG$1, DataRegularSeason20242025!$E$3:$E$1315, $A26)</f>
        <v>10</v>
      </c>
      <c r="FH26">
        <f>SUMIFS(DataRegularSeason20242025!$AA$3:$AA$1315,DataRegularSeason20242025!$B$3:$B$1315, "&lt;=" &amp; FH$1, DataRegularSeason20242025!$D$3:$D$1315, $A26)+SUMIFS(DataRegularSeason20242025!$AB$3:$AB$1315,DataRegularSeason20242025!$B$3:$B$1315, "&lt;=" &amp; FH$1, DataRegularSeason20242025!$E$3:$E$1315, $A26)</f>
        <v>10</v>
      </c>
      <c r="FI26">
        <f>SUMIFS(DataRegularSeason20242025!$AA$3:$AA$1315,DataRegularSeason20242025!$B$3:$B$1315, "&lt;=" &amp; FI$1, DataRegularSeason20242025!$D$3:$D$1315, $A26)+SUMIFS(DataRegularSeason20242025!$AB$3:$AB$1315,DataRegularSeason20242025!$B$3:$B$1315, "&lt;=" &amp; FI$1, DataRegularSeason20242025!$E$3:$E$1315, $A26)</f>
        <v>10</v>
      </c>
      <c r="FJ26">
        <f>SUMIFS(DataRegularSeason20242025!$AA$3:$AA$1315,DataRegularSeason20242025!$B$3:$B$1315, "&lt;=" &amp; FJ$1, DataRegularSeason20242025!$D$3:$D$1315, $A26)+SUMIFS(DataRegularSeason20242025!$AB$3:$AB$1315,DataRegularSeason20242025!$B$3:$B$1315, "&lt;=" &amp; FJ$1, DataRegularSeason20242025!$E$3:$E$1315, $A26)</f>
        <v>10</v>
      </c>
      <c r="FK26">
        <f>SUMIFS(DataRegularSeason20242025!$AA$3:$AA$1315,DataRegularSeason20242025!$B$3:$B$1315, "&lt;=" &amp; FK$1, DataRegularSeason20242025!$D$3:$D$1315, $A26)+SUMIFS(DataRegularSeason20242025!$AB$3:$AB$1315,DataRegularSeason20242025!$B$3:$B$1315, "&lt;=" &amp; FK$1, DataRegularSeason20242025!$E$3:$E$1315, $A26)</f>
        <v>10</v>
      </c>
      <c r="FL26">
        <f>SUMIFS(DataRegularSeason20242025!$AA$3:$AA$1315,DataRegularSeason20242025!$B$3:$B$1315, "&lt;=" &amp; FL$1, DataRegularSeason20242025!$D$3:$D$1315, $A26)+SUMIFS(DataRegularSeason20242025!$AB$3:$AB$1315,DataRegularSeason20242025!$B$3:$B$1315, "&lt;=" &amp; FL$1, DataRegularSeason20242025!$E$3:$E$1315, $A26)</f>
        <v>10</v>
      </c>
      <c r="FM26">
        <f>SUMIFS(DataRegularSeason20242025!$AA$3:$AA$1315,DataRegularSeason20242025!$B$3:$B$1315, "&lt;=" &amp; FM$1, DataRegularSeason20242025!$D$3:$D$1315, $A26)+SUMIFS(DataRegularSeason20242025!$AB$3:$AB$1315,DataRegularSeason20242025!$B$3:$B$1315, "&lt;=" &amp; FM$1, DataRegularSeason20242025!$E$3:$E$1315, $A26)</f>
        <v>10</v>
      </c>
      <c r="FN26">
        <f>SUMIFS(DataRegularSeason20242025!$AA$3:$AA$1315,DataRegularSeason20242025!$B$3:$B$1315, "&lt;=" &amp; FN$1, DataRegularSeason20242025!$D$3:$D$1315, $A26)+SUMIFS(DataRegularSeason20242025!$AB$3:$AB$1315,DataRegularSeason20242025!$B$3:$B$1315, "&lt;=" &amp; FN$1, DataRegularSeason20242025!$E$3:$E$1315, $A26)</f>
        <v>10</v>
      </c>
      <c r="FO26">
        <f>SUMIFS(DataRegularSeason20242025!$AA$3:$AA$1315,DataRegularSeason20242025!$B$3:$B$1315, "&lt;=" &amp; FO$1, DataRegularSeason20242025!$D$3:$D$1315, $A26)+SUMIFS(DataRegularSeason20242025!$AB$3:$AB$1315,DataRegularSeason20242025!$B$3:$B$1315, "&lt;=" &amp; FO$1, DataRegularSeason20242025!$E$3:$E$1315, $A26)</f>
        <v>10</v>
      </c>
      <c r="FP26">
        <f>SUMIFS(DataRegularSeason20242025!$AA$3:$AA$1315,DataRegularSeason20242025!$B$3:$B$1315, "&lt;=" &amp; FP$1, DataRegularSeason20242025!$D$3:$D$1315, $A26)+SUMIFS(DataRegularSeason20242025!$AB$3:$AB$1315,DataRegularSeason20242025!$B$3:$B$1315, "&lt;=" &amp; FP$1, DataRegularSeason20242025!$E$3:$E$1315, $A26)</f>
        <v>10</v>
      </c>
      <c r="FQ26">
        <f>SUMIFS(DataRegularSeason20242025!$AA$3:$AA$1315,DataRegularSeason20242025!$B$3:$B$1315, "&lt;=" &amp; FQ$1, DataRegularSeason20242025!$D$3:$D$1315, $A26)+SUMIFS(DataRegularSeason20242025!$AB$3:$AB$1315,DataRegularSeason20242025!$B$3:$B$1315, "&lt;=" &amp; FQ$1, DataRegularSeason20242025!$E$3:$E$1315, $A26)</f>
        <v>10</v>
      </c>
      <c r="FR26">
        <f>SUMIFS(DataRegularSeason20242025!$AA$3:$AA$1315,DataRegularSeason20242025!$B$3:$B$1315, "&lt;=" &amp; FR$1, DataRegularSeason20242025!$D$3:$D$1315, $A26)+SUMIFS(DataRegularSeason20242025!$AB$3:$AB$1315,DataRegularSeason20242025!$B$3:$B$1315, "&lt;=" &amp; FR$1, DataRegularSeason20242025!$E$3:$E$1315, $A26)</f>
        <v>10</v>
      </c>
      <c r="FS26">
        <f>SUMIFS(DataRegularSeason20242025!$AA$3:$AA$1315,DataRegularSeason20242025!$B$3:$B$1315, "&lt;=" &amp; FS$1, DataRegularSeason20242025!$D$3:$D$1315, $A26)+SUMIFS(DataRegularSeason20242025!$AB$3:$AB$1315,DataRegularSeason20242025!$B$3:$B$1315, "&lt;=" &amp; FS$1, DataRegularSeason20242025!$E$3:$E$1315, $A26)</f>
        <v>10</v>
      </c>
      <c r="FT26">
        <f>SUMIFS(DataRegularSeason20242025!$AA$3:$AA$1315,DataRegularSeason20242025!$B$3:$B$1315, "&lt;=" &amp; FT$1, DataRegularSeason20242025!$D$3:$D$1315, $A26)+SUMIFS(DataRegularSeason20242025!$AB$3:$AB$1315,DataRegularSeason20242025!$B$3:$B$1315, "&lt;=" &amp; FT$1, DataRegularSeason20242025!$E$3:$E$1315, $A26)</f>
        <v>10</v>
      </c>
      <c r="FU26">
        <f>SUMIFS(DataRegularSeason20242025!$AA$3:$AA$1315,DataRegularSeason20242025!$B$3:$B$1315, "&lt;=" &amp; FU$1, DataRegularSeason20242025!$D$3:$D$1315, $A26)+SUMIFS(DataRegularSeason20242025!$AB$3:$AB$1315,DataRegularSeason20242025!$B$3:$B$1315, "&lt;=" &amp; FU$1, DataRegularSeason20242025!$E$3:$E$1315, $A26)</f>
        <v>10</v>
      </c>
      <c r="FV26">
        <f>SUMIFS(DataRegularSeason20242025!$AA$3:$AA$1315,DataRegularSeason20242025!$B$3:$B$1315, "&lt;=" &amp; FV$1, DataRegularSeason20242025!$D$3:$D$1315, $A26)+SUMIFS(DataRegularSeason20242025!$AB$3:$AB$1315,DataRegularSeason20242025!$B$3:$B$1315, "&lt;=" &amp; FV$1, DataRegularSeason20242025!$E$3:$E$1315, $A26)</f>
        <v>10</v>
      </c>
      <c r="FW26">
        <f>SUMIFS(DataRegularSeason20242025!$AA$3:$AA$1315,DataRegularSeason20242025!$B$3:$B$1315, "&lt;=" &amp; FW$1, DataRegularSeason20242025!$D$3:$D$1315, $A26)+SUMIFS(DataRegularSeason20242025!$AB$3:$AB$1315,DataRegularSeason20242025!$B$3:$B$1315, "&lt;=" &amp; FW$1, DataRegularSeason20242025!$E$3:$E$1315, $A26)</f>
        <v>10</v>
      </c>
      <c r="FX26">
        <f>SUMIFS(DataRegularSeason20242025!$AA$3:$AA$1315,DataRegularSeason20242025!$B$3:$B$1315, "&lt;=" &amp; FX$1, DataRegularSeason20242025!$D$3:$D$1315, $A26)+SUMIFS(DataRegularSeason20242025!$AB$3:$AB$1315,DataRegularSeason20242025!$B$3:$B$1315, "&lt;=" &amp; FX$1, DataRegularSeason20242025!$E$3:$E$1315, $A26)</f>
        <v>10</v>
      </c>
      <c r="FY26">
        <f>SUMIFS(DataRegularSeason20242025!$AA$3:$AA$1315,DataRegularSeason20242025!$B$3:$B$1315, "&lt;=" &amp; FY$1, DataRegularSeason20242025!$D$3:$D$1315, $A26)+SUMIFS(DataRegularSeason20242025!$AB$3:$AB$1315,DataRegularSeason20242025!$B$3:$B$1315, "&lt;=" &amp; FY$1, DataRegularSeason20242025!$E$3:$E$1315, $A26)</f>
        <v>10</v>
      </c>
      <c r="FZ26">
        <f>SUMIFS(DataRegularSeason20242025!$AA$3:$AA$1315,DataRegularSeason20242025!$B$3:$B$1315, "&lt;=" &amp; FZ$1, DataRegularSeason20242025!$D$3:$D$1315, $A26)+SUMIFS(DataRegularSeason20242025!$AB$3:$AB$1315,DataRegularSeason20242025!$B$3:$B$1315, "&lt;=" &amp; FZ$1, DataRegularSeason20242025!$E$3:$E$1315, $A26)</f>
        <v>10</v>
      </c>
      <c r="GA26">
        <f>SUMIFS(DataRegularSeason20242025!$AA$3:$AA$1315,DataRegularSeason20242025!$B$3:$B$1315, "&lt;=" &amp; GA$1, DataRegularSeason20242025!$D$3:$D$1315, $A26)+SUMIFS(DataRegularSeason20242025!$AB$3:$AB$1315,DataRegularSeason20242025!$B$3:$B$1315, "&lt;=" &amp; GA$1, DataRegularSeason20242025!$E$3:$E$1315, $A26)</f>
        <v>10</v>
      </c>
      <c r="GB26">
        <f>SUMIFS(DataRegularSeason20242025!$AA$3:$AA$1315,DataRegularSeason20242025!$B$3:$B$1315, "&lt;=" &amp; GB$1, DataRegularSeason20242025!$D$3:$D$1315, $A26)+SUMIFS(DataRegularSeason20242025!$AB$3:$AB$1315,DataRegularSeason20242025!$B$3:$B$1315, "&lt;=" &amp; GB$1, DataRegularSeason20242025!$E$3:$E$1315, $A26)</f>
        <v>10</v>
      </c>
      <c r="GC26">
        <f>SUMIFS(DataRegularSeason20242025!$AA$3:$AA$1315,DataRegularSeason20242025!$B$3:$B$1315, "&lt;=" &amp; GC$1, DataRegularSeason20242025!$D$3:$D$1315, $A26)+SUMIFS(DataRegularSeason20242025!$AB$3:$AB$1315,DataRegularSeason20242025!$B$3:$B$1315, "&lt;=" &amp; GC$1, DataRegularSeason20242025!$E$3:$E$1315, $A26)</f>
        <v>10</v>
      </c>
      <c r="GD26">
        <f>SUMIFS(DataRegularSeason20242025!$AA$3:$AA$1315,DataRegularSeason20242025!$B$3:$B$1315, "&lt;=" &amp; GD$1, DataRegularSeason20242025!$D$3:$D$1315, $A26)+SUMIFS(DataRegularSeason20242025!$AB$3:$AB$1315,DataRegularSeason20242025!$B$3:$B$1315, "&lt;=" &amp; GD$1, DataRegularSeason20242025!$E$3:$E$1315, $A26)</f>
        <v>10</v>
      </c>
      <c r="GE26">
        <f>SUMIFS(DataRegularSeason20242025!$AA$3:$AA$1315,DataRegularSeason20242025!$B$3:$B$1315, "&lt;=" &amp; GE$1, DataRegularSeason20242025!$D$3:$D$1315, $A26)+SUMIFS(DataRegularSeason20242025!$AB$3:$AB$1315,DataRegularSeason20242025!$B$3:$B$1315, "&lt;=" &amp; GE$1, DataRegularSeason20242025!$E$3:$E$1315, $A26)</f>
        <v>10</v>
      </c>
      <c r="GF26">
        <f>SUMIFS(DataRegularSeason20242025!$AA$3:$AA$1315,DataRegularSeason20242025!$B$3:$B$1315, "&lt;=" &amp; GF$1, DataRegularSeason20242025!$D$3:$D$1315, $A26)+SUMIFS(DataRegularSeason20242025!$AB$3:$AB$1315,DataRegularSeason20242025!$B$3:$B$1315, "&lt;=" &amp; GF$1, DataRegularSeason20242025!$E$3:$E$1315, $A26)</f>
        <v>10</v>
      </c>
      <c r="GG26">
        <f>SUMIFS(DataRegularSeason20242025!$AA$3:$AA$1315,DataRegularSeason20242025!$B$3:$B$1315, "&lt;=" &amp; GG$1, DataRegularSeason20242025!$D$3:$D$1315, $A26)+SUMIFS(DataRegularSeason20242025!$AB$3:$AB$1315,DataRegularSeason20242025!$B$3:$B$1315, "&lt;=" &amp; GG$1, DataRegularSeason20242025!$E$3:$E$1315, $A26)</f>
        <v>10</v>
      </c>
      <c r="GH26">
        <f>SUMIFS(DataRegularSeason20242025!$AA$3:$AA$1315,DataRegularSeason20242025!$B$3:$B$1315, "&lt;=" &amp; GH$1, DataRegularSeason20242025!$D$3:$D$1315, $A26)+SUMIFS(DataRegularSeason20242025!$AB$3:$AB$1315,DataRegularSeason20242025!$B$3:$B$1315, "&lt;=" &amp; GH$1, DataRegularSeason20242025!$E$3:$E$1315, $A26)</f>
        <v>10</v>
      </c>
      <c r="GI26">
        <f>SUMIFS(DataRegularSeason20242025!$AA$3:$AA$1315,DataRegularSeason20242025!$B$3:$B$1315, "&lt;=" &amp; GI$1, DataRegularSeason20242025!$D$3:$D$1315, $A26)+SUMIFS(DataRegularSeason20242025!$AB$3:$AB$1315,DataRegularSeason20242025!$B$3:$B$1315, "&lt;=" &amp; GI$1, DataRegularSeason20242025!$E$3:$E$1315, $A26)</f>
        <v>10</v>
      </c>
      <c r="GJ26">
        <f>SUMIFS(DataRegularSeason20242025!$AA$3:$AA$1315,DataRegularSeason20242025!$B$3:$B$1315, "&lt;=" &amp; GJ$1, DataRegularSeason20242025!$D$3:$D$1315, $A26)+SUMIFS(DataRegularSeason20242025!$AB$3:$AB$1315,DataRegularSeason20242025!$B$3:$B$1315, "&lt;=" &amp; GJ$1, DataRegularSeason20242025!$E$3:$E$1315, $A26)</f>
        <v>10</v>
      </c>
      <c r="GK26">
        <f>SUMIFS(DataRegularSeason20242025!$AA$3:$AA$1315,DataRegularSeason20242025!$B$3:$B$1315, "&lt;=" &amp; GK$1, DataRegularSeason20242025!$D$3:$D$1315, $A26)+SUMIFS(DataRegularSeason20242025!$AB$3:$AB$1315,DataRegularSeason20242025!$B$3:$B$1315, "&lt;=" &amp; GK$1, DataRegularSeason20242025!$E$3:$E$1315, $A26)</f>
        <v>10</v>
      </c>
      <c r="GL26">
        <f>SUMIFS(DataRegularSeason20242025!$AA$3:$AA$1315,DataRegularSeason20242025!$B$3:$B$1315, "&lt;=" &amp; GL$1, DataRegularSeason20242025!$D$3:$D$1315, $A26)+SUMIFS(DataRegularSeason20242025!$AB$3:$AB$1315,DataRegularSeason20242025!$B$3:$B$1315, "&lt;=" &amp; GL$1, DataRegularSeason20242025!$E$3:$E$1315, $A26)</f>
        <v>10</v>
      </c>
      <c r="GM26">
        <f>SUMIFS(DataRegularSeason20242025!$AA$3:$AA$1315,DataRegularSeason20242025!$B$3:$B$1315, "&lt;=" &amp; GM$1, DataRegularSeason20242025!$D$3:$D$1315, $A26)+SUMIFS(DataRegularSeason20242025!$AB$3:$AB$1315,DataRegularSeason20242025!$B$3:$B$1315, "&lt;=" &amp; GM$1, DataRegularSeason20242025!$E$3:$E$1315, $A26)</f>
        <v>10</v>
      </c>
      <c r="GN26">
        <f>SUMIFS(DataRegularSeason20242025!$AA$3:$AA$1315,DataRegularSeason20242025!$B$3:$B$1315, "&lt;=" &amp; GN$1, DataRegularSeason20242025!$D$3:$D$1315, $A26)+SUMIFS(DataRegularSeason20242025!$AB$3:$AB$1315,DataRegularSeason20242025!$B$3:$B$1315, "&lt;=" &amp; GN$1, DataRegularSeason20242025!$E$3:$E$1315, $A26)</f>
        <v>10</v>
      </c>
      <c r="GO26">
        <f>SUMIFS(DataRegularSeason20242025!$AA$3:$AA$1315,DataRegularSeason20242025!$B$3:$B$1315, "&lt;=" &amp; GO$1, DataRegularSeason20242025!$D$3:$D$1315, $A26)+SUMIFS(DataRegularSeason20242025!$AB$3:$AB$1315,DataRegularSeason20242025!$B$3:$B$1315, "&lt;=" &amp; GO$1, DataRegularSeason20242025!$E$3:$E$1315, $A26)</f>
        <v>10</v>
      </c>
      <c r="GP26">
        <f>SUMIFS(DataRegularSeason20242025!$AA$3:$AA$1315,DataRegularSeason20242025!$B$3:$B$1315, "&lt;=" &amp; GP$1, DataRegularSeason20242025!$D$3:$D$1315, $A26)+SUMIFS(DataRegularSeason20242025!$AB$3:$AB$1315,DataRegularSeason20242025!$B$3:$B$1315, "&lt;=" &amp; GP$1, DataRegularSeason20242025!$E$3:$E$1315, $A26)</f>
        <v>10</v>
      </c>
      <c r="GQ26">
        <f>SUMIFS(DataRegularSeason20242025!$AA$3:$AA$1315,DataRegularSeason20242025!$B$3:$B$1315, "&lt;=" &amp; GQ$1, DataRegularSeason20242025!$D$3:$D$1315, $A26)+SUMIFS(DataRegularSeason20242025!$AB$3:$AB$1315,DataRegularSeason20242025!$B$3:$B$1315, "&lt;=" &amp; GQ$1, DataRegularSeason20242025!$E$3:$E$1315, $A26)</f>
        <v>10</v>
      </c>
      <c r="GR26">
        <f>SUMIFS(DataRegularSeason20242025!$AA$3:$AA$1315,DataRegularSeason20242025!$B$3:$B$1315, "&lt;=" &amp; GR$1, DataRegularSeason20242025!$D$3:$D$1315, $A26)+SUMIFS(DataRegularSeason20242025!$AB$3:$AB$1315,DataRegularSeason20242025!$B$3:$B$1315, "&lt;=" &amp; GR$1, DataRegularSeason20242025!$E$3:$E$1315, $A26)</f>
        <v>10</v>
      </c>
      <c r="GS26">
        <f>SUMIFS(DataRegularSeason20242025!$AA$3:$AA$1315,DataRegularSeason20242025!$B$3:$B$1315, "&lt;=" &amp; GS$1, DataRegularSeason20242025!$D$3:$D$1315, $A26)+SUMIFS(DataRegularSeason20242025!$AB$3:$AB$1315,DataRegularSeason20242025!$B$3:$B$1315, "&lt;=" &amp; GS$1, DataRegularSeason20242025!$E$3:$E$1315, $A26)</f>
        <v>10</v>
      </c>
      <c r="GT26">
        <f>SUMIFS(DataRegularSeason20242025!$AA$3:$AA$1315,DataRegularSeason20242025!$B$3:$B$1315, "&lt;=" &amp; GT$1, DataRegularSeason20242025!$D$3:$D$1315, $A26)+SUMIFS(DataRegularSeason20242025!$AB$3:$AB$1315,DataRegularSeason20242025!$B$3:$B$1315, "&lt;=" &amp; GT$1, DataRegularSeason20242025!$E$3:$E$1315, $A26)</f>
        <v>10</v>
      </c>
      <c r="GU26">
        <f>SUMIFS(DataRegularSeason20242025!$AA$3:$AA$1315,DataRegularSeason20242025!$B$3:$B$1315, "&lt;=" &amp; GU$1, DataRegularSeason20242025!$D$3:$D$1315, $A26)+SUMIFS(DataRegularSeason20242025!$AB$3:$AB$1315,DataRegularSeason20242025!$B$3:$B$1315, "&lt;=" &amp; GU$1, DataRegularSeason20242025!$E$3:$E$1315, $A26)</f>
        <v>10</v>
      </c>
    </row>
    <row r="27" spans="1:203" x14ac:dyDescent="0.25">
      <c r="A27" t="s">
        <v>15</v>
      </c>
      <c r="B27" t="s">
        <v>97</v>
      </c>
      <c r="C27" t="s">
        <v>95</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2</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4</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6</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7</v>
      </c>
      <c r="R27">
        <f>SUMIFS(DataRegularSeason20242025!$AA$3:$AA$1315,DataRegularSeason20242025!$B$3:$B$1315, "&lt;=" &amp; R$1, DataRegularSeason20242025!$D$3:$D$1315, $A27)+SUMIFS(DataRegularSeason20242025!$AB$3:$AB$1315,DataRegularSeason20242025!$B$3:$B$1315, "&lt;=" &amp; R$1, DataRegularSeason20242025!$E$3:$E$1315, $A27)</f>
        <v>7</v>
      </c>
      <c r="S27">
        <f>SUMIFS(DataRegularSeason20242025!$AA$3:$AA$1315,DataRegularSeason20242025!$B$3:$B$1315, "&lt;=" &amp; S$1, DataRegularSeason20242025!$D$3:$D$1315, $A27)+SUMIFS(DataRegularSeason20242025!$AB$3:$AB$1315,DataRegularSeason20242025!$B$3:$B$1315, "&lt;=" &amp; S$1, DataRegularSeason20242025!$E$3:$E$1315, $A27)</f>
        <v>7</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9</v>
      </c>
      <c r="AA27">
        <f>SUMIFS(DataRegularSeason20242025!$AA$3:$AA$1315,DataRegularSeason20242025!$B$3:$B$1315, "&lt;=" &amp; AA$1, DataRegularSeason20242025!$D$3:$D$1315, $A27)+SUMIFS(DataRegularSeason20242025!$AB$3:$AB$1315,DataRegularSeason20242025!$B$3:$B$1315, "&lt;=" &amp; AA$1, DataRegularSeason20242025!$E$3:$E$1315, $A27)</f>
        <v>9</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10</v>
      </c>
      <c r="AD27">
        <f>SUMIFS(DataRegularSeason20242025!$AA$3:$AA$1315,DataRegularSeason20242025!$B$3:$B$1315, "&lt;=" &amp; AD$1, DataRegularSeason20242025!$D$3:$D$1315, $A27)+SUMIFS(DataRegularSeason20242025!$AB$3:$AB$1315,DataRegularSeason20242025!$B$3:$B$1315, "&lt;=" &amp; AD$1, DataRegularSeason20242025!$E$3:$E$1315, $A27)</f>
        <v>10</v>
      </c>
      <c r="AE27">
        <f>SUMIFS(DataRegularSeason20242025!$AA$3:$AA$1315,DataRegularSeason20242025!$B$3:$B$1315, "&lt;=" &amp; AE$1, DataRegularSeason20242025!$D$3:$D$1315, $A27)+SUMIFS(DataRegularSeason20242025!$AB$3:$AB$1315,DataRegularSeason20242025!$B$3:$B$1315, "&lt;=" &amp; AE$1, DataRegularSeason20242025!$E$3:$E$1315, $A27)</f>
        <v>10</v>
      </c>
      <c r="AF27">
        <f>SUMIFS(DataRegularSeason20242025!$AA$3:$AA$1315,DataRegularSeason20242025!$B$3:$B$1315, "&lt;=" &amp; AF$1, DataRegularSeason20242025!$D$3:$D$1315, $A27)+SUMIFS(DataRegularSeason20242025!$AB$3:$AB$1315,DataRegularSeason20242025!$B$3:$B$1315, "&lt;=" &amp; AF$1, DataRegularSeason20242025!$E$3:$E$1315, $A27)</f>
        <v>10</v>
      </c>
      <c r="AG27">
        <f>SUMIFS(DataRegularSeason20242025!$AA$3:$AA$1315,DataRegularSeason20242025!$B$3:$B$1315, "&lt;=" &amp; AG$1, DataRegularSeason20242025!$D$3:$D$1315, $A27)+SUMIFS(DataRegularSeason20242025!$AB$3:$AB$1315,DataRegularSeason20242025!$B$3:$B$1315, "&lt;=" &amp; AG$1, DataRegularSeason20242025!$E$3:$E$1315, $A27)</f>
        <v>10</v>
      </c>
      <c r="AH27">
        <f>SUMIFS(DataRegularSeason20242025!$AA$3:$AA$1315,DataRegularSeason20242025!$B$3:$B$1315, "&lt;=" &amp; AH$1, DataRegularSeason20242025!$D$3:$D$1315, $A27)+SUMIFS(DataRegularSeason20242025!$AB$3:$AB$1315,DataRegularSeason20242025!$B$3:$B$1315, "&lt;=" &amp; AH$1, DataRegularSeason20242025!$E$3:$E$1315, $A27)</f>
        <v>10</v>
      </c>
      <c r="AI27">
        <f>SUMIFS(DataRegularSeason20242025!$AA$3:$AA$1315,DataRegularSeason20242025!$B$3:$B$1315, "&lt;=" &amp; AI$1, DataRegularSeason20242025!$D$3:$D$1315, $A27)+SUMIFS(DataRegularSeason20242025!$AB$3:$AB$1315,DataRegularSeason20242025!$B$3:$B$1315, "&lt;=" &amp; AI$1, DataRegularSeason20242025!$E$3:$E$1315, $A27)</f>
        <v>10</v>
      </c>
      <c r="AJ27">
        <f>SUMIFS(DataRegularSeason20242025!$AA$3:$AA$1315,DataRegularSeason20242025!$B$3:$B$1315, "&lt;=" &amp; AJ$1, DataRegularSeason20242025!$D$3:$D$1315, $A27)+SUMIFS(DataRegularSeason20242025!$AB$3:$AB$1315,DataRegularSeason20242025!$B$3:$B$1315, "&lt;=" &amp; AJ$1, DataRegularSeason20242025!$E$3:$E$1315, $A27)</f>
        <v>10</v>
      </c>
      <c r="AK27">
        <f>SUMIFS(DataRegularSeason20242025!$AA$3:$AA$1315,DataRegularSeason20242025!$B$3:$B$1315, "&lt;=" &amp; AK$1, DataRegularSeason20242025!$D$3:$D$1315, $A27)+SUMIFS(DataRegularSeason20242025!$AB$3:$AB$1315,DataRegularSeason20242025!$B$3:$B$1315, "&lt;=" &amp; AK$1, DataRegularSeason20242025!$E$3:$E$1315, $A27)</f>
        <v>10</v>
      </c>
      <c r="AL27">
        <f>SUMIFS(DataRegularSeason20242025!$AA$3:$AA$1315,DataRegularSeason20242025!$B$3:$B$1315, "&lt;=" &amp; AL$1, DataRegularSeason20242025!$D$3:$D$1315, $A27)+SUMIFS(DataRegularSeason20242025!$AB$3:$AB$1315,DataRegularSeason20242025!$B$3:$B$1315, "&lt;=" &amp; AL$1, DataRegularSeason20242025!$E$3:$E$1315, $A27)</f>
        <v>10</v>
      </c>
      <c r="AM27">
        <f>SUMIFS(DataRegularSeason20242025!$AA$3:$AA$1315,DataRegularSeason20242025!$B$3:$B$1315, "&lt;=" &amp; AM$1, DataRegularSeason20242025!$D$3:$D$1315, $A27)+SUMIFS(DataRegularSeason20242025!$AB$3:$AB$1315,DataRegularSeason20242025!$B$3:$B$1315, "&lt;=" &amp; AM$1, DataRegularSeason20242025!$E$3:$E$1315, $A27)</f>
        <v>10</v>
      </c>
      <c r="AN27">
        <f>SUMIFS(DataRegularSeason20242025!$AA$3:$AA$1315,DataRegularSeason20242025!$B$3:$B$1315, "&lt;=" &amp; AN$1, DataRegularSeason20242025!$D$3:$D$1315, $A27)+SUMIFS(DataRegularSeason20242025!$AB$3:$AB$1315,DataRegularSeason20242025!$B$3:$B$1315, "&lt;=" &amp; AN$1, DataRegularSeason20242025!$E$3:$E$1315, $A27)</f>
        <v>10</v>
      </c>
      <c r="AO27">
        <f>SUMIFS(DataRegularSeason20242025!$AA$3:$AA$1315,DataRegularSeason20242025!$B$3:$B$1315, "&lt;=" &amp; AO$1, DataRegularSeason20242025!$D$3:$D$1315, $A27)+SUMIFS(DataRegularSeason20242025!$AB$3:$AB$1315,DataRegularSeason20242025!$B$3:$B$1315, "&lt;=" &amp; AO$1, DataRegularSeason20242025!$E$3:$E$1315, $A27)</f>
        <v>10</v>
      </c>
      <c r="AP27">
        <f>SUMIFS(DataRegularSeason20242025!$AA$3:$AA$1315,DataRegularSeason20242025!$B$3:$B$1315, "&lt;=" &amp; AP$1, DataRegularSeason20242025!$D$3:$D$1315, $A27)+SUMIFS(DataRegularSeason20242025!$AB$3:$AB$1315,DataRegularSeason20242025!$B$3:$B$1315, "&lt;=" &amp; AP$1, DataRegularSeason20242025!$E$3:$E$1315, $A27)</f>
        <v>10</v>
      </c>
      <c r="AQ27">
        <f>SUMIFS(DataRegularSeason20242025!$AA$3:$AA$1315,DataRegularSeason20242025!$B$3:$B$1315, "&lt;=" &amp; AQ$1, DataRegularSeason20242025!$D$3:$D$1315, $A27)+SUMIFS(DataRegularSeason20242025!$AB$3:$AB$1315,DataRegularSeason20242025!$B$3:$B$1315, "&lt;=" &amp; AQ$1, DataRegularSeason20242025!$E$3:$E$1315, $A27)</f>
        <v>10</v>
      </c>
      <c r="AR27">
        <f>SUMIFS(DataRegularSeason20242025!$AA$3:$AA$1315,DataRegularSeason20242025!$B$3:$B$1315, "&lt;=" &amp; AR$1, DataRegularSeason20242025!$D$3:$D$1315, $A27)+SUMIFS(DataRegularSeason20242025!$AB$3:$AB$1315,DataRegularSeason20242025!$B$3:$B$1315, "&lt;=" &amp; AR$1, DataRegularSeason20242025!$E$3:$E$1315, $A27)</f>
        <v>10</v>
      </c>
      <c r="AS27">
        <f>SUMIFS(DataRegularSeason20242025!$AA$3:$AA$1315,DataRegularSeason20242025!$B$3:$B$1315, "&lt;=" &amp; AS$1, DataRegularSeason20242025!$D$3:$D$1315, $A27)+SUMIFS(DataRegularSeason20242025!$AB$3:$AB$1315,DataRegularSeason20242025!$B$3:$B$1315, "&lt;=" &amp; AS$1, DataRegularSeason20242025!$E$3:$E$1315, $A27)</f>
        <v>10</v>
      </c>
      <c r="AT27">
        <f>SUMIFS(DataRegularSeason20242025!$AA$3:$AA$1315,DataRegularSeason20242025!$B$3:$B$1315, "&lt;=" &amp; AT$1, DataRegularSeason20242025!$D$3:$D$1315, $A27)+SUMIFS(DataRegularSeason20242025!$AB$3:$AB$1315,DataRegularSeason20242025!$B$3:$B$1315, "&lt;=" &amp; AT$1, DataRegularSeason20242025!$E$3:$E$1315, $A27)</f>
        <v>10</v>
      </c>
      <c r="AU27">
        <f>SUMIFS(DataRegularSeason20242025!$AA$3:$AA$1315,DataRegularSeason20242025!$B$3:$B$1315, "&lt;=" &amp; AU$1, DataRegularSeason20242025!$D$3:$D$1315, $A27)+SUMIFS(DataRegularSeason20242025!$AB$3:$AB$1315,DataRegularSeason20242025!$B$3:$B$1315, "&lt;=" &amp; AU$1, DataRegularSeason20242025!$E$3:$E$1315, $A27)</f>
        <v>10</v>
      </c>
      <c r="AV27">
        <f>SUMIFS(DataRegularSeason20242025!$AA$3:$AA$1315,DataRegularSeason20242025!$B$3:$B$1315, "&lt;=" &amp; AV$1, DataRegularSeason20242025!$D$3:$D$1315, $A27)+SUMIFS(DataRegularSeason20242025!$AB$3:$AB$1315,DataRegularSeason20242025!$B$3:$B$1315, "&lt;=" &amp; AV$1, DataRegularSeason20242025!$E$3:$E$1315, $A27)</f>
        <v>10</v>
      </c>
      <c r="AW27">
        <f>SUMIFS(DataRegularSeason20242025!$AA$3:$AA$1315,DataRegularSeason20242025!$B$3:$B$1315, "&lt;=" &amp; AW$1, DataRegularSeason20242025!$D$3:$D$1315, $A27)+SUMIFS(DataRegularSeason20242025!$AB$3:$AB$1315,DataRegularSeason20242025!$B$3:$B$1315, "&lt;=" &amp; AW$1, DataRegularSeason20242025!$E$3:$E$1315, $A27)</f>
        <v>10</v>
      </c>
      <c r="AX27">
        <f>SUMIFS(DataRegularSeason20242025!$AA$3:$AA$1315,DataRegularSeason20242025!$B$3:$B$1315, "&lt;=" &amp; AX$1, DataRegularSeason20242025!$D$3:$D$1315, $A27)+SUMIFS(DataRegularSeason20242025!$AB$3:$AB$1315,DataRegularSeason20242025!$B$3:$B$1315, "&lt;=" &amp; AX$1, DataRegularSeason20242025!$E$3:$E$1315, $A27)</f>
        <v>10</v>
      </c>
      <c r="AY27">
        <f>SUMIFS(DataRegularSeason20242025!$AA$3:$AA$1315,DataRegularSeason20242025!$B$3:$B$1315, "&lt;=" &amp; AY$1, DataRegularSeason20242025!$D$3:$D$1315, $A27)+SUMIFS(DataRegularSeason20242025!$AB$3:$AB$1315,DataRegularSeason20242025!$B$3:$B$1315, "&lt;=" &amp; AY$1, DataRegularSeason20242025!$E$3:$E$1315, $A27)</f>
        <v>10</v>
      </c>
      <c r="AZ27">
        <f>SUMIFS(DataRegularSeason20242025!$AA$3:$AA$1315,DataRegularSeason20242025!$B$3:$B$1315, "&lt;=" &amp; AZ$1, DataRegularSeason20242025!$D$3:$D$1315, $A27)+SUMIFS(DataRegularSeason20242025!$AB$3:$AB$1315,DataRegularSeason20242025!$B$3:$B$1315, "&lt;=" &amp; AZ$1, DataRegularSeason20242025!$E$3:$E$1315, $A27)</f>
        <v>10</v>
      </c>
      <c r="BA27">
        <f>SUMIFS(DataRegularSeason20242025!$AA$3:$AA$1315,DataRegularSeason20242025!$B$3:$B$1315, "&lt;=" &amp; BA$1, DataRegularSeason20242025!$D$3:$D$1315, $A27)+SUMIFS(DataRegularSeason20242025!$AB$3:$AB$1315,DataRegularSeason20242025!$B$3:$B$1315, "&lt;=" &amp; BA$1, DataRegularSeason20242025!$E$3:$E$1315, $A27)</f>
        <v>10</v>
      </c>
      <c r="BB27">
        <f>SUMIFS(DataRegularSeason20242025!$AA$3:$AA$1315,DataRegularSeason20242025!$B$3:$B$1315, "&lt;=" &amp; BB$1, DataRegularSeason20242025!$D$3:$D$1315, $A27)+SUMIFS(DataRegularSeason20242025!$AB$3:$AB$1315,DataRegularSeason20242025!$B$3:$B$1315, "&lt;=" &amp; BB$1, DataRegularSeason20242025!$E$3:$E$1315, $A27)</f>
        <v>10</v>
      </c>
      <c r="BC27">
        <f>SUMIFS(DataRegularSeason20242025!$AA$3:$AA$1315,DataRegularSeason20242025!$B$3:$B$1315, "&lt;=" &amp; BC$1, DataRegularSeason20242025!$D$3:$D$1315, $A27)+SUMIFS(DataRegularSeason20242025!$AB$3:$AB$1315,DataRegularSeason20242025!$B$3:$B$1315, "&lt;=" &amp; BC$1, DataRegularSeason20242025!$E$3:$E$1315, $A27)</f>
        <v>10</v>
      </c>
      <c r="BD27">
        <f>SUMIFS(DataRegularSeason20242025!$AA$3:$AA$1315,DataRegularSeason20242025!$B$3:$B$1315, "&lt;=" &amp; BD$1, DataRegularSeason20242025!$D$3:$D$1315, $A27)+SUMIFS(DataRegularSeason20242025!$AB$3:$AB$1315,DataRegularSeason20242025!$B$3:$B$1315, "&lt;=" &amp; BD$1, DataRegularSeason20242025!$E$3:$E$1315, $A27)</f>
        <v>10</v>
      </c>
      <c r="BE27">
        <f>SUMIFS(DataRegularSeason20242025!$AA$3:$AA$1315,DataRegularSeason20242025!$B$3:$B$1315, "&lt;=" &amp; BE$1, DataRegularSeason20242025!$D$3:$D$1315, $A27)+SUMIFS(DataRegularSeason20242025!$AB$3:$AB$1315,DataRegularSeason20242025!$B$3:$B$1315, "&lt;=" &amp; BE$1, DataRegularSeason20242025!$E$3:$E$1315, $A27)</f>
        <v>10</v>
      </c>
      <c r="BF27">
        <f>SUMIFS(DataRegularSeason20242025!$AA$3:$AA$1315,DataRegularSeason20242025!$B$3:$B$1315, "&lt;=" &amp; BF$1, DataRegularSeason20242025!$D$3:$D$1315, $A27)+SUMIFS(DataRegularSeason20242025!$AB$3:$AB$1315,DataRegularSeason20242025!$B$3:$B$1315, "&lt;=" &amp; BF$1, DataRegularSeason20242025!$E$3:$E$1315, $A27)</f>
        <v>10</v>
      </c>
      <c r="BG27">
        <f>SUMIFS(DataRegularSeason20242025!$AA$3:$AA$1315,DataRegularSeason20242025!$B$3:$B$1315, "&lt;=" &amp; BG$1, DataRegularSeason20242025!$D$3:$D$1315, $A27)+SUMIFS(DataRegularSeason20242025!$AB$3:$AB$1315,DataRegularSeason20242025!$B$3:$B$1315, "&lt;=" &amp; BG$1, DataRegularSeason20242025!$E$3:$E$1315, $A27)</f>
        <v>10</v>
      </c>
      <c r="BH27">
        <f>SUMIFS(DataRegularSeason20242025!$AA$3:$AA$1315,DataRegularSeason20242025!$B$3:$B$1315, "&lt;=" &amp; BH$1, DataRegularSeason20242025!$D$3:$D$1315, $A27)+SUMIFS(DataRegularSeason20242025!$AB$3:$AB$1315,DataRegularSeason20242025!$B$3:$B$1315, "&lt;=" &amp; BH$1, DataRegularSeason20242025!$E$3:$E$1315, $A27)</f>
        <v>10</v>
      </c>
      <c r="BI27">
        <f>SUMIFS(DataRegularSeason20242025!$AA$3:$AA$1315,DataRegularSeason20242025!$B$3:$B$1315, "&lt;=" &amp; BI$1, DataRegularSeason20242025!$D$3:$D$1315, $A27)+SUMIFS(DataRegularSeason20242025!$AB$3:$AB$1315,DataRegularSeason20242025!$B$3:$B$1315, "&lt;=" &amp; BI$1, DataRegularSeason20242025!$E$3:$E$1315, $A27)</f>
        <v>10</v>
      </c>
      <c r="BJ27">
        <f>SUMIFS(DataRegularSeason20242025!$AA$3:$AA$1315,DataRegularSeason20242025!$B$3:$B$1315, "&lt;=" &amp; BJ$1, DataRegularSeason20242025!$D$3:$D$1315, $A27)+SUMIFS(DataRegularSeason20242025!$AB$3:$AB$1315,DataRegularSeason20242025!$B$3:$B$1315, "&lt;=" &amp; BJ$1, DataRegularSeason20242025!$E$3:$E$1315, $A27)</f>
        <v>10</v>
      </c>
      <c r="BK27">
        <f>SUMIFS(DataRegularSeason20242025!$AA$3:$AA$1315,DataRegularSeason20242025!$B$3:$B$1315, "&lt;=" &amp; BK$1, DataRegularSeason20242025!$D$3:$D$1315, $A27)+SUMIFS(DataRegularSeason20242025!$AB$3:$AB$1315,DataRegularSeason20242025!$B$3:$B$1315, "&lt;=" &amp; BK$1, DataRegularSeason20242025!$E$3:$E$1315, $A27)</f>
        <v>10</v>
      </c>
      <c r="BL27">
        <f>SUMIFS(DataRegularSeason20242025!$AA$3:$AA$1315,DataRegularSeason20242025!$B$3:$B$1315, "&lt;=" &amp; BL$1, DataRegularSeason20242025!$D$3:$D$1315, $A27)+SUMIFS(DataRegularSeason20242025!$AB$3:$AB$1315,DataRegularSeason20242025!$B$3:$B$1315, "&lt;=" &amp; BL$1, DataRegularSeason20242025!$E$3:$E$1315, $A27)</f>
        <v>10</v>
      </c>
      <c r="BM27">
        <f>SUMIFS(DataRegularSeason20242025!$AA$3:$AA$1315,DataRegularSeason20242025!$B$3:$B$1315, "&lt;=" &amp; BM$1, DataRegularSeason20242025!$D$3:$D$1315, $A27)+SUMIFS(DataRegularSeason20242025!$AB$3:$AB$1315,DataRegularSeason20242025!$B$3:$B$1315, "&lt;=" &amp; BM$1, DataRegularSeason20242025!$E$3:$E$1315, $A27)</f>
        <v>10</v>
      </c>
      <c r="BN27">
        <f>SUMIFS(DataRegularSeason20242025!$AA$3:$AA$1315,DataRegularSeason20242025!$B$3:$B$1315, "&lt;=" &amp; BN$1, DataRegularSeason20242025!$D$3:$D$1315, $A27)+SUMIFS(DataRegularSeason20242025!$AB$3:$AB$1315,DataRegularSeason20242025!$B$3:$B$1315, "&lt;=" &amp; BN$1, DataRegularSeason20242025!$E$3:$E$1315, $A27)</f>
        <v>10</v>
      </c>
      <c r="BO27">
        <f>SUMIFS(DataRegularSeason20242025!$AA$3:$AA$1315,DataRegularSeason20242025!$B$3:$B$1315, "&lt;=" &amp; BO$1, DataRegularSeason20242025!$D$3:$D$1315, $A27)+SUMIFS(DataRegularSeason20242025!$AB$3:$AB$1315,DataRegularSeason20242025!$B$3:$B$1315, "&lt;=" &amp; BO$1, DataRegularSeason20242025!$E$3:$E$1315, $A27)</f>
        <v>10</v>
      </c>
      <c r="BP27">
        <f>SUMIFS(DataRegularSeason20242025!$AA$3:$AA$1315,DataRegularSeason20242025!$B$3:$B$1315, "&lt;=" &amp; BP$1, DataRegularSeason20242025!$D$3:$D$1315, $A27)+SUMIFS(DataRegularSeason20242025!$AB$3:$AB$1315,DataRegularSeason20242025!$B$3:$B$1315, "&lt;=" &amp; BP$1, DataRegularSeason20242025!$E$3:$E$1315, $A27)</f>
        <v>10</v>
      </c>
      <c r="BQ27">
        <f>SUMIFS(DataRegularSeason20242025!$AA$3:$AA$1315,DataRegularSeason20242025!$B$3:$B$1315, "&lt;=" &amp; BQ$1, DataRegularSeason20242025!$D$3:$D$1315, $A27)+SUMIFS(DataRegularSeason20242025!$AB$3:$AB$1315,DataRegularSeason20242025!$B$3:$B$1315, "&lt;=" &amp; BQ$1, DataRegularSeason20242025!$E$3:$E$1315, $A27)</f>
        <v>10</v>
      </c>
      <c r="BR27">
        <f>SUMIFS(DataRegularSeason20242025!$AA$3:$AA$1315,DataRegularSeason20242025!$B$3:$B$1315, "&lt;=" &amp; BR$1, DataRegularSeason20242025!$D$3:$D$1315, $A27)+SUMIFS(DataRegularSeason20242025!$AB$3:$AB$1315,DataRegularSeason20242025!$B$3:$B$1315, "&lt;=" &amp; BR$1, DataRegularSeason20242025!$E$3:$E$1315, $A27)</f>
        <v>10</v>
      </c>
      <c r="BS27">
        <f>SUMIFS(DataRegularSeason20242025!$AA$3:$AA$1315,DataRegularSeason20242025!$B$3:$B$1315, "&lt;=" &amp; BS$1, DataRegularSeason20242025!$D$3:$D$1315, $A27)+SUMIFS(DataRegularSeason20242025!$AB$3:$AB$1315,DataRegularSeason20242025!$B$3:$B$1315, "&lt;=" &amp; BS$1, DataRegularSeason20242025!$E$3:$E$1315, $A27)</f>
        <v>10</v>
      </c>
      <c r="BT27">
        <f>SUMIFS(DataRegularSeason20242025!$AA$3:$AA$1315,DataRegularSeason20242025!$B$3:$B$1315, "&lt;=" &amp; BT$1, DataRegularSeason20242025!$D$3:$D$1315, $A27)+SUMIFS(DataRegularSeason20242025!$AB$3:$AB$1315,DataRegularSeason20242025!$B$3:$B$1315, "&lt;=" &amp; BT$1, DataRegularSeason20242025!$E$3:$E$1315, $A27)</f>
        <v>10</v>
      </c>
      <c r="BU27">
        <f>SUMIFS(DataRegularSeason20242025!$AA$3:$AA$1315,DataRegularSeason20242025!$B$3:$B$1315, "&lt;=" &amp; BU$1, DataRegularSeason20242025!$D$3:$D$1315, $A27)+SUMIFS(DataRegularSeason20242025!$AB$3:$AB$1315,DataRegularSeason20242025!$B$3:$B$1315, "&lt;=" &amp; BU$1, DataRegularSeason20242025!$E$3:$E$1315, $A27)</f>
        <v>10</v>
      </c>
      <c r="BV27">
        <f>SUMIFS(DataRegularSeason20242025!$AA$3:$AA$1315,DataRegularSeason20242025!$B$3:$B$1315, "&lt;=" &amp; BV$1, DataRegularSeason20242025!$D$3:$D$1315, $A27)+SUMIFS(DataRegularSeason20242025!$AB$3:$AB$1315,DataRegularSeason20242025!$B$3:$B$1315, "&lt;=" &amp; BV$1, DataRegularSeason20242025!$E$3:$E$1315, $A27)</f>
        <v>10</v>
      </c>
      <c r="BW27">
        <f>SUMIFS(DataRegularSeason20242025!$AA$3:$AA$1315,DataRegularSeason20242025!$B$3:$B$1315, "&lt;=" &amp; BW$1, DataRegularSeason20242025!$D$3:$D$1315, $A27)+SUMIFS(DataRegularSeason20242025!$AB$3:$AB$1315,DataRegularSeason20242025!$B$3:$B$1315, "&lt;=" &amp; BW$1, DataRegularSeason20242025!$E$3:$E$1315, $A27)</f>
        <v>10</v>
      </c>
      <c r="BX27">
        <f>SUMIFS(DataRegularSeason20242025!$AA$3:$AA$1315,DataRegularSeason20242025!$B$3:$B$1315, "&lt;=" &amp; BX$1, DataRegularSeason20242025!$D$3:$D$1315, $A27)+SUMIFS(DataRegularSeason20242025!$AB$3:$AB$1315,DataRegularSeason20242025!$B$3:$B$1315, "&lt;=" &amp; BX$1, DataRegularSeason20242025!$E$3:$E$1315, $A27)</f>
        <v>10</v>
      </c>
      <c r="BY27">
        <f>SUMIFS(DataRegularSeason20242025!$AA$3:$AA$1315,DataRegularSeason20242025!$B$3:$B$1315, "&lt;=" &amp; BY$1, DataRegularSeason20242025!$D$3:$D$1315, $A27)+SUMIFS(DataRegularSeason20242025!$AB$3:$AB$1315,DataRegularSeason20242025!$B$3:$B$1315, "&lt;=" &amp; BY$1, DataRegularSeason20242025!$E$3:$E$1315, $A27)</f>
        <v>10</v>
      </c>
      <c r="BZ27">
        <f>SUMIFS(DataRegularSeason20242025!$AA$3:$AA$1315,DataRegularSeason20242025!$B$3:$B$1315, "&lt;=" &amp; BZ$1, DataRegularSeason20242025!$D$3:$D$1315, $A27)+SUMIFS(DataRegularSeason20242025!$AB$3:$AB$1315,DataRegularSeason20242025!$B$3:$B$1315, "&lt;=" &amp; BZ$1, DataRegularSeason20242025!$E$3:$E$1315, $A27)</f>
        <v>10</v>
      </c>
      <c r="CA27">
        <f>SUMIFS(DataRegularSeason20242025!$AA$3:$AA$1315,DataRegularSeason20242025!$B$3:$B$1315, "&lt;=" &amp; CA$1, DataRegularSeason20242025!$D$3:$D$1315, $A27)+SUMIFS(DataRegularSeason20242025!$AB$3:$AB$1315,DataRegularSeason20242025!$B$3:$B$1315, "&lt;=" &amp; CA$1, DataRegularSeason20242025!$E$3:$E$1315, $A27)</f>
        <v>10</v>
      </c>
      <c r="CB27">
        <f>SUMIFS(DataRegularSeason20242025!$AA$3:$AA$1315,DataRegularSeason20242025!$B$3:$B$1315, "&lt;=" &amp; CB$1, DataRegularSeason20242025!$D$3:$D$1315, $A27)+SUMIFS(DataRegularSeason20242025!$AB$3:$AB$1315,DataRegularSeason20242025!$B$3:$B$1315, "&lt;=" &amp; CB$1, DataRegularSeason20242025!$E$3:$E$1315, $A27)</f>
        <v>10</v>
      </c>
      <c r="CC27">
        <f>SUMIFS(DataRegularSeason20242025!$AA$3:$AA$1315,DataRegularSeason20242025!$B$3:$B$1315, "&lt;=" &amp; CC$1, DataRegularSeason20242025!$D$3:$D$1315, $A27)+SUMIFS(DataRegularSeason20242025!$AB$3:$AB$1315,DataRegularSeason20242025!$B$3:$B$1315, "&lt;=" &amp; CC$1, DataRegularSeason20242025!$E$3:$E$1315, $A27)</f>
        <v>10</v>
      </c>
      <c r="CD27">
        <f>SUMIFS(DataRegularSeason20242025!$AA$3:$AA$1315,DataRegularSeason20242025!$B$3:$B$1315, "&lt;=" &amp; CD$1, DataRegularSeason20242025!$D$3:$D$1315, $A27)+SUMIFS(DataRegularSeason20242025!$AB$3:$AB$1315,DataRegularSeason20242025!$B$3:$B$1315, "&lt;=" &amp; CD$1, DataRegularSeason20242025!$E$3:$E$1315, $A27)</f>
        <v>10</v>
      </c>
      <c r="CE27">
        <f>SUMIFS(DataRegularSeason20242025!$AA$3:$AA$1315,DataRegularSeason20242025!$B$3:$B$1315, "&lt;=" &amp; CE$1, DataRegularSeason20242025!$D$3:$D$1315, $A27)+SUMIFS(DataRegularSeason20242025!$AB$3:$AB$1315,DataRegularSeason20242025!$B$3:$B$1315, "&lt;=" &amp; CE$1, DataRegularSeason20242025!$E$3:$E$1315, $A27)</f>
        <v>10</v>
      </c>
      <c r="CF27">
        <f>SUMIFS(DataRegularSeason20242025!$AA$3:$AA$1315,DataRegularSeason20242025!$B$3:$B$1315, "&lt;=" &amp; CF$1, DataRegularSeason20242025!$D$3:$D$1315, $A27)+SUMIFS(DataRegularSeason20242025!$AB$3:$AB$1315,DataRegularSeason20242025!$B$3:$B$1315, "&lt;=" &amp; CF$1, DataRegularSeason20242025!$E$3:$E$1315, $A27)</f>
        <v>10</v>
      </c>
      <c r="CG27">
        <f>SUMIFS(DataRegularSeason20242025!$AA$3:$AA$1315,DataRegularSeason20242025!$B$3:$B$1315, "&lt;=" &amp; CG$1, DataRegularSeason20242025!$D$3:$D$1315, $A27)+SUMIFS(DataRegularSeason20242025!$AB$3:$AB$1315,DataRegularSeason20242025!$B$3:$B$1315, "&lt;=" &amp; CG$1, DataRegularSeason20242025!$E$3:$E$1315, $A27)</f>
        <v>10</v>
      </c>
      <c r="CH27">
        <f>SUMIFS(DataRegularSeason20242025!$AA$3:$AA$1315,DataRegularSeason20242025!$B$3:$B$1315, "&lt;=" &amp; CH$1, DataRegularSeason20242025!$D$3:$D$1315, $A27)+SUMIFS(DataRegularSeason20242025!$AB$3:$AB$1315,DataRegularSeason20242025!$B$3:$B$1315, "&lt;=" &amp; CH$1, DataRegularSeason20242025!$E$3:$E$1315, $A27)</f>
        <v>10</v>
      </c>
      <c r="CI27">
        <f>SUMIFS(DataRegularSeason20242025!$AA$3:$AA$1315,DataRegularSeason20242025!$B$3:$B$1315, "&lt;=" &amp; CI$1, DataRegularSeason20242025!$D$3:$D$1315, $A27)+SUMIFS(DataRegularSeason20242025!$AB$3:$AB$1315,DataRegularSeason20242025!$B$3:$B$1315, "&lt;=" &amp; CI$1, DataRegularSeason20242025!$E$3:$E$1315, $A27)</f>
        <v>10</v>
      </c>
      <c r="CJ27">
        <f>SUMIFS(DataRegularSeason20242025!$AA$3:$AA$1315,DataRegularSeason20242025!$B$3:$B$1315, "&lt;=" &amp; CJ$1, DataRegularSeason20242025!$D$3:$D$1315, $A27)+SUMIFS(DataRegularSeason20242025!$AB$3:$AB$1315,DataRegularSeason20242025!$B$3:$B$1315, "&lt;=" &amp; CJ$1, DataRegularSeason20242025!$E$3:$E$1315, $A27)</f>
        <v>10</v>
      </c>
      <c r="CK27">
        <f>SUMIFS(DataRegularSeason20242025!$AA$3:$AA$1315,DataRegularSeason20242025!$B$3:$B$1315, "&lt;=" &amp; CK$1, DataRegularSeason20242025!$D$3:$D$1315, $A27)+SUMIFS(DataRegularSeason20242025!$AB$3:$AB$1315,DataRegularSeason20242025!$B$3:$B$1315, "&lt;=" &amp; CK$1, DataRegularSeason20242025!$E$3:$E$1315, $A27)</f>
        <v>10</v>
      </c>
      <c r="CL27">
        <f>SUMIFS(DataRegularSeason20242025!$AA$3:$AA$1315,DataRegularSeason20242025!$B$3:$B$1315, "&lt;=" &amp; CL$1, DataRegularSeason20242025!$D$3:$D$1315, $A27)+SUMIFS(DataRegularSeason20242025!$AB$3:$AB$1315,DataRegularSeason20242025!$B$3:$B$1315, "&lt;=" &amp; CL$1, DataRegularSeason20242025!$E$3:$E$1315, $A27)</f>
        <v>10</v>
      </c>
      <c r="CM27">
        <f>SUMIFS(DataRegularSeason20242025!$AA$3:$AA$1315,DataRegularSeason20242025!$B$3:$B$1315, "&lt;=" &amp; CM$1, DataRegularSeason20242025!$D$3:$D$1315, $A27)+SUMIFS(DataRegularSeason20242025!$AB$3:$AB$1315,DataRegularSeason20242025!$B$3:$B$1315, "&lt;=" &amp; CM$1, DataRegularSeason20242025!$E$3:$E$1315, $A27)</f>
        <v>10</v>
      </c>
      <c r="CN27">
        <f>SUMIFS(DataRegularSeason20242025!$AA$3:$AA$1315,DataRegularSeason20242025!$B$3:$B$1315, "&lt;=" &amp; CN$1, DataRegularSeason20242025!$D$3:$D$1315, $A27)+SUMIFS(DataRegularSeason20242025!$AB$3:$AB$1315,DataRegularSeason20242025!$B$3:$B$1315, "&lt;=" &amp; CN$1, DataRegularSeason20242025!$E$3:$E$1315, $A27)</f>
        <v>10</v>
      </c>
      <c r="CO27">
        <f>SUMIFS(DataRegularSeason20242025!$AA$3:$AA$1315,DataRegularSeason20242025!$B$3:$B$1315, "&lt;=" &amp; CO$1, DataRegularSeason20242025!$D$3:$D$1315, $A27)+SUMIFS(DataRegularSeason20242025!$AB$3:$AB$1315,DataRegularSeason20242025!$B$3:$B$1315, "&lt;=" &amp; CO$1, DataRegularSeason20242025!$E$3:$E$1315, $A27)</f>
        <v>10</v>
      </c>
      <c r="CP27">
        <f>SUMIFS(DataRegularSeason20242025!$AA$3:$AA$1315,DataRegularSeason20242025!$B$3:$B$1315, "&lt;=" &amp; CP$1, DataRegularSeason20242025!$D$3:$D$1315, $A27)+SUMIFS(DataRegularSeason20242025!$AB$3:$AB$1315,DataRegularSeason20242025!$B$3:$B$1315, "&lt;=" &amp; CP$1, DataRegularSeason20242025!$E$3:$E$1315, $A27)</f>
        <v>10</v>
      </c>
      <c r="CQ27">
        <f>SUMIFS(DataRegularSeason20242025!$AA$3:$AA$1315,DataRegularSeason20242025!$B$3:$B$1315, "&lt;=" &amp; CQ$1, DataRegularSeason20242025!$D$3:$D$1315, $A27)+SUMIFS(DataRegularSeason20242025!$AB$3:$AB$1315,DataRegularSeason20242025!$B$3:$B$1315, "&lt;=" &amp; CQ$1, DataRegularSeason20242025!$E$3:$E$1315, $A27)</f>
        <v>10</v>
      </c>
      <c r="CR27">
        <f>SUMIFS(DataRegularSeason20242025!$AA$3:$AA$1315,DataRegularSeason20242025!$B$3:$B$1315, "&lt;=" &amp; CR$1, DataRegularSeason20242025!$D$3:$D$1315, $A27)+SUMIFS(DataRegularSeason20242025!$AB$3:$AB$1315,DataRegularSeason20242025!$B$3:$B$1315, "&lt;=" &amp; CR$1, DataRegularSeason20242025!$E$3:$E$1315, $A27)</f>
        <v>10</v>
      </c>
      <c r="CS27">
        <f>SUMIFS(DataRegularSeason20242025!$AA$3:$AA$1315,DataRegularSeason20242025!$B$3:$B$1315, "&lt;=" &amp; CS$1, DataRegularSeason20242025!$D$3:$D$1315, $A27)+SUMIFS(DataRegularSeason20242025!$AB$3:$AB$1315,DataRegularSeason20242025!$B$3:$B$1315, "&lt;=" &amp; CS$1, DataRegularSeason20242025!$E$3:$E$1315, $A27)</f>
        <v>10</v>
      </c>
      <c r="CT27">
        <f>SUMIFS(DataRegularSeason20242025!$AA$3:$AA$1315,DataRegularSeason20242025!$B$3:$B$1315, "&lt;=" &amp; CT$1, DataRegularSeason20242025!$D$3:$D$1315, $A27)+SUMIFS(DataRegularSeason20242025!$AB$3:$AB$1315,DataRegularSeason20242025!$B$3:$B$1315, "&lt;=" &amp; CT$1, DataRegularSeason20242025!$E$3:$E$1315, $A27)</f>
        <v>10</v>
      </c>
      <c r="CU27">
        <f>SUMIFS(DataRegularSeason20242025!$AA$3:$AA$1315,DataRegularSeason20242025!$B$3:$B$1315, "&lt;=" &amp; CU$1, DataRegularSeason20242025!$D$3:$D$1315, $A27)+SUMIFS(DataRegularSeason20242025!$AB$3:$AB$1315,DataRegularSeason20242025!$B$3:$B$1315, "&lt;=" &amp; CU$1, DataRegularSeason20242025!$E$3:$E$1315, $A27)</f>
        <v>10</v>
      </c>
      <c r="CV27">
        <f>SUMIFS(DataRegularSeason20242025!$AA$3:$AA$1315,DataRegularSeason20242025!$B$3:$B$1315, "&lt;=" &amp; CV$1, DataRegularSeason20242025!$D$3:$D$1315, $A27)+SUMIFS(DataRegularSeason20242025!$AB$3:$AB$1315,DataRegularSeason20242025!$B$3:$B$1315, "&lt;=" &amp; CV$1, DataRegularSeason20242025!$E$3:$E$1315, $A27)</f>
        <v>10</v>
      </c>
      <c r="CW27">
        <f>SUMIFS(DataRegularSeason20242025!$AA$3:$AA$1315,DataRegularSeason20242025!$B$3:$B$1315, "&lt;=" &amp; CW$1, DataRegularSeason20242025!$D$3:$D$1315, $A27)+SUMIFS(DataRegularSeason20242025!$AB$3:$AB$1315,DataRegularSeason20242025!$B$3:$B$1315, "&lt;=" &amp; CW$1, DataRegularSeason20242025!$E$3:$E$1315, $A27)</f>
        <v>10</v>
      </c>
      <c r="CX27">
        <f>SUMIFS(DataRegularSeason20242025!$AA$3:$AA$1315,DataRegularSeason20242025!$B$3:$B$1315, "&lt;=" &amp; CX$1, DataRegularSeason20242025!$D$3:$D$1315, $A27)+SUMIFS(DataRegularSeason20242025!$AB$3:$AB$1315,DataRegularSeason20242025!$B$3:$B$1315, "&lt;=" &amp; CX$1, DataRegularSeason20242025!$E$3:$E$1315, $A27)</f>
        <v>10</v>
      </c>
      <c r="CY27">
        <f>SUMIFS(DataRegularSeason20242025!$AA$3:$AA$1315,DataRegularSeason20242025!$B$3:$B$1315, "&lt;=" &amp; CY$1, DataRegularSeason20242025!$D$3:$D$1315, $A27)+SUMIFS(DataRegularSeason20242025!$AB$3:$AB$1315,DataRegularSeason20242025!$B$3:$B$1315, "&lt;=" &amp; CY$1, DataRegularSeason20242025!$E$3:$E$1315, $A27)</f>
        <v>10</v>
      </c>
      <c r="CZ27">
        <f>SUMIFS(DataRegularSeason20242025!$AA$3:$AA$1315,DataRegularSeason20242025!$B$3:$B$1315, "&lt;=" &amp; CZ$1, DataRegularSeason20242025!$D$3:$D$1315, $A27)+SUMIFS(DataRegularSeason20242025!$AB$3:$AB$1315,DataRegularSeason20242025!$B$3:$B$1315, "&lt;=" &amp; CZ$1, DataRegularSeason20242025!$E$3:$E$1315, $A27)</f>
        <v>10</v>
      </c>
      <c r="DA27">
        <f>SUMIFS(DataRegularSeason20242025!$AA$3:$AA$1315,DataRegularSeason20242025!$B$3:$B$1315, "&lt;=" &amp; DA$1, DataRegularSeason20242025!$D$3:$D$1315, $A27)+SUMIFS(DataRegularSeason20242025!$AB$3:$AB$1315,DataRegularSeason20242025!$B$3:$B$1315, "&lt;=" &amp; DA$1, DataRegularSeason20242025!$E$3:$E$1315, $A27)</f>
        <v>10</v>
      </c>
      <c r="DB27">
        <f>SUMIFS(DataRegularSeason20242025!$AA$3:$AA$1315,DataRegularSeason20242025!$B$3:$B$1315, "&lt;=" &amp; DB$1, DataRegularSeason20242025!$D$3:$D$1315, $A27)+SUMIFS(DataRegularSeason20242025!$AB$3:$AB$1315,DataRegularSeason20242025!$B$3:$B$1315, "&lt;=" &amp; DB$1, DataRegularSeason20242025!$E$3:$E$1315, $A27)</f>
        <v>10</v>
      </c>
      <c r="DC27">
        <f>SUMIFS(DataRegularSeason20242025!$AA$3:$AA$1315,DataRegularSeason20242025!$B$3:$B$1315, "&lt;=" &amp; DC$1, DataRegularSeason20242025!$D$3:$D$1315, $A27)+SUMIFS(DataRegularSeason20242025!$AB$3:$AB$1315,DataRegularSeason20242025!$B$3:$B$1315, "&lt;=" &amp; DC$1, DataRegularSeason20242025!$E$3:$E$1315, $A27)</f>
        <v>10</v>
      </c>
      <c r="DD27">
        <f>SUMIFS(DataRegularSeason20242025!$AA$3:$AA$1315,DataRegularSeason20242025!$B$3:$B$1315, "&lt;=" &amp; DD$1, DataRegularSeason20242025!$D$3:$D$1315, $A27)+SUMIFS(DataRegularSeason20242025!$AB$3:$AB$1315,DataRegularSeason20242025!$B$3:$B$1315, "&lt;=" &amp; DD$1, DataRegularSeason20242025!$E$3:$E$1315, $A27)</f>
        <v>10</v>
      </c>
      <c r="DE27">
        <f>SUMIFS(DataRegularSeason20242025!$AA$3:$AA$1315,DataRegularSeason20242025!$B$3:$B$1315, "&lt;=" &amp; DE$1, DataRegularSeason20242025!$D$3:$D$1315, $A27)+SUMIFS(DataRegularSeason20242025!$AB$3:$AB$1315,DataRegularSeason20242025!$B$3:$B$1315, "&lt;=" &amp; DE$1, DataRegularSeason20242025!$E$3:$E$1315, $A27)</f>
        <v>10</v>
      </c>
      <c r="DF27">
        <f>SUMIFS(DataRegularSeason20242025!$AA$3:$AA$1315,DataRegularSeason20242025!$B$3:$B$1315, "&lt;=" &amp; DF$1, DataRegularSeason20242025!$D$3:$D$1315, $A27)+SUMIFS(DataRegularSeason20242025!$AB$3:$AB$1315,DataRegularSeason20242025!$B$3:$B$1315, "&lt;=" &amp; DF$1, DataRegularSeason20242025!$E$3:$E$1315, $A27)</f>
        <v>10</v>
      </c>
      <c r="DG27">
        <f>SUMIFS(DataRegularSeason20242025!$AA$3:$AA$1315,DataRegularSeason20242025!$B$3:$B$1315, "&lt;=" &amp; DG$1, DataRegularSeason20242025!$D$3:$D$1315, $A27)+SUMIFS(DataRegularSeason20242025!$AB$3:$AB$1315,DataRegularSeason20242025!$B$3:$B$1315, "&lt;=" &amp; DG$1, DataRegularSeason20242025!$E$3:$E$1315, $A27)</f>
        <v>10</v>
      </c>
      <c r="DH27">
        <f>SUMIFS(DataRegularSeason20242025!$AA$3:$AA$1315,DataRegularSeason20242025!$B$3:$B$1315, "&lt;=" &amp; DH$1, DataRegularSeason20242025!$D$3:$D$1315, $A27)+SUMIFS(DataRegularSeason20242025!$AB$3:$AB$1315,DataRegularSeason20242025!$B$3:$B$1315, "&lt;=" &amp; DH$1, DataRegularSeason20242025!$E$3:$E$1315, $A27)</f>
        <v>10</v>
      </c>
      <c r="DI27">
        <f>SUMIFS(DataRegularSeason20242025!$AA$3:$AA$1315,DataRegularSeason20242025!$B$3:$B$1315, "&lt;=" &amp; DI$1, DataRegularSeason20242025!$D$3:$D$1315, $A27)+SUMIFS(DataRegularSeason20242025!$AB$3:$AB$1315,DataRegularSeason20242025!$B$3:$B$1315, "&lt;=" &amp; DI$1, DataRegularSeason20242025!$E$3:$E$1315, $A27)</f>
        <v>10</v>
      </c>
      <c r="DJ27">
        <f>SUMIFS(DataRegularSeason20242025!$AA$3:$AA$1315,DataRegularSeason20242025!$B$3:$B$1315, "&lt;=" &amp; DJ$1, DataRegularSeason20242025!$D$3:$D$1315, $A27)+SUMIFS(DataRegularSeason20242025!$AB$3:$AB$1315,DataRegularSeason20242025!$B$3:$B$1315, "&lt;=" &amp; DJ$1, DataRegularSeason20242025!$E$3:$E$1315, $A27)</f>
        <v>10</v>
      </c>
      <c r="DK27">
        <f>SUMIFS(DataRegularSeason20242025!$AA$3:$AA$1315,DataRegularSeason20242025!$B$3:$B$1315, "&lt;=" &amp; DK$1, DataRegularSeason20242025!$D$3:$D$1315, $A27)+SUMIFS(DataRegularSeason20242025!$AB$3:$AB$1315,DataRegularSeason20242025!$B$3:$B$1315, "&lt;=" &amp; DK$1, DataRegularSeason20242025!$E$3:$E$1315, $A27)</f>
        <v>10</v>
      </c>
      <c r="DL27">
        <f>SUMIFS(DataRegularSeason20242025!$AA$3:$AA$1315,DataRegularSeason20242025!$B$3:$B$1315, "&lt;=" &amp; DL$1, DataRegularSeason20242025!$D$3:$D$1315, $A27)+SUMIFS(DataRegularSeason20242025!$AB$3:$AB$1315,DataRegularSeason20242025!$B$3:$B$1315, "&lt;=" &amp; DL$1, DataRegularSeason20242025!$E$3:$E$1315, $A27)</f>
        <v>10</v>
      </c>
      <c r="DM27">
        <f>SUMIFS(DataRegularSeason20242025!$AA$3:$AA$1315,DataRegularSeason20242025!$B$3:$B$1315, "&lt;=" &amp; DM$1, DataRegularSeason20242025!$D$3:$D$1315, $A27)+SUMIFS(DataRegularSeason20242025!$AB$3:$AB$1315,DataRegularSeason20242025!$B$3:$B$1315, "&lt;=" &amp; DM$1, DataRegularSeason20242025!$E$3:$E$1315, $A27)</f>
        <v>10</v>
      </c>
      <c r="DN27">
        <f>SUMIFS(DataRegularSeason20242025!$AA$3:$AA$1315,DataRegularSeason20242025!$B$3:$B$1315, "&lt;=" &amp; DN$1, DataRegularSeason20242025!$D$3:$D$1315, $A27)+SUMIFS(DataRegularSeason20242025!$AB$3:$AB$1315,DataRegularSeason20242025!$B$3:$B$1315, "&lt;=" &amp; DN$1, DataRegularSeason20242025!$E$3:$E$1315, $A27)</f>
        <v>10</v>
      </c>
      <c r="DO27">
        <f>SUMIFS(DataRegularSeason20242025!$AA$3:$AA$1315,DataRegularSeason20242025!$B$3:$B$1315, "&lt;=" &amp; DO$1, DataRegularSeason20242025!$D$3:$D$1315, $A27)+SUMIFS(DataRegularSeason20242025!$AB$3:$AB$1315,DataRegularSeason20242025!$B$3:$B$1315, "&lt;=" &amp; DO$1, DataRegularSeason20242025!$E$3:$E$1315, $A27)</f>
        <v>10</v>
      </c>
      <c r="DP27">
        <f>SUMIFS(DataRegularSeason20242025!$AA$3:$AA$1315,DataRegularSeason20242025!$B$3:$B$1315, "&lt;=" &amp; DP$1, DataRegularSeason20242025!$D$3:$D$1315, $A27)+SUMIFS(DataRegularSeason20242025!$AB$3:$AB$1315,DataRegularSeason20242025!$B$3:$B$1315, "&lt;=" &amp; DP$1, DataRegularSeason20242025!$E$3:$E$1315, $A27)</f>
        <v>10</v>
      </c>
      <c r="DQ27">
        <f>SUMIFS(DataRegularSeason20242025!$AA$3:$AA$1315,DataRegularSeason20242025!$B$3:$B$1315, "&lt;=" &amp; DQ$1, DataRegularSeason20242025!$D$3:$D$1315, $A27)+SUMIFS(DataRegularSeason20242025!$AB$3:$AB$1315,DataRegularSeason20242025!$B$3:$B$1315, "&lt;=" &amp; DQ$1, DataRegularSeason20242025!$E$3:$E$1315, $A27)</f>
        <v>10</v>
      </c>
      <c r="DR27">
        <f>SUMIFS(DataRegularSeason20242025!$AA$3:$AA$1315,DataRegularSeason20242025!$B$3:$B$1315, "&lt;=" &amp; DR$1, DataRegularSeason20242025!$D$3:$D$1315, $A27)+SUMIFS(DataRegularSeason20242025!$AB$3:$AB$1315,DataRegularSeason20242025!$B$3:$B$1315, "&lt;=" &amp; DR$1, DataRegularSeason20242025!$E$3:$E$1315, $A27)</f>
        <v>10</v>
      </c>
      <c r="DS27">
        <f>SUMIFS(DataRegularSeason20242025!$AA$3:$AA$1315,DataRegularSeason20242025!$B$3:$B$1315, "&lt;=" &amp; DS$1, DataRegularSeason20242025!$D$3:$D$1315, $A27)+SUMIFS(DataRegularSeason20242025!$AB$3:$AB$1315,DataRegularSeason20242025!$B$3:$B$1315, "&lt;=" &amp; DS$1, DataRegularSeason20242025!$E$3:$E$1315, $A27)</f>
        <v>10</v>
      </c>
      <c r="DT27">
        <f>SUMIFS(DataRegularSeason20242025!$AA$3:$AA$1315,DataRegularSeason20242025!$B$3:$B$1315, "&lt;=" &amp; DT$1, DataRegularSeason20242025!$D$3:$D$1315, $A27)+SUMIFS(DataRegularSeason20242025!$AB$3:$AB$1315,DataRegularSeason20242025!$B$3:$B$1315, "&lt;=" &amp; DT$1, DataRegularSeason20242025!$E$3:$E$1315, $A27)</f>
        <v>10</v>
      </c>
      <c r="DU27">
        <f>SUMIFS(DataRegularSeason20242025!$AA$3:$AA$1315,DataRegularSeason20242025!$B$3:$B$1315, "&lt;=" &amp; DU$1, DataRegularSeason20242025!$D$3:$D$1315, $A27)+SUMIFS(DataRegularSeason20242025!$AB$3:$AB$1315,DataRegularSeason20242025!$B$3:$B$1315, "&lt;=" &amp; DU$1, DataRegularSeason20242025!$E$3:$E$1315, $A27)</f>
        <v>10</v>
      </c>
      <c r="DV27">
        <f>SUMIFS(DataRegularSeason20242025!$AA$3:$AA$1315,DataRegularSeason20242025!$B$3:$B$1315, "&lt;=" &amp; DV$1, DataRegularSeason20242025!$D$3:$D$1315, $A27)+SUMIFS(DataRegularSeason20242025!$AB$3:$AB$1315,DataRegularSeason20242025!$B$3:$B$1315, "&lt;=" &amp; DV$1, DataRegularSeason20242025!$E$3:$E$1315, $A27)</f>
        <v>10</v>
      </c>
      <c r="DW27">
        <f>SUMIFS(DataRegularSeason20242025!$AA$3:$AA$1315,DataRegularSeason20242025!$B$3:$B$1315, "&lt;=" &amp; DW$1, DataRegularSeason20242025!$D$3:$D$1315, $A27)+SUMIFS(DataRegularSeason20242025!$AB$3:$AB$1315,DataRegularSeason20242025!$B$3:$B$1315, "&lt;=" &amp; DW$1, DataRegularSeason20242025!$E$3:$E$1315, $A27)</f>
        <v>10</v>
      </c>
      <c r="DX27">
        <f>SUMIFS(DataRegularSeason20242025!$AA$3:$AA$1315,DataRegularSeason20242025!$B$3:$B$1315, "&lt;=" &amp; DX$1, DataRegularSeason20242025!$D$3:$D$1315, $A27)+SUMIFS(DataRegularSeason20242025!$AB$3:$AB$1315,DataRegularSeason20242025!$B$3:$B$1315, "&lt;=" &amp; DX$1, DataRegularSeason20242025!$E$3:$E$1315, $A27)</f>
        <v>10</v>
      </c>
      <c r="DY27">
        <f>SUMIFS(DataRegularSeason20242025!$AA$3:$AA$1315,DataRegularSeason20242025!$B$3:$B$1315, "&lt;=" &amp; DY$1, DataRegularSeason20242025!$D$3:$D$1315, $A27)+SUMIFS(DataRegularSeason20242025!$AB$3:$AB$1315,DataRegularSeason20242025!$B$3:$B$1315, "&lt;=" &amp; DY$1, DataRegularSeason20242025!$E$3:$E$1315, $A27)</f>
        <v>10</v>
      </c>
      <c r="DZ27">
        <f>SUMIFS(DataRegularSeason20242025!$AA$3:$AA$1315,DataRegularSeason20242025!$B$3:$B$1315, "&lt;=" &amp; DZ$1, DataRegularSeason20242025!$D$3:$D$1315, $A27)+SUMIFS(DataRegularSeason20242025!$AB$3:$AB$1315,DataRegularSeason20242025!$B$3:$B$1315, "&lt;=" &amp; DZ$1, DataRegularSeason20242025!$E$3:$E$1315, $A27)</f>
        <v>10</v>
      </c>
      <c r="EA27">
        <f>SUMIFS(DataRegularSeason20242025!$AA$3:$AA$1315,DataRegularSeason20242025!$B$3:$B$1315, "&lt;=" &amp; EA$1, DataRegularSeason20242025!$D$3:$D$1315, $A27)+SUMIFS(DataRegularSeason20242025!$AB$3:$AB$1315,DataRegularSeason20242025!$B$3:$B$1315, "&lt;=" &amp; EA$1, DataRegularSeason20242025!$E$3:$E$1315, $A27)</f>
        <v>10</v>
      </c>
      <c r="EB27">
        <f>SUMIFS(DataRegularSeason20242025!$AA$3:$AA$1315,DataRegularSeason20242025!$B$3:$B$1315, "&lt;=" &amp; EB$1, DataRegularSeason20242025!$D$3:$D$1315, $A27)+SUMIFS(DataRegularSeason20242025!$AB$3:$AB$1315,DataRegularSeason20242025!$B$3:$B$1315, "&lt;=" &amp; EB$1, DataRegularSeason20242025!$E$3:$E$1315, $A27)</f>
        <v>10</v>
      </c>
      <c r="EC27">
        <f>SUMIFS(DataRegularSeason20242025!$AA$3:$AA$1315,DataRegularSeason20242025!$B$3:$B$1315, "&lt;=" &amp; EC$1, DataRegularSeason20242025!$D$3:$D$1315, $A27)+SUMIFS(DataRegularSeason20242025!$AB$3:$AB$1315,DataRegularSeason20242025!$B$3:$B$1315, "&lt;=" &amp; EC$1, DataRegularSeason20242025!$E$3:$E$1315, $A27)</f>
        <v>10</v>
      </c>
      <c r="ED27">
        <f>SUMIFS(DataRegularSeason20242025!$AA$3:$AA$1315,DataRegularSeason20242025!$B$3:$B$1315, "&lt;=" &amp; ED$1, DataRegularSeason20242025!$D$3:$D$1315, $A27)+SUMIFS(DataRegularSeason20242025!$AB$3:$AB$1315,DataRegularSeason20242025!$B$3:$B$1315, "&lt;=" &amp; ED$1, DataRegularSeason20242025!$E$3:$E$1315, $A27)</f>
        <v>10</v>
      </c>
      <c r="EE27">
        <f>SUMIFS(DataRegularSeason20242025!$AA$3:$AA$1315,DataRegularSeason20242025!$B$3:$B$1315, "&lt;=" &amp; EE$1, DataRegularSeason20242025!$D$3:$D$1315, $A27)+SUMIFS(DataRegularSeason20242025!$AB$3:$AB$1315,DataRegularSeason20242025!$B$3:$B$1315, "&lt;=" &amp; EE$1, DataRegularSeason20242025!$E$3:$E$1315, $A27)</f>
        <v>10</v>
      </c>
      <c r="EF27">
        <f>SUMIFS(DataRegularSeason20242025!$AA$3:$AA$1315,DataRegularSeason20242025!$B$3:$B$1315, "&lt;=" &amp; EF$1, DataRegularSeason20242025!$D$3:$D$1315, $A27)+SUMIFS(DataRegularSeason20242025!$AB$3:$AB$1315,DataRegularSeason20242025!$B$3:$B$1315, "&lt;=" &amp; EF$1, DataRegularSeason20242025!$E$3:$E$1315, $A27)</f>
        <v>10</v>
      </c>
      <c r="EG27">
        <f>SUMIFS(DataRegularSeason20242025!$AA$3:$AA$1315,DataRegularSeason20242025!$B$3:$B$1315, "&lt;=" &amp; EG$1, DataRegularSeason20242025!$D$3:$D$1315, $A27)+SUMIFS(DataRegularSeason20242025!$AB$3:$AB$1315,DataRegularSeason20242025!$B$3:$B$1315, "&lt;=" &amp; EG$1, DataRegularSeason20242025!$E$3:$E$1315, $A27)</f>
        <v>10</v>
      </c>
      <c r="EH27">
        <f>SUMIFS(DataRegularSeason20242025!$AA$3:$AA$1315,DataRegularSeason20242025!$B$3:$B$1315, "&lt;=" &amp; EH$1, DataRegularSeason20242025!$D$3:$D$1315, $A27)+SUMIFS(DataRegularSeason20242025!$AB$3:$AB$1315,DataRegularSeason20242025!$B$3:$B$1315, "&lt;=" &amp; EH$1, DataRegularSeason20242025!$E$3:$E$1315, $A27)</f>
        <v>10</v>
      </c>
      <c r="EI27">
        <f>SUMIFS(DataRegularSeason20242025!$AA$3:$AA$1315,DataRegularSeason20242025!$B$3:$B$1315, "&lt;=" &amp; EI$1, DataRegularSeason20242025!$D$3:$D$1315, $A27)+SUMIFS(DataRegularSeason20242025!$AB$3:$AB$1315,DataRegularSeason20242025!$B$3:$B$1315, "&lt;=" &amp; EI$1, DataRegularSeason20242025!$E$3:$E$1315, $A27)</f>
        <v>10</v>
      </c>
      <c r="EJ27">
        <f>SUMIFS(DataRegularSeason20242025!$AA$3:$AA$1315,DataRegularSeason20242025!$B$3:$B$1315, "&lt;=" &amp; EJ$1, DataRegularSeason20242025!$D$3:$D$1315, $A27)+SUMIFS(DataRegularSeason20242025!$AB$3:$AB$1315,DataRegularSeason20242025!$B$3:$B$1315, "&lt;=" &amp; EJ$1, DataRegularSeason20242025!$E$3:$E$1315, $A27)</f>
        <v>10</v>
      </c>
      <c r="EK27">
        <f>SUMIFS(DataRegularSeason20242025!$AA$3:$AA$1315,DataRegularSeason20242025!$B$3:$B$1315, "&lt;=" &amp; EK$1, DataRegularSeason20242025!$D$3:$D$1315, $A27)+SUMIFS(DataRegularSeason20242025!$AB$3:$AB$1315,DataRegularSeason20242025!$B$3:$B$1315, "&lt;=" &amp; EK$1, DataRegularSeason20242025!$E$3:$E$1315, $A27)</f>
        <v>10</v>
      </c>
      <c r="EL27">
        <f>SUMIFS(DataRegularSeason20242025!$AA$3:$AA$1315,DataRegularSeason20242025!$B$3:$B$1315, "&lt;=" &amp; EL$1, DataRegularSeason20242025!$D$3:$D$1315, $A27)+SUMIFS(DataRegularSeason20242025!$AB$3:$AB$1315,DataRegularSeason20242025!$B$3:$B$1315, "&lt;=" &amp; EL$1, DataRegularSeason20242025!$E$3:$E$1315, $A27)</f>
        <v>10</v>
      </c>
      <c r="EM27">
        <f>SUMIFS(DataRegularSeason20242025!$AA$3:$AA$1315,DataRegularSeason20242025!$B$3:$B$1315, "&lt;=" &amp; EM$1, DataRegularSeason20242025!$D$3:$D$1315, $A27)+SUMIFS(DataRegularSeason20242025!$AB$3:$AB$1315,DataRegularSeason20242025!$B$3:$B$1315, "&lt;=" &amp; EM$1, DataRegularSeason20242025!$E$3:$E$1315, $A27)</f>
        <v>10</v>
      </c>
      <c r="EN27">
        <f>SUMIFS(DataRegularSeason20242025!$AA$3:$AA$1315,DataRegularSeason20242025!$B$3:$B$1315, "&lt;=" &amp; EN$1, DataRegularSeason20242025!$D$3:$D$1315, $A27)+SUMIFS(DataRegularSeason20242025!$AB$3:$AB$1315,DataRegularSeason20242025!$B$3:$B$1315, "&lt;=" &amp; EN$1, DataRegularSeason20242025!$E$3:$E$1315, $A27)</f>
        <v>10</v>
      </c>
      <c r="EO27">
        <f>SUMIFS(DataRegularSeason20242025!$AA$3:$AA$1315,DataRegularSeason20242025!$B$3:$B$1315, "&lt;=" &amp; EO$1, DataRegularSeason20242025!$D$3:$D$1315, $A27)+SUMIFS(DataRegularSeason20242025!$AB$3:$AB$1315,DataRegularSeason20242025!$B$3:$B$1315, "&lt;=" &amp; EO$1, DataRegularSeason20242025!$E$3:$E$1315, $A27)</f>
        <v>10</v>
      </c>
      <c r="EP27">
        <f>SUMIFS(DataRegularSeason20242025!$AA$3:$AA$1315,DataRegularSeason20242025!$B$3:$B$1315, "&lt;=" &amp; EP$1, DataRegularSeason20242025!$D$3:$D$1315, $A27)+SUMIFS(DataRegularSeason20242025!$AB$3:$AB$1315,DataRegularSeason20242025!$B$3:$B$1315, "&lt;=" &amp; EP$1, DataRegularSeason20242025!$E$3:$E$1315, $A27)</f>
        <v>10</v>
      </c>
      <c r="EQ27">
        <f>SUMIFS(DataRegularSeason20242025!$AA$3:$AA$1315,DataRegularSeason20242025!$B$3:$B$1315, "&lt;=" &amp; EQ$1, DataRegularSeason20242025!$D$3:$D$1315, $A27)+SUMIFS(DataRegularSeason20242025!$AB$3:$AB$1315,DataRegularSeason20242025!$B$3:$B$1315, "&lt;=" &amp; EQ$1, DataRegularSeason20242025!$E$3:$E$1315, $A27)</f>
        <v>10</v>
      </c>
      <c r="ER27">
        <f>SUMIFS(DataRegularSeason20242025!$AA$3:$AA$1315,DataRegularSeason20242025!$B$3:$B$1315, "&lt;=" &amp; ER$1, DataRegularSeason20242025!$D$3:$D$1315, $A27)+SUMIFS(DataRegularSeason20242025!$AB$3:$AB$1315,DataRegularSeason20242025!$B$3:$B$1315, "&lt;=" &amp; ER$1, DataRegularSeason20242025!$E$3:$E$1315, $A27)</f>
        <v>10</v>
      </c>
      <c r="ES27">
        <f>SUMIFS(DataRegularSeason20242025!$AA$3:$AA$1315,DataRegularSeason20242025!$B$3:$B$1315, "&lt;=" &amp; ES$1, DataRegularSeason20242025!$D$3:$D$1315, $A27)+SUMIFS(DataRegularSeason20242025!$AB$3:$AB$1315,DataRegularSeason20242025!$B$3:$B$1315, "&lt;=" &amp; ES$1, DataRegularSeason20242025!$E$3:$E$1315, $A27)</f>
        <v>10</v>
      </c>
      <c r="ET27">
        <f>SUMIFS(DataRegularSeason20242025!$AA$3:$AA$1315,DataRegularSeason20242025!$B$3:$B$1315, "&lt;=" &amp; ET$1, DataRegularSeason20242025!$D$3:$D$1315, $A27)+SUMIFS(DataRegularSeason20242025!$AB$3:$AB$1315,DataRegularSeason20242025!$B$3:$B$1315, "&lt;=" &amp; ET$1, DataRegularSeason20242025!$E$3:$E$1315, $A27)</f>
        <v>10</v>
      </c>
      <c r="EU27">
        <f>SUMIFS(DataRegularSeason20242025!$AA$3:$AA$1315,DataRegularSeason20242025!$B$3:$B$1315, "&lt;=" &amp; EU$1, DataRegularSeason20242025!$D$3:$D$1315, $A27)+SUMIFS(DataRegularSeason20242025!$AB$3:$AB$1315,DataRegularSeason20242025!$B$3:$B$1315, "&lt;=" &amp; EU$1, DataRegularSeason20242025!$E$3:$E$1315, $A27)</f>
        <v>10</v>
      </c>
      <c r="EV27">
        <f>SUMIFS(DataRegularSeason20242025!$AA$3:$AA$1315,DataRegularSeason20242025!$B$3:$B$1315, "&lt;=" &amp; EV$1, DataRegularSeason20242025!$D$3:$D$1315, $A27)+SUMIFS(DataRegularSeason20242025!$AB$3:$AB$1315,DataRegularSeason20242025!$B$3:$B$1315, "&lt;=" &amp; EV$1, DataRegularSeason20242025!$E$3:$E$1315, $A27)</f>
        <v>10</v>
      </c>
      <c r="EW27">
        <f>SUMIFS(DataRegularSeason20242025!$AA$3:$AA$1315,DataRegularSeason20242025!$B$3:$B$1315, "&lt;=" &amp; EW$1, DataRegularSeason20242025!$D$3:$D$1315, $A27)+SUMIFS(DataRegularSeason20242025!$AB$3:$AB$1315,DataRegularSeason20242025!$B$3:$B$1315, "&lt;=" &amp; EW$1, DataRegularSeason20242025!$E$3:$E$1315, $A27)</f>
        <v>10</v>
      </c>
      <c r="EX27">
        <f>SUMIFS(DataRegularSeason20242025!$AA$3:$AA$1315,DataRegularSeason20242025!$B$3:$B$1315, "&lt;=" &amp; EX$1, DataRegularSeason20242025!$D$3:$D$1315, $A27)+SUMIFS(DataRegularSeason20242025!$AB$3:$AB$1315,DataRegularSeason20242025!$B$3:$B$1315, "&lt;=" &amp; EX$1, DataRegularSeason20242025!$E$3:$E$1315, $A27)</f>
        <v>10</v>
      </c>
      <c r="EY27">
        <f>SUMIFS(DataRegularSeason20242025!$AA$3:$AA$1315,DataRegularSeason20242025!$B$3:$B$1315, "&lt;=" &amp; EY$1, DataRegularSeason20242025!$D$3:$D$1315, $A27)+SUMIFS(DataRegularSeason20242025!$AB$3:$AB$1315,DataRegularSeason20242025!$B$3:$B$1315, "&lt;=" &amp; EY$1, DataRegularSeason20242025!$E$3:$E$1315, $A27)</f>
        <v>10</v>
      </c>
      <c r="EZ27">
        <f>SUMIFS(DataRegularSeason20242025!$AA$3:$AA$1315,DataRegularSeason20242025!$B$3:$B$1315, "&lt;=" &amp; EZ$1, DataRegularSeason20242025!$D$3:$D$1315, $A27)+SUMIFS(DataRegularSeason20242025!$AB$3:$AB$1315,DataRegularSeason20242025!$B$3:$B$1315, "&lt;=" &amp; EZ$1, DataRegularSeason20242025!$E$3:$E$1315, $A27)</f>
        <v>10</v>
      </c>
      <c r="FA27">
        <f>SUMIFS(DataRegularSeason20242025!$AA$3:$AA$1315,DataRegularSeason20242025!$B$3:$B$1315, "&lt;=" &amp; FA$1, DataRegularSeason20242025!$D$3:$D$1315, $A27)+SUMIFS(DataRegularSeason20242025!$AB$3:$AB$1315,DataRegularSeason20242025!$B$3:$B$1315, "&lt;=" &amp; FA$1, DataRegularSeason20242025!$E$3:$E$1315, $A27)</f>
        <v>10</v>
      </c>
      <c r="FB27">
        <f>SUMIFS(DataRegularSeason20242025!$AA$3:$AA$1315,DataRegularSeason20242025!$B$3:$B$1315, "&lt;=" &amp; FB$1, DataRegularSeason20242025!$D$3:$D$1315, $A27)+SUMIFS(DataRegularSeason20242025!$AB$3:$AB$1315,DataRegularSeason20242025!$B$3:$B$1315, "&lt;=" &amp; FB$1, DataRegularSeason20242025!$E$3:$E$1315, $A27)</f>
        <v>10</v>
      </c>
      <c r="FC27">
        <f>SUMIFS(DataRegularSeason20242025!$AA$3:$AA$1315,DataRegularSeason20242025!$B$3:$B$1315, "&lt;=" &amp; FC$1, DataRegularSeason20242025!$D$3:$D$1315, $A27)+SUMIFS(DataRegularSeason20242025!$AB$3:$AB$1315,DataRegularSeason20242025!$B$3:$B$1315, "&lt;=" &amp; FC$1, DataRegularSeason20242025!$E$3:$E$1315, $A27)</f>
        <v>10</v>
      </c>
      <c r="FD27">
        <f>SUMIFS(DataRegularSeason20242025!$AA$3:$AA$1315,DataRegularSeason20242025!$B$3:$B$1315, "&lt;=" &amp; FD$1, DataRegularSeason20242025!$D$3:$D$1315, $A27)+SUMIFS(DataRegularSeason20242025!$AB$3:$AB$1315,DataRegularSeason20242025!$B$3:$B$1315, "&lt;=" &amp; FD$1, DataRegularSeason20242025!$E$3:$E$1315, $A27)</f>
        <v>10</v>
      </c>
      <c r="FE27">
        <f>SUMIFS(DataRegularSeason20242025!$AA$3:$AA$1315,DataRegularSeason20242025!$B$3:$B$1315, "&lt;=" &amp; FE$1, DataRegularSeason20242025!$D$3:$D$1315, $A27)+SUMIFS(DataRegularSeason20242025!$AB$3:$AB$1315,DataRegularSeason20242025!$B$3:$B$1315, "&lt;=" &amp; FE$1, DataRegularSeason20242025!$E$3:$E$1315, $A27)</f>
        <v>10</v>
      </c>
      <c r="FF27">
        <f>SUMIFS(DataRegularSeason20242025!$AA$3:$AA$1315,DataRegularSeason20242025!$B$3:$B$1315, "&lt;=" &amp; FF$1, DataRegularSeason20242025!$D$3:$D$1315, $A27)+SUMIFS(DataRegularSeason20242025!$AB$3:$AB$1315,DataRegularSeason20242025!$B$3:$B$1315, "&lt;=" &amp; FF$1, DataRegularSeason20242025!$E$3:$E$1315, $A27)</f>
        <v>10</v>
      </c>
      <c r="FG27">
        <f>SUMIFS(DataRegularSeason20242025!$AA$3:$AA$1315,DataRegularSeason20242025!$B$3:$B$1315, "&lt;=" &amp; FG$1, DataRegularSeason20242025!$D$3:$D$1315, $A27)+SUMIFS(DataRegularSeason20242025!$AB$3:$AB$1315,DataRegularSeason20242025!$B$3:$B$1315, "&lt;=" &amp; FG$1, DataRegularSeason20242025!$E$3:$E$1315, $A27)</f>
        <v>10</v>
      </c>
      <c r="FH27">
        <f>SUMIFS(DataRegularSeason20242025!$AA$3:$AA$1315,DataRegularSeason20242025!$B$3:$B$1315, "&lt;=" &amp; FH$1, DataRegularSeason20242025!$D$3:$D$1315, $A27)+SUMIFS(DataRegularSeason20242025!$AB$3:$AB$1315,DataRegularSeason20242025!$B$3:$B$1315, "&lt;=" &amp; FH$1, DataRegularSeason20242025!$E$3:$E$1315, $A27)</f>
        <v>10</v>
      </c>
      <c r="FI27">
        <f>SUMIFS(DataRegularSeason20242025!$AA$3:$AA$1315,DataRegularSeason20242025!$B$3:$B$1315, "&lt;=" &amp; FI$1, DataRegularSeason20242025!$D$3:$D$1315, $A27)+SUMIFS(DataRegularSeason20242025!$AB$3:$AB$1315,DataRegularSeason20242025!$B$3:$B$1315, "&lt;=" &amp; FI$1, DataRegularSeason20242025!$E$3:$E$1315, $A27)</f>
        <v>10</v>
      </c>
      <c r="FJ27">
        <f>SUMIFS(DataRegularSeason20242025!$AA$3:$AA$1315,DataRegularSeason20242025!$B$3:$B$1315, "&lt;=" &amp; FJ$1, DataRegularSeason20242025!$D$3:$D$1315, $A27)+SUMIFS(DataRegularSeason20242025!$AB$3:$AB$1315,DataRegularSeason20242025!$B$3:$B$1315, "&lt;=" &amp; FJ$1, DataRegularSeason20242025!$E$3:$E$1315, $A27)</f>
        <v>10</v>
      </c>
      <c r="FK27">
        <f>SUMIFS(DataRegularSeason20242025!$AA$3:$AA$1315,DataRegularSeason20242025!$B$3:$B$1315, "&lt;=" &amp; FK$1, DataRegularSeason20242025!$D$3:$D$1315, $A27)+SUMIFS(DataRegularSeason20242025!$AB$3:$AB$1315,DataRegularSeason20242025!$B$3:$B$1315, "&lt;=" &amp; FK$1, DataRegularSeason20242025!$E$3:$E$1315, $A27)</f>
        <v>10</v>
      </c>
      <c r="FL27">
        <f>SUMIFS(DataRegularSeason20242025!$AA$3:$AA$1315,DataRegularSeason20242025!$B$3:$B$1315, "&lt;=" &amp; FL$1, DataRegularSeason20242025!$D$3:$D$1315, $A27)+SUMIFS(DataRegularSeason20242025!$AB$3:$AB$1315,DataRegularSeason20242025!$B$3:$B$1315, "&lt;=" &amp; FL$1, DataRegularSeason20242025!$E$3:$E$1315, $A27)</f>
        <v>10</v>
      </c>
      <c r="FM27">
        <f>SUMIFS(DataRegularSeason20242025!$AA$3:$AA$1315,DataRegularSeason20242025!$B$3:$B$1315, "&lt;=" &amp; FM$1, DataRegularSeason20242025!$D$3:$D$1315, $A27)+SUMIFS(DataRegularSeason20242025!$AB$3:$AB$1315,DataRegularSeason20242025!$B$3:$B$1315, "&lt;=" &amp; FM$1, DataRegularSeason20242025!$E$3:$E$1315, $A27)</f>
        <v>10</v>
      </c>
      <c r="FN27">
        <f>SUMIFS(DataRegularSeason20242025!$AA$3:$AA$1315,DataRegularSeason20242025!$B$3:$B$1315, "&lt;=" &amp; FN$1, DataRegularSeason20242025!$D$3:$D$1315, $A27)+SUMIFS(DataRegularSeason20242025!$AB$3:$AB$1315,DataRegularSeason20242025!$B$3:$B$1315, "&lt;=" &amp; FN$1, DataRegularSeason20242025!$E$3:$E$1315, $A27)</f>
        <v>10</v>
      </c>
      <c r="FO27">
        <f>SUMIFS(DataRegularSeason20242025!$AA$3:$AA$1315,DataRegularSeason20242025!$B$3:$B$1315, "&lt;=" &amp; FO$1, DataRegularSeason20242025!$D$3:$D$1315, $A27)+SUMIFS(DataRegularSeason20242025!$AB$3:$AB$1315,DataRegularSeason20242025!$B$3:$B$1315, "&lt;=" &amp; FO$1, DataRegularSeason20242025!$E$3:$E$1315, $A27)</f>
        <v>10</v>
      </c>
      <c r="FP27">
        <f>SUMIFS(DataRegularSeason20242025!$AA$3:$AA$1315,DataRegularSeason20242025!$B$3:$B$1315, "&lt;=" &amp; FP$1, DataRegularSeason20242025!$D$3:$D$1315, $A27)+SUMIFS(DataRegularSeason20242025!$AB$3:$AB$1315,DataRegularSeason20242025!$B$3:$B$1315, "&lt;=" &amp; FP$1, DataRegularSeason20242025!$E$3:$E$1315, $A27)</f>
        <v>10</v>
      </c>
      <c r="FQ27">
        <f>SUMIFS(DataRegularSeason20242025!$AA$3:$AA$1315,DataRegularSeason20242025!$B$3:$B$1315, "&lt;=" &amp; FQ$1, DataRegularSeason20242025!$D$3:$D$1315, $A27)+SUMIFS(DataRegularSeason20242025!$AB$3:$AB$1315,DataRegularSeason20242025!$B$3:$B$1315, "&lt;=" &amp; FQ$1, DataRegularSeason20242025!$E$3:$E$1315, $A27)</f>
        <v>10</v>
      </c>
      <c r="FR27">
        <f>SUMIFS(DataRegularSeason20242025!$AA$3:$AA$1315,DataRegularSeason20242025!$B$3:$B$1315, "&lt;=" &amp; FR$1, DataRegularSeason20242025!$D$3:$D$1315, $A27)+SUMIFS(DataRegularSeason20242025!$AB$3:$AB$1315,DataRegularSeason20242025!$B$3:$B$1315, "&lt;=" &amp; FR$1, DataRegularSeason20242025!$E$3:$E$1315, $A27)</f>
        <v>10</v>
      </c>
      <c r="FS27">
        <f>SUMIFS(DataRegularSeason20242025!$AA$3:$AA$1315,DataRegularSeason20242025!$B$3:$B$1315, "&lt;=" &amp; FS$1, DataRegularSeason20242025!$D$3:$D$1315, $A27)+SUMIFS(DataRegularSeason20242025!$AB$3:$AB$1315,DataRegularSeason20242025!$B$3:$B$1315, "&lt;=" &amp; FS$1, DataRegularSeason20242025!$E$3:$E$1315, $A27)</f>
        <v>10</v>
      </c>
      <c r="FT27">
        <f>SUMIFS(DataRegularSeason20242025!$AA$3:$AA$1315,DataRegularSeason20242025!$B$3:$B$1315, "&lt;=" &amp; FT$1, DataRegularSeason20242025!$D$3:$D$1315, $A27)+SUMIFS(DataRegularSeason20242025!$AB$3:$AB$1315,DataRegularSeason20242025!$B$3:$B$1315, "&lt;=" &amp; FT$1, DataRegularSeason20242025!$E$3:$E$1315, $A27)</f>
        <v>10</v>
      </c>
      <c r="FU27">
        <f>SUMIFS(DataRegularSeason20242025!$AA$3:$AA$1315,DataRegularSeason20242025!$B$3:$B$1315, "&lt;=" &amp; FU$1, DataRegularSeason20242025!$D$3:$D$1315, $A27)+SUMIFS(DataRegularSeason20242025!$AB$3:$AB$1315,DataRegularSeason20242025!$B$3:$B$1315, "&lt;=" &amp; FU$1, DataRegularSeason20242025!$E$3:$E$1315, $A27)</f>
        <v>10</v>
      </c>
      <c r="FV27">
        <f>SUMIFS(DataRegularSeason20242025!$AA$3:$AA$1315,DataRegularSeason20242025!$B$3:$B$1315, "&lt;=" &amp; FV$1, DataRegularSeason20242025!$D$3:$D$1315, $A27)+SUMIFS(DataRegularSeason20242025!$AB$3:$AB$1315,DataRegularSeason20242025!$B$3:$B$1315, "&lt;=" &amp; FV$1, DataRegularSeason20242025!$E$3:$E$1315, $A27)</f>
        <v>10</v>
      </c>
      <c r="FW27">
        <f>SUMIFS(DataRegularSeason20242025!$AA$3:$AA$1315,DataRegularSeason20242025!$B$3:$B$1315, "&lt;=" &amp; FW$1, DataRegularSeason20242025!$D$3:$D$1315, $A27)+SUMIFS(DataRegularSeason20242025!$AB$3:$AB$1315,DataRegularSeason20242025!$B$3:$B$1315, "&lt;=" &amp; FW$1, DataRegularSeason20242025!$E$3:$E$1315, $A27)</f>
        <v>10</v>
      </c>
      <c r="FX27">
        <f>SUMIFS(DataRegularSeason20242025!$AA$3:$AA$1315,DataRegularSeason20242025!$B$3:$B$1315, "&lt;=" &amp; FX$1, DataRegularSeason20242025!$D$3:$D$1315, $A27)+SUMIFS(DataRegularSeason20242025!$AB$3:$AB$1315,DataRegularSeason20242025!$B$3:$B$1315, "&lt;=" &amp; FX$1, DataRegularSeason20242025!$E$3:$E$1315, $A27)</f>
        <v>10</v>
      </c>
      <c r="FY27">
        <f>SUMIFS(DataRegularSeason20242025!$AA$3:$AA$1315,DataRegularSeason20242025!$B$3:$B$1315, "&lt;=" &amp; FY$1, DataRegularSeason20242025!$D$3:$D$1315, $A27)+SUMIFS(DataRegularSeason20242025!$AB$3:$AB$1315,DataRegularSeason20242025!$B$3:$B$1315, "&lt;=" &amp; FY$1, DataRegularSeason20242025!$E$3:$E$1315, $A27)</f>
        <v>10</v>
      </c>
      <c r="FZ27">
        <f>SUMIFS(DataRegularSeason20242025!$AA$3:$AA$1315,DataRegularSeason20242025!$B$3:$B$1315, "&lt;=" &amp; FZ$1, DataRegularSeason20242025!$D$3:$D$1315, $A27)+SUMIFS(DataRegularSeason20242025!$AB$3:$AB$1315,DataRegularSeason20242025!$B$3:$B$1315, "&lt;=" &amp; FZ$1, DataRegularSeason20242025!$E$3:$E$1315, $A27)</f>
        <v>10</v>
      </c>
      <c r="GA27">
        <f>SUMIFS(DataRegularSeason20242025!$AA$3:$AA$1315,DataRegularSeason20242025!$B$3:$B$1315, "&lt;=" &amp; GA$1, DataRegularSeason20242025!$D$3:$D$1315, $A27)+SUMIFS(DataRegularSeason20242025!$AB$3:$AB$1315,DataRegularSeason20242025!$B$3:$B$1315, "&lt;=" &amp; GA$1, DataRegularSeason20242025!$E$3:$E$1315, $A27)</f>
        <v>10</v>
      </c>
      <c r="GB27">
        <f>SUMIFS(DataRegularSeason20242025!$AA$3:$AA$1315,DataRegularSeason20242025!$B$3:$B$1315, "&lt;=" &amp; GB$1, DataRegularSeason20242025!$D$3:$D$1315, $A27)+SUMIFS(DataRegularSeason20242025!$AB$3:$AB$1315,DataRegularSeason20242025!$B$3:$B$1315, "&lt;=" &amp; GB$1, DataRegularSeason20242025!$E$3:$E$1315, $A27)</f>
        <v>10</v>
      </c>
      <c r="GC27">
        <f>SUMIFS(DataRegularSeason20242025!$AA$3:$AA$1315,DataRegularSeason20242025!$B$3:$B$1315, "&lt;=" &amp; GC$1, DataRegularSeason20242025!$D$3:$D$1315, $A27)+SUMIFS(DataRegularSeason20242025!$AB$3:$AB$1315,DataRegularSeason20242025!$B$3:$B$1315, "&lt;=" &amp; GC$1, DataRegularSeason20242025!$E$3:$E$1315, $A27)</f>
        <v>10</v>
      </c>
      <c r="GD27">
        <f>SUMIFS(DataRegularSeason20242025!$AA$3:$AA$1315,DataRegularSeason20242025!$B$3:$B$1315, "&lt;=" &amp; GD$1, DataRegularSeason20242025!$D$3:$D$1315, $A27)+SUMIFS(DataRegularSeason20242025!$AB$3:$AB$1315,DataRegularSeason20242025!$B$3:$B$1315, "&lt;=" &amp; GD$1, DataRegularSeason20242025!$E$3:$E$1315, $A27)</f>
        <v>10</v>
      </c>
      <c r="GE27">
        <f>SUMIFS(DataRegularSeason20242025!$AA$3:$AA$1315,DataRegularSeason20242025!$B$3:$B$1315, "&lt;=" &amp; GE$1, DataRegularSeason20242025!$D$3:$D$1315, $A27)+SUMIFS(DataRegularSeason20242025!$AB$3:$AB$1315,DataRegularSeason20242025!$B$3:$B$1315, "&lt;=" &amp; GE$1, DataRegularSeason20242025!$E$3:$E$1315, $A27)</f>
        <v>10</v>
      </c>
      <c r="GF27">
        <f>SUMIFS(DataRegularSeason20242025!$AA$3:$AA$1315,DataRegularSeason20242025!$B$3:$B$1315, "&lt;=" &amp; GF$1, DataRegularSeason20242025!$D$3:$D$1315, $A27)+SUMIFS(DataRegularSeason20242025!$AB$3:$AB$1315,DataRegularSeason20242025!$B$3:$B$1315, "&lt;=" &amp; GF$1, DataRegularSeason20242025!$E$3:$E$1315, $A27)</f>
        <v>10</v>
      </c>
      <c r="GG27">
        <f>SUMIFS(DataRegularSeason20242025!$AA$3:$AA$1315,DataRegularSeason20242025!$B$3:$B$1315, "&lt;=" &amp; GG$1, DataRegularSeason20242025!$D$3:$D$1315, $A27)+SUMIFS(DataRegularSeason20242025!$AB$3:$AB$1315,DataRegularSeason20242025!$B$3:$B$1315, "&lt;=" &amp; GG$1, DataRegularSeason20242025!$E$3:$E$1315, $A27)</f>
        <v>10</v>
      </c>
      <c r="GH27">
        <f>SUMIFS(DataRegularSeason20242025!$AA$3:$AA$1315,DataRegularSeason20242025!$B$3:$B$1315, "&lt;=" &amp; GH$1, DataRegularSeason20242025!$D$3:$D$1315, $A27)+SUMIFS(DataRegularSeason20242025!$AB$3:$AB$1315,DataRegularSeason20242025!$B$3:$B$1315, "&lt;=" &amp; GH$1, DataRegularSeason20242025!$E$3:$E$1315, $A27)</f>
        <v>10</v>
      </c>
      <c r="GI27">
        <f>SUMIFS(DataRegularSeason20242025!$AA$3:$AA$1315,DataRegularSeason20242025!$B$3:$B$1315, "&lt;=" &amp; GI$1, DataRegularSeason20242025!$D$3:$D$1315, $A27)+SUMIFS(DataRegularSeason20242025!$AB$3:$AB$1315,DataRegularSeason20242025!$B$3:$B$1315, "&lt;=" &amp; GI$1, DataRegularSeason20242025!$E$3:$E$1315, $A27)</f>
        <v>10</v>
      </c>
      <c r="GJ27">
        <f>SUMIFS(DataRegularSeason20242025!$AA$3:$AA$1315,DataRegularSeason20242025!$B$3:$B$1315, "&lt;=" &amp; GJ$1, DataRegularSeason20242025!$D$3:$D$1315, $A27)+SUMIFS(DataRegularSeason20242025!$AB$3:$AB$1315,DataRegularSeason20242025!$B$3:$B$1315, "&lt;=" &amp; GJ$1, DataRegularSeason20242025!$E$3:$E$1315, $A27)</f>
        <v>10</v>
      </c>
      <c r="GK27">
        <f>SUMIFS(DataRegularSeason20242025!$AA$3:$AA$1315,DataRegularSeason20242025!$B$3:$B$1315, "&lt;=" &amp; GK$1, DataRegularSeason20242025!$D$3:$D$1315, $A27)+SUMIFS(DataRegularSeason20242025!$AB$3:$AB$1315,DataRegularSeason20242025!$B$3:$B$1315, "&lt;=" &amp; GK$1, DataRegularSeason20242025!$E$3:$E$1315, $A27)</f>
        <v>10</v>
      </c>
      <c r="GL27">
        <f>SUMIFS(DataRegularSeason20242025!$AA$3:$AA$1315,DataRegularSeason20242025!$B$3:$B$1315, "&lt;=" &amp; GL$1, DataRegularSeason20242025!$D$3:$D$1315, $A27)+SUMIFS(DataRegularSeason20242025!$AB$3:$AB$1315,DataRegularSeason20242025!$B$3:$B$1315, "&lt;=" &amp; GL$1, DataRegularSeason20242025!$E$3:$E$1315, $A27)</f>
        <v>10</v>
      </c>
      <c r="GM27">
        <f>SUMIFS(DataRegularSeason20242025!$AA$3:$AA$1315,DataRegularSeason20242025!$B$3:$B$1315, "&lt;=" &amp; GM$1, DataRegularSeason20242025!$D$3:$D$1315, $A27)+SUMIFS(DataRegularSeason20242025!$AB$3:$AB$1315,DataRegularSeason20242025!$B$3:$B$1315, "&lt;=" &amp; GM$1, DataRegularSeason20242025!$E$3:$E$1315, $A27)</f>
        <v>10</v>
      </c>
      <c r="GN27">
        <f>SUMIFS(DataRegularSeason20242025!$AA$3:$AA$1315,DataRegularSeason20242025!$B$3:$B$1315, "&lt;=" &amp; GN$1, DataRegularSeason20242025!$D$3:$D$1315, $A27)+SUMIFS(DataRegularSeason20242025!$AB$3:$AB$1315,DataRegularSeason20242025!$B$3:$B$1315, "&lt;=" &amp; GN$1, DataRegularSeason20242025!$E$3:$E$1315, $A27)</f>
        <v>10</v>
      </c>
      <c r="GO27">
        <f>SUMIFS(DataRegularSeason20242025!$AA$3:$AA$1315,DataRegularSeason20242025!$B$3:$B$1315, "&lt;=" &amp; GO$1, DataRegularSeason20242025!$D$3:$D$1315, $A27)+SUMIFS(DataRegularSeason20242025!$AB$3:$AB$1315,DataRegularSeason20242025!$B$3:$B$1315, "&lt;=" &amp; GO$1, DataRegularSeason20242025!$E$3:$E$1315, $A27)</f>
        <v>10</v>
      </c>
      <c r="GP27">
        <f>SUMIFS(DataRegularSeason20242025!$AA$3:$AA$1315,DataRegularSeason20242025!$B$3:$B$1315, "&lt;=" &amp; GP$1, DataRegularSeason20242025!$D$3:$D$1315, $A27)+SUMIFS(DataRegularSeason20242025!$AB$3:$AB$1315,DataRegularSeason20242025!$B$3:$B$1315, "&lt;=" &amp; GP$1, DataRegularSeason20242025!$E$3:$E$1315, $A27)</f>
        <v>10</v>
      </c>
      <c r="GQ27">
        <f>SUMIFS(DataRegularSeason20242025!$AA$3:$AA$1315,DataRegularSeason20242025!$B$3:$B$1315, "&lt;=" &amp; GQ$1, DataRegularSeason20242025!$D$3:$D$1315, $A27)+SUMIFS(DataRegularSeason20242025!$AB$3:$AB$1315,DataRegularSeason20242025!$B$3:$B$1315, "&lt;=" &amp; GQ$1, DataRegularSeason20242025!$E$3:$E$1315, $A27)</f>
        <v>10</v>
      </c>
      <c r="GR27">
        <f>SUMIFS(DataRegularSeason20242025!$AA$3:$AA$1315,DataRegularSeason20242025!$B$3:$B$1315, "&lt;=" &amp; GR$1, DataRegularSeason20242025!$D$3:$D$1315, $A27)+SUMIFS(DataRegularSeason20242025!$AB$3:$AB$1315,DataRegularSeason20242025!$B$3:$B$1315, "&lt;=" &amp; GR$1, DataRegularSeason20242025!$E$3:$E$1315, $A27)</f>
        <v>10</v>
      </c>
      <c r="GS27">
        <f>SUMIFS(DataRegularSeason20242025!$AA$3:$AA$1315,DataRegularSeason20242025!$B$3:$B$1315, "&lt;=" &amp; GS$1, DataRegularSeason20242025!$D$3:$D$1315, $A27)+SUMIFS(DataRegularSeason20242025!$AB$3:$AB$1315,DataRegularSeason20242025!$B$3:$B$1315, "&lt;=" &amp; GS$1, DataRegularSeason20242025!$E$3:$E$1315, $A27)</f>
        <v>10</v>
      </c>
      <c r="GT27">
        <f>SUMIFS(DataRegularSeason20242025!$AA$3:$AA$1315,DataRegularSeason20242025!$B$3:$B$1315, "&lt;=" &amp; GT$1, DataRegularSeason20242025!$D$3:$D$1315, $A27)+SUMIFS(DataRegularSeason20242025!$AB$3:$AB$1315,DataRegularSeason20242025!$B$3:$B$1315, "&lt;=" &amp; GT$1, DataRegularSeason20242025!$E$3:$E$1315, $A27)</f>
        <v>10</v>
      </c>
      <c r="GU27">
        <f>SUMIFS(DataRegularSeason20242025!$AA$3:$AA$1315,DataRegularSeason20242025!$B$3:$B$1315, "&lt;=" &amp; GU$1, DataRegularSeason20242025!$D$3:$D$1315, $A27)+SUMIFS(DataRegularSeason20242025!$AB$3:$AB$1315,DataRegularSeason20242025!$B$3:$B$1315, "&lt;=" &amp; GU$1, DataRegularSeason20242025!$E$3:$E$1315, $A27)</f>
        <v>10</v>
      </c>
    </row>
    <row r="28" spans="1:203" x14ac:dyDescent="0.25">
      <c r="A28" t="s">
        <v>12</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8</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9</v>
      </c>
      <c r="Z28">
        <f>SUMIFS(DataRegularSeason20242025!$AA$3:$AA$1315,DataRegularSeason20242025!$B$3:$B$1315, "&lt;=" &amp; Z$1, DataRegularSeason20242025!$D$3:$D$1315, $A28)+SUMIFS(DataRegularSeason20242025!$AB$3:$AB$1315,DataRegularSeason20242025!$B$3:$B$1315, "&lt;=" &amp; Z$1, DataRegularSeason20242025!$E$3:$E$1315, $A28)</f>
        <v>9</v>
      </c>
      <c r="AA28">
        <f>SUMIFS(DataRegularSeason20242025!$AA$3:$AA$1315,DataRegularSeason20242025!$B$3:$B$1315, "&lt;=" &amp; AA$1, DataRegularSeason20242025!$D$3:$D$1315, $A28)+SUMIFS(DataRegularSeason20242025!$AB$3:$AB$1315,DataRegularSeason20242025!$B$3:$B$1315, "&lt;=" &amp; AA$1, DataRegularSeason20242025!$E$3:$E$1315, $A28)</f>
        <v>9</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9</v>
      </c>
      <c r="AG28">
        <f>SUMIFS(DataRegularSeason20242025!$AA$3:$AA$1315,DataRegularSeason20242025!$B$3:$B$1315, "&lt;=" &amp; AG$1, DataRegularSeason20242025!$D$3:$D$1315, $A28)+SUMIFS(DataRegularSeason20242025!$AB$3:$AB$1315,DataRegularSeason20242025!$B$3:$B$1315, "&lt;=" &amp; AG$1, DataRegularSeason20242025!$E$3:$E$1315, $A28)</f>
        <v>9</v>
      </c>
      <c r="AH28">
        <f>SUMIFS(DataRegularSeason20242025!$AA$3:$AA$1315,DataRegularSeason20242025!$B$3:$B$1315, "&lt;=" &amp; AH$1, DataRegularSeason20242025!$D$3:$D$1315, $A28)+SUMIFS(DataRegularSeason20242025!$AB$3:$AB$1315,DataRegularSeason20242025!$B$3:$B$1315, "&lt;=" &amp; AH$1, DataRegularSeason20242025!$E$3:$E$1315, $A28)</f>
        <v>9</v>
      </c>
      <c r="AI28">
        <f>SUMIFS(DataRegularSeason20242025!$AA$3:$AA$1315,DataRegularSeason20242025!$B$3:$B$1315, "&lt;=" &amp; AI$1, DataRegularSeason20242025!$D$3:$D$1315, $A28)+SUMIFS(DataRegularSeason20242025!$AB$3:$AB$1315,DataRegularSeason20242025!$B$3:$B$1315, "&lt;=" &amp; AI$1, DataRegularSeason20242025!$E$3:$E$1315, $A28)</f>
        <v>9</v>
      </c>
      <c r="AJ28">
        <f>SUMIFS(DataRegularSeason20242025!$AA$3:$AA$1315,DataRegularSeason20242025!$B$3:$B$1315, "&lt;=" &amp; AJ$1, DataRegularSeason20242025!$D$3:$D$1315, $A28)+SUMIFS(DataRegularSeason20242025!$AB$3:$AB$1315,DataRegularSeason20242025!$B$3:$B$1315, "&lt;=" &amp; AJ$1, DataRegularSeason20242025!$E$3:$E$1315, $A28)</f>
        <v>9</v>
      </c>
      <c r="AK28">
        <f>SUMIFS(DataRegularSeason20242025!$AA$3:$AA$1315,DataRegularSeason20242025!$B$3:$B$1315, "&lt;=" &amp; AK$1, DataRegularSeason20242025!$D$3:$D$1315, $A28)+SUMIFS(DataRegularSeason20242025!$AB$3:$AB$1315,DataRegularSeason20242025!$B$3:$B$1315, "&lt;=" &amp; AK$1, DataRegularSeason20242025!$E$3:$E$1315, $A28)</f>
        <v>9</v>
      </c>
      <c r="AL28">
        <f>SUMIFS(DataRegularSeason20242025!$AA$3:$AA$1315,DataRegularSeason20242025!$B$3:$B$1315, "&lt;=" &amp; AL$1, DataRegularSeason20242025!$D$3:$D$1315, $A28)+SUMIFS(DataRegularSeason20242025!$AB$3:$AB$1315,DataRegularSeason20242025!$B$3:$B$1315, "&lt;=" &amp; AL$1, DataRegularSeason20242025!$E$3:$E$1315, $A28)</f>
        <v>9</v>
      </c>
      <c r="AM28">
        <f>SUMIFS(DataRegularSeason20242025!$AA$3:$AA$1315,DataRegularSeason20242025!$B$3:$B$1315, "&lt;=" &amp; AM$1, DataRegularSeason20242025!$D$3:$D$1315, $A28)+SUMIFS(DataRegularSeason20242025!$AB$3:$AB$1315,DataRegularSeason20242025!$B$3:$B$1315, "&lt;=" &amp; AM$1, DataRegularSeason20242025!$E$3:$E$1315, $A28)</f>
        <v>9</v>
      </c>
      <c r="AN28">
        <f>SUMIFS(DataRegularSeason20242025!$AA$3:$AA$1315,DataRegularSeason20242025!$B$3:$B$1315, "&lt;=" &amp; AN$1, DataRegularSeason20242025!$D$3:$D$1315, $A28)+SUMIFS(DataRegularSeason20242025!$AB$3:$AB$1315,DataRegularSeason20242025!$B$3:$B$1315, "&lt;=" &amp; AN$1, DataRegularSeason20242025!$E$3:$E$1315, $A28)</f>
        <v>9</v>
      </c>
      <c r="AO28">
        <f>SUMIFS(DataRegularSeason20242025!$AA$3:$AA$1315,DataRegularSeason20242025!$B$3:$B$1315, "&lt;=" &amp; AO$1, DataRegularSeason20242025!$D$3:$D$1315, $A28)+SUMIFS(DataRegularSeason20242025!$AB$3:$AB$1315,DataRegularSeason20242025!$B$3:$B$1315, "&lt;=" &amp; AO$1, DataRegularSeason20242025!$E$3:$E$1315, $A28)</f>
        <v>9</v>
      </c>
      <c r="AP28">
        <f>SUMIFS(DataRegularSeason20242025!$AA$3:$AA$1315,DataRegularSeason20242025!$B$3:$B$1315, "&lt;=" &amp; AP$1, DataRegularSeason20242025!$D$3:$D$1315, $A28)+SUMIFS(DataRegularSeason20242025!$AB$3:$AB$1315,DataRegularSeason20242025!$B$3:$B$1315, "&lt;=" &amp; AP$1, DataRegularSeason20242025!$E$3:$E$1315, $A28)</f>
        <v>9</v>
      </c>
      <c r="AQ28">
        <f>SUMIFS(DataRegularSeason20242025!$AA$3:$AA$1315,DataRegularSeason20242025!$B$3:$B$1315, "&lt;=" &amp; AQ$1, DataRegularSeason20242025!$D$3:$D$1315, $A28)+SUMIFS(DataRegularSeason20242025!$AB$3:$AB$1315,DataRegularSeason20242025!$B$3:$B$1315, "&lt;=" &amp; AQ$1, DataRegularSeason20242025!$E$3:$E$1315, $A28)</f>
        <v>9</v>
      </c>
      <c r="AR28">
        <f>SUMIFS(DataRegularSeason20242025!$AA$3:$AA$1315,DataRegularSeason20242025!$B$3:$B$1315, "&lt;=" &amp; AR$1, DataRegularSeason20242025!$D$3:$D$1315, $A28)+SUMIFS(DataRegularSeason20242025!$AB$3:$AB$1315,DataRegularSeason20242025!$B$3:$B$1315, "&lt;=" &amp; AR$1, DataRegularSeason20242025!$E$3:$E$1315, $A28)</f>
        <v>9</v>
      </c>
      <c r="AS28">
        <f>SUMIFS(DataRegularSeason20242025!$AA$3:$AA$1315,DataRegularSeason20242025!$B$3:$B$1315, "&lt;=" &amp; AS$1, DataRegularSeason20242025!$D$3:$D$1315, $A28)+SUMIFS(DataRegularSeason20242025!$AB$3:$AB$1315,DataRegularSeason20242025!$B$3:$B$1315, "&lt;=" &amp; AS$1, DataRegularSeason20242025!$E$3:$E$1315, $A28)</f>
        <v>9</v>
      </c>
      <c r="AT28">
        <f>SUMIFS(DataRegularSeason20242025!$AA$3:$AA$1315,DataRegularSeason20242025!$B$3:$B$1315, "&lt;=" &amp; AT$1, DataRegularSeason20242025!$D$3:$D$1315, $A28)+SUMIFS(DataRegularSeason20242025!$AB$3:$AB$1315,DataRegularSeason20242025!$B$3:$B$1315, "&lt;=" &amp; AT$1, DataRegularSeason20242025!$E$3:$E$1315, $A28)</f>
        <v>9</v>
      </c>
      <c r="AU28">
        <f>SUMIFS(DataRegularSeason20242025!$AA$3:$AA$1315,DataRegularSeason20242025!$B$3:$B$1315, "&lt;=" &amp; AU$1, DataRegularSeason20242025!$D$3:$D$1315, $A28)+SUMIFS(DataRegularSeason20242025!$AB$3:$AB$1315,DataRegularSeason20242025!$B$3:$B$1315, "&lt;=" &amp; AU$1, DataRegularSeason20242025!$E$3:$E$1315, $A28)</f>
        <v>9</v>
      </c>
      <c r="AV28">
        <f>SUMIFS(DataRegularSeason20242025!$AA$3:$AA$1315,DataRegularSeason20242025!$B$3:$B$1315, "&lt;=" &amp; AV$1, DataRegularSeason20242025!$D$3:$D$1315, $A28)+SUMIFS(DataRegularSeason20242025!$AB$3:$AB$1315,DataRegularSeason20242025!$B$3:$B$1315, "&lt;=" &amp; AV$1, DataRegularSeason20242025!$E$3:$E$1315, $A28)</f>
        <v>9</v>
      </c>
      <c r="AW28">
        <f>SUMIFS(DataRegularSeason20242025!$AA$3:$AA$1315,DataRegularSeason20242025!$B$3:$B$1315, "&lt;=" &amp; AW$1, DataRegularSeason20242025!$D$3:$D$1315, $A28)+SUMIFS(DataRegularSeason20242025!$AB$3:$AB$1315,DataRegularSeason20242025!$B$3:$B$1315, "&lt;=" &amp; AW$1, DataRegularSeason20242025!$E$3:$E$1315, $A28)</f>
        <v>9</v>
      </c>
      <c r="AX28">
        <f>SUMIFS(DataRegularSeason20242025!$AA$3:$AA$1315,DataRegularSeason20242025!$B$3:$B$1315, "&lt;=" &amp; AX$1, DataRegularSeason20242025!$D$3:$D$1315, $A28)+SUMIFS(DataRegularSeason20242025!$AB$3:$AB$1315,DataRegularSeason20242025!$B$3:$B$1315, "&lt;=" &amp; AX$1, DataRegularSeason20242025!$E$3:$E$1315, $A28)</f>
        <v>9</v>
      </c>
      <c r="AY28">
        <f>SUMIFS(DataRegularSeason20242025!$AA$3:$AA$1315,DataRegularSeason20242025!$B$3:$B$1315, "&lt;=" &amp; AY$1, DataRegularSeason20242025!$D$3:$D$1315, $A28)+SUMIFS(DataRegularSeason20242025!$AB$3:$AB$1315,DataRegularSeason20242025!$B$3:$B$1315, "&lt;=" &amp; AY$1, DataRegularSeason20242025!$E$3:$E$1315, $A28)</f>
        <v>9</v>
      </c>
      <c r="AZ28">
        <f>SUMIFS(DataRegularSeason20242025!$AA$3:$AA$1315,DataRegularSeason20242025!$B$3:$B$1315, "&lt;=" &amp; AZ$1, DataRegularSeason20242025!$D$3:$D$1315, $A28)+SUMIFS(DataRegularSeason20242025!$AB$3:$AB$1315,DataRegularSeason20242025!$B$3:$B$1315, "&lt;=" &amp; AZ$1, DataRegularSeason20242025!$E$3:$E$1315, $A28)</f>
        <v>9</v>
      </c>
      <c r="BA28">
        <f>SUMIFS(DataRegularSeason20242025!$AA$3:$AA$1315,DataRegularSeason20242025!$B$3:$B$1315, "&lt;=" &amp; BA$1, DataRegularSeason20242025!$D$3:$D$1315, $A28)+SUMIFS(DataRegularSeason20242025!$AB$3:$AB$1315,DataRegularSeason20242025!$B$3:$B$1315, "&lt;=" &amp; BA$1, DataRegularSeason20242025!$E$3:$E$1315, $A28)</f>
        <v>9</v>
      </c>
      <c r="BB28">
        <f>SUMIFS(DataRegularSeason20242025!$AA$3:$AA$1315,DataRegularSeason20242025!$B$3:$B$1315, "&lt;=" &amp; BB$1, DataRegularSeason20242025!$D$3:$D$1315, $A28)+SUMIFS(DataRegularSeason20242025!$AB$3:$AB$1315,DataRegularSeason20242025!$B$3:$B$1315, "&lt;=" &amp; BB$1, DataRegularSeason20242025!$E$3:$E$1315, $A28)</f>
        <v>9</v>
      </c>
      <c r="BC28">
        <f>SUMIFS(DataRegularSeason20242025!$AA$3:$AA$1315,DataRegularSeason20242025!$B$3:$B$1315, "&lt;=" &amp; BC$1, DataRegularSeason20242025!$D$3:$D$1315, $A28)+SUMIFS(DataRegularSeason20242025!$AB$3:$AB$1315,DataRegularSeason20242025!$B$3:$B$1315, "&lt;=" &amp; BC$1, DataRegularSeason20242025!$E$3:$E$1315, $A28)</f>
        <v>9</v>
      </c>
      <c r="BD28">
        <f>SUMIFS(DataRegularSeason20242025!$AA$3:$AA$1315,DataRegularSeason20242025!$B$3:$B$1315, "&lt;=" &amp; BD$1, DataRegularSeason20242025!$D$3:$D$1315, $A28)+SUMIFS(DataRegularSeason20242025!$AB$3:$AB$1315,DataRegularSeason20242025!$B$3:$B$1315, "&lt;=" &amp; BD$1, DataRegularSeason20242025!$E$3:$E$1315, $A28)</f>
        <v>9</v>
      </c>
      <c r="BE28">
        <f>SUMIFS(DataRegularSeason20242025!$AA$3:$AA$1315,DataRegularSeason20242025!$B$3:$B$1315, "&lt;=" &amp; BE$1, DataRegularSeason20242025!$D$3:$D$1315, $A28)+SUMIFS(DataRegularSeason20242025!$AB$3:$AB$1315,DataRegularSeason20242025!$B$3:$B$1315, "&lt;=" &amp; BE$1, DataRegularSeason20242025!$E$3:$E$1315, $A28)</f>
        <v>9</v>
      </c>
      <c r="BF28">
        <f>SUMIFS(DataRegularSeason20242025!$AA$3:$AA$1315,DataRegularSeason20242025!$B$3:$B$1315, "&lt;=" &amp; BF$1, DataRegularSeason20242025!$D$3:$D$1315, $A28)+SUMIFS(DataRegularSeason20242025!$AB$3:$AB$1315,DataRegularSeason20242025!$B$3:$B$1315, "&lt;=" &amp; BF$1, DataRegularSeason20242025!$E$3:$E$1315, $A28)</f>
        <v>9</v>
      </c>
      <c r="BG28">
        <f>SUMIFS(DataRegularSeason20242025!$AA$3:$AA$1315,DataRegularSeason20242025!$B$3:$B$1315, "&lt;=" &amp; BG$1, DataRegularSeason20242025!$D$3:$D$1315, $A28)+SUMIFS(DataRegularSeason20242025!$AB$3:$AB$1315,DataRegularSeason20242025!$B$3:$B$1315, "&lt;=" &amp; BG$1, DataRegularSeason20242025!$E$3:$E$1315, $A28)</f>
        <v>9</v>
      </c>
      <c r="BH28">
        <f>SUMIFS(DataRegularSeason20242025!$AA$3:$AA$1315,DataRegularSeason20242025!$B$3:$B$1315, "&lt;=" &amp; BH$1, DataRegularSeason20242025!$D$3:$D$1315, $A28)+SUMIFS(DataRegularSeason20242025!$AB$3:$AB$1315,DataRegularSeason20242025!$B$3:$B$1315, "&lt;=" &amp; BH$1, DataRegularSeason20242025!$E$3:$E$1315, $A28)</f>
        <v>9</v>
      </c>
      <c r="BI28">
        <f>SUMIFS(DataRegularSeason20242025!$AA$3:$AA$1315,DataRegularSeason20242025!$B$3:$B$1315, "&lt;=" &amp; BI$1, DataRegularSeason20242025!$D$3:$D$1315, $A28)+SUMIFS(DataRegularSeason20242025!$AB$3:$AB$1315,DataRegularSeason20242025!$B$3:$B$1315, "&lt;=" &amp; BI$1, DataRegularSeason20242025!$E$3:$E$1315, $A28)</f>
        <v>9</v>
      </c>
      <c r="BJ28">
        <f>SUMIFS(DataRegularSeason20242025!$AA$3:$AA$1315,DataRegularSeason20242025!$B$3:$B$1315, "&lt;=" &amp; BJ$1, DataRegularSeason20242025!$D$3:$D$1315, $A28)+SUMIFS(DataRegularSeason20242025!$AB$3:$AB$1315,DataRegularSeason20242025!$B$3:$B$1315, "&lt;=" &amp; BJ$1, DataRegularSeason20242025!$E$3:$E$1315, $A28)</f>
        <v>9</v>
      </c>
      <c r="BK28">
        <f>SUMIFS(DataRegularSeason20242025!$AA$3:$AA$1315,DataRegularSeason20242025!$B$3:$B$1315, "&lt;=" &amp; BK$1, DataRegularSeason20242025!$D$3:$D$1315, $A28)+SUMIFS(DataRegularSeason20242025!$AB$3:$AB$1315,DataRegularSeason20242025!$B$3:$B$1315, "&lt;=" &amp; BK$1, DataRegularSeason20242025!$E$3:$E$1315, $A28)</f>
        <v>9</v>
      </c>
      <c r="BL28">
        <f>SUMIFS(DataRegularSeason20242025!$AA$3:$AA$1315,DataRegularSeason20242025!$B$3:$B$1315, "&lt;=" &amp; BL$1, DataRegularSeason20242025!$D$3:$D$1315, $A28)+SUMIFS(DataRegularSeason20242025!$AB$3:$AB$1315,DataRegularSeason20242025!$B$3:$B$1315, "&lt;=" &amp; BL$1, DataRegularSeason20242025!$E$3:$E$1315, $A28)</f>
        <v>9</v>
      </c>
      <c r="BM28">
        <f>SUMIFS(DataRegularSeason20242025!$AA$3:$AA$1315,DataRegularSeason20242025!$B$3:$B$1315, "&lt;=" &amp; BM$1, DataRegularSeason20242025!$D$3:$D$1315, $A28)+SUMIFS(DataRegularSeason20242025!$AB$3:$AB$1315,DataRegularSeason20242025!$B$3:$B$1315, "&lt;=" &amp; BM$1, DataRegularSeason20242025!$E$3:$E$1315, $A28)</f>
        <v>9</v>
      </c>
      <c r="BN28">
        <f>SUMIFS(DataRegularSeason20242025!$AA$3:$AA$1315,DataRegularSeason20242025!$B$3:$B$1315, "&lt;=" &amp; BN$1, DataRegularSeason20242025!$D$3:$D$1315, $A28)+SUMIFS(DataRegularSeason20242025!$AB$3:$AB$1315,DataRegularSeason20242025!$B$3:$B$1315, "&lt;=" &amp; BN$1, DataRegularSeason20242025!$E$3:$E$1315, $A28)</f>
        <v>9</v>
      </c>
      <c r="BO28">
        <f>SUMIFS(DataRegularSeason20242025!$AA$3:$AA$1315,DataRegularSeason20242025!$B$3:$B$1315, "&lt;=" &amp; BO$1, DataRegularSeason20242025!$D$3:$D$1315, $A28)+SUMIFS(DataRegularSeason20242025!$AB$3:$AB$1315,DataRegularSeason20242025!$B$3:$B$1315, "&lt;=" &amp; BO$1, DataRegularSeason20242025!$E$3:$E$1315, $A28)</f>
        <v>9</v>
      </c>
      <c r="BP28">
        <f>SUMIFS(DataRegularSeason20242025!$AA$3:$AA$1315,DataRegularSeason20242025!$B$3:$B$1315, "&lt;=" &amp; BP$1, DataRegularSeason20242025!$D$3:$D$1315, $A28)+SUMIFS(DataRegularSeason20242025!$AB$3:$AB$1315,DataRegularSeason20242025!$B$3:$B$1315, "&lt;=" &amp; BP$1, DataRegularSeason20242025!$E$3:$E$1315, $A28)</f>
        <v>9</v>
      </c>
      <c r="BQ28">
        <f>SUMIFS(DataRegularSeason20242025!$AA$3:$AA$1315,DataRegularSeason20242025!$B$3:$B$1315, "&lt;=" &amp; BQ$1, DataRegularSeason20242025!$D$3:$D$1315, $A28)+SUMIFS(DataRegularSeason20242025!$AB$3:$AB$1315,DataRegularSeason20242025!$B$3:$B$1315, "&lt;=" &amp; BQ$1, DataRegularSeason20242025!$E$3:$E$1315, $A28)</f>
        <v>9</v>
      </c>
      <c r="BR28">
        <f>SUMIFS(DataRegularSeason20242025!$AA$3:$AA$1315,DataRegularSeason20242025!$B$3:$B$1315, "&lt;=" &amp; BR$1, DataRegularSeason20242025!$D$3:$D$1315, $A28)+SUMIFS(DataRegularSeason20242025!$AB$3:$AB$1315,DataRegularSeason20242025!$B$3:$B$1315, "&lt;=" &amp; BR$1, DataRegularSeason20242025!$E$3:$E$1315, $A28)</f>
        <v>9</v>
      </c>
      <c r="BS28">
        <f>SUMIFS(DataRegularSeason20242025!$AA$3:$AA$1315,DataRegularSeason20242025!$B$3:$B$1315, "&lt;=" &amp; BS$1, DataRegularSeason20242025!$D$3:$D$1315, $A28)+SUMIFS(DataRegularSeason20242025!$AB$3:$AB$1315,DataRegularSeason20242025!$B$3:$B$1315, "&lt;=" &amp; BS$1, DataRegularSeason20242025!$E$3:$E$1315, $A28)</f>
        <v>9</v>
      </c>
      <c r="BT28">
        <f>SUMIFS(DataRegularSeason20242025!$AA$3:$AA$1315,DataRegularSeason20242025!$B$3:$B$1315, "&lt;=" &amp; BT$1, DataRegularSeason20242025!$D$3:$D$1315, $A28)+SUMIFS(DataRegularSeason20242025!$AB$3:$AB$1315,DataRegularSeason20242025!$B$3:$B$1315, "&lt;=" &amp; BT$1, DataRegularSeason20242025!$E$3:$E$1315, $A28)</f>
        <v>9</v>
      </c>
      <c r="BU28">
        <f>SUMIFS(DataRegularSeason20242025!$AA$3:$AA$1315,DataRegularSeason20242025!$B$3:$B$1315, "&lt;=" &amp; BU$1, DataRegularSeason20242025!$D$3:$D$1315, $A28)+SUMIFS(DataRegularSeason20242025!$AB$3:$AB$1315,DataRegularSeason20242025!$B$3:$B$1315, "&lt;=" &amp; BU$1, DataRegularSeason20242025!$E$3:$E$1315, $A28)</f>
        <v>9</v>
      </c>
      <c r="BV28">
        <f>SUMIFS(DataRegularSeason20242025!$AA$3:$AA$1315,DataRegularSeason20242025!$B$3:$B$1315, "&lt;=" &amp; BV$1, DataRegularSeason20242025!$D$3:$D$1315, $A28)+SUMIFS(DataRegularSeason20242025!$AB$3:$AB$1315,DataRegularSeason20242025!$B$3:$B$1315, "&lt;=" &amp; BV$1, DataRegularSeason20242025!$E$3:$E$1315, $A28)</f>
        <v>9</v>
      </c>
      <c r="BW28">
        <f>SUMIFS(DataRegularSeason20242025!$AA$3:$AA$1315,DataRegularSeason20242025!$B$3:$B$1315, "&lt;=" &amp; BW$1, DataRegularSeason20242025!$D$3:$D$1315, $A28)+SUMIFS(DataRegularSeason20242025!$AB$3:$AB$1315,DataRegularSeason20242025!$B$3:$B$1315, "&lt;=" &amp; BW$1, DataRegularSeason20242025!$E$3:$E$1315, $A28)</f>
        <v>9</v>
      </c>
      <c r="BX28">
        <f>SUMIFS(DataRegularSeason20242025!$AA$3:$AA$1315,DataRegularSeason20242025!$B$3:$B$1315, "&lt;=" &amp; BX$1, DataRegularSeason20242025!$D$3:$D$1315, $A28)+SUMIFS(DataRegularSeason20242025!$AB$3:$AB$1315,DataRegularSeason20242025!$B$3:$B$1315, "&lt;=" &amp; BX$1, DataRegularSeason20242025!$E$3:$E$1315, $A28)</f>
        <v>9</v>
      </c>
      <c r="BY28">
        <f>SUMIFS(DataRegularSeason20242025!$AA$3:$AA$1315,DataRegularSeason20242025!$B$3:$B$1315, "&lt;=" &amp; BY$1, DataRegularSeason20242025!$D$3:$D$1315, $A28)+SUMIFS(DataRegularSeason20242025!$AB$3:$AB$1315,DataRegularSeason20242025!$B$3:$B$1315, "&lt;=" &amp; BY$1, DataRegularSeason20242025!$E$3:$E$1315, $A28)</f>
        <v>9</v>
      </c>
      <c r="BZ28">
        <f>SUMIFS(DataRegularSeason20242025!$AA$3:$AA$1315,DataRegularSeason20242025!$B$3:$B$1315, "&lt;=" &amp; BZ$1, DataRegularSeason20242025!$D$3:$D$1315, $A28)+SUMIFS(DataRegularSeason20242025!$AB$3:$AB$1315,DataRegularSeason20242025!$B$3:$B$1315, "&lt;=" &amp; BZ$1, DataRegularSeason20242025!$E$3:$E$1315, $A28)</f>
        <v>9</v>
      </c>
      <c r="CA28">
        <f>SUMIFS(DataRegularSeason20242025!$AA$3:$AA$1315,DataRegularSeason20242025!$B$3:$B$1315, "&lt;=" &amp; CA$1, DataRegularSeason20242025!$D$3:$D$1315, $A28)+SUMIFS(DataRegularSeason20242025!$AB$3:$AB$1315,DataRegularSeason20242025!$B$3:$B$1315, "&lt;=" &amp; CA$1, DataRegularSeason20242025!$E$3:$E$1315, $A28)</f>
        <v>9</v>
      </c>
      <c r="CB28">
        <f>SUMIFS(DataRegularSeason20242025!$AA$3:$AA$1315,DataRegularSeason20242025!$B$3:$B$1315, "&lt;=" &amp; CB$1, DataRegularSeason20242025!$D$3:$D$1315, $A28)+SUMIFS(DataRegularSeason20242025!$AB$3:$AB$1315,DataRegularSeason20242025!$B$3:$B$1315, "&lt;=" &amp; CB$1, DataRegularSeason20242025!$E$3:$E$1315, $A28)</f>
        <v>9</v>
      </c>
      <c r="CC28">
        <f>SUMIFS(DataRegularSeason20242025!$AA$3:$AA$1315,DataRegularSeason20242025!$B$3:$B$1315, "&lt;=" &amp; CC$1, DataRegularSeason20242025!$D$3:$D$1315, $A28)+SUMIFS(DataRegularSeason20242025!$AB$3:$AB$1315,DataRegularSeason20242025!$B$3:$B$1315, "&lt;=" &amp; CC$1, DataRegularSeason20242025!$E$3:$E$1315, $A28)</f>
        <v>9</v>
      </c>
      <c r="CD28">
        <f>SUMIFS(DataRegularSeason20242025!$AA$3:$AA$1315,DataRegularSeason20242025!$B$3:$B$1315, "&lt;=" &amp; CD$1, DataRegularSeason20242025!$D$3:$D$1315, $A28)+SUMIFS(DataRegularSeason20242025!$AB$3:$AB$1315,DataRegularSeason20242025!$B$3:$B$1315, "&lt;=" &amp; CD$1, DataRegularSeason20242025!$E$3:$E$1315, $A28)</f>
        <v>9</v>
      </c>
      <c r="CE28">
        <f>SUMIFS(DataRegularSeason20242025!$AA$3:$AA$1315,DataRegularSeason20242025!$B$3:$B$1315, "&lt;=" &amp; CE$1, DataRegularSeason20242025!$D$3:$D$1315, $A28)+SUMIFS(DataRegularSeason20242025!$AB$3:$AB$1315,DataRegularSeason20242025!$B$3:$B$1315, "&lt;=" &amp; CE$1, DataRegularSeason20242025!$E$3:$E$1315, $A28)</f>
        <v>9</v>
      </c>
      <c r="CF28">
        <f>SUMIFS(DataRegularSeason20242025!$AA$3:$AA$1315,DataRegularSeason20242025!$B$3:$B$1315, "&lt;=" &amp; CF$1, DataRegularSeason20242025!$D$3:$D$1315, $A28)+SUMIFS(DataRegularSeason20242025!$AB$3:$AB$1315,DataRegularSeason20242025!$B$3:$B$1315, "&lt;=" &amp; CF$1, DataRegularSeason20242025!$E$3:$E$1315, $A28)</f>
        <v>9</v>
      </c>
      <c r="CG28">
        <f>SUMIFS(DataRegularSeason20242025!$AA$3:$AA$1315,DataRegularSeason20242025!$B$3:$B$1315, "&lt;=" &amp; CG$1, DataRegularSeason20242025!$D$3:$D$1315, $A28)+SUMIFS(DataRegularSeason20242025!$AB$3:$AB$1315,DataRegularSeason20242025!$B$3:$B$1315, "&lt;=" &amp; CG$1, DataRegularSeason20242025!$E$3:$E$1315, $A28)</f>
        <v>9</v>
      </c>
      <c r="CH28">
        <f>SUMIFS(DataRegularSeason20242025!$AA$3:$AA$1315,DataRegularSeason20242025!$B$3:$B$1315, "&lt;=" &amp; CH$1, DataRegularSeason20242025!$D$3:$D$1315, $A28)+SUMIFS(DataRegularSeason20242025!$AB$3:$AB$1315,DataRegularSeason20242025!$B$3:$B$1315, "&lt;=" &amp; CH$1, DataRegularSeason20242025!$E$3:$E$1315, $A28)</f>
        <v>9</v>
      </c>
      <c r="CI28">
        <f>SUMIFS(DataRegularSeason20242025!$AA$3:$AA$1315,DataRegularSeason20242025!$B$3:$B$1315, "&lt;=" &amp; CI$1, DataRegularSeason20242025!$D$3:$D$1315, $A28)+SUMIFS(DataRegularSeason20242025!$AB$3:$AB$1315,DataRegularSeason20242025!$B$3:$B$1315, "&lt;=" &amp; CI$1, DataRegularSeason20242025!$E$3:$E$1315, $A28)</f>
        <v>9</v>
      </c>
      <c r="CJ28">
        <f>SUMIFS(DataRegularSeason20242025!$AA$3:$AA$1315,DataRegularSeason20242025!$B$3:$B$1315, "&lt;=" &amp; CJ$1, DataRegularSeason20242025!$D$3:$D$1315, $A28)+SUMIFS(DataRegularSeason20242025!$AB$3:$AB$1315,DataRegularSeason20242025!$B$3:$B$1315, "&lt;=" &amp; CJ$1, DataRegularSeason20242025!$E$3:$E$1315, $A28)</f>
        <v>9</v>
      </c>
      <c r="CK28">
        <f>SUMIFS(DataRegularSeason20242025!$AA$3:$AA$1315,DataRegularSeason20242025!$B$3:$B$1315, "&lt;=" &amp; CK$1, DataRegularSeason20242025!$D$3:$D$1315, $A28)+SUMIFS(DataRegularSeason20242025!$AB$3:$AB$1315,DataRegularSeason20242025!$B$3:$B$1315, "&lt;=" &amp; CK$1, DataRegularSeason20242025!$E$3:$E$1315, $A28)</f>
        <v>9</v>
      </c>
      <c r="CL28">
        <f>SUMIFS(DataRegularSeason20242025!$AA$3:$AA$1315,DataRegularSeason20242025!$B$3:$B$1315, "&lt;=" &amp; CL$1, DataRegularSeason20242025!$D$3:$D$1315, $A28)+SUMIFS(DataRegularSeason20242025!$AB$3:$AB$1315,DataRegularSeason20242025!$B$3:$B$1315, "&lt;=" &amp; CL$1, DataRegularSeason20242025!$E$3:$E$1315, $A28)</f>
        <v>9</v>
      </c>
      <c r="CM28">
        <f>SUMIFS(DataRegularSeason20242025!$AA$3:$AA$1315,DataRegularSeason20242025!$B$3:$B$1315, "&lt;=" &amp; CM$1, DataRegularSeason20242025!$D$3:$D$1315, $A28)+SUMIFS(DataRegularSeason20242025!$AB$3:$AB$1315,DataRegularSeason20242025!$B$3:$B$1315, "&lt;=" &amp; CM$1, DataRegularSeason20242025!$E$3:$E$1315, $A28)</f>
        <v>9</v>
      </c>
      <c r="CN28">
        <f>SUMIFS(DataRegularSeason20242025!$AA$3:$AA$1315,DataRegularSeason20242025!$B$3:$B$1315, "&lt;=" &amp; CN$1, DataRegularSeason20242025!$D$3:$D$1315, $A28)+SUMIFS(DataRegularSeason20242025!$AB$3:$AB$1315,DataRegularSeason20242025!$B$3:$B$1315, "&lt;=" &amp; CN$1, DataRegularSeason20242025!$E$3:$E$1315, $A28)</f>
        <v>9</v>
      </c>
      <c r="CO28">
        <f>SUMIFS(DataRegularSeason20242025!$AA$3:$AA$1315,DataRegularSeason20242025!$B$3:$B$1315, "&lt;=" &amp; CO$1, DataRegularSeason20242025!$D$3:$D$1315, $A28)+SUMIFS(DataRegularSeason20242025!$AB$3:$AB$1315,DataRegularSeason20242025!$B$3:$B$1315, "&lt;=" &amp; CO$1, DataRegularSeason20242025!$E$3:$E$1315, $A28)</f>
        <v>9</v>
      </c>
      <c r="CP28">
        <f>SUMIFS(DataRegularSeason20242025!$AA$3:$AA$1315,DataRegularSeason20242025!$B$3:$B$1315, "&lt;=" &amp; CP$1, DataRegularSeason20242025!$D$3:$D$1315, $A28)+SUMIFS(DataRegularSeason20242025!$AB$3:$AB$1315,DataRegularSeason20242025!$B$3:$B$1315, "&lt;=" &amp; CP$1, DataRegularSeason20242025!$E$3:$E$1315, $A28)</f>
        <v>9</v>
      </c>
      <c r="CQ28">
        <f>SUMIFS(DataRegularSeason20242025!$AA$3:$AA$1315,DataRegularSeason20242025!$B$3:$B$1315, "&lt;=" &amp; CQ$1, DataRegularSeason20242025!$D$3:$D$1315, $A28)+SUMIFS(DataRegularSeason20242025!$AB$3:$AB$1315,DataRegularSeason20242025!$B$3:$B$1315, "&lt;=" &amp; CQ$1, DataRegularSeason20242025!$E$3:$E$1315, $A28)</f>
        <v>9</v>
      </c>
      <c r="CR28">
        <f>SUMIFS(DataRegularSeason20242025!$AA$3:$AA$1315,DataRegularSeason20242025!$B$3:$B$1315, "&lt;=" &amp; CR$1, DataRegularSeason20242025!$D$3:$D$1315, $A28)+SUMIFS(DataRegularSeason20242025!$AB$3:$AB$1315,DataRegularSeason20242025!$B$3:$B$1315, "&lt;=" &amp; CR$1, DataRegularSeason20242025!$E$3:$E$1315, $A28)</f>
        <v>9</v>
      </c>
      <c r="CS28">
        <f>SUMIFS(DataRegularSeason20242025!$AA$3:$AA$1315,DataRegularSeason20242025!$B$3:$B$1315, "&lt;=" &amp; CS$1, DataRegularSeason20242025!$D$3:$D$1315, $A28)+SUMIFS(DataRegularSeason20242025!$AB$3:$AB$1315,DataRegularSeason20242025!$B$3:$B$1315, "&lt;=" &amp; CS$1, DataRegularSeason20242025!$E$3:$E$1315, $A28)</f>
        <v>9</v>
      </c>
      <c r="CT28">
        <f>SUMIFS(DataRegularSeason20242025!$AA$3:$AA$1315,DataRegularSeason20242025!$B$3:$B$1315, "&lt;=" &amp; CT$1, DataRegularSeason20242025!$D$3:$D$1315, $A28)+SUMIFS(DataRegularSeason20242025!$AB$3:$AB$1315,DataRegularSeason20242025!$B$3:$B$1315, "&lt;=" &amp; CT$1, DataRegularSeason20242025!$E$3:$E$1315, $A28)</f>
        <v>9</v>
      </c>
      <c r="CU28">
        <f>SUMIFS(DataRegularSeason20242025!$AA$3:$AA$1315,DataRegularSeason20242025!$B$3:$B$1315, "&lt;=" &amp; CU$1, DataRegularSeason20242025!$D$3:$D$1315, $A28)+SUMIFS(DataRegularSeason20242025!$AB$3:$AB$1315,DataRegularSeason20242025!$B$3:$B$1315, "&lt;=" &amp; CU$1, DataRegularSeason20242025!$E$3:$E$1315, $A28)</f>
        <v>9</v>
      </c>
      <c r="CV28">
        <f>SUMIFS(DataRegularSeason20242025!$AA$3:$AA$1315,DataRegularSeason20242025!$B$3:$B$1315, "&lt;=" &amp; CV$1, DataRegularSeason20242025!$D$3:$D$1315, $A28)+SUMIFS(DataRegularSeason20242025!$AB$3:$AB$1315,DataRegularSeason20242025!$B$3:$B$1315, "&lt;=" &amp; CV$1, DataRegularSeason20242025!$E$3:$E$1315, $A28)</f>
        <v>9</v>
      </c>
      <c r="CW28">
        <f>SUMIFS(DataRegularSeason20242025!$AA$3:$AA$1315,DataRegularSeason20242025!$B$3:$B$1315, "&lt;=" &amp; CW$1, DataRegularSeason20242025!$D$3:$D$1315, $A28)+SUMIFS(DataRegularSeason20242025!$AB$3:$AB$1315,DataRegularSeason20242025!$B$3:$B$1315, "&lt;=" &amp; CW$1, DataRegularSeason20242025!$E$3:$E$1315, $A28)</f>
        <v>9</v>
      </c>
      <c r="CX28">
        <f>SUMIFS(DataRegularSeason20242025!$AA$3:$AA$1315,DataRegularSeason20242025!$B$3:$B$1315, "&lt;=" &amp; CX$1, DataRegularSeason20242025!$D$3:$D$1315, $A28)+SUMIFS(DataRegularSeason20242025!$AB$3:$AB$1315,DataRegularSeason20242025!$B$3:$B$1315, "&lt;=" &amp; CX$1, DataRegularSeason20242025!$E$3:$E$1315, $A28)</f>
        <v>9</v>
      </c>
      <c r="CY28">
        <f>SUMIFS(DataRegularSeason20242025!$AA$3:$AA$1315,DataRegularSeason20242025!$B$3:$B$1315, "&lt;=" &amp; CY$1, DataRegularSeason20242025!$D$3:$D$1315, $A28)+SUMIFS(DataRegularSeason20242025!$AB$3:$AB$1315,DataRegularSeason20242025!$B$3:$B$1315, "&lt;=" &amp; CY$1, DataRegularSeason20242025!$E$3:$E$1315, $A28)</f>
        <v>9</v>
      </c>
      <c r="CZ28">
        <f>SUMIFS(DataRegularSeason20242025!$AA$3:$AA$1315,DataRegularSeason20242025!$B$3:$B$1315, "&lt;=" &amp; CZ$1, DataRegularSeason20242025!$D$3:$D$1315, $A28)+SUMIFS(DataRegularSeason20242025!$AB$3:$AB$1315,DataRegularSeason20242025!$B$3:$B$1315, "&lt;=" &amp; CZ$1, DataRegularSeason20242025!$E$3:$E$1315, $A28)</f>
        <v>9</v>
      </c>
      <c r="DA28">
        <f>SUMIFS(DataRegularSeason20242025!$AA$3:$AA$1315,DataRegularSeason20242025!$B$3:$B$1315, "&lt;=" &amp; DA$1, DataRegularSeason20242025!$D$3:$D$1315, $A28)+SUMIFS(DataRegularSeason20242025!$AB$3:$AB$1315,DataRegularSeason20242025!$B$3:$B$1315, "&lt;=" &amp; DA$1, DataRegularSeason20242025!$E$3:$E$1315, $A28)</f>
        <v>9</v>
      </c>
      <c r="DB28">
        <f>SUMIFS(DataRegularSeason20242025!$AA$3:$AA$1315,DataRegularSeason20242025!$B$3:$B$1315, "&lt;=" &amp; DB$1, DataRegularSeason20242025!$D$3:$D$1315, $A28)+SUMIFS(DataRegularSeason20242025!$AB$3:$AB$1315,DataRegularSeason20242025!$B$3:$B$1315, "&lt;=" &amp; DB$1, DataRegularSeason20242025!$E$3:$E$1315, $A28)</f>
        <v>9</v>
      </c>
      <c r="DC28">
        <f>SUMIFS(DataRegularSeason20242025!$AA$3:$AA$1315,DataRegularSeason20242025!$B$3:$B$1315, "&lt;=" &amp; DC$1, DataRegularSeason20242025!$D$3:$D$1315, $A28)+SUMIFS(DataRegularSeason20242025!$AB$3:$AB$1315,DataRegularSeason20242025!$B$3:$B$1315, "&lt;=" &amp; DC$1, DataRegularSeason20242025!$E$3:$E$1315, $A28)</f>
        <v>9</v>
      </c>
      <c r="DD28">
        <f>SUMIFS(DataRegularSeason20242025!$AA$3:$AA$1315,DataRegularSeason20242025!$B$3:$B$1315, "&lt;=" &amp; DD$1, DataRegularSeason20242025!$D$3:$D$1315, $A28)+SUMIFS(DataRegularSeason20242025!$AB$3:$AB$1315,DataRegularSeason20242025!$B$3:$B$1315, "&lt;=" &amp; DD$1, DataRegularSeason20242025!$E$3:$E$1315, $A28)</f>
        <v>9</v>
      </c>
      <c r="DE28">
        <f>SUMIFS(DataRegularSeason20242025!$AA$3:$AA$1315,DataRegularSeason20242025!$B$3:$B$1315, "&lt;=" &amp; DE$1, DataRegularSeason20242025!$D$3:$D$1315, $A28)+SUMIFS(DataRegularSeason20242025!$AB$3:$AB$1315,DataRegularSeason20242025!$B$3:$B$1315, "&lt;=" &amp; DE$1, DataRegularSeason20242025!$E$3:$E$1315, $A28)</f>
        <v>9</v>
      </c>
      <c r="DF28">
        <f>SUMIFS(DataRegularSeason20242025!$AA$3:$AA$1315,DataRegularSeason20242025!$B$3:$B$1315, "&lt;=" &amp; DF$1, DataRegularSeason20242025!$D$3:$D$1315, $A28)+SUMIFS(DataRegularSeason20242025!$AB$3:$AB$1315,DataRegularSeason20242025!$B$3:$B$1315, "&lt;=" &amp; DF$1, DataRegularSeason20242025!$E$3:$E$1315, $A28)</f>
        <v>9</v>
      </c>
      <c r="DG28">
        <f>SUMIFS(DataRegularSeason20242025!$AA$3:$AA$1315,DataRegularSeason20242025!$B$3:$B$1315, "&lt;=" &amp; DG$1, DataRegularSeason20242025!$D$3:$D$1315, $A28)+SUMIFS(DataRegularSeason20242025!$AB$3:$AB$1315,DataRegularSeason20242025!$B$3:$B$1315, "&lt;=" &amp; DG$1, DataRegularSeason20242025!$E$3:$E$1315, $A28)</f>
        <v>9</v>
      </c>
      <c r="DH28">
        <f>SUMIFS(DataRegularSeason20242025!$AA$3:$AA$1315,DataRegularSeason20242025!$B$3:$B$1315, "&lt;=" &amp; DH$1, DataRegularSeason20242025!$D$3:$D$1315, $A28)+SUMIFS(DataRegularSeason20242025!$AB$3:$AB$1315,DataRegularSeason20242025!$B$3:$B$1315, "&lt;=" &amp; DH$1, DataRegularSeason20242025!$E$3:$E$1315, $A28)</f>
        <v>9</v>
      </c>
      <c r="DI28">
        <f>SUMIFS(DataRegularSeason20242025!$AA$3:$AA$1315,DataRegularSeason20242025!$B$3:$B$1315, "&lt;=" &amp; DI$1, DataRegularSeason20242025!$D$3:$D$1315, $A28)+SUMIFS(DataRegularSeason20242025!$AB$3:$AB$1315,DataRegularSeason20242025!$B$3:$B$1315, "&lt;=" &amp; DI$1, DataRegularSeason20242025!$E$3:$E$1315, $A28)</f>
        <v>9</v>
      </c>
      <c r="DJ28">
        <f>SUMIFS(DataRegularSeason20242025!$AA$3:$AA$1315,DataRegularSeason20242025!$B$3:$B$1315, "&lt;=" &amp; DJ$1, DataRegularSeason20242025!$D$3:$D$1315, $A28)+SUMIFS(DataRegularSeason20242025!$AB$3:$AB$1315,DataRegularSeason20242025!$B$3:$B$1315, "&lt;=" &amp; DJ$1, DataRegularSeason20242025!$E$3:$E$1315, $A28)</f>
        <v>9</v>
      </c>
      <c r="DK28">
        <f>SUMIFS(DataRegularSeason20242025!$AA$3:$AA$1315,DataRegularSeason20242025!$B$3:$B$1315, "&lt;=" &amp; DK$1, DataRegularSeason20242025!$D$3:$D$1315, $A28)+SUMIFS(DataRegularSeason20242025!$AB$3:$AB$1315,DataRegularSeason20242025!$B$3:$B$1315, "&lt;=" &amp; DK$1, DataRegularSeason20242025!$E$3:$E$1315, $A28)</f>
        <v>9</v>
      </c>
      <c r="DL28">
        <f>SUMIFS(DataRegularSeason20242025!$AA$3:$AA$1315,DataRegularSeason20242025!$B$3:$B$1315, "&lt;=" &amp; DL$1, DataRegularSeason20242025!$D$3:$D$1315, $A28)+SUMIFS(DataRegularSeason20242025!$AB$3:$AB$1315,DataRegularSeason20242025!$B$3:$B$1315, "&lt;=" &amp; DL$1, DataRegularSeason20242025!$E$3:$E$1315, $A28)</f>
        <v>9</v>
      </c>
      <c r="DM28">
        <f>SUMIFS(DataRegularSeason20242025!$AA$3:$AA$1315,DataRegularSeason20242025!$B$3:$B$1315, "&lt;=" &amp; DM$1, DataRegularSeason20242025!$D$3:$D$1315, $A28)+SUMIFS(DataRegularSeason20242025!$AB$3:$AB$1315,DataRegularSeason20242025!$B$3:$B$1315, "&lt;=" &amp; DM$1, DataRegularSeason20242025!$E$3:$E$1315, $A28)</f>
        <v>9</v>
      </c>
      <c r="DN28">
        <f>SUMIFS(DataRegularSeason20242025!$AA$3:$AA$1315,DataRegularSeason20242025!$B$3:$B$1315, "&lt;=" &amp; DN$1, DataRegularSeason20242025!$D$3:$D$1315, $A28)+SUMIFS(DataRegularSeason20242025!$AB$3:$AB$1315,DataRegularSeason20242025!$B$3:$B$1315, "&lt;=" &amp; DN$1, DataRegularSeason20242025!$E$3:$E$1315, $A28)</f>
        <v>9</v>
      </c>
      <c r="DO28">
        <f>SUMIFS(DataRegularSeason20242025!$AA$3:$AA$1315,DataRegularSeason20242025!$B$3:$B$1315, "&lt;=" &amp; DO$1, DataRegularSeason20242025!$D$3:$D$1315, $A28)+SUMIFS(DataRegularSeason20242025!$AB$3:$AB$1315,DataRegularSeason20242025!$B$3:$B$1315, "&lt;=" &amp; DO$1, DataRegularSeason20242025!$E$3:$E$1315, $A28)</f>
        <v>9</v>
      </c>
      <c r="DP28">
        <f>SUMIFS(DataRegularSeason20242025!$AA$3:$AA$1315,DataRegularSeason20242025!$B$3:$B$1315, "&lt;=" &amp; DP$1, DataRegularSeason20242025!$D$3:$D$1315, $A28)+SUMIFS(DataRegularSeason20242025!$AB$3:$AB$1315,DataRegularSeason20242025!$B$3:$B$1315, "&lt;=" &amp; DP$1, DataRegularSeason20242025!$E$3:$E$1315, $A28)</f>
        <v>9</v>
      </c>
      <c r="DQ28">
        <f>SUMIFS(DataRegularSeason20242025!$AA$3:$AA$1315,DataRegularSeason20242025!$B$3:$B$1315, "&lt;=" &amp; DQ$1, DataRegularSeason20242025!$D$3:$D$1315, $A28)+SUMIFS(DataRegularSeason20242025!$AB$3:$AB$1315,DataRegularSeason20242025!$B$3:$B$1315, "&lt;=" &amp; DQ$1, DataRegularSeason20242025!$E$3:$E$1315, $A28)</f>
        <v>9</v>
      </c>
      <c r="DR28">
        <f>SUMIFS(DataRegularSeason20242025!$AA$3:$AA$1315,DataRegularSeason20242025!$B$3:$B$1315, "&lt;=" &amp; DR$1, DataRegularSeason20242025!$D$3:$D$1315, $A28)+SUMIFS(DataRegularSeason20242025!$AB$3:$AB$1315,DataRegularSeason20242025!$B$3:$B$1315, "&lt;=" &amp; DR$1, DataRegularSeason20242025!$E$3:$E$1315, $A28)</f>
        <v>9</v>
      </c>
      <c r="DS28">
        <f>SUMIFS(DataRegularSeason20242025!$AA$3:$AA$1315,DataRegularSeason20242025!$B$3:$B$1315, "&lt;=" &amp; DS$1, DataRegularSeason20242025!$D$3:$D$1315, $A28)+SUMIFS(DataRegularSeason20242025!$AB$3:$AB$1315,DataRegularSeason20242025!$B$3:$B$1315, "&lt;=" &amp; DS$1, DataRegularSeason20242025!$E$3:$E$1315, $A28)</f>
        <v>9</v>
      </c>
      <c r="DT28">
        <f>SUMIFS(DataRegularSeason20242025!$AA$3:$AA$1315,DataRegularSeason20242025!$B$3:$B$1315, "&lt;=" &amp; DT$1, DataRegularSeason20242025!$D$3:$D$1315, $A28)+SUMIFS(DataRegularSeason20242025!$AB$3:$AB$1315,DataRegularSeason20242025!$B$3:$B$1315, "&lt;=" &amp; DT$1, DataRegularSeason20242025!$E$3:$E$1315, $A28)</f>
        <v>9</v>
      </c>
      <c r="DU28">
        <f>SUMIFS(DataRegularSeason20242025!$AA$3:$AA$1315,DataRegularSeason20242025!$B$3:$B$1315, "&lt;=" &amp; DU$1, DataRegularSeason20242025!$D$3:$D$1315, $A28)+SUMIFS(DataRegularSeason20242025!$AB$3:$AB$1315,DataRegularSeason20242025!$B$3:$B$1315, "&lt;=" &amp; DU$1, DataRegularSeason20242025!$E$3:$E$1315, $A28)</f>
        <v>9</v>
      </c>
      <c r="DV28">
        <f>SUMIFS(DataRegularSeason20242025!$AA$3:$AA$1315,DataRegularSeason20242025!$B$3:$B$1315, "&lt;=" &amp; DV$1, DataRegularSeason20242025!$D$3:$D$1315, $A28)+SUMIFS(DataRegularSeason20242025!$AB$3:$AB$1315,DataRegularSeason20242025!$B$3:$B$1315, "&lt;=" &amp; DV$1, DataRegularSeason20242025!$E$3:$E$1315, $A28)</f>
        <v>9</v>
      </c>
      <c r="DW28">
        <f>SUMIFS(DataRegularSeason20242025!$AA$3:$AA$1315,DataRegularSeason20242025!$B$3:$B$1315, "&lt;=" &amp; DW$1, DataRegularSeason20242025!$D$3:$D$1315, $A28)+SUMIFS(DataRegularSeason20242025!$AB$3:$AB$1315,DataRegularSeason20242025!$B$3:$B$1315, "&lt;=" &amp; DW$1, DataRegularSeason20242025!$E$3:$E$1315, $A28)</f>
        <v>9</v>
      </c>
      <c r="DX28">
        <f>SUMIFS(DataRegularSeason20242025!$AA$3:$AA$1315,DataRegularSeason20242025!$B$3:$B$1315, "&lt;=" &amp; DX$1, DataRegularSeason20242025!$D$3:$D$1315, $A28)+SUMIFS(DataRegularSeason20242025!$AB$3:$AB$1315,DataRegularSeason20242025!$B$3:$B$1315, "&lt;=" &amp; DX$1, DataRegularSeason20242025!$E$3:$E$1315, $A28)</f>
        <v>9</v>
      </c>
      <c r="DY28">
        <f>SUMIFS(DataRegularSeason20242025!$AA$3:$AA$1315,DataRegularSeason20242025!$B$3:$B$1315, "&lt;=" &amp; DY$1, DataRegularSeason20242025!$D$3:$D$1315, $A28)+SUMIFS(DataRegularSeason20242025!$AB$3:$AB$1315,DataRegularSeason20242025!$B$3:$B$1315, "&lt;=" &amp; DY$1, DataRegularSeason20242025!$E$3:$E$1315, $A28)</f>
        <v>9</v>
      </c>
      <c r="DZ28">
        <f>SUMIFS(DataRegularSeason20242025!$AA$3:$AA$1315,DataRegularSeason20242025!$B$3:$B$1315, "&lt;=" &amp; DZ$1, DataRegularSeason20242025!$D$3:$D$1315, $A28)+SUMIFS(DataRegularSeason20242025!$AB$3:$AB$1315,DataRegularSeason20242025!$B$3:$B$1315, "&lt;=" &amp; DZ$1, DataRegularSeason20242025!$E$3:$E$1315, $A28)</f>
        <v>9</v>
      </c>
      <c r="EA28">
        <f>SUMIFS(DataRegularSeason20242025!$AA$3:$AA$1315,DataRegularSeason20242025!$B$3:$B$1315, "&lt;=" &amp; EA$1, DataRegularSeason20242025!$D$3:$D$1315, $A28)+SUMIFS(DataRegularSeason20242025!$AB$3:$AB$1315,DataRegularSeason20242025!$B$3:$B$1315, "&lt;=" &amp; EA$1, DataRegularSeason20242025!$E$3:$E$1315, $A28)</f>
        <v>9</v>
      </c>
      <c r="EB28">
        <f>SUMIFS(DataRegularSeason20242025!$AA$3:$AA$1315,DataRegularSeason20242025!$B$3:$B$1315, "&lt;=" &amp; EB$1, DataRegularSeason20242025!$D$3:$D$1315, $A28)+SUMIFS(DataRegularSeason20242025!$AB$3:$AB$1315,DataRegularSeason20242025!$B$3:$B$1315, "&lt;=" &amp; EB$1, DataRegularSeason20242025!$E$3:$E$1315, $A28)</f>
        <v>9</v>
      </c>
      <c r="EC28">
        <f>SUMIFS(DataRegularSeason20242025!$AA$3:$AA$1315,DataRegularSeason20242025!$B$3:$B$1315, "&lt;=" &amp; EC$1, DataRegularSeason20242025!$D$3:$D$1315, $A28)+SUMIFS(DataRegularSeason20242025!$AB$3:$AB$1315,DataRegularSeason20242025!$B$3:$B$1315, "&lt;=" &amp; EC$1, DataRegularSeason20242025!$E$3:$E$1315, $A28)</f>
        <v>9</v>
      </c>
      <c r="ED28">
        <f>SUMIFS(DataRegularSeason20242025!$AA$3:$AA$1315,DataRegularSeason20242025!$B$3:$B$1315, "&lt;=" &amp; ED$1, DataRegularSeason20242025!$D$3:$D$1315, $A28)+SUMIFS(DataRegularSeason20242025!$AB$3:$AB$1315,DataRegularSeason20242025!$B$3:$B$1315, "&lt;=" &amp; ED$1, DataRegularSeason20242025!$E$3:$E$1315, $A28)</f>
        <v>9</v>
      </c>
      <c r="EE28">
        <f>SUMIFS(DataRegularSeason20242025!$AA$3:$AA$1315,DataRegularSeason20242025!$B$3:$B$1315, "&lt;=" &amp; EE$1, DataRegularSeason20242025!$D$3:$D$1315, $A28)+SUMIFS(DataRegularSeason20242025!$AB$3:$AB$1315,DataRegularSeason20242025!$B$3:$B$1315, "&lt;=" &amp; EE$1, DataRegularSeason20242025!$E$3:$E$1315, $A28)</f>
        <v>9</v>
      </c>
      <c r="EF28">
        <f>SUMIFS(DataRegularSeason20242025!$AA$3:$AA$1315,DataRegularSeason20242025!$B$3:$B$1315, "&lt;=" &amp; EF$1, DataRegularSeason20242025!$D$3:$D$1315, $A28)+SUMIFS(DataRegularSeason20242025!$AB$3:$AB$1315,DataRegularSeason20242025!$B$3:$B$1315, "&lt;=" &amp; EF$1, DataRegularSeason20242025!$E$3:$E$1315, $A28)</f>
        <v>9</v>
      </c>
      <c r="EG28">
        <f>SUMIFS(DataRegularSeason20242025!$AA$3:$AA$1315,DataRegularSeason20242025!$B$3:$B$1315, "&lt;=" &amp; EG$1, DataRegularSeason20242025!$D$3:$D$1315, $A28)+SUMIFS(DataRegularSeason20242025!$AB$3:$AB$1315,DataRegularSeason20242025!$B$3:$B$1315, "&lt;=" &amp; EG$1, DataRegularSeason20242025!$E$3:$E$1315, $A28)</f>
        <v>9</v>
      </c>
      <c r="EH28">
        <f>SUMIFS(DataRegularSeason20242025!$AA$3:$AA$1315,DataRegularSeason20242025!$B$3:$B$1315, "&lt;=" &amp; EH$1, DataRegularSeason20242025!$D$3:$D$1315, $A28)+SUMIFS(DataRegularSeason20242025!$AB$3:$AB$1315,DataRegularSeason20242025!$B$3:$B$1315, "&lt;=" &amp; EH$1, DataRegularSeason20242025!$E$3:$E$1315, $A28)</f>
        <v>9</v>
      </c>
      <c r="EI28">
        <f>SUMIFS(DataRegularSeason20242025!$AA$3:$AA$1315,DataRegularSeason20242025!$B$3:$B$1315, "&lt;=" &amp; EI$1, DataRegularSeason20242025!$D$3:$D$1315, $A28)+SUMIFS(DataRegularSeason20242025!$AB$3:$AB$1315,DataRegularSeason20242025!$B$3:$B$1315, "&lt;=" &amp; EI$1, DataRegularSeason20242025!$E$3:$E$1315, $A28)</f>
        <v>9</v>
      </c>
      <c r="EJ28">
        <f>SUMIFS(DataRegularSeason20242025!$AA$3:$AA$1315,DataRegularSeason20242025!$B$3:$B$1315, "&lt;=" &amp; EJ$1, DataRegularSeason20242025!$D$3:$D$1315, $A28)+SUMIFS(DataRegularSeason20242025!$AB$3:$AB$1315,DataRegularSeason20242025!$B$3:$B$1315, "&lt;=" &amp; EJ$1, DataRegularSeason20242025!$E$3:$E$1315, $A28)</f>
        <v>9</v>
      </c>
      <c r="EK28">
        <f>SUMIFS(DataRegularSeason20242025!$AA$3:$AA$1315,DataRegularSeason20242025!$B$3:$B$1315, "&lt;=" &amp; EK$1, DataRegularSeason20242025!$D$3:$D$1315, $A28)+SUMIFS(DataRegularSeason20242025!$AB$3:$AB$1315,DataRegularSeason20242025!$B$3:$B$1315, "&lt;=" &amp; EK$1, DataRegularSeason20242025!$E$3:$E$1315, $A28)</f>
        <v>9</v>
      </c>
      <c r="EL28">
        <f>SUMIFS(DataRegularSeason20242025!$AA$3:$AA$1315,DataRegularSeason20242025!$B$3:$B$1315, "&lt;=" &amp; EL$1, DataRegularSeason20242025!$D$3:$D$1315, $A28)+SUMIFS(DataRegularSeason20242025!$AB$3:$AB$1315,DataRegularSeason20242025!$B$3:$B$1315, "&lt;=" &amp; EL$1, DataRegularSeason20242025!$E$3:$E$1315, $A28)</f>
        <v>9</v>
      </c>
      <c r="EM28">
        <f>SUMIFS(DataRegularSeason20242025!$AA$3:$AA$1315,DataRegularSeason20242025!$B$3:$B$1315, "&lt;=" &amp; EM$1, DataRegularSeason20242025!$D$3:$D$1315, $A28)+SUMIFS(DataRegularSeason20242025!$AB$3:$AB$1315,DataRegularSeason20242025!$B$3:$B$1315, "&lt;=" &amp; EM$1, DataRegularSeason20242025!$E$3:$E$1315, $A28)</f>
        <v>9</v>
      </c>
      <c r="EN28">
        <f>SUMIFS(DataRegularSeason20242025!$AA$3:$AA$1315,DataRegularSeason20242025!$B$3:$B$1315, "&lt;=" &amp; EN$1, DataRegularSeason20242025!$D$3:$D$1315, $A28)+SUMIFS(DataRegularSeason20242025!$AB$3:$AB$1315,DataRegularSeason20242025!$B$3:$B$1315, "&lt;=" &amp; EN$1, DataRegularSeason20242025!$E$3:$E$1315, $A28)</f>
        <v>9</v>
      </c>
      <c r="EO28">
        <f>SUMIFS(DataRegularSeason20242025!$AA$3:$AA$1315,DataRegularSeason20242025!$B$3:$B$1315, "&lt;=" &amp; EO$1, DataRegularSeason20242025!$D$3:$D$1315, $A28)+SUMIFS(DataRegularSeason20242025!$AB$3:$AB$1315,DataRegularSeason20242025!$B$3:$B$1315, "&lt;=" &amp; EO$1, DataRegularSeason20242025!$E$3:$E$1315, $A28)</f>
        <v>9</v>
      </c>
      <c r="EP28">
        <f>SUMIFS(DataRegularSeason20242025!$AA$3:$AA$1315,DataRegularSeason20242025!$B$3:$B$1315, "&lt;=" &amp; EP$1, DataRegularSeason20242025!$D$3:$D$1315, $A28)+SUMIFS(DataRegularSeason20242025!$AB$3:$AB$1315,DataRegularSeason20242025!$B$3:$B$1315, "&lt;=" &amp; EP$1, DataRegularSeason20242025!$E$3:$E$1315, $A28)</f>
        <v>9</v>
      </c>
      <c r="EQ28">
        <f>SUMIFS(DataRegularSeason20242025!$AA$3:$AA$1315,DataRegularSeason20242025!$B$3:$B$1315, "&lt;=" &amp; EQ$1, DataRegularSeason20242025!$D$3:$D$1315, $A28)+SUMIFS(DataRegularSeason20242025!$AB$3:$AB$1315,DataRegularSeason20242025!$B$3:$B$1315, "&lt;=" &amp; EQ$1, DataRegularSeason20242025!$E$3:$E$1315, $A28)</f>
        <v>9</v>
      </c>
      <c r="ER28">
        <f>SUMIFS(DataRegularSeason20242025!$AA$3:$AA$1315,DataRegularSeason20242025!$B$3:$B$1315, "&lt;=" &amp; ER$1, DataRegularSeason20242025!$D$3:$D$1315, $A28)+SUMIFS(DataRegularSeason20242025!$AB$3:$AB$1315,DataRegularSeason20242025!$B$3:$B$1315, "&lt;=" &amp; ER$1, DataRegularSeason20242025!$E$3:$E$1315, $A28)</f>
        <v>9</v>
      </c>
      <c r="ES28">
        <f>SUMIFS(DataRegularSeason20242025!$AA$3:$AA$1315,DataRegularSeason20242025!$B$3:$B$1315, "&lt;=" &amp; ES$1, DataRegularSeason20242025!$D$3:$D$1315, $A28)+SUMIFS(DataRegularSeason20242025!$AB$3:$AB$1315,DataRegularSeason20242025!$B$3:$B$1315, "&lt;=" &amp; ES$1, DataRegularSeason20242025!$E$3:$E$1315, $A28)</f>
        <v>9</v>
      </c>
      <c r="ET28">
        <f>SUMIFS(DataRegularSeason20242025!$AA$3:$AA$1315,DataRegularSeason20242025!$B$3:$B$1315, "&lt;=" &amp; ET$1, DataRegularSeason20242025!$D$3:$D$1315, $A28)+SUMIFS(DataRegularSeason20242025!$AB$3:$AB$1315,DataRegularSeason20242025!$B$3:$B$1315, "&lt;=" &amp; ET$1, DataRegularSeason20242025!$E$3:$E$1315, $A28)</f>
        <v>9</v>
      </c>
      <c r="EU28">
        <f>SUMIFS(DataRegularSeason20242025!$AA$3:$AA$1315,DataRegularSeason20242025!$B$3:$B$1315, "&lt;=" &amp; EU$1, DataRegularSeason20242025!$D$3:$D$1315, $A28)+SUMIFS(DataRegularSeason20242025!$AB$3:$AB$1315,DataRegularSeason20242025!$B$3:$B$1315, "&lt;=" &amp; EU$1, DataRegularSeason20242025!$E$3:$E$1315, $A28)</f>
        <v>9</v>
      </c>
      <c r="EV28">
        <f>SUMIFS(DataRegularSeason20242025!$AA$3:$AA$1315,DataRegularSeason20242025!$B$3:$B$1315, "&lt;=" &amp; EV$1, DataRegularSeason20242025!$D$3:$D$1315, $A28)+SUMIFS(DataRegularSeason20242025!$AB$3:$AB$1315,DataRegularSeason20242025!$B$3:$B$1315, "&lt;=" &amp; EV$1, DataRegularSeason20242025!$E$3:$E$1315, $A28)</f>
        <v>9</v>
      </c>
      <c r="EW28">
        <f>SUMIFS(DataRegularSeason20242025!$AA$3:$AA$1315,DataRegularSeason20242025!$B$3:$B$1315, "&lt;=" &amp; EW$1, DataRegularSeason20242025!$D$3:$D$1315, $A28)+SUMIFS(DataRegularSeason20242025!$AB$3:$AB$1315,DataRegularSeason20242025!$B$3:$B$1315, "&lt;=" &amp; EW$1, DataRegularSeason20242025!$E$3:$E$1315, $A28)</f>
        <v>9</v>
      </c>
      <c r="EX28">
        <f>SUMIFS(DataRegularSeason20242025!$AA$3:$AA$1315,DataRegularSeason20242025!$B$3:$B$1315, "&lt;=" &amp; EX$1, DataRegularSeason20242025!$D$3:$D$1315, $A28)+SUMIFS(DataRegularSeason20242025!$AB$3:$AB$1315,DataRegularSeason20242025!$B$3:$B$1315, "&lt;=" &amp; EX$1, DataRegularSeason20242025!$E$3:$E$1315, $A28)</f>
        <v>9</v>
      </c>
      <c r="EY28">
        <f>SUMIFS(DataRegularSeason20242025!$AA$3:$AA$1315,DataRegularSeason20242025!$B$3:$B$1315, "&lt;=" &amp; EY$1, DataRegularSeason20242025!$D$3:$D$1315, $A28)+SUMIFS(DataRegularSeason20242025!$AB$3:$AB$1315,DataRegularSeason20242025!$B$3:$B$1315, "&lt;=" &amp; EY$1, DataRegularSeason20242025!$E$3:$E$1315, $A28)</f>
        <v>9</v>
      </c>
      <c r="EZ28">
        <f>SUMIFS(DataRegularSeason20242025!$AA$3:$AA$1315,DataRegularSeason20242025!$B$3:$B$1315, "&lt;=" &amp; EZ$1, DataRegularSeason20242025!$D$3:$D$1315, $A28)+SUMIFS(DataRegularSeason20242025!$AB$3:$AB$1315,DataRegularSeason20242025!$B$3:$B$1315, "&lt;=" &amp; EZ$1, DataRegularSeason20242025!$E$3:$E$1315, $A28)</f>
        <v>9</v>
      </c>
      <c r="FA28">
        <f>SUMIFS(DataRegularSeason20242025!$AA$3:$AA$1315,DataRegularSeason20242025!$B$3:$B$1315, "&lt;=" &amp; FA$1, DataRegularSeason20242025!$D$3:$D$1315, $A28)+SUMIFS(DataRegularSeason20242025!$AB$3:$AB$1315,DataRegularSeason20242025!$B$3:$B$1315, "&lt;=" &amp; FA$1, DataRegularSeason20242025!$E$3:$E$1315, $A28)</f>
        <v>9</v>
      </c>
      <c r="FB28">
        <f>SUMIFS(DataRegularSeason20242025!$AA$3:$AA$1315,DataRegularSeason20242025!$B$3:$B$1315, "&lt;=" &amp; FB$1, DataRegularSeason20242025!$D$3:$D$1315, $A28)+SUMIFS(DataRegularSeason20242025!$AB$3:$AB$1315,DataRegularSeason20242025!$B$3:$B$1315, "&lt;=" &amp; FB$1, DataRegularSeason20242025!$E$3:$E$1315, $A28)</f>
        <v>9</v>
      </c>
      <c r="FC28">
        <f>SUMIFS(DataRegularSeason20242025!$AA$3:$AA$1315,DataRegularSeason20242025!$B$3:$B$1315, "&lt;=" &amp; FC$1, DataRegularSeason20242025!$D$3:$D$1315, $A28)+SUMIFS(DataRegularSeason20242025!$AB$3:$AB$1315,DataRegularSeason20242025!$B$3:$B$1315, "&lt;=" &amp; FC$1, DataRegularSeason20242025!$E$3:$E$1315, $A28)</f>
        <v>9</v>
      </c>
      <c r="FD28">
        <f>SUMIFS(DataRegularSeason20242025!$AA$3:$AA$1315,DataRegularSeason20242025!$B$3:$B$1315, "&lt;=" &amp; FD$1, DataRegularSeason20242025!$D$3:$D$1315, $A28)+SUMIFS(DataRegularSeason20242025!$AB$3:$AB$1315,DataRegularSeason20242025!$B$3:$B$1315, "&lt;=" &amp; FD$1, DataRegularSeason20242025!$E$3:$E$1315, $A28)</f>
        <v>9</v>
      </c>
      <c r="FE28">
        <f>SUMIFS(DataRegularSeason20242025!$AA$3:$AA$1315,DataRegularSeason20242025!$B$3:$B$1315, "&lt;=" &amp; FE$1, DataRegularSeason20242025!$D$3:$D$1315, $A28)+SUMIFS(DataRegularSeason20242025!$AB$3:$AB$1315,DataRegularSeason20242025!$B$3:$B$1315, "&lt;=" &amp; FE$1, DataRegularSeason20242025!$E$3:$E$1315, $A28)</f>
        <v>9</v>
      </c>
      <c r="FF28">
        <f>SUMIFS(DataRegularSeason20242025!$AA$3:$AA$1315,DataRegularSeason20242025!$B$3:$B$1315, "&lt;=" &amp; FF$1, DataRegularSeason20242025!$D$3:$D$1315, $A28)+SUMIFS(DataRegularSeason20242025!$AB$3:$AB$1315,DataRegularSeason20242025!$B$3:$B$1315, "&lt;=" &amp; FF$1, DataRegularSeason20242025!$E$3:$E$1315, $A28)</f>
        <v>9</v>
      </c>
      <c r="FG28">
        <f>SUMIFS(DataRegularSeason20242025!$AA$3:$AA$1315,DataRegularSeason20242025!$B$3:$B$1315, "&lt;=" &amp; FG$1, DataRegularSeason20242025!$D$3:$D$1315, $A28)+SUMIFS(DataRegularSeason20242025!$AB$3:$AB$1315,DataRegularSeason20242025!$B$3:$B$1315, "&lt;=" &amp; FG$1, DataRegularSeason20242025!$E$3:$E$1315, $A28)</f>
        <v>9</v>
      </c>
      <c r="FH28">
        <f>SUMIFS(DataRegularSeason20242025!$AA$3:$AA$1315,DataRegularSeason20242025!$B$3:$B$1315, "&lt;=" &amp; FH$1, DataRegularSeason20242025!$D$3:$D$1315, $A28)+SUMIFS(DataRegularSeason20242025!$AB$3:$AB$1315,DataRegularSeason20242025!$B$3:$B$1315, "&lt;=" &amp; FH$1, DataRegularSeason20242025!$E$3:$E$1315, $A28)</f>
        <v>9</v>
      </c>
      <c r="FI28">
        <f>SUMIFS(DataRegularSeason20242025!$AA$3:$AA$1315,DataRegularSeason20242025!$B$3:$B$1315, "&lt;=" &amp; FI$1, DataRegularSeason20242025!$D$3:$D$1315, $A28)+SUMIFS(DataRegularSeason20242025!$AB$3:$AB$1315,DataRegularSeason20242025!$B$3:$B$1315, "&lt;=" &amp; FI$1, DataRegularSeason20242025!$E$3:$E$1315, $A28)</f>
        <v>9</v>
      </c>
      <c r="FJ28">
        <f>SUMIFS(DataRegularSeason20242025!$AA$3:$AA$1315,DataRegularSeason20242025!$B$3:$B$1315, "&lt;=" &amp; FJ$1, DataRegularSeason20242025!$D$3:$D$1315, $A28)+SUMIFS(DataRegularSeason20242025!$AB$3:$AB$1315,DataRegularSeason20242025!$B$3:$B$1315, "&lt;=" &amp; FJ$1, DataRegularSeason20242025!$E$3:$E$1315, $A28)</f>
        <v>9</v>
      </c>
      <c r="FK28">
        <f>SUMIFS(DataRegularSeason20242025!$AA$3:$AA$1315,DataRegularSeason20242025!$B$3:$B$1315, "&lt;=" &amp; FK$1, DataRegularSeason20242025!$D$3:$D$1315, $A28)+SUMIFS(DataRegularSeason20242025!$AB$3:$AB$1315,DataRegularSeason20242025!$B$3:$B$1315, "&lt;=" &amp; FK$1, DataRegularSeason20242025!$E$3:$E$1315, $A28)</f>
        <v>9</v>
      </c>
      <c r="FL28">
        <f>SUMIFS(DataRegularSeason20242025!$AA$3:$AA$1315,DataRegularSeason20242025!$B$3:$B$1315, "&lt;=" &amp; FL$1, DataRegularSeason20242025!$D$3:$D$1315, $A28)+SUMIFS(DataRegularSeason20242025!$AB$3:$AB$1315,DataRegularSeason20242025!$B$3:$B$1315, "&lt;=" &amp; FL$1, DataRegularSeason20242025!$E$3:$E$1315, $A28)</f>
        <v>9</v>
      </c>
      <c r="FM28">
        <f>SUMIFS(DataRegularSeason20242025!$AA$3:$AA$1315,DataRegularSeason20242025!$B$3:$B$1315, "&lt;=" &amp; FM$1, DataRegularSeason20242025!$D$3:$D$1315, $A28)+SUMIFS(DataRegularSeason20242025!$AB$3:$AB$1315,DataRegularSeason20242025!$B$3:$B$1315, "&lt;=" &amp; FM$1, DataRegularSeason20242025!$E$3:$E$1315, $A28)</f>
        <v>9</v>
      </c>
      <c r="FN28">
        <f>SUMIFS(DataRegularSeason20242025!$AA$3:$AA$1315,DataRegularSeason20242025!$B$3:$B$1315, "&lt;=" &amp; FN$1, DataRegularSeason20242025!$D$3:$D$1315, $A28)+SUMIFS(DataRegularSeason20242025!$AB$3:$AB$1315,DataRegularSeason20242025!$B$3:$B$1315, "&lt;=" &amp; FN$1, DataRegularSeason20242025!$E$3:$E$1315, $A28)</f>
        <v>9</v>
      </c>
      <c r="FO28">
        <f>SUMIFS(DataRegularSeason20242025!$AA$3:$AA$1315,DataRegularSeason20242025!$B$3:$B$1315, "&lt;=" &amp; FO$1, DataRegularSeason20242025!$D$3:$D$1315, $A28)+SUMIFS(DataRegularSeason20242025!$AB$3:$AB$1315,DataRegularSeason20242025!$B$3:$B$1315, "&lt;=" &amp; FO$1, DataRegularSeason20242025!$E$3:$E$1315, $A28)</f>
        <v>9</v>
      </c>
      <c r="FP28">
        <f>SUMIFS(DataRegularSeason20242025!$AA$3:$AA$1315,DataRegularSeason20242025!$B$3:$B$1315, "&lt;=" &amp; FP$1, DataRegularSeason20242025!$D$3:$D$1315, $A28)+SUMIFS(DataRegularSeason20242025!$AB$3:$AB$1315,DataRegularSeason20242025!$B$3:$B$1315, "&lt;=" &amp; FP$1, DataRegularSeason20242025!$E$3:$E$1315, $A28)</f>
        <v>9</v>
      </c>
      <c r="FQ28">
        <f>SUMIFS(DataRegularSeason20242025!$AA$3:$AA$1315,DataRegularSeason20242025!$B$3:$B$1315, "&lt;=" &amp; FQ$1, DataRegularSeason20242025!$D$3:$D$1315, $A28)+SUMIFS(DataRegularSeason20242025!$AB$3:$AB$1315,DataRegularSeason20242025!$B$3:$B$1315, "&lt;=" &amp; FQ$1, DataRegularSeason20242025!$E$3:$E$1315, $A28)</f>
        <v>9</v>
      </c>
      <c r="FR28">
        <f>SUMIFS(DataRegularSeason20242025!$AA$3:$AA$1315,DataRegularSeason20242025!$B$3:$B$1315, "&lt;=" &amp; FR$1, DataRegularSeason20242025!$D$3:$D$1315, $A28)+SUMIFS(DataRegularSeason20242025!$AB$3:$AB$1315,DataRegularSeason20242025!$B$3:$B$1315, "&lt;=" &amp; FR$1, DataRegularSeason20242025!$E$3:$E$1315, $A28)</f>
        <v>9</v>
      </c>
      <c r="FS28">
        <f>SUMIFS(DataRegularSeason20242025!$AA$3:$AA$1315,DataRegularSeason20242025!$B$3:$B$1315, "&lt;=" &amp; FS$1, DataRegularSeason20242025!$D$3:$D$1315, $A28)+SUMIFS(DataRegularSeason20242025!$AB$3:$AB$1315,DataRegularSeason20242025!$B$3:$B$1315, "&lt;=" &amp; FS$1, DataRegularSeason20242025!$E$3:$E$1315, $A28)</f>
        <v>9</v>
      </c>
      <c r="FT28">
        <f>SUMIFS(DataRegularSeason20242025!$AA$3:$AA$1315,DataRegularSeason20242025!$B$3:$B$1315, "&lt;=" &amp; FT$1, DataRegularSeason20242025!$D$3:$D$1315, $A28)+SUMIFS(DataRegularSeason20242025!$AB$3:$AB$1315,DataRegularSeason20242025!$B$3:$B$1315, "&lt;=" &amp; FT$1, DataRegularSeason20242025!$E$3:$E$1315, $A28)</f>
        <v>9</v>
      </c>
      <c r="FU28">
        <f>SUMIFS(DataRegularSeason20242025!$AA$3:$AA$1315,DataRegularSeason20242025!$B$3:$B$1315, "&lt;=" &amp; FU$1, DataRegularSeason20242025!$D$3:$D$1315, $A28)+SUMIFS(DataRegularSeason20242025!$AB$3:$AB$1315,DataRegularSeason20242025!$B$3:$B$1315, "&lt;=" &amp; FU$1, DataRegularSeason20242025!$E$3:$E$1315, $A28)</f>
        <v>9</v>
      </c>
      <c r="FV28">
        <f>SUMIFS(DataRegularSeason20242025!$AA$3:$AA$1315,DataRegularSeason20242025!$B$3:$B$1315, "&lt;=" &amp; FV$1, DataRegularSeason20242025!$D$3:$D$1315, $A28)+SUMIFS(DataRegularSeason20242025!$AB$3:$AB$1315,DataRegularSeason20242025!$B$3:$B$1315, "&lt;=" &amp; FV$1, DataRegularSeason20242025!$E$3:$E$1315, $A28)</f>
        <v>9</v>
      </c>
      <c r="FW28">
        <f>SUMIFS(DataRegularSeason20242025!$AA$3:$AA$1315,DataRegularSeason20242025!$B$3:$B$1315, "&lt;=" &amp; FW$1, DataRegularSeason20242025!$D$3:$D$1315, $A28)+SUMIFS(DataRegularSeason20242025!$AB$3:$AB$1315,DataRegularSeason20242025!$B$3:$B$1315, "&lt;=" &amp; FW$1, DataRegularSeason20242025!$E$3:$E$1315, $A28)</f>
        <v>9</v>
      </c>
      <c r="FX28">
        <f>SUMIFS(DataRegularSeason20242025!$AA$3:$AA$1315,DataRegularSeason20242025!$B$3:$B$1315, "&lt;=" &amp; FX$1, DataRegularSeason20242025!$D$3:$D$1315, $A28)+SUMIFS(DataRegularSeason20242025!$AB$3:$AB$1315,DataRegularSeason20242025!$B$3:$B$1315, "&lt;=" &amp; FX$1, DataRegularSeason20242025!$E$3:$E$1315, $A28)</f>
        <v>9</v>
      </c>
      <c r="FY28">
        <f>SUMIFS(DataRegularSeason20242025!$AA$3:$AA$1315,DataRegularSeason20242025!$B$3:$B$1315, "&lt;=" &amp; FY$1, DataRegularSeason20242025!$D$3:$D$1315, $A28)+SUMIFS(DataRegularSeason20242025!$AB$3:$AB$1315,DataRegularSeason20242025!$B$3:$B$1315, "&lt;=" &amp; FY$1, DataRegularSeason20242025!$E$3:$E$1315, $A28)</f>
        <v>9</v>
      </c>
      <c r="FZ28">
        <f>SUMIFS(DataRegularSeason20242025!$AA$3:$AA$1315,DataRegularSeason20242025!$B$3:$B$1315, "&lt;=" &amp; FZ$1, DataRegularSeason20242025!$D$3:$D$1315, $A28)+SUMIFS(DataRegularSeason20242025!$AB$3:$AB$1315,DataRegularSeason20242025!$B$3:$B$1315, "&lt;=" &amp; FZ$1, DataRegularSeason20242025!$E$3:$E$1315, $A28)</f>
        <v>9</v>
      </c>
      <c r="GA28">
        <f>SUMIFS(DataRegularSeason20242025!$AA$3:$AA$1315,DataRegularSeason20242025!$B$3:$B$1315, "&lt;=" &amp; GA$1, DataRegularSeason20242025!$D$3:$D$1315, $A28)+SUMIFS(DataRegularSeason20242025!$AB$3:$AB$1315,DataRegularSeason20242025!$B$3:$B$1315, "&lt;=" &amp; GA$1, DataRegularSeason20242025!$E$3:$E$1315, $A28)</f>
        <v>9</v>
      </c>
      <c r="GB28">
        <f>SUMIFS(DataRegularSeason20242025!$AA$3:$AA$1315,DataRegularSeason20242025!$B$3:$B$1315, "&lt;=" &amp; GB$1, DataRegularSeason20242025!$D$3:$D$1315, $A28)+SUMIFS(DataRegularSeason20242025!$AB$3:$AB$1315,DataRegularSeason20242025!$B$3:$B$1315, "&lt;=" &amp; GB$1, DataRegularSeason20242025!$E$3:$E$1315, $A28)</f>
        <v>9</v>
      </c>
      <c r="GC28">
        <f>SUMIFS(DataRegularSeason20242025!$AA$3:$AA$1315,DataRegularSeason20242025!$B$3:$B$1315, "&lt;=" &amp; GC$1, DataRegularSeason20242025!$D$3:$D$1315, $A28)+SUMIFS(DataRegularSeason20242025!$AB$3:$AB$1315,DataRegularSeason20242025!$B$3:$B$1315, "&lt;=" &amp; GC$1, DataRegularSeason20242025!$E$3:$E$1315, $A28)</f>
        <v>9</v>
      </c>
      <c r="GD28">
        <f>SUMIFS(DataRegularSeason20242025!$AA$3:$AA$1315,DataRegularSeason20242025!$B$3:$B$1315, "&lt;=" &amp; GD$1, DataRegularSeason20242025!$D$3:$D$1315, $A28)+SUMIFS(DataRegularSeason20242025!$AB$3:$AB$1315,DataRegularSeason20242025!$B$3:$B$1315, "&lt;=" &amp; GD$1, DataRegularSeason20242025!$E$3:$E$1315, $A28)</f>
        <v>9</v>
      </c>
      <c r="GE28">
        <f>SUMIFS(DataRegularSeason20242025!$AA$3:$AA$1315,DataRegularSeason20242025!$B$3:$B$1315, "&lt;=" &amp; GE$1, DataRegularSeason20242025!$D$3:$D$1315, $A28)+SUMIFS(DataRegularSeason20242025!$AB$3:$AB$1315,DataRegularSeason20242025!$B$3:$B$1315, "&lt;=" &amp; GE$1, DataRegularSeason20242025!$E$3:$E$1315, $A28)</f>
        <v>9</v>
      </c>
      <c r="GF28">
        <f>SUMIFS(DataRegularSeason20242025!$AA$3:$AA$1315,DataRegularSeason20242025!$B$3:$B$1315, "&lt;=" &amp; GF$1, DataRegularSeason20242025!$D$3:$D$1315, $A28)+SUMIFS(DataRegularSeason20242025!$AB$3:$AB$1315,DataRegularSeason20242025!$B$3:$B$1315, "&lt;=" &amp; GF$1, DataRegularSeason20242025!$E$3:$E$1315, $A28)</f>
        <v>9</v>
      </c>
      <c r="GG28">
        <f>SUMIFS(DataRegularSeason20242025!$AA$3:$AA$1315,DataRegularSeason20242025!$B$3:$B$1315, "&lt;=" &amp; GG$1, DataRegularSeason20242025!$D$3:$D$1315, $A28)+SUMIFS(DataRegularSeason20242025!$AB$3:$AB$1315,DataRegularSeason20242025!$B$3:$B$1315, "&lt;=" &amp; GG$1, DataRegularSeason20242025!$E$3:$E$1315, $A28)</f>
        <v>9</v>
      </c>
      <c r="GH28">
        <f>SUMIFS(DataRegularSeason20242025!$AA$3:$AA$1315,DataRegularSeason20242025!$B$3:$B$1315, "&lt;=" &amp; GH$1, DataRegularSeason20242025!$D$3:$D$1315, $A28)+SUMIFS(DataRegularSeason20242025!$AB$3:$AB$1315,DataRegularSeason20242025!$B$3:$B$1315, "&lt;=" &amp; GH$1, DataRegularSeason20242025!$E$3:$E$1315, $A28)</f>
        <v>9</v>
      </c>
      <c r="GI28">
        <f>SUMIFS(DataRegularSeason20242025!$AA$3:$AA$1315,DataRegularSeason20242025!$B$3:$B$1315, "&lt;=" &amp; GI$1, DataRegularSeason20242025!$D$3:$D$1315, $A28)+SUMIFS(DataRegularSeason20242025!$AB$3:$AB$1315,DataRegularSeason20242025!$B$3:$B$1315, "&lt;=" &amp; GI$1, DataRegularSeason20242025!$E$3:$E$1315, $A28)</f>
        <v>9</v>
      </c>
      <c r="GJ28">
        <f>SUMIFS(DataRegularSeason20242025!$AA$3:$AA$1315,DataRegularSeason20242025!$B$3:$B$1315, "&lt;=" &amp; GJ$1, DataRegularSeason20242025!$D$3:$D$1315, $A28)+SUMIFS(DataRegularSeason20242025!$AB$3:$AB$1315,DataRegularSeason20242025!$B$3:$B$1315, "&lt;=" &amp; GJ$1, DataRegularSeason20242025!$E$3:$E$1315, $A28)</f>
        <v>9</v>
      </c>
      <c r="GK28">
        <f>SUMIFS(DataRegularSeason20242025!$AA$3:$AA$1315,DataRegularSeason20242025!$B$3:$B$1315, "&lt;=" &amp; GK$1, DataRegularSeason20242025!$D$3:$D$1315, $A28)+SUMIFS(DataRegularSeason20242025!$AB$3:$AB$1315,DataRegularSeason20242025!$B$3:$B$1315, "&lt;=" &amp; GK$1, DataRegularSeason20242025!$E$3:$E$1315, $A28)</f>
        <v>9</v>
      </c>
      <c r="GL28">
        <f>SUMIFS(DataRegularSeason20242025!$AA$3:$AA$1315,DataRegularSeason20242025!$B$3:$B$1315, "&lt;=" &amp; GL$1, DataRegularSeason20242025!$D$3:$D$1315, $A28)+SUMIFS(DataRegularSeason20242025!$AB$3:$AB$1315,DataRegularSeason20242025!$B$3:$B$1315, "&lt;=" &amp; GL$1, DataRegularSeason20242025!$E$3:$E$1315, $A28)</f>
        <v>9</v>
      </c>
      <c r="GM28">
        <f>SUMIFS(DataRegularSeason20242025!$AA$3:$AA$1315,DataRegularSeason20242025!$B$3:$B$1315, "&lt;=" &amp; GM$1, DataRegularSeason20242025!$D$3:$D$1315, $A28)+SUMIFS(DataRegularSeason20242025!$AB$3:$AB$1315,DataRegularSeason20242025!$B$3:$B$1315, "&lt;=" &amp; GM$1, DataRegularSeason20242025!$E$3:$E$1315, $A28)</f>
        <v>9</v>
      </c>
      <c r="GN28">
        <f>SUMIFS(DataRegularSeason20242025!$AA$3:$AA$1315,DataRegularSeason20242025!$B$3:$B$1315, "&lt;=" &amp; GN$1, DataRegularSeason20242025!$D$3:$D$1315, $A28)+SUMIFS(DataRegularSeason20242025!$AB$3:$AB$1315,DataRegularSeason20242025!$B$3:$B$1315, "&lt;=" &amp; GN$1, DataRegularSeason20242025!$E$3:$E$1315, $A28)</f>
        <v>9</v>
      </c>
      <c r="GO28">
        <f>SUMIFS(DataRegularSeason20242025!$AA$3:$AA$1315,DataRegularSeason20242025!$B$3:$B$1315, "&lt;=" &amp; GO$1, DataRegularSeason20242025!$D$3:$D$1315, $A28)+SUMIFS(DataRegularSeason20242025!$AB$3:$AB$1315,DataRegularSeason20242025!$B$3:$B$1315, "&lt;=" &amp; GO$1, DataRegularSeason20242025!$E$3:$E$1315, $A28)</f>
        <v>9</v>
      </c>
      <c r="GP28">
        <f>SUMIFS(DataRegularSeason20242025!$AA$3:$AA$1315,DataRegularSeason20242025!$B$3:$B$1315, "&lt;=" &amp; GP$1, DataRegularSeason20242025!$D$3:$D$1315, $A28)+SUMIFS(DataRegularSeason20242025!$AB$3:$AB$1315,DataRegularSeason20242025!$B$3:$B$1315, "&lt;=" &amp; GP$1, DataRegularSeason20242025!$E$3:$E$1315, $A28)</f>
        <v>9</v>
      </c>
      <c r="GQ28">
        <f>SUMIFS(DataRegularSeason20242025!$AA$3:$AA$1315,DataRegularSeason20242025!$B$3:$B$1315, "&lt;=" &amp; GQ$1, DataRegularSeason20242025!$D$3:$D$1315, $A28)+SUMIFS(DataRegularSeason20242025!$AB$3:$AB$1315,DataRegularSeason20242025!$B$3:$B$1315, "&lt;=" &amp; GQ$1, DataRegularSeason20242025!$E$3:$E$1315, $A28)</f>
        <v>9</v>
      </c>
      <c r="GR28">
        <f>SUMIFS(DataRegularSeason20242025!$AA$3:$AA$1315,DataRegularSeason20242025!$B$3:$B$1315, "&lt;=" &amp; GR$1, DataRegularSeason20242025!$D$3:$D$1315, $A28)+SUMIFS(DataRegularSeason20242025!$AB$3:$AB$1315,DataRegularSeason20242025!$B$3:$B$1315, "&lt;=" &amp; GR$1, DataRegularSeason20242025!$E$3:$E$1315, $A28)</f>
        <v>9</v>
      </c>
      <c r="GS28">
        <f>SUMIFS(DataRegularSeason20242025!$AA$3:$AA$1315,DataRegularSeason20242025!$B$3:$B$1315, "&lt;=" &amp; GS$1, DataRegularSeason20242025!$D$3:$D$1315, $A28)+SUMIFS(DataRegularSeason20242025!$AB$3:$AB$1315,DataRegularSeason20242025!$B$3:$B$1315, "&lt;=" &amp; GS$1, DataRegularSeason20242025!$E$3:$E$1315, $A28)</f>
        <v>9</v>
      </c>
      <c r="GT28">
        <f>SUMIFS(DataRegularSeason20242025!$AA$3:$AA$1315,DataRegularSeason20242025!$B$3:$B$1315, "&lt;=" &amp; GT$1, DataRegularSeason20242025!$D$3:$D$1315, $A28)+SUMIFS(DataRegularSeason20242025!$AB$3:$AB$1315,DataRegularSeason20242025!$B$3:$B$1315, "&lt;=" &amp; GT$1, DataRegularSeason20242025!$E$3:$E$1315, $A28)</f>
        <v>9</v>
      </c>
      <c r="GU28">
        <f>SUMIFS(DataRegularSeason20242025!$AA$3:$AA$1315,DataRegularSeason20242025!$B$3:$B$1315, "&lt;=" &amp; GU$1, DataRegularSeason20242025!$D$3:$D$1315, $A28)+SUMIFS(DataRegularSeason20242025!$AB$3:$AB$1315,DataRegularSeason20242025!$B$3:$B$1315, "&lt;=" &amp; GU$1, DataRegularSeason20242025!$E$3:$E$1315, $A28)</f>
        <v>9</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9</v>
      </c>
      <c r="AG29">
        <f>SUMIFS(DataRegularSeason20242025!$AA$3:$AA$1315,DataRegularSeason20242025!$B$3:$B$1315, "&lt;=" &amp; AG$1, DataRegularSeason20242025!$D$3:$D$1315, $A29)+SUMIFS(DataRegularSeason20242025!$AB$3:$AB$1315,DataRegularSeason20242025!$B$3:$B$1315, "&lt;=" &amp; AG$1, DataRegularSeason20242025!$E$3:$E$1315, $A29)</f>
        <v>9</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9</v>
      </c>
      <c r="AJ29">
        <f>SUMIFS(DataRegularSeason20242025!$AA$3:$AA$1315,DataRegularSeason20242025!$B$3:$B$1315, "&lt;=" &amp; AJ$1, DataRegularSeason20242025!$D$3:$D$1315, $A29)+SUMIFS(DataRegularSeason20242025!$AB$3:$AB$1315,DataRegularSeason20242025!$B$3:$B$1315, "&lt;=" &amp; AJ$1, DataRegularSeason20242025!$E$3:$E$1315, $A29)</f>
        <v>9</v>
      </c>
      <c r="AK29">
        <f>SUMIFS(DataRegularSeason20242025!$AA$3:$AA$1315,DataRegularSeason20242025!$B$3:$B$1315, "&lt;=" &amp; AK$1, DataRegularSeason20242025!$D$3:$D$1315, $A29)+SUMIFS(DataRegularSeason20242025!$AB$3:$AB$1315,DataRegularSeason20242025!$B$3:$B$1315, "&lt;=" &amp; AK$1, DataRegularSeason20242025!$E$3:$E$1315, $A29)</f>
        <v>9</v>
      </c>
      <c r="AL29">
        <f>SUMIFS(DataRegularSeason20242025!$AA$3:$AA$1315,DataRegularSeason20242025!$B$3:$B$1315, "&lt;=" &amp; AL$1, DataRegularSeason20242025!$D$3:$D$1315, $A29)+SUMIFS(DataRegularSeason20242025!$AB$3:$AB$1315,DataRegularSeason20242025!$B$3:$B$1315, "&lt;=" &amp; AL$1, DataRegularSeason20242025!$E$3:$E$1315, $A29)</f>
        <v>9</v>
      </c>
      <c r="AM29">
        <f>SUMIFS(DataRegularSeason20242025!$AA$3:$AA$1315,DataRegularSeason20242025!$B$3:$B$1315, "&lt;=" &amp; AM$1, DataRegularSeason20242025!$D$3:$D$1315, $A29)+SUMIFS(DataRegularSeason20242025!$AB$3:$AB$1315,DataRegularSeason20242025!$B$3:$B$1315, "&lt;=" &amp; AM$1, DataRegularSeason20242025!$E$3:$E$1315, $A29)</f>
        <v>9</v>
      </c>
      <c r="AN29">
        <f>SUMIFS(DataRegularSeason20242025!$AA$3:$AA$1315,DataRegularSeason20242025!$B$3:$B$1315, "&lt;=" &amp; AN$1, DataRegularSeason20242025!$D$3:$D$1315, $A29)+SUMIFS(DataRegularSeason20242025!$AB$3:$AB$1315,DataRegularSeason20242025!$B$3:$B$1315, "&lt;=" &amp; AN$1, DataRegularSeason20242025!$E$3:$E$1315, $A29)</f>
        <v>9</v>
      </c>
      <c r="AO29">
        <f>SUMIFS(DataRegularSeason20242025!$AA$3:$AA$1315,DataRegularSeason20242025!$B$3:$B$1315, "&lt;=" &amp; AO$1, DataRegularSeason20242025!$D$3:$D$1315, $A29)+SUMIFS(DataRegularSeason20242025!$AB$3:$AB$1315,DataRegularSeason20242025!$B$3:$B$1315, "&lt;=" &amp; AO$1, DataRegularSeason20242025!$E$3:$E$1315, $A29)</f>
        <v>9</v>
      </c>
      <c r="AP29">
        <f>SUMIFS(DataRegularSeason20242025!$AA$3:$AA$1315,DataRegularSeason20242025!$B$3:$B$1315, "&lt;=" &amp; AP$1, DataRegularSeason20242025!$D$3:$D$1315, $A29)+SUMIFS(DataRegularSeason20242025!$AB$3:$AB$1315,DataRegularSeason20242025!$B$3:$B$1315, "&lt;=" &amp; AP$1, DataRegularSeason20242025!$E$3:$E$1315, $A29)</f>
        <v>9</v>
      </c>
      <c r="AQ29">
        <f>SUMIFS(DataRegularSeason20242025!$AA$3:$AA$1315,DataRegularSeason20242025!$B$3:$B$1315, "&lt;=" &amp; AQ$1, DataRegularSeason20242025!$D$3:$D$1315, $A29)+SUMIFS(DataRegularSeason20242025!$AB$3:$AB$1315,DataRegularSeason20242025!$B$3:$B$1315, "&lt;=" &amp; AQ$1, DataRegularSeason20242025!$E$3:$E$1315, $A29)</f>
        <v>9</v>
      </c>
      <c r="AR29">
        <f>SUMIFS(DataRegularSeason20242025!$AA$3:$AA$1315,DataRegularSeason20242025!$B$3:$B$1315, "&lt;=" &amp; AR$1, DataRegularSeason20242025!$D$3:$D$1315, $A29)+SUMIFS(DataRegularSeason20242025!$AB$3:$AB$1315,DataRegularSeason20242025!$B$3:$B$1315, "&lt;=" &amp; AR$1, DataRegularSeason20242025!$E$3:$E$1315, $A29)</f>
        <v>9</v>
      </c>
      <c r="AS29">
        <f>SUMIFS(DataRegularSeason20242025!$AA$3:$AA$1315,DataRegularSeason20242025!$B$3:$B$1315, "&lt;=" &amp; AS$1, DataRegularSeason20242025!$D$3:$D$1315, $A29)+SUMIFS(DataRegularSeason20242025!$AB$3:$AB$1315,DataRegularSeason20242025!$B$3:$B$1315, "&lt;=" &amp; AS$1, DataRegularSeason20242025!$E$3:$E$1315, $A29)</f>
        <v>9</v>
      </c>
      <c r="AT29">
        <f>SUMIFS(DataRegularSeason20242025!$AA$3:$AA$1315,DataRegularSeason20242025!$B$3:$B$1315, "&lt;=" &amp; AT$1, DataRegularSeason20242025!$D$3:$D$1315, $A29)+SUMIFS(DataRegularSeason20242025!$AB$3:$AB$1315,DataRegularSeason20242025!$B$3:$B$1315, "&lt;=" &amp; AT$1, DataRegularSeason20242025!$E$3:$E$1315, $A29)</f>
        <v>9</v>
      </c>
      <c r="AU29">
        <f>SUMIFS(DataRegularSeason20242025!$AA$3:$AA$1315,DataRegularSeason20242025!$B$3:$B$1315, "&lt;=" &amp; AU$1, DataRegularSeason20242025!$D$3:$D$1315, $A29)+SUMIFS(DataRegularSeason20242025!$AB$3:$AB$1315,DataRegularSeason20242025!$B$3:$B$1315, "&lt;=" &amp; AU$1, DataRegularSeason20242025!$E$3:$E$1315, $A29)</f>
        <v>9</v>
      </c>
      <c r="AV29">
        <f>SUMIFS(DataRegularSeason20242025!$AA$3:$AA$1315,DataRegularSeason20242025!$B$3:$B$1315, "&lt;=" &amp; AV$1, DataRegularSeason20242025!$D$3:$D$1315, $A29)+SUMIFS(DataRegularSeason20242025!$AB$3:$AB$1315,DataRegularSeason20242025!$B$3:$B$1315, "&lt;=" &amp; AV$1, DataRegularSeason20242025!$E$3:$E$1315, $A29)</f>
        <v>9</v>
      </c>
      <c r="AW29">
        <f>SUMIFS(DataRegularSeason20242025!$AA$3:$AA$1315,DataRegularSeason20242025!$B$3:$B$1315, "&lt;=" &amp; AW$1, DataRegularSeason20242025!$D$3:$D$1315, $A29)+SUMIFS(DataRegularSeason20242025!$AB$3:$AB$1315,DataRegularSeason20242025!$B$3:$B$1315, "&lt;=" &amp; AW$1, DataRegularSeason20242025!$E$3:$E$1315, $A29)</f>
        <v>9</v>
      </c>
      <c r="AX29">
        <f>SUMIFS(DataRegularSeason20242025!$AA$3:$AA$1315,DataRegularSeason20242025!$B$3:$B$1315, "&lt;=" &amp; AX$1, DataRegularSeason20242025!$D$3:$D$1315, $A29)+SUMIFS(DataRegularSeason20242025!$AB$3:$AB$1315,DataRegularSeason20242025!$B$3:$B$1315, "&lt;=" &amp; AX$1, DataRegularSeason20242025!$E$3:$E$1315, $A29)</f>
        <v>9</v>
      </c>
      <c r="AY29">
        <f>SUMIFS(DataRegularSeason20242025!$AA$3:$AA$1315,DataRegularSeason20242025!$B$3:$B$1315, "&lt;=" &amp; AY$1, DataRegularSeason20242025!$D$3:$D$1315, $A29)+SUMIFS(DataRegularSeason20242025!$AB$3:$AB$1315,DataRegularSeason20242025!$B$3:$B$1315, "&lt;=" &amp; AY$1, DataRegularSeason20242025!$E$3:$E$1315, $A29)</f>
        <v>9</v>
      </c>
      <c r="AZ29">
        <f>SUMIFS(DataRegularSeason20242025!$AA$3:$AA$1315,DataRegularSeason20242025!$B$3:$B$1315, "&lt;=" &amp; AZ$1, DataRegularSeason20242025!$D$3:$D$1315, $A29)+SUMIFS(DataRegularSeason20242025!$AB$3:$AB$1315,DataRegularSeason20242025!$B$3:$B$1315, "&lt;=" &amp; AZ$1, DataRegularSeason20242025!$E$3:$E$1315, $A29)</f>
        <v>9</v>
      </c>
      <c r="BA29">
        <f>SUMIFS(DataRegularSeason20242025!$AA$3:$AA$1315,DataRegularSeason20242025!$B$3:$B$1315, "&lt;=" &amp; BA$1, DataRegularSeason20242025!$D$3:$D$1315, $A29)+SUMIFS(DataRegularSeason20242025!$AB$3:$AB$1315,DataRegularSeason20242025!$B$3:$B$1315, "&lt;=" &amp; BA$1, DataRegularSeason20242025!$E$3:$E$1315, $A29)</f>
        <v>9</v>
      </c>
      <c r="BB29">
        <f>SUMIFS(DataRegularSeason20242025!$AA$3:$AA$1315,DataRegularSeason20242025!$B$3:$B$1315, "&lt;=" &amp; BB$1, DataRegularSeason20242025!$D$3:$D$1315, $A29)+SUMIFS(DataRegularSeason20242025!$AB$3:$AB$1315,DataRegularSeason20242025!$B$3:$B$1315, "&lt;=" &amp; BB$1, DataRegularSeason20242025!$E$3:$E$1315, $A29)</f>
        <v>9</v>
      </c>
      <c r="BC29">
        <f>SUMIFS(DataRegularSeason20242025!$AA$3:$AA$1315,DataRegularSeason20242025!$B$3:$B$1315, "&lt;=" &amp; BC$1, DataRegularSeason20242025!$D$3:$D$1315, $A29)+SUMIFS(DataRegularSeason20242025!$AB$3:$AB$1315,DataRegularSeason20242025!$B$3:$B$1315, "&lt;=" &amp; BC$1, DataRegularSeason20242025!$E$3:$E$1315, $A29)</f>
        <v>9</v>
      </c>
      <c r="BD29">
        <f>SUMIFS(DataRegularSeason20242025!$AA$3:$AA$1315,DataRegularSeason20242025!$B$3:$B$1315, "&lt;=" &amp; BD$1, DataRegularSeason20242025!$D$3:$D$1315, $A29)+SUMIFS(DataRegularSeason20242025!$AB$3:$AB$1315,DataRegularSeason20242025!$B$3:$B$1315, "&lt;=" &amp; BD$1, DataRegularSeason20242025!$E$3:$E$1315, $A29)</f>
        <v>9</v>
      </c>
      <c r="BE29">
        <f>SUMIFS(DataRegularSeason20242025!$AA$3:$AA$1315,DataRegularSeason20242025!$B$3:$B$1315, "&lt;=" &amp; BE$1, DataRegularSeason20242025!$D$3:$D$1315, $A29)+SUMIFS(DataRegularSeason20242025!$AB$3:$AB$1315,DataRegularSeason20242025!$B$3:$B$1315, "&lt;=" &amp; BE$1, DataRegularSeason20242025!$E$3:$E$1315, $A29)</f>
        <v>9</v>
      </c>
      <c r="BF29">
        <f>SUMIFS(DataRegularSeason20242025!$AA$3:$AA$1315,DataRegularSeason20242025!$B$3:$B$1315, "&lt;=" &amp; BF$1, DataRegularSeason20242025!$D$3:$D$1315, $A29)+SUMIFS(DataRegularSeason20242025!$AB$3:$AB$1315,DataRegularSeason20242025!$B$3:$B$1315, "&lt;=" &amp; BF$1, DataRegularSeason20242025!$E$3:$E$1315, $A29)</f>
        <v>9</v>
      </c>
      <c r="BG29">
        <f>SUMIFS(DataRegularSeason20242025!$AA$3:$AA$1315,DataRegularSeason20242025!$B$3:$B$1315, "&lt;=" &amp; BG$1, DataRegularSeason20242025!$D$3:$D$1315, $A29)+SUMIFS(DataRegularSeason20242025!$AB$3:$AB$1315,DataRegularSeason20242025!$B$3:$B$1315, "&lt;=" &amp; BG$1, DataRegularSeason20242025!$E$3:$E$1315, $A29)</f>
        <v>9</v>
      </c>
      <c r="BH29">
        <f>SUMIFS(DataRegularSeason20242025!$AA$3:$AA$1315,DataRegularSeason20242025!$B$3:$B$1315, "&lt;=" &amp; BH$1, DataRegularSeason20242025!$D$3:$D$1315, $A29)+SUMIFS(DataRegularSeason20242025!$AB$3:$AB$1315,DataRegularSeason20242025!$B$3:$B$1315, "&lt;=" &amp; BH$1, DataRegularSeason20242025!$E$3:$E$1315, $A29)</f>
        <v>9</v>
      </c>
      <c r="BI29">
        <f>SUMIFS(DataRegularSeason20242025!$AA$3:$AA$1315,DataRegularSeason20242025!$B$3:$B$1315, "&lt;=" &amp; BI$1, DataRegularSeason20242025!$D$3:$D$1315, $A29)+SUMIFS(DataRegularSeason20242025!$AB$3:$AB$1315,DataRegularSeason20242025!$B$3:$B$1315, "&lt;=" &amp; BI$1, DataRegularSeason20242025!$E$3:$E$1315, $A29)</f>
        <v>9</v>
      </c>
      <c r="BJ29">
        <f>SUMIFS(DataRegularSeason20242025!$AA$3:$AA$1315,DataRegularSeason20242025!$B$3:$B$1315, "&lt;=" &amp; BJ$1, DataRegularSeason20242025!$D$3:$D$1315, $A29)+SUMIFS(DataRegularSeason20242025!$AB$3:$AB$1315,DataRegularSeason20242025!$B$3:$B$1315, "&lt;=" &amp; BJ$1, DataRegularSeason20242025!$E$3:$E$1315, $A29)</f>
        <v>9</v>
      </c>
      <c r="BK29">
        <f>SUMIFS(DataRegularSeason20242025!$AA$3:$AA$1315,DataRegularSeason20242025!$B$3:$B$1315, "&lt;=" &amp; BK$1, DataRegularSeason20242025!$D$3:$D$1315, $A29)+SUMIFS(DataRegularSeason20242025!$AB$3:$AB$1315,DataRegularSeason20242025!$B$3:$B$1315, "&lt;=" &amp; BK$1, DataRegularSeason20242025!$E$3:$E$1315, $A29)</f>
        <v>9</v>
      </c>
      <c r="BL29">
        <f>SUMIFS(DataRegularSeason20242025!$AA$3:$AA$1315,DataRegularSeason20242025!$B$3:$B$1315, "&lt;=" &amp; BL$1, DataRegularSeason20242025!$D$3:$D$1315, $A29)+SUMIFS(DataRegularSeason20242025!$AB$3:$AB$1315,DataRegularSeason20242025!$B$3:$B$1315, "&lt;=" &amp; BL$1, DataRegularSeason20242025!$E$3:$E$1315, $A29)</f>
        <v>9</v>
      </c>
      <c r="BM29">
        <f>SUMIFS(DataRegularSeason20242025!$AA$3:$AA$1315,DataRegularSeason20242025!$B$3:$B$1315, "&lt;=" &amp; BM$1, DataRegularSeason20242025!$D$3:$D$1315, $A29)+SUMIFS(DataRegularSeason20242025!$AB$3:$AB$1315,DataRegularSeason20242025!$B$3:$B$1315, "&lt;=" &amp; BM$1, DataRegularSeason20242025!$E$3:$E$1315, $A29)</f>
        <v>9</v>
      </c>
      <c r="BN29">
        <f>SUMIFS(DataRegularSeason20242025!$AA$3:$AA$1315,DataRegularSeason20242025!$B$3:$B$1315, "&lt;=" &amp; BN$1, DataRegularSeason20242025!$D$3:$D$1315, $A29)+SUMIFS(DataRegularSeason20242025!$AB$3:$AB$1315,DataRegularSeason20242025!$B$3:$B$1315, "&lt;=" &amp; BN$1, DataRegularSeason20242025!$E$3:$E$1315, $A29)</f>
        <v>9</v>
      </c>
      <c r="BO29">
        <f>SUMIFS(DataRegularSeason20242025!$AA$3:$AA$1315,DataRegularSeason20242025!$B$3:$B$1315, "&lt;=" &amp; BO$1, DataRegularSeason20242025!$D$3:$D$1315, $A29)+SUMIFS(DataRegularSeason20242025!$AB$3:$AB$1315,DataRegularSeason20242025!$B$3:$B$1315, "&lt;=" &amp; BO$1, DataRegularSeason20242025!$E$3:$E$1315, $A29)</f>
        <v>9</v>
      </c>
      <c r="BP29">
        <f>SUMIFS(DataRegularSeason20242025!$AA$3:$AA$1315,DataRegularSeason20242025!$B$3:$B$1315, "&lt;=" &amp; BP$1, DataRegularSeason20242025!$D$3:$D$1315, $A29)+SUMIFS(DataRegularSeason20242025!$AB$3:$AB$1315,DataRegularSeason20242025!$B$3:$B$1315, "&lt;=" &amp; BP$1, DataRegularSeason20242025!$E$3:$E$1315, $A29)</f>
        <v>9</v>
      </c>
      <c r="BQ29">
        <f>SUMIFS(DataRegularSeason20242025!$AA$3:$AA$1315,DataRegularSeason20242025!$B$3:$B$1315, "&lt;=" &amp; BQ$1, DataRegularSeason20242025!$D$3:$D$1315, $A29)+SUMIFS(DataRegularSeason20242025!$AB$3:$AB$1315,DataRegularSeason20242025!$B$3:$B$1315, "&lt;=" &amp; BQ$1, DataRegularSeason20242025!$E$3:$E$1315, $A29)</f>
        <v>9</v>
      </c>
      <c r="BR29">
        <f>SUMIFS(DataRegularSeason20242025!$AA$3:$AA$1315,DataRegularSeason20242025!$B$3:$B$1315, "&lt;=" &amp; BR$1, DataRegularSeason20242025!$D$3:$D$1315, $A29)+SUMIFS(DataRegularSeason20242025!$AB$3:$AB$1315,DataRegularSeason20242025!$B$3:$B$1315, "&lt;=" &amp; BR$1, DataRegularSeason20242025!$E$3:$E$1315, $A29)</f>
        <v>9</v>
      </c>
      <c r="BS29">
        <f>SUMIFS(DataRegularSeason20242025!$AA$3:$AA$1315,DataRegularSeason20242025!$B$3:$B$1315, "&lt;=" &amp; BS$1, DataRegularSeason20242025!$D$3:$D$1315, $A29)+SUMIFS(DataRegularSeason20242025!$AB$3:$AB$1315,DataRegularSeason20242025!$B$3:$B$1315, "&lt;=" &amp; BS$1, DataRegularSeason20242025!$E$3:$E$1315, $A29)</f>
        <v>9</v>
      </c>
      <c r="BT29">
        <f>SUMIFS(DataRegularSeason20242025!$AA$3:$AA$1315,DataRegularSeason20242025!$B$3:$B$1315, "&lt;=" &amp; BT$1, DataRegularSeason20242025!$D$3:$D$1315, $A29)+SUMIFS(DataRegularSeason20242025!$AB$3:$AB$1315,DataRegularSeason20242025!$B$3:$B$1315, "&lt;=" &amp; BT$1, DataRegularSeason20242025!$E$3:$E$1315, $A29)</f>
        <v>9</v>
      </c>
      <c r="BU29">
        <f>SUMIFS(DataRegularSeason20242025!$AA$3:$AA$1315,DataRegularSeason20242025!$B$3:$B$1315, "&lt;=" &amp; BU$1, DataRegularSeason20242025!$D$3:$D$1315, $A29)+SUMIFS(DataRegularSeason20242025!$AB$3:$AB$1315,DataRegularSeason20242025!$B$3:$B$1315, "&lt;=" &amp; BU$1, DataRegularSeason20242025!$E$3:$E$1315, $A29)</f>
        <v>9</v>
      </c>
      <c r="BV29">
        <f>SUMIFS(DataRegularSeason20242025!$AA$3:$AA$1315,DataRegularSeason20242025!$B$3:$B$1315, "&lt;=" &amp; BV$1, DataRegularSeason20242025!$D$3:$D$1315, $A29)+SUMIFS(DataRegularSeason20242025!$AB$3:$AB$1315,DataRegularSeason20242025!$B$3:$B$1315, "&lt;=" &amp; BV$1, DataRegularSeason20242025!$E$3:$E$1315, $A29)</f>
        <v>9</v>
      </c>
      <c r="BW29">
        <f>SUMIFS(DataRegularSeason20242025!$AA$3:$AA$1315,DataRegularSeason20242025!$B$3:$B$1315, "&lt;=" &amp; BW$1, DataRegularSeason20242025!$D$3:$D$1315, $A29)+SUMIFS(DataRegularSeason20242025!$AB$3:$AB$1315,DataRegularSeason20242025!$B$3:$B$1315, "&lt;=" &amp; BW$1, DataRegularSeason20242025!$E$3:$E$1315, $A29)</f>
        <v>9</v>
      </c>
      <c r="BX29">
        <f>SUMIFS(DataRegularSeason20242025!$AA$3:$AA$1315,DataRegularSeason20242025!$B$3:$B$1315, "&lt;=" &amp; BX$1, DataRegularSeason20242025!$D$3:$D$1315, $A29)+SUMIFS(DataRegularSeason20242025!$AB$3:$AB$1315,DataRegularSeason20242025!$B$3:$B$1315, "&lt;=" &amp; BX$1, DataRegularSeason20242025!$E$3:$E$1315, $A29)</f>
        <v>9</v>
      </c>
      <c r="BY29">
        <f>SUMIFS(DataRegularSeason20242025!$AA$3:$AA$1315,DataRegularSeason20242025!$B$3:$B$1315, "&lt;=" &amp; BY$1, DataRegularSeason20242025!$D$3:$D$1315, $A29)+SUMIFS(DataRegularSeason20242025!$AB$3:$AB$1315,DataRegularSeason20242025!$B$3:$B$1315, "&lt;=" &amp; BY$1, DataRegularSeason20242025!$E$3:$E$1315, $A29)</f>
        <v>9</v>
      </c>
      <c r="BZ29">
        <f>SUMIFS(DataRegularSeason20242025!$AA$3:$AA$1315,DataRegularSeason20242025!$B$3:$B$1315, "&lt;=" &amp; BZ$1, DataRegularSeason20242025!$D$3:$D$1315, $A29)+SUMIFS(DataRegularSeason20242025!$AB$3:$AB$1315,DataRegularSeason20242025!$B$3:$B$1315, "&lt;=" &amp; BZ$1, DataRegularSeason20242025!$E$3:$E$1315, $A29)</f>
        <v>9</v>
      </c>
      <c r="CA29">
        <f>SUMIFS(DataRegularSeason20242025!$AA$3:$AA$1315,DataRegularSeason20242025!$B$3:$B$1315, "&lt;=" &amp; CA$1, DataRegularSeason20242025!$D$3:$D$1315, $A29)+SUMIFS(DataRegularSeason20242025!$AB$3:$AB$1315,DataRegularSeason20242025!$B$3:$B$1315, "&lt;=" &amp; CA$1, DataRegularSeason20242025!$E$3:$E$1315, $A29)</f>
        <v>9</v>
      </c>
      <c r="CB29">
        <f>SUMIFS(DataRegularSeason20242025!$AA$3:$AA$1315,DataRegularSeason20242025!$B$3:$B$1315, "&lt;=" &amp; CB$1, DataRegularSeason20242025!$D$3:$D$1315, $A29)+SUMIFS(DataRegularSeason20242025!$AB$3:$AB$1315,DataRegularSeason20242025!$B$3:$B$1315, "&lt;=" &amp; CB$1, DataRegularSeason20242025!$E$3:$E$1315, $A29)</f>
        <v>9</v>
      </c>
      <c r="CC29">
        <f>SUMIFS(DataRegularSeason20242025!$AA$3:$AA$1315,DataRegularSeason20242025!$B$3:$B$1315, "&lt;=" &amp; CC$1, DataRegularSeason20242025!$D$3:$D$1315, $A29)+SUMIFS(DataRegularSeason20242025!$AB$3:$AB$1315,DataRegularSeason20242025!$B$3:$B$1315, "&lt;=" &amp; CC$1, DataRegularSeason20242025!$E$3:$E$1315, $A29)</f>
        <v>9</v>
      </c>
      <c r="CD29">
        <f>SUMIFS(DataRegularSeason20242025!$AA$3:$AA$1315,DataRegularSeason20242025!$B$3:$B$1315, "&lt;=" &amp; CD$1, DataRegularSeason20242025!$D$3:$D$1315, $A29)+SUMIFS(DataRegularSeason20242025!$AB$3:$AB$1315,DataRegularSeason20242025!$B$3:$B$1315, "&lt;=" &amp; CD$1, DataRegularSeason20242025!$E$3:$E$1315, $A29)</f>
        <v>9</v>
      </c>
      <c r="CE29">
        <f>SUMIFS(DataRegularSeason20242025!$AA$3:$AA$1315,DataRegularSeason20242025!$B$3:$B$1315, "&lt;=" &amp; CE$1, DataRegularSeason20242025!$D$3:$D$1315, $A29)+SUMIFS(DataRegularSeason20242025!$AB$3:$AB$1315,DataRegularSeason20242025!$B$3:$B$1315, "&lt;=" &amp; CE$1, DataRegularSeason20242025!$E$3:$E$1315, $A29)</f>
        <v>9</v>
      </c>
      <c r="CF29">
        <f>SUMIFS(DataRegularSeason20242025!$AA$3:$AA$1315,DataRegularSeason20242025!$B$3:$B$1315, "&lt;=" &amp; CF$1, DataRegularSeason20242025!$D$3:$D$1315, $A29)+SUMIFS(DataRegularSeason20242025!$AB$3:$AB$1315,DataRegularSeason20242025!$B$3:$B$1315, "&lt;=" &amp; CF$1, DataRegularSeason20242025!$E$3:$E$1315, $A29)</f>
        <v>9</v>
      </c>
      <c r="CG29">
        <f>SUMIFS(DataRegularSeason20242025!$AA$3:$AA$1315,DataRegularSeason20242025!$B$3:$B$1315, "&lt;=" &amp; CG$1, DataRegularSeason20242025!$D$3:$D$1315, $A29)+SUMIFS(DataRegularSeason20242025!$AB$3:$AB$1315,DataRegularSeason20242025!$B$3:$B$1315, "&lt;=" &amp; CG$1, DataRegularSeason20242025!$E$3:$E$1315, $A29)</f>
        <v>9</v>
      </c>
      <c r="CH29">
        <f>SUMIFS(DataRegularSeason20242025!$AA$3:$AA$1315,DataRegularSeason20242025!$B$3:$B$1315, "&lt;=" &amp; CH$1, DataRegularSeason20242025!$D$3:$D$1315, $A29)+SUMIFS(DataRegularSeason20242025!$AB$3:$AB$1315,DataRegularSeason20242025!$B$3:$B$1315, "&lt;=" &amp; CH$1, DataRegularSeason20242025!$E$3:$E$1315, $A29)</f>
        <v>9</v>
      </c>
      <c r="CI29">
        <f>SUMIFS(DataRegularSeason20242025!$AA$3:$AA$1315,DataRegularSeason20242025!$B$3:$B$1315, "&lt;=" &amp; CI$1, DataRegularSeason20242025!$D$3:$D$1315, $A29)+SUMIFS(DataRegularSeason20242025!$AB$3:$AB$1315,DataRegularSeason20242025!$B$3:$B$1315, "&lt;=" &amp; CI$1, DataRegularSeason20242025!$E$3:$E$1315, $A29)</f>
        <v>9</v>
      </c>
      <c r="CJ29">
        <f>SUMIFS(DataRegularSeason20242025!$AA$3:$AA$1315,DataRegularSeason20242025!$B$3:$B$1315, "&lt;=" &amp; CJ$1, DataRegularSeason20242025!$D$3:$D$1315, $A29)+SUMIFS(DataRegularSeason20242025!$AB$3:$AB$1315,DataRegularSeason20242025!$B$3:$B$1315, "&lt;=" &amp; CJ$1, DataRegularSeason20242025!$E$3:$E$1315, $A29)</f>
        <v>9</v>
      </c>
      <c r="CK29">
        <f>SUMIFS(DataRegularSeason20242025!$AA$3:$AA$1315,DataRegularSeason20242025!$B$3:$B$1315, "&lt;=" &amp; CK$1, DataRegularSeason20242025!$D$3:$D$1315, $A29)+SUMIFS(DataRegularSeason20242025!$AB$3:$AB$1315,DataRegularSeason20242025!$B$3:$B$1315, "&lt;=" &amp; CK$1, DataRegularSeason20242025!$E$3:$E$1315, $A29)</f>
        <v>9</v>
      </c>
      <c r="CL29">
        <f>SUMIFS(DataRegularSeason20242025!$AA$3:$AA$1315,DataRegularSeason20242025!$B$3:$B$1315, "&lt;=" &amp; CL$1, DataRegularSeason20242025!$D$3:$D$1315, $A29)+SUMIFS(DataRegularSeason20242025!$AB$3:$AB$1315,DataRegularSeason20242025!$B$3:$B$1315, "&lt;=" &amp; CL$1, DataRegularSeason20242025!$E$3:$E$1315, $A29)</f>
        <v>9</v>
      </c>
      <c r="CM29">
        <f>SUMIFS(DataRegularSeason20242025!$AA$3:$AA$1315,DataRegularSeason20242025!$B$3:$B$1315, "&lt;=" &amp; CM$1, DataRegularSeason20242025!$D$3:$D$1315, $A29)+SUMIFS(DataRegularSeason20242025!$AB$3:$AB$1315,DataRegularSeason20242025!$B$3:$B$1315, "&lt;=" &amp; CM$1, DataRegularSeason20242025!$E$3:$E$1315, $A29)</f>
        <v>9</v>
      </c>
      <c r="CN29">
        <f>SUMIFS(DataRegularSeason20242025!$AA$3:$AA$1315,DataRegularSeason20242025!$B$3:$B$1315, "&lt;=" &amp; CN$1, DataRegularSeason20242025!$D$3:$D$1315, $A29)+SUMIFS(DataRegularSeason20242025!$AB$3:$AB$1315,DataRegularSeason20242025!$B$3:$B$1315, "&lt;=" &amp; CN$1, DataRegularSeason20242025!$E$3:$E$1315, $A29)</f>
        <v>9</v>
      </c>
      <c r="CO29">
        <f>SUMIFS(DataRegularSeason20242025!$AA$3:$AA$1315,DataRegularSeason20242025!$B$3:$B$1315, "&lt;=" &amp; CO$1, DataRegularSeason20242025!$D$3:$D$1315, $A29)+SUMIFS(DataRegularSeason20242025!$AB$3:$AB$1315,DataRegularSeason20242025!$B$3:$B$1315, "&lt;=" &amp; CO$1, DataRegularSeason20242025!$E$3:$E$1315, $A29)</f>
        <v>9</v>
      </c>
      <c r="CP29">
        <f>SUMIFS(DataRegularSeason20242025!$AA$3:$AA$1315,DataRegularSeason20242025!$B$3:$B$1315, "&lt;=" &amp; CP$1, DataRegularSeason20242025!$D$3:$D$1315, $A29)+SUMIFS(DataRegularSeason20242025!$AB$3:$AB$1315,DataRegularSeason20242025!$B$3:$B$1315, "&lt;=" &amp; CP$1, DataRegularSeason20242025!$E$3:$E$1315, $A29)</f>
        <v>9</v>
      </c>
      <c r="CQ29">
        <f>SUMIFS(DataRegularSeason20242025!$AA$3:$AA$1315,DataRegularSeason20242025!$B$3:$B$1315, "&lt;=" &amp; CQ$1, DataRegularSeason20242025!$D$3:$D$1315, $A29)+SUMIFS(DataRegularSeason20242025!$AB$3:$AB$1315,DataRegularSeason20242025!$B$3:$B$1315, "&lt;=" &amp; CQ$1, DataRegularSeason20242025!$E$3:$E$1315, $A29)</f>
        <v>9</v>
      </c>
      <c r="CR29">
        <f>SUMIFS(DataRegularSeason20242025!$AA$3:$AA$1315,DataRegularSeason20242025!$B$3:$B$1315, "&lt;=" &amp; CR$1, DataRegularSeason20242025!$D$3:$D$1315, $A29)+SUMIFS(DataRegularSeason20242025!$AB$3:$AB$1315,DataRegularSeason20242025!$B$3:$B$1315, "&lt;=" &amp; CR$1, DataRegularSeason20242025!$E$3:$E$1315, $A29)</f>
        <v>9</v>
      </c>
      <c r="CS29">
        <f>SUMIFS(DataRegularSeason20242025!$AA$3:$AA$1315,DataRegularSeason20242025!$B$3:$B$1315, "&lt;=" &amp; CS$1, DataRegularSeason20242025!$D$3:$D$1315, $A29)+SUMIFS(DataRegularSeason20242025!$AB$3:$AB$1315,DataRegularSeason20242025!$B$3:$B$1315, "&lt;=" &amp; CS$1, DataRegularSeason20242025!$E$3:$E$1315, $A29)</f>
        <v>9</v>
      </c>
      <c r="CT29">
        <f>SUMIFS(DataRegularSeason20242025!$AA$3:$AA$1315,DataRegularSeason20242025!$B$3:$B$1315, "&lt;=" &amp; CT$1, DataRegularSeason20242025!$D$3:$D$1315, $A29)+SUMIFS(DataRegularSeason20242025!$AB$3:$AB$1315,DataRegularSeason20242025!$B$3:$B$1315, "&lt;=" &amp; CT$1, DataRegularSeason20242025!$E$3:$E$1315, $A29)</f>
        <v>9</v>
      </c>
      <c r="CU29">
        <f>SUMIFS(DataRegularSeason20242025!$AA$3:$AA$1315,DataRegularSeason20242025!$B$3:$B$1315, "&lt;=" &amp; CU$1, DataRegularSeason20242025!$D$3:$D$1315, $A29)+SUMIFS(DataRegularSeason20242025!$AB$3:$AB$1315,DataRegularSeason20242025!$B$3:$B$1315, "&lt;=" &amp; CU$1, DataRegularSeason20242025!$E$3:$E$1315, $A29)</f>
        <v>9</v>
      </c>
      <c r="CV29">
        <f>SUMIFS(DataRegularSeason20242025!$AA$3:$AA$1315,DataRegularSeason20242025!$B$3:$B$1315, "&lt;=" &amp; CV$1, DataRegularSeason20242025!$D$3:$D$1315, $A29)+SUMIFS(DataRegularSeason20242025!$AB$3:$AB$1315,DataRegularSeason20242025!$B$3:$B$1315, "&lt;=" &amp; CV$1, DataRegularSeason20242025!$E$3:$E$1315, $A29)</f>
        <v>9</v>
      </c>
      <c r="CW29">
        <f>SUMIFS(DataRegularSeason20242025!$AA$3:$AA$1315,DataRegularSeason20242025!$B$3:$B$1315, "&lt;=" &amp; CW$1, DataRegularSeason20242025!$D$3:$D$1315, $A29)+SUMIFS(DataRegularSeason20242025!$AB$3:$AB$1315,DataRegularSeason20242025!$B$3:$B$1315, "&lt;=" &amp; CW$1, DataRegularSeason20242025!$E$3:$E$1315, $A29)</f>
        <v>9</v>
      </c>
      <c r="CX29">
        <f>SUMIFS(DataRegularSeason20242025!$AA$3:$AA$1315,DataRegularSeason20242025!$B$3:$B$1315, "&lt;=" &amp; CX$1, DataRegularSeason20242025!$D$3:$D$1315, $A29)+SUMIFS(DataRegularSeason20242025!$AB$3:$AB$1315,DataRegularSeason20242025!$B$3:$B$1315, "&lt;=" &amp; CX$1, DataRegularSeason20242025!$E$3:$E$1315, $A29)</f>
        <v>9</v>
      </c>
      <c r="CY29">
        <f>SUMIFS(DataRegularSeason20242025!$AA$3:$AA$1315,DataRegularSeason20242025!$B$3:$B$1315, "&lt;=" &amp; CY$1, DataRegularSeason20242025!$D$3:$D$1315, $A29)+SUMIFS(DataRegularSeason20242025!$AB$3:$AB$1315,DataRegularSeason20242025!$B$3:$B$1315, "&lt;=" &amp; CY$1, DataRegularSeason20242025!$E$3:$E$1315, $A29)</f>
        <v>9</v>
      </c>
      <c r="CZ29">
        <f>SUMIFS(DataRegularSeason20242025!$AA$3:$AA$1315,DataRegularSeason20242025!$B$3:$B$1315, "&lt;=" &amp; CZ$1, DataRegularSeason20242025!$D$3:$D$1315, $A29)+SUMIFS(DataRegularSeason20242025!$AB$3:$AB$1315,DataRegularSeason20242025!$B$3:$B$1315, "&lt;=" &amp; CZ$1, DataRegularSeason20242025!$E$3:$E$1315, $A29)</f>
        <v>9</v>
      </c>
      <c r="DA29">
        <f>SUMIFS(DataRegularSeason20242025!$AA$3:$AA$1315,DataRegularSeason20242025!$B$3:$B$1315, "&lt;=" &amp; DA$1, DataRegularSeason20242025!$D$3:$D$1315, $A29)+SUMIFS(DataRegularSeason20242025!$AB$3:$AB$1315,DataRegularSeason20242025!$B$3:$B$1315, "&lt;=" &amp; DA$1, DataRegularSeason20242025!$E$3:$E$1315, $A29)</f>
        <v>9</v>
      </c>
      <c r="DB29">
        <f>SUMIFS(DataRegularSeason20242025!$AA$3:$AA$1315,DataRegularSeason20242025!$B$3:$B$1315, "&lt;=" &amp; DB$1, DataRegularSeason20242025!$D$3:$D$1315, $A29)+SUMIFS(DataRegularSeason20242025!$AB$3:$AB$1315,DataRegularSeason20242025!$B$3:$B$1315, "&lt;=" &amp; DB$1, DataRegularSeason20242025!$E$3:$E$1315, $A29)</f>
        <v>9</v>
      </c>
      <c r="DC29">
        <f>SUMIFS(DataRegularSeason20242025!$AA$3:$AA$1315,DataRegularSeason20242025!$B$3:$B$1315, "&lt;=" &amp; DC$1, DataRegularSeason20242025!$D$3:$D$1315, $A29)+SUMIFS(DataRegularSeason20242025!$AB$3:$AB$1315,DataRegularSeason20242025!$B$3:$B$1315, "&lt;=" &amp; DC$1, DataRegularSeason20242025!$E$3:$E$1315, $A29)</f>
        <v>9</v>
      </c>
      <c r="DD29">
        <f>SUMIFS(DataRegularSeason20242025!$AA$3:$AA$1315,DataRegularSeason20242025!$B$3:$B$1315, "&lt;=" &amp; DD$1, DataRegularSeason20242025!$D$3:$D$1315, $A29)+SUMIFS(DataRegularSeason20242025!$AB$3:$AB$1315,DataRegularSeason20242025!$B$3:$B$1315, "&lt;=" &amp; DD$1, DataRegularSeason20242025!$E$3:$E$1315, $A29)</f>
        <v>9</v>
      </c>
      <c r="DE29">
        <f>SUMIFS(DataRegularSeason20242025!$AA$3:$AA$1315,DataRegularSeason20242025!$B$3:$B$1315, "&lt;=" &amp; DE$1, DataRegularSeason20242025!$D$3:$D$1315, $A29)+SUMIFS(DataRegularSeason20242025!$AB$3:$AB$1315,DataRegularSeason20242025!$B$3:$B$1315, "&lt;=" &amp; DE$1, DataRegularSeason20242025!$E$3:$E$1315, $A29)</f>
        <v>9</v>
      </c>
      <c r="DF29">
        <f>SUMIFS(DataRegularSeason20242025!$AA$3:$AA$1315,DataRegularSeason20242025!$B$3:$B$1315, "&lt;=" &amp; DF$1, DataRegularSeason20242025!$D$3:$D$1315, $A29)+SUMIFS(DataRegularSeason20242025!$AB$3:$AB$1315,DataRegularSeason20242025!$B$3:$B$1315, "&lt;=" &amp; DF$1, DataRegularSeason20242025!$E$3:$E$1315, $A29)</f>
        <v>9</v>
      </c>
      <c r="DG29">
        <f>SUMIFS(DataRegularSeason20242025!$AA$3:$AA$1315,DataRegularSeason20242025!$B$3:$B$1315, "&lt;=" &amp; DG$1, DataRegularSeason20242025!$D$3:$D$1315, $A29)+SUMIFS(DataRegularSeason20242025!$AB$3:$AB$1315,DataRegularSeason20242025!$B$3:$B$1315, "&lt;=" &amp; DG$1, DataRegularSeason20242025!$E$3:$E$1315, $A29)</f>
        <v>9</v>
      </c>
      <c r="DH29">
        <f>SUMIFS(DataRegularSeason20242025!$AA$3:$AA$1315,DataRegularSeason20242025!$B$3:$B$1315, "&lt;=" &amp; DH$1, DataRegularSeason20242025!$D$3:$D$1315, $A29)+SUMIFS(DataRegularSeason20242025!$AB$3:$AB$1315,DataRegularSeason20242025!$B$3:$B$1315, "&lt;=" &amp; DH$1, DataRegularSeason20242025!$E$3:$E$1315, $A29)</f>
        <v>9</v>
      </c>
      <c r="DI29">
        <f>SUMIFS(DataRegularSeason20242025!$AA$3:$AA$1315,DataRegularSeason20242025!$B$3:$B$1315, "&lt;=" &amp; DI$1, DataRegularSeason20242025!$D$3:$D$1315, $A29)+SUMIFS(DataRegularSeason20242025!$AB$3:$AB$1315,DataRegularSeason20242025!$B$3:$B$1315, "&lt;=" &amp; DI$1, DataRegularSeason20242025!$E$3:$E$1315, $A29)</f>
        <v>9</v>
      </c>
      <c r="DJ29">
        <f>SUMIFS(DataRegularSeason20242025!$AA$3:$AA$1315,DataRegularSeason20242025!$B$3:$B$1315, "&lt;=" &amp; DJ$1, DataRegularSeason20242025!$D$3:$D$1315, $A29)+SUMIFS(DataRegularSeason20242025!$AB$3:$AB$1315,DataRegularSeason20242025!$B$3:$B$1315, "&lt;=" &amp; DJ$1, DataRegularSeason20242025!$E$3:$E$1315, $A29)</f>
        <v>9</v>
      </c>
      <c r="DK29">
        <f>SUMIFS(DataRegularSeason20242025!$AA$3:$AA$1315,DataRegularSeason20242025!$B$3:$B$1315, "&lt;=" &amp; DK$1, DataRegularSeason20242025!$D$3:$D$1315, $A29)+SUMIFS(DataRegularSeason20242025!$AB$3:$AB$1315,DataRegularSeason20242025!$B$3:$B$1315, "&lt;=" &amp; DK$1, DataRegularSeason20242025!$E$3:$E$1315, $A29)</f>
        <v>9</v>
      </c>
      <c r="DL29">
        <f>SUMIFS(DataRegularSeason20242025!$AA$3:$AA$1315,DataRegularSeason20242025!$B$3:$B$1315, "&lt;=" &amp; DL$1, DataRegularSeason20242025!$D$3:$D$1315, $A29)+SUMIFS(DataRegularSeason20242025!$AB$3:$AB$1315,DataRegularSeason20242025!$B$3:$B$1315, "&lt;=" &amp; DL$1, DataRegularSeason20242025!$E$3:$E$1315, $A29)</f>
        <v>9</v>
      </c>
      <c r="DM29">
        <f>SUMIFS(DataRegularSeason20242025!$AA$3:$AA$1315,DataRegularSeason20242025!$B$3:$B$1315, "&lt;=" &amp; DM$1, DataRegularSeason20242025!$D$3:$D$1315, $A29)+SUMIFS(DataRegularSeason20242025!$AB$3:$AB$1315,DataRegularSeason20242025!$B$3:$B$1315, "&lt;=" &amp; DM$1, DataRegularSeason20242025!$E$3:$E$1315, $A29)</f>
        <v>9</v>
      </c>
      <c r="DN29">
        <f>SUMIFS(DataRegularSeason20242025!$AA$3:$AA$1315,DataRegularSeason20242025!$B$3:$B$1315, "&lt;=" &amp; DN$1, DataRegularSeason20242025!$D$3:$D$1315, $A29)+SUMIFS(DataRegularSeason20242025!$AB$3:$AB$1315,DataRegularSeason20242025!$B$3:$B$1315, "&lt;=" &amp; DN$1, DataRegularSeason20242025!$E$3:$E$1315, $A29)</f>
        <v>9</v>
      </c>
      <c r="DO29">
        <f>SUMIFS(DataRegularSeason20242025!$AA$3:$AA$1315,DataRegularSeason20242025!$B$3:$B$1315, "&lt;=" &amp; DO$1, DataRegularSeason20242025!$D$3:$D$1315, $A29)+SUMIFS(DataRegularSeason20242025!$AB$3:$AB$1315,DataRegularSeason20242025!$B$3:$B$1315, "&lt;=" &amp; DO$1, DataRegularSeason20242025!$E$3:$E$1315, $A29)</f>
        <v>9</v>
      </c>
      <c r="DP29">
        <f>SUMIFS(DataRegularSeason20242025!$AA$3:$AA$1315,DataRegularSeason20242025!$B$3:$B$1315, "&lt;=" &amp; DP$1, DataRegularSeason20242025!$D$3:$D$1315, $A29)+SUMIFS(DataRegularSeason20242025!$AB$3:$AB$1315,DataRegularSeason20242025!$B$3:$B$1315, "&lt;=" &amp; DP$1, DataRegularSeason20242025!$E$3:$E$1315, $A29)</f>
        <v>9</v>
      </c>
      <c r="DQ29">
        <f>SUMIFS(DataRegularSeason20242025!$AA$3:$AA$1315,DataRegularSeason20242025!$B$3:$B$1315, "&lt;=" &amp; DQ$1, DataRegularSeason20242025!$D$3:$D$1315, $A29)+SUMIFS(DataRegularSeason20242025!$AB$3:$AB$1315,DataRegularSeason20242025!$B$3:$B$1315, "&lt;=" &amp; DQ$1, DataRegularSeason20242025!$E$3:$E$1315, $A29)</f>
        <v>9</v>
      </c>
      <c r="DR29">
        <f>SUMIFS(DataRegularSeason20242025!$AA$3:$AA$1315,DataRegularSeason20242025!$B$3:$B$1315, "&lt;=" &amp; DR$1, DataRegularSeason20242025!$D$3:$D$1315, $A29)+SUMIFS(DataRegularSeason20242025!$AB$3:$AB$1315,DataRegularSeason20242025!$B$3:$B$1315, "&lt;=" &amp; DR$1, DataRegularSeason20242025!$E$3:$E$1315, $A29)</f>
        <v>9</v>
      </c>
      <c r="DS29">
        <f>SUMIFS(DataRegularSeason20242025!$AA$3:$AA$1315,DataRegularSeason20242025!$B$3:$B$1315, "&lt;=" &amp; DS$1, DataRegularSeason20242025!$D$3:$D$1315, $A29)+SUMIFS(DataRegularSeason20242025!$AB$3:$AB$1315,DataRegularSeason20242025!$B$3:$B$1315, "&lt;=" &amp; DS$1, DataRegularSeason20242025!$E$3:$E$1315, $A29)</f>
        <v>9</v>
      </c>
      <c r="DT29">
        <f>SUMIFS(DataRegularSeason20242025!$AA$3:$AA$1315,DataRegularSeason20242025!$B$3:$B$1315, "&lt;=" &amp; DT$1, DataRegularSeason20242025!$D$3:$D$1315, $A29)+SUMIFS(DataRegularSeason20242025!$AB$3:$AB$1315,DataRegularSeason20242025!$B$3:$B$1315, "&lt;=" &amp; DT$1, DataRegularSeason20242025!$E$3:$E$1315, $A29)</f>
        <v>9</v>
      </c>
      <c r="DU29">
        <f>SUMIFS(DataRegularSeason20242025!$AA$3:$AA$1315,DataRegularSeason20242025!$B$3:$B$1315, "&lt;=" &amp; DU$1, DataRegularSeason20242025!$D$3:$D$1315, $A29)+SUMIFS(DataRegularSeason20242025!$AB$3:$AB$1315,DataRegularSeason20242025!$B$3:$B$1315, "&lt;=" &amp; DU$1, DataRegularSeason20242025!$E$3:$E$1315, $A29)</f>
        <v>9</v>
      </c>
      <c r="DV29">
        <f>SUMIFS(DataRegularSeason20242025!$AA$3:$AA$1315,DataRegularSeason20242025!$B$3:$B$1315, "&lt;=" &amp; DV$1, DataRegularSeason20242025!$D$3:$D$1315, $A29)+SUMIFS(DataRegularSeason20242025!$AB$3:$AB$1315,DataRegularSeason20242025!$B$3:$B$1315, "&lt;=" &amp; DV$1, DataRegularSeason20242025!$E$3:$E$1315, $A29)</f>
        <v>9</v>
      </c>
      <c r="DW29">
        <f>SUMIFS(DataRegularSeason20242025!$AA$3:$AA$1315,DataRegularSeason20242025!$B$3:$B$1315, "&lt;=" &amp; DW$1, DataRegularSeason20242025!$D$3:$D$1315, $A29)+SUMIFS(DataRegularSeason20242025!$AB$3:$AB$1315,DataRegularSeason20242025!$B$3:$B$1315, "&lt;=" &amp; DW$1, DataRegularSeason20242025!$E$3:$E$1315, $A29)</f>
        <v>9</v>
      </c>
      <c r="DX29">
        <f>SUMIFS(DataRegularSeason20242025!$AA$3:$AA$1315,DataRegularSeason20242025!$B$3:$B$1315, "&lt;=" &amp; DX$1, DataRegularSeason20242025!$D$3:$D$1315, $A29)+SUMIFS(DataRegularSeason20242025!$AB$3:$AB$1315,DataRegularSeason20242025!$B$3:$B$1315, "&lt;=" &amp; DX$1, DataRegularSeason20242025!$E$3:$E$1315, $A29)</f>
        <v>9</v>
      </c>
      <c r="DY29">
        <f>SUMIFS(DataRegularSeason20242025!$AA$3:$AA$1315,DataRegularSeason20242025!$B$3:$B$1315, "&lt;=" &amp; DY$1, DataRegularSeason20242025!$D$3:$D$1315, $A29)+SUMIFS(DataRegularSeason20242025!$AB$3:$AB$1315,DataRegularSeason20242025!$B$3:$B$1315, "&lt;=" &amp; DY$1, DataRegularSeason20242025!$E$3:$E$1315, $A29)</f>
        <v>9</v>
      </c>
      <c r="DZ29">
        <f>SUMIFS(DataRegularSeason20242025!$AA$3:$AA$1315,DataRegularSeason20242025!$B$3:$B$1315, "&lt;=" &amp; DZ$1, DataRegularSeason20242025!$D$3:$D$1315, $A29)+SUMIFS(DataRegularSeason20242025!$AB$3:$AB$1315,DataRegularSeason20242025!$B$3:$B$1315, "&lt;=" &amp; DZ$1, DataRegularSeason20242025!$E$3:$E$1315, $A29)</f>
        <v>9</v>
      </c>
      <c r="EA29">
        <f>SUMIFS(DataRegularSeason20242025!$AA$3:$AA$1315,DataRegularSeason20242025!$B$3:$B$1315, "&lt;=" &amp; EA$1, DataRegularSeason20242025!$D$3:$D$1315, $A29)+SUMIFS(DataRegularSeason20242025!$AB$3:$AB$1315,DataRegularSeason20242025!$B$3:$B$1315, "&lt;=" &amp; EA$1, DataRegularSeason20242025!$E$3:$E$1315, $A29)</f>
        <v>9</v>
      </c>
      <c r="EB29">
        <f>SUMIFS(DataRegularSeason20242025!$AA$3:$AA$1315,DataRegularSeason20242025!$B$3:$B$1315, "&lt;=" &amp; EB$1, DataRegularSeason20242025!$D$3:$D$1315, $A29)+SUMIFS(DataRegularSeason20242025!$AB$3:$AB$1315,DataRegularSeason20242025!$B$3:$B$1315, "&lt;=" &amp; EB$1, DataRegularSeason20242025!$E$3:$E$1315, $A29)</f>
        <v>9</v>
      </c>
      <c r="EC29">
        <f>SUMIFS(DataRegularSeason20242025!$AA$3:$AA$1315,DataRegularSeason20242025!$B$3:$B$1315, "&lt;=" &amp; EC$1, DataRegularSeason20242025!$D$3:$D$1315, $A29)+SUMIFS(DataRegularSeason20242025!$AB$3:$AB$1315,DataRegularSeason20242025!$B$3:$B$1315, "&lt;=" &amp; EC$1, DataRegularSeason20242025!$E$3:$E$1315, $A29)</f>
        <v>9</v>
      </c>
      <c r="ED29">
        <f>SUMIFS(DataRegularSeason20242025!$AA$3:$AA$1315,DataRegularSeason20242025!$B$3:$B$1315, "&lt;=" &amp; ED$1, DataRegularSeason20242025!$D$3:$D$1315, $A29)+SUMIFS(DataRegularSeason20242025!$AB$3:$AB$1315,DataRegularSeason20242025!$B$3:$B$1315, "&lt;=" &amp; ED$1, DataRegularSeason20242025!$E$3:$E$1315, $A29)</f>
        <v>9</v>
      </c>
      <c r="EE29">
        <f>SUMIFS(DataRegularSeason20242025!$AA$3:$AA$1315,DataRegularSeason20242025!$B$3:$B$1315, "&lt;=" &amp; EE$1, DataRegularSeason20242025!$D$3:$D$1315, $A29)+SUMIFS(DataRegularSeason20242025!$AB$3:$AB$1315,DataRegularSeason20242025!$B$3:$B$1315, "&lt;=" &amp; EE$1, DataRegularSeason20242025!$E$3:$E$1315, $A29)</f>
        <v>9</v>
      </c>
      <c r="EF29">
        <f>SUMIFS(DataRegularSeason20242025!$AA$3:$AA$1315,DataRegularSeason20242025!$B$3:$B$1315, "&lt;=" &amp; EF$1, DataRegularSeason20242025!$D$3:$D$1315, $A29)+SUMIFS(DataRegularSeason20242025!$AB$3:$AB$1315,DataRegularSeason20242025!$B$3:$B$1315, "&lt;=" &amp; EF$1, DataRegularSeason20242025!$E$3:$E$1315, $A29)</f>
        <v>9</v>
      </c>
      <c r="EG29">
        <f>SUMIFS(DataRegularSeason20242025!$AA$3:$AA$1315,DataRegularSeason20242025!$B$3:$B$1315, "&lt;=" &amp; EG$1, DataRegularSeason20242025!$D$3:$D$1315, $A29)+SUMIFS(DataRegularSeason20242025!$AB$3:$AB$1315,DataRegularSeason20242025!$B$3:$B$1315, "&lt;=" &amp; EG$1, DataRegularSeason20242025!$E$3:$E$1315, $A29)</f>
        <v>9</v>
      </c>
      <c r="EH29">
        <f>SUMIFS(DataRegularSeason20242025!$AA$3:$AA$1315,DataRegularSeason20242025!$B$3:$B$1315, "&lt;=" &amp; EH$1, DataRegularSeason20242025!$D$3:$D$1315, $A29)+SUMIFS(DataRegularSeason20242025!$AB$3:$AB$1315,DataRegularSeason20242025!$B$3:$B$1315, "&lt;=" &amp; EH$1, DataRegularSeason20242025!$E$3:$E$1315, $A29)</f>
        <v>9</v>
      </c>
      <c r="EI29">
        <f>SUMIFS(DataRegularSeason20242025!$AA$3:$AA$1315,DataRegularSeason20242025!$B$3:$B$1315, "&lt;=" &amp; EI$1, DataRegularSeason20242025!$D$3:$D$1315, $A29)+SUMIFS(DataRegularSeason20242025!$AB$3:$AB$1315,DataRegularSeason20242025!$B$3:$B$1315, "&lt;=" &amp; EI$1, DataRegularSeason20242025!$E$3:$E$1315, $A29)</f>
        <v>9</v>
      </c>
      <c r="EJ29">
        <f>SUMIFS(DataRegularSeason20242025!$AA$3:$AA$1315,DataRegularSeason20242025!$B$3:$B$1315, "&lt;=" &amp; EJ$1, DataRegularSeason20242025!$D$3:$D$1315, $A29)+SUMIFS(DataRegularSeason20242025!$AB$3:$AB$1315,DataRegularSeason20242025!$B$3:$B$1315, "&lt;=" &amp; EJ$1, DataRegularSeason20242025!$E$3:$E$1315, $A29)</f>
        <v>9</v>
      </c>
      <c r="EK29">
        <f>SUMIFS(DataRegularSeason20242025!$AA$3:$AA$1315,DataRegularSeason20242025!$B$3:$B$1315, "&lt;=" &amp; EK$1, DataRegularSeason20242025!$D$3:$D$1315, $A29)+SUMIFS(DataRegularSeason20242025!$AB$3:$AB$1315,DataRegularSeason20242025!$B$3:$B$1315, "&lt;=" &amp; EK$1, DataRegularSeason20242025!$E$3:$E$1315, $A29)</f>
        <v>9</v>
      </c>
      <c r="EL29">
        <f>SUMIFS(DataRegularSeason20242025!$AA$3:$AA$1315,DataRegularSeason20242025!$B$3:$B$1315, "&lt;=" &amp; EL$1, DataRegularSeason20242025!$D$3:$D$1315, $A29)+SUMIFS(DataRegularSeason20242025!$AB$3:$AB$1315,DataRegularSeason20242025!$B$3:$B$1315, "&lt;=" &amp; EL$1, DataRegularSeason20242025!$E$3:$E$1315, $A29)</f>
        <v>9</v>
      </c>
      <c r="EM29">
        <f>SUMIFS(DataRegularSeason20242025!$AA$3:$AA$1315,DataRegularSeason20242025!$B$3:$B$1315, "&lt;=" &amp; EM$1, DataRegularSeason20242025!$D$3:$D$1315, $A29)+SUMIFS(DataRegularSeason20242025!$AB$3:$AB$1315,DataRegularSeason20242025!$B$3:$B$1315, "&lt;=" &amp; EM$1, DataRegularSeason20242025!$E$3:$E$1315, $A29)</f>
        <v>9</v>
      </c>
      <c r="EN29">
        <f>SUMIFS(DataRegularSeason20242025!$AA$3:$AA$1315,DataRegularSeason20242025!$B$3:$B$1315, "&lt;=" &amp; EN$1, DataRegularSeason20242025!$D$3:$D$1315, $A29)+SUMIFS(DataRegularSeason20242025!$AB$3:$AB$1315,DataRegularSeason20242025!$B$3:$B$1315, "&lt;=" &amp; EN$1, DataRegularSeason20242025!$E$3:$E$1315, $A29)</f>
        <v>9</v>
      </c>
      <c r="EO29">
        <f>SUMIFS(DataRegularSeason20242025!$AA$3:$AA$1315,DataRegularSeason20242025!$B$3:$B$1315, "&lt;=" &amp; EO$1, DataRegularSeason20242025!$D$3:$D$1315, $A29)+SUMIFS(DataRegularSeason20242025!$AB$3:$AB$1315,DataRegularSeason20242025!$B$3:$B$1315, "&lt;=" &amp; EO$1, DataRegularSeason20242025!$E$3:$E$1315, $A29)</f>
        <v>9</v>
      </c>
      <c r="EP29">
        <f>SUMIFS(DataRegularSeason20242025!$AA$3:$AA$1315,DataRegularSeason20242025!$B$3:$B$1315, "&lt;=" &amp; EP$1, DataRegularSeason20242025!$D$3:$D$1315, $A29)+SUMIFS(DataRegularSeason20242025!$AB$3:$AB$1315,DataRegularSeason20242025!$B$3:$B$1315, "&lt;=" &amp; EP$1, DataRegularSeason20242025!$E$3:$E$1315, $A29)</f>
        <v>9</v>
      </c>
      <c r="EQ29">
        <f>SUMIFS(DataRegularSeason20242025!$AA$3:$AA$1315,DataRegularSeason20242025!$B$3:$B$1315, "&lt;=" &amp; EQ$1, DataRegularSeason20242025!$D$3:$D$1315, $A29)+SUMIFS(DataRegularSeason20242025!$AB$3:$AB$1315,DataRegularSeason20242025!$B$3:$B$1315, "&lt;=" &amp; EQ$1, DataRegularSeason20242025!$E$3:$E$1315, $A29)</f>
        <v>9</v>
      </c>
      <c r="ER29">
        <f>SUMIFS(DataRegularSeason20242025!$AA$3:$AA$1315,DataRegularSeason20242025!$B$3:$B$1315, "&lt;=" &amp; ER$1, DataRegularSeason20242025!$D$3:$D$1315, $A29)+SUMIFS(DataRegularSeason20242025!$AB$3:$AB$1315,DataRegularSeason20242025!$B$3:$B$1315, "&lt;=" &amp; ER$1, DataRegularSeason20242025!$E$3:$E$1315, $A29)</f>
        <v>9</v>
      </c>
      <c r="ES29">
        <f>SUMIFS(DataRegularSeason20242025!$AA$3:$AA$1315,DataRegularSeason20242025!$B$3:$B$1315, "&lt;=" &amp; ES$1, DataRegularSeason20242025!$D$3:$D$1315, $A29)+SUMIFS(DataRegularSeason20242025!$AB$3:$AB$1315,DataRegularSeason20242025!$B$3:$B$1315, "&lt;=" &amp; ES$1, DataRegularSeason20242025!$E$3:$E$1315, $A29)</f>
        <v>9</v>
      </c>
      <c r="ET29">
        <f>SUMIFS(DataRegularSeason20242025!$AA$3:$AA$1315,DataRegularSeason20242025!$B$3:$B$1315, "&lt;=" &amp; ET$1, DataRegularSeason20242025!$D$3:$D$1315, $A29)+SUMIFS(DataRegularSeason20242025!$AB$3:$AB$1315,DataRegularSeason20242025!$B$3:$B$1315, "&lt;=" &amp; ET$1, DataRegularSeason20242025!$E$3:$E$1315, $A29)</f>
        <v>9</v>
      </c>
      <c r="EU29">
        <f>SUMIFS(DataRegularSeason20242025!$AA$3:$AA$1315,DataRegularSeason20242025!$B$3:$B$1315, "&lt;=" &amp; EU$1, DataRegularSeason20242025!$D$3:$D$1315, $A29)+SUMIFS(DataRegularSeason20242025!$AB$3:$AB$1315,DataRegularSeason20242025!$B$3:$B$1315, "&lt;=" &amp; EU$1, DataRegularSeason20242025!$E$3:$E$1315, $A29)</f>
        <v>9</v>
      </c>
      <c r="EV29">
        <f>SUMIFS(DataRegularSeason20242025!$AA$3:$AA$1315,DataRegularSeason20242025!$B$3:$B$1315, "&lt;=" &amp; EV$1, DataRegularSeason20242025!$D$3:$D$1315, $A29)+SUMIFS(DataRegularSeason20242025!$AB$3:$AB$1315,DataRegularSeason20242025!$B$3:$B$1315, "&lt;=" &amp; EV$1, DataRegularSeason20242025!$E$3:$E$1315, $A29)</f>
        <v>9</v>
      </c>
      <c r="EW29">
        <f>SUMIFS(DataRegularSeason20242025!$AA$3:$AA$1315,DataRegularSeason20242025!$B$3:$B$1315, "&lt;=" &amp; EW$1, DataRegularSeason20242025!$D$3:$D$1315, $A29)+SUMIFS(DataRegularSeason20242025!$AB$3:$AB$1315,DataRegularSeason20242025!$B$3:$B$1315, "&lt;=" &amp; EW$1, DataRegularSeason20242025!$E$3:$E$1315, $A29)</f>
        <v>9</v>
      </c>
      <c r="EX29">
        <f>SUMIFS(DataRegularSeason20242025!$AA$3:$AA$1315,DataRegularSeason20242025!$B$3:$B$1315, "&lt;=" &amp; EX$1, DataRegularSeason20242025!$D$3:$D$1315, $A29)+SUMIFS(DataRegularSeason20242025!$AB$3:$AB$1315,DataRegularSeason20242025!$B$3:$B$1315, "&lt;=" &amp; EX$1, DataRegularSeason20242025!$E$3:$E$1315, $A29)</f>
        <v>9</v>
      </c>
      <c r="EY29">
        <f>SUMIFS(DataRegularSeason20242025!$AA$3:$AA$1315,DataRegularSeason20242025!$B$3:$B$1315, "&lt;=" &amp; EY$1, DataRegularSeason20242025!$D$3:$D$1315, $A29)+SUMIFS(DataRegularSeason20242025!$AB$3:$AB$1315,DataRegularSeason20242025!$B$3:$B$1315, "&lt;=" &amp; EY$1, DataRegularSeason20242025!$E$3:$E$1315, $A29)</f>
        <v>9</v>
      </c>
      <c r="EZ29">
        <f>SUMIFS(DataRegularSeason20242025!$AA$3:$AA$1315,DataRegularSeason20242025!$B$3:$B$1315, "&lt;=" &amp; EZ$1, DataRegularSeason20242025!$D$3:$D$1315, $A29)+SUMIFS(DataRegularSeason20242025!$AB$3:$AB$1315,DataRegularSeason20242025!$B$3:$B$1315, "&lt;=" &amp; EZ$1, DataRegularSeason20242025!$E$3:$E$1315, $A29)</f>
        <v>9</v>
      </c>
      <c r="FA29">
        <f>SUMIFS(DataRegularSeason20242025!$AA$3:$AA$1315,DataRegularSeason20242025!$B$3:$B$1315, "&lt;=" &amp; FA$1, DataRegularSeason20242025!$D$3:$D$1315, $A29)+SUMIFS(DataRegularSeason20242025!$AB$3:$AB$1315,DataRegularSeason20242025!$B$3:$B$1315, "&lt;=" &amp; FA$1, DataRegularSeason20242025!$E$3:$E$1315, $A29)</f>
        <v>9</v>
      </c>
      <c r="FB29">
        <f>SUMIFS(DataRegularSeason20242025!$AA$3:$AA$1315,DataRegularSeason20242025!$B$3:$B$1315, "&lt;=" &amp; FB$1, DataRegularSeason20242025!$D$3:$D$1315, $A29)+SUMIFS(DataRegularSeason20242025!$AB$3:$AB$1315,DataRegularSeason20242025!$B$3:$B$1315, "&lt;=" &amp; FB$1, DataRegularSeason20242025!$E$3:$E$1315, $A29)</f>
        <v>9</v>
      </c>
      <c r="FC29">
        <f>SUMIFS(DataRegularSeason20242025!$AA$3:$AA$1315,DataRegularSeason20242025!$B$3:$B$1315, "&lt;=" &amp; FC$1, DataRegularSeason20242025!$D$3:$D$1315, $A29)+SUMIFS(DataRegularSeason20242025!$AB$3:$AB$1315,DataRegularSeason20242025!$B$3:$B$1315, "&lt;=" &amp; FC$1, DataRegularSeason20242025!$E$3:$E$1315, $A29)</f>
        <v>9</v>
      </c>
      <c r="FD29">
        <f>SUMIFS(DataRegularSeason20242025!$AA$3:$AA$1315,DataRegularSeason20242025!$B$3:$B$1315, "&lt;=" &amp; FD$1, DataRegularSeason20242025!$D$3:$D$1315, $A29)+SUMIFS(DataRegularSeason20242025!$AB$3:$AB$1315,DataRegularSeason20242025!$B$3:$B$1315, "&lt;=" &amp; FD$1, DataRegularSeason20242025!$E$3:$E$1315, $A29)</f>
        <v>9</v>
      </c>
      <c r="FE29">
        <f>SUMIFS(DataRegularSeason20242025!$AA$3:$AA$1315,DataRegularSeason20242025!$B$3:$B$1315, "&lt;=" &amp; FE$1, DataRegularSeason20242025!$D$3:$D$1315, $A29)+SUMIFS(DataRegularSeason20242025!$AB$3:$AB$1315,DataRegularSeason20242025!$B$3:$B$1315, "&lt;=" &amp; FE$1, DataRegularSeason20242025!$E$3:$E$1315, $A29)</f>
        <v>9</v>
      </c>
      <c r="FF29">
        <f>SUMIFS(DataRegularSeason20242025!$AA$3:$AA$1315,DataRegularSeason20242025!$B$3:$B$1315, "&lt;=" &amp; FF$1, DataRegularSeason20242025!$D$3:$D$1315, $A29)+SUMIFS(DataRegularSeason20242025!$AB$3:$AB$1315,DataRegularSeason20242025!$B$3:$B$1315, "&lt;=" &amp; FF$1, DataRegularSeason20242025!$E$3:$E$1315, $A29)</f>
        <v>9</v>
      </c>
      <c r="FG29">
        <f>SUMIFS(DataRegularSeason20242025!$AA$3:$AA$1315,DataRegularSeason20242025!$B$3:$B$1315, "&lt;=" &amp; FG$1, DataRegularSeason20242025!$D$3:$D$1315, $A29)+SUMIFS(DataRegularSeason20242025!$AB$3:$AB$1315,DataRegularSeason20242025!$B$3:$B$1315, "&lt;=" &amp; FG$1, DataRegularSeason20242025!$E$3:$E$1315, $A29)</f>
        <v>9</v>
      </c>
      <c r="FH29">
        <f>SUMIFS(DataRegularSeason20242025!$AA$3:$AA$1315,DataRegularSeason20242025!$B$3:$B$1315, "&lt;=" &amp; FH$1, DataRegularSeason20242025!$D$3:$D$1315, $A29)+SUMIFS(DataRegularSeason20242025!$AB$3:$AB$1315,DataRegularSeason20242025!$B$3:$B$1315, "&lt;=" &amp; FH$1, DataRegularSeason20242025!$E$3:$E$1315, $A29)</f>
        <v>9</v>
      </c>
      <c r="FI29">
        <f>SUMIFS(DataRegularSeason20242025!$AA$3:$AA$1315,DataRegularSeason20242025!$B$3:$B$1315, "&lt;=" &amp; FI$1, DataRegularSeason20242025!$D$3:$D$1315, $A29)+SUMIFS(DataRegularSeason20242025!$AB$3:$AB$1315,DataRegularSeason20242025!$B$3:$B$1315, "&lt;=" &amp; FI$1, DataRegularSeason20242025!$E$3:$E$1315, $A29)</f>
        <v>9</v>
      </c>
      <c r="FJ29">
        <f>SUMIFS(DataRegularSeason20242025!$AA$3:$AA$1315,DataRegularSeason20242025!$B$3:$B$1315, "&lt;=" &amp; FJ$1, DataRegularSeason20242025!$D$3:$D$1315, $A29)+SUMIFS(DataRegularSeason20242025!$AB$3:$AB$1315,DataRegularSeason20242025!$B$3:$B$1315, "&lt;=" &amp; FJ$1, DataRegularSeason20242025!$E$3:$E$1315, $A29)</f>
        <v>9</v>
      </c>
      <c r="FK29">
        <f>SUMIFS(DataRegularSeason20242025!$AA$3:$AA$1315,DataRegularSeason20242025!$B$3:$B$1315, "&lt;=" &amp; FK$1, DataRegularSeason20242025!$D$3:$D$1315, $A29)+SUMIFS(DataRegularSeason20242025!$AB$3:$AB$1315,DataRegularSeason20242025!$B$3:$B$1315, "&lt;=" &amp; FK$1, DataRegularSeason20242025!$E$3:$E$1315, $A29)</f>
        <v>9</v>
      </c>
      <c r="FL29">
        <f>SUMIFS(DataRegularSeason20242025!$AA$3:$AA$1315,DataRegularSeason20242025!$B$3:$B$1315, "&lt;=" &amp; FL$1, DataRegularSeason20242025!$D$3:$D$1315, $A29)+SUMIFS(DataRegularSeason20242025!$AB$3:$AB$1315,DataRegularSeason20242025!$B$3:$B$1315, "&lt;=" &amp; FL$1, DataRegularSeason20242025!$E$3:$E$1315, $A29)</f>
        <v>9</v>
      </c>
      <c r="FM29">
        <f>SUMIFS(DataRegularSeason20242025!$AA$3:$AA$1315,DataRegularSeason20242025!$B$3:$B$1315, "&lt;=" &amp; FM$1, DataRegularSeason20242025!$D$3:$D$1315, $A29)+SUMIFS(DataRegularSeason20242025!$AB$3:$AB$1315,DataRegularSeason20242025!$B$3:$B$1315, "&lt;=" &amp; FM$1, DataRegularSeason20242025!$E$3:$E$1315, $A29)</f>
        <v>9</v>
      </c>
      <c r="FN29">
        <f>SUMIFS(DataRegularSeason20242025!$AA$3:$AA$1315,DataRegularSeason20242025!$B$3:$B$1315, "&lt;=" &amp; FN$1, DataRegularSeason20242025!$D$3:$D$1315, $A29)+SUMIFS(DataRegularSeason20242025!$AB$3:$AB$1315,DataRegularSeason20242025!$B$3:$B$1315, "&lt;=" &amp; FN$1, DataRegularSeason20242025!$E$3:$E$1315, $A29)</f>
        <v>9</v>
      </c>
      <c r="FO29">
        <f>SUMIFS(DataRegularSeason20242025!$AA$3:$AA$1315,DataRegularSeason20242025!$B$3:$B$1315, "&lt;=" &amp; FO$1, DataRegularSeason20242025!$D$3:$D$1315, $A29)+SUMIFS(DataRegularSeason20242025!$AB$3:$AB$1315,DataRegularSeason20242025!$B$3:$B$1315, "&lt;=" &amp; FO$1, DataRegularSeason20242025!$E$3:$E$1315, $A29)</f>
        <v>9</v>
      </c>
      <c r="FP29">
        <f>SUMIFS(DataRegularSeason20242025!$AA$3:$AA$1315,DataRegularSeason20242025!$B$3:$B$1315, "&lt;=" &amp; FP$1, DataRegularSeason20242025!$D$3:$D$1315, $A29)+SUMIFS(DataRegularSeason20242025!$AB$3:$AB$1315,DataRegularSeason20242025!$B$3:$B$1315, "&lt;=" &amp; FP$1, DataRegularSeason20242025!$E$3:$E$1315, $A29)</f>
        <v>9</v>
      </c>
      <c r="FQ29">
        <f>SUMIFS(DataRegularSeason20242025!$AA$3:$AA$1315,DataRegularSeason20242025!$B$3:$B$1315, "&lt;=" &amp; FQ$1, DataRegularSeason20242025!$D$3:$D$1315, $A29)+SUMIFS(DataRegularSeason20242025!$AB$3:$AB$1315,DataRegularSeason20242025!$B$3:$B$1315, "&lt;=" &amp; FQ$1, DataRegularSeason20242025!$E$3:$E$1315, $A29)</f>
        <v>9</v>
      </c>
      <c r="FR29">
        <f>SUMIFS(DataRegularSeason20242025!$AA$3:$AA$1315,DataRegularSeason20242025!$B$3:$B$1315, "&lt;=" &amp; FR$1, DataRegularSeason20242025!$D$3:$D$1315, $A29)+SUMIFS(DataRegularSeason20242025!$AB$3:$AB$1315,DataRegularSeason20242025!$B$3:$B$1315, "&lt;=" &amp; FR$1, DataRegularSeason20242025!$E$3:$E$1315, $A29)</f>
        <v>9</v>
      </c>
      <c r="FS29">
        <f>SUMIFS(DataRegularSeason20242025!$AA$3:$AA$1315,DataRegularSeason20242025!$B$3:$B$1315, "&lt;=" &amp; FS$1, DataRegularSeason20242025!$D$3:$D$1315, $A29)+SUMIFS(DataRegularSeason20242025!$AB$3:$AB$1315,DataRegularSeason20242025!$B$3:$B$1315, "&lt;=" &amp; FS$1, DataRegularSeason20242025!$E$3:$E$1315, $A29)</f>
        <v>9</v>
      </c>
      <c r="FT29">
        <f>SUMIFS(DataRegularSeason20242025!$AA$3:$AA$1315,DataRegularSeason20242025!$B$3:$B$1315, "&lt;=" &amp; FT$1, DataRegularSeason20242025!$D$3:$D$1315, $A29)+SUMIFS(DataRegularSeason20242025!$AB$3:$AB$1315,DataRegularSeason20242025!$B$3:$B$1315, "&lt;=" &amp; FT$1, DataRegularSeason20242025!$E$3:$E$1315, $A29)</f>
        <v>9</v>
      </c>
      <c r="FU29">
        <f>SUMIFS(DataRegularSeason20242025!$AA$3:$AA$1315,DataRegularSeason20242025!$B$3:$B$1315, "&lt;=" &amp; FU$1, DataRegularSeason20242025!$D$3:$D$1315, $A29)+SUMIFS(DataRegularSeason20242025!$AB$3:$AB$1315,DataRegularSeason20242025!$B$3:$B$1315, "&lt;=" &amp; FU$1, DataRegularSeason20242025!$E$3:$E$1315, $A29)</f>
        <v>9</v>
      </c>
      <c r="FV29">
        <f>SUMIFS(DataRegularSeason20242025!$AA$3:$AA$1315,DataRegularSeason20242025!$B$3:$B$1315, "&lt;=" &amp; FV$1, DataRegularSeason20242025!$D$3:$D$1315, $A29)+SUMIFS(DataRegularSeason20242025!$AB$3:$AB$1315,DataRegularSeason20242025!$B$3:$B$1315, "&lt;=" &amp; FV$1, DataRegularSeason20242025!$E$3:$E$1315, $A29)</f>
        <v>9</v>
      </c>
      <c r="FW29">
        <f>SUMIFS(DataRegularSeason20242025!$AA$3:$AA$1315,DataRegularSeason20242025!$B$3:$B$1315, "&lt;=" &amp; FW$1, DataRegularSeason20242025!$D$3:$D$1315, $A29)+SUMIFS(DataRegularSeason20242025!$AB$3:$AB$1315,DataRegularSeason20242025!$B$3:$B$1315, "&lt;=" &amp; FW$1, DataRegularSeason20242025!$E$3:$E$1315, $A29)</f>
        <v>9</v>
      </c>
      <c r="FX29">
        <f>SUMIFS(DataRegularSeason20242025!$AA$3:$AA$1315,DataRegularSeason20242025!$B$3:$B$1315, "&lt;=" &amp; FX$1, DataRegularSeason20242025!$D$3:$D$1315, $A29)+SUMIFS(DataRegularSeason20242025!$AB$3:$AB$1315,DataRegularSeason20242025!$B$3:$B$1315, "&lt;=" &amp; FX$1, DataRegularSeason20242025!$E$3:$E$1315, $A29)</f>
        <v>9</v>
      </c>
      <c r="FY29">
        <f>SUMIFS(DataRegularSeason20242025!$AA$3:$AA$1315,DataRegularSeason20242025!$B$3:$B$1315, "&lt;=" &amp; FY$1, DataRegularSeason20242025!$D$3:$D$1315, $A29)+SUMIFS(DataRegularSeason20242025!$AB$3:$AB$1315,DataRegularSeason20242025!$B$3:$B$1315, "&lt;=" &amp; FY$1, DataRegularSeason20242025!$E$3:$E$1315, $A29)</f>
        <v>9</v>
      </c>
      <c r="FZ29">
        <f>SUMIFS(DataRegularSeason20242025!$AA$3:$AA$1315,DataRegularSeason20242025!$B$3:$B$1315, "&lt;=" &amp; FZ$1, DataRegularSeason20242025!$D$3:$D$1315, $A29)+SUMIFS(DataRegularSeason20242025!$AB$3:$AB$1315,DataRegularSeason20242025!$B$3:$B$1315, "&lt;=" &amp; FZ$1, DataRegularSeason20242025!$E$3:$E$1315, $A29)</f>
        <v>9</v>
      </c>
      <c r="GA29">
        <f>SUMIFS(DataRegularSeason20242025!$AA$3:$AA$1315,DataRegularSeason20242025!$B$3:$B$1315, "&lt;=" &amp; GA$1, DataRegularSeason20242025!$D$3:$D$1315, $A29)+SUMIFS(DataRegularSeason20242025!$AB$3:$AB$1315,DataRegularSeason20242025!$B$3:$B$1315, "&lt;=" &amp; GA$1, DataRegularSeason20242025!$E$3:$E$1315, $A29)</f>
        <v>9</v>
      </c>
      <c r="GB29">
        <f>SUMIFS(DataRegularSeason20242025!$AA$3:$AA$1315,DataRegularSeason20242025!$B$3:$B$1315, "&lt;=" &amp; GB$1, DataRegularSeason20242025!$D$3:$D$1315, $A29)+SUMIFS(DataRegularSeason20242025!$AB$3:$AB$1315,DataRegularSeason20242025!$B$3:$B$1315, "&lt;=" &amp; GB$1, DataRegularSeason20242025!$E$3:$E$1315, $A29)</f>
        <v>9</v>
      </c>
      <c r="GC29">
        <f>SUMIFS(DataRegularSeason20242025!$AA$3:$AA$1315,DataRegularSeason20242025!$B$3:$B$1315, "&lt;=" &amp; GC$1, DataRegularSeason20242025!$D$3:$D$1315, $A29)+SUMIFS(DataRegularSeason20242025!$AB$3:$AB$1315,DataRegularSeason20242025!$B$3:$B$1315, "&lt;=" &amp; GC$1, DataRegularSeason20242025!$E$3:$E$1315, $A29)</f>
        <v>9</v>
      </c>
      <c r="GD29">
        <f>SUMIFS(DataRegularSeason20242025!$AA$3:$AA$1315,DataRegularSeason20242025!$B$3:$B$1315, "&lt;=" &amp; GD$1, DataRegularSeason20242025!$D$3:$D$1315, $A29)+SUMIFS(DataRegularSeason20242025!$AB$3:$AB$1315,DataRegularSeason20242025!$B$3:$B$1315, "&lt;=" &amp; GD$1, DataRegularSeason20242025!$E$3:$E$1315, $A29)</f>
        <v>9</v>
      </c>
      <c r="GE29">
        <f>SUMIFS(DataRegularSeason20242025!$AA$3:$AA$1315,DataRegularSeason20242025!$B$3:$B$1315, "&lt;=" &amp; GE$1, DataRegularSeason20242025!$D$3:$D$1315, $A29)+SUMIFS(DataRegularSeason20242025!$AB$3:$AB$1315,DataRegularSeason20242025!$B$3:$B$1315, "&lt;=" &amp; GE$1, DataRegularSeason20242025!$E$3:$E$1315, $A29)</f>
        <v>9</v>
      </c>
      <c r="GF29">
        <f>SUMIFS(DataRegularSeason20242025!$AA$3:$AA$1315,DataRegularSeason20242025!$B$3:$B$1315, "&lt;=" &amp; GF$1, DataRegularSeason20242025!$D$3:$D$1315, $A29)+SUMIFS(DataRegularSeason20242025!$AB$3:$AB$1315,DataRegularSeason20242025!$B$3:$B$1315, "&lt;=" &amp; GF$1, DataRegularSeason20242025!$E$3:$E$1315, $A29)</f>
        <v>9</v>
      </c>
      <c r="GG29">
        <f>SUMIFS(DataRegularSeason20242025!$AA$3:$AA$1315,DataRegularSeason20242025!$B$3:$B$1315, "&lt;=" &amp; GG$1, DataRegularSeason20242025!$D$3:$D$1315, $A29)+SUMIFS(DataRegularSeason20242025!$AB$3:$AB$1315,DataRegularSeason20242025!$B$3:$B$1315, "&lt;=" &amp; GG$1, DataRegularSeason20242025!$E$3:$E$1315, $A29)</f>
        <v>9</v>
      </c>
      <c r="GH29">
        <f>SUMIFS(DataRegularSeason20242025!$AA$3:$AA$1315,DataRegularSeason20242025!$B$3:$B$1315, "&lt;=" &amp; GH$1, DataRegularSeason20242025!$D$3:$D$1315, $A29)+SUMIFS(DataRegularSeason20242025!$AB$3:$AB$1315,DataRegularSeason20242025!$B$3:$B$1315, "&lt;=" &amp; GH$1, DataRegularSeason20242025!$E$3:$E$1315, $A29)</f>
        <v>9</v>
      </c>
      <c r="GI29">
        <f>SUMIFS(DataRegularSeason20242025!$AA$3:$AA$1315,DataRegularSeason20242025!$B$3:$B$1315, "&lt;=" &amp; GI$1, DataRegularSeason20242025!$D$3:$D$1315, $A29)+SUMIFS(DataRegularSeason20242025!$AB$3:$AB$1315,DataRegularSeason20242025!$B$3:$B$1315, "&lt;=" &amp; GI$1, DataRegularSeason20242025!$E$3:$E$1315, $A29)</f>
        <v>9</v>
      </c>
      <c r="GJ29">
        <f>SUMIFS(DataRegularSeason20242025!$AA$3:$AA$1315,DataRegularSeason20242025!$B$3:$B$1315, "&lt;=" &amp; GJ$1, DataRegularSeason20242025!$D$3:$D$1315, $A29)+SUMIFS(DataRegularSeason20242025!$AB$3:$AB$1315,DataRegularSeason20242025!$B$3:$B$1315, "&lt;=" &amp; GJ$1, DataRegularSeason20242025!$E$3:$E$1315, $A29)</f>
        <v>9</v>
      </c>
      <c r="GK29">
        <f>SUMIFS(DataRegularSeason20242025!$AA$3:$AA$1315,DataRegularSeason20242025!$B$3:$B$1315, "&lt;=" &amp; GK$1, DataRegularSeason20242025!$D$3:$D$1315, $A29)+SUMIFS(DataRegularSeason20242025!$AB$3:$AB$1315,DataRegularSeason20242025!$B$3:$B$1315, "&lt;=" &amp; GK$1, DataRegularSeason20242025!$E$3:$E$1315, $A29)</f>
        <v>9</v>
      </c>
      <c r="GL29">
        <f>SUMIFS(DataRegularSeason20242025!$AA$3:$AA$1315,DataRegularSeason20242025!$B$3:$B$1315, "&lt;=" &amp; GL$1, DataRegularSeason20242025!$D$3:$D$1315, $A29)+SUMIFS(DataRegularSeason20242025!$AB$3:$AB$1315,DataRegularSeason20242025!$B$3:$B$1315, "&lt;=" &amp; GL$1, DataRegularSeason20242025!$E$3:$E$1315, $A29)</f>
        <v>9</v>
      </c>
      <c r="GM29">
        <f>SUMIFS(DataRegularSeason20242025!$AA$3:$AA$1315,DataRegularSeason20242025!$B$3:$B$1315, "&lt;=" &amp; GM$1, DataRegularSeason20242025!$D$3:$D$1315, $A29)+SUMIFS(DataRegularSeason20242025!$AB$3:$AB$1315,DataRegularSeason20242025!$B$3:$B$1315, "&lt;=" &amp; GM$1, DataRegularSeason20242025!$E$3:$E$1315, $A29)</f>
        <v>9</v>
      </c>
      <c r="GN29">
        <f>SUMIFS(DataRegularSeason20242025!$AA$3:$AA$1315,DataRegularSeason20242025!$B$3:$B$1315, "&lt;=" &amp; GN$1, DataRegularSeason20242025!$D$3:$D$1315, $A29)+SUMIFS(DataRegularSeason20242025!$AB$3:$AB$1315,DataRegularSeason20242025!$B$3:$B$1315, "&lt;=" &amp; GN$1, DataRegularSeason20242025!$E$3:$E$1315, $A29)</f>
        <v>9</v>
      </c>
      <c r="GO29">
        <f>SUMIFS(DataRegularSeason20242025!$AA$3:$AA$1315,DataRegularSeason20242025!$B$3:$B$1315, "&lt;=" &amp; GO$1, DataRegularSeason20242025!$D$3:$D$1315, $A29)+SUMIFS(DataRegularSeason20242025!$AB$3:$AB$1315,DataRegularSeason20242025!$B$3:$B$1315, "&lt;=" &amp; GO$1, DataRegularSeason20242025!$E$3:$E$1315, $A29)</f>
        <v>9</v>
      </c>
      <c r="GP29">
        <f>SUMIFS(DataRegularSeason20242025!$AA$3:$AA$1315,DataRegularSeason20242025!$B$3:$B$1315, "&lt;=" &amp; GP$1, DataRegularSeason20242025!$D$3:$D$1315, $A29)+SUMIFS(DataRegularSeason20242025!$AB$3:$AB$1315,DataRegularSeason20242025!$B$3:$B$1315, "&lt;=" &amp; GP$1, DataRegularSeason20242025!$E$3:$E$1315, $A29)</f>
        <v>9</v>
      </c>
      <c r="GQ29">
        <f>SUMIFS(DataRegularSeason20242025!$AA$3:$AA$1315,DataRegularSeason20242025!$B$3:$B$1315, "&lt;=" &amp; GQ$1, DataRegularSeason20242025!$D$3:$D$1315, $A29)+SUMIFS(DataRegularSeason20242025!$AB$3:$AB$1315,DataRegularSeason20242025!$B$3:$B$1315, "&lt;=" &amp; GQ$1, DataRegularSeason20242025!$E$3:$E$1315, $A29)</f>
        <v>9</v>
      </c>
      <c r="GR29">
        <f>SUMIFS(DataRegularSeason20242025!$AA$3:$AA$1315,DataRegularSeason20242025!$B$3:$B$1315, "&lt;=" &amp; GR$1, DataRegularSeason20242025!$D$3:$D$1315, $A29)+SUMIFS(DataRegularSeason20242025!$AB$3:$AB$1315,DataRegularSeason20242025!$B$3:$B$1315, "&lt;=" &amp; GR$1, DataRegularSeason20242025!$E$3:$E$1315, $A29)</f>
        <v>9</v>
      </c>
      <c r="GS29">
        <f>SUMIFS(DataRegularSeason20242025!$AA$3:$AA$1315,DataRegularSeason20242025!$B$3:$B$1315, "&lt;=" &amp; GS$1, DataRegularSeason20242025!$D$3:$D$1315, $A29)+SUMIFS(DataRegularSeason20242025!$AB$3:$AB$1315,DataRegularSeason20242025!$B$3:$B$1315, "&lt;=" &amp; GS$1, DataRegularSeason20242025!$E$3:$E$1315, $A29)</f>
        <v>9</v>
      </c>
      <c r="GT29">
        <f>SUMIFS(DataRegularSeason20242025!$AA$3:$AA$1315,DataRegularSeason20242025!$B$3:$B$1315, "&lt;=" &amp; GT$1, DataRegularSeason20242025!$D$3:$D$1315, $A29)+SUMIFS(DataRegularSeason20242025!$AB$3:$AB$1315,DataRegularSeason20242025!$B$3:$B$1315, "&lt;=" &amp; GT$1, DataRegularSeason20242025!$E$3:$E$1315, $A29)</f>
        <v>9</v>
      </c>
      <c r="GU29">
        <f>SUMIFS(DataRegularSeason20242025!$AA$3:$AA$1315,DataRegularSeason20242025!$B$3:$B$1315, "&lt;=" &amp; GU$1, DataRegularSeason20242025!$D$3:$D$1315, $A29)+SUMIFS(DataRegularSeason20242025!$AB$3:$AB$1315,DataRegularSeason20242025!$B$3:$B$1315, "&lt;=" &amp; GU$1, DataRegularSeason20242025!$E$3:$E$1315, $A29)</f>
        <v>9</v>
      </c>
    </row>
    <row r="30" spans="1:203" x14ac:dyDescent="0.25">
      <c r="A30" t="s">
        <v>47</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5</v>
      </c>
      <c r="T30">
        <f>SUMIFS(DataRegularSeason20242025!$AA$3:$AA$1315,DataRegularSeason20242025!$B$3:$B$1315, "&lt;=" &amp; T$1, DataRegularSeason20242025!$D$3:$D$1315, $A30)+SUMIFS(DataRegularSeason20242025!$AB$3:$AB$1315,DataRegularSeason20242025!$B$3:$B$1315, "&lt;=" &amp; T$1, DataRegularSeason20242025!$E$3:$E$1315, $A30)</f>
        <v>5</v>
      </c>
      <c r="U30">
        <f>SUMIFS(DataRegularSeason20242025!$AA$3:$AA$1315,DataRegularSeason20242025!$B$3:$B$1315, "&lt;=" &amp; U$1, DataRegularSeason20242025!$D$3:$D$1315, $A30)+SUMIFS(DataRegularSeason20242025!$AB$3:$AB$1315,DataRegularSeason20242025!$B$3:$B$1315, "&lt;=" &amp; U$1, DataRegularSeason20242025!$E$3:$E$1315, $A30)</f>
        <v>5</v>
      </c>
      <c r="V30">
        <f>SUMIFS(DataRegularSeason20242025!$AA$3:$AA$1315,DataRegularSeason20242025!$B$3:$B$1315, "&lt;=" &amp; V$1, DataRegularSeason20242025!$D$3:$D$1315, $A30)+SUMIFS(DataRegularSeason20242025!$AB$3:$AB$1315,DataRegularSeason20242025!$B$3:$B$1315, "&lt;=" &amp; V$1, DataRegularSeason20242025!$E$3:$E$1315, $A30)</f>
        <v>5</v>
      </c>
      <c r="W30">
        <f>SUMIFS(DataRegularSeason20242025!$AA$3:$AA$1315,DataRegularSeason20242025!$B$3:$B$1315, "&lt;=" &amp; W$1, DataRegularSeason20242025!$D$3:$D$1315, $A30)+SUMIFS(DataRegularSeason20242025!$AB$3:$AB$1315,DataRegularSeason20242025!$B$3:$B$1315, "&lt;=" &amp; W$1, DataRegularSeason20242025!$E$3:$E$1315, $A30)</f>
        <v>7</v>
      </c>
      <c r="X30">
        <f>SUMIFS(DataRegularSeason20242025!$AA$3:$AA$1315,DataRegularSeason20242025!$B$3:$B$1315, "&lt;=" &amp; X$1, DataRegularSeason20242025!$D$3:$D$1315, $A30)+SUMIFS(DataRegularSeason20242025!$AB$3:$AB$1315,DataRegularSeason20242025!$B$3:$B$1315, "&lt;=" &amp; X$1, DataRegularSeason20242025!$E$3:$E$1315, $A30)</f>
        <v>7</v>
      </c>
      <c r="Y30">
        <f>SUMIFS(DataRegularSeason20242025!$AA$3:$AA$1315,DataRegularSeason20242025!$B$3:$B$1315, "&lt;=" &amp; Y$1, DataRegularSeason20242025!$D$3:$D$1315, $A30)+SUMIFS(DataRegularSeason20242025!$AB$3:$AB$1315,DataRegularSeason20242025!$B$3:$B$1315, "&lt;=" &amp; Y$1, DataRegularSeason20242025!$E$3:$E$1315, $A30)</f>
        <v>7</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7</v>
      </c>
      <c r="AC30">
        <f>SUMIFS(DataRegularSeason20242025!$AA$3:$AA$1315,DataRegularSeason20242025!$B$3:$B$1315, "&lt;=" &amp; AC$1, DataRegularSeason20242025!$D$3:$D$1315, $A30)+SUMIFS(DataRegularSeason20242025!$AB$3:$AB$1315,DataRegularSeason20242025!$B$3:$B$1315, "&lt;=" &amp; AC$1, DataRegularSeason20242025!$E$3:$E$1315, $A30)</f>
        <v>7</v>
      </c>
      <c r="AD30">
        <f>SUMIFS(DataRegularSeason20242025!$AA$3:$AA$1315,DataRegularSeason20242025!$B$3:$B$1315, "&lt;=" &amp; AD$1, DataRegularSeason20242025!$D$3:$D$1315, $A30)+SUMIFS(DataRegularSeason20242025!$AB$3:$AB$1315,DataRegularSeason20242025!$B$3:$B$1315, "&lt;=" &amp; AD$1, DataRegularSeason20242025!$E$3:$E$1315, $A30)</f>
        <v>7</v>
      </c>
      <c r="AE30">
        <f>SUMIFS(DataRegularSeason20242025!$AA$3:$AA$1315,DataRegularSeason20242025!$B$3:$B$1315, "&lt;=" &amp; AE$1, DataRegularSeason20242025!$D$3:$D$1315, $A30)+SUMIFS(DataRegularSeason20242025!$AB$3:$AB$1315,DataRegularSeason20242025!$B$3:$B$1315, "&lt;=" &amp; AE$1, DataRegularSeason20242025!$E$3:$E$1315, $A30)</f>
        <v>7</v>
      </c>
      <c r="AF30">
        <f>SUMIFS(DataRegularSeason20242025!$AA$3:$AA$1315,DataRegularSeason20242025!$B$3:$B$1315, "&lt;=" &amp; AF$1, DataRegularSeason20242025!$D$3:$D$1315, $A30)+SUMIFS(DataRegularSeason20242025!$AB$3:$AB$1315,DataRegularSeason20242025!$B$3:$B$1315, "&lt;=" &amp; AF$1, DataRegularSeason20242025!$E$3:$E$1315, $A30)</f>
        <v>7</v>
      </c>
      <c r="AG30">
        <f>SUMIFS(DataRegularSeason20242025!$AA$3:$AA$1315,DataRegularSeason20242025!$B$3:$B$1315, "&lt;=" &amp; AG$1, DataRegularSeason20242025!$D$3:$D$1315, $A30)+SUMIFS(DataRegularSeason20242025!$AB$3:$AB$1315,DataRegularSeason20242025!$B$3:$B$1315, "&lt;=" &amp; AG$1, DataRegularSeason20242025!$E$3:$E$1315, $A30)</f>
        <v>7</v>
      </c>
      <c r="AH30">
        <f>SUMIFS(DataRegularSeason20242025!$AA$3:$AA$1315,DataRegularSeason20242025!$B$3:$B$1315, "&lt;=" &amp; AH$1, DataRegularSeason20242025!$D$3:$D$1315, $A30)+SUMIFS(DataRegularSeason20242025!$AB$3:$AB$1315,DataRegularSeason20242025!$B$3:$B$1315, "&lt;=" &amp; AH$1, DataRegularSeason20242025!$E$3:$E$1315, $A30)</f>
        <v>7</v>
      </c>
      <c r="AI30">
        <f>SUMIFS(DataRegularSeason20242025!$AA$3:$AA$1315,DataRegularSeason20242025!$B$3:$B$1315, "&lt;=" &amp; AI$1, DataRegularSeason20242025!$D$3:$D$1315, $A30)+SUMIFS(DataRegularSeason20242025!$AB$3:$AB$1315,DataRegularSeason20242025!$B$3:$B$1315, "&lt;=" &amp; AI$1, DataRegularSeason20242025!$E$3:$E$1315, $A30)</f>
        <v>7</v>
      </c>
      <c r="AJ30">
        <f>SUMIFS(DataRegularSeason20242025!$AA$3:$AA$1315,DataRegularSeason20242025!$B$3:$B$1315, "&lt;=" &amp; AJ$1, DataRegularSeason20242025!$D$3:$D$1315, $A30)+SUMIFS(DataRegularSeason20242025!$AB$3:$AB$1315,DataRegularSeason20242025!$B$3:$B$1315, "&lt;=" &amp; AJ$1, DataRegularSeason20242025!$E$3:$E$1315, $A30)</f>
        <v>7</v>
      </c>
      <c r="AK30">
        <f>SUMIFS(DataRegularSeason20242025!$AA$3:$AA$1315,DataRegularSeason20242025!$B$3:$B$1315, "&lt;=" &amp; AK$1, DataRegularSeason20242025!$D$3:$D$1315, $A30)+SUMIFS(DataRegularSeason20242025!$AB$3:$AB$1315,DataRegularSeason20242025!$B$3:$B$1315, "&lt;=" &amp; AK$1, DataRegularSeason20242025!$E$3:$E$1315, $A30)</f>
        <v>7</v>
      </c>
      <c r="AL30">
        <f>SUMIFS(DataRegularSeason20242025!$AA$3:$AA$1315,DataRegularSeason20242025!$B$3:$B$1315, "&lt;=" &amp; AL$1, DataRegularSeason20242025!$D$3:$D$1315, $A30)+SUMIFS(DataRegularSeason20242025!$AB$3:$AB$1315,DataRegularSeason20242025!$B$3:$B$1315, "&lt;=" &amp; AL$1, DataRegularSeason20242025!$E$3:$E$1315, $A30)</f>
        <v>7</v>
      </c>
      <c r="AM30">
        <f>SUMIFS(DataRegularSeason20242025!$AA$3:$AA$1315,DataRegularSeason20242025!$B$3:$B$1315, "&lt;=" &amp; AM$1, DataRegularSeason20242025!$D$3:$D$1315, $A30)+SUMIFS(DataRegularSeason20242025!$AB$3:$AB$1315,DataRegularSeason20242025!$B$3:$B$1315, "&lt;=" &amp; AM$1, DataRegularSeason20242025!$E$3:$E$1315, $A30)</f>
        <v>7</v>
      </c>
      <c r="AN30">
        <f>SUMIFS(DataRegularSeason20242025!$AA$3:$AA$1315,DataRegularSeason20242025!$B$3:$B$1315, "&lt;=" &amp; AN$1, DataRegularSeason20242025!$D$3:$D$1315, $A30)+SUMIFS(DataRegularSeason20242025!$AB$3:$AB$1315,DataRegularSeason20242025!$B$3:$B$1315, "&lt;=" &amp; AN$1, DataRegularSeason20242025!$E$3:$E$1315, $A30)</f>
        <v>7</v>
      </c>
      <c r="AO30">
        <f>SUMIFS(DataRegularSeason20242025!$AA$3:$AA$1315,DataRegularSeason20242025!$B$3:$B$1315, "&lt;=" &amp; AO$1, DataRegularSeason20242025!$D$3:$D$1315, $A30)+SUMIFS(DataRegularSeason20242025!$AB$3:$AB$1315,DataRegularSeason20242025!$B$3:$B$1315, "&lt;=" &amp; AO$1, DataRegularSeason20242025!$E$3:$E$1315, $A30)</f>
        <v>7</v>
      </c>
      <c r="AP30">
        <f>SUMIFS(DataRegularSeason20242025!$AA$3:$AA$1315,DataRegularSeason20242025!$B$3:$B$1315, "&lt;=" &amp; AP$1, DataRegularSeason20242025!$D$3:$D$1315, $A30)+SUMIFS(DataRegularSeason20242025!$AB$3:$AB$1315,DataRegularSeason20242025!$B$3:$B$1315, "&lt;=" &amp; AP$1, DataRegularSeason20242025!$E$3:$E$1315, $A30)</f>
        <v>7</v>
      </c>
      <c r="AQ30">
        <f>SUMIFS(DataRegularSeason20242025!$AA$3:$AA$1315,DataRegularSeason20242025!$B$3:$B$1315, "&lt;=" &amp; AQ$1, DataRegularSeason20242025!$D$3:$D$1315, $A30)+SUMIFS(DataRegularSeason20242025!$AB$3:$AB$1315,DataRegularSeason20242025!$B$3:$B$1315, "&lt;=" &amp; AQ$1, DataRegularSeason20242025!$E$3:$E$1315, $A30)</f>
        <v>7</v>
      </c>
      <c r="AR30">
        <f>SUMIFS(DataRegularSeason20242025!$AA$3:$AA$1315,DataRegularSeason20242025!$B$3:$B$1315, "&lt;=" &amp; AR$1, DataRegularSeason20242025!$D$3:$D$1315, $A30)+SUMIFS(DataRegularSeason20242025!$AB$3:$AB$1315,DataRegularSeason20242025!$B$3:$B$1315, "&lt;=" &amp; AR$1, DataRegularSeason20242025!$E$3:$E$1315, $A30)</f>
        <v>7</v>
      </c>
      <c r="AS30">
        <f>SUMIFS(DataRegularSeason20242025!$AA$3:$AA$1315,DataRegularSeason20242025!$B$3:$B$1315, "&lt;=" &amp; AS$1, DataRegularSeason20242025!$D$3:$D$1315, $A30)+SUMIFS(DataRegularSeason20242025!$AB$3:$AB$1315,DataRegularSeason20242025!$B$3:$B$1315, "&lt;=" &amp; AS$1, DataRegularSeason20242025!$E$3:$E$1315, $A30)</f>
        <v>7</v>
      </c>
      <c r="AT30">
        <f>SUMIFS(DataRegularSeason20242025!$AA$3:$AA$1315,DataRegularSeason20242025!$B$3:$B$1315, "&lt;=" &amp; AT$1, DataRegularSeason20242025!$D$3:$D$1315, $A30)+SUMIFS(DataRegularSeason20242025!$AB$3:$AB$1315,DataRegularSeason20242025!$B$3:$B$1315, "&lt;=" &amp; AT$1, DataRegularSeason20242025!$E$3:$E$1315, $A30)</f>
        <v>7</v>
      </c>
      <c r="AU30">
        <f>SUMIFS(DataRegularSeason20242025!$AA$3:$AA$1315,DataRegularSeason20242025!$B$3:$B$1315, "&lt;=" &amp; AU$1, DataRegularSeason20242025!$D$3:$D$1315, $A30)+SUMIFS(DataRegularSeason20242025!$AB$3:$AB$1315,DataRegularSeason20242025!$B$3:$B$1315, "&lt;=" &amp; AU$1, DataRegularSeason20242025!$E$3:$E$1315, $A30)</f>
        <v>7</v>
      </c>
      <c r="AV30">
        <f>SUMIFS(DataRegularSeason20242025!$AA$3:$AA$1315,DataRegularSeason20242025!$B$3:$B$1315, "&lt;=" &amp; AV$1, DataRegularSeason20242025!$D$3:$D$1315, $A30)+SUMIFS(DataRegularSeason20242025!$AB$3:$AB$1315,DataRegularSeason20242025!$B$3:$B$1315, "&lt;=" &amp; AV$1, DataRegularSeason20242025!$E$3:$E$1315, $A30)</f>
        <v>7</v>
      </c>
      <c r="AW30">
        <f>SUMIFS(DataRegularSeason20242025!$AA$3:$AA$1315,DataRegularSeason20242025!$B$3:$B$1315, "&lt;=" &amp; AW$1, DataRegularSeason20242025!$D$3:$D$1315, $A30)+SUMIFS(DataRegularSeason20242025!$AB$3:$AB$1315,DataRegularSeason20242025!$B$3:$B$1315, "&lt;=" &amp; AW$1, DataRegularSeason20242025!$E$3:$E$1315, $A30)</f>
        <v>7</v>
      </c>
      <c r="AX30">
        <f>SUMIFS(DataRegularSeason20242025!$AA$3:$AA$1315,DataRegularSeason20242025!$B$3:$B$1315, "&lt;=" &amp; AX$1, DataRegularSeason20242025!$D$3:$D$1315, $A30)+SUMIFS(DataRegularSeason20242025!$AB$3:$AB$1315,DataRegularSeason20242025!$B$3:$B$1315, "&lt;=" &amp; AX$1, DataRegularSeason20242025!$E$3:$E$1315, $A30)</f>
        <v>7</v>
      </c>
      <c r="AY30">
        <f>SUMIFS(DataRegularSeason20242025!$AA$3:$AA$1315,DataRegularSeason20242025!$B$3:$B$1315, "&lt;=" &amp; AY$1, DataRegularSeason20242025!$D$3:$D$1315, $A30)+SUMIFS(DataRegularSeason20242025!$AB$3:$AB$1315,DataRegularSeason20242025!$B$3:$B$1315, "&lt;=" &amp; AY$1, DataRegularSeason20242025!$E$3:$E$1315, $A30)</f>
        <v>7</v>
      </c>
      <c r="AZ30">
        <f>SUMIFS(DataRegularSeason20242025!$AA$3:$AA$1315,DataRegularSeason20242025!$B$3:$B$1315, "&lt;=" &amp; AZ$1, DataRegularSeason20242025!$D$3:$D$1315, $A30)+SUMIFS(DataRegularSeason20242025!$AB$3:$AB$1315,DataRegularSeason20242025!$B$3:$B$1315, "&lt;=" &amp; AZ$1, DataRegularSeason20242025!$E$3:$E$1315, $A30)</f>
        <v>7</v>
      </c>
      <c r="BA30">
        <f>SUMIFS(DataRegularSeason20242025!$AA$3:$AA$1315,DataRegularSeason20242025!$B$3:$B$1315, "&lt;=" &amp; BA$1, DataRegularSeason20242025!$D$3:$D$1315, $A30)+SUMIFS(DataRegularSeason20242025!$AB$3:$AB$1315,DataRegularSeason20242025!$B$3:$B$1315, "&lt;=" &amp; BA$1, DataRegularSeason20242025!$E$3:$E$1315, $A30)</f>
        <v>7</v>
      </c>
      <c r="BB30">
        <f>SUMIFS(DataRegularSeason20242025!$AA$3:$AA$1315,DataRegularSeason20242025!$B$3:$B$1315, "&lt;=" &amp; BB$1, DataRegularSeason20242025!$D$3:$D$1315, $A30)+SUMIFS(DataRegularSeason20242025!$AB$3:$AB$1315,DataRegularSeason20242025!$B$3:$B$1315, "&lt;=" &amp; BB$1, DataRegularSeason20242025!$E$3:$E$1315, $A30)</f>
        <v>7</v>
      </c>
      <c r="BC30">
        <f>SUMIFS(DataRegularSeason20242025!$AA$3:$AA$1315,DataRegularSeason20242025!$B$3:$B$1315, "&lt;=" &amp; BC$1, DataRegularSeason20242025!$D$3:$D$1315, $A30)+SUMIFS(DataRegularSeason20242025!$AB$3:$AB$1315,DataRegularSeason20242025!$B$3:$B$1315, "&lt;=" &amp; BC$1, DataRegularSeason20242025!$E$3:$E$1315, $A30)</f>
        <v>7</v>
      </c>
      <c r="BD30">
        <f>SUMIFS(DataRegularSeason20242025!$AA$3:$AA$1315,DataRegularSeason20242025!$B$3:$B$1315, "&lt;=" &amp; BD$1, DataRegularSeason20242025!$D$3:$D$1315, $A30)+SUMIFS(DataRegularSeason20242025!$AB$3:$AB$1315,DataRegularSeason20242025!$B$3:$B$1315, "&lt;=" &amp; BD$1, DataRegularSeason20242025!$E$3:$E$1315, $A30)</f>
        <v>7</v>
      </c>
      <c r="BE30">
        <f>SUMIFS(DataRegularSeason20242025!$AA$3:$AA$1315,DataRegularSeason20242025!$B$3:$B$1315, "&lt;=" &amp; BE$1, DataRegularSeason20242025!$D$3:$D$1315, $A30)+SUMIFS(DataRegularSeason20242025!$AB$3:$AB$1315,DataRegularSeason20242025!$B$3:$B$1315, "&lt;=" &amp; BE$1, DataRegularSeason20242025!$E$3:$E$1315, $A30)</f>
        <v>7</v>
      </c>
      <c r="BF30">
        <f>SUMIFS(DataRegularSeason20242025!$AA$3:$AA$1315,DataRegularSeason20242025!$B$3:$B$1315, "&lt;=" &amp; BF$1, DataRegularSeason20242025!$D$3:$D$1315, $A30)+SUMIFS(DataRegularSeason20242025!$AB$3:$AB$1315,DataRegularSeason20242025!$B$3:$B$1315, "&lt;=" &amp; BF$1, DataRegularSeason20242025!$E$3:$E$1315, $A30)</f>
        <v>7</v>
      </c>
      <c r="BG30">
        <f>SUMIFS(DataRegularSeason20242025!$AA$3:$AA$1315,DataRegularSeason20242025!$B$3:$B$1315, "&lt;=" &amp; BG$1, DataRegularSeason20242025!$D$3:$D$1315, $A30)+SUMIFS(DataRegularSeason20242025!$AB$3:$AB$1315,DataRegularSeason20242025!$B$3:$B$1315, "&lt;=" &amp; BG$1, DataRegularSeason20242025!$E$3:$E$1315, $A30)</f>
        <v>7</v>
      </c>
      <c r="BH30">
        <f>SUMIFS(DataRegularSeason20242025!$AA$3:$AA$1315,DataRegularSeason20242025!$B$3:$B$1315, "&lt;=" &amp; BH$1, DataRegularSeason20242025!$D$3:$D$1315, $A30)+SUMIFS(DataRegularSeason20242025!$AB$3:$AB$1315,DataRegularSeason20242025!$B$3:$B$1315, "&lt;=" &amp; BH$1, DataRegularSeason20242025!$E$3:$E$1315, $A30)</f>
        <v>7</v>
      </c>
      <c r="BI30">
        <f>SUMIFS(DataRegularSeason20242025!$AA$3:$AA$1315,DataRegularSeason20242025!$B$3:$B$1315, "&lt;=" &amp; BI$1, DataRegularSeason20242025!$D$3:$D$1315, $A30)+SUMIFS(DataRegularSeason20242025!$AB$3:$AB$1315,DataRegularSeason20242025!$B$3:$B$1315, "&lt;=" &amp; BI$1, DataRegularSeason20242025!$E$3:$E$1315, $A30)</f>
        <v>7</v>
      </c>
      <c r="BJ30">
        <f>SUMIFS(DataRegularSeason20242025!$AA$3:$AA$1315,DataRegularSeason20242025!$B$3:$B$1315, "&lt;=" &amp; BJ$1, DataRegularSeason20242025!$D$3:$D$1315, $A30)+SUMIFS(DataRegularSeason20242025!$AB$3:$AB$1315,DataRegularSeason20242025!$B$3:$B$1315, "&lt;=" &amp; BJ$1, DataRegularSeason20242025!$E$3:$E$1315, $A30)</f>
        <v>7</v>
      </c>
      <c r="BK30">
        <f>SUMIFS(DataRegularSeason20242025!$AA$3:$AA$1315,DataRegularSeason20242025!$B$3:$B$1315, "&lt;=" &amp; BK$1, DataRegularSeason20242025!$D$3:$D$1315, $A30)+SUMIFS(DataRegularSeason20242025!$AB$3:$AB$1315,DataRegularSeason20242025!$B$3:$B$1315, "&lt;=" &amp; BK$1, DataRegularSeason20242025!$E$3:$E$1315, $A30)</f>
        <v>7</v>
      </c>
      <c r="BL30">
        <f>SUMIFS(DataRegularSeason20242025!$AA$3:$AA$1315,DataRegularSeason20242025!$B$3:$B$1315, "&lt;=" &amp; BL$1, DataRegularSeason20242025!$D$3:$D$1315, $A30)+SUMIFS(DataRegularSeason20242025!$AB$3:$AB$1315,DataRegularSeason20242025!$B$3:$B$1315, "&lt;=" &amp; BL$1, DataRegularSeason20242025!$E$3:$E$1315, $A30)</f>
        <v>7</v>
      </c>
      <c r="BM30">
        <f>SUMIFS(DataRegularSeason20242025!$AA$3:$AA$1315,DataRegularSeason20242025!$B$3:$B$1315, "&lt;=" &amp; BM$1, DataRegularSeason20242025!$D$3:$D$1315, $A30)+SUMIFS(DataRegularSeason20242025!$AB$3:$AB$1315,DataRegularSeason20242025!$B$3:$B$1315, "&lt;=" &amp; BM$1, DataRegularSeason20242025!$E$3:$E$1315, $A30)</f>
        <v>7</v>
      </c>
      <c r="BN30">
        <f>SUMIFS(DataRegularSeason20242025!$AA$3:$AA$1315,DataRegularSeason20242025!$B$3:$B$1315, "&lt;=" &amp; BN$1, DataRegularSeason20242025!$D$3:$D$1315, $A30)+SUMIFS(DataRegularSeason20242025!$AB$3:$AB$1315,DataRegularSeason20242025!$B$3:$B$1315, "&lt;=" &amp; BN$1, DataRegularSeason20242025!$E$3:$E$1315, $A30)</f>
        <v>7</v>
      </c>
      <c r="BO30">
        <f>SUMIFS(DataRegularSeason20242025!$AA$3:$AA$1315,DataRegularSeason20242025!$B$3:$B$1315, "&lt;=" &amp; BO$1, DataRegularSeason20242025!$D$3:$D$1315, $A30)+SUMIFS(DataRegularSeason20242025!$AB$3:$AB$1315,DataRegularSeason20242025!$B$3:$B$1315, "&lt;=" &amp; BO$1, DataRegularSeason20242025!$E$3:$E$1315, $A30)</f>
        <v>7</v>
      </c>
      <c r="BP30">
        <f>SUMIFS(DataRegularSeason20242025!$AA$3:$AA$1315,DataRegularSeason20242025!$B$3:$B$1315, "&lt;=" &amp; BP$1, DataRegularSeason20242025!$D$3:$D$1315, $A30)+SUMIFS(DataRegularSeason20242025!$AB$3:$AB$1315,DataRegularSeason20242025!$B$3:$B$1315, "&lt;=" &amp; BP$1, DataRegularSeason20242025!$E$3:$E$1315, $A30)</f>
        <v>7</v>
      </c>
      <c r="BQ30">
        <f>SUMIFS(DataRegularSeason20242025!$AA$3:$AA$1315,DataRegularSeason20242025!$B$3:$B$1315, "&lt;=" &amp; BQ$1, DataRegularSeason20242025!$D$3:$D$1315, $A30)+SUMIFS(DataRegularSeason20242025!$AB$3:$AB$1315,DataRegularSeason20242025!$B$3:$B$1315, "&lt;=" &amp; BQ$1, DataRegularSeason20242025!$E$3:$E$1315, $A30)</f>
        <v>7</v>
      </c>
      <c r="BR30">
        <f>SUMIFS(DataRegularSeason20242025!$AA$3:$AA$1315,DataRegularSeason20242025!$B$3:$B$1315, "&lt;=" &amp; BR$1, DataRegularSeason20242025!$D$3:$D$1315, $A30)+SUMIFS(DataRegularSeason20242025!$AB$3:$AB$1315,DataRegularSeason20242025!$B$3:$B$1315, "&lt;=" &amp; BR$1, DataRegularSeason20242025!$E$3:$E$1315, $A30)</f>
        <v>7</v>
      </c>
      <c r="BS30">
        <f>SUMIFS(DataRegularSeason20242025!$AA$3:$AA$1315,DataRegularSeason20242025!$B$3:$B$1315, "&lt;=" &amp; BS$1, DataRegularSeason20242025!$D$3:$D$1315, $A30)+SUMIFS(DataRegularSeason20242025!$AB$3:$AB$1315,DataRegularSeason20242025!$B$3:$B$1315, "&lt;=" &amp; BS$1, DataRegularSeason20242025!$E$3:$E$1315, $A30)</f>
        <v>7</v>
      </c>
      <c r="BT30">
        <f>SUMIFS(DataRegularSeason20242025!$AA$3:$AA$1315,DataRegularSeason20242025!$B$3:$B$1315, "&lt;=" &amp; BT$1, DataRegularSeason20242025!$D$3:$D$1315, $A30)+SUMIFS(DataRegularSeason20242025!$AB$3:$AB$1315,DataRegularSeason20242025!$B$3:$B$1315, "&lt;=" &amp; BT$1, DataRegularSeason20242025!$E$3:$E$1315, $A30)</f>
        <v>7</v>
      </c>
      <c r="BU30">
        <f>SUMIFS(DataRegularSeason20242025!$AA$3:$AA$1315,DataRegularSeason20242025!$B$3:$B$1315, "&lt;=" &amp; BU$1, DataRegularSeason20242025!$D$3:$D$1315, $A30)+SUMIFS(DataRegularSeason20242025!$AB$3:$AB$1315,DataRegularSeason20242025!$B$3:$B$1315, "&lt;=" &amp; BU$1, DataRegularSeason20242025!$E$3:$E$1315, $A30)</f>
        <v>7</v>
      </c>
      <c r="BV30">
        <f>SUMIFS(DataRegularSeason20242025!$AA$3:$AA$1315,DataRegularSeason20242025!$B$3:$B$1315, "&lt;=" &amp; BV$1, DataRegularSeason20242025!$D$3:$D$1315, $A30)+SUMIFS(DataRegularSeason20242025!$AB$3:$AB$1315,DataRegularSeason20242025!$B$3:$B$1315, "&lt;=" &amp; BV$1, DataRegularSeason20242025!$E$3:$E$1315, $A30)</f>
        <v>7</v>
      </c>
      <c r="BW30">
        <f>SUMIFS(DataRegularSeason20242025!$AA$3:$AA$1315,DataRegularSeason20242025!$B$3:$B$1315, "&lt;=" &amp; BW$1, DataRegularSeason20242025!$D$3:$D$1315, $A30)+SUMIFS(DataRegularSeason20242025!$AB$3:$AB$1315,DataRegularSeason20242025!$B$3:$B$1315, "&lt;=" &amp; BW$1, DataRegularSeason20242025!$E$3:$E$1315, $A30)</f>
        <v>7</v>
      </c>
      <c r="BX30">
        <f>SUMIFS(DataRegularSeason20242025!$AA$3:$AA$1315,DataRegularSeason20242025!$B$3:$B$1315, "&lt;=" &amp; BX$1, DataRegularSeason20242025!$D$3:$D$1315, $A30)+SUMIFS(DataRegularSeason20242025!$AB$3:$AB$1315,DataRegularSeason20242025!$B$3:$B$1315, "&lt;=" &amp; BX$1, DataRegularSeason20242025!$E$3:$E$1315, $A30)</f>
        <v>7</v>
      </c>
      <c r="BY30">
        <f>SUMIFS(DataRegularSeason20242025!$AA$3:$AA$1315,DataRegularSeason20242025!$B$3:$B$1315, "&lt;=" &amp; BY$1, DataRegularSeason20242025!$D$3:$D$1315, $A30)+SUMIFS(DataRegularSeason20242025!$AB$3:$AB$1315,DataRegularSeason20242025!$B$3:$B$1315, "&lt;=" &amp; BY$1, DataRegularSeason20242025!$E$3:$E$1315, $A30)</f>
        <v>7</v>
      </c>
      <c r="BZ30">
        <f>SUMIFS(DataRegularSeason20242025!$AA$3:$AA$1315,DataRegularSeason20242025!$B$3:$B$1315, "&lt;=" &amp; BZ$1, DataRegularSeason20242025!$D$3:$D$1315, $A30)+SUMIFS(DataRegularSeason20242025!$AB$3:$AB$1315,DataRegularSeason20242025!$B$3:$B$1315, "&lt;=" &amp; BZ$1, DataRegularSeason20242025!$E$3:$E$1315, $A30)</f>
        <v>7</v>
      </c>
      <c r="CA30">
        <f>SUMIFS(DataRegularSeason20242025!$AA$3:$AA$1315,DataRegularSeason20242025!$B$3:$B$1315, "&lt;=" &amp; CA$1, DataRegularSeason20242025!$D$3:$D$1315, $A30)+SUMIFS(DataRegularSeason20242025!$AB$3:$AB$1315,DataRegularSeason20242025!$B$3:$B$1315, "&lt;=" &amp; CA$1, DataRegularSeason20242025!$E$3:$E$1315, $A30)</f>
        <v>7</v>
      </c>
      <c r="CB30">
        <f>SUMIFS(DataRegularSeason20242025!$AA$3:$AA$1315,DataRegularSeason20242025!$B$3:$B$1315, "&lt;=" &amp; CB$1, DataRegularSeason20242025!$D$3:$D$1315, $A30)+SUMIFS(DataRegularSeason20242025!$AB$3:$AB$1315,DataRegularSeason20242025!$B$3:$B$1315, "&lt;=" &amp; CB$1, DataRegularSeason20242025!$E$3:$E$1315, $A30)</f>
        <v>7</v>
      </c>
      <c r="CC30">
        <f>SUMIFS(DataRegularSeason20242025!$AA$3:$AA$1315,DataRegularSeason20242025!$B$3:$B$1315, "&lt;=" &amp; CC$1, DataRegularSeason20242025!$D$3:$D$1315, $A30)+SUMIFS(DataRegularSeason20242025!$AB$3:$AB$1315,DataRegularSeason20242025!$B$3:$B$1315, "&lt;=" &amp; CC$1, DataRegularSeason20242025!$E$3:$E$1315, $A30)</f>
        <v>7</v>
      </c>
      <c r="CD30">
        <f>SUMIFS(DataRegularSeason20242025!$AA$3:$AA$1315,DataRegularSeason20242025!$B$3:$B$1315, "&lt;=" &amp; CD$1, DataRegularSeason20242025!$D$3:$D$1315, $A30)+SUMIFS(DataRegularSeason20242025!$AB$3:$AB$1315,DataRegularSeason20242025!$B$3:$B$1315, "&lt;=" &amp; CD$1, DataRegularSeason20242025!$E$3:$E$1315, $A30)</f>
        <v>7</v>
      </c>
      <c r="CE30">
        <f>SUMIFS(DataRegularSeason20242025!$AA$3:$AA$1315,DataRegularSeason20242025!$B$3:$B$1315, "&lt;=" &amp; CE$1, DataRegularSeason20242025!$D$3:$D$1315, $A30)+SUMIFS(DataRegularSeason20242025!$AB$3:$AB$1315,DataRegularSeason20242025!$B$3:$B$1315, "&lt;=" &amp; CE$1, DataRegularSeason20242025!$E$3:$E$1315, $A30)</f>
        <v>7</v>
      </c>
      <c r="CF30">
        <f>SUMIFS(DataRegularSeason20242025!$AA$3:$AA$1315,DataRegularSeason20242025!$B$3:$B$1315, "&lt;=" &amp; CF$1, DataRegularSeason20242025!$D$3:$D$1315, $A30)+SUMIFS(DataRegularSeason20242025!$AB$3:$AB$1315,DataRegularSeason20242025!$B$3:$B$1315, "&lt;=" &amp; CF$1, DataRegularSeason20242025!$E$3:$E$1315, $A30)</f>
        <v>7</v>
      </c>
      <c r="CG30">
        <f>SUMIFS(DataRegularSeason20242025!$AA$3:$AA$1315,DataRegularSeason20242025!$B$3:$B$1315, "&lt;=" &amp; CG$1, DataRegularSeason20242025!$D$3:$D$1315, $A30)+SUMIFS(DataRegularSeason20242025!$AB$3:$AB$1315,DataRegularSeason20242025!$B$3:$B$1315, "&lt;=" &amp; CG$1, DataRegularSeason20242025!$E$3:$E$1315, $A30)</f>
        <v>7</v>
      </c>
      <c r="CH30">
        <f>SUMIFS(DataRegularSeason20242025!$AA$3:$AA$1315,DataRegularSeason20242025!$B$3:$B$1315, "&lt;=" &amp; CH$1, DataRegularSeason20242025!$D$3:$D$1315, $A30)+SUMIFS(DataRegularSeason20242025!$AB$3:$AB$1315,DataRegularSeason20242025!$B$3:$B$1315, "&lt;=" &amp; CH$1, DataRegularSeason20242025!$E$3:$E$1315, $A30)</f>
        <v>7</v>
      </c>
      <c r="CI30">
        <f>SUMIFS(DataRegularSeason20242025!$AA$3:$AA$1315,DataRegularSeason20242025!$B$3:$B$1315, "&lt;=" &amp; CI$1, DataRegularSeason20242025!$D$3:$D$1315, $A30)+SUMIFS(DataRegularSeason20242025!$AB$3:$AB$1315,DataRegularSeason20242025!$B$3:$B$1315, "&lt;=" &amp; CI$1, DataRegularSeason20242025!$E$3:$E$1315, $A30)</f>
        <v>7</v>
      </c>
      <c r="CJ30">
        <f>SUMIFS(DataRegularSeason20242025!$AA$3:$AA$1315,DataRegularSeason20242025!$B$3:$B$1315, "&lt;=" &amp; CJ$1, DataRegularSeason20242025!$D$3:$D$1315, $A30)+SUMIFS(DataRegularSeason20242025!$AB$3:$AB$1315,DataRegularSeason20242025!$B$3:$B$1315, "&lt;=" &amp; CJ$1, DataRegularSeason20242025!$E$3:$E$1315, $A30)</f>
        <v>7</v>
      </c>
      <c r="CK30">
        <f>SUMIFS(DataRegularSeason20242025!$AA$3:$AA$1315,DataRegularSeason20242025!$B$3:$B$1315, "&lt;=" &amp; CK$1, DataRegularSeason20242025!$D$3:$D$1315, $A30)+SUMIFS(DataRegularSeason20242025!$AB$3:$AB$1315,DataRegularSeason20242025!$B$3:$B$1315, "&lt;=" &amp; CK$1, DataRegularSeason20242025!$E$3:$E$1315, $A30)</f>
        <v>7</v>
      </c>
      <c r="CL30">
        <f>SUMIFS(DataRegularSeason20242025!$AA$3:$AA$1315,DataRegularSeason20242025!$B$3:$B$1315, "&lt;=" &amp; CL$1, DataRegularSeason20242025!$D$3:$D$1315, $A30)+SUMIFS(DataRegularSeason20242025!$AB$3:$AB$1315,DataRegularSeason20242025!$B$3:$B$1315, "&lt;=" &amp; CL$1, DataRegularSeason20242025!$E$3:$E$1315, $A30)</f>
        <v>7</v>
      </c>
      <c r="CM30">
        <f>SUMIFS(DataRegularSeason20242025!$AA$3:$AA$1315,DataRegularSeason20242025!$B$3:$B$1315, "&lt;=" &amp; CM$1, DataRegularSeason20242025!$D$3:$D$1315, $A30)+SUMIFS(DataRegularSeason20242025!$AB$3:$AB$1315,DataRegularSeason20242025!$B$3:$B$1315, "&lt;=" &amp; CM$1, DataRegularSeason20242025!$E$3:$E$1315, $A30)</f>
        <v>7</v>
      </c>
      <c r="CN30">
        <f>SUMIFS(DataRegularSeason20242025!$AA$3:$AA$1315,DataRegularSeason20242025!$B$3:$B$1315, "&lt;=" &amp; CN$1, DataRegularSeason20242025!$D$3:$D$1315, $A30)+SUMIFS(DataRegularSeason20242025!$AB$3:$AB$1315,DataRegularSeason20242025!$B$3:$B$1315, "&lt;=" &amp; CN$1, DataRegularSeason20242025!$E$3:$E$1315, $A30)</f>
        <v>7</v>
      </c>
      <c r="CO30">
        <f>SUMIFS(DataRegularSeason20242025!$AA$3:$AA$1315,DataRegularSeason20242025!$B$3:$B$1315, "&lt;=" &amp; CO$1, DataRegularSeason20242025!$D$3:$D$1315, $A30)+SUMIFS(DataRegularSeason20242025!$AB$3:$AB$1315,DataRegularSeason20242025!$B$3:$B$1315, "&lt;=" &amp; CO$1, DataRegularSeason20242025!$E$3:$E$1315, $A30)</f>
        <v>7</v>
      </c>
      <c r="CP30">
        <f>SUMIFS(DataRegularSeason20242025!$AA$3:$AA$1315,DataRegularSeason20242025!$B$3:$B$1315, "&lt;=" &amp; CP$1, DataRegularSeason20242025!$D$3:$D$1315, $A30)+SUMIFS(DataRegularSeason20242025!$AB$3:$AB$1315,DataRegularSeason20242025!$B$3:$B$1315, "&lt;=" &amp; CP$1, DataRegularSeason20242025!$E$3:$E$1315, $A30)</f>
        <v>7</v>
      </c>
      <c r="CQ30">
        <f>SUMIFS(DataRegularSeason20242025!$AA$3:$AA$1315,DataRegularSeason20242025!$B$3:$B$1315, "&lt;=" &amp; CQ$1, DataRegularSeason20242025!$D$3:$D$1315, $A30)+SUMIFS(DataRegularSeason20242025!$AB$3:$AB$1315,DataRegularSeason20242025!$B$3:$B$1315, "&lt;=" &amp; CQ$1, DataRegularSeason20242025!$E$3:$E$1315, $A30)</f>
        <v>7</v>
      </c>
      <c r="CR30">
        <f>SUMIFS(DataRegularSeason20242025!$AA$3:$AA$1315,DataRegularSeason20242025!$B$3:$B$1315, "&lt;=" &amp; CR$1, DataRegularSeason20242025!$D$3:$D$1315, $A30)+SUMIFS(DataRegularSeason20242025!$AB$3:$AB$1315,DataRegularSeason20242025!$B$3:$B$1315, "&lt;=" &amp; CR$1, DataRegularSeason20242025!$E$3:$E$1315, $A30)</f>
        <v>7</v>
      </c>
      <c r="CS30">
        <f>SUMIFS(DataRegularSeason20242025!$AA$3:$AA$1315,DataRegularSeason20242025!$B$3:$B$1315, "&lt;=" &amp; CS$1, DataRegularSeason20242025!$D$3:$D$1315, $A30)+SUMIFS(DataRegularSeason20242025!$AB$3:$AB$1315,DataRegularSeason20242025!$B$3:$B$1315, "&lt;=" &amp; CS$1, DataRegularSeason20242025!$E$3:$E$1315, $A30)</f>
        <v>7</v>
      </c>
      <c r="CT30">
        <f>SUMIFS(DataRegularSeason20242025!$AA$3:$AA$1315,DataRegularSeason20242025!$B$3:$B$1315, "&lt;=" &amp; CT$1, DataRegularSeason20242025!$D$3:$D$1315, $A30)+SUMIFS(DataRegularSeason20242025!$AB$3:$AB$1315,DataRegularSeason20242025!$B$3:$B$1315, "&lt;=" &amp; CT$1, DataRegularSeason20242025!$E$3:$E$1315, $A30)</f>
        <v>7</v>
      </c>
      <c r="CU30">
        <f>SUMIFS(DataRegularSeason20242025!$AA$3:$AA$1315,DataRegularSeason20242025!$B$3:$B$1315, "&lt;=" &amp; CU$1, DataRegularSeason20242025!$D$3:$D$1315, $A30)+SUMIFS(DataRegularSeason20242025!$AB$3:$AB$1315,DataRegularSeason20242025!$B$3:$B$1315, "&lt;=" &amp; CU$1, DataRegularSeason20242025!$E$3:$E$1315, $A30)</f>
        <v>7</v>
      </c>
      <c r="CV30">
        <f>SUMIFS(DataRegularSeason20242025!$AA$3:$AA$1315,DataRegularSeason20242025!$B$3:$B$1315, "&lt;=" &amp; CV$1, DataRegularSeason20242025!$D$3:$D$1315, $A30)+SUMIFS(DataRegularSeason20242025!$AB$3:$AB$1315,DataRegularSeason20242025!$B$3:$B$1315, "&lt;=" &amp; CV$1, DataRegularSeason20242025!$E$3:$E$1315, $A30)</f>
        <v>7</v>
      </c>
      <c r="CW30">
        <f>SUMIFS(DataRegularSeason20242025!$AA$3:$AA$1315,DataRegularSeason20242025!$B$3:$B$1315, "&lt;=" &amp; CW$1, DataRegularSeason20242025!$D$3:$D$1315, $A30)+SUMIFS(DataRegularSeason20242025!$AB$3:$AB$1315,DataRegularSeason20242025!$B$3:$B$1315, "&lt;=" &amp; CW$1, DataRegularSeason20242025!$E$3:$E$1315, $A30)</f>
        <v>7</v>
      </c>
      <c r="CX30">
        <f>SUMIFS(DataRegularSeason20242025!$AA$3:$AA$1315,DataRegularSeason20242025!$B$3:$B$1315, "&lt;=" &amp; CX$1, DataRegularSeason20242025!$D$3:$D$1315, $A30)+SUMIFS(DataRegularSeason20242025!$AB$3:$AB$1315,DataRegularSeason20242025!$B$3:$B$1315, "&lt;=" &amp; CX$1, DataRegularSeason20242025!$E$3:$E$1315, $A30)</f>
        <v>7</v>
      </c>
      <c r="CY30">
        <f>SUMIFS(DataRegularSeason20242025!$AA$3:$AA$1315,DataRegularSeason20242025!$B$3:$B$1315, "&lt;=" &amp; CY$1, DataRegularSeason20242025!$D$3:$D$1315, $A30)+SUMIFS(DataRegularSeason20242025!$AB$3:$AB$1315,DataRegularSeason20242025!$B$3:$B$1315, "&lt;=" &amp; CY$1, DataRegularSeason20242025!$E$3:$E$1315, $A30)</f>
        <v>7</v>
      </c>
      <c r="CZ30">
        <f>SUMIFS(DataRegularSeason20242025!$AA$3:$AA$1315,DataRegularSeason20242025!$B$3:$B$1315, "&lt;=" &amp; CZ$1, DataRegularSeason20242025!$D$3:$D$1315, $A30)+SUMIFS(DataRegularSeason20242025!$AB$3:$AB$1315,DataRegularSeason20242025!$B$3:$B$1315, "&lt;=" &amp; CZ$1, DataRegularSeason20242025!$E$3:$E$1315, $A30)</f>
        <v>7</v>
      </c>
      <c r="DA30">
        <f>SUMIFS(DataRegularSeason20242025!$AA$3:$AA$1315,DataRegularSeason20242025!$B$3:$B$1315, "&lt;=" &amp; DA$1, DataRegularSeason20242025!$D$3:$D$1315, $A30)+SUMIFS(DataRegularSeason20242025!$AB$3:$AB$1315,DataRegularSeason20242025!$B$3:$B$1315, "&lt;=" &amp; DA$1, DataRegularSeason20242025!$E$3:$E$1315, $A30)</f>
        <v>7</v>
      </c>
      <c r="DB30">
        <f>SUMIFS(DataRegularSeason20242025!$AA$3:$AA$1315,DataRegularSeason20242025!$B$3:$B$1315, "&lt;=" &amp; DB$1, DataRegularSeason20242025!$D$3:$D$1315, $A30)+SUMIFS(DataRegularSeason20242025!$AB$3:$AB$1315,DataRegularSeason20242025!$B$3:$B$1315, "&lt;=" &amp; DB$1, DataRegularSeason20242025!$E$3:$E$1315, $A30)</f>
        <v>7</v>
      </c>
      <c r="DC30">
        <f>SUMIFS(DataRegularSeason20242025!$AA$3:$AA$1315,DataRegularSeason20242025!$B$3:$B$1315, "&lt;=" &amp; DC$1, DataRegularSeason20242025!$D$3:$D$1315, $A30)+SUMIFS(DataRegularSeason20242025!$AB$3:$AB$1315,DataRegularSeason20242025!$B$3:$B$1315, "&lt;=" &amp; DC$1, DataRegularSeason20242025!$E$3:$E$1315, $A30)</f>
        <v>7</v>
      </c>
      <c r="DD30">
        <f>SUMIFS(DataRegularSeason20242025!$AA$3:$AA$1315,DataRegularSeason20242025!$B$3:$B$1315, "&lt;=" &amp; DD$1, DataRegularSeason20242025!$D$3:$D$1315, $A30)+SUMIFS(DataRegularSeason20242025!$AB$3:$AB$1315,DataRegularSeason20242025!$B$3:$B$1315, "&lt;=" &amp; DD$1, DataRegularSeason20242025!$E$3:$E$1315, $A30)</f>
        <v>7</v>
      </c>
      <c r="DE30">
        <f>SUMIFS(DataRegularSeason20242025!$AA$3:$AA$1315,DataRegularSeason20242025!$B$3:$B$1315, "&lt;=" &amp; DE$1, DataRegularSeason20242025!$D$3:$D$1315, $A30)+SUMIFS(DataRegularSeason20242025!$AB$3:$AB$1315,DataRegularSeason20242025!$B$3:$B$1315, "&lt;=" &amp; DE$1, DataRegularSeason20242025!$E$3:$E$1315, $A30)</f>
        <v>7</v>
      </c>
      <c r="DF30">
        <f>SUMIFS(DataRegularSeason20242025!$AA$3:$AA$1315,DataRegularSeason20242025!$B$3:$B$1315, "&lt;=" &amp; DF$1, DataRegularSeason20242025!$D$3:$D$1315, $A30)+SUMIFS(DataRegularSeason20242025!$AB$3:$AB$1315,DataRegularSeason20242025!$B$3:$B$1315, "&lt;=" &amp; DF$1, DataRegularSeason20242025!$E$3:$E$1315, $A30)</f>
        <v>7</v>
      </c>
      <c r="DG30">
        <f>SUMIFS(DataRegularSeason20242025!$AA$3:$AA$1315,DataRegularSeason20242025!$B$3:$B$1315, "&lt;=" &amp; DG$1, DataRegularSeason20242025!$D$3:$D$1315, $A30)+SUMIFS(DataRegularSeason20242025!$AB$3:$AB$1315,DataRegularSeason20242025!$B$3:$B$1315, "&lt;=" &amp; DG$1, DataRegularSeason20242025!$E$3:$E$1315, $A30)</f>
        <v>7</v>
      </c>
      <c r="DH30">
        <f>SUMIFS(DataRegularSeason20242025!$AA$3:$AA$1315,DataRegularSeason20242025!$B$3:$B$1315, "&lt;=" &amp; DH$1, DataRegularSeason20242025!$D$3:$D$1315, $A30)+SUMIFS(DataRegularSeason20242025!$AB$3:$AB$1315,DataRegularSeason20242025!$B$3:$B$1315, "&lt;=" &amp; DH$1, DataRegularSeason20242025!$E$3:$E$1315, $A30)</f>
        <v>7</v>
      </c>
      <c r="DI30">
        <f>SUMIFS(DataRegularSeason20242025!$AA$3:$AA$1315,DataRegularSeason20242025!$B$3:$B$1315, "&lt;=" &amp; DI$1, DataRegularSeason20242025!$D$3:$D$1315, $A30)+SUMIFS(DataRegularSeason20242025!$AB$3:$AB$1315,DataRegularSeason20242025!$B$3:$B$1315, "&lt;=" &amp; DI$1, DataRegularSeason20242025!$E$3:$E$1315, $A30)</f>
        <v>7</v>
      </c>
      <c r="DJ30">
        <f>SUMIFS(DataRegularSeason20242025!$AA$3:$AA$1315,DataRegularSeason20242025!$B$3:$B$1315, "&lt;=" &amp; DJ$1, DataRegularSeason20242025!$D$3:$D$1315, $A30)+SUMIFS(DataRegularSeason20242025!$AB$3:$AB$1315,DataRegularSeason20242025!$B$3:$B$1315, "&lt;=" &amp; DJ$1, DataRegularSeason20242025!$E$3:$E$1315, $A30)</f>
        <v>7</v>
      </c>
      <c r="DK30">
        <f>SUMIFS(DataRegularSeason20242025!$AA$3:$AA$1315,DataRegularSeason20242025!$B$3:$B$1315, "&lt;=" &amp; DK$1, DataRegularSeason20242025!$D$3:$D$1315, $A30)+SUMIFS(DataRegularSeason20242025!$AB$3:$AB$1315,DataRegularSeason20242025!$B$3:$B$1315, "&lt;=" &amp; DK$1, DataRegularSeason20242025!$E$3:$E$1315, $A30)</f>
        <v>7</v>
      </c>
      <c r="DL30">
        <f>SUMIFS(DataRegularSeason20242025!$AA$3:$AA$1315,DataRegularSeason20242025!$B$3:$B$1315, "&lt;=" &amp; DL$1, DataRegularSeason20242025!$D$3:$D$1315, $A30)+SUMIFS(DataRegularSeason20242025!$AB$3:$AB$1315,DataRegularSeason20242025!$B$3:$B$1315, "&lt;=" &amp; DL$1, DataRegularSeason20242025!$E$3:$E$1315, $A30)</f>
        <v>7</v>
      </c>
      <c r="DM30">
        <f>SUMIFS(DataRegularSeason20242025!$AA$3:$AA$1315,DataRegularSeason20242025!$B$3:$B$1315, "&lt;=" &amp; DM$1, DataRegularSeason20242025!$D$3:$D$1315, $A30)+SUMIFS(DataRegularSeason20242025!$AB$3:$AB$1315,DataRegularSeason20242025!$B$3:$B$1315, "&lt;=" &amp; DM$1, DataRegularSeason20242025!$E$3:$E$1315, $A30)</f>
        <v>7</v>
      </c>
      <c r="DN30">
        <f>SUMIFS(DataRegularSeason20242025!$AA$3:$AA$1315,DataRegularSeason20242025!$B$3:$B$1315, "&lt;=" &amp; DN$1, DataRegularSeason20242025!$D$3:$D$1315, $A30)+SUMIFS(DataRegularSeason20242025!$AB$3:$AB$1315,DataRegularSeason20242025!$B$3:$B$1315, "&lt;=" &amp; DN$1, DataRegularSeason20242025!$E$3:$E$1315, $A30)</f>
        <v>7</v>
      </c>
      <c r="DO30">
        <f>SUMIFS(DataRegularSeason20242025!$AA$3:$AA$1315,DataRegularSeason20242025!$B$3:$B$1315, "&lt;=" &amp; DO$1, DataRegularSeason20242025!$D$3:$D$1315, $A30)+SUMIFS(DataRegularSeason20242025!$AB$3:$AB$1315,DataRegularSeason20242025!$B$3:$B$1315, "&lt;=" &amp; DO$1, DataRegularSeason20242025!$E$3:$E$1315, $A30)</f>
        <v>7</v>
      </c>
      <c r="DP30">
        <f>SUMIFS(DataRegularSeason20242025!$AA$3:$AA$1315,DataRegularSeason20242025!$B$3:$B$1315, "&lt;=" &amp; DP$1, DataRegularSeason20242025!$D$3:$D$1315, $A30)+SUMIFS(DataRegularSeason20242025!$AB$3:$AB$1315,DataRegularSeason20242025!$B$3:$B$1315, "&lt;=" &amp; DP$1, DataRegularSeason20242025!$E$3:$E$1315, $A30)</f>
        <v>7</v>
      </c>
      <c r="DQ30">
        <f>SUMIFS(DataRegularSeason20242025!$AA$3:$AA$1315,DataRegularSeason20242025!$B$3:$B$1315, "&lt;=" &amp; DQ$1, DataRegularSeason20242025!$D$3:$D$1315, $A30)+SUMIFS(DataRegularSeason20242025!$AB$3:$AB$1315,DataRegularSeason20242025!$B$3:$B$1315, "&lt;=" &amp; DQ$1, DataRegularSeason20242025!$E$3:$E$1315, $A30)</f>
        <v>7</v>
      </c>
      <c r="DR30">
        <f>SUMIFS(DataRegularSeason20242025!$AA$3:$AA$1315,DataRegularSeason20242025!$B$3:$B$1315, "&lt;=" &amp; DR$1, DataRegularSeason20242025!$D$3:$D$1315, $A30)+SUMIFS(DataRegularSeason20242025!$AB$3:$AB$1315,DataRegularSeason20242025!$B$3:$B$1315, "&lt;=" &amp; DR$1, DataRegularSeason20242025!$E$3:$E$1315, $A30)</f>
        <v>7</v>
      </c>
      <c r="DS30">
        <f>SUMIFS(DataRegularSeason20242025!$AA$3:$AA$1315,DataRegularSeason20242025!$B$3:$B$1315, "&lt;=" &amp; DS$1, DataRegularSeason20242025!$D$3:$D$1315, $A30)+SUMIFS(DataRegularSeason20242025!$AB$3:$AB$1315,DataRegularSeason20242025!$B$3:$B$1315, "&lt;=" &amp; DS$1, DataRegularSeason20242025!$E$3:$E$1315, $A30)</f>
        <v>7</v>
      </c>
      <c r="DT30">
        <f>SUMIFS(DataRegularSeason20242025!$AA$3:$AA$1315,DataRegularSeason20242025!$B$3:$B$1315, "&lt;=" &amp; DT$1, DataRegularSeason20242025!$D$3:$D$1315, $A30)+SUMIFS(DataRegularSeason20242025!$AB$3:$AB$1315,DataRegularSeason20242025!$B$3:$B$1315, "&lt;=" &amp; DT$1, DataRegularSeason20242025!$E$3:$E$1315, $A30)</f>
        <v>7</v>
      </c>
      <c r="DU30">
        <f>SUMIFS(DataRegularSeason20242025!$AA$3:$AA$1315,DataRegularSeason20242025!$B$3:$B$1315, "&lt;=" &amp; DU$1, DataRegularSeason20242025!$D$3:$D$1315, $A30)+SUMIFS(DataRegularSeason20242025!$AB$3:$AB$1315,DataRegularSeason20242025!$B$3:$B$1315, "&lt;=" &amp; DU$1, DataRegularSeason20242025!$E$3:$E$1315, $A30)</f>
        <v>7</v>
      </c>
      <c r="DV30">
        <f>SUMIFS(DataRegularSeason20242025!$AA$3:$AA$1315,DataRegularSeason20242025!$B$3:$B$1315, "&lt;=" &amp; DV$1, DataRegularSeason20242025!$D$3:$D$1315, $A30)+SUMIFS(DataRegularSeason20242025!$AB$3:$AB$1315,DataRegularSeason20242025!$B$3:$B$1315, "&lt;=" &amp; DV$1, DataRegularSeason20242025!$E$3:$E$1315, $A30)</f>
        <v>7</v>
      </c>
      <c r="DW30">
        <f>SUMIFS(DataRegularSeason20242025!$AA$3:$AA$1315,DataRegularSeason20242025!$B$3:$B$1315, "&lt;=" &amp; DW$1, DataRegularSeason20242025!$D$3:$D$1315, $A30)+SUMIFS(DataRegularSeason20242025!$AB$3:$AB$1315,DataRegularSeason20242025!$B$3:$B$1315, "&lt;=" &amp; DW$1, DataRegularSeason20242025!$E$3:$E$1315, $A30)</f>
        <v>7</v>
      </c>
      <c r="DX30">
        <f>SUMIFS(DataRegularSeason20242025!$AA$3:$AA$1315,DataRegularSeason20242025!$B$3:$B$1315, "&lt;=" &amp; DX$1, DataRegularSeason20242025!$D$3:$D$1315, $A30)+SUMIFS(DataRegularSeason20242025!$AB$3:$AB$1315,DataRegularSeason20242025!$B$3:$B$1315, "&lt;=" &amp; DX$1, DataRegularSeason20242025!$E$3:$E$1315, $A30)</f>
        <v>7</v>
      </c>
      <c r="DY30">
        <f>SUMIFS(DataRegularSeason20242025!$AA$3:$AA$1315,DataRegularSeason20242025!$B$3:$B$1315, "&lt;=" &amp; DY$1, DataRegularSeason20242025!$D$3:$D$1315, $A30)+SUMIFS(DataRegularSeason20242025!$AB$3:$AB$1315,DataRegularSeason20242025!$B$3:$B$1315, "&lt;=" &amp; DY$1, DataRegularSeason20242025!$E$3:$E$1315, $A30)</f>
        <v>7</v>
      </c>
      <c r="DZ30">
        <f>SUMIFS(DataRegularSeason20242025!$AA$3:$AA$1315,DataRegularSeason20242025!$B$3:$B$1315, "&lt;=" &amp; DZ$1, DataRegularSeason20242025!$D$3:$D$1315, $A30)+SUMIFS(DataRegularSeason20242025!$AB$3:$AB$1315,DataRegularSeason20242025!$B$3:$B$1315, "&lt;=" &amp; DZ$1, DataRegularSeason20242025!$E$3:$E$1315, $A30)</f>
        <v>7</v>
      </c>
      <c r="EA30">
        <f>SUMIFS(DataRegularSeason20242025!$AA$3:$AA$1315,DataRegularSeason20242025!$B$3:$B$1315, "&lt;=" &amp; EA$1, DataRegularSeason20242025!$D$3:$D$1315, $A30)+SUMIFS(DataRegularSeason20242025!$AB$3:$AB$1315,DataRegularSeason20242025!$B$3:$B$1315, "&lt;=" &amp; EA$1, DataRegularSeason20242025!$E$3:$E$1315, $A30)</f>
        <v>7</v>
      </c>
      <c r="EB30">
        <f>SUMIFS(DataRegularSeason20242025!$AA$3:$AA$1315,DataRegularSeason20242025!$B$3:$B$1315, "&lt;=" &amp; EB$1, DataRegularSeason20242025!$D$3:$D$1315, $A30)+SUMIFS(DataRegularSeason20242025!$AB$3:$AB$1315,DataRegularSeason20242025!$B$3:$B$1315, "&lt;=" &amp; EB$1, DataRegularSeason20242025!$E$3:$E$1315, $A30)</f>
        <v>7</v>
      </c>
      <c r="EC30">
        <f>SUMIFS(DataRegularSeason20242025!$AA$3:$AA$1315,DataRegularSeason20242025!$B$3:$B$1315, "&lt;=" &amp; EC$1, DataRegularSeason20242025!$D$3:$D$1315, $A30)+SUMIFS(DataRegularSeason20242025!$AB$3:$AB$1315,DataRegularSeason20242025!$B$3:$B$1315, "&lt;=" &amp; EC$1, DataRegularSeason20242025!$E$3:$E$1315, $A30)</f>
        <v>7</v>
      </c>
      <c r="ED30">
        <f>SUMIFS(DataRegularSeason20242025!$AA$3:$AA$1315,DataRegularSeason20242025!$B$3:$B$1315, "&lt;=" &amp; ED$1, DataRegularSeason20242025!$D$3:$D$1315, $A30)+SUMIFS(DataRegularSeason20242025!$AB$3:$AB$1315,DataRegularSeason20242025!$B$3:$B$1315, "&lt;=" &amp; ED$1, DataRegularSeason20242025!$E$3:$E$1315, $A30)</f>
        <v>7</v>
      </c>
      <c r="EE30">
        <f>SUMIFS(DataRegularSeason20242025!$AA$3:$AA$1315,DataRegularSeason20242025!$B$3:$B$1315, "&lt;=" &amp; EE$1, DataRegularSeason20242025!$D$3:$D$1315, $A30)+SUMIFS(DataRegularSeason20242025!$AB$3:$AB$1315,DataRegularSeason20242025!$B$3:$B$1315, "&lt;=" &amp; EE$1, DataRegularSeason20242025!$E$3:$E$1315, $A30)</f>
        <v>7</v>
      </c>
      <c r="EF30">
        <f>SUMIFS(DataRegularSeason20242025!$AA$3:$AA$1315,DataRegularSeason20242025!$B$3:$B$1315, "&lt;=" &amp; EF$1, DataRegularSeason20242025!$D$3:$D$1315, $A30)+SUMIFS(DataRegularSeason20242025!$AB$3:$AB$1315,DataRegularSeason20242025!$B$3:$B$1315, "&lt;=" &amp; EF$1, DataRegularSeason20242025!$E$3:$E$1315, $A30)</f>
        <v>7</v>
      </c>
      <c r="EG30">
        <f>SUMIFS(DataRegularSeason20242025!$AA$3:$AA$1315,DataRegularSeason20242025!$B$3:$B$1315, "&lt;=" &amp; EG$1, DataRegularSeason20242025!$D$3:$D$1315, $A30)+SUMIFS(DataRegularSeason20242025!$AB$3:$AB$1315,DataRegularSeason20242025!$B$3:$B$1315, "&lt;=" &amp; EG$1, DataRegularSeason20242025!$E$3:$E$1315, $A30)</f>
        <v>7</v>
      </c>
      <c r="EH30">
        <f>SUMIFS(DataRegularSeason20242025!$AA$3:$AA$1315,DataRegularSeason20242025!$B$3:$B$1315, "&lt;=" &amp; EH$1, DataRegularSeason20242025!$D$3:$D$1315, $A30)+SUMIFS(DataRegularSeason20242025!$AB$3:$AB$1315,DataRegularSeason20242025!$B$3:$B$1315, "&lt;=" &amp; EH$1, DataRegularSeason20242025!$E$3:$E$1315, $A30)</f>
        <v>7</v>
      </c>
      <c r="EI30">
        <f>SUMIFS(DataRegularSeason20242025!$AA$3:$AA$1315,DataRegularSeason20242025!$B$3:$B$1315, "&lt;=" &amp; EI$1, DataRegularSeason20242025!$D$3:$D$1315, $A30)+SUMIFS(DataRegularSeason20242025!$AB$3:$AB$1315,DataRegularSeason20242025!$B$3:$B$1315, "&lt;=" &amp; EI$1, DataRegularSeason20242025!$E$3:$E$1315, $A30)</f>
        <v>7</v>
      </c>
      <c r="EJ30">
        <f>SUMIFS(DataRegularSeason20242025!$AA$3:$AA$1315,DataRegularSeason20242025!$B$3:$B$1315, "&lt;=" &amp; EJ$1, DataRegularSeason20242025!$D$3:$D$1315, $A30)+SUMIFS(DataRegularSeason20242025!$AB$3:$AB$1315,DataRegularSeason20242025!$B$3:$B$1315, "&lt;=" &amp; EJ$1, DataRegularSeason20242025!$E$3:$E$1315, $A30)</f>
        <v>7</v>
      </c>
      <c r="EK30">
        <f>SUMIFS(DataRegularSeason20242025!$AA$3:$AA$1315,DataRegularSeason20242025!$B$3:$B$1315, "&lt;=" &amp; EK$1, DataRegularSeason20242025!$D$3:$D$1315, $A30)+SUMIFS(DataRegularSeason20242025!$AB$3:$AB$1315,DataRegularSeason20242025!$B$3:$B$1315, "&lt;=" &amp; EK$1, DataRegularSeason20242025!$E$3:$E$1315, $A30)</f>
        <v>7</v>
      </c>
      <c r="EL30">
        <f>SUMIFS(DataRegularSeason20242025!$AA$3:$AA$1315,DataRegularSeason20242025!$B$3:$B$1315, "&lt;=" &amp; EL$1, DataRegularSeason20242025!$D$3:$D$1315, $A30)+SUMIFS(DataRegularSeason20242025!$AB$3:$AB$1315,DataRegularSeason20242025!$B$3:$B$1315, "&lt;=" &amp; EL$1, DataRegularSeason20242025!$E$3:$E$1315, $A30)</f>
        <v>7</v>
      </c>
      <c r="EM30">
        <f>SUMIFS(DataRegularSeason20242025!$AA$3:$AA$1315,DataRegularSeason20242025!$B$3:$B$1315, "&lt;=" &amp; EM$1, DataRegularSeason20242025!$D$3:$D$1315, $A30)+SUMIFS(DataRegularSeason20242025!$AB$3:$AB$1315,DataRegularSeason20242025!$B$3:$B$1315, "&lt;=" &amp; EM$1, DataRegularSeason20242025!$E$3:$E$1315, $A30)</f>
        <v>7</v>
      </c>
      <c r="EN30">
        <f>SUMIFS(DataRegularSeason20242025!$AA$3:$AA$1315,DataRegularSeason20242025!$B$3:$B$1315, "&lt;=" &amp; EN$1, DataRegularSeason20242025!$D$3:$D$1315, $A30)+SUMIFS(DataRegularSeason20242025!$AB$3:$AB$1315,DataRegularSeason20242025!$B$3:$B$1315, "&lt;=" &amp; EN$1, DataRegularSeason20242025!$E$3:$E$1315, $A30)</f>
        <v>7</v>
      </c>
      <c r="EO30">
        <f>SUMIFS(DataRegularSeason20242025!$AA$3:$AA$1315,DataRegularSeason20242025!$B$3:$B$1315, "&lt;=" &amp; EO$1, DataRegularSeason20242025!$D$3:$D$1315, $A30)+SUMIFS(DataRegularSeason20242025!$AB$3:$AB$1315,DataRegularSeason20242025!$B$3:$B$1315, "&lt;=" &amp; EO$1, DataRegularSeason20242025!$E$3:$E$1315, $A30)</f>
        <v>7</v>
      </c>
      <c r="EP30">
        <f>SUMIFS(DataRegularSeason20242025!$AA$3:$AA$1315,DataRegularSeason20242025!$B$3:$B$1315, "&lt;=" &amp; EP$1, DataRegularSeason20242025!$D$3:$D$1315, $A30)+SUMIFS(DataRegularSeason20242025!$AB$3:$AB$1315,DataRegularSeason20242025!$B$3:$B$1315, "&lt;=" &amp; EP$1, DataRegularSeason20242025!$E$3:$E$1315, $A30)</f>
        <v>7</v>
      </c>
      <c r="EQ30">
        <f>SUMIFS(DataRegularSeason20242025!$AA$3:$AA$1315,DataRegularSeason20242025!$B$3:$B$1315, "&lt;=" &amp; EQ$1, DataRegularSeason20242025!$D$3:$D$1315, $A30)+SUMIFS(DataRegularSeason20242025!$AB$3:$AB$1315,DataRegularSeason20242025!$B$3:$B$1315, "&lt;=" &amp; EQ$1, DataRegularSeason20242025!$E$3:$E$1315, $A30)</f>
        <v>7</v>
      </c>
      <c r="ER30">
        <f>SUMIFS(DataRegularSeason20242025!$AA$3:$AA$1315,DataRegularSeason20242025!$B$3:$B$1315, "&lt;=" &amp; ER$1, DataRegularSeason20242025!$D$3:$D$1315, $A30)+SUMIFS(DataRegularSeason20242025!$AB$3:$AB$1315,DataRegularSeason20242025!$B$3:$B$1315, "&lt;=" &amp; ER$1, DataRegularSeason20242025!$E$3:$E$1315, $A30)</f>
        <v>7</v>
      </c>
      <c r="ES30">
        <f>SUMIFS(DataRegularSeason20242025!$AA$3:$AA$1315,DataRegularSeason20242025!$B$3:$B$1315, "&lt;=" &amp; ES$1, DataRegularSeason20242025!$D$3:$D$1315, $A30)+SUMIFS(DataRegularSeason20242025!$AB$3:$AB$1315,DataRegularSeason20242025!$B$3:$B$1315, "&lt;=" &amp; ES$1, DataRegularSeason20242025!$E$3:$E$1315, $A30)</f>
        <v>7</v>
      </c>
      <c r="ET30">
        <f>SUMIFS(DataRegularSeason20242025!$AA$3:$AA$1315,DataRegularSeason20242025!$B$3:$B$1315, "&lt;=" &amp; ET$1, DataRegularSeason20242025!$D$3:$D$1315, $A30)+SUMIFS(DataRegularSeason20242025!$AB$3:$AB$1315,DataRegularSeason20242025!$B$3:$B$1315, "&lt;=" &amp; ET$1, DataRegularSeason20242025!$E$3:$E$1315, $A30)</f>
        <v>7</v>
      </c>
      <c r="EU30">
        <f>SUMIFS(DataRegularSeason20242025!$AA$3:$AA$1315,DataRegularSeason20242025!$B$3:$B$1315, "&lt;=" &amp; EU$1, DataRegularSeason20242025!$D$3:$D$1315, $A30)+SUMIFS(DataRegularSeason20242025!$AB$3:$AB$1315,DataRegularSeason20242025!$B$3:$B$1315, "&lt;=" &amp; EU$1, DataRegularSeason20242025!$E$3:$E$1315, $A30)</f>
        <v>7</v>
      </c>
      <c r="EV30">
        <f>SUMIFS(DataRegularSeason20242025!$AA$3:$AA$1315,DataRegularSeason20242025!$B$3:$B$1315, "&lt;=" &amp; EV$1, DataRegularSeason20242025!$D$3:$D$1315, $A30)+SUMIFS(DataRegularSeason20242025!$AB$3:$AB$1315,DataRegularSeason20242025!$B$3:$B$1315, "&lt;=" &amp; EV$1, DataRegularSeason20242025!$E$3:$E$1315, $A30)</f>
        <v>7</v>
      </c>
      <c r="EW30">
        <f>SUMIFS(DataRegularSeason20242025!$AA$3:$AA$1315,DataRegularSeason20242025!$B$3:$B$1315, "&lt;=" &amp; EW$1, DataRegularSeason20242025!$D$3:$D$1315, $A30)+SUMIFS(DataRegularSeason20242025!$AB$3:$AB$1315,DataRegularSeason20242025!$B$3:$B$1315, "&lt;=" &amp; EW$1, DataRegularSeason20242025!$E$3:$E$1315, $A30)</f>
        <v>7</v>
      </c>
      <c r="EX30">
        <f>SUMIFS(DataRegularSeason20242025!$AA$3:$AA$1315,DataRegularSeason20242025!$B$3:$B$1315, "&lt;=" &amp; EX$1, DataRegularSeason20242025!$D$3:$D$1315, $A30)+SUMIFS(DataRegularSeason20242025!$AB$3:$AB$1315,DataRegularSeason20242025!$B$3:$B$1315, "&lt;=" &amp; EX$1, DataRegularSeason20242025!$E$3:$E$1315, $A30)</f>
        <v>7</v>
      </c>
      <c r="EY30">
        <f>SUMIFS(DataRegularSeason20242025!$AA$3:$AA$1315,DataRegularSeason20242025!$B$3:$B$1315, "&lt;=" &amp; EY$1, DataRegularSeason20242025!$D$3:$D$1315, $A30)+SUMIFS(DataRegularSeason20242025!$AB$3:$AB$1315,DataRegularSeason20242025!$B$3:$B$1315, "&lt;=" &amp; EY$1, DataRegularSeason20242025!$E$3:$E$1315, $A30)</f>
        <v>7</v>
      </c>
      <c r="EZ30">
        <f>SUMIFS(DataRegularSeason20242025!$AA$3:$AA$1315,DataRegularSeason20242025!$B$3:$B$1315, "&lt;=" &amp; EZ$1, DataRegularSeason20242025!$D$3:$D$1315, $A30)+SUMIFS(DataRegularSeason20242025!$AB$3:$AB$1315,DataRegularSeason20242025!$B$3:$B$1315, "&lt;=" &amp; EZ$1, DataRegularSeason20242025!$E$3:$E$1315, $A30)</f>
        <v>7</v>
      </c>
      <c r="FA30">
        <f>SUMIFS(DataRegularSeason20242025!$AA$3:$AA$1315,DataRegularSeason20242025!$B$3:$B$1315, "&lt;=" &amp; FA$1, DataRegularSeason20242025!$D$3:$D$1315, $A30)+SUMIFS(DataRegularSeason20242025!$AB$3:$AB$1315,DataRegularSeason20242025!$B$3:$B$1315, "&lt;=" &amp; FA$1, DataRegularSeason20242025!$E$3:$E$1315, $A30)</f>
        <v>7</v>
      </c>
      <c r="FB30">
        <f>SUMIFS(DataRegularSeason20242025!$AA$3:$AA$1315,DataRegularSeason20242025!$B$3:$B$1315, "&lt;=" &amp; FB$1, DataRegularSeason20242025!$D$3:$D$1315, $A30)+SUMIFS(DataRegularSeason20242025!$AB$3:$AB$1315,DataRegularSeason20242025!$B$3:$B$1315, "&lt;=" &amp; FB$1, DataRegularSeason20242025!$E$3:$E$1315, $A30)</f>
        <v>7</v>
      </c>
      <c r="FC30">
        <f>SUMIFS(DataRegularSeason20242025!$AA$3:$AA$1315,DataRegularSeason20242025!$B$3:$B$1315, "&lt;=" &amp; FC$1, DataRegularSeason20242025!$D$3:$D$1315, $A30)+SUMIFS(DataRegularSeason20242025!$AB$3:$AB$1315,DataRegularSeason20242025!$B$3:$B$1315, "&lt;=" &amp; FC$1, DataRegularSeason20242025!$E$3:$E$1315, $A30)</f>
        <v>7</v>
      </c>
      <c r="FD30">
        <f>SUMIFS(DataRegularSeason20242025!$AA$3:$AA$1315,DataRegularSeason20242025!$B$3:$B$1315, "&lt;=" &amp; FD$1, DataRegularSeason20242025!$D$3:$D$1315, $A30)+SUMIFS(DataRegularSeason20242025!$AB$3:$AB$1315,DataRegularSeason20242025!$B$3:$B$1315, "&lt;=" &amp; FD$1, DataRegularSeason20242025!$E$3:$E$1315, $A30)</f>
        <v>7</v>
      </c>
      <c r="FE30">
        <f>SUMIFS(DataRegularSeason20242025!$AA$3:$AA$1315,DataRegularSeason20242025!$B$3:$B$1315, "&lt;=" &amp; FE$1, DataRegularSeason20242025!$D$3:$D$1315, $A30)+SUMIFS(DataRegularSeason20242025!$AB$3:$AB$1315,DataRegularSeason20242025!$B$3:$B$1315, "&lt;=" &amp; FE$1, DataRegularSeason20242025!$E$3:$E$1315, $A30)</f>
        <v>7</v>
      </c>
      <c r="FF30">
        <f>SUMIFS(DataRegularSeason20242025!$AA$3:$AA$1315,DataRegularSeason20242025!$B$3:$B$1315, "&lt;=" &amp; FF$1, DataRegularSeason20242025!$D$3:$D$1315, $A30)+SUMIFS(DataRegularSeason20242025!$AB$3:$AB$1315,DataRegularSeason20242025!$B$3:$B$1315, "&lt;=" &amp; FF$1, DataRegularSeason20242025!$E$3:$E$1315, $A30)</f>
        <v>7</v>
      </c>
      <c r="FG30">
        <f>SUMIFS(DataRegularSeason20242025!$AA$3:$AA$1315,DataRegularSeason20242025!$B$3:$B$1315, "&lt;=" &amp; FG$1, DataRegularSeason20242025!$D$3:$D$1315, $A30)+SUMIFS(DataRegularSeason20242025!$AB$3:$AB$1315,DataRegularSeason20242025!$B$3:$B$1315, "&lt;=" &amp; FG$1, DataRegularSeason20242025!$E$3:$E$1315, $A30)</f>
        <v>7</v>
      </c>
      <c r="FH30">
        <f>SUMIFS(DataRegularSeason20242025!$AA$3:$AA$1315,DataRegularSeason20242025!$B$3:$B$1315, "&lt;=" &amp; FH$1, DataRegularSeason20242025!$D$3:$D$1315, $A30)+SUMIFS(DataRegularSeason20242025!$AB$3:$AB$1315,DataRegularSeason20242025!$B$3:$B$1315, "&lt;=" &amp; FH$1, DataRegularSeason20242025!$E$3:$E$1315, $A30)</f>
        <v>7</v>
      </c>
      <c r="FI30">
        <f>SUMIFS(DataRegularSeason20242025!$AA$3:$AA$1315,DataRegularSeason20242025!$B$3:$B$1315, "&lt;=" &amp; FI$1, DataRegularSeason20242025!$D$3:$D$1315, $A30)+SUMIFS(DataRegularSeason20242025!$AB$3:$AB$1315,DataRegularSeason20242025!$B$3:$B$1315, "&lt;=" &amp; FI$1, DataRegularSeason20242025!$E$3:$E$1315, $A30)</f>
        <v>7</v>
      </c>
      <c r="FJ30">
        <f>SUMIFS(DataRegularSeason20242025!$AA$3:$AA$1315,DataRegularSeason20242025!$B$3:$B$1315, "&lt;=" &amp; FJ$1, DataRegularSeason20242025!$D$3:$D$1315, $A30)+SUMIFS(DataRegularSeason20242025!$AB$3:$AB$1315,DataRegularSeason20242025!$B$3:$B$1315, "&lt;=" &amp; FJ$1, DataRegularSeason20242025!$E$3:$E$1315, $A30)</f>
        <v>7</v>
      </c>
      <c r="FK30">
        <f>SUMIFS(DataRegularSeason20242025!$AA$3:$AA$1315,DataRegularSeason20242025!$B$3:$B$1315, "&lt;=" &amp; FK$1, DataRegularSeason20242025!$D$3:$D$1315, $A30)+SUMIFS(DataRegularSeason20242025!$AB$3:$AB$1315,DataRegularSeason20242025!$B$3:$B$1315, "&lt;=" &amp; FK$1, DataRegularSeason20242025!$E$3:$E$1315, $A30)</f>
        <v>7</v>
      </c>
      <c r="FL30">
        <f>SUMIFS(DataRegularSeason20242025!$AA$3:$AA$1315,DataRegularSeason20242025!$B$3:$B$1315, "&lt;=" &amp; FL$1, DataRegularSeason20242025!$D$3:$D$1315, $A30)+SUMIFS(DataRegularSeason20242025!$AB$3:$AB$1315,DataRegularSeason20242025!$B$3:$B$1315, "&lt;=" &amp; FL$1, DataRegularSeason20242025!$E$3:$E$1315, $A30)</f>
        <v>7</v>
      </c>
      <c r="FM30">
        <f>SUMIFS(DataRegularSeason20242025!$AA$3:$AA$1315,DataRegularSeason20242025!$B$3:$B$1315, "&lt;=" &amp; FM$1, DataRegularSeason20242025!$D$3:$D$1315, $A30)+SUMIFS(DataRegularSeason20242025!$AB$3:$AB$1315,DataRegularSeason20242025!$B$3:$B$1315, "&lt;=" &amp; FM$1, DataRegularSeason20242025!$E$3:$E$1315, $A30)</f>
        <v>7</v>
      </c>
      <c r="FN30">
        <f>SUMIFS(DataRegularSeason20242025!$AA$3:$AA$1315,DataRegularSeason20242025!$B$3:$B$1315, "&lt;=" &amp; FN$1, DataRegularSeason20242025!$D$3:$D$1315, $A30)+SUMIFS(DataRegularSeason20242025!$AB$3:$AB$1315,DataRegularSeason20242025!$B$3:$B$1315, "&lt;=" &amp; FN$1, DataRegularSeason20242025!$E$3:$E$1315, $A30)</f>
        <v>7</v>
      </c>
      <c r="FO30">
        <f>SUMIFS(DataRegularSeason20242025!$AA$3:$AA$1315,DataRegularSeason20242025!$B$3:$B$1315, "&lt;=" &amp; FO$1, DataRegularSeason20242025!$D$3:$D$1315, $A30)+SUMIFS(DataRegularSeason20242025!$AB$3:$AB$1315,DataRegularSeason20242025!$B$3:$B$1315, "&lt;=" &amp; FO$1, DataRegularSeason20242025!$E$3:$E$1315, $A30)</f>
        <v>7</v>
      </c>
      <c r="FP30">
        <f>SUMIFS(DataRegularSeason20242025!$AA$3:$AA$1315,DataRegularSeason20242025!$B$3:$B$1315, "&lt;=" &amp; FP$1, DataRegularSeason20242025!$D$3:$D$1315, $A30)+SUMIFS(DataRegularSeason20242025!$AB$3:$AB$1315,DataRegularSeason20242025!$B$3:$B$1315, "&lt;=" &amp; FP$1, DataRegularSeason20242025!$E$3:$E$1315, $A30)</f>
        <v>7</v>
      </c>
      <c r="FQ30">
        <f>SUMIFS(DataRegularSeason20242025!$AA$3:$AA$1315,DataRegularSeason20242025!$B$3:$B$1315, "&lt;=" &amp; FQ$1, DataRegularSeason20242025!$D$3:$D$1315, $A30)+SUMIFS(DataRegularSeason20242025!$AB$3:$AB$1315,DataRegularSeason20242025!$B$3:$B$1315, "&lt;=" &amp; FQ$1, DataRegularSeason20242025!$E$3:$E$1315, $A30)</f>
        <v>7</v>
      </c>
      <c r="FR30">
        <f>SUMIFS(DataRegularSeason20242025!$AA$3:$AA$1315,DataRegularSeason20242025!$B$3:$B$1315, "&lt;=" &amp; FR$1, DataRegularSeason20242025!$D$3:$D$1315, $A30)+SUMIFS(DataRegularSeason20242025!$AB$3:$AB$1315,DataRegularSeason20242025!$B$3:$B$1315, "&lt;=" &amp; FR$1, DataRegularSeason20242025!$E$3:$E$1315, $A30)</f>
        <v>7</v>
      </c>
      <c r="FS30">
        <f>SUMIFS(DataRegularSeason20242025!$AA$3:$AA$1315,DataRegularSeason20242025!$B$3:$B$1315, "&lt;=" &amp; FS$1, DataRegularSeason20242025!$D$3:$D$1315, $A30)+SUMIFS(DataRegularSeason20242025!$AB$3:$AB$1315,DataRegularSeason20242025!$B$3:$B$1315, "&lt;=" &amp; FS$1, DataRegularSeason20242025!$E$3:$E$1315, $A30)</f>
        <v>7</v>
      </c>
      <c r="FT30">
        <f>SUMIFS(DataRegularSeason20242025!$AA$3:$AA$1315,DataRegularSeason20242025!$B$3:$B$1315, "&lt;=" &amp; FT$1, DataRegularSeason20242025!$D$3:$D$1315, $A30)+SUMIFS(DataRegularSeason20242025!$AB$3:$AB$1315,DataRegularSeason20242025!$B$3:$B$1315, "&lt;=" &amp; FT$1, DataRegularSeason20242025!$E$3:$E$1315, $A30)</f>
        <v>7</v>
      </c>
      <c r="FU30">
        <f>SUMIFS(DataRegularSeason20242025!$AA$3:$AA$1315,DataRegularSeason20242025!$B$3:$B$1315, "&lt;=" &amp; FU$1, DataRegularSeason20242025!$D$3:$D$1315, $A30)+SUMIFS(DataRegularSeason20242025!$AB$3:$AB$1315,DataRegularSeason20242025!$B$3:$B$1315, "&lt;=" &amp; FU$1, DataRegularSeason20242025!$E$3:$E$1315, $A30)</f>
        <v>7</v>
      </c>
      <c r="FV30">
        <f>SUMIFS(DataRegularSeason20242025!$AA$3:$AA$1315,DataRegularSeason20242025!$B$3:$B$1315, "&lt;=" &amp; FV$1, DataRegularSeason20242025!$D$3:$D$1315, $A30)+SUMIFS(DataRegularSeason20242025!$AB$3:$AB$1315,DataRegularSeason20242025!$B$3:$B$1315, "&lt;=" &amp; FV$1, DataRegularSeason20242025!$E$3:$E$1315, $A30)</f>
        <v>7</v>
      </c>
      <c r="FW30">
        <f>SUMIFS(DataRegularSeason20242025!$AA$3:$AA$1315,DataRegularSeason20242025!$B$3:$B$1315, "&lt;=" &amp; FW$1, DataRegularSeason20242025!$D$3:$D$1315, $A30)+SUMIFS(DataRegularSeason20242025!$AB$3:$AB$1315,DataRegularSeason20242025!$B$3:$B$1315, "&lt;=" &amp; FW$1, DataRegularSeason20242025!$E$3:$E$1315, $A30)</f>
        <v>7</v>
      </c>
      <c r="FX30">
        <f>SUMIFS(DataRegularSeason20242025!$AA$3:$AA$1315,DataRegularSeason20242025!$B$3:$B$1315, "&lt;=" &amp; FX$1, DataRegularSeason20242025!$D$3:$D$1315, $A30)+SUMIFS(DataRegularSeason20242025!$AB$3:$AB$1315,DataRegularSeason20242025!$B$3:$B$1315, "&lt;=" &amp; FX$1, DataRegularSeason20242025!$E$3:$E$1315, $A30)</f>
        <v>7</v>
      </c>
      <c r="FY30">
        <f>SUMIFS(DataRegularSeason20242025!$AA$3:$AA$1315,DataRegularSeason20242025!$B$3:$B$1315, "&lt;=" &amp; FY$1, DataRegularSeason20242025!$D$3:$D$1315, $A30)+SUMIFS(DataRegularSeason20242025!$AB$3:$AB$1315,DataRegularSeason20242025!$B$3:$B$1315, "&lt;=" &amp; FY$1, DataRegularSeason20242025!$E$3:$E$1315, $A30)</f>
        <v>7</v>
      </c>
      <c r="FZ30">
        <f>SUMIFS(DataRegularSeason20242025!$AA$3:$AA$1315,DataRegularSeason20242025!$B$3:$B$1315, "&lt;=" &amp; FZ$1, DataRegularSeason20242025!$D$3:$D$1315, $A30)+SUMIFS(DataRegularSeason20242025!$AB$3:$AB$1315,DataRegularSeason20242025!$B$3:$B$1315, "&lt;=" &amp; FZ$1, DataRegularSeason20242025!$E$3:$E$1315, $A30)</f>
        <v>7</v>
      </c>
      <c r="GA30">
        <f>SUMIFS(DataRegularSeason20242025!$AA$3:$AA$1315,DataRegularSeason20242025!$B$3:$B$1315, "&lt;=" &amp; GA$1, DataRegularSeason20242025!$D$3:$D$1315, $A30)+SUMIFS(DataRegularSeason20242025!$AB$3:$AB$1315,DataRegularSeason20242025!$B$3:$B$1315, "&lt;=" &amp; GA$1, DataRegularSeason20242025!$E$3:$E$1315, $A30)</f>
        <v>7</v>
      </c>
      <c r="GB30">
        <f>SUMIFS(DataRegularSeason20242025!$AA$3:$AA$1315,DataRegularSeason20242025!$B$3:$B$1315, "&lt;=" &amp; GB$1, DataRegularSeason20242025!$D$3:$D$1315, $A30)+SUMIFS(DataRegularSeason20242025!$AB$3:$AB$1315,DataRegularSeason20242025!$B$3:$B$1315, "&lt;=" &amp; GB$1, DataRegularSeason20242025!$E$3:$E$1315, $A30)</f>
        <v>7</v>
      </c>
      <c r="GC30">
        <f>SUMIFS(DataRegularSeason20242025!$AA$3:$AA$1315,DataRegularSeason20242025!$B$3:$B$1315, "&lt;=" &amp; GC$1, DataRegularSeason20242025!$D$3:$D$1315, $A30)+SUMIFS(DataRegularSeason20242025!$AB$3:$AB$1315,DataRegularSeason20242025!$B$3:$B$1315, "&lt;=" &amp; GC$1, DataRegularSeason20242025!$E$3:$E$1315, $A30)</f>
        <v>7</v>
      </c>
      <c r="GD30">
        <f>SUMIFS(DataRegularSeason20242025!$AA$3:$AA$1315,DataRegularSeason20242025!$B$3:$B$1315, "&lt;=" &amp; GD$1, DataRegularSeason20242025!$D$3:$D$1315, $A30)+SUMIFS(DataRegularSeason20242025!$AB$3:$AB$1315,DataRegularSeason20242025!$B$3:$B$1315, "&lt;=" &amp; GD$1, DataRegularSeason20242025!$E$3:$E$1315, $A30)</f>
        <v>7</v>
      </c>
      <c r="GE30">
        <f>SUMIFS(DataRegularSeason20242025!$AA$3:$AA$1315,DataRegularSeason20242025!$B$3:$B$1315, "&lt;=" &amp; GE$1, DataRegularSeason20242025!$D$3:$D$1315, $A30)+SUMIFS(DataRegularSeason20242025!$AB$3:$AB$1315,DataRegularSeason20242025!$B$3:$B$1315, "&lt;=" &amp; GE$1, DataRegularSeason20242025!$E$3:$E$1315, $A30)</f>
        <v>7</v>
      </c>
      <c r="GF30">
        <f>SUMIFS(DataRegularSeason20242025!$AA$3:$AA$1315,DataRegularSeason20242025!$B$3:$B$1315, "&lt;=" &amp; GF$1, DataRegularSeason20242025!$D$3:$D$1315, $A30)+SUMIFS(DataRegularSeason20242025!$AB$3:$AB$1315,DataRegularSeason20242025!$B$3:$B$1315, "&lt;=" &amp; GF$1, DataRegularSeason20242025!$E$3:$E$1315, $A30)</f>
        <v>7</v>
      </c>
      <c r="GG30">
        <f>SUMIFS(DataRegularSeason20242025!$AA$3:$AA$1315,DataRegularSeason20242025!$B$3:$B$1315, "&lt;=" &amp; GG$1, DataRegularSeason20242025!$D$3:$D$1315, $A30)+SUMIFS(DataRegularSeason20242025!$AB$3:$AB$1315,DataRegularSeason20242025!$B$3:$B$1315, "&lt;=" &amp; GG$1, DataRegularSeason20242025!$E$3:$E$1315, $A30)</f>
        <v>7</v>
      </c>
      <c r="GH30">
        <f>SUMIFS(DataRegularSeason20242025!$AA$3:$AA$1315,DataRegularSeason20242025!$B$3:$B$1315, "&lt;=" &amp; GH$1, DataRegularSeason20242025!$D$3:$D$1315, $A30)+SUMIFS(DataRegularSeason20242025!$AB$3:$AB$1315,DataRegularSeason20242025!$B$3:$B$1315, "&lt;=" &amp; GH$1, DataRegularSeason20242025!$E$3:$E$1315, $A30)</f>
        <v>7</v>
      </c>
      <c r="GI30">
        <f>SUMIFS(DataRegularSeason20242025!$AA$3:$AA$1315,DataRegularSeason20242025!$B$3:$B$1315, "&lt;=" &amp; GI$1, DataRegularSeason20242025!$D$3:$D$1315, $A30)+SUMIFS(DataRegularSeason20242025!$AB$3:$AB$1315,DataRegularSeason20242025!$B$3:$B$1315, "&lt;=" &amp; GI$1, DataRegularSeason20242025!$E$3:$E$1315, $A30)</f>
        <v>7</v>
      </c>
      <c r="GJ30">
        <f>SUMIFS(DataRegularSeason20242025!$AA$3:$AA$1315,DataRegularSeason20242025!$B$3:$B$1315, "&lt;=" &amp; GJ$1, DataRegularSeason20242025!$D$3:$D$1315, $A30)+SUMIFS(DataRegularSeason20242025!$AB$3:$AB$1315,DataRegularSeason20242025!$B$3:$B$1315, "&lt;=" &amp; GJ$1, DataRegularSeason20242025!$E$3:$E$1315, $A30)</f>
        <v>7</v>
      </c>
      <c r="GK30">
        <f>SUMIFS(DataRegularSeason20242025!$AA$3:$AA$1315,DataRegularSeason20242025!$B$3:$B$1315, "&lt;=" &amp; GK$1, DataRegularSeason20242025!$D$3:$D$1315, $A30)+SUMIFS(DataRegularSeason20242025!$AB$3:$AB$1315,DataRegularSeason20242025!$B$3:$B$1315, "&lt;=" &amp; GK$1, DataRegularSeason20242025!$E$3:$E$1315, $A30)</f>
        <v>7</v>
      </c>
      <c r="GL30">
        <f>SUMIFS(DataRegularSeason20242025!$AA$3:$AA$1315,DataRegularSeason20242025!$B$3:$B$1315, "&lt;=" &amp; GL$1, DataRegularSeason20242025!$D$3:$D$1315, $A30)+SUMIFS(DataRegularSeason20242025!$AB$3:$AB$1315,DataRegularSeason20242025!$B$3:$B$1315, "&lt;=" &amp; GL$1, DataRegularSeason20242025!$E$3:$E$1315, $A30)</f>
        <v>7</v>
      </c>
      <c r="GM30">
        <f>SUMIFS(DataRegularSeason20242025!$AA$3:$AA$1315,DataRegularSeason20242025!$B$3:$B$1315, "&lt;=" &amp; GM$1, DataRegularSeason20242025!$D$3:$D$1315, $A30)+SUMIFS(DataRegularSeason20242025!$AB$3:$AB$1315,DataRegularSeason20242025!$B$3:$B$1315, "&lt;=" &amp; GM$1, DataRegularSeason20242025!$E$3:$E$1315, $A30)</f>
        <v>7</v>
      </c>
      <c r="GN30">
        <f>SUMIFS(DataRegularSeason20242025!$AA$3:$AA$1315,DataRegularSeason20242025!$B$3:$B$1315, "&lt;=" &amp; GN$1, DataRegularSeason20242025!$D$3:$D$1315, $A30)+SUMIFS(DataRegularSeason20242025!$AB$3:$AB$1315,DataRegularSeason20242025!$B$3:$B$1315, "&lt;=" &amp; GN$1, DataRegularSeason20242025!$E$3:$E$1315, $A30)</f>
        <v>7</v>
      </c>
      <c r="GO30">
        <f>SUMIFS(DataRegularSeason20242025!$AA$3:$AA$1315,DataRegularSeason20242025!$B$3:$B$1315, "&lt;=" &amp; GO$1, DataRegularSeason20242025!$D$3:$D$1315, $A30)+SUMIFS(DataRegularSeason20242025!$AB$3:$AB$1315,DataRegularSeason20242025!$B$3:$B$1315, "&lt;=" &amp; GO$1, DataRegularSeason20242025!$E$3:$E$1315, $A30)</f>
        <v>7</v>
      </c>
      <c r="GP30">
        <f>SUMIFS(DataRegularSeason20242025!$AA$3:$AA$1315,DataRegularSeason20242025!$B$3:$B$1315, "&lt;=" &amp; GP$1, DataRegularSeason20242025!$D$3:$D$1315, $A30)+SUMIFS(DataRegularSeason20242025!$AB$3:$AB$1315,DataRegularSeason20242025!$B$3:$B$1315, "&lt;=" &amp; GP$1, DataRegularSeason20242025!$E$3:$E$1315, $A30)</f>
        <v>7</v>
      </c>
      <c r="GQ30">
        <f>SUMIFS(DataRegularSeason20242025!$AA$3:$AA$1315,DataRegularSeason20242025!$B$3:$B$1315, "&lt;=" &amp; GQ$1, DataRegularSeason20242025!$D$3:$D$1315, $A30)+SUMIFS(DataRegularSeason20242025!$AB$3:$AB$1315,DataRegularSeason20242025!$B$3:$B$1315, "&lt;=" &amp; GQ$1, DataRegularSeason20242025!$E$3:$E$1315, $A30)</f>
        <v>7</v>
      </c>
      <c r="GR30">
        <f>SUMIFS(DataRegularSeason20242025!$AA$3:$AA$1315,DataRegularSeason20242025!$B$3:$B$1315, "&lt;=" &amp; GR$1, DataRegularSeason20242025!$D$3:$D$1315, $A30)+SUMIFS(DataRegularSeason20242025!$AB$3:$AB$1315,DataRegularSeason20242025!$B$3:$B$1315, "&lt;=" &amp; GR$1, DataRegularSeason20242025!$E$3:$E$1315, $A30)</f>
        <v>7</v>
      </c>
      <c r="GS30">
        <f>SUMIFS(DataRegularSeason20242025!$AA$3:$AA$1315,DataRegularSeason20242025!$B$3:$B$1315, "&lt;=" &amp; GS$1, DataRegularSeason20242025!$D$3:$D$1315, $A30)+SUMIFS(DataRegularSeason20242025!$AB$3:$AB$1315,DataRegularSeason20242025!$B$3:$B$1315, "&lt;=" &amp; GS$1, DataRegularSeason20242025!$E$3:$E$1315, $A30)</f>
        <v>7</v>
      </c>
      <c r="GT30">
        <f>SUMIFS(DataRegularSeason20242025!$AA$3:$AA$1315,DataRegularSeason20242025!$B$3:$B$1315, "&lt;=" &amp; GT$1, DataRegularSeason20242025!$D$3:$D$1315, $A30)+SUMIFS(DataRegularSeason20242025!$AB$3:$AB$1315,DataRegularSeason20242025!$B$3:$B$1315, "&lt;=" &amp; GT$1, DataRegularSeason20242025!$E$3:$E$1315, $A30)</f>
        <v>7</v>
      </c>
      <c r="GU30">
        <f>SUMIFS(DataRegularSeason20242025!$AA$3:$AA$1315,DataRegularSeason20242025!$B$3:$B$1315, "&lt;=" &amp; GU$1, DataRegularSeason20242025!$D$3:$D$1315, $A30)+SUMIFS(DataRegularSeason20242025!$AB$3:$AB$1315,DataRegularSeason20242025!$B$3:$B$1315, "&lt;=" &amp; GU$1, DataRegularSeason20242025!$E$3:$E$1315, $A30)</f>
        <v>7</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7</v>
      </c>
      <c r="AE31">
        <f>SUMIFS(DataRegularSeason20242025!$AA$3:$AA$1315,DataRegularSeason20242025!$B$3:$B$1315, "&lt;=" &amp; AE$1, DataRegularSeason20242025!$D$3:$D$1315, $A31)+SUMIFS(DataRegularSeason20242025!$AB$3:$AB$1315,DataRegularSeason20242025!$B$3:$B$1315, "&lt;=" &amp; AE$1, DataRegularSeason20242025!$E$3:$E$1315, $A31)</f>
        <v>7</v>
      </c>
      <c r="AF31">
        <f>SUMIFS(DataRegularSeason20242025!$AA$3:$AA$1315,DataRegularSeason20242025!$B$3:$B$1315, "&lt;=" &amp; AF$1, DataRegularSeason20242025!$D$3:$D$1315, $A31)+SUMIFS(DataRegularSeason20242025!$AB$3:$AB$1315,DataRegularSeason20242025!$B$3:$B$1315, "&lt;=" &amp; AF$1, DataRegularSeason20242025!$E$3:$E$1315, $A31)</f>
        <v>7</v>
      </c>
      <c r="AG31">
        <f>SUMIFS(DataRegularSeason20242025!$AA$3:$AA$1315,DataRegularSeason20242025!$B$3:$B$1315, "&lt;=" &amp; AG$1, DataRegularSeason20242025!$D$3:$D$1315, $A31)+SUMIFS(DataRegularSeason20242025!$AB$3:$AB$1315,DataRegularSeason20242025!$B$3:$B$1315, "&lt;=" &amp; AG$1, DataRegularSeason20242025!$E$3:$E$1315, $A31)</f>
        <v>7</v>
      </c>
      <c r="AH31">
        <f>SUMIFS(DataRegularSeason20242025!$AA$3:$AA$1315,DataRegularSeason20242025!$B$3:$B$1315, "&lt;=" &amp; AH$1, DataRegularSeason20242025!$D$3:$D$1315, $A31)+SUMIFS(DataRegularSeason20242025!$AB$3:$AB$1315,DataRegularSeason20242025!$B$3:$B$1315, "&lt;=" &amp; AH$1, DataRegularSeason20242025!$E$3:$E$1315, $A31)</f>
        <v>7</v>
      </c>
      <c r="AI31">
        <f>SUMIFS(DataRegularSeason20242025!$AA$3:$AA$1315,DataRegularSeason20242025!$B$3:$B$1315, "&lt;=" &amp; AI$1, DataRegularSeason20242025!$D$3:$D$1315, $A31)+SUMIFS(DataRegularSeason20242025!$AB$3:$AB$1315,DataRegularSeason20242025!$B$3:$B$1315, "&lt;=" &amp; AI$1, DataRegularSeason20242025!$E$3:$E$1315, $A31)</f>
        <v>7</v>
      </c>
      <c r="AJ31">
        <f>SUMIFS(DataRegularSeason20242025!$AA$3:$AA$1315,DataRegularSeason20242025!$B$3:$B$1315, "&lt;=" &amp; AJ$1, DataRegularSeason20242025!$D$3:$D$1315, $A31)+SUMIFS(DataRegularSeason20242025!$AB$3:$AB$1315,DataRegularSeason20242025!$B$3:$B$1315, "&lt;=" &amp; AJ$1, DataRegularSeason20242025!$E$3:$E$1315, $A31)</f>
        <v>7</v>
      </c>
      <c r="AK31">
        <f>SUMIFS(DataRegularSeason20242025!$AA$3:$AA$1315,DataRegularSeason20242025!$B$3:$B$1315, "&lt;=" &amp; AK$1, DataRegularSeason20242025!$D$3:$D$1315, $A31)+SUMIFS(DataRegularSeason20242025!$AB$3:$AB$1315,DataRegularSeason20242025!$B$3:$B$1315, "&lt;=" &amp; AK$1, DataRegularSeason20242025!$E$3:$E$1315, $A31)</f>
        <v>7</v>
      </c>
      <c r="AL31">
        <f>SUMIFS(DataRegularSeason20242025!$AA$3:$AA$1315,DataRegularSeason20242025!$B$3:$B$1315, "&lt;=" &amp; AL$1, DataRegularSeason20242025!$D$3:$D$1315, $A31)+SUMIFS(DataRegularSeason20242025!$AB$3:$AB$1315,DataRegularSeason20242025!$B$3:$B$1315, "&lt;=" &amp; AL$1, DataRegularSeason20242025!$E$3:$E$1315, $A31)</f>
        <v>7</v>
      </c>
      <c r="AM31">
        <f>SUMIFS(DataRegularSeason20242025!$AA$3:$AA$1315,DataRegularSeason20242025!$B$3:$B$1315, "&lt;=" &amp; AM$1, DataRegularSeason20242025!$D$3:$D$1315, $A31)+SUMIFS(DataRegularSeason20242025!$AB$3:$AB$1315,DataRegularSeason20242025!$B$3:$B$1315, "&lt;=" &amp; AM$1, DataRegularSeason20242025!$E$3:$E$1315, $A31)</f>
        <v>7</v>
      </c>
      <c r="AN31">
        <f>SUMIFS(DataRegularSeason20242025!$AA$3:$AA$1315,DataRegularSeason20242025!$B$3:$B$1315, "&lt;=" &amp; AN$1, DataRegularSeason20242025!$D$3:$D$1315, $A31)+SUMIFS(DataRegularSeason20242025!$AB$3:$AB$1315,DataRegularSeason20242025!$B$3:$B$1315, "&lt;=" &amp; AN$1, DataRegularSeason20242025!$E$3:$E$1315, $A31)</f>
        <v>7</v>
      </c>
      <c r="AO31">
        <f>SUMIFS(DataRegularSeason20242025!$AA$3:$AA$1315,DataRegularSeason20242025!$B$3:$B$1315, "&lt;=" &amp; AO$1, DataRegularSeason20242025!$D$3:$D$1315, $A31)+SUMIFS(DataRegularSeason20242025!$AB$3:$AB$1315,DataRegularSeason20242025!$B$3:$B$1315, "&lt;=" &amp; AO$1, DataRegularSeason20242025!$E$3:$E$1315, $A31)</f>
        <v>7</v>
      </c>
      <c r="AP31">
        <f>SUMIFS(DataRegularSeason20242025!$AA$3:$AA$1315,DataRegularSeason20242025!$B$3:$B$1315, "&lt;=" &amp; AP$1, DataRegularSeason20242025!$D$3:$D$1315, $A31)+SUMIFS(DataRegularSeason20242025!$AB$3:$AB$1315,DataRegularSeason20242025!$B$3:$B$1315, "&lt;=" &amp; AP$1, DataRegularSeason20242025!$E$3:$E$1315, $A31)</f>
        <v>7</v>
      </c>
      <c r="AQ31">
        <f>SUMIFS(DataRegularSeason20242025!$AA$3:$AA$1315,DataRegularSeason20242025!$B$3:$B$1315, "&lt;=" &amp; AQ$1, DataRegularSeason20242025!$D$3:$D$1315, $A31)+SUMIFS(DataRegularSeason20242025!$AB$3:$AB$1315,DataRegularSeason20242025!$B$3:$B$1315, "&lt;=" &amp; AQ$1, DataRegularSeason20242025!$E$3:$E$1315, $A31)</f>
        <v>7</v>
      </c>
      <c r="AR31">
        <f>SUMIFS(DataRegularSeason20242025!$AA$3:$AA$1315,DataRegularSeason20242025!$B$3:$B$1315, "&lt;=" &amp; AR$1, DataRegularSeason20242025!$D$3:$D$1315, $A31)+SUMIFS(DataRegularSeason20242025!$AB$3:$AB$1315,DataRegularSeason20242025!$B$3:$B$1315, "&lt;=" &amp; AR$1, DataRegularSeason20242025!$E$3:$E$1315, $A31)</f>
        <v>7</v>
      </c>
      <c r="AS31">
        <f>SUMIFS(DataRegularSeason20242025!$AA$3:$AA$1315,DataRegularSeason20242025!$B$3:$B$1315, "&lt;=" &amp; AS$1, DataRegularSeason20242025!$D$3:$D$1315, $A31)+SUMIFS(DataRegularSeason20242025!$AB$3:$AB$1315,DataRegularSeason20242025!$B$3:$B$1315, "&lt;=" &amp; AS$1, DataRegularSeason20242025!$E$3:$E$1315, $A31)</f>
        <v>7</v>
      </c>
      <c r="AT31">
        <f>SUMIFS(DataRegularSeason20242025!$AA$3:$AA$1315,DataRegularSeason20242025!$B$3:$B$1315, "&lt;=" &amp; AT$1, DataRegularSeason20242025!$D$3:$D$1315, $A31)+SUMIFS(DataRegularSeason20242025!$AB$3:$AB$1315,DataRegularSeason20242025!$B$3:$B$1315, "&lt;=" &amp; AT$1, DataRegularSeason20242025!$E$3:$E$1315, $A31)</f>
        <v>7</v>
      </c>
      <c r="AU31">
        <f>SUMIFS(DataRegularSeason20242025!$AA$3:$AA$1315,DataRegularSeason20242025!$B$3:$B$1315, "&lt;=" &amp; AU$1, DataRegularSeason20242025!$D$3:$D$1315, $A31)+SUMIFS(DataRegularSeason20242025!$AB$3:$AB$1315,DataRegularSeason20242025!$B$3:$B$1315, "&lt;=" &amp; AU$1, DataRegularSeason20242025!$E$3:$E$1315, $A31)</f>
        <v>7</v>
      </c>
      <c r="AV31">
        <f>SUMIFS(DataRegularSeason20242025!$AA$3:$AA$1315,DataRegularSeason20242025!$B$3:$B$1315, "&lt;=" &amp; AV$1, DataRegularSeason20242025!$D$3:$D$1315, $A31)+SUMIFS(DataRegularSeason20242025!$AB$3:$AB$1315,DataRegularSeason20242025!$B$3:$B$1315, "&lt;=" &amp; AV$1, DataRegularSeason20242025!$E$3:$E$1315, $A31)</f>
        <v>7</v>
      </c>
      <c r="AW31">
        <f>SUMIFS(DataRegularSeason20242025!$AA$3:$AA$1315,DataRegularSeason20242025!$B$3:$B$1315, "&lt;=" &amp; AW$1, DataRegularSeason20242025!$D$3:$D$1315, $A31)+SUMIFS(DataRegularSeason20242025!$AB$3:$AB$1315,DataRegularSeason20242025!$B$3:$B$1315, "&lt;=" &amp; AW$1, DataRegularSeason20242025!$E$3:$E$1315, $A31)</f>
        <v>7</v>
      </c>
      <c r="AX31">
        <f>SUMIFS(DataRegularSeason20242025!$AA$3:$AA$1315,DataRegularSeason20242025!$B$3:$B$1315, "&lt;=" &amp; AX$1, DataRegularSeason20242025!$D$3:$D$1315, $A31)+SUMIFS(DataRegularSeason20242025!$AB$3:$AB$1315,DataRegularSeason20242025!$B$3:$B$1315, "&lt;=" &amp; AX$1, DataRegularSeason20242025!$E$3:$E$1315, $A31)</f>
        <v>7</v>
      </c>
      <c r="AY31">
        <f>SUMIFS(DataRegularSeason20242025!$AA$3:$AA$1315,DataRegularSeason20242025!$B$3:$B$1315, "&lt;=" &amp; AY$1, DataRegularSeason20242025!$D$3:$D$1315, $A31)+SUMIFS(DataRegularSeason20242025!$AB$3:$AB$1315,DataRegularSeason20242025!$B$3:$B$1315, "&lt;=" &amp; AY$1, DataRegularSeason20242025!$E$3:$E$1315, $A31)</f>
        <v>7</v>
      </c>
      <c r="AZ31">
        <f>SUMIFS(DataRegularSeason20242025!$AA$3:$AA$1315,DataRegularSeason20242025!$B$3:$B$1315, "&lt;=" &amp; AZ$1, DataRegularSeason20242025!$D$3:$D$1315, $A31)+SUMIFS(DataRegularSeason20242025!$AB$3:$AB$1315,DataRegularSeason20242025!$B$3:$B$1315, "&lt;=" &amp; AZ$1, DataRegularSeason20242025!$E$3:$E$1315, $A31)</f>
        <v>7</v>
      </c>
      <c r="BA31">
        <f>SUMIFS(DataRegularSeason20242025!$AA$3:$AA$1315,DataRegularSeason20242025!$B$3:$B$1315, "&lt;=" &amp; BA$1, DataRegularSeason20242025!$D$3:$D$1315, $A31)+SUMIFS(DataRegularSeason20242025!$AB$3:$AB$1315,DataRegularSeason20242025!$B$3:$B$1315, "&lt;=" &amp; BA$1, DataRegularSeason20242025!$E$3:$E$1315, $A31)</f>
        <v>7</v>
      </c>
      <c r="BB31">
        <f>SUMIFS(DataRegularSeason20242025!$AA$3:$AA$1315,DataRegularSeason20242025!$B$3:$B$1315, "&lt;=" &amp; BB$1, DataRegularSeason20242025!$D$3:$D$1315, $A31)+SUMIFS(DataRegularSeason20242025!$AB$3:$AB$1315,DataRegularSeason20242025!$B$3:$B$1315, "&lt;=" &amp; BB$1, DataRegularSeason20242025!$E$3:$E$1315, $A31)</f>
        <v>7</v>
      </c>
      <c r="BC31">
        <f>SUMIFS(DataRegularSeason20242025!$AA$3:$AA$1315,DataRegularSeason20242025!$B$3:$B$1315, "&lt;=" &amp; BC$1, DataRegularSeason20242025!$D$3:$D$1315, $A31)+SUMIFS(DataRegularSeason20242025!$AB$3:$AB$1315,DataRegularSeason20242025!$B$3:$B$1315, "&lt;=" &amp; BC$1, DataRegularSeason20242025!$E$3:$E$1315, $A31)</f>
        <v>7</v>
      </c>
      <c r="BD31">
        <f>SUMIFS(DataRegularSeason20242025!$AA$3:$AA$1315,DataRegularSeason20242025!$B$3:$B$1315, "&lt;=" &amp; BD$1, DataRegularSeason20242025!$D$3:$D$1315, $A31)+SUMIFS(DataRegularSeason20242025!$AB$3:$AB$1315,DataRegularSeason20242025!$B$3:$B$1315, "&lt;=" &amp; BD$1, DataRegularSeason20242025!$E$3:$E$1315, $A31)</f>
        <v>7</v>
      </c>
      <c r="BE31">
        <f>SUMIFS(DataRegularSeason20242025!$AA$3:$AA$1315,DataRegularSeason20242025!$B$3:$B$1315, "&lt;=" &amp; BE$1, DataRegularSeason20242025!$D$3:$D$1315, $A31)+SUMIFS(DataRegularSeason20242025!$AB$3:$AB$1315,DataRegularSeason20242025!$B$3:$B$1315, "&lt;=" &amp; BE$1, DataRegularSeason20242025!$E$3:$E$1315, $A31)</f>
        <v>7</v>
      </c>
      <c r="BF31">
        <f>SUMIFS(DataRegularSeason20242025!$AA$3:$AA$1315,DataRegularSeason20242025!$B$3:$B$1315, "&lt;=" &amp; BF$1, DataRegularSeason20242025!$D$3:$D$1315, $A31)+SUMIFS(DataRegularSeason20242025!$AB$3:$AB$1315,DataRegularSeason20242025!$B$3:$B$1315, "&lt;=" &amp; BF$1, DataRegularSeason20242025!$E$3:$E$1315, $A31)</f>
        <v>7</v>
      </c>
      <c r="BG31">
        <f>SUMIFS(DataRegularSeason20242025!$AA$3:$AA$1315,DataRegularSeason20242025!$B$3:$B$1315, "&lt;=" &amp; BG$1, DataRegularSeason20242025!$D$3:$D$1315, $A31)+SUMIFS(DataRegularSeason20242025!$AB$3:$AB$1315,DataRegularSeason20242025!$B$3:$B$1315, "&lt;=" &amp; BG$1, DataRegularSeason20242025!$E$3:$E$1315, $A31)</f>
        <v>7</v>
      </c>
      <c r="BH31">
        <f>SUMIFS(DataRegularSeason20242025!$AA$3:$AA$1315,DataRegularSeason20242025!$B$3:$B$1315, "&lt;=" &amp; BH$1, DataRegularSeason20242025!$D$3:$D$1315, $A31)+SUMIFS(DataRegularSeason20242025!$AB$3:$AB$1315,DataRegularSeason20242025!$B$3:$B$1315, "&lt;=" &amp; BH$1, DataRegularSeason20242025!$E$3:$E$1315, $A31)</f>
        <v>7</v>
      </c>
      <c r="BI31">
        <f>SUMIFS(DataRegularSeason20242025!$AA$3:$AA$1315,DataRegularSeason20242025!$B$3:$B$1315, "&lt;=" &amp; BI$1, DataRegularSeason20242025!$D$3:$D$1315, $A31)+SUMIFS(DataRegularSeason20242025!$AB$3:$AB$1315,DataRegularSeason20242025!$B$3:$B$1315, "&lt;=" &amp; BI$1, DataRegularSeason20242025!$E$3:$E$1315, $A31)</f>
        <v>7</v>
      </c>
      <c r="BJ31">
        <f>SUMIFS(DataRegularSeason20242025!$AA$3:$AA$1315,DataRegularSeason20242025!$B$3:$B$1315, "&lt;=" &amp; BJ$1, DataRegularSeason20242025!$D$3:$D$1315, $A31)+SUMIFS(DataRegularSeason20242025!$AB$3:$AB$1315,DataRegularSeason20242025!$B$3:$B$1315, "&lt;=" &amp; BJ$1, DataRegularSeason20242025!$E$3:$E$1315, $A31)</f>
        <v>7</v>
      </c>
      <c r="BK31">
        <f>SUMIFS(DataRegularSeason20242025!$AA$3:$AA$1315,DataRegularSeason20242025!$B$3:$B$1315, "&lt;=" &amp; BK$1, DataRegularSeason20242025!$D$3:$D$1315, $A31)+SUMIFS(DataRegularSeason20242025!$AB$3:$AB$1315,DataRegularSeason20242025!$B$3:$B$1315, "&lt;=" &amp; BK$1, DataRegularSeason20242025!$E$3:$E$1315, $A31)</f>
        <v>7</v>
      </c>
      <c r="BL31">
        <f>SUMIFS(DataRegularSeason20242025!$AA$3:$AA$1315,DataRegularSeason20242025!$B$3:$B$1315, "&lt;=" &amp; BL$1, DataRegularSeason20242025!$D$3:$D$1315, $A31)+SUMIFS(DataRegularSeason20242025!$AB$3:$AB$1315,DataRegularSeason20242025!$B$3:$B$1315, "&lt;=" &amp; BL$1, DataRegularSeason20242025!$E$3:$E$1315, $A31)</f>
        <v>7</v>
      </c>
      <c r="BM31">
        <f>SUMIFS(DataRegularSeason20242025!$AA$3:$AA$1315,DataRegularSeason20242025!$B$3:$B$1315, "&lt;=" &amp; BM$1, DataRegularSeason20242025!$D$3:$D$1315, $A31)+SUMIFS(DataRegularSeason20242025!$AB$3:$AB$1315,DataRegularSeason20242025!$B$3:$B$1315, "&lt;=" &amp; BM$1, DataRegularSeason20242025!$E$3:$E$1315, $A31)</f>
        <v>7</v>
      </c>
      <c r="BN31">
        <f>SUMIFS(DataRegularSeason20242025!$AA$3:$AA$1315,DataRegularSeason20242025!$B$3:$B$1315, "&lt;=" &amp; BN$1, DataRegularSeason20242025!$D$3:$D$1315, $A31)+SUMIFS(DataRegularSeason20242025!$AB$3:$AB$1315,DataRegularSeason20242025!$B$3:$B$1315, "&lt;=" &amp; BN$1, DataRegularSeason20242025!$E$3:$E$1315, $A31)</f>
        <v>7</v>
      </c>
      <c r="BO31">
        <f>SUMIFS(DataRegularSeason20242025!$AA$3:$AA$1315,DataRegularSeason20242025!$B$3:$B$1315, "&lt;=" &amp; BO$1, DataRegularSeason20242025!$D$3:$D$1315, $A31)+SUMIFS(DataRegularSeason20242025!$AB$3:$AB$1315,DataRegularSeason20242025!$B$3:$B$1315, "&lt;=" &amp; BO$1, DataRegularSeason20242025!$E$3:$E$1315, $A31)</f>
        <v>7</v>
      </c>
      <c r="BP31">
        <f>SUMIFS(DataRegularSeason20242025!$AA$3:$AA$1315,DataRegularSeason20242025!$B$3:$B$1315, "&lt;=" &amp; BP$1, DataRegularSeason20242025!$D$3:$D$1315, $A31)+SUMIFS(DataRegularSeason20242025!$AB$3:$AB$1315,DataRegularSeason20242025!$B$3:$B$1315, "&lt;=" &amp; BP$1, DataRegularSeason20242025!$E$3:$E$1315, $A31)</f>
        <v>7</v>
      </c>
      <c r="BQ31">
        <f>SUMIFS(DataRegularSeason20242025!$AA$3:$AA$1315,DataRegularSeason20242025!$B$3:$B$1315, "&lt;=" &amp; BQ$1, DataRegularSeason20242025!$D$3:$D$1315, $A31)+SUMIFS(DataRegularSeason20242025!$AB$3:$AB$1315,DataRegularSeason20242025!$B$3:$B$1315, "&lt;=" &amp; BQ$1, DataRegularSeason20242025!$E$3:$E$1315, $A31)</f>
        <v>7</v>
      </c>
      <c r="BR31">
        <f>SUMIFS(DataRegularSeason20242025!$AA$3:$AA$1315,DataRegularSeason20242025!$B$3:$B$1315, "&lt;=" &amp; BR$1, DataRegularSeason20242025!$D$3:$D$1315, $A31)+SUMIFS(DataRegularSeason20242025!$AB$3:$AB$1315,DataRegularSeason20242025!$B$3:$B$1315, "&lt;=" &amp; BR$1, DataRegularSeason20242025!$E$3:$E$1315, $A31)</f>
        <v>7</v>
      </c>
      <c r="BS31">
        <f>SUMIFS(DataRegularSeason20242025!$AA$3:$AA$1315,DataRegularSeason20242025!$B$3:$B$1315, "&lt;=" &amp; BS$1, DataRegularSeason20242025!$D$3:$D$1315, $A31)+SUMIFS(DataRegularSeason20242025!$AB$3:$AB$1315,DataRegularSeason20242025!$B$3:$B$1315, "&lt;=" &amp; BS$1, DataRegularSeason20242025!$E$3:$E$1315, $A31)</f>
        <v>7</v>
      </c>
      <c r="BT31">
        <f>SUMIFS(DataRegularSeason20242025!$AA$3:$AA$1315,DataRegularSeason20242025!$B$3:$B$1315, "&lt;=" &amp; BT$1, DataRegularSeason20242025!$D$3:$D$1315, $A31)+SUMIFS(DataRegularSeason20242025!$AB$3:$AB$1315,DataRegularSeason20242025!$B$3:$B$1315, "&lt;=" &amp; BT$1, DataRegularSeason20242025!$E$3:$E$1315, $A31)</f>
        <v>7</v>
      </c>
      <c r="BU31">
        <f>SUMIFS(DataRegularSeason20242025!$AA$3:$AA$1315,DataRegularSeason20242025!$B$3:$B$1315, "&lt;=" &amp; BU$1, DataRegularSeason20242025!$D$3:$D$1315, $A31)+SUMIFS(DataRegularSeason20242025!$AB$3:$AB$1315,DataRegularSeason20242025!$B$3:$B$1315, "&lt;=" &amp; BU$1, DataRegularSeason20242025!$E$3:$E$1315, $A31)</f>
        <v>7</v>
      </c>
      <c r="BV31">
        <f>SUMIFS(DataRegularSeason20242025!$AA$3:$AA$1315,DataRegularSeason20242025!$B$3:$B$1315, "&lt;=" &amp; BV$1, DataRegularSeason20242025!$D$3:$D$1315, $A31)+SUMIFS(DataRegularSeason20242025!$AB$3:$AB$1315,DataRegularSeason20242025!$B$3:$B$1315, "&lt;=" &amp; BV$1, DataRegularSeason20242025!$E$3:$E$1315, $A31)</f>
        <v>7</v>
      </c>
      <c r="BW31">
        <f>SUMIFS(DataRegularSeason20242025!$AA$3:$AA$1315,DataRegularSeason20242025!$B$3:$B$1315, "&lt;=" &amp; BW$1, DataRegularSeason20242025!$D$3:$D$1315, $A31)+SUMIFS(DataRegularSeason20242025!$AB$3:$AB$1315,DataRegularSeason20242025!$B$3:$B$1315, "&lt;=" &amp; BW$1, DataRegularSeason20242025!$E$3:$E$1315, $A31)</f>
        <v>7</v>
      </c>
      <c r="BX31">
        <f>SUMIFS(DataRegularSeason20242025!$AA$3:$AA$1315,DataRegularSeason20242025!$B$3:$B$1315, "&lt;=" &amp; BX$1, DataRegularSeason20242025!$D$3:$D$1315, $A31)+SUMIFS(DataRegularSeason20242025!$AB$3:$AB$1315,DataRegularSeason20242025!$B$3:$B$1315, "&lt;=" &amp; BX$1, DataRegularSeason20242025!$E$3:$E$1315, $A31)</f>
        <v>7</v>
      </c>
      <c r="BY31">
        <f>SUMIFS(DataRegularSeason20242025!$AA$3:$AA$1315,DataRegularSeason20242025!$B$3:$B$1315, "&lt;=" &amp; BY$1, DataRegularSeason20242025!$D$3:$D$1315, $A31)+SUMIFS(DataRegularSeason20242025!$AB$3:$AB$1315,DataRegularSeason20242025!$B$3:$B$1315, "&lt;=" &amp; BY$1, DataRegularSeason20242025!$E$3:$E$1315, $A31)</f>
        <v>7</v>
      </c>
      <c r="BZ31">
        <f>SUMIFS(DataRegularSeason20242025!$AA$3:$AA$1315,DataRegularSeason20242025!$B$3:$B$1315, "&lt;=" &amp; BZ$1, DataRegularSeason20242025!$D$3:$D$1315, $A31)+SUMIFS(DataRegularSeason20242025!$AB$3:$AB$1315,DataRegularSeason20242025!$B$3:$B$1315, "&lt;=" &amp; BZ$1, DataRegularSeason20242025!$E$3:$E$1315, $A31)</f>
        <v>7</v>
      </c>
      <c r="CA31">
        <f>SUMIFS(DataRegularSeason20242025!$AA$3:$AA$1315,DataRegularSeason20242025!$B$3:$B$1315, "&lt;=" &amp; CA$1, DataRegularSeason20242025!$D$3:$D$1315, $A31)+SUMIFS(DataRegularSeason20242025!$AB$3:$AB$1315,DataRegularSeason20242025!$B$3:$B$1315, "&lt;=" &amp; CA$1, DataRegularSeason20242025!$E$3:$E$1315, $A31)</f>
        <v>7</v>
      </c>
      <c r="CB31">
        <f>SUMIFS(DataRegularSeason20242025!$AA$3:$AA$1315,DataRegularSeason20242025!$B$3:$B$1315, "&lt;=" &amp; CB$1, DataRegularSeason20242025!$D$3:$D$1315, $A31)+SUMIFS(DataRegularSeason20242025!$AB$3:$AB$1315,DataRegularSeason20242025!$B$3:$B$1315, "&lt;=" &amp; CB$1, DataRegularSeason20242025!$E$3:$E$1315, $A31)</f>
        <v>7</v>
      </c>
      <c r="CC31">
        <f>SUMIFS(DataRegularSeason20242025!$AA$3:$AA$1315,DataRegularSeason20242025!$B$3:$B$1315, "&lt;=" &amp; CC$1, DataRegularSeason20242025!$D$3:$D$1315, $A31)+SUMIFS(DataRegularSeason20242025!$AB$3:$AB$1315,DataRegularSeason20242025!$B$3:$B$1315, "&lt;=" &amp; CC$1, DataRegularSeason20242025!$E$3:$E$1315, $A31)</f>
        <v>7</v>
      </c>
      <c r="CD31">
        <f>SUMIFS(DataRegularSeason20242025!$AA$3:$AA$1315,DataRegularSeason20242025!$B$3:$B$1315, "&lt;=" &amp; CD$1, DataRegularSeason20242025!$D$3:$D$1315, $A31)+SUMIFS(DataRegularSeason20242025!$AB$3:$AB$1315,DataRegularSeason20242025!$B$3:$B$1315, "&lt;=" &amp; CD$1, DataRegularSeason20242025!$E$3:$E$1315, $A31)</f>
        <v>7</v>
      </c>
      <c r="CE31">
        <f>SUMIFS(DataRegularSeason20242025!$AA$3:$AA$1315,DataRegularSeason20242025!$B$3:$B$1315, "&lt;=" &amp; CE$1, DataRegularSeason20242025!$D$3:$D$1315, $A31)+SUMIFS(DataRegularSeason20242025!$AB$3:$AB$1315,DataRegularSeason20242025!$B$3:$B$1315, "&lt;=" &amp; CE$1, DataRegularSeason20242025!$E$3:$E$1315, $A31)</f>
        <v>7</v>
      </c>
      <c r="CF31">
        <f>SUMIFS(DataRegularSeason20242025!$AA$3:$AA$1315,DataRegularSeason20242025!$B$3:$B$1315, "&lt;=" &amp; CF$1, DataRegularSeason20242025!$D$3:$D$1315, $A31)+SUMIFS(DataRegularSeason20242025!$AB$3:$AB$1315,DataRegularSeason20242025!$B$3:$B$1315, "&lt;=" &amp; CF$1, DataRegularSeason20242025!$E$3:$E$1315, $A31)</f>
        <v>7</v>
      </c>
      <c r="CG31">
        <f>SUMIFS(DataRegularSeason20242025!$AA$3:$AA$1315,DataRegularSeason20242025!$B$3:$B$1315, "&lt;=" &amp; CG$1, DataRegularSeason20242025!$D$3:$D$1315, $A31)+SUMIFS(DataRegularSeason20242025!$AB$3:$AB$1315,DataRegularSeason20242025!$B$3:$B$1315, "&lt;=" &amp; CG$1, DataRegularSeason20242025!$E$3:$E$1315, $A31)</f>
        <v>7</v>
      </c>
      <c r="CH31">
        <f>SUMIFS(DataRegularSeason20242025!$AA$3:$AA$1315,DataRegularSeason20242025!$B$3:$B$1315, "&lt;=" &amp; CH$1, DataRegularSeason20242025!$D$3:$D$1315, $A31)+SUMIFS(DataRegularSeason20242025!$AB$3:$AB$1315,DataRegularSeason20242025!$B$3:$B$1315, "&lt;=" &amp; CH$1, DataRegularSeason20242025!$E$3:$E$1315, $A31)</f>
        <v>7</v>
      </c>
      <c r="CI31">
        <f>SUMIFS(DataRegularSeason20242025!$AA$3:$AA$1315,DataRegularSeason20242025!$B$3:$B$1315, "&lt;=" &amp; CI$1, DataRegularSeason20242025!$D$3:$D$1315, $A31)+SUMIFS(DataRegularSeason20242025!$AB$3:$AB$1315,DataRegularSeason20242025!$B$3:$B$1315, "&lt;=" &amp; CI$1, DataRegularSeason20242025!$E$3:$E$1315, $A31)</f>
        <v>7</v>
      </c>
      <c r="CJ31">
        <f>SUMIFS(DataRegularSeason20242025!$AA$3:$AA$1315,DataRegularSeason20242025!$B$3:$B$1315, "&lt;=" &amp; CJ$1, DataRegularSeason20242025!$D$3:$D$1315, $A31)+SUMIFS(DataRegularSeason20242025!$AB$3:$AB$1315,DataRegularSeason20242025!$B$3:$B$1315, "&lt;=" &amp; CJ$1, DataRegularSeason20242025!$E$3:$E$1315, $A31)</f>
        <v>7</v>
      </c>
      <c r="CK31">
        <f>SUMIFS(DataRegularSeason20242025!$AA$3:$AA$1315,DataRegularSeason20242025!$B$3:$B$1315, "&lt;=" &amp; CK$1, DataRegularSeason20242025!$D$3:$D$1315, $A31)+SUMIFS(DataRegularSeason20242025!$AB$3:$AB$1315,DataRegularSeason20242025!$B$3:$B$1315, "&lt;=" &amp; CK$1, DataRegularSeason20242025!$E$3:$E$1315, $A31)</f>
        <v>7</v>
      </c>
      <c r="CL31">
        <f>SUMIFS(DataRegularSeason20242025!$AA$3:$AA$1315,DataRegularSeason20242025!$B$3:$B$1315, "&lt;=" &amp; CL$1, DataRegularSeason20242025!$D$3:$D$1315, $A31)+SUMIFS(DataRegularSeason20242025!$AB$3:$AB$1315,DataRegularSeason20242025!$B$3:$B$1315, "&lt;=" &amp; CL$1, DataRegularSeason20242025!$E$3:$E$1315, $A31)</f>
        <v>7</v>
      </c>
      <c r="CM31">
        <f>SUMIFS(DataRegularSeason20242025!$AA$3:$AA$1315,DataRegularSeason20242025!$B$3:$B$1315, "&lt;=" &amp; CM$1, DataRegularSeason20242025!$D$3:$D$1315, $A31)+SUMIFS(DataRegularSeason20242025!$AB$3:$AB$1315,DataRegularSeason20242025!$B$3:$B$1315, "&lt;=" &amp; CM$1, DataRegularSeason20242025!$E$3:$E$1315, $A31)</f>
        <v>7</v>
      </c>
      <c r="CN31">
        <f>SUMIFS(DataRegularSeason20242025!$AA$3:$AA$1315,DataRegularSeason20242025!$B$3:$B$1315, "&lt;=" &amp; CN$1, DataRegularSeason20242025!$D$3:$D$1315, $A31)+SUMIFS(DataRegularSeason20242025!$AB$3:$AB$1315,DataRegularSeason20242025!$B$3:$B$1315, "&lt;=" &amp; CN$1, DataRegularSeason20242025!$E$3:$E$1315, $A31)</f>
        <v>7</v>
      </c>
      <c r="CO31">
        <f>SUMIFS(DataRegularSeason20242025!$AA$3:$AA$1315,DataRegularSeason20242025!$B$3:$B$1315, "&lt;=" &amp; CO$1, DataRegularSeason20242025!$D$3:$D$1315, $A31)+SUMIFS(DataRegularSeason20242025!$AB$3:$AB$1315,DataRegularSeason20242025!$B$3:$B$1315, "&lt;=" &amp; CO$1, DataRegularSeason20242025!$E$3:$E$1315, $A31)</f>
        <v>7</v>
      </c>
      <c r="CP31">
        <f>SUMIFS(DataRegularSeason20242025!$AA$3:$AA$1315,DataRegularSeason20242025!$B$3:$B$1315, "&lt;=" &amp; CP$1, DataRegularSeason20242025!$D$3:$D$1315, $A31)+SUMIFS(DataRegularSeason20242025!$AB$3:$AB$1315,DataRegularSeason20242025!$B$3:$B$1315, "&lt;=" &amp; CP$1, DataRegularSeason20242025!$E$3:$E$1315, $A31)</f>
        <v>7</v>
      </c>
      <c r="CQ31">
        <f>SUMIFS(DataRegularSeason20242025!$AA$3:$AA$1315,DataRegularSeason20242025!$B$3:$B$1315, "&lt;=" &amp; CQ$1, DataRegularSeason20242025!$D$3:$D$1315, $A31)+SUMIFS(DataRegularSeason20242025!$AB$3:$AB$1315,DataRegularSeason20242025!$B$3:$B$1315, "&lt;=" &amp; CQ$1, DataRegularSeason20242025!$E$3:$E$1315, $A31)</f>
        <v>7</v>
      </c>
      <c r="CR31">
        <f>SUMIFS(DataRegularSeason20242025!$AA$3:$AA$1315,DataRegularSeason20242025!$B$3:$B$1315, "&lt;=" &amp; CR$1, DataRegularSeason20242025!$D$3:$D$1315, $A31)+SUMIFS(DataRegularSeason20242025!$AB$3:$AB$1315,DataRegularSeason20242025!$B$3:$B$1315, "&lt;=" &amp; CR$1, DataRegularSeason20242025!$E$3:$E$1315, $A31)</f>
        <v>7</v>
      </c>
      <c r="CS31">
        <f>SUMIFS(DataRegularSeason20242025!$AA$3:$AA$1315,DataRegularSeason20242025!$B$3:$B$1315, "&lt;=" &amp; CS$1, DataRegularSeason20242025!$D$3:$D$1315, $A31)+SUMIFS(DataRegularSeason20242025!$AB$3:$AB$1315,DataRegularSeason20242025!$B$3:$B$1315, "&lt;=" &amp; CS$1, DataRegularSeason20242025!$E$3:$E$1315, $A31)</f>
        <v>7</v>
      </c>
      <c r="CT31">
        <f>SUMIFS(DataRegularSeason20242025!$AA$3:$AA$1315,DataRegularSeason20242025!$B$3:$B$1315, "&lt;=" &amp; CT$1, DataRegularSeason20242025!$D$3:$D$1315, $A31)+SUMIFS(DataRegularSeason20242025!$AB$3:$AB$1315,DataRegularSeason20242025!$B$3:$B$1315, "&lt;=" &amp; CT$1, DataRegularSeason20242025!$E$3:$E$1315, $A31)</f>
        <v>7</v>
      </c>
      <c r="CU31">
        <f>SUMIFS(DataRegularSeason20242025!$AA$3:$AA$1315,DataRegularSeason20242025!$B$3:$B$1315, "&lt;=" &amp; CU$1, DataRegularSeason20242025!$D$3:$D$1315, $A31)+SUMIFS(DataRegularSeason20242025!$AB$3:$AB$1315,DataRegularSeason20242025!$B$3:$B$1315, "&lt;=" &amp; CU$1, DataRegularSeason20242025!$E$3:$E$1315, $A31)</f>
        <v>7</v>
      </c>
      <c r="CV31">
        <f>SUMIFS(DataRegularSeason20242025!$AA$3:$AA$1315,DataRegularSeason20242025!$B$3:$B$1315, "&lt;=" &amp; CV$1, DataRegularSeason20242025!$D$3:$D$1315, $A31)+SUMIFS(DataRegularSeason20242025!$AB$3:$AB$1315,DataRegularSeason20242025!$B$3:$B$1315, "&lt;=" &amp; CV$1, DataRegularSeason20242025!$E$3:$E$1315, $A31)</f>
        <v>7</v>
      </c>
      <c r="CW31">
        <f>SUMIFS(DataRegularSeason20242025!$AA$3:$AA$1315,DataRegularSeason20242025!$B$3:$B$1315, "&lt;=" &amp; CW$1, DataRegularSeason20242025!$D$3:$D$1315, $A31)+SUMIFS(DataRegularSeason20242025!$AB$3:$AB$1315,DataRegularSeason20242025!$B$3:$B$1315, "&lt;=" &amp; CW$1, DataRegularSeason20242025!$E$3:$E$1315, $A31)</f>
        <v>7</v>
      </c>
      <c r="CX31">
        <f>SUMIFS(DataRegularSeason20242025!$AA$3:$AA$1315,DataRegularSeason20242025!$B$3:$B$1315, "&lt;=" &amp; CX$1, DataRegularSeason20242025!$D$3:$D$1315, $A31)+SUMIFS(DataRegularSeason20242025!$AB$3:$AB$1315,DataRegularSeason20242025!$B$3:$B$1315, "&lt;=" &amp; CX$1, DataRegularSeason20242025!$E$3:$E$1315, $A31)</f>
        <v>7</v>
      </c>
      <c r="CY31">
        <f>SUMIFS(DataRegularSeason20242025!$AA$3:$AA$1315,DataRegularSeason20242025!$B$3:$B$1315, "&lt;=" &amp; CY$1, DataRegularSeason20242025!$D$3:$D$1315, $A31)+SUMIFS(DataRegularSeason20242025!$AB$3:$AB$1315,DataRegularSeason20242025!$B$3:$B$1315, "&lt;=" &amp; CY$1, DataRegularSeason20242025!$E$3:$E$1315, $A31)</f>
        <v>7</v>
      </c>
      <c r="CZ31">
        <f>SUMIFS(DataRegularSeason20242025!$AA$3:$AA$1315,DataRegularSeason20242025!$B$3:$B$1315, "&lt;=" &amp; CZ$1, DataRegularSeason20242025!$D$3:$D$1315, $A31)+SUMIFS(DataRegularSeason20242025!$AB$3:$AB$1315,DataRegularSeason20242025!$B$3:$B$1315, "&lt;=" &amp; CZ$1, DataRegularSeason20242025!$E$3:$E$1315, $A31)</f>
        <v>7</v>
      </c>
      <c r="DA31">
        <f>SUMIFS(DataRegularSeason20242025!$AA$3:$AA$1315,DataRegularSeason20242025!$B$3:$B$1315, "&lt;=" &amp; DA$1, DataRegularSeason20242025!$D$3:$D$1315, $A31)+SUMIFS(DataRegularSeason20242025!$AB$3:$AB$1315,DataRegularSeason20242025!$B$3:$B$1315, "&lt;=" &amp; DA$1, DataRegularSeason20242025!$E$3:$E$1315, $A31)</f>
        <v>7</v>
      </c>
      <c r="DB31">
        <f>SUMIFS(DataRegularSeason20242025!$AA$3:$AA$1315,DataRegularSeason20242025!$B$3:$B$1315, "&lt;=" &amp; DB$1, DataRegularSeason20242025!$D$3:$D$1315, $A31)+SUMIFS(DataRegularSeason20242025!$AB$3:$AB$1315,DataRegularSeason20242025!$B$3:$B$1315, "&lt;=" &amp; DB$1, DataRegularSeason20242025!$E$3:$E$1315, $A31)</f>
        <v>7</v>
      </c>
      <c r="DC31">
        <f>SUMIFS(DataRegularSeason20242025!$AA$3:$AA$1315,DataRegularSeason20242025!$B$3:$B$1315, "&lt;=" &amp; DC$1, DataRegularSeason20242025!$D$3:$D$1315, $A31)+SUMIFS(DataRegularSeason20242025!$AB$3:$AB$1315,DataRegularSeason20242025!$B$3:$B$1315, "&lt;=" &amp; DC$1, DataRegularSeason20242025!$E$3:$E$1315, $A31)</f>
        <v>7</v>
      </c>
      <c r="DD31">
        <f>SUMIFS(DataRegularSeason20242025!$AA$3:$AA$1315,DataRegularSeason20242025!$B$3:$B$1315, "&lt;=" &amp; DD$1, DataRegularSeason20242025!$D$3:$D$1315, $A31)+SUMIFS(DataRegularSeason20242025!$AB$3:$AB$1315,DataRegularSeason20242025!$B$3:$B$1315, "&lt;=" &amp; DD$1, DataRegularSeason20242025!$E$3:$E$1315, $A31)</f>
        <v>7</v>
      </c>
      <c r="DE31">
        <f>SUMIFS(DataRegularSeason20242025!$AA$3:$AA$1315,DataRegularSeason20242025!$B$3:$B$1315, "&lt;=" &amp; DE$1, DataRegularSeason20242025!$D$3:$D$1315, $A31)+SUMIFS(DataRegularSeason20242025!$AB$3:$AB$1315,DataRegularSeason20242025!$B$3:$B$1315, "&lt;=" &amp; DE$1, DataRegularSeason20242025!$E$3:$E$1315, $A31)</f>
        <v>7</v>
      </c>
      <c r="DF31">
        <f>SUMIFS(DataRegularSeason20242025!$AA$3:$AA$1315,DataRegularSeason20242025!$B$3:$B$1315, "&lt;=" &amp; DF$1, DataRegularSeason20242025!$D$3:$D$1315, $A31)+SUMIFS(DataRegularSeason20242025!$AB$3:$AB$1315,DataRegularSeason20242025!$B$3:$B$1315, "&lt;=" &amp; DF$1, DataRegularSeason20242025!$E$3:$E$1315, $A31)</f>
        <v>7</v>
      </c>
      <c r="DG31">
        <f>SUMIFS(DataRegularSeason20242025!$AA$3:$AA$1315,DataRegularSeason20242025!$B$3:$B$1315, "&lt;=" &amp; DG$1, DataRegularSeason20242025!$D$3:$D$1315, $A31)+SUMIFS(DataRegularSeason20242025!$AB$3:$AB$1315,DataRegularSeason20242025!$B$3:$B$1315, "&lt;=" &amp; DG$1, DataRegularSeason20242025!$E$3:$E$1315, $A31)</f>
        <v>7</v>
      </c>
      <c r="DH31">
        <f>SUMIFS(DataRegularSeason20242025!$AA$3:$AA$1315,DataRegularSeason20242025!$B$3:$B$1315, "&lt;=" &amp; DH$1, DataRegularSeason20242025!$D$3:$D$1315, $A31)+SUMIFS(DataRegularSeason20242025!$AB$3:$AB$1315,DataRegularSeason20242025!$B$3:$B$1315, "&lt;=" &amp; DH$1, DataRegularSeason20242025!$E$3:$E$1315, $A31)</f>
        <v>7</v>
      </c>
      <c r="DI31">
        <f>SUMIFS(DataRegularSeason20242025!$AA$3:$AA$1315,DataRegularSeason20242025!$B$3:$B$1315, "&lt;=" &amp; DI$1, DataRegularSeason20242025!$D$3:$D$1315, $A31)+SUMIFS(DataRegularSeason20242025!$AB$3:$AB$1315,DataRegularSeason20242025!$B$3:$B$1315, "&lt;=" &amp; DI$1, DataRegularSeason20242025!$E$3:$E$1315, $A31)</f>
        <v>7</v>
      </c>
      <c r="DJ31">
        <f>SUMIFS(DataRegularSeason20242025!$AA$3:$AA$1315,DataRegularSeason20242025!$B$3:$B$1315, "&lt;=" &amp; DJ$1, DataRegularSeason20242025!$D$3:$D$1315, $A31)+SUMIFS(DataRegularSeason20242025!$AB$3:$AB$1315,DataRegularSeason20242025!$B$3:$B$1315, "&lt;=" &amp; DJ$1, DataRegularSeason20242025!$E$3:$E$1315, $A31)</f>
        <v>7</v>
      </c>
      <c r="DK31">
        <f>SUMIFS(DataRegularSeason20242025!$AA$3:$AA$1315,DataRegularSeason20242025!$B$3:$B$1315, "&lt;=" &amp; DK$1, DataRegularSeason20242025!$D$3:$D$1315, $A31)+SUMIFS(DataRegularSeason20242025!$AB$3:$AB$1315,DataRegularSeason20242025!$B$3:$B$1315, "&lt;=" &amp; DK$1, DataRegularSeason20242025!$E$3:$E$1315, $A31)</f>
        <v>7</v>
      </c>
      <c r="DL31">
        <f>SUMIFS(DataRegularSeason20242025!$AA$3:$AA$1315,DataRegularSeason20242025!$B$3:$B$1315, "&lt;=" &amp; DL$1, DataRegularSeason20242025!$D$3:$D$1315, $A31)+SUMIFS(DataRegularSeason20242025!$AB$3:$AB$1315,DataRegularSeason20242025!$B$3:$B$1315, "&lt;=" &amp; DL$1, DataRegularSeason20242025!$E$3:$E$1315, $A31)</f>
        <v>7</v>
      </c>
      <c r="DM31">
        <f>SUMIFS(DataRegularSeason20242025!$AA$3:$AA$1315,DataRegularSeason20242025!$B$3:$B$1315, "&lt;=" &amp; DM$1, DataRegularSeason20242025!$D$3:$D$1315, $A31)+SUMIFS(DataRegularSeason20242025!$AB$3:$AB$1315,DataRegularSeason20242025!$B$3:$B$1315, "&lt;=" &amp; DM$1, DataRegularSeason20242025!$E$3:$E$1315, $A31)</f>
        <v>7</v>
      </c>
      <c r="DN31">
        <f>SUMIFS(DataRegularSeason20242025!$AA$3:$AA$1315,DataRegularSeason20242025!$B$3:$B$1315, "&lt;=" &amp; DN$1, DataRegularSeason20242025!$D$3:$D$1315, $A31)+SUMIFS(DataRegularSeason20242025!$AB$3:$AB$1315,DataRegularSeason20242025!$B$3:$B$1315, "&lt;=" &amp; DN$1, DataRegularSeason20242025!$E$3:$E$1315, $A31)</f>
        <v>7</v>
      </c>
      <c r="DO31">
        <f>SUMIFS(DataRegularSeason20242025!$AA$3:$AA$1315,DataRegularSeason20242025!$B$3:$B$1315, "&lt;=" &amp; DO$1, DataRegularSeason20242025!$D$3:$D$1315, $A31)+SUMIFS(DataRegularSeason20242025!$AB$3:$AB$1315,DataRegularSeason20242025!$B$3:$B$1315, "&lt;=" &amp; DO$1, DataRegularSeason20242025!$E$3:$E$1315, $A31)</f>
        <v>7</v>
      </c>
      <c r="DP31">
        <f>SUMIFS(DataRegularSeason20242025!$AA$3:$AA$1315,DataRegularSeason20242025!$B$3:$B$1315, "&lt;=" &amp; DP$1, DataRegularSeason20242025!$D$3:$D$1315, $A31)+SUMIFS(DataRegularSeason20242025!$AB$3:$AB$1315,DataRegularSeason20242025!$B$3:$B$1315, "&lt;=" &amp; DP$1, DataRegularSeason20242025!$E$3:$E$1315, $A31)</f>
        <v>7</v>
      </c>
      <c r="DQ31">
        <f>SUMIFS(DataRegularSeason20242025!$AA$3:$AA$1315,DataRegularSeason20242025!$B$3:$B$1315, "&lt;=" &amp; DQ$1, DataRegularSeason20242025!$D$3:$D$1315, $A31)+SUMIFS(DataRegularSeason20242025!$AB$3:$AB$1315,DataRegularSeason20242025!$B$3:$B$1315, "&lt;=" &amp; DQ$1, DataRegularSeason20242025!$E$3:$E$1315, $A31)</f>
        <v>7</v>
      </c>
      <c r="DR31">
        <f>SUMIFS(DataRegularSeason20242025!$AA$3:$AA$1315,DataRegularSeason20242025!$B$3:$B$1315, "&lt;=" &amp; DR$1, DataRegularSeason20242025!$D$3:$D$1315, $A31)+SUMIFS(DataRegularSeason20242025!$AB$3:$AB$1315,DataRegularSeason20242025!$B$3:$B$1315, "&lt;=" &amp; DR$1, DataRegularSeason20242025!$E$3:$E$1315, $A31)</f>
        <v>7</v>
      </c>
      <c r="DS31">
        <f>SUMIFS(DataRegularSeason20242025!$AA$3:$AA$1315,DataRegularSeason20242025!$B$3:$B$1315, "&lt;=" &amp; DS$1, DataRegularSeason20242025!$D$3:$D$1315, $A31)+SUMIFS(DataRegularSeason20242025!$AB$3:$AB$1315,DataRegularSeason20242025!$B$3:$B$1315, "&lt;=" &amp; DS$1, DataRegularSeason20242025!$E$3:$E$1315, $A31)</f>
        <v>7</v>
      </c>
      <c r="DT31">
        <f>SUMIFS(DataRegularSeason20242025!$AA$3:$AA$1315,DataRegularSeason20242025!$B$3:$B$1315, "&lt;=" &amp; DT$1, DataRegularSeason20242025!$D$3:$D$1315, $A31)+SUMIFS(DataRegularSeason20242025!$AB$3:$AB$1315,DataRegularSeason20242025!$B$3:$B$1315, "&lt;=" &amp; DT$1, DataRegularSeason20242025!$E$3:$E$1315, $A31)</f>
        <v>7</v>
      </c>
      <c r="DU31">
        <f>SUMIFS(DataRegularSeason20242025!$AA$3:$AA$1315,DataRegularSeason20242025!$B$3:$B$1315, "&lt;=" &amp; DU$1, DataRegularSeason20242025!$D$3:$D$1315, $A31)+SUMIFS(DataRegularSeason20242025!$AB$3:$AB$1315,DataRegularSeason20242025!$B$3:$B$1315, "&lt;=" &amp; DU$1, DataRegularSeason20242025!$E$3:$E$1315, $A31)</f>
        <v>7</v>
      </c>
      <c r="DV31">
        <f>SUMIFS(DataRegularSeason20242025!$AA$3:$AA$1315,DataRegularSeason20242025!$B$3:$B$1315, "&lt;=" &amp; DV$1, DataRegularSeason20242025!$D$3:$D$1315, $A31)+SUMIFS(DataRegularSeason20242025!$AB$3:$AB$1315,DataRegularSeason20242025!$B$3:$B$1315, "&lt;=" &amp; DV$1, DataRegularSeason20242025!$E$3:$E$1315, $A31)</f>
        <v>7</v>
      </c>
      <c r="DW31">
        <f>SUMIFS(DataRegularSeason20242025!$AA$3:$AA$1315,DataRegularSeason20242025!$B$3:$B$1315, "&lt;=" &amp; DW$1, DataRegularSeason20242025!$D$3:$D$1315, $A31)+SUMIFS(DataRegularSeason20242025!$AB$3:$AB$1315,DataRegularSeason20242025!$B$3:$B$1315, "&lt;=" &amp; DW$1, DataRegularSeason20242025!$E$3:$E$1315, $A31)</f>
        <v>7</v>
      </c>
      <c r="DX31">
        <f>SUMIFS(DataRegularSeason20242025!$AA$3:$AA$1315,DataRegularSeason20242025!$B$3:$B$1315, "&lt;=" &amp; DX$1, DataRegularSeason20242025!$D$3:$D$1315, $A31)+SUMIFS(DataRegularSeason20242025!$AB$3:$AB$1315,DataRegularSeason20242025!$B$3:$B$1315, "&lt;=" &amp; DX$1, DataRegularSeason20242025!$E$3:$E$1315, $A31)</f>
        <v>7</v>
      </c>
      <c r="DY31">
        <f>SUMIFS(DataRegularSeason20242025!$AA$3:$AA$1315,DataRegularSeason20242025!$B$3:$B$1315, "&lt;=" &amp; DY$1, DataRegularSeason20242025!$D$3:$D$1315, $A31)+SUMIFS(DataRegularSeason20242025!$AB$3:$AB$1315,DataRegularSeason20242025!$B$3:$B$1315, "&lt;=" &amp; DY$1, DataRegularSeason20242025!$E$3:$E$1315, $A31)</f>
        <v>7</v>
      </c>
      <c r="DZ31">
        <f>SUMIFS(DataRegularSeason20242025!$AA$3:$AA$1315,DataRegularSeason20242025!$B$3:$B$1315, "&lt;=" &amp; DZ$1, DataRegularSeason20242025!$D$3:$D$1315, $A31)+SUMIFS(DataRegularSeason20242025!$AB$3:$AB$1315,DataRegularSeason20242025!$B$3:$B$1315, "&lt;=" &amp; DZ$1, DataRegularSeason20242025!$E$3:$E$1315, $A31)</f>
        <v>7</v>
      </c>
      <c r="EA31">
        <f>SUMIFS(DataRegularSeason20242025!$AA$3:$AA$1315,DataRegularSeason20242025!$B$3:$B$1315, "&lt;=" &amp; EA$1, DataRegularSeason20242025!$D$3:$D$1315, $A31)+SUMIFS(DataRegularSeason20242025!$AB$3:$AB$1315,DataRegularSeason20242025!$B$3:$B$1315, "&lt;=" &amp; EA$1, DataRegularSeason20242025!$E$3:$E$1315, $A31)</f>
        <v>7</v>
      </c>
      <c r="EB31">
        <f>SUMIFS(DataRegularSeason20242025!$AA$3:$AA$1315,DataRegularSeason20242025!$B$3:$B$1315, "&lt;=" &amp; EB$1, DataRegularSeason20242025!$D$3:$D$1315, $A31)+SUMIFS(DataRegularSeason20242025!$AB$3:$AB$1315,DataRegularSeason20242025!$B$3:$B$1315, "&lt;=" &amp; EB$1, DataRegularSeason20242025!$E$3:$E$1315, $A31)</f>
        <v>7</v>
      </c>
      <c r="EC31">
        <f>SUMIFS(DataRegularSeason20242025!$AA$3:$AA$1315,DataRegularSeason20242025!$B$3:$B$1315, "&lt;=" &amp; EC$1, DataRegularSeason20242025!$D$3:$D$1315, $A31)+SUMIFS(DataRegularSeason20242025!$AB$3:$AB$1315,DataRegularSeason20242025!$B$3:$B$1315, "&lt;=" &amp; EC$1, DataRegularSeason20242025!$E$3:$E$1315, $A31)</f>
        <v>7</v>
      </c>
      <c r="ED31">
        <f>SUMIFS(DataRegularSeason20242025!$AA$3:$AA$1315,DataRegularSeason20242025!$B$3:$B$1315, "&lt;=" &amp; ED$1, DataRegularSeason20242025!$D$3:$D$1315, $A31)+SUMIFS(DataRegularSeason20242025!$AB$3:$AB$1315,DataRegularSeason20242025!$B$3:$B$1315, "&lt;=" &amp; ED$1, DataRegularSeason20242025!$E$3:$E$1315, $A31)</f>
        <v>7</v>
      </c>
      <c r="EE31">
        <f>SUMIFS(DataRegularSeason20242025!$AA$3:$AA$1315,DataRegularSeason20242025!$B$3:$B$1315, "&lt;=" &amp; EE$1, DataRegularSeason20242025!$D$3:$D$1315, $A31)+SUMIFS(DataRegularSeason20242025!$AB$3:$AB$1315,DataRegularSeason20242025!$B$3:$B$1315, "&lt;=" &amp; EE$1, DataRegularSeason20242025!$E$3:$E$1315, $A31)</f>
        <v>7</v>
      </c>
      <c r="EF31">
        <f>SUMIFS(DataRegularSeason20242025!$AA$3:$AA$1315,DataRegularSeason20242025!$B$3:$B$1315, "&lt;=" &amp; EF$1, DataRegularSeason20242025!$D$3:$D$1315, $A31)+SUMIFS(DataRegularSeason20242025!$AB$3:$AB$1315,DataRegularSeason20242025!$B$3:$B$1315, "&lt;=" &amp; EF$1, DataRegularSeason20242025!$E$3:$E$1315, $A31)</f>
        <v>7</v>
      </c>
      <c r="EG31">
        <f>SUMIFS(DataRegularSeason20242025!$AA$3:$AA$1315,DataRegularSeason20242025!$B$3:$B$1315, "&lt;=" &amp; EG$1, DataRegularSeason20242025!$D$3:$D$1315, $A31)+SUMIFS(DataRegularSeason20242025!$AB$3:$AB$1315,DataRegularSeason20242025!$B$3:$B$1315, "&lt;=" &amp; EG$1, DataRegularSeason20242025!$E$3:$E$1315, $A31)</f>
        <v>7</v>
      </c>
      <c r="EH31">
        <f>SUMIFS(DataRegularSeason20242025!$AA$3:$AA$1315,DataRegularSeason20242025!$B$3:$B$1315, "&lt;=" &amp; EH$1, DataRegularSeason20242025!$D$3:$D$1315, $A31)+SUMIFS(DataRegularSeason20242025!$AB$3:$AB$1315,DataRegularSeason20242025!$B$3:$B$1315, "&lt;=" &amp; EH$1, DataRegularSeason20242025!$E$3:$E$1315, $A31)</f>
        <v>7</v>
      </c>
      <c r="EI31">
        <f>SUMIFS(DataRegularSeason20242025!$AA$3:$AA$1315,DataRegularSeason20242025!$B$3:$B$1315, "&lt;=" &amp; EI$1, DataRegularSeason20242025!$D$3:$D$1315, $A31)+SUMIFS(DataRegularSeason20242025!$AB$3:$AB$1315,DataRegularSeason20242025!$B$3:$B$1315, "&lt;=" &amp; EI$1, DataRegularSeason20242025!$E$3:$E$1315, $A31)</f>
        <v>7</v>
      </c>
      <c r="EJ31">
        <f>SUMIFS(DataRegularSeason20242025!$AA$3:$AA$1315,DataRegularSeason20242025!$B$3:$B$1315, "&lt;=" &amp; EJ$1, DataRegularSeason20242025!$D$3:$D$1315, $A31)+SUMIFS(DataRegularSeason20242025!$AB$3:$AB$1315,DataRegularSeason20242025!$B$3:$B$1315, "&lt;=" &amp; EJ$1, DataRegularSeason20242025!$E$3:$E$1315, $A31)</f>
        <v>7</v>
      </c>
      <c r="EK31">
        <f>SUMIFS(DataRegularSeason20242025!$AA$3:$AA$1315,DataRegularSeason20242025!$B$3:$B$1315, "&lt;=" &amp; EK$1, DataRegularSeason20242025!$D$3:$D$1315, $A31)+SUMIFS(DataRegularSeason20242025!$AB$3:$AB$1315,DataRegularSeason20242025!$B$3:$B$1315, "&lt;=" &amp; EK$1, DataRegularSeason20242025!$E$3:$E$1315, $A31)</f>
        <v>7</v>
      </c>
      <c r="EL31">
        <f>SUMIFS(DataRegularSeason20242025!$AA$3:$AA$1315,DataRegularSeason20242025!$B$3:$B$1315, "&lt;=" &amp; EL$1, DataRegularSeason20242025!$D$3:$D$1315, $A31)+SUMIFS(DataRegularSeason20242025!$AB$3:$AB$1315,DataRegularSeason20242025!$B$3:$B$1315, "&lt;=" &amp; EL$1, DataRegularSeason20242025!$E$3:$E$1315, $A31)</f>
        <v>7</v>
      </c>
      <c r="EM31">
        <f>SUMIFS(DataRegularSeason20242025!$AA$3:$AA$1315,DataRegularSeason20242025!$B$3:$B$1315, "&lt;=" &amp; EM$1, DataRegularSeason20242025!$D$3:$D$1315, $A31)+SUMIFS(DataRegularSeason20242025!$AB$3:$AB$1315,DataRegularSeason20242025!$B$3:$B$1315, "&lt;=" &amp; EM$1, DataRegularSeason20242025!$E$3:$E$1315, $A31)</f>
        <v>7</v>
      </c>
      <c r="EN31">
        <f>SUMIFS(DataRegularSeason20242025!$AA$3:$AA$1315,DataRegularSeason20242025!$B$3:$B$1315, "&lt;=" &amp; EN$1, DataRegularSeason20242025!$D$3:$D$1315, $A31)+SUMIFS(DataRegularSeason20242025!$AB$3:$AB$1315,DataRegularSeason20242025!$B$3:$B$1315, "&lt;=" &amp; EN$1, DataRegularSeason20242025!$E$3:$E$1315, $A31)</f>
        <v>7</v>
      </c>
      <c r="EO31">
        <f>SUMIFS(DataRegularSeason20242025!$AA$3:$AA$1315,DataRegularSeason20242025!$B$3:$B$1315, "&lt;=" &amp; EO$1, DataRegularSeason20242025!$D$3:$D$1315, $A31)+SUMIFS(DataRegularSeason20242025!$AB$3:$AB$1315,DataRegularSeason20242025!$B$3:$B$1315, "&lt;=" &amp; EO$1, DataRegularSeason20242025!$E$3:$E$1315, $A31)</f>
        <v>7</v>
      </c>
      <c r="EP31">
        <f>SUMIFS(DataRegularSeason20242025!$AA$3:$AA$1315,DataRegularSeason20242025!$B$3:$B$1315, "&lt;=" &amp; EP$1, DataRegularSeason20242025!$D$3:$D$1315, $A31)+SUMIFS(DataRegularSeason20242025!$AB$3:$AB$1315,DataRegularSeason20242025!$B$3:$B$1315, "&lt;=" &amp; EP$1, DataRegularSeason20242025!$E$3:$E$1315, $A31)</f>
        <v>7</v>
      </c>
      <c r="EQ31">
        <f>SUMIFS(DataRegularSeason20242025!$AA$3:$AA$1315,DataRegularSeason20242025!$B$3:$B$1315, "&lt;=" &amp; EQ$1, DataRegularSeason20242025!$D$3:$D$1315, $A31)+SUMIFS(DataRegularSeason20242025!$AB$3:$AB$1315,DataRegularSeason20242025!$B$3:$B$1315, "&lt;=" &amp; EQ$1, DataRegularSeason20242025!$E$3:$E$1315, $A31)</f>
        <v>7</v>
      </c>
      <c r="ER31">
        <f>SUMIFS(DataRegularSeason20242025!$AA$3:$AA$1315,DataRegularSeason20242025!$B$3:$B$1315, "&lt;=" &amp; ER$1, DataRegularSeason20242025!$D$3:$D$1315, $A31)+SUMIFS(DataRegularSeason20242025!$AB$3:$AB$1315,DataRegularSeason20242025!$B$3:$B$1315, "&lt;=" &amp; ER$1, DataRegularSeason20242025!$E$3:$E$1315, $A31)</f>
        <v>7</v>
      </c>
      <c r="ES31">
        <f>SUMIFS(DataRegularSeason20242025!$AA$3:$AA$1315,DataRegularSeason20242025!$B$3:$B$1315, "&lt;=" &amp; ES$1, DataRegularSeason20242025!$D$3:$D$1315, $A31)+SUMIFS(DataRegularSeason20242025!$AB$3:$AB$1315,DataRegularSeason20242025!$B$3:$B$1315, "&lt;=" &amp; ES$1, DataRegularSeason20242025!$E$3:$E$1315, $A31)</f>
        <v>7</v>
      </c>
      <c r="ET31">
        <f>SUMIFS(DataRegularSeason20242025!$AA$3:$AA$1315,DataRegularSeason20242025!$B$3:$B$1315, "&lt;=" &amp; ET$1, DataRegularSeason20242025!$D$3:$D$1315, $A31)+SUMIFS(DataRegularSeason20242025!$AB$3:$AB$1315,DataRegularSeason20242025!$B$3:$B$1315, "&lt;=" &amp; ET$1, DataRegularSeason20242025!$E$3:$E$1315, $A31)</f>
        <v>7</v>
      </c>
      <c r="EU31">
        <f>SUMIFS(DataRegularSeason20242025!$AA$3:$AA$1315,DataRegularSeason20242025!$B$3:$B$1315, "&lt;=" &amp; EU$1, DataRegularSeason20242025!$D$3:$D$1315, $A31)+SUMIFS(DataRegularSeason20242025!$AB$3:$AB$1315,DataRegularSeason20242025!$B$3:$B$1315, "&lt;=" &amp; EU$1, DataRegularSeason20242025!$E$3:$E$1315, $A31)</f>
        <v>7</v>
      </c>
      <c r="EV31">
        <f>SUMIFS(DataRegularSeason20242025!$AA$3:$AA$1315,DataRegularSeason20242025!$B$3:$B$1315, "&lt;=" &amp; EV$1, DataRegularSeason20242025!$D$3:$D$1315, $A31)+SUMIFS(DataRegularSeason20242025!$AB$3:$AB$1315,DataRegularSeason20242025!$B$3:$B$1315, "&lt;=" &amp; EV$1, DataRegularSeason20242025!$E$3:$E$1315, $A31)</f>
        <v>7</v>
      </c>
      <c r="EW31">
        <f>SUMIFS(DataRegularSeason20242025!$AA$3:$AA$1315,DataRegularSeason20242025!$B$3:$B$1315, "&lt;=" &amp; EW$1, DataRegularSeason20242025!$D$3:$D$1315, $A31)+SUMIFS(DataRegularSeason20242025!$AB$3:$AB$1315,DataRegularSeason20242025!$B$3:$B$1315, "&lt;=" &amp; EW$1, DataRegularSeason20242025!$E$3:$E$1315, $A31)</f>
        <v>7</v>
      </c>
      <c r="EX31">
        <f>SUMIFS(DataRegularSeason20242025!$AA$3:$AA$1315,DataRegularSeason20242025!$B$3:$B$1315, "&lt;=" &amp; EX$1, DataRegularSeason20242025!$D$3:$D$1315, $A31)+SUMIFS(DataRegularSeason20242025!$AB$3:$AB$1315,DataRegularSeason20242025!$B$3:$B$1315, "&lt;=" &amp; EX$1, DataRegularSeason20242025!$E$3:$E$1315, $A31)</f>
        <v>7</v>
      </c>
      <c r="EY31">
        <f>SUMIFS(DataRegularSeason20242025!$AA$3:$AA$1315,DataRegularSeason20242025!$B$3:$B$1315, "&lt;=" &amp; EY$1, DataRegularSeason20242025!$D$3:$D$1315, $A31)+SUMIFS(DataRegularSeason20242025!$AB$3:$AB$1315,DataRegularSeason20242025!$B$3:$B$1315, "&lt;=" &amp; EY$1, DataRegularSeason20242025!$E$3:$E$1315, $A31)</f>
        <v>7</v>
      </c>
      <c r="EZ31">
        <f>SUMIFS(DataRegularSeason20242025!$AA$3:$AA$1315,DataRegularSeason20242025!$B$3:$B$1315, "&lt;=" &amp; EZ$1, DataRegularSeason20242025!$D$3:$D$1315, $A31)+SUMIFS(DataRegularSeason20242025!$AB$3:$AB$1315,DataRegularSeason20242025!$B$3:$B$1315, "&lt;=" &amp; EZ$1, DataRegularSeason20242025!$E$3:$E$1315, $A31)</f>
        <v>7</v>
      </c>
      <c r="FA31">
        <f>SUMIFS(DataRegularSeason20242025!$AA$3:$AA$1315,DataRegularSeason20242025!$B$3:$B$1315, "&lt;=" &amp; FA$1, DataRegularSeason20242025!$D$3:$D$1315, $A31)+SUMIFS(DataRegularSeason20242025!$AB$3:$AB$1315,DataRegularSeason20242025!$B$3:$B$1315, "&lt;=" &amp; FA$1, DataRegularSeason20242025!$E$3:$E$1315, $A31)</f>
        <v>7</v>
      </c>
      <c r="FB31">
        <f>SUMIFS(DataRegularSeason20242025!$AA$3:$AA$1315,DataRegularSeason20242025!$B$3:$B$1315, "&lt;=" &amp; FB$1, DataRegularSeason20242025!$D$3:$D$1315, $A31)+SUMIFS(DataRegularSeason20242025!$AB$3:$AB$1315,DataRegularSeason20242025!$B$3:$B$1315, "&lt;=" &amp; FB$1, DataRegularSeason20242025!$E$3:$E$1315, $A31)</f>
        <v>7</v>
      </c>
      <c r="FC31">
        <f>SUMIFS(DataRegularSeason20242025!$AA$3:$AA$1315,DataRegularSeason20242025!$B$3:$B$1315, "&lt;=" &amp; FC$1, DataRegularSeason20242025!$D$3:$D$1315, $A31)+SUMIFS(DataRegularSeason20242025!$AB$3:$AB$1315,DataRegularSeason20242025!$B$3:$B$1315, "&lt;=" &amp; FC$1, DataRegularSeason20242025!$E$3:$E$1315, $A31)</f>
        <v>7</v>
      </c>
      <c r="FD31">
        <f>SUMIFS(DataRegularSeason20242025!$AA$3:$AA$1315,DataRegularSeason20242025!$B$3:$B$1315, "&lt;=" &amp; FD$1, DataRegularSeason20242025!$D$3:$D$1315, $A31)+SUMIFS(DataRegularSeason20242025!$AB$3:$AB$1315,DataRegularSeason20242025!$B$3:$B$1315, "&lt;=" &amp; FD$1, DataRegularSeason20242025!$E$3:$E$1315, $A31)</f>
        <v>7</v>
      </c>
      <c r="FE31">
        <f>SUMIFS(DataRegularSeason20242025!$AA$3:$AA$1315,DataRegularSeason20242025!$B$3:$B$1315, "&lt;=" &amp; FE$1, DataRegularSeason20242025!$D$3:$D$1315, $A31)+SUMIFS(DataRegularSeason20242025!$AB$3:$AB$1315,DataRegularSeason20242025!$B$3:$B$1315, "&lt;=" &amp; FE$1, DataRegularSeason20242025!$E$3:$E$1315, $A31)</f>
        <v>7</v>
      </c>
      <c r="FF31">
        <f>SUMIFS(DataRegularSeason20242025!$AA$3:$AA$1315,DataRegularSeason20242025!$B$3:$B$1315, "&lt;=" &amp; FF$1, DataRegularSeason20242025!$D$3:$D$1315, $A31)+SUMIFS(DataRegularSeason20242025!$AB$3:$AB$1315,DataRegularSeason20242025!$B$3:$B$1315, "&lt;=" &amp; FF$1, DataRegularSeason20242025!$E$3:$E$1315, $A31)</f>
        <v>7</v>
      </c>
      <c r="FG31">
        <f>SUMIFS(DataRegularSeason20242025!$AA$3:$AA$1315,DataRegularSeason20242025!$B$3:$B$1315, "&lt;=" &amp; FG$1, DataRegularSeason20242025!$D$3:$D$1315, $A31)+SUMIFS(DataRegularSeason20242025!$AB$3:$AB$1315,DataRegularSeason20242025!$B$3:$B$1315, "&lt;=" &amp; FG$1, DataRegularSeason20242025!$E$3:$E$1315, $A31)</f>
        <v>7</v>
      </c>
      <c r="FH31">
        <f>SUMIFS(DataRegularSeason20242025!$AA$3:$AA$1315,DataRegularSeason20242025!$B$3:$B$1315, "&lt;=" &amp; FH$1, DataRegularSeason20242025!$D$3:$D$1315, $A31)+SUMIFS(DataRegularSeason20242025!$AB$3:$AB$1315,DataRegularSeason20242025!$B$3:$B$1315, "&lt;=" &amp; FH$1, DataRegularSeason20242025!$E$3:$E$1315, $A31)</f>
        <v>7</v>
      </c>
      <c r="FI31">
        <f>SUMIFS(DataRegularSeason20242025!$AA$3:$AA$1315,DataRegularSeason20242025!$B$3:$B$1315, "&lt;=" &amp; FI$1, DataRegularSeason20242025!$D$3:$D$1315, $A31)+SUMIFS(DataRegularSeason20242025!$AB$3:$AB$1315,DataRegularSeason20242025!$B$3:$B$1315, "&lt;=" &amp; FI$1, DataRegularSeason20242025!$E$3:$E$1315, $A31)</f>
        <v>7</v>
      </c>
      <c r="FJ31">
        <f>SUMIFS(DataRegularSeason20242025!$AA$3:$AA$1315,DataRegularSeason20242025!$B$3:$B$1315, "&lt;=" &amp; FJ$1, DataRegularSeason20242025!$D$3:$D$1315, $A31)+SUMIFS(DataRegularSeason20242025!$AB$3:$AB$1315,DataRegularSeason20242025!$B$3:$B$1315, "&lt;=" &amp; FJ$1, DataRegularSeason20242025!$E$3:$E$1315, $A31)</f>
        <v>7</v>
      </c>
      <c r="FK31">
        <f>SUMIFS(DataRegularSeason20242025!$AA$3:$AA$1315,DataRegularSeason20242025!$B$3:$B$1315, "&lt;=" &amp; FK$1, DataRegularSeason20242025!$D$3:$D$1315, $A31)+SUMIFS(DataRegularSeason20242025!$AB$3:$AB$1315,DataRegularSeason20242025!$B$3:$B$1315, "&lt;=" &amp; FK$1, DataRegularSeason20242025!$E$3:$E$1315, $A31)</f>
        <v>7</v>
      </c>
      <c r="FL31">
        <f>SUMIFS(DataRegularSeason20242025!$AA$3:$AA$1315,DataRegularSeason20242025!$B$3:$B$1315, "&lt;=" &amp; FL$1, DataRegularSeason20242025!$D$3:$D$1315, $A31)+SUMIFS(DataRegularSeason20242025!$AB$3:$AB$1315,DataRegularSeason20242025!$B$3:$B$1315, "&lt;=" &amp; FL$1, DataRegularSeason20242025!$E$3:$E$1315, $A31)</f>
        <v>7</v>
      </c>
      <c r="FM31">
        <f>SUMIFS(DataRegularSeason20242025!$AA$3:$AA$1315,DataRegularSeason20242025!$B$3:$B$1315, "&lt;=" &amp; FM$1, DataRegularSeason20242025!$D$3:$D$1315, $A31)+SUMIFS(DataRegularSeason20242025!$AB$3:$AB$1315,DataRegularSeason20242025!$B$3:$B$1315, "&lt;=" &amp; FM$1, DataRegularSeason20242025!$E$3:$E$1315, $A31)</f>
        <v>7</v>
      </c>
      <c r="FN31">
        <f>SUMIFS(DataRegularSeason20242025!$AA$3:$AA$1315,DataRegularSeason20242025!$B$3:$B$1315, "&lt;=" &amp; FN$1, DataRegularSeason20242025!$D$3:$D$1315, $A31)+SUMIFS(DataRegularSeason20242025!$AB$3:$AB$1315,DataRegularSeason20242025!$B$3:$B$1315, "&lt;=" &amp; FN$1, DataRegularSeason20242025!$E$3:$E$1315, $A31)</f>
        <v>7</v>
      </c>
      <c r="FO31">
        <f>SUMIFS(DataRegularSeason20242025!$AA$3:$AA$1315,DataRegularSeason20242025!$B$3:$B$1315, "&lt;=" &amp; FO$1, DataRegularSeason20242025!$D$3:$D$1315, $A31)+SUMIFS(DataRegularSeason20242025!$AB$3:$AB$1315,DataRegularSeason20242025!$B$3:$B$1315, "&lt;=" &amp; FO$1, DataRegularSeason20242025!$E$3:$E$1315, $A31)</f>
        <v>7</v>
      </c>
      <c r="FP31">
        <f>SUMIFS(DataRegularSeason20242025!$AA$3:$AA$1315,DataRegularSeason20242025!$B$3:$B$1315, "&lt;=" &amp; FP$1, DataRegularSeason20242025!$D$3:$D$1315, $A31)+SUMIFS(DataRegularSeason20242025!$AB$3:$AB$1315,DataRegularSeason20242025!$B$3:$B$1315, "&lt;=" &amp; FP$1, DataRegularSeason20242025!$E$3:$E$1315, $A31)</f>
        <v>7</v>
      </c>
      <c r="FQ31">
        <f>SUMIFS(DataRegularSeason20242025!$AA$3:$AA$1315,DataRegularSeason20242025!$B$3:$B$1315, "&lt;=" &amp; FQ$1, DataRegularSeason20242025!$D$3:$D$1315, $A31)+SUMIFS(DataRegularSeason20242025!$AB$3:$AB$1315,DataRegularSeason20242025!$B$3:$B$1315, "&lt;=" &amp; FQ$1, DataRegularSeason20242025!$E$3:$E$1315, $A31)</f>
        <v>7</v>
      </c>
      <c r="FR31">
        <f>SUMIFS(DataRegularSeason20242025!$AA$3:$AA$1315,DataRegularSeason20242025!$B$3:$B$1315, "&lt;=" &amp; FR$1, DataRegularSeason20242025!$D$3:$D$1315, $A31)+SUMIFS(DataRegularSeason20242025!$AB$3:$AB$1315,DataRegularSeason20242025!$B$3:$B$1315, "&lt;=" &amp; FR$1, DataRegularSeason20242025!$E$3:$E$1315, $A31)</f>
        <v>7</v>
      </c>
      <c r="FS31">
        <f>SUMIFS(DataRegularSeason20242025!$AA$3:$AA$1315,DataRegularSeason20242025!$B$3:$B$1315, "&lt;=" &amp; FS$1, DataRegularSeason20242025!$D$3:$D$1315, $A31)+SUMIFS(DataRegularSeason20242025!$AB$3:$AB$1315,DataRegularSeason20242025!$B$3:$B$1315, "&lt;=" &amp; FS$1, DataRegularSeason20242025!$E$3:$E$1315, $A31)</f>
        <v>7</v>
      </c>
      <c r="FT31">
        <f>SUMIFS(DataRegularSeason20242025!$AA$3:$AA$1315,DataRegularSeason20242025!$B$3:$B$1315, "&lt;=" &amp; FT$1, DataRegularSeason20242025!$D$3:$D$1315, $A31)+SUMIFS(DataRegularSeason20242025!$AB$3:$AB$1315,DataRegularSeason20242025!$B$3:$B$1315, "&lt;=" &amp; FT$1, DataRegularSeason20242025!$E$3:$E$1315, $A31)</f>
        <v>7</v>
      </c>
      <c r="FU31">
        <f>SUMIFS(DataRegularSeason20242025!$AA$3:$AA$1315,DataRegularSeason20242025!$B$3:$B$1315, "&lt;=" &amp; FU$1, DataRegularSeason20242025!$D$3:$D$1315, $A31)+SUMIFS(DataRegularSeason20242025!$AB$3:$AB$1315,DataRegularSeason20242025!$B$3:$B$1315, "&lt;=" &amp; FU$1, DataRegularSeason20242025!$E$3:$E$1315, $A31)</f>
        <v>7</v>
      </c>
      <c r="FV31">
        <f>SUMIFS(DataRegularSeason20242025!$AA$3:$AA$1315,DataRegularSeason20242025!$B$3:$B$1315, "&lt;=" &amp; FV$1, DataRegularSeason20242025!$D$3:$D$1315, $A31)+SUMIFS(DataRegularSeason20242025!$AB$3:$AB$1315,DataRegularSeason20242025!$B$3:$B$1315, "&lt;=" &amp; FV$1, DataRegularSeason20242025!$E$3:$E$1315, $A31)</f>
        <v>7</v>
      </c>
      <c r="FW31">
        <f>SUMIFS(DataRegularSeason20242025!$AA$3:$AA$1315,DataRegularSeason20242025!$B$3:$B$1315, "&lt;=" &amp; FW$1, DataRegularSeason20242025!$D$3:$D$1315, $A31)+SUMIFS(DataRegularSeason20242025!$AB$3:$AB$1315,DataRegularSeason20242025!$B$3:$B$1315, "&lt;=" &amp; FW$1, DataRegularSeason20242025!$E$3:$E$1315, $A31)</f>
        <v>7</v>
      </c>
      <c r="FX31">
        <f>SUMIFS(DataRegularSeason20242025!$AA$3:$AA$1315,DataRegularSeason20242025!$B$3:$B$1315, "&lt;=" &amp; FX$1, DataRegularSeason20242025!$D$3:$D$1315, $A31)+SUMIFS(DataRegularSeason20242025!$AB$3:$AB$1315,DataRegularSeason20242025!$B$3:$B$1315, "&lt;=" &amp; FX$1, DataRegularSeason20242025!$E$3:$E$1315, $A31)</f>
        <v>7</v>
      </c>
      <c r="FY31">
        <f>SUMIFS(DataRegularSeason20242025!$AA$3:$AA$1315,DataRegularSeason20242025!$B$3:$B$1315, "&lt;=" &amp; FY$1, DataRegularSeason20242025!$D$3:$D$1315, $A31)+SUMIFS(DataRegularSeason20242025!$AB$3:$AB$1315,DataRegularSeason20242025!$B$3:$B$1315, "&lt;=" &amp; FY$1, DataRegularSeason20242025!$E$3:$E$1315, $A31)</f>
        <v>7</v>
      </c>
      <c r="FZ31">
        <f>SUMIFS(DataRegularSeason20242025!$AA$3:$AA$1315,DataRegularSeason20242025!$B$3:$B$1315, "&lt;=" &amp; FZ$1, DataRegularSeason20242025!$D$3:$D$1315, $A31)+SUMIFS(DataRegularSeason20242025!$AB$3:$AB$1315,DataRegularSeason20242025!$B$3:$B$1315, "&lt;=" &amp; FZ$1, DataRegularSeason20242025!$E$3:$E$1315, $A31)</f>
        <v>7</v>
      </c>
      <c r="GA31">
        <f>SUMIFS(DataRegularSeason20242025!$AA$3:$AA$1315,DataRegularSeason20242025!$B$3:$B$1315, "&lt;=" &amp; GA$1, DataRegularSeason20242025!$D$3:$D$1315, $A31)+SUMIFS(DataRegularSeason20242025!$AB$3:$AB$1315,DataRegularSeason20242025!$B$3:$B$1315, "&lt;=" &amp; GA$1, DataRegularSeason20242025!$E$3:$E$1315, $A31)</f>
        <v>7</v>
      </c>
      <c r="GB31">
        <f>SUMIFS(DataRegularSeason20242025!$AA$3:$AA$1315,DataRegularSeason20242025!$B$3:$B$1315, "&lt;=" &amp; GB$1, DataRegularSeason20242025!$D$3:$D$1315, $A31)+SUMIFS(DataRegularSeason20242025!$AB$3:$AB$1315,DataRegularSeason20242025!$B$3:$B$1315, "&lt;=" &amp; GB$1, DataRegularSeason20242025!$E$3:$E$1315, $A31)</f>
        <v>7</v>
      </c>
      <c r="GC31">
        <f>SUMIFS(DataRegularSeason20242025!$AA$3:$AA$1315,DataRegularSeason20242025!$B$3:$B$1315, "&lt;=" &amp; GC$1, DataRegularSeason20242025!$D$3:$D$1315, $A31)+SUMIFS(DataRegularSeason20242025!$AB$3:$AB$1315,DataRegularSeason20242025!$B$3:$B$1315, "&lt;=" &amp; GC$1, DataRegularSeason20242025!$E$3:$E$1315, $A31)</f>
        <v>7</v>
      </c>
      <c r="GD31">
        <f>SUMIFS(DataRegularSeason20242025!$AA$3:$AA$1315,DataRegularSeason20242025!$B$3:$B$1315, "&lt;=" &amp; GD$1, DataRegularSeason20242025!$D$3:$D$1315, $A31)+SUMIFS(DataRegularSeason20242025!$AB$3:$AB$1315,DataRegularSeason20242025!$B$3:$B$1315, "&lt;=" &amp; GD$1, DataRegularSeason20242025!$E$3:$E$1315, $A31)</f>
        <v>7</v>
      </c>
      <c r="GE31">
        <f>SUMIFS(DataRegularSeason20242025!$AA$3:$AA$1315,DataRegularSeason20242025!$B$3:$B$1315, "&lt;=" &amp; GE$1, DataRegularSeason20242025!$D$3:$D$1315, $A31)+SUMIFS(DataRegularSeason20242025!$AB$3:$AB$1315,DataRegularSeason20242025!$B$3:$B$1315, "&lt;=" &amp; GE$1, DataRegularSeason20242025!$E$3:$E$1315, $A31)</f>
        <v>7</v>
      </c>
      <c r="GF31">
        <f>SUMIFS(DataRegularSeason20242025!$AA$3:$AA$1315,DataRegularSeason20242025!$B$3:$B$1315, "&lt;=" &amp; GF$1, DataRegularSeason20242025!$D$3:$D$1315, $A31)+SUMIFS(DataRegularSeason20242025!$AB$3:$AB$1315,DataRegularSeason20242025!$B$3:$B$1315, "&lt;=" &amp; GF$1, DataRegularSeason20242025!$E$3:$E$1315, $A31)</f>
        <v>7</v>
      </c>
      <c r="GG31">
        <f>SUMIFS(DataRegularSeason20242025!$AA$3:$AA$1315,DataRegularSeason20242025!$B$3:$B$1315, "&lt;=" &amp; GG$1, DataRegularSeason20242025!$D$3:$D$1315, $A31)+SUMIFS(DataRegularSeason20242025!$AB$3:$AB$1315,DataRegularSeason20242025!$B$3:$B$1315, "&lt;=" &amp; GG$1, DataRegularSeason20242025!$E$3:$E$1315, $A31)</f>
        <v>7</v>
      </c>
      <c r="GH31">
        <f>SUMIFS(DataRegularSeason20242025!$AA$3:$AA$1315,DataRegularSeason20242025!$B$3:$B$1315, "&lt;=" &amp; GH$1, DataRegularSeason20242025!$D$3:$D$1315, $A31)+SUMIFS(DataRegularSeason20242025!$AB$3:$AB$1315,DataRegularSeason20242025!$B$3:$B$1315, "&lt;=" &amp; GH$1, DataRegularSeason20242025!$E$3:$E$1315, $A31)</f>
        <v>7</v>
      </c>
      <c r="GI31">
        <f>SUMIFS(DataRegularSeason20242025!$AA$3:$AA$1315,DataRegularSeason20242025!$B$3:$B$1315, "&lt;=" &amp; GI$1, DataRegularSeason20242025!$D$3:$D$1315, $A31)+SUMIFS(DataRegularSeason20242025!$AB$3:$AB$1315,DataRegularSeason20242025!$B$3:$B$1315, "&lt;=" &amp; GI$1, DataRegularSeason20242025!$E$3:$E$1315, $A31)</f>
        <v>7</v>
      </c>
      <c r="GJ31">
        <f>SUMIFS(DataRegularSeason20242025!$AA$3:$AA$1315,DataRegularSeason20242025!$B$3:$B$1315, "&lt;=" &amp; GJ$1, DataRegularSeason20242025!$D$3:$D$1315, $A31)+SUMIFS(DataRegularSeason20242025!$AB$3:$AB$1315,DataRegularSeason20242025!$B$3:$B$1315, "&lt;=" &amp; GJ$1, DataRegularSeason20242025!$E$3:$E$1315, $A31)</f>
        <v>7</v>
      </c>
      <c r="GK31">
        <f>SUMIFS(DataRegularSeason20242025!$AA$3:$AA$1315,DataRegularSeason20242025!$B$3:$B$1315, "&lt;=" &amp; GK$1, DataRegularSeason20242025!$D$3:$D$1315, $A31)+SUMIFS(DataRegularSeason20242025!$AB$3:$AB$1315,DataRegularSeason20242025!$B$3:$B$1315, "&lt;=" &amp; GK$1, DataRegularSeason20242025!$E$3:$E$1315, $A31)</f>
        <v>7</v>
      </c>
      <c r="GL31">
        <f>SUMIFS(DataRegularSeason20242025!$AA$3:$AA$1315,DataRegularSeason20242025!$B$3:$B$1315, "&lt;=" &amp; GL$1, DataRegularSeason20242025!$D$3:$D$1315, $A31)+SUMIFS(DataRegularSeason20242025!$AB$3:$AB$1315,DataRegularSeason20242025!$B$3:$B$1315, "&lt;=" &amp; GL$1, DataRegularSeason20242025!$E$3:$E$1315, $A31)</f>
        <v>7</v>
      </c>
      <c r="GM31">
        <f>SUMIFS(DataRegularSeason20242025!$AA$3:$AA$1315,DataRegularSeason20242025!$B$3:$B$1315, "&lt;=" &amp; GM$1, DataRegularSeason20242025!$D$3:$D$1315, $A31)+SUMIFS(DataRegularSeason20242025!$AB$3:$AB$1315,DataRegularSeason20242025!$B$3:$B$1315, "&lt;=" &amp; GM$1, DataRegularSeason20242025!$E$3:$E$1315, $A31)</f>
        <v>7</v>
      </c>
      <c r="GN31">
        <f>SUMIFS(DataRegularSeason20242025!$AA$3:$AA$1315,DataRegularSeason20242025!$B$3:$B$1315, "&lt;=" &amp; GN$1, DataRegularSeason20242025!$D$3:$D$1315, $A31)+SUMIFS(DataRegularSeason20242025!$AB$3:$AB$1315,DataRegularSeason20242025!$B$3:$B$1315, "&lt;=" &amp; GN$1, DataRegularSeason20242025!$E$3:$E$1315, $A31)</f>
        <v>7</v>
      </c>
      <c r="GO31">
        <f>SUMIFS(DataRegularSeason20242025!$AA$3:$AA$1315,DataRegularSeason20242025!$B$3:$B$1315, "&lt;=" &amp; GO$1, DataRegularSeason20242025!$D$3:$D$1315, $A31)+SUMIFS(DataRegularSeason20242025!$AB$3:$AB$1315,DataRegularSeason20242025!$B$3:$B$1315, "&lt;=" &amp; GO$1, DataRegularSeason20242025!$E$3:$E$1315, $A31)</f>
        <v>7</v>
      </c>
      <c r="GP31">
        <f>SUMIFS(DataRegularSeason20242025!$AA$3:$AA$1315,DataRegularSeason20242025!$B$3:$B$1315, "&lt;=" &amp; GP$1, DataRegularSeason20242025!$D$3:$D$1315, $A31)+SUMIFS(DataRegularSeason20242025!$AB$3:$AB$1315,DataRegularSeason20242025!$B$3:$B$1315, "&lt;=" &amp; GP$1, DataRegularSeason20242025!$E$3:$E$1315, $A31)</f>
        <v>7</v>
      </c>
      <c r="GQ31">
        <f>SUMIFS(DataRegularSeason20242025!$AA$3:$AA$1315,DataRegularSeason20242025!$B$3:$B$1315, "&lt;=" &amp; GQ$1, DataRegularSeason20242025!$D$3:$D$1315, $A31)+SUMIFS(DataRegularSeason20242025!$AB$3:$AB$1315,DataRegularSeason20242025!$B$3:$B$1315, "&lt;=" &amp; GQ$1, DataRegularSeason20242025!$E$3:$E$1315, $A31)</f>
        <v>7</v>
      </c>
      <c r="GR31">
        <f>SUMIFS(DataRegularSeason20242025!$AA$3:$AA$1315,DataRegularSeason20242025!$B$3:$B$1315, "&lt;=" &amp; GR$1, DataRegularSeason20242025!$D$3:$D$1315, $A31)+SUMIFS(DataRegularSeason20242025!$AB$3:$AB$1315,DataRegularSeason20242025!$B$3:$B$1315, "&lt;=" &amp; GR$1, DataRegularSeason20242025!$E$3:$E$1315, $A31)</f>
        <v>7</v>
      </c>
      <c r="GS31">
        <f>SUMIFS(DataRegularSeason20242025!$AA$3:$AA$1315,DataRegularSeason20242025!$B$3:$B$1315, "&lt;=" &amp; GS$1, DataRegularSeason20242025!$D$3:$D$1315, $A31)+SUMIFS(DataRegularSeason20242025!$AB$3:$AB$1315,DataRegularSeason20242025!$B$3:$B$1315, "&lt;=" &amp; GS$1, DataRegularSeason20242025!$E$3:$E$1315, $A31)</f>
        <v>7</v>
      </c>
      <c r="GT31">
        <f>SUMIFS(DataRegularSeason20242025!$AA$3:$AA$1315,DataRegularSeason20242025!$B$3:$B$1315, "&lt;=" &amp; GT$1, DataRegularSeason20242025!$D$3:$D$1315, $A31)+SUMIFS(DataRegularSeason20242025!$AB$3:$AB$1315,DataRegularSeason20242025!$B$3:$B$1315, "&lt;=" &amp; GT$1, DataRegularSeason20242025!$E$3:$E$1315, $A31)</f>
        <v>7</v>
      </c>
      <c r="GU31">
        <f>SUMIFS(DataRegularSeason20242025!$AA$3:$AA$1315,DataRegularSeason20242025!$B$3:$B$1315, "&lt;=" &amp; GU$1, DataRegularSeason20242025!$D$3:$D$1315, $A31)+SUMIFS(DataRegularSeason20242025!$AB$3:$AB$1315,DataRegularSeason20242025!$B$3:$B$1315, "&lt;=" &amp; GU$1, DataRegularSeason20242025!$E$3:$E$1315, $A31)</f>
        <v>7</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7</v>
      </c>
      <c r="AE32">
        <f>SUMIFS(DataRegularSeason20242025!$AA$3:$AA$1315,DataRegularSeason20242025!$B$3:$B$1315, "&lt;=" &amp; AE$1, DataRegularSeason20242025!$D$3:$D$1315, $A32)+SUMIFS(DataRegularSeason20242025!$AB$3:$AB$1315,DataRegularSeason20242025!$B$3:$B$1315, "&lt;=" &amp; AE$1, DataRegularSeason20242025!$E$3:$E$1315, $A32)</f>
        <v>7</v>
      </c>
      <c r="AF32">
        <f>SUMIFS(DataRegularSeason20242025!$AA$3:$AA$1315,DataRegularSeason20242025!$B$3:$B$1315, "&lt;=" &amp; AF$1, DataRegularSeason20242025!$D$3:$D$1315, $A32)+SUMIFS(DataRegularSeason20242025!$AB$3:$AB$1315,DataRegularSeason20242025!$B$3:$B$1315, "&lt;=" &amp; AF$1, DataRegularSeason20242025!$E$3:$E$1315, $A32)</f>
        <v>7</v>
      </c>
      <c r="AG32">
        <f>SUMIFS(DataRegularSeason20242025!$AA$3:$AA$1315,DataRegularSeason20242025!$B$3:$B$1315, "&lt;=" &amp; AG$1, DataRegularSeason20242025!$D$3:$D$1315, $A32)+SUMIFS(DataRegularSeason20242025!$AB$3:$AB$1315,DataRegularSeason20242025!$B$3:$B$1315, "&lt;=" &amp; AG$1, DataRegularSeason20242025!$E$3:$E$1315, $A32)</f>
        <v>7</v>
      </c>
      <c r="AH32">
        <f>SUMIFS(DataRegularSeason20242025!$AA$3:$AA$1315,DataRegularSeason20242025!$B$3:$B$1315, "&lt;=" &amp; AH$1, DataRegularSeason20242025!$D$3:$D$1315, $A32)+SUMIFS(DataRegularSeason20242025!$AB$3:$AB$1315,DataRegularSeason20242025!$B$3:$B$1315, "&lt;=" &amp; AH$1, DataRegularSeason20242025!$E$3:$E$1315, $A32)</f>
        <v>7</v>
      </c>
      <c r="AI32">
        <f>SUMIFS(DataRegularSeason20242025!$AA$3:$AA$1315,DataRegularSeason20242025!$B$3:$B$1315, "&lt;=" &amp; AI$1, DataRegularSeason20242025!$D$3:$D$1315, $A32)+SUMIFS(DataRegularSeason20242025!$AB$3:$AB$1315,DataRegularSeason20242025!$B$3:$B$1315, "&lt;=" &amp; AI$1, DataRegularSeason20242025!$E$3:$E$1315, $A32)</f>
        <v>7</v>
      </c>
      <c r="AJ32">
        <f>SUMIFS(DataRegularSeason20242025!$AA$3:$AA$1315,DataRegularSeason20242025!$B$3:$B$1315, "&lt;=" &amp; AJ$1, DataRegularSeason20242025!$D$3:$D$1315, $A32)+SUMIFS(DataRegularSeason20242025!$AB$3:$AB$1315,DataRegularSeason20242025!$B$3:$B$1315, "&lt;=" &amp; AJ$1, DataRegularSeason20242025!$E$3:$E$1315, $A32)</f>
        <v>7</v>
      </c>
      <c r="AK32">
        <f>SUMIFS(DataRegularSeason20242025!$AA$3:$AA$1315,DataRegularSeason20242025!$B$3:$B$1315, "&lt;=" &amp; AK$1, DataRegularSeason20242025!$D$3:$D$1315, $A32)+SUMIFS(DataRegularSeason20242025!$AB$3:$AB$1315,DataRegularSeason20242025!$B$3:$B$1315, "&lt;=" &amp; AK$1, DataRegularSeason20242025!$E$3:$E$1315, $A32)</f>
        <v>7</v>
      </c>
      <c r="AL32">
        <f>SUMIFS(DataRegularSeason20242025!$AA$3:$AA$1315,DataRegularSeason20242025!$B$3:$B$1315, "&lt;=" &amp; AL$1, DataRegularSeason20242025!$D$3:$D$1315, $A32)+SUMIFS(DataRegularSeason20242025!$AB$3:$AB$1315,DataRegularSeason20242025!$B$3:$B$1315, "&lt;=" &amp; AL$1, DataRegularSeason20242025!$E$3:$E$1315, $A32)</f>
        <v>7</v>
      </c>
      <c r="AM32">
        <f>SUMIFS(DataRegularSeason20242025!$AA$3:$AA$1315,DataRegularSeason20242025!$B$3:$B$1315, "&lt;=" &amp; AM$1, DataRegularSeason20242025!$D$3:$D$1315, $A32)+SUMIFS(DataRegularSeason20242025!$AB$3:$AB$1315,DataRegularSeason20242025!$B$3:$B$1315, "&lt;=" &amp; AM$1, DataRegularSeason20242025!$E$3:$E$1315, $A32)</f>
        <v>7</v>
      </c>
      <c r="AN32">
        <f>SUMIFS(DataRegularSeason20242025!$AA$3:$AA$1315,DataRegularSeason20242025!$B$3:$B$1315, "&lt;=" &amp; AN$1, DataRegularSeason20242025!$D$3:$D$1315, $A32)+SUMIFS(DataRegularSeason20242025!$AB$3:$AB$1315,DataRegularSeason20242025!$B$3:$B$1315, "&lt;=" &amp; AN$1, DataRegularSeason20242025!$E$3:$E$1315, $A32)</f>
        <v>7</v>
      </c>
      <c r="AO32">
        <f>SUMIFS(DataRegularSeason20242025!$AA$3:$AA$1315,DataRegularSeason20242025!$B$3:$B$1315, "&lt;=" &amp; AO$1, DataRegularSeason20242025!$D$3:$D$1315, $A32)+SUMIFS(DataRegularSeason20242025!$AB$3:$AB$1315,DataRegularSeason20242025!$B$3:$B$1315, "&lt;=" &amp; AO$1, DataRegularSeason20242025!$E$3:$E$1315, $A32)</f>
        <v>7</v>
      </c>
      <c r="AP32">
        <f>SUMIFS(DataRegularSeason20242025!$AA$3:$AA$1315,DataRegularSeason20242025!$B$3:$B$1315, "&lt;=" &amp; AP$1, DataRegularSeason20242025!$D$3:$D$1315, $A32)+SUMIFS(DataRegularSeason20242025!$AB$3:$AB$1315,DataRegularSeason20242025!$B$3:$B$1315, "&lt;=" &amp; AP$1, DataRegularSeason20242025!$E$3:$E$1315, $A32)</f>
        <v>7</v>
      </c>
      <c r="AQ32">
        <f>SUMIFS(DataRegularSeason20242025!$AA$3:$AA$1315,DataRegularSeason20242025!$B$3:$B$1315, "&lt;=" &amp; AQ$1, DataRegularSeason20242025!$D$3:$D$1315, $A32)+SUMIFS(DataRegularSeason20242025!$AB$3:$AB$1315,DataRegularSeason20242025!$B$3:$B$1315, "&lt;=" &amp; AQ$1, DataRegularSeason20242025!$E$3:$E$1315, $A32)</f>
        <v>7</v>
      </c>
      <c r="AR32">
        <f>SUMIFS(DataRegularSeason20242025!$AA$3:$AA$1315,DataRegularSeason20242025!$B$3:$B$1315, "&lt;=" &amp; AR$1, DataRegularSeason20242025!$D$3:$D$1315, $A32)+SUMIFS(DataRegularSeason20242025!$AB$3:$AB$1315,DataRegularSeason20242025!$B$3:$B$1315, "&lt;=" &amp; AR$1, DataRegularSeason20242025!$E$3:$E$1315, $A32)</f>
        <v>7</v>
      </c>
      <c r="AS32">
        <f>SUMIFS(DataRegularSeason20242025!$AA$3:$AA$1315,DataRegularSeason20242025!$B$3:$B$1315, "&lt;=" &amp; AS$1, DataRegularSeason20242025!$D$3:$D$1315, $A32)+SUMIFS(DataRegularSeason20242025!$AB$3:$AB$1315,DataRegularSeason20242025!$B$3:$B$1315, "&lt;=" &amp; AS$1, DataRegularSeason20242025!$E$3:$E$1315, $A32)</f>
        <v>7</v>
      </c>
      <c r="AT32">
        <f>SUMIFS(DataRegularSeason20242025!$AA$3:$AA$1315,DataRegularSeason20242025!$B$3:$B$1315, "&lt;=" &amp; AT$1, DataRegularSeason20242025!$D$3:$D$1315, $A32)+SUMIFS(DataRegularSeason20242025!$AB$3:$AB$1315,DataRegularSeason20242025!$B$3:$B$1315, "&lt;=" &amp; AT$1, DataRegularSeason20242025!$E$3:$E$1315, $A32)</f>
        <v>7</v>
      </c>
      <c r="AU32">
        <f>SUMIFS(DataRegularSeason20242025!$AA$3:$AA$1315,DataRegularSeason20242025!$B$3:$B$1315, "&lt;=" &amp; AU$1, DataRegularSeason20242025!$D$3:$D$1315, $A32)+SUMIFS(DataRegularSeason20242025!$AB$3:$AB$1315,DataRegularSeason20242025!$B$3:$B$1315, "&lt;=" &amp; AU$1, DataRegularSeason20242025!$E$3:$E$1315, $A32)</f>
        <v>7</v>
      </c>
      <c r="AV32">
        <f>SUMIFS(DataRegularSeason20242025!$AA$3:$AA$1315,DataRegularSeason20242025!$B$3:$B$1315, "&lt;=" &amp; AV$1, DataRegularSeason20242025!$D$3:$D$1315, $A32)+SUMIFS(DataRegularSeason20242025!$AB$3:$AB$1315,DataRegularSeason20242025!$B$3:$B$1315, "&lt;=" &amp; AV$1, DataRegularSeason20242025!$E$3:$E$1315, $A32)</f>
        <v>7</v>
      </c>
      <c r="AW32">
        <f>SUMIFS(DataRegularSeason20242025!$AA$3:$AA$1315,DataRegularSeason20242025!$B$3:$B$1315, "&lt;=" &amp; AW$1, DataRegularSeason20242025!$D$3:$D$1315, $A32)+SUMIFS(DataRegularSeason20242025!$AB$3:$AB$1315,DataRegularSeason20242025!$B$3:$B$1315, "&lt;=" &amp; AW$1, DataRegularSeason20242025!$E$3:$E$1315, $A32)</f>
        <v>7</v>
      </c>
      <c r="AX32">
        <f>SUMIFS(DataRegularSeason20242025!$AA$3:$AA$1315,DataRegularSeason20242025!$B$3:$B$1315, "&lt;=" &amp; AX$1, DataRegularSeason20242025!$D$3:$D$1315, $A32)+SUMIFS(DataRegularSeason20242025!$AB$3:$AB$1315,DataRegularSeason20242025!$B$3:$B$1315, "&lt;=" &amp; AX$1, DataRegularSeason20242025!$E$3:$E$1315, $A32)</f>
        <v>7</v>
      </c>
      <c r="AY32">
        <f>SUMIFS(DataRegularSeason20242025!$AA$3:$AA$1315,DataRegularSeason20242025!$B$3:$B$1315, "&lt;=" &amp; AY$1, DataRegularSeason20242025!$D$3:$D$1315, $A32)+SUMIFS(DataRegularSeason20242025!$AB$3:$AB$1315,DataRegularSeason20242025!$B$3:$B$1315, "&lt;=" &amp; AY$1, DataRegularSeason20242025!$E$3:$E$1315, $A32)</f>
        <v>7</v>
      </c>
      <c r="AZ32">
        <f>SUMIFS(DataRegularSeason20242025!$AA$3:$AA$1315,DataRegularSeason20242025!$B$3:$B$1315, "&lt;=" &amp; AZ$1, DataRegularSeason20242025!$D$3:$D$1315, $A32)+SUMIFS(DataRegularSeason20242025!$AB$3:$AB$1315,DataRegularSeason20242025!$B$3:$B$1315, "&lt;=" &amp; AZ$1, DataRegularSeason20242025!$E$3:$E$1315, $A32)</f>
        <v>7</v>
      </c>
      <c r="BA32">
        <f>SUMIFS(DataRegularSeason20242025!$AA$3:$AA$1315,DataRegularSeason20242025!$B$3:$B$1315, "&lt;=" &amp; BA$1, DataRegularSeason20242025!$D$3:$D$1315, $A32)+SUMIFS(DataRegularSeason20242025!$AB$3:$AB$1315,DataRegularSeason20242025!$B$3:$B$1315, "&lt;=" &amp; BA$1, DataRegularSeason20242025!$E$3:$E$1315, $A32)</f>
        <v>7</v>
      </c>
      <c r="BB32">
        <f>SUMIFS(DataRegularSeason20242025!$AA$3:$AA$1315,DataRegularSeason20242025!$B$3:$B$1315, "&lt;=" &amp; BB$1, DataRegularSeason20242025!$D$3:$D$1315, $A32)+SUMIFS(DataRegularSeason20242025!$AB$3:$AB$1315,DataRegularSeason20242025!$B$3:$B$1315, "&lt;=" &amp; BB$1, DataRegularSeason20242025!$E$3:$E$1315, $A32)</f>
        <v>7</v>
      </c>
      <c r="BC32">
        <f>SUMIFS(DataRegularSeason20242025!$AA$3:$AA$1315,DataRegularSeason20242025!$B$3:$B$1315, "&lt;=" &amp; BC$1, DataRegularSeason20242025!$D$3:$D$1315, $A32)+SUMIFS(DataRegularSeason20242025!$AB$3:$AB$1315,DataRegularSeason20242025!$B$3:$B$1315, "&lt;=" &amp; BC$1, DataRegularSeason20242025!$E$3:$E$1315, $A32)</f>
        <v>7</v>
      </c>
      <c r="BD32">
        <f>SUMIFS(DataRegularSeason20242025!$AA$3:$AA$1315,DataRegularSeason20242025!$B$3:$B$1315, "&lt;=" &amp; BD$1, DataRegularSeason20242025!$D$3:$D$1315, $A32)+SUMIFS(DataRegularSeason20242025!$AB$3:$AB$1315,DataRegularSeason20242025!$B$3:$B$1315, "&lt;=" &amp; BD$1, DataRegularSeason20242025!$E$3:$E$1315, $A32)</f>
        <v>7</v>
      </c>
      <c r="BE32">
        <f>SUMIFS(DataRegularSeason20242025!$AA$3:$AA$1315,DataRegularSeason20242025!$B$3:$B$1315, "&lt;=" &amp; BE$1, DataRegularSeason20242025!$D$3:$D$1315, $A32)+SUMIFS(DataRegularSeason20242025!$AB$3:$AB$1315,DataRegularSeason20242025!$B$3:$B$1315, "&lt;=" &amp; BE$1, DataRegularSeason20242025!$E$3:$E$1315, $A32)</f>
        <v>7</v>
      </c>
      <c r="BF32">
        <f>SUMIFS(DataRegularSeason20242025!$AA$3:$AA$1315,DataRegularSeason20242025!$B$3:$B$1315, "&lt;=" &amp; BF$1, DataRegularSeason20242025!$D$3:$D$1315, $A32)+SUMIFS(DataRegularSeason20242025!$AB$3:$AB$1315,DataRegularSeason20242025!$B$3:$B$1315, "&lt;=" &amp; BF$1, DataRegularSeason20242025!$E$3:$E$1315, $A32)</f>
        <v>7</v>
      </c>
      <c r="BG32">
        <f>SUMIFS(DataRegularSeason20242025!$AA$3:$AA$1315,DataRegularSeason20242025!$B$3:$B$1315, "&lt;=" &amp; BG$1, DataRegularSeason20242025!$D$3:$D$1315, $A32)+SUMIFS(DataRegularSeason20242025!$AB$3:$AB$1315,DataRegularSeason20242025!$B$3:$B$1315, "&lt;=" &amp; BG$1, DataRegularSeason20242025!$E$3:$E$1315, $A32)</f>
        <v>7</v>
      </c>
      <c r="BH32">
        <f>SUMIFS(DataRegularSeason20242025!$AA$3:$AA$1315,DataRegularSeason20242025!$B$3:$B$1315, "&lt;=" &amp; BH$1, DataRegularSeason20242025!$D$3:$D$1315, $A32)+SUMIFS(DataRegularSeason20242025!$AB$3:$AB$1315,DataRegularSeason20242025!$B$3:$B$1315, "&lt;=" &amp; BH$1, DataRegularSeason20242025!$E$3:$E$1315, $A32)</f>
        <v>7</v>
      </c>
      <c r="BI32">
        <f>SUMIFS(DataRegularSeason20242025!$AA$3:$AA$1315,DataRegularSeason20242025!$B$3:$B$1315, "&lt;=" &amp; BI$1, DataRegularSeason20242025!$D$3:$D$1315, $A32)+SUMIFS(DataRegularSeason20242025!$AB$3:$AB$1315,DataRegularSeason20242025!$B$3:$B$1315, "&lt;=" &amp; BI$1, DataRegularSeason20242025!$E$3:$E$1315, $A32)</f>
        <v>7</v>
      </c>
      <c r="BJ32">
        <f>SUMIFS(DataRegularSeason20242025!$AA$3:$AA$1315,DataRegularSeason20242025!$B$3:$B$1315, "&lt;=" &amp; BJ$1, DataRegularSeason20242025!$D$3:$D$1315, $A32)+SUMIFS(DataRegularSeason20242025!$AB$3:$AB$1315,DataRegularSeason20242025!$B$3:$B$1315, "&lt;=" &amp; BJ$1, DataRegularSeason20242025!$E$3:$E$1315, $A32)</f>
        <v>7</v>
      </c>
      <c r="BK32">
        <f>SUMIFS(DataRegularSeason20242025!$AA$3:$AA$1315,DataRegularSeason20242025!$B$3:$B$1315, "&lt;=" &amp; BK$1, DataRegularSeason20242025!$D$3:$D$1315, $A32)+SUMIFS(DataRegularSeason20242025!$AB$3:$AB$1315,DataRegularSeason20242025!$B$3:$B$1315, "&lt;=" &amp; BK$1, DataRegularSeason20242025!$E$3:$E$1315, $A32)</f>
        <v>7</v>
      </c>
      <c r="BL32">
        <f>SUMIFS(DataRegularSeason20242025!$AA$3:$AA$1315,DataRegularSeason20242025!$B$3:$B$1315, "&lt;=" &amp; BL$1, DataRegularSeason20242025!$D$3:$D$1315, $A32)+SUMIFS(DataRegularSeason20242025!$AB$3:$AB$1315,DataRegularSeason20242025!$B$3:$B$1315, "&lt;=" &amp; BL$1, DataRegularSeason20242025!$E$3:$E$1315, $A32)</f>
        <v>7</v>
      </c>
      <c r="BM32">
        <f>SUMIFS(DataRegularSeason20242025!$AA$3:$AA$1315,DataRegularSeason20242025!$B$3:$B$1315, "&lt;=" &amp; BM$1, DataRegularSeason20242025!$D$3:$D$1315, $A32)+SUMIFS(DataRegularSeason20242025!$AB$3:$AB$1315,DataRegularSeason20242025!$B$3:$B$1315, "&lt;=" &amp; BM$1, DataRegularSeason20242025!$E$3:$E$1315, $A32)</f>
        <v>7</v>
      </c>
      <c r="BN32">
        <f>SUMIFS(DataRegularSeason20242025!$AA$3:$AA$1315,DataRegularSeason20242025!$B$3:$B$1315, "&lt;=" &amp; BN$1, DataRegularSeason20242025!$D$3:$D$1315, $A32)+SUMIFS(DataRegularSeason20242025!$AB$3:$AB$1315,DataRegularSeason20242025!$B$3:$B$1315, "&lt;=" &amp; BN$1, DataRegularSeason20242025!$E$3:$E$1315, $A32)</f>
        <v>7</v>
      </c>
      <c r="BO32">
        <f>SUMIFS(DataRegularSeason20242025!$AA$3:$AA$1315,DataRegularSeason20242025!$B$3:$B$1315, "&lt;=" &amp; BO$1, DataRegularSeason20242025!$D$3:$D$1315, $A32)+SUMIFS(DataRegularSeason20242025!$AB$3:$AB$1315,DataRegularSeason20242025!$B$3:$B$1315, "&lt;=" &amp; BO$1, DataRegularSeason20242025!$E$3:$E$1315, $A32)</f>
        <v>7</v>
      </c>
      <c r="BP32">
        <f>SUMIFS(DataRegularSeason20242025!$AA$3:$AA$1315,DataRegularSeason20242025!$B$3:$B$1315, "&lt;=" &amp; BP$1, DataRegularSeason20242025!$D$3:$D$1315, $A32)+SUMIFS(DataRegularSeason20242025!$AB$3:$AB$1315,DataRegularSeason20242025!$B$3:$B$1315, "&lt;=" &amp; BP$1, DataRegularSeason20242025!$E$3:$E$1315, $A32)</f>
        <v>7</v>
      </c>
      <c r="BQ32">
        <f>SUMIFS(DataRegularSeason20242025!$AA$3:$AA$1315,DataRegularSeason20242025!$B$3:$B$1315, "&lt;=" &amp; BQ$1, DataRegularSeason20242025!$D$3:$D$1315, $A32)+SUMIFS(DataRegularSeason20242025!$AB$3:$AB$1315,DataRegularSeason20242025!$B$3:$B$1315, "&lt;=" &amp; BQ$1, DataRegularSeason20242025!$E$3:$E$1315, $A32)</f>
        <v>7</v>
      </c>
      <c r="BR32">
        <f>SUMIFS(DataRegularSeason20242025!$AA$3:$AA$1315,DataRegularSeason20242025!$B$3:$B$1315, "&lt;=" &amp; BR$1, DataRegularSeason20242025!$D$3:$D$1315, $A32)+SUMIFS(DataRegularSeason20242025!$AB$3:$AB$1315,DataRegularSeason20242025!$B$3:$B$1315, "&lt;=" &amp; BR$1, DataRegularSeason20242025!$E$3:$E$1315, $A32)</f>
        <v>7</v>
      </c>
      <c r="BS32">
        <f>SUMIFS(DataRegularSeason20242025!$AA$3:$AA$1315,DataRegularSeason20242025!$B$3:$B$1315, "&lt;=" &amp; BS$1, DataRegularSeason20242025!$D$3:$D$1315, $A32)+SUMIFS(DataRegularSeason20242025!$AB$3:$AB$1315,DataRegularSeason20242025!$B$3:$B$1315, "&lt;=" &amp; BS$1, DataRegularSeason20242025!$E$3:$E$1315, $A32)</f>
        <v>7</v>
      </c>
      <c r="BT32">
        <f>SUMIFS(DataRegularSeason20242025!$AA$3:$AA$1315,DataRegularSeason20242025!$B$3:$B$1315, "&lt;=" &amp; BT$1, DataRegularSeason20242025!$D$3:$D$1315, $A32)+SUMIFS(DataRegularSeason20242025!$AB$3:$AB$1315,DataRegularSeason20242025!$B$3:$B$1315, "&lt;=" &amp; BT$1, DataRegularSeason20242025!$E$3:$E$1315, $A32)</f>
        <v>7</v>
      </c>
      <c r="BU32">
        <f>SUMIFS(DataRegularSeason20242025!$AA$3:$AA$1315,DataRegularSeason20242025!$B$3:$B$1315, "&lt;=" &amp; BU$1, DataRegularSeason20242025!$D$3:$D$1315, $A32)+SUMIFS(DataRegularSeason20242025!$AB$3:$AB$1315,DataRegularSeason20242025!$B$3:$B$1315, "&lt;=" &amp; BU$1, DataRegularSeason20242025!$E$3:$E$1315, $A32)</f>
        <v>7</v>
      </c>
      <c r="BV32">
        <f>SUMIFS(DataRegularSeason20242025!$AA$3:$AA$1315,DataRegularSeason20242025!$B$3:$B$1315, "&lt;=" &amp; BV$1, DataRegularSeason20242025!$D$3:$D$1315, $A32)+SUMIFS(DataRegularSeason20242025!$AB$3:$AB$1315,DataRegularSeason20242025!$B$3:$B$1315, "&lt;=" &amp; BV$1, DataRegularSeason20242025!$E$3:$E$1315, $A32)</f>
        <v>7</v>
      </c>
      <c r="BW32">
        <f>SUMIFS(DataRegularSeason20242025!$AA$3:$AA$1315,DataRegularSeason20242025!$B$3:$B$1315, "&lt;=" &amp; BW$1, DataRegularSeason20242025!$D$3:$D$1315, $A32)+SUMIFS(DataRegularSeason20242025!$AB$3:$AB$1315,DataRegularSeason20242025!$B$3:$B$1315, "&lt;=" &amp; BW$1, DataRegularSeason20242025!$E$3:$E$1315, $A32)</f>
        <v>7</v>
      </c>
      <c r="BX32">
        <f>SUMIFS(DataRegularSeason20242025!$AA$3:$AA$1315,DataRegularSeason20242025!$B$3:$B$1315, "&lt;=" &amp; BX$1, DataRegularSeason20242025!$D$3:$D$1315, $A32)+SUMIFS(DataRegularSeason20242025!$AB$3:$AB$1315,DataRegularSeason20242025!$B$3:$B$1315, "&lt;=" &amp; BX$1, DataRegularSeason20242025!$E$3:$E$1315, $A32)</f>
        <v>7</v>
      </c>
      <c r="BY32">
        <f>SUMIFS(DataRegularSeason20242025!$AA$3:$AA$1315,DataRegularSeason20242025!$B$3:$B$1315, "&lt;=" &amp; BY$1, DataRegularSeason20242025!$D$3:$D$1315, $A32)+SUMIFS(DataRegularSeason20242025!$AB$3:$AB$1315,DataRegularSeason20242025!$B$3:$B$1315, "&lt;=" &amp; BY$1, DataRegularSeason20242025!$E$3:$E$1315, $A32)</f>
        <v>7</v>
      </c>
      <c r="BZ32">
        <f>SUMIFS(DataRegularSeason20242025!$AA$3:$AA$1315,DataRegularSeason20242025!$B$3:$B$1315, "&lt;=" &amp; BZ$1, DataRegularSeason20242025!$D$3:$D$1315, $A32)+SUMIFS(DataRegularSeason20242025!$AB$3:$AB$1315,DataRegularSeason20242025!$B$3:$B$1315, "&lt;=" &amp; BZ$1, DataRegularSeason20242025!$E$3:$E$1315, $A32)</f>
        <v>7</v>
      </c>
      <c r="CA32">
        <f>SUMIFS(DataRegularSeason20242025!$AA$3:$AA$1315,DataRegularSeason20242025!$B$3:$B$1315, "&lt;=" &amp; CA$1, DataRegularSeason20242025!$D$3:$D$1315, $A32)+SUMIFS(DataRegularSeason20242025!$AB$3:$AB$1315,DataRegularSeason20242025!$B$3:$B$1315, "&lt;=" &amp; CA$1, DataRegularSeason20242025!$E$3:$E$1315, $A32)</f>
        <v>7</v>
      </c>
      <c r="CB32">
        <f>SUMIFS(DataRegularSeason20242025!$AA$3:$AA$1315,DataRegularSeason20242025!$B$3:$B$1315, "&lt;=" &amp; CB$1, DataRegularSeason20242025!$D$3:$D$1315, $A32)+SUMIFS(DataRegularSeason20242025!$AB$3:$AB$1315,DataRegularSeason20242025!$B$3:$B$1315, "&lt;=" &amp; CB$1, DataRegularSeason20242025!$E$3:$E$1315, $A32)</f>
        <v>7</v>
      </c>
      <c r="CC32">
        <f>SUMIFS(DataRegularSeason20242025!$AA$3:$AA$1315,DataRegularSeason20242025!$B$3:$B$1315, "&lt;=" &amp; CC$1, DataRegularSeason20242025!$D$3:$D$1315, $A32)+SUMIFS(DataRegularSeason20242025!$AB$3:$AB$1315,DataRegularSeason20242025!$B$3:$B$1315, "&lt;=" &amp; CC$1, DataRegularSeason20242025!$E$3:$E$1315, $A32)</f>
        <v>7</v>
      </c>
      <c r="CD32">
        <f>SUMIFS(DataRegularSeason20242025!$AA$3:$AA$1315,DataRegularSeason20242025!$B$3:$B$1315, "&lt;=" &amp; CD$1, DataRegularSeason20242025!$D$3:$D$1315, $A32)+SUMIFS(DataRegularSeason20242025!$AB$3:$AB$1315,DataRegularSeason20242025!$B$3:$B$1315, "&lt;=" &amp; CD$1, DataRegularSeason20242025!$E$3:$E$1315, $A32)</f>
        <v>7</v>
      </c>
      <c r="CE32">
        <f>SUMIFS(DataRegularSeason20242025!$AA$3:$AA$1315,DataRegularSeason20242025!$B$3:$B$1315, "&lt;=" &amp; CE$1, DataRegularSeason20242025!$D$3:$D$1315, $A32)+SUMIFS(DataRegularSeason20242025!$AB$3:$AB$1315,DataRegularSeason20242025!$B$3:$B$1315, "&lt;=" &amp; CE$1, DataRegularSeason20242025!$E$3:$E$1315, $A32)</f>
        <v>7</v>
      </c>
      <c r="CF32">
        <f>SUMIFS(DataRegularSeason20242025!$AA$3:$AA$1315,DataRegularSeason20242025!$B$3:$B$1315, "&lt;=" &amp; CF$1, DataRegularSeason20242025!$D$3:$D$1315, $A32)+SUMIFS(DataRegularSeason20242025!$AB$3:$AB$1315,DataRegularSeason20242025!$B$3:$B$1315, "&lt;=" &amp; CF$1, DataRegularSeason20242025!$E$3:$E$1315, $A32)</f>
        <v>7</v>
      </c>
      <c r="CG32">
        <f>SUMIFS(DataRegularSeason20242025!$AA$3:$AA$1315,DataRegularSeason20242025!$B$3:$B$1315, "&lt;=" &amp; CG$1, DataRegularSeason20242025!$D$3:$D$1315, $A32)+SUMIFS(DataRegularSeason20242025!$AB$3:$AB$1315,DataRegularSeason20242025!$B$3:$B$1315, "&lt;=" &amp; CG$1, DataRegularSeason20242025!$E$3:$E$1315, $A32)</f>
        <v>7</v>
      </c>
      <c r="CH32">
        <f>SUMIFS(DataRegularSeason20242025!$AA$3:$AA$1315,DataRegularSeason20242025!$B$3:$B$1315, "&lt;=" &amp; CH$1, DataRegularSeason20242025!$D$3:$D$1315, $A32)+SUMIFS(DataRegularSeason20242025!$AB$3:$AB$1315,DataRegularSeason20242025!$B$3:$B$1315, "&lt;=" &amp; CH$1, DataRegularSeason20242025!$E$3:$E$1315, $A32)</f>
        <v>7</v>
      </c>
      <c r="CI32">
        <f>SUMIFS(DataRegularSeason20242025!$AA$3:$AA$1315,DataRegularSeason20242025!$B$3:$B$1315, "&lt;=" &amp; CI$1, DataRegularSeason20242025!$D$3:$D$1315, $A32)+SUMIFS(DataRegularSeason20242025!$AB$3:$AB$1315,DataRegularSeason20242025!$B$3:$B$1315, "&lt;=" &amp; CI$1, DataRegularSeason20242025!$E$3:$E$1315, $A32)</f>
        <v>7</v>
      </c>
      <c r="CJ32">
        <f>SUMIFS(DataRegularSeason20242025!$AA$3:$AA$1315,DataRegularSeason20242025!$B$3:$B$1315, "&lt;=" &amp; CJ$1, DataRegularSeason20242025!$D$3:$D$1315, $A32)+SUMIFS(DataRegularSeason20242025!$AB$3:$AB$1315,DataRegularSeason20242025!$B$3:$B$1315, "&lt;=" &amp; CJ$1, DataRegularSeason20242025!$E$3:$E$1315, $A32)</f>
        <v>7</v>
      </c>
      <c r="CK32">
        <f>SUMIFS(DataRegularSeason20242025!$AA$3:$AA$1315,DataRegularSeason20242025!$B$3:$B$1315, "&lt;=" &amp; CK$1, DataRegularSeason20242025!$D$3:$D$1315, $A32)+SUMIFS(DataRegularSeason20242025!$AB$3:$AB$1315,DataRegularSeason20242025!$B$3:$B$1315, "&lt;=" &amp; CK$1, DataRegularSeason20242025!$E$3:$E$1315, $A32)</f>
        <v>7</v>
      </c>
      <c r="CL32">
        <f>SUMIFS(DataRegularSeason20242025!$AA$3:$AA$1315,DataRegularSeason20242025!$B$3:$B$1315, "&lt;=" &amp; CL$1, DataRegularSeason20242025!$D$3:$D$1315, $A32)+SUMIFS(DataRegularSeason20242025!$AB$3:$AB$1315,DataRegularSeason20242025!$B$3:$B$1315, "&lt;=" &amp; CL$1, DataRegularSeason20242025!$E$3:$E$1315, $A32)</f>
        <v>7</v>
      </c>
      <c r="CM32">
        <f>SUMIFS(DataRegularSeason20242025!$AA$3:$AA$1315,DataRegularSeason20242025!$B$3:$B$1315, "&lt;=" &amp; CM$1, DataRegularSeason20242025!$D$3:$D$1315, $A32)+SUMIFS(DataRegularSeason20242025!$AB$3:$AB$1315,DataRegularSeason20242025!$B$3:$B$1315, "&lt;=" &amp; CM$1, DataRegularSeason20242025!$E$3:$E$1315, $A32)</f>
        <v>7</v>
      </c>
      <c r="CN32">
        <f>SUMIFS(DataRegularSeason20242025!$AA$3:$AA$1315,DataRegularSeason20242025!$B$3:$B$1315, "&lt;=" &amp; CN$1, DataRegularSeason20242025!$D$3:$D$1315, $A32)+SUMIFS(DataRegularSeason20242025!$AB$3:$AB$1315,DataRegularSeason20242025!$B$3:$B$1315, "&lt;=" &amp; CN$1, DataRegularSeason20242025!$E$3:$E$1315, $A32)</f>
        <v>7</v>
      </c>
      <c r="CO32">
        <f>SUMIFS(DataRegularSeason20242025!$AA$3:$AA$1315,DataRegularSeason20242025!$B$3:$B$1315, "&lt;=" &amp; CO$1, DataRegularSeason20242025!$D$3:$D$1315, $A32)+SUMIFS(DataRegularSeason20242025!$AB$3:$AB$1315,DataRegularSeason20242025!$B$3:$B$1315, "&lt;=" &amp; CO$1, DataRegularSeason20242025!$E$3:$E$1315, $A32)</f>
        <v>7</v>
      </c>
      <c r="CP32">
        <f>SUMIFS(DataRegularSeason20242025!$AA$3:$AA$1315,DataRegularSeason20242025!$B$3:$B$1315, "&lt;=" &amp; CP$1, DataRegularSeason20242025!$D$3:$D$1315, $A32)+SUMIFS(DataRegularSeason20242025!$AB$3:$AB$1315,DataRegularSeason20242025!$B$3:$B$1315, "&lt;=" &amp; CP$1, DataRegularSeason20242025!$E$3:$E$1315, $A32)</f>
        <v>7</v>
      </c>
      <c r="CQ32">
        <f>SUMIFS(DataRegularSeason20242025!$AA$3:$AA$1315,DataRegularSeason20242025!$B$3:$B$1315, "&lt;=" &amp; CQ$1, DataRegularSeason20242025!$D$3:$D$1315, $A32)+SUMIFS(DataRegularSeason20242025!$AB$3:$AB$1315,DataRegularSeason20242025!$B$3:$B$1315, "&lt;=" &amp; CQ$1, DataRegularSeason20242025!$E$3:$E$1315, $A32)</f>
        <v>7</v>
      </c>
      <c r="CR32">
        <f>SUMIFS(DataRegularSeason20242025!$AA$3:$AA$1315,DataRegularSeason20242025!$B$3:$B$1315, "&lt;=" &amp; CR$1, DataRegularSeason20242025!$D$3:$D$1315, $A32)+SUMIFS(DataRegularSeason20242025!$AB$3:$AB$1315,DataRegularSeason20242025!$B$3:$B$1315, "&lt;=" &amp; CR$1, DataRegularSeason20242025!$E$3:$E$1315, $A32)</f>
        <v>7</v>
      </c>
      <c r="CS32">
        <f>SUMIFS(DataRegularSeason20242025!$AA$3:$AA$1315,DataRegularSeason20242025!$B$3:$B$1315, "&lt;=" &amp; CS$1, DataRegularSeason20242025!$D$3:$D$1315, $A32)+SUMIFS(DataRegularSeason20242025!$AB$3:$AB$1315,DataRegularSeason20242025!$B$3:$B$1315, "&lt;=" &amp; CS$1, DataRegularSeason20242025!$E$3:$E$1315, $A32)</f>
        <v>7</v>
      </c>
      <c r="CT32">
        <f>SUMIFS(DataRegularSeason20242025!$AA$3:$AA$1315,DataRegularSeason20242025!$B$3:$B$1315, "&lt;=" &amp; CT$1, DataRegularSeason20242025!$D$3:$D$1315, $A32)+SUMIFS(DataRegularSeason20242025!$AB$3:$AB$1315,DataRegularSeason20242025!$B$3:$B$1315, "&lt;=" &amp; CT$1, DataRegularSeason20242025!$E$3:$E$1315, $A32)</f>
        <v>7</v>
      </c>
      <c r="CU32">
        <f>SUMIFS(DataRegularSeason20242025!$AA$3:$AA$1315,DataRegularSeason20242025!$B$3:$B$1315, "&lt;=" &amp; CU$1, DataRegularSeason20242025!$D$3:$D$1315, $A32)+SUMIFS(DataRegularSeason20242025!$AB$3:$AB$1315,DataRegularSeason20242025!$B$3:$B$1315, "&lt;=" &amp; CU$1, DataRegularSeason20242025!$E$3:$E$1315, $A32)</f>
        <v>7</v>
      </c>
      <c r="CV32">
        <f>SUMIFS(DataRegularSeason20242025!$AA$3:$AA$1315,DataRegularSeason20242025!$B$3:$B$1315, "&lt;=" &amp; CV$1, DataRegularSeason20242025!$D$3:$D$1315, $A32)+SUMIFS(DataRegularSeason20242025!$AB$3:$AB$1315,DataRegularSeason20242025!$B$3:$B$1315, "&lt;=" &amp; CV$1, DataRegularSeason20242025!$E$3:$E$1315, $A32)</f>
        <v>7</v>
      </c>
      <c r="CW32">
        <f>SUMIFS(DataRegularSeason20242025!$AA$3:$AA$1315,DataRegularSeason20242025!$B$3:$B$1315, "&lt;=" &amp; CW$1, DataRegularSeason20242025!$D$3:$D$1315, $A32)+SUMIFS(DataRegularSeason20242025!$AB$3:$AB$1315,DataRegularSeason20242025!$B$3:$B$1315, "&lt;=" &amp; CW$1, DataRegularSeason20242025!$E$3:$E$1315, $A32)</f>
        <v>7</v>
      </c>
      <c r="CX32">
        <f>SUMIFS(DataRegularSeason20242025!$AA$3:$AA$1315,DataRegularSeason20242025!$B$3:$B$1315, "&lt;=" &amp; CX$1, DataRegularSeason20242025!$D$3:$D$1315, $A32)+SUMIFS(DataRegularSeason20242025!$AB$3:$AB$1315,DataRegularSeason20242025!$B$3:$B$1315, "&lt;=" &amp; CX$1, DataRegularSeason20242025!$E$3:$E$1315, $A32)</f>
        <v>7</v>
      </c>
      <c r="CY32">
        <f>SUMIFS(DataRegularSeason20242025!$AA$3:$AA$1315,DataRegularSeason20242025!$B$3:$B$1315, "&lt;=" &amp; CY$1, DataRegularSeason20242025!$D$3:$D$1315, $A32)+SUMIFS(DataRegularSeason20242025!$AB$3:$AB$1315,DataRegularSeason20242025!$B$3:$B$1315, "&lt;=" &amp; CY$1, DataRegularSeason20242025!$E$3:$E$1315, $A32)</f>
        <v>7</v>
      </c>
      <c r="CZ32">
        <f>SUMIFS(DataRegularSeason20242025!$AA$3:$AA$1315,DataRegularSeason20242025!$B$3:$B$1315, "&lt;=" &amp; CZ$1, DataRegularSeason20242025!$D$3:$D$1315, $A32)+SUMIFS(DataRegularSeason20242025!$AB$3:$AB$1315,DataRegularSeason20242025!$B$3:$B$1315, "&lt;=" &amp; CZ$1, DataRegularSeason20242025!$E$3:$E$1315, $A32)</f>
        <v>7</v>
      </c>
      <c r="DA32">
        <f>SUMIFS(DataRegularSeason20242025!$AA$3:$AA$1315,DataRegularSeason20242025!$B$3:$B$1315, "&lt;=" &amp; DA$1, DataRegularSeason20242025!$D$3:$D$1315, $A32)+SUMIFS(DataRegularSeason20242025!$AB$3:$AB$1315,DataRegularSeason20242025!$B$3:$B$1315, "&lt;=" &amp; DA$1, DataRegularSeason20242025!$E$3:$E$1315, $A32)</f>
        <v>7</v>
      </c>
      <c r="DB32">
        <f>SUMIFS(DataRegularSeason20242025!$AA$3:$AA$1315,DataRegularSeason20242025!$B$3:$B$1315, "&lt;=" &amp; DB$1, DataRegularSeason20242025!$D$3:$D$1315, $A32)+SUMIFS(DataRegularSeason20242025!$AB$3:$AB$1315,DataRegularSeason20242025!$B$3:$B$1315, "&lt;=" &amp; DB$1, DataRegularSeason20242025!$E$3:$E$1315, $A32)</f>
        <v>7</v>
      </c>
      <c r="DC32">
        <f>SUMIFS(DataRegularSeason20242025!$AA$3:$AA$1315,DataRegularSeason20242025!$B$3:$B$1315, "&lt;=" &amp; DC$1, DataRegularSeason20242025!$D$3:$D$1315, $A32)+SUMIFS(DataRegularSeason20242025!$AB$3:$AB$1315,DataRegularSeason20242025!$B$3:$B$1315, "&lt;=" &amp; DC$1, DataRegularSeason20242025!$E$3:$E$1315, $A32)</f>
        <v>7</v>
      </c>
      <c r="DD32">
        <f>SUMIFS(DataRegularSeason20242025!$AA$3:$AA$1315,DataRegularSeason20242025!$B$3:$B$1315, "&lt;=" &amp; DD$1, DataRegularSeason20242025!$D$3:$D$1315, $A32)+SUMIFS(DataRegularSeason20242025!$AB$3:$AB$1315,DataRegularSeason20242025!$B$3:$B$1315, "&lt;=" &amp; DD$1, DataRegularSeason20242025!$E$3:$E$1315, $A32)</f>
        <v>7</v>
      </c>
      <c r="DE32">
        <f>SUMIFS(DataRegularSeason20242025!$AA$3:$AA$1315,DataRegularSeason20242025!$B$3:$B$1315, "&lt;=" &amp; DE$1, DataRegularSeason20242025!$D$3:$D$1315, $A32)+SUMIFS(DataRegularSeason20242025!$AB$3:$AB$1315,DataRegularSeason20242025!$B$3:$B$1315, "&lt;=" &amp; DE$1, DataRegularSeason20242025!$E$3:$E$1315, $A32)</f>
        <v>7</v>
      </c>
      <c r="DF32">
        <f>SUMIFS(DataRegularSeason20242025!$AA$3:$AA$1315,DataRegularSeason20242025!$B$3:$B$1315, "&lt;=" &amp; DF$1, DataRegularSeason20242025!$D$3:$D$1315, $A32)+SUMIFS(DataRegularSeason20242025!$AB$3:$AB$1315,DataRegularSeason20242025!$B$3:$B$1315, "&lt;=" &amp; DF$1, DataRegularSeason20242025!$E$3:$E$1315, $A32)</f>
        <v>7</v>
      </c>
      <c r="DG32">
        <f>SUMIFS(DataRegularSeason20242025!$AA$3:$AA$1315,DataRegularSeason20242025!$B$3:$B$1315, "&lt;=" &amp; DG$1, DataRegularSeason20242025!$D$3:$D$1315, $A32)+SUMIFS(DataRegularSeason20242025!$AB$3:$AB$1315,DataRegularSeason20242025!$B$3:$B$1315, "&lt;=" &amp; DG$1, DataRegularSeason20242025!$E$3:$E$1315, $A32)</f>
        <v>7</v>
      </c>
      <c r="DH32">
        <f>SUMIFS(DataRegularSeason20242025!$AA$3:$AA$1315,DataRegularSeason20242025!$B$3:$B$1315, "&lt;=" &amp; DH$1, DataRegularSeason20242025!$D$3:$D$1315, $A32)+SUMIFS(DataRegularSeason20242025!$AB$3:$AB$1315,DataRegularSeason20242025!$B$3:$B$1315, "&lt;=" &amp; DH$1, DataRegularSeason20242025!$E$3:$E$1315, $A32)</f>
        <v>7</v>
      </c>
      <c r="DI32">
        <f>SUMIFS(DataRegularSeason20242025!$AA$3:$AA$1315,DataRegularSeason20242025!$B$3:$B$1315, "&lt;=" &amp; DI$1, DataRegularSeason20242025!$D$3:$D$1315, $A32)+SUMIFS(DataRegularSeason20242025!$AB$3:$AB$1315,DataRegularSeason20242025!$B$3:$B$1315, "&lt;=" &amp; DI$1, DataRegularSeason20242025!$E$3:$E$1315, $A32)</f>
        <v>7</v>
      </c>
      <c r="DJ32">
        <f>SUMIFS(DataRegularSeason20242025!$AA$3:$AA$1315,DataRegularSeason20242025!$B$3:$B$1315, "&lt;=" &amp; DJ$1, DataRegularSeason20242025!$D$3:$D$1315, $A32)+SUMIFS(DataRegularSeason20242025!$AB$3:$AB$1315,DataRegularSeason20242025!$B$3:$B$1315, "&lt;=" &amp; DJ$1, DataRegularSeason20242025!$E$3:$E$1315, $A32)</f>
        <v>7</v>
      </c>
      <c r="DK32">
        <f>SUMIFS(DataRegularSeason20242025!$AA$3:$AA$1315,DataRegularSeason20242025!$B$3:$B$1315, "&lt;=" &amp; DK$1, DataRegularSeason20242025!$D$3:$D$1315, $A32)+SUMIFS(DataRegularSeason20242025!$AB$3:$AB$1315,DataRegularSeason20242025!$B$3:$B$1315, "&lt;=" &amp; DK$1, DataRegularSeason20242025!$E$3:$E$1315, $A32)</f>
        <v>7</v>
      </c>
      <c r="DL32">
        <f>SUMIFS(DataRegularSeason20242025!$AA$3:$AA$1315,DataRegularSeason20242025!$B$3:$B$1315, "&lt;=" &amp; DL$1, DataRegularSeason20242025!$D$3:$D$1315, $A32)+SUMIFS(DataRegularSeason20242025!$AB$3:$AB$1315,DataRegularSeason20242025!$B$3:$B$1315, "&lt;=" &amp; DL$1, DataRegularSeason20242025!$E$3:$E$1315, $A32)</f>
        <v>7</v>
      </c>
      <c r="DM32">
        <f>SUMIFS(DataRegularSeason20242025!$AA$3:$AA$1315,DataRegularSeason20242025!$B$3:$B$1315, "&lt;=" &amp; DM$1, DataRegularSeason20242025!$D$3:$D$1315, $A32)+SUMIFS(DataRegularSeason20242025!$AB$3:$AB$1315,DataRegularSeason20242025!$B$3:$B$1315, "&lt;=" &amp; DM$1, DataRegularSeason20242025!$E$3:$E$1315, $A32)</f>
        <v>7</v>
      </c>
      <c r="DN32">
        <f>SUMIFS(DataRegularSeason20242025!$AA$3:$AA$1315,DataRegularSeason20242025!$B$3:$B$1315, "&lt;=" &amp; DN$1, DataRegularSeason20242025!$D$3:$D$1315, $A32)+SUMIFS(DataRegularSeason20242025!$AB$3:$AB$1315,DataRegularSeason20242025!$B$3:$B$1315, "&lt;=" &amp; DN$1, DataRegularSeason20242025!$E$3:$E$1315, $A32)</f>
        <v>7</v>
      </c>
      <c r="DO32">
        <f>SUMIFS(DataRegularSeason20242025!$AA$3:$AA$1315,DataRegularSeason20242025!$B$3:$B$1315, "&lt;=" &amp; DO$1, DataRegularSeason20242025!$D$3:$D$1315, $A32)+SUMIFS(DataRegularSeason20242025!$AB$3:$AB$1315,DataRegularSeason20242025!$B$3:$B$1315, "&lt;=" &amp; DO$1, DataRegularSeason20242025!$E$3:$E$1315, $A32)</f>
        <v>7</v>
      </c>
      <c r="DP32">
        <f>SUMIFS(DataRegularSeason20242025!$AA$3:$AA$1315,DataRegularSeason20242025!$B$3:$B$1315, "&lt;=" &amp; DP$1, DataRegularSeason20242025!$D$3:$D$1315, $A32)+SUMIFS(DataRegularSeason20242025!$AB$3:$AB$1315,DataRegularSeason20242025!$B$3:$B$1315, "&lt;=" &amp; DP$1, DataRegularSeason20242025!$E$3:$E$1315, $A32)</f>
        <v>7</v>
      </c>
      <c r="DQ32">
        <f>SUMIFS(DataRegularSeason20242025!$AA$3:$AA$1315,DataRegularSeason20242025!$B$3:$B$1315, "&lt;=" &amp; DQ$1, DataRegularSeason20242025!$D$3:$D$1315, $A32)+SUMIFS(DataRegularSeason20242025!$AB$3:$AB$1315,DataRegularSeason20242025!$B$3:$B$1315, "&lt;=" &amp; DQ$1, DataRegularSeason20242025!$E$3:$E$1315, $A32)</f>
        <v>7</v>
      </c>
      <c r="DR32">
        <f>SUMIFS(DataRegularSeason20242025!$AA$3:$AA$1315,DataRegularSeason20242025!$B$3:$B$1315, "&lt;=" &amp; DR$1, DataRegularSeason20242025!$D$3:$D$1315, $A32)+SUMIFS(DataRegularSeason20242025!$AB$3:$AB$1315,DataRegularSeason20242025!$B$3:$B$1315, "&lt;=" &amp; DR$1, DataRegularSeason20242025!$E$3:$E$1315, $A32)</f>
        <v>7</v>
      </c>
      <c r="DS32">
        <f>SUMIFS(DataRegularSeason20242025!$AA$3:$AA$1315,DataRegularSeason20242025!$B$3:$B$1315, "&lt;=" &amp; DS$1, DataRegularSeason20242025!$D$3:$D$1315, $A32)+SUMIFS(DataRegularSeason20242025!$AB$3:$AB$1315,DataRegularSeason20242025!$B$3:$B$1315, "&lt;=" &amp; DS$1, DataRegularSeason20242025!$E$3:$E$1315, $A32)</f>
        <v>7</v>
      </c>
      <c r="DT32">
        <f>SUMIFS(DataRegularSeason20242025!$AA$3:$AA$1315,DataRegularSeason20242025!$B$3:$B$1315, "&lt;=" &amp; DT$1, DataRegularSeason20242025!$D$3:$D$1315, $A32)+SUMIFS(DataRegularSeason20242025!$AB$3:$AB$1315,DataRegularSeason20242025!$B$3:$B$1315, "&lt;=" &amp; DT$1, DataRegularSeason20242025!$E$3:$E$1315, $A32)</f>
        <v>7</v>
      </c>
      <c r="DU32">
        <f>SUMIFS(DataRegularSeason20242025!$AA$3:$AA$1315,DataRegularSeason20242025!$B$3:$B$1315, "&lt;=" &amp; DU$1, DataRegularSeason20242025!$D$3:$D$1315, $A32)+SUMIFS(DataRegularSeason20242025!$AB$3:$AB$1315,DataRegularSeason20242025!$B$3:$B$1315, "&lt;=" &amp; DU$1, DataRegularSeason20242025!$E$3:$E$1315, $A32)</f>
        <v>7</v>
      </c>
      <c r="DV32">
        <f>SUMIFS(DataRegularSeason20242025!$AA$3:$AA$1315,DataRegularSeason20242025!$B$3:$B$1315, "&lt;=" &amp; DV$1, DataRegularSeason20242025!$D$3:$D$1315, $A32)+SUMIFS(DataRegularSeason20242025!$AB$3:$AB$1315,DataRegularSeason20242025!$B$3:$B$1315, "&lt;=" &amp; DV$1, DataRegularSeason20242025!$E$3:$E$1315, $A32)</f>
        <v>7</v>
      </c>
      <c r="DW32">
        <f>SUMIFS(DataRegularSeason20242025!$AA$3:$AA$1315,DataRegularSeason20242025!$B$3:$B$1315, "&lt;=" &amp; DW$1, DataRegularSeason20242025!$D$3:$D$1315, $A32)+SUMIFS(DataRegularSeason20242025!$AB$3:$AB$1315,DataRegularSeason20242025!$B$3:$B$1315, "&lt;=" &amp; DW$1, DataRegularSeason20242025!$E$3:$E$1315, $A32)</f>
        <v>7</v>
      </c>
      <c r="DX32">
        <f>SUMIFS(DataRegularSeason20242025!$AA$3:$AA$1315,DataRegularSeason20242025!$B$3:$B$1315, "&lt;=" &amp; DX$1, DataRegularSeason20242025!$D$3:$D$1315, $A32)+SUMIFS(DataRegularSeason20242025!$AB$3:$AB$1315,DataRegularSeason20242025!$B$3:$B$1315, "&lt;=" &amp; DX$1, DataRegularSeason20242025!$E$3:$E$1315, $A32)</f>
        <v>7</v>
      </c>
      <c r="DY32">
        <f>SUMIFS(DataRegularSeason20242025!$AA$3:$AA$1315,DataRegularSeason20242025!$B$3:$B$1315, "&lt;=" &amp; DY$1, DataRegularSeason20242025!$D$3:$D$1315, $A32)+SUMIFS(DataRegularSeason20242025!$AB$3:$AB$1315,DataRegularSeason20242025!$B$3:$B$1315, "&lt;=" &amp; DY$1, DataRegularSeason20242025!$E$3:$E$1315, $A32)</f>
        <v>7</v>
      </c>
      <c r="DZ32">
        <f>SUMIFS(DataRegularSeason20242025!$AA$3:$AA$1315,DataRegularSeason20242025!$B$3:$B$1315, "&lt;=" &amp; DZ$1, DataRegularSeason20242025!$D$3:$D$1315, $A32)+SUMIFS(DataRegularSeason20242025!$AB$3:$AB$1315,DataRegularSeason20242025!$B$3:$B$1315, "&lt;=" &amp; DZ$1, DataRegularSeason20242025!$E$3:$E$1315, $A32)</f>
        <v>7</v>
      </c>
      <c r="EA32">
        <f>SUMIFS(DataRegularSeason20242025!$AA$3:$AA$1315,DataRegularSeason20242025!$B$3:$B$1315, "&lt;=" &amp; EA$1, DataRegularSeason20242025!$D$3:$D$1315, $A32)+SUMIFS(DataRegularSeason20242025!$AB$3:$AB$1315,DataRegularSeason20242025!$B$3:$B$1315, "&lt;=" &amp; EA$1, DataRegularSeason20242025!$E$3:$E$1315, $A32)</f>
        <v>7</v>
      </c>
      <c r="EB32">
        <f>SUMIFS(DataRegularSeason20242025!$AA$3:$AA$1315,DataRegularSeason20242025!$B$3:$B$1315, "&lt;=" &amp; EB$1, DataRegularSeason20242025!$D$3:$D$1315, $A32)+SUMIFS(DataRegularSeason20242025!$AB$3:$AB$1315,DataRegularSeason20242025!$B$3:$B$1315, "&lt;=" &amp; EB$1, DataRegularSeason20242025!$E$3:$E$1315, $A32)</f>
        <v>7</v>
      </c>
      <c r="EC32">
        <f>SUMIFS(DataRegularSeason20242025!$AA$3:$AA$1315,DataRegularSeason20242025!$B$3:$B$1315, "&lt;=" &amp; EC$1, DataRegularSeason20242025!$D$3:$D$1315, $A32)+SUMIFS(DataRegularSeason20242025!$AB$3:$AB$1315,DataRegularSeason20242025!$B$3:$B$1315, "&lt;=" &amp; EC$1, DataRegularSeason20242025!$E$3:$E$1315, $A32)</f>
        <v>7</v>
      </c>
      <c r="ED32">
        <f>SUMIFS(DataRegularSeason20242025!$AA$3:$AA$1315,DataRegularSeason20242025!$B$3:$B$1315, "&lt;=" &amp; ED$1, DataRegularSeason20242025!$D$3:$D$1315, $A32)+SUMIFS(DataRegularSeason20242025!$AB$3:$AB$1315,DataRegularSeason20242025!$B$3:$B$1315, "&lt;=" &amp; ED$1, DataRegularSeason20242025!$E$3:$E$1315, $A32)</f>
        <v>7</v>
      </c>
      <c r="EE32">
        <f>SUMIFS(DataRegularSeason20242025!$AA$3:$AA$1315,DataRegularSeason20242025!$B$3:$B$1315, "&lt;=" &amp; EE$1, DataRegularSeason20242025!$D$3:$D$1315, $A32)+SUMIFS(DataRegularSeason20242025!$AB$3:$AB$1315,DataRegularSeason20242025!$B$3:$B$1315, "&lt;=" &amp; EE$1, DataRegularSeason20242025!$E$3:$E$1315, $A32)</f>
        <v>7</v>
      </c>
      <c r="EF32">
        <f>SUMIFS(DataRegularSeason20242025!$AA$3:$AA$1315,DataRegularSeason20242025!$B$3:$B$1315, "&lt;=" &amp; EF$1, DataRegularSeason20242025!$D$3:$D$1315, $A32)+SUMIFS(DataRegularSeason20242025!$AB$3:$AB$1315,DataRegularSeason20242025!$B$3:$B$1315, "&lt;=" &amp; EF$1, DataRegularSeason20242025!$E$3:$E$1315, $A32)</f>
        <v>7</v>
      </c>
      <c r="EG32">
        <f>SUMIFS(DataRegularSeason20242025!$AA$3:$AA$1315,DataRegularSeason20242025!$B$3:$B$1315, "&lt;=" &amp; EG$1, DataRegularSeason20242025!$D$3:$D$1315, $A32)+SUMIFS(DataRegularSeason20242025!$AB$3:$AB$1315,DataRegularSeason20242025!$B$3:$B$1315, "&lt;=" &amp; EG$1, DataRegularSeason20242025!$E$3:$E$1315, $A32)</f>
        <v>7</v>
      </c>
      <c r="EH32">
        <f>SUMIFS(DataRegularSeason20242025!$AA$3:$AA$1315,DataRegularSeason20242025!$B$3:$B$1315, "&lt;=" &amp; EH$1, DataRegularSeason20242025!$D$3:$D$1315, $A32)+SUMIFS(DataRegularSeason20242025!$AB$3:$AB$1315,DataRegularSeason20242025!$B$3:$B$1315, "&lt;=" &amp; EH$1, DataRegularSeason20242025!$E$3:$E$1315, $A32)</f>
        <v>7</v>
      </c>
      <c r="EI32">
        <f>SUMIFS(DataRegularSeason20242025!$AA$3:$AA$1315,DataRegularSeason20242025!$B$3:$B$1315, "&lt;=" &amp; EI$1, DataRegularSeason20242025!$D$3:$D$1315, $A32)+SUMIFS(DataRegularSeason20242025!$AB$3:$AB$1315,DataRegularSeason20242025!$B$3:$B$1315, "&lt;=" &amp; EI$1, DataRegularSeason20242025!$E$3:$E$1315, $A32)</f>
        <v>7</v>
      </c>
      <c r="EJ32">
        <f>SUMIFS(DataRegularSeason20242025!$AA$3:$AA$1315,DataRegularSeason20242025!$B$3:$B$1315, "&lt;=" &amp; EJ$1, DataRegularSeason20242025!$D$3:$D$1315, $A32)+SUMIFS(DataRegularSeason20242025!$AB$3:$AB$1315,DataRegularSeason20242025!$B$3:$B$1315, "&lt;=" &amp; EJ$1, DataRegularSeason20242025!$E$3:$E$1315, $A32)</f>
        <v>7</v>
      </c>
      <c r="EK32">
        <f>SUMIFS(DataRegularSeason20242025!$AA$3:$AA$1315,DataRegularSeason20242025!$B$3:$B$1315, "&lt;=" &amp; EK$1, DataRegularSeason20242025!$D$3:$D$1315, $A32)+SUMIFS(DataRegularSeason20242025!$AB$3:$AB$1315,DataRegularSeason20242025!$B$3:$B$1315, "&lt;=" &amp; EK$1, DataRegularSeason20242025!$E$3:$E$1315, $A32)</f>
        <v>7</v>
      </c>
      <c r="EL32">
        <f>SUMIFS(DataRegularSeason20242025!$AA$3:$AA$1315,DataRegularSeason20242025!$B$3:$B$1315, "&lt;=" &amp; EL$1, DataRegularSeason20242025!$D$3:$D$1315, $A32)+SUMIFS(DataRegularSeason20242025!$AB$3:$AB$1315,DataRegularSeason20242025!$B$3:$B$1315, "&lt;=" &amp; EL$1, DataRegularSeason20242025!$E$3:$E$1315, $A32)</f>
        <v>7</v>
      </c>
      <c r="EM32">
        <f>SUMIFS(DataRegularSeason20242025!$AA$3:$AA$1315,DataRegularSeason20242025!$B$3:$B$1315, "&lt;=" &amp; EM$1, DataRegularSeason20242025!$D$3:$D$1315, $A32)+SUMIFS(DataRegularSeason20242025!$AB$3:$AB$1315,DataRegularSeason20242025!$B$3:$B$1315, "&lt;=" &amp; EM$1, DataRegularSeason20242025!$E$3:$E$1315, $A32)</f>
        <v>7</v>
      </c>
      <c r="EN32">
        <f>SUMIFS(DataRegularSeason20242025!$AA$3:$AA$1315,DataRegularSeason20242025!$B$3:$B$1315, "&lt;=" &amp; EN$1, DataRegularSeason20242025!$D$3:$D$1315, $A32)+SUMIFS(DataRegularSeason20242025!$AB$3:$AB$1315,DataRegularSeason20242025!$B$3:$B$1315, "&lt;=" &amp; EN$1, DataRegularSeason20242025!$E$3:$E$1315, $A32)</f>
        <v>7</v>
      </c>
      <c r="EO32">
        <f>SUMIFS(DataRegularSeason20242025!$AA$3:$AA$1315,DataRegularSeason20242025!$B$3:$B$1315, "&lt;=" &amp; EO$1, DataRegularSeason20242025!$D$3:$D$1315, $A32)+SUMIFS(DataRegularSeason20242025!$AB$3:$AB$1315,DataRegularSeason20242025!$B$3:$B$1315, "&lt;=" &amp; EO$1, DataRegularSeason20242025!$E$3:$E$1315, $A32)</f>
        <v>7</v>
      </c>
      <c r="EP32">
        <f>SUMIFS(DataRegularSeason20242025!$AA$3:$AA$1315,DataRegularSeason20242025!$B$3:$B$1315, "&lt;=" &amp; EP$1, DataRegularSeason20242025!$D$3:$D$1315, $A32)+SUMIFS(DataRegularSeason20242025!$AB$3:$AB$1315,DataRegularSeason20242025!$B$3:$B$1315, "&lt;=" &amp; EP$1, DataRegularSeason20242025!$E$3:$E$1315, $A32)</f>
        <v>7</v>
      </c>
      <c r="EQ32">
        <f>SUMIFS(DataRegularSeason20242025!$AA$3:$AA$1315,DataRegularSeason20242025!$B$3:$B$1315, "&lt;=" &amp; EQ$1, DataRegularSeason20242025!$D$3:$D$1315, $A32)+SUMIFS(DataRegularSeason20242025!$AB$3:$AB$1315,DataRegularSeason20242025!$B$3:$B$1315, "&lt;=" &amp; EQ$1, DataRegularSeason20242025!$E$3:$E$1315, $A32)</f>
        <v>7</v>
      </c>
      <c r="ER32">
        <f>SUMIFS(DataRegularSeason20242025!$AA$3:$AA$1315,DataRegularSeason20242025!$B$3:$B$1315, "&lt;=" &amp; ER$1, DataRegularSeason20242025!$D$3:$D$1315, $A32)+SUMIFS(DataRegularSeason20242025!$AB$3:$AB$1315,DataRegularSeason20242025!$B$3:$B$1315, "&lt;=" &amp; ER$1, DataRegularSeason20242025!$E$3:$E$1315, $A32)</f>
        <v>7</v>
      </c>
      <c r="ES32">
        <f>SUMIFS(DataRegularSeason20242025!$AA$3:$AA$1315,DataRegularSeason20242025!$B$3:$B$1315, "&lt;=" &amp; ES$1, DataRegularSeason20242025!$D$3:$D$1315, $A32)+SUMIFS(DataRegularSeason20242025!$AB$3:$AB$1315,DataRegularSeason20242025!$B$3:$B$1315, "&lt;=" &amp; ES$1, DataRegularSeason20242025!$E$3:$E$1315, $A32)</f>
        <v>7</v>
      </c>
      <c r="ET32">
        <f>SUMIFS(DataRegularSeason20242025!$AA$3:$AA$1315,DataRegularSeason20242025!$B$3:$B$1315, "&lt;=" &amp; ET$1, DataRegularSeason20242025!$D$3:$D$1315, $A32)+SUMIFS(DataRegularSeason20242025!$AB$3:$AB$1315,DataRegularSeason20242025!$B$3:$B$1315, "&lt;=" &amp; ET$1, DataRegularSeason20242025!$E$3:$E$1315, $A32)</f>
        <v>7</v>
      </c>
      <c r="EU32">
        <f>SUMIFS(DataRegularSeason20242025!$AA$3:$AA$1315,DataRegularSeason20242025!$B$3:$B$1315, "&lt;=" &amp; EU$1, DataRegularSeason20242025!$D$3:$D$1315, $A32)+SUMIFS(DataRegularSeason20242025!$AB$3:$AB$1315,DataRegularSeason20242025!$B$3:$B$1315, "&lt;=" &amp; EU$1, DataRegularSeason20242025!$E$3:$E$1315, $A32)</f>
        <v>7</v>
      </c>
      <c r="EV32">
        <f>SUMIFS(DataRegularSeason20242025!$AA$3:$AA$1315,DataRegularSeason20242025!$B$3:$B$1315, "&lt;=" &amp; EV$1, DataRegularSeason20242025!$D$3:$D$1315, $A32)+SUMIFS(DataRegularSeason20242025!$AB$3:$AB$1315,DataRegularSeason20242025!$B$3:$B$1315, "&lt;=" &amp; EV$1, DataRegularSeason20242025!$E$3:$E$1315, $A32)</f>
        <v>7</v>
      </c>
      <c r="EW32">
        <f>SUMIFS(DataRegularSeason20242025!$AA$3:$AA$1315,DataRegularSeason20242025!$B$3:$B$1315, "&lt;=" &amp; EW$1, DataRegularSeason20242025!$D$3:$D$1315, $A32)+SUMIFS(DataRegularSeason20242025!$AB$3:$AB$1315,DataRegularSeason20242025!$B$3:$B$1315, "&lt;=" &amp; EW$1, DataRegularSeason20242025!$E$3:$E$1315, $A32)</f>
        <v>7</v>
      </c>
      <c r="EX32">
        <f>SUMIFS(DataRegularSeason20242025!$AA$3:$AA$1315,DataRegularSeason20242025!$B$3:$B$1315, "&lt;=" &amp; EX$1, DataRegularSeason20242025!$D$3:$D$1315, $A32)+SUMIFS(DataRegularSeason20242025!$AB$3:$AB$1315,DataRegularSeason20242025!$B$3:$B$1315, "&lt;=" &amp; EX$1, DataRegularSeason20242025!$E$3:$E$1315, $A32)</f>
        <v>7</v>
      </c>
      <c r="EY32">
        <f>SUMIFS(DataRegularSeason20242025!$AA$3:$AA$1315,DataRegularSeason20242025!$B$3:$B$1315, "&lt;=" &amp; EY$1, DataRegularSeason20242025!$D$3:$D$1315, $A32)+SUMIFS(DataRegularSeason20242025!$AB$3:$AB$1315,DataRegularSeason20242025!$B$3:$B$1315, "&lt;=" &amp; EY$1, DataRegularSeason20242025!$E$3:$E$1315, $A32)</f>
        <v>7</v>
      </c>
      <c r="EZ32">
        <f>SUMIFS(DataRegularSeason20242025!$AA$3:$AA$1315,DataRegularSeason20242025!$B$3:$B$1315, "&lt;=" &amp; EZ$1, DataRegularSeason20242025!$D$3:$D$1315, $A32)+SUMIFS(DataRegularSeason20242025!$AB$3:$AB$1315,DataRegularSeason20242025!$B$3:$B$1315, "&lt;=" &amp; EZ$1, DataRegularSeason20242025!$E$3:$E$1315, $A32)</f>
        <v>7</v>
      </c>
      <c r="FA32">
        <f>SUMIFS(DataRegularSeason20242025!$AA$3:$AA$1315,DataRegularSeason20242025!$B$3:$B$1315, "&lt;=" &amp; FA$1, DataRegularSeason20242025!$D$3:$D$1315, $A32)+SUMIFS(DataRegularSeason20242025!$AB$3:$AB$1315,DataRegularSeason20242025!$B$3:$B$1315, "&lt;=" &amp; FA$1, DataRegularSeason20242025!$E$3:$E$1315, $A32)</f>
        <v>7</v>
      </c>
      <c r="FB32">
        <f>SUMIFS(DataRegularSeason20242025!$AA$3:$AA$1315,DataRegularSeason20242025!$B$3:$B$1315, "&lt;=" &amp; FB$1, DataRegularSeason20242025!$D$3:$D$1315, $A32)+SUMIFS(DataRegularSeason20242025!$AB$3:$AB$1315,DataRegularSeason20242025!$B$3:$B$1315, "&lt;=" &amp; FB$1, DataRegularSeason20242025!$E$3:$E$1315, $A32)</f>
        <v>7</v>
      </c>
      <c r="FC32">
        <f>SUMIFS(DataRegularSeason20242025!$AA$3:$AA$1315,DataRegularSeason20242025!$B$3:$B$1315, "&lt;=" &amp; FC$1, DataRegularSeason20242025!$D$3:$D$1315, $A32)+SUMIFS(DataRegularSeason20242025!$AB$3:$AB$1315,DataRegularSeason20242025!$B$3:$B$1315, "&lt;=" &amp; FC$1, DataRegularSeason20242025!$E$3:$E$1315, $A32)</f>
        <v>7</v>
      </c>
      <c r="FD32">
        <f>SUMIFS(DataRegularSeason20242025!$AA$3:$AA$1315,DataRegularSeason20242025!$B$3:$B$1315, "&lt;=" &amp; FD$1, DataRegularSeason20242025!$D$3:$D$1315, $A32)+SUMIFS(DataRegularSeason20242025!$AB$3:$AB$1315,DataRegularSeason20242025!$B$3:$B$1315, "&lt;=" &amp; FD$1, DataRegularSeason20242025!$E$3:$E$1315, $A32)</f>
        <v>7</v>
      </c>
      <c r="FE32">
        <f>SUMIFS(DataRegularSeason20242025!$AA$3:$AA$1315,DataRegularSeason20242025!$B$3:$B$1315, "&lt;=" &amp; FE$1, DataRegularSeason20242025!$D$3:$D$1315, $A32)+SUMIFS(DataRegularSeason20242025!$AB$3:$AB$1315,DataRegularSeason20242025!$B$3:$B$1315, "&lt;=" &amp; FE$1, DataRegularSeason20242025!$E$3:$E$1315, $A32)</f>
        <v>7</v>
      </c>
      <c r="FF32">
        <f>SUMIFS(DataRegularSeason20242025!$AA$3:$AA$1315,DataRegularSeason20242025!$B$3:$B$1315, "&lt;=" &amp; FF$1, DataRegularSeason20242025!$D$3:$D$1315, $A32)+SUMIFS(DataRegularSeason20242025!$AB$3:$AB$1315,DataRegularSeason20242025!$B$3:$B$1315, "&lt;=" &amp; FF$1, DataRegularSeason20242025!$E$3:$E$1315, $A32)</f>
        <v>7</v>
      </c>
      <c r="FG32">
        <f>SUMIFS(DataRegularSeason20242025!$AA$3:$AA$1315,DataRegularSeason20242025!$B$3:$B$1315, "&lt;=" &amp; FG$1, DataRegularSeason20242025!$D$3:$D$1315, $A32)+SUMIFS(DataRegularSeason20242025!$AB$3:$AB$1315,DataRegularSeason20242025!$B$3:$B$1315, "&lt;=" &amp; FG$1, DataRegularSeason20242025!$E$3:$E$1315, $A32)</f>
        <v>7</v>
      </c>
      <c r="FH32">
        <f>SUMIFS(DataRegularSeason20242025!$AA$3:$AA$1315,DataRegularSeason20242025!$B$3:$B$1315, "&lt;=" &amp; FH$1, DataRegularSeason20242025!$D$3:$D$1315, $A32)+SUMIFS(DataRegularSeason20242025!$AB$3:$AB$1315,DataRegularSeason20242025!$B$3:$B$1315, "&lt;=" &amp; FH$1, DataRegularSeason20242025!$E$3:$E$1315, $A32)</f>
        <v>7</v>
      </c>
      <c r="FI32">
        <f>SUMIFS(DataRegularSeason20242025!$AA$3:$AA$1315,DataRegularSeason20242025!$B$3:$B$1315, "&lt;=" &amp; FI$1, DataRegularSeason20242025!$D$3:$D$1315, $A32)+SUMIFS(DataRegularSeason20242025!$AB$3:$AB$1315,DataRegularSeason20242025!$B$3:$B$1315, "&lt;=" &amp; FI$1, DataRegularSeason20242025!$E$3:$E$1315, $A32)</f>
        <v>7</v>
      </c>
      <c r="FJ32">
        <f>SUMIFS(DataRegularSeason20242025!$AA$3:$AA$1315,DataRegularSeason20242025!$B$3:$B$1315, "&lt;=" &amp; FJ$1, DataRegularSeason20242025!$D$3:$D$1315, $A32)+SUMIFS(DataRegularSeason20242025!$AB$3:$AB$1315,DataRegularSeason20242025!$B$3:$B$1315, "&lt;=" &amp; FJ$1, DataRegularSeason20242025!$E$3:$E$1315, $A32)</f>
        <v>7</v>
      </c>
      <c r="FK32">
        <f>SUMIFS(DataRegularSeason20242025!$AA$3:$AA$1315,DataRegularSeason20242025!$B$3:$B$1315, "&lt;=" &amp; FK$1, DataRegularSeason20242025!$D$3:$D$1315, $A32)+SUMIFS(DataRegularSeason20242025!$AB$3:$AB$1315,DataRegularSeason20242025!$B$3:$B$1315, "&lt;=" &amp; FK$1, DataRegularSeason20242025!$E$3:$E$1315, $A32)</f>
        <v>7</v>
      </c>
      <c r="FL32">
        <f>SUMIFS(DataRegularSeason20242025!$AA$3:$AA$1315,DataRegularSeason20242025!$B$3:$B$1315, "&lt;=" &amp; FL$1, DataRegularSeason20242025!$D$3:$D$1315, $A32)+SUMIFS(DataRegularSeason20242025!$AB$3:$AB$1315,DataRegularSeason20242025!$B$3:$B$1315, "&lt;=" &amp; FL$1, DataRegularSeason20242025!$E$3:$E$1315, $A32)</f>
        <v>7</v>
      </c>
      <c r="FM32">
        <f>SUMIFS(DataRegularSeason20242025!$AA$3:$AA$1315,DataRegularSeason20242025!$B$3:$B$1315, "&lt;=" &amp; FM$1, DataRegularSeason20242025!$D$3:$D$1315, $A32)+SUMIFS(DataRegularSeason20242025!$AB$3:$AB$1315,DataRegularSeason20242025!$B$3:$B$1315, "&lt;=" &amp; FM$1, DataRegularSeason20242025!$E$3:$E$1315, $A32)</f>
        <v>7</v>
      </c>
      <c r="FN32">
        <f>SUMIFS(DataRegularSeason20242025!$AA$3:$AA$1315,DataRegularSeason20242025!$B$3:$B$1315, "&lt;=" &amp; FN$1, DataRegularSeason20242025!$D$3:$D$1315, $A32)+SUMIFS(DataRegularSeason20242025!$AB$3:$AB$1315,DataRegularSeason20242025!$B$3:$B$1315, "&lt;=" &amp; FN$1, DataRegularSeason20242025!$E$3:$E$1315, $A32)</f>
        <v>7</v>
      </c>
      <c r="FO32">
        <f>SUMIFS(DataRegularSeason20242025!$AA$3:$AA$1315,DataRegularSeason20242025!$B$3:$B$1315, "&lt;=" &amp; FO$1, DataRegularSeason20242025!$D$3:$D$1315, $A32)+SUMIFS(DataRegularSeason20242025!$AB$3:$AB$1315,DataRegularSeason20242025!$B$3:$B$1315, "&lt;=" &amp; FO$1, DataRegularSeason20242025!$E$3:$E$1315, $A32)</f>
        <v>7</v>
      </c>
      <c r="FP32">
        <f>SUMIFS(DataRegularSeason20242025!$AA$3:$AA$1315,DataRegularSeason20242025!$B$3:$B$1315, "&lt;=" &amp; FP$1, DataRegularSeason20242025!$D$3:$D$1315, $A32)+SUMIFS(DataRegularSeason20242025!$AB$3:$AB$1315,DataRegularSeason20242025!$B$3:$B$1315, "&lt;=" &amp; FP$1, DataRegularSeason20242025!$E$3:$E$1315, $A32)</f>
        <v>7</v>
      </c>
      <c r="FQ32">
        <f>SUMIFS(DataRegularSeason20242025!$AA$3:$AA$1315,DataRegularSeason20242025!$B$3:$B$1315, "&lt;=" &amp; FQ$1, DataRegularSeason20242025!$D$3:$D$1315, $A32)+SUMIFS(DataRegularSeason20242025!$AB$3:$AB$1315,DataRegularSeason20242025!$B$3:$B$1315, "&lt;=" &amp; FQ$1, DataRegularSeason20242025!$E$3:$E$1315, $A32)</f>
        <v>7</v>
      </c>
      <c r="FR32">
        <f>SUMIFS(DataRegularSeason20242025!$AA$3:$AA$1315,DataRegularSeason20242025!$B$3:$B$1315, "&lt;=" &amp; FR$1, DataRegularSeason20242025!$D$3:$D$1315, $A32)+SUMIFS(DataRegularSeason20242025!$AB$3:$AB$1315,DataRegularSeason20242025!$B$3:$B$1315, "&lt;=" &amp; FR$1, DataRegularSeason20242025!$E$3:$E$1315, $A32)</f>
        <v>7</v>
      </c>
      <c r="FS32">
        <f>SUMIFS(DataRegularSeason20242025!$AA$3:$AA$1315,DataRegularSeason20242025!$B$3:$B$1315, "&lt;=" &amp; FS$1, DataRegularSeason20242025!$D$3:$D$1315, $A32)+SUMIFS(DataRegularSeason20242025!$AB$3:$AB$1315,DataRegularSeason20242025!$B$3:$B$1315, "&lt;=" &amp; FS$1, DataRegularSeason20242025!$E$3:$E$1315, $A32)</f>
        <v>7</v>
      </c>
      <c r="FT32">
        <f>SUMIFS(DataRegularSeason20242025!$AA$3:$AA$1315,DataRegularSeason20242025!$B$3:$B$1315, "&lt;=" &amp; FT$1, DataRegularSeason20242025!$D$3:$D$1315, $A32)+SUMIFS(DataRegularSeason20242025!$AB$3:$AB$1315,DataRegularSeason20242025!$B$3:$B$1315, "&lt;=" &amp; FT$1, DataRegularSeason20242025!$E$3:$E$1315, $A32)</f>
        <v>7</v>
      </c>
      <c r="FU32">
        <f>SUMIFS(DataRegularSeason20242025!$AA$3:$AA$1315,DataRegularSeason20242025!$B$3:$B$1315, "&lt;=" &amp; FU$1, DataRegularSeason20242025!$D$3:$D$1315, $A32)+SUMIFS(DataRegularSeason20242025!$AB$3:$AB$1315,DataRegularSeason20242025!$B$3:$B$1315, "&lt;=" &amp; FU$1, DataRegularSeason20242025!$E$3:$E$1315, $A32)</f>
        <v>7</v>
      </c>
      <c r="FV32">
        <f>SUMIFS(DataRegularSeason20242025!$AA$3:$AA$1315,DataRegularSeason20242025!$B$3:$B$1315, "&lt;=" &amp; FV$1, DataRegularSeason20242025!$D$3:$D$1315, $A32)+SUMIFS(DataRegularSeason20242025!$AB$3:$AB$1315,DataRegularSeason20242025!$B$3:$B$1315, "&lt;=" &amp; FV$1, DataRegularSeason20242025!$E$3:$E$1315, $A32)</f>
        <v>7</v>
      </c>
      <c r="FW32">
        <f>SUMIFS(DataRegularSeason20242025!$AA$3:$AA$1315,DataRegularSeason20242025!$B$3:$B$1315, "&lt;=" &amp; FW$1, DataRegularSeason20242025!$D$3:$D$1315, $A32)+SUMIFS(DataRegularSeason20242025!$AB$3:$AB$1315,DataRegularSeason20242025!$B$3:$B$1315, "&lt;=" &amp; FW$1, DataRegularSeason20242025!$E$3:$E$1315, $A32)</f>
        <v>7</v>
      </c>
      <c r="FX32">
        <f>SUMIFS(DataRegularSeason20242025!$AA$3:$AA$1315,DataRegularSeason20242025!$B$3:$B$1315, "&lt;=" &amp; FX$1, DataRegularSeason20242025!$D$3:$D$1315, $A32)+SUMIFS(DataRegularSeason20242025!$AB$3:$AB$1315,DataRegularSeason20242025!$B$3:$B$1315, "&lt;=" &amp; FX$1, DataRegularSeason20242025!$E$3:$E$1315, $A32)</f>
        <v>7</v>
      </c>
      <c r="FY32">
        <f>SUMIFS(DataRegularSeason20242025!$AA$3:$AA$1315,DataRegularSeason20242025!$B$3:$B$1315, "&lt;=" &amp; FY$1, DataRegularSeason20242025!$D$3:$D$1315, $A32)+SUMIFS(DataRegularSeason20242025!$AB$3:$AB$1315,DataRegularSeason20242025!$B$3:$B$1315, "&lt;=" &amp; FY$1, DataRegularSeason20242025!$E$3:$E$1315, $A32)</f>
        <v>7</v>
      </c>
      <c r="FZ32">
        <f>SUMIFS(DataRegularSeason20242025!$AA$3:$AA$1315,DataRegularSeason20242025!$B$3:$B$1315, "&lt;=" &amp; FZ$1, DataRegularSeason20242025!$D$3:$D$1315, $A32)+SUMIFS(DataRegularSeason20242025!$AB$3:$AB$1315,DataRegularSeason20242025!$B$3:$B$1315, "&lt;=" &amp; FZ$1, DataRegularSeason20242025!$E$3:$E$1315, $A32)</f>
        <v>7</v>
      </c>
      <c r="GA32">
        <f>SUMIFS(DataRegularSeason20242025!$AA$3:$AA$1315,DataRegularSeason20242025!$B$3:$B$1315, "&lt;=" &amp; GA$1, DataRegularSeason20242025!$D$3:$D$1315, $A32)+SUMIFS(DataRegularSeason20242025!$AB$3:$AB$1315,DataRegularSeason20242025!$B$3:$B$1315, "&lt;=" &amp; GA$1, DataRegularSeason20242025!$E$3:$E$1315, $A32)</f>
        <v>7</v>
      </c>
      <c r="GB32">
        <f>SUMIFS(DataRegularSeason20242025!$AA$3:$AA$1315,DataRegularSeason20242025!$B$3:$B$1315, "&lt;=" &amp; GB$1, DataRegularSeason20242025!$D$3:$D$1315, $A32)+SUMIFS(DataRegularSeason20242025!$AB$3:$AB$1315,DataRegularSeason20242025!$B$3:$B$1315, "&lt;=" &amp; GB$1, DataRegularSeason20242025!$E$3:$E$1315, $A32)</f>
        <v>7</v>
      </c>
      <c r="GC32">
        <f>SUMIFS(DataRegularSeason20242025!$AA$3:$AA$1315,DataRegularSeason20242025!$B$3:$B$1315, "&lt;=" &amp; GC$1, DataRegularSeason20242025!$D$3:$D$1315, $A32)+SUMIFS(DataRegularSeason20242025!$AB$3:$AB$1315,DataRegularSeason20242025!$B$3:$B$1315, "&lt;=" &amp; GC$1, DataRegularSeason20242025!$E$3:$E$1315, $A32)</f>
        <v>7</v>
      </c>
      <c r="GD32">
        <f>SUMIFS(DataRegularSeason20242025!$AA$3:$AA$1315,DataRegularSeason20242025!$B$3:$B$1315, "&lt;=" &amp; GD$1, DataRegularSeason20242025!$D$3:$D$1315, $A32)+SUMIFS(DataRegularSeason20242025!$AB$3:$AB$1315,DataRegularSeason20242025!$B$3:$B$1315, "&lt;=" &amp; GD$1, DataRegularSeason20242025!$E$3:$E$1315, $A32)</f>
        <v>7</v>
      </c>
      <c r="GE32">
        <f>SUMIFS(DataRegularSeason20242025!$AA$3:$AA$1315,DataRegularSeason20242025!$B$3:$B$1315, "&lt;=" &amp; GE$1, DataRegularSeason20242025!$D$3:$D$1315, $A32)+SUMIFS(DataRegularSeason20242025!$AB$3:$AB$1315,DataRegularSeason20242025!$B$3:$B$1315, "&lt;=" &amp; GE$1, DataRegularSeason20242025!$E$3:$E$1315, $A32)</f>
        <v>7</v>
      </c>
      <c r="GF32">
        <f>SUMIFS(DataRegularSeason20242025!$AA$3:$AA$1315,DataRegularSeason20242025!$B$3:$B$1315, "&lt;=" &amp; GF$1, DataRegularSeason20242025!$D$3:$D$1315, $A32)+SUMIFS(DataRegularSeason20242025!$AB$3:$AB$1315,DataRegularSeason20242025!$B$3:$B$1315, "&lt;=" &amp; GF$1, DataRegularSeason20242025!$E$3:$E$1315, $A32)</f>
        <v>7</v>
      </c>
      <c r="GG32">
        <f>SUMIFS(DataRegularSeason20242025!$AA$3:$AA$1315,DataRegularSeason20242025!$B$3:$B$1315, "&lt;=" &amp; GG$1, DataRegularSeason20242025!$D$3:$D$1315, $A32)+SUMIFS(DataRegularSeason20242025!$AB$3:$AB$1315,DataRegularSeason20242025!$B$3:$B$1315, "&lt;=" &amp; GG$1, DataRegularSeason20242025!$E$3:$E$1315, $A32)</f>
        <v>7</v>
      </c>
      <c r="GH32">
        <f>SUMIFS(DataRegularSeason20242025!$AA$3:$AA$1315,DataRegularSeason20242025!$B$3:$B$1315, "&lt;=" &amp; GH$1, DataRegularSeason20242025!$D$3:$D$1315, $A32)+SUMIFS(DataRegularSeason20242025!$AB$3:$AB$1315,DataRegularSeason20242025!$B$3:$B$1315, "&lt;=" &amp; GH$1, DataRegularSeason20242025!$E$3:$E$1315, $A32)</f>
        <v>7</v>
      </c>
      <c r="GI32">
        <f>SUMIFS(DataRegularSeason20242025!$AA$3:$AA$1315,DataRegularSeason20242025!$B$3:$B$1315, "&lt;=" &amp; GI$1, DataRegularSeason20242025!$D$3:$D$1315, $A32)+SUMIFS(DataRegularSeason20242025!$AB$3:$AB$1315,DataRegularSeason20242025!$B$3:$B$1315, "&lt;=" &amp; GI$1, DataRegularSeason20242025!$E$3:$E$1315, $A32)</f>
        <v>7</v>
      </c>
      <c r="GJ32">
        <f>SUMIFS(DataRegularSeason20242025!$AA$3:$AA$1315,DataRegularSeason20242025!$B$3:$B$1315, "&lt;=" &amp; GJ$1, DataRegularSeason20242025!$D$3:$D$1315, $A32)+SUMIFS(DataRegularSeason20242025!$AB$3:$AB$1315,DataRegularSeason20242025!$B$3:$B$1315, "&lt;=" &amp; GJ$1, DataRegularSeason20242025!$E$3:$E$1315, $A32)</f>
        <v>7</v>
      </c>
      <c r="GK32">
        <f>SUMIFS(DataRegularSeason20242025!$AA$3:$AA$1315,DataRegularSeason20242025!$B$3:$B$1315, "&lt;=" &amp; GK$1, DataRegularSeason20242025!$D$3:$D$1315, $A32)+SUMIFS(DataRegularSeason20242025!$AB$3:$AB$1315,DataRegularSeason20242025!$B$3:$B$1315, "&lt;=" &amp; GK$1, DataRegularSeason20242025!$E$3:$E$1315, $A32)</f>
        <v>7</v>
      </c>
      <c r="GL32">
        <f>SUMIFS(DataRegularSeason20242025!$AA$3:$AA$1315,DataRegularSeason20242025!$B$3:$B$1315, "&lt;=" &amp; GL$1, DataRegularSeason20242025!$D$3:$D$1315, $A32)+SUMIFS(DataRegularSeason20242025!$AB$3:$AB$1315,DataRegularSeason20242025!$B$3:$B$1315, "&lt;=" &amp; GL$1, DataRegularSeason20242025!$E$3:$E$1315, $A32)</f>
        <v>7</v>
      </c>
      <c r="GM32">
        <f>SUMIFS(DataRegularSeason20242025!$AA$3:$AA$1315,DataRegularSeason20242025!$B$3:$B$1315, "&lt;=" &amp; GM$1, DataRegularSeason20242025!$D$3:$D$1315, $A32)+SUMIFS(DataRegularSeason20242025!$AB$3:$AB$1315,DataRegularSeason20242025!$B$3:$B$1315, "&lt;=" &amp; GM$1, DataRegularSeason20242025!$E$3:$E$1315, $A32)</f>
        <v>7</v>
      </c>
      <c r="GN32">
        <f>SUMIFS(DataRegularSeason20242025!$AA$3:$AA$1315,DataRegularSeason20242025!$B$3:$B$1315, "&lt;=" &amp; GN$1, DataRegularSeason20242025!$D$3:$D$1315, $A32)+SUMIFS(DataRegularSeason20242025!$AB$3:$AB$1315,DataRegularSeason20242025!$B$3:$B$1315, "&lt;=" &amp; GN$1, DataRegularSeason20242025!$E$3:$E$1315, $A32)</f>
        <v>7</v>
      </c>
      <c r="GO32">
        <f>SUMIFS(DataRegularSeason20242025!$AA$3:$AA$1315,DataRegularSeason20242025!$B$3:$B$1315, "&lt;=" &amp; GO$1, DataRegularSeason20242025!$D$3:$D$1315, $A32)+SUMIFS(DataRegularSeason20242025!$AB$3:$AB$1315,DataRegularSeason20242025!$B$3:$B$1315, "&lt;=" &amp; GO$1, DataRegularSeason20242025!$E$3:$E$1315, $A32)</f>
        <v>7</v>
      </c>
      <c r="GP32">
        <f>SUMIFS(DataRegularSeason20242025!$AA$3:$AA$1315,DataRegularSeason20242025!$B$3:$B$1315, "&lt;=" &amp; GP$1, DataRegularSeason20242025!$D$3:$D$1315, $A32)+SUMIFS(DataRegularSeason20242025!$AB$3:$AB$1315,DataRegularSeason20242025!$B$3:$B$1315, "&lt;=" &amp; GP$1, DataRegularSeason20242025!$E$3:$E$1315, $A32)</f>
        <v>7</v>
      </c>
      <c r="GQ32">
        <f>SUMIFS(DataRegularSeason20242025!$AA$3:$AA$1315,DataRegularSeason20242025!$B$3:$B$1315, "&lt;=" &amp; GQ$1, DataRegularSeason20242025!$D$3:$D$1315, $A32)+SUMIFS(DataRegularSeason20242025!$AB$3:$AB$1315,DataRegularSeason20242025!$B$3:$B$1315, "&lt;=" &amp; GQ$1, DataRegularSeason20242025!$E$3:$E$1315, $A32)</f>
        <v>7</v>
      </c>
      <c r="GR32">
        <f>SUMIFS(DataRegularSeason20242025!$AA$3:$AA$1315,DataRegularSeason20242025!$B$3:$B$1315, "&lt;=" &amp; GR$1, DataRegularSeason20242025!$D$3:$D$1315, $A32)+SUMIFS(DataRegularSeason20242025!$AB$3:$AB$1315,DataRegularSeason20242025!$B$3:$B$1315, "&lt;=" &amp; GR$1, DataRegularSeason20242025!$E$3:$E$1315, $A32)</f>
        <v>7</v>
      </c>
      <c r="GS32">
        <f>SUMIFS(DataRegularSeason20242025!$AA$3:$AA$1315,DataRegularSeason20242025!$B$3:$B$1315, "&lt;=" &amp; GS$1, DataRegularSeason20242025!$D$3:$D$1315, $A32)+SUMIFS(DataRegularSeason20242025!$AB$3:$AB$1315,DataRegularSeason20242025!$B$3:$B$1315, "&lt;=" &amp; GS$1, DataRegularSeason20242025!$E$3:$E$1315, $A32)</f>
        <v>7</v>
      </c>
      <c r="GT32">
        <f>SUMIFS(DataRegularSeason20242025!$AA$3:$AA$1315,DataRegularSeason20242025!$B$3:$B$1315, "&lt;=" &amp; GT$1, DataRegularSeason20242025!$D$3:$D$1315, $A32)+SUMIFS(DataRegularSeason20242025!$AB$3:$AB$1315,DataRegularSeason20242025!$B$3:$B$1315, "&lt;=" &amp; GT$1, DataRegularSeason20242025!$E$3:$E$1315, $A32)</f>
        <v>7</v>
      </c>
      <c r="GU32">
        <f>SUMIFS(DataRegularSeason20242025!$AA$3:$AA$1315,DataRegularSeason20242025!$B$3:$B$1315, "&lt;=" &amp; GU$1, DataRegularSeason20242025!$D$3:$D$1315, $A32)+SUMIFS(DataRegularSeason20242025!$AB$3:$AB$1315,DataRegularSeason20242025!$B$3:$B$1315, "&lt;=" &amp; GU$1, DataRegularSeason20242025!$E$3:$E$1315, $A32)</f>
        <v>7</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4</v>
      </c>
      <c r="AE33">
        <f>SUMIFS(DataRegularSeason20242025!$AA$3:$AA$1315,DataRegularSeason20242025!$B$3:$B$1315, "&lt;=" &amp; AE$1, DataRegularSeason20242025!$D$3:$D$1315, $A33)+SUMIFS(DataRegularSeason20242025!$AB$3:$AB$1315,DataRegularSeason20242025!$B$3:$B$1315, "&lt;=" &amp; AE$1, DataRegularSeason20242025!$E$3:$E$1315, $A33)</f>
        <v>4</v>
      </c>
      <c r="AF33">
        <f>SUMIFS(DataRegularSeason20242025!$AA$3:$AA$1315,DataRegularSeason20242025!$B$3:$B$1315, "&lt;=" &amp; AF$1, DataRegularSeason20242025!$D$3:$D$1315, $A33)+SUMIFS(DataRegularSeason20242025!$AB$3:$AB$1315,DataRegularSeason20242025!$B$3:$B$1315, "&lt;=" &amp; AF$1, DataRegularSeason20242025!$E$3:$E$1315, $A33)</f>
        <v>4</v>
      </c>
      <c r="AG33">
        <f>SUMIFS(DataRegularSeason20242025!$AA$3:$AA$1315,DataRegularSeason20242025!$B$3:$B$1315, "&lt;=" &amp; AG$1, DataRegularSeason20242025!$D$3:$D$1315, $A33)+SUMIFS(DataRegularSeason20242025!$AB$3:$AB$1315,DataRegularSeason20242025!$B$3:$B$1315, "&lt;=" &amp; AG$1, DataRegularSeason20242025!$E$3:$E$1315, $A33)</f>
        <v>4</v>
      </c>
      <c r="AH33">
        <f>SUMIFS(DataRegularSeason20242025!$AA$3:$AA$1315,DataRegularSeason20242025!$B$3:$B$1315, "&lt;=" &amp; AH$1, DataRegularSeason20242025!$D$3:$D$1315, $A33)+SUMIFS(DataRegularSeason20242025!$AB$3:$AB$1315,DataRegularSeason20242025!$B$3:$B$1315, "&lt;=" &amp; AH$1, DataRegularSeason20242025!$E$3:$E$1315, $A33)</f>
        <v>4</v>
      </c>
      <c r="AI33">
        <f>SUMIFS(DataRegularSeason20242025!$AA$3:$AA$1315,DataRegularSeason20242025!$B$3:$B$1315, "&lt;=" &amp; AI$1, DataRegularSeason20242025!$D$3:$D$1315, $A33)+SUMIFS(DataRegularSeason20242025!$AB$3:$AB$1315,DataRegularSeason20242025!$B$3:$B$1315, "&lt;=" &amp; AI$1, DataRegularSeason20242025!$E$3:$E$1315, $A33)</f>
        <v>4</v>
      </c>
      <c r="AJ33">
        <f>SUMIFS(DataRegularSeason20242025!$AA$3:$AA$1315,DataRegularSeason20242025!$B$3:$B$1315, "&lt;=" &amp; AJ$1, DataRegularSeason20242025!$D$3:$D$1315, $A33)+SUMIFS(DataRegularSeason20242025!$AB$3:$AB$1315,DataRegularSeason20242025!$B$3:$B$1315, "&lt;=" &amp; AJ$1, DataRegularSeason20242025!$E$3:$E$1315, $A33)</f>
        <v>4</v>
      </c>
      <c r="AK33">
        <f>SUMIFS(DataRegularSeason20242025!$AA$3:$AA$1315,DataRegularSeason20242025!$B$3:$B$1315, "&lt;=" &amp; AK$1, DataRegularSeason20242025!$D$3:$D$1315, $A33)+SUMIFS(DataRegularSeason20242025!$AB$3:$AB$1315,DataRegularSeason20242025!$B$3:$B$1315, "&lt;=" &amp; AK$1, DataRegularSeason20242025!$E$3:$E$1315, $A33)</f>
        <v>4</v>
      </c>
      <c r="AL33">
        <f>SUMIFS(DataRegularSeason20242025!$AA$3:$AA$1315,DataRegularSeason20242025!$B$3:$B$1315, "&lt;=" &amp; AL$1, DataRegularSeason20242025!$D$3:$D$1315, $A33)+SUMIFS(DataRegularSeason20242025!$AB$3:$AB$1315,DataRegularSeason20242025!$B$3:$B$1315, "&lt;=" &amp; AL$1, DataRegularSeason20242025!$E$3:$E$1315, $A33)</f>
        <v>4</v>
      </c>
      <c r="AM33">
        <f>SUMIFS(DataRegularSeason20242025!$AA$3:$AA$1315,DataRegularSeason20242025!$B$3:$B$1315, "&lt;=" &amp; AM$1, DataRegularSeason20242025!$D$3:$D$1315, $A33)+SUMIFS(DataRegularSeason20242025!$AB$3:$AB$1315,DataRegularSeason20242025!$B$3:$B$1315, "&lt;=" &amp; AM$1, DataRegularSeason20242025!$E$3:$E$1315, $A33)</f>
        <v>4</v>
      </c>
      <c r="AN33">
        <f>SUMIFS(DataRegularSeason20242025!$AA$3:$AA$1315,DataRegularSeason20242025!$B$3:$B$1315, "&lt;=" &amp; AN$1, DataRegularSeason20242025!$D$3:$D$1315, $A33)+SUMIFS(DataRegularSeason20242025!$AB$3:$AB$1315,DataRegularSeason20242025!$B$3:$B$1315, "&lt;=" &amp; AN$1, DataRegularSeason20242025!$E$3:$E$1315, $A33)</f>
        <v>4</v>
      </c>
      <c r="AO33">
        <f>SUMIFS(DataRegularSeason20242025!$AA$3:$AA$1315,DataRegularSeason20242025!$B$3:$B$1315, "&lt;=" &amp; AO$1, DataRegularSeason20242025!$D$3:$D$1315, $A33)+SUMIFS(DataRegularSeason20242025!$AB$3:$AB$1315,DataRegularSeason20242025!$B$3:$B$1315, "&lt;=" &amp; AO$1, DataRegularSeason20242025!$E$3:$E$1315, $A33)</f>
        <v>4</v>
      </c>
      <c r="AP33">
        <f>SUMIFS(DataRegularSeason20242025!$AA$3:$AA$1315,DataRegularSeason20242025!$B$3:$B$1315, "&lt;=" &amp; AP$1, DataRegularSeason20242025!$D$3:$D$1315, $A33)+SUMIFS(DataRegularSeason20242025!$AB$3:$AB$1315,DataRegularSeason20242025!$B$3:$B$1315, "&lt;=" &amp; AP$1, DataRegularSeason20242025!$E$3:$E$1315, $A33)</f>
        <v>4</v>
      </c>
      <c r="AQ33">
        <f>SUMIFS(DataRegularSeason20242025!$AA$3:$AA$1315,DataRegularSeason20242025!$B$3:$B$1315, "&lt;=" &amp; AQ$1, DataRegularSeason20242025!$D$3:$D$1315, $A33)+SUMIFS(DataRegularSeason20242025!$AB$3:$AB$1315,DataRegularSeason20242025!$B$3:$B$1315, "&lt;=" &amp; AQ$1, DataRegularSeason20242025!$E$3:$E$1315, $A33)</f>
        <v>4</v>
      </c>
      <c r="AR33">
        <f>SUMIFS(DataRegularSeason20242025!$AA$3:$AA$1315,DataRegularSeason20242025!$B$3:$B$1315, "&lt;=" &amp; AR$1, DataRegularSeason20242025!$D$3:$D$1315, $A33)+SUMIFS(DataRegularSeason20242025!$AB$3:$AB$1315,DataRegularSeason20242025!$B$3:$B$1315, "&lt;=" &amp; AR$1, DataRegularSeason20242025!$E$3:$E$1315, $A33)</f>
        <v>4</v>
      </c>
      <c r="AS33">
        <f>SUMIFS(DataRegularSeason20242025!$AA$3:$AA$1315,DataRegularSeason20242025!$B$3:$B$1315, "&lt;=" &amp; AS$1, DataRegularSeason20242025!$D$3:$D$1315, $A33)+SUMIFS(DataRegularSeason20242025!$AB$3:$AB$1315,DataRegularSeason20242025!$B$3:$B$1315, "&lt;=" &amp; AS$1, DataRegularSeason20242025!$E$3:$E$1315, $A33)</f>
        <v>4</v>
      </c>
      <c r="AT33">
        <f>SUMIFS(DataRegularSeason20242025!$AA$3:$AA$1315,DataRegularSeason20242025!$B$3:$B$1315, "&lt;=" &amp; AT$1, DataRegularSeason20242025!$D$3:$D$1315, $A33)+SUMIFS(DataRegularSeason20242025!$AB$3:$AB$1315,DataRegularSeason20242025!$B$3:$B$1315, "&lt;=" &amp; AT$1, DataRegularSeason20242025!$E$3:$E$1315, $A33)</f>
        <v>4</v>
      </c>
      <c r="AU33">
        <f>SUMIFS(DataRegularSeason20242025!$AA$3:$AA$1315,DataRegularSeason20242025!$B$3:$B$1315, "&lt;=" &amp; AU$1, DataRegularSeason20242025!$D$3:$D$1315, $A33)+SUMIFS(DataRegularSeason20242025!$AB$3:$AB$1315,DataRegularSeason20242025!$B$3:$B$1315, "&lt;=" &amp; AU$1, DataRegularSeason20242025!$E$3:$E$1315, $A33)</f>
        <v>4</v>
      </c>
      <c r="AV33">
        <f>SUMIFS(DataRegularSeason20242025!$AA$3:$AA$1315,DataRegularSeason20242025!$B$3:$B$1315, "&lt;=" &amp; AV$1, DataRegularSeason20242025!$D$3:$D$1315, $A33)+SUMIFS(DataRegularSeason20242025!$AB$3:$AB$1315,DataRegularSeason20242025!$B$3:$B$1315, "&lt;=" &amp; AV$1, DataRegularSeason20242025!$E$3:$E$1315, $A33)</f>
        <v>4</v>
      </c>
      <c r="AW33">
        <f>SUMIFS(DataRegularSeason20242025!$AA$3:$AA$1315,DataRegularSeason20242025!$B$3:$B$1315, "&lt;=" &amp; AW$1, DataRegularSeason20242025!$D$3:$D$1315, $A33)+SUMIFS(DataRegularSeason20242025!$AB$3:$AB$1315,DataRegularSeason20242025!$B$3:$B$1315, "&lt;=" &amp; AW$1, DataRegularSeason20242025!$E$3:$E$1315, $A33)</f>
        <v>4</v>
      </c>
      <c r="AX33">
        <f>SUMIFS(DataRegularSeason20242025!$AA$3:$AA$1315,DataRegularSeason20242025!$B$3:$B$1315, "&lt;=" &amp; AX$1, DataRegularSeason20242025!$D$3:$D$1315, $A33)+SUMIFS(DataRegularSeason20242025!$AB$3:$AB$1315,DataRegularSeason20242025!$B$3:$B$1315, "&lt;=" &amp; AX$1, DataRegularSeason20242025!$E$3:$E$1315, $A33)</f>
        <v>4</v>
      </c>
      <c r="AY33">
        <f>SUMIFS(DataRegularSeason20242025!$AA$3:$AA$1315,DataRegularSeason20242025!$B$3:$B$1315, "&lt;=" &amp; AY$1, DataRegularSeason20242025!$D$3:$D$1315, $A33)+SUMIFS(DataRegularSeason20242025!$AB$3:$AB$1315,DataRegularSeason20242025!$B$3:$B$1315, "&lt;=" &amp; AY$1, DataRegularSeason20242025!$E$3:$E$1315, $A33)</f>
        <v>4</v>
      </c>
      <c r="AZ33">
        <f>SUMIFS(DataRegularSeason20242025!$AA$3:$AA$1315,DataRegularSeason20242025!$B$3:$B$1315, "&lt;=" &amp; AZ$1, DataRegularSeason20242025!$D$3:$D$1315, $A33)+SUMIFS(DataRegularSeason20242025!$AB$3:$AB$1315,DataRegularSeason20242025!$B$3:$B$1315, "&lt;=" &amp; AZ$1, DataRegularSeason20242025!$E$3:$E$1315, $A33)</f>
        <v>4</v>
      </c>
      <c r="BA33">
        <f>SUMIFS(DataRegularSeason20242025!$AA$3:$AA$1315,DataRegularSeason20242025!$B$3:$B$1315, "&lt;=" &amp; BA$1, DataRegularSeason20242025!$D$3:$D$1315, $A33)+SUMIFS(DataRegularSeason20242025!$AB$3:$AB$1315,DataRegularSeason20242025!$B$3:$B$1315, "&lt;=" &amp; BA$1, DataRegularSeason20242025!$E$3:$E$1315, $A33)</f>
        <v>4</v>
      </c>
      <c r="BB33">
        <f>SUMIFS(DataRegularSeason20242025!$AA$3:$AA$1315,DataRegularSeason20242025!$B$3:$B$1315, "&lt;=" &amp; BB$1, DataRegularSeason20242025!$D$3:$D$1315, $A33)+SUMIFS(DataRegularSeason20242025!$AB$3:$AB$1315,DataRegularSeason20242025!$B$3:$B$1315, "&lt;=" &amp; BB$1, DataRegularSeason20242025!$E$3:$E$1315, $A33)</f>
        <v>4</v>
      </c>
      <c r="BC33">
        <f>SUMIFS(DataRegularSeason20242025!$AA$3:$AA$1315,DataRegularSeason20242025!$B$3:$B$1315, "&lt;=" &amp; BC$1, DataRegularSeason20242025!$D$3:$D$1315, $A33)+SUMIFS(DataRegularSeason20242025!$AB$3:$AB$1315,DataRegularSeason20242025!$B$3:$B$1315, "&lt;=" &amp; BC$1, DataRegularSeason20242025!$E$3:$E$1315, $A33)</f>
        <v>4</v>
      </c>
      <c r="BD33">
        <f>SUMIFS(DataRegularSeason20242025!$AA$3:$AA$1315,DataRegularSeason20242025!$B$3:$B$1315, "&lt;=" &amp; BD$1, DataRegularSeason20242025!$D$3:$D$1315, $A33)+SUMIFS(DataRegularSeason20242025!$AB$3:$AB$1315,DataRegularSeason20242025!$B$3:$B$1315, "&lt;=" &amp; BD$1, DataRegularSeason20242025!$E$3:$E$1315, $A33)</f>
        <v>4</v>
      </c>
      <c r="BE33">
        <f>SUMIFS(DataRegularSeason20242025!$AA$3:$AA$1315,DataRegularSeason20242025!$B$3:$B$1315, "&lt;=" &amp; BE$1, DataRegularSeason20242025!$D$3:$D$1315, $A33)+SUMIFS(DataRegularSeason20242025!$AB$3:$AB$1315,DataRegularSeason20242025!$B$3:$B$1315, "&lt;=" &amp; BE$1, DataRegularSeason20242025!$E$3:$E$1315, $A33)</f>
        <v>4</v>
      </c>
      <c r="BF33">
        <f>SUMIFS(DataRegularSeason20242025!$AA$3:$AA$1315,DataRegularSeason20242025!$B$3:$B$1315, "&lt;=" &amp; BF$1, DataRegularSeason20242025!$D$3:$D$1315, $A33)+SUMIFS(DataRegularSeason20242025!$AB$3:$AB$1315,DataRegularSeason20242025!$B$3:$B$1315, "&lt;=" &amp; BF$1, DataRegularSeason20242025!$E$3:$E$1315, $A33)</f>
        <v>4</v>
      </c>
      <c r="BG33">
        <f>SUMIFS(DataRegularSeason20242025!$AA$3:$AA$1315,DataRegularSeason20242025!$B$3:$B$1315, "&lt;=" &amp; BG$1, DataRegularSeason20242025!$D$3:$D$1315, $A33)+SUMIFS(DataRegularSeason20242025!$AB$3:$AB$1315,DataRegularSeason20242025!$B$3:$B$1315, "&lt;=" &amp; BG$1, DataRegularSeason20242025!$E$3:$E$1315, $A33)</f>
        <v>4</v>
      </c>
      <c r="BH33">
        <f>SUMIFS(DataRegularSeason20242025!$AA$3:$AA$1315,DataRegularSeason20242025!$B$3:$B$1315, "&lt;=" &amp; BH$1, DataRegularSeason20242025!$D$3:$D$1315, $A33)+SUMIFS(DataRegularSeason20242025!$AB$3:$AB$1315,DataRegularSeason20242025!$B$3:$B$1315, "&lt;=" &amp; BH$1, DataRegularSeason20242025!$E$3:$E$1315, $A33)</f>
        <v>4</v>
      </c>
      <c r="BI33">
        <f>SUMIFS(DataRegularSeason20242025!$AA$3:$AA$1315,DataRegularSeason20242025!$B$3:$B$1315, "&lt;=" &amp; BI$1, DataRegularSeason20242025!$D$3:$D$1315, $A33)+SUMIFS(DataRegularSeason20242025!$AB$3:$AB$1315,DataRegularSeason20242025!$B$3:$B$1315, "&lt;=" &amp; BI$1, DataRegularSeason20242025!$E$3:$E$1315, $A33)</f>
        <v>4</v>
      </c>
      <c r="BJ33">
        <f>SUMIFS(DataRegularSeason20242025!$AA$3:$AA$1315,DataRegularSeason20242025!$B$3:$B$1315, "&lt;=" &amp; BJ$1, DataRegularSeason20242025!$D$3:$D$1315, $A33)+SUMIFS(DataRegularSeason20242025!$AB$3:$AB$1315,DataRegularSeason20242025!$B$3:$B$1315, "&lt;=" &amp; BJ$1, DataRegularSeason20242025!$E$3:$E$1315, $A33)</f>
        <v>4</v>
      </c>
      <c r="BK33">
        <f>SUMIFS(DataRegularSeason20242025!$AA$3:$AA$1315,DataRegularSeason20242025!$B$3:$B$1315, "&lt;=" &amp; BK$1, DataRegularSeason20242025!$D$3:$D$1315, $A33)+SUMIFS(DataRegularSeason20242025!$AB$3:$AB$1315,DataRegularSeason20242025!$B$3:$B$1315, "&lt;=" &amp; BK$1, DataRegularSeason20242025!$E$3:$E$1315, $A33)</f>
        <v>4</v>
      </c>
      <c r="BL33">
        <f>SUMIFS(DataRegularSeason20242025!$AA$3:$AA$1315,DataRegularSeason20242025!$B$3:$B$1315, "&lt;=" &amp; BL$1, DataRegularSeason20242025!$D$3:$D$1315, $A33)+SUMIFS(DataRegularSeason20242025!$AB$3:$AB$1315,DataRegularSeason20242025!$B$3:$B$1315, "&lt;=" &amp; BL$1, DataRegularSeason20242025!$E$3:$E$1315, $A33)</f>
        <v>4</v>
      </c>
      <c r="BM33">
        <f>SUMIFS(DataRegularSeason20242025!$AA$3:$AA$1315,DataRegularSeason20242025!$B$3:$B$1315, "&lt;=" &amp; BM$1, DataRegularSeason20242025!$D$3:$D$1315, $A33)+SUMIFS(DataRegularSeason20242025!$AB$3:$AB$1315,DataRegularSeason20242025!$B$3:$B$1315, "&lt;=" &amp; BM$1, DataRegularSeason20242025!$E$3:$E$1315, $A33)</f>
        <v>4</v>
      </c>
      <c r="BN33">
        <f>SUMIFS(DataRegularSeason20242025!$AA$3:$AA$1315,DataRegularSeason20242025!$B$3:$B$1315, "&lt;=" &amp; BN$1, DataRegularSeason20242025!$D$3:$D$1315, $A33)+SUMIFS(DataRegularSeason20242025!$AB$3:$AB$1315,DataRegularSeason20242025!$B$3:$B$1315, "&lt;=" &amp; BN$1, DataRegularSeason20242025!$E$3:$E$1315, $A33)</f>
        <v>4</v>
      </c>
      <c r="BO33">
        <f>SUMIFS(DataRegularSeason20242025!$AA$3:$AA$1315,DataRegularSeason20242025!$B$3:$B$1315, "&lt;=" &amp; BO$1, DataRegularSeason20242025!$D$3:$D$1315, $A33)+SUMIFS(DataRegularSeason20242025!$AB$3:$AB$1315,DataRegularSeason20242025!$B$3:$B$1315, "&lt;=" &amp; BO$1, DataRegularSeason20242025!$E$3:$E$1315, $A33)</f>
        <v>4</v>
      </c>
      <c r="BP33">
        <f>SUMIFS(DataRegularSeason20242025!$AA$3:$AA$1315,DataRegularSeason20242025!$B$3:$B$1315, "&lt;=" &amp; BP$1, DataRegularSeason20242025!$D$3:$D$1315, $A33)+SUMIFS(DataRegularSeason20242025!$AB$3:$AB$1315,DataRegularSeason20242025!$B$3:$B$1315, "&lt;=" &amp; BP$1, DataRegularSeason20242025!$E$3:$E$1315, $A33)</f>
        <v>4</v>
      </c>
      <c r="BQ33">
        <f>SUMIFS(DataRegularSeason20242025!$AA$3:$AA$1315,DataRegularSeason20242025!$B$3:$B$1315, "&lt;=" &amp; BQ$1, DataRegularSeason20242025!$D$3:$D$1315, $A33)+SUMIFS(DataRegularSeason20242025!$AB$3:$AB$1315,DataRegularSeason20242025!$B$3:$B$1315, "&lt;=" &amp; BQ$1, DataRegularSeason20242025!$E$3:$E$1315, $A33)</f>
        <v>4</v>
      </c>
      <c r="BR33">
        <f>SUMIFS(DataRegularSeason20242025!$AA$3:$AA$1315,DataRegularSeason20242025!$B$3:$B$1315, "&lt;=" &amp; BR$1, DataRegularSeason20242025!$D$3:$D$1315, $A33)+SUMIFS(DataRegularSeason20242025!$AB$3:$AB$1315,DataRegularSeason20242025!$B$3:$B$1315, "&lt;=" &amp; BR$1, DataRegularSeason20242025!$E$3:$E$1315, $A33)</f>
        <v>4</v>
      </c>
      <c r="BS33">
        <f>SUMIFS(DataRegularSeason20242025!$AA$3:$AA$1315,DataRegularSeason20242025!$B$3:$B$1315, "&lt;=" &amp; BS$1, DataRegularSeason20242025!$D$3:$D$1315, $A33)+SUMIFS(DataRegularSeason20242025!$AB$3:$AB$1315,DataRegularSeason20242025!$B$3:$B$1315, "&lt;=" &amp; BS$1, DataRegularSeason20242025!$E$3:$E$1315, $A33)</f>
        <v>4</v>
      </c>
      <c r="BT33">
        <f>SUMIFS(DataRegularSeason20242025!$AA$3:$AA$1315,DataRegularSeason20242025!$B$3:$B$1315, "&lt;=" &amp; BT$1, DataRegularSeason20242025!$D$3:$D$1315, $A33)+SUMIFS(DataRegularSeason20242025!$AB$3:$AB$1315,DataRegularSeason20242025!$B$3:$B$1315, "&lt;=" &amp; BT$1, DataRegularSeason20242025!$E$3:$E$1315, $A33)</f>
        <v>4</v>
      </c>
      <c r="BU33">
        <f>SUMIFS(DataRegularSeason20242025!$AA$3:$AA$1315,DataRegularSeason20242025!$B$3:$B$1315, "&lt;=" &amp; BU$1, DataRegularSeason20242025!$D$3:$D$1315, $A33)+SUMIFS(DataRegularSeason20242025!$AB$3:$AB$1315,DataRegularSeason20242025!$B$3:$B$1315, "&lt;=" &amp; BU$1, DataRegularSeason20242025!$E$3:$E$1315, $A33)</f>
        <v>4</v>
      </c>
      <c r="BV33">
        <f>SUMIFS(DataRegularSeason20242025!$AA$3:$AA$1315,DataRegularSeason20242025!$B$3:$B$1315, "&lt;=" &amp; BV$1, DataRegularSeason20242025!$D$3:$D$1315, $A33)+SUMIFS(DataRegularSeason20242025!$AB$3:$AB$1315,DataRegularSeason20242025!$B$3:$B$1315, "&lt;=" &amp; BV$1, DataRegularSeason20242025!$E$3:$E$1315, $A33)</f>
        <v>4</v>
      </c>
      <c r="BW33">
        <f>SUMIFS(DataRegularSeason20242025!$AA$3:$AA$1315,DataRegularSeason20242025!$B$3:$B$1315, "&lt;=" &amp; BW$1, DataRegularSeason20242025!$D$3:$D$1315, $A33)+SUMIFS(DataRegularSeason20242025!$AB$3:$AB$1315,DataRegularSeason20242025!$B$3:$B$1315, "&lt;=" &amp; BW$1, DataRegularSeason20242025!$E$3:$E$1315, $A33)</f>
        <v>4</v>
      </c>
      <c r="BX33">
        <f>SUMIFS(DataRegularSeason20242025!$AA$3:$AA$1315,DataRegularSeason20242025!$B$3:$B$1315, "&lt;=" &amp; BX$1, DataRegularSeason20242025!$D$3:$D$1315, $A33)+SUMIFS(DataRegularSeason20242025!$AB$3:$AB$1315,DataRegularSeason20242025!$B$3:$B$1315, "&lt;=" &amp; BX$1, DataRegularSeason20242025!$E$3:$E$1315, $A33)</f>
        <v>4</v>
      </c>
      <c r="BY33">
        <f>SUMIFS(DataRegularSeason20242025!$AA$3:$AA$1315,DataRegularSeason20242025!$B$3:$B$1315, "&lt;=" &amp; BY$1, DataRegularSeason20242025!$D$3:$D$1315, $A33)+SUMIFS(DataRegularSeason20242025!$AB$3:$AB$1315,DataRegularSeason20242025!$B$3:$B$1315, "&lt;=" &amp; BY$1, DataRegularSeason20242025!$E$3:$E$1315, $A33)</f>
        <v>4</v>
      </c>
      <c r="BZ33">
        <f>SUMIFS(DataRegularSeason20242025!$AA$3:$AA$1315,DataRegularSeason20242025!$B$3:$B$1315, "&lt;=" &amp; BZ$1, DataRegularSeason20242025!$D$3:$D$1315, $A33)+SUMIFS(DataRegularSeason20242025!$AB$3:$AB$1315,DataRegularSeason20242025!$B$3:$B$1315, "&lt;=" &amp; BZ$1, DataRegularSeason20242025!$E$3:$E$1315, $A33)</f>
        <v>4</v>
      </c>
      <c r="CA33">
        <f>SUMIFS(DataRegularSeason20242025!$AA$3:$AA$1315,DataRegularSeason20242025!$B$3:$B$1315, "&lt;=" &amp; CA$1, DataRegularSeason20242025!$D$3:$D$1315, $A33)+SUMIFS(DataRegularSeason20242025!$AB$3:$AB$1315,DataRegularSeason20242025!$B$3:$B$1315, "&lt;=" &amp; CA$1, DataRegularSeason20242025!$E$3:$E$1315, $A33)</f>
        <v>4</v>
      </c>
      <c r="CB33">
        <f>SUMIFS(DataRegularSeason20242025!$AA$3:$AA$1315,DataRegularSeason20242025!$B$3:$B$1315, "&lt;=" &amp; CB$1, DataRegularSeason20242025!$D$3:$D$1315, $A33)+SUMIFS(DataRegularSeason20242025!$AB$3:$AB$1315,DataRegularSeason20242025!$B$3:$B$1315, "&lt;=" &amp; CB$1, DataRegularSeason20242025!$E$3:$E$1315, $A33)</f>
        <v>4</v>
      </c>
      <c r="CC33">
        <f>SUMIFS(DataRegularSeason20242025!$AA$3:$AA$1315,DataRegularSeason20242025!$B$3:$B$1315, "&lt;=" &amp; CC$1, DataRegularSeason20242025!$D$3:$D$1315, $A33)+SUMIFS(DataRegularSeason20242025!$AB$3:$AB$1315,DataRegularSeason20242025!$B$3:$B$1315, "&lt;=" &amp; CC$1, DataRegularSeason20242025!$E$3:$E$1315, $A33)</f>
        <v>4</v>
      </c>
      <c r="CD33">
        <f>SUMIFS(DataRegularSeason20242025!$AA$3:$AA$1315,DataRegularSeason20242025!$B$3:$B$1315, "&lt;=" &amp; CD$1, DataRegularSeason20242025!$D$3:$D$1315, $A33)+SUMIFS(DataRegularSeason20242025!$AB$3:$AB$1315,DataRegularSeason20242025!$B$3:$B$1315, "&lt;=" &amp; CD$1, DataRegularSeason20242025!$E$3:$E$1315, $A33)</f>
        <v>4</v>
      </c>
      <c r="CE33">
        <f>SUMIFS(DataRegularSeason20242025!$AA$3:$AA$1315,DataRegularSeason20242025!$B$3:$B$1315, "&lt;=" &amp; CE$1, DataRegularSeason20242025!$D$3:$D$1315, $A33)+SUMIFS(DataRegularSeason20242025!$AB$3:$AB$1315,DataRegularSeason20242025!$B$3:$B$1315, "&lt;=" &amp; CE$1, DataRegularSeason20242025!$E$3:$E$1315, $A33)</f>
        <v>4</v>
      </c>
      <c r="CF33">
        <f>SUMIFS(DataRegularSeason20242025!$AA$3:$AA$1315,DataRegularSeason20242025!$B$3:$B$1315, "&lt;=" &amp; CF$1, DataRegularSeason20242025!$D$3:$D$1315, $A33)+SUMIFS(DataRegularSeason20242025!$AB$3:$AB$1315,DataRegularSeason20242025!$B$3:$B$1315, "&lt;=" &amp; CF$1, DataRegularSeason20242025!$E$3:$E$1315, $A33)</f>
        <v>4</v>
      </c>
      <c r="CG33">
        <f>SUMIFS(DataRegularSeason20242025!$AA$3:$AA$1315,DataRegularSeason20242025!$B$3:$B$1315, "&lt;=" &amp; CG$1, DataRegularSeason20242025!$D$3:$D$1315, $A33)+SUMIFS(DataRegularSeason20242025!$AB$3:$AB$1315,DataRegularSeason20242025!$B$3:$B$1315, "&lt;=" &amp; CG$1, DataRegularSeason20242025!$E$3:$E$1315, $A33)</f>
        <v>4</v>
      </c>
      <c r="CH33">
        <f>SUMIFS(DataRegularSeason20242025!$AA$3:$AA$1315,DataRegularSeason20242025!$B$3:$B$1315, "&lt;=" &amp; CH$1, DataRegularSeason20242025!$D$3:$D$1315, $A33)+SUMIFS(DataRegularSeason20242025!$AB$3:$AB$1315,DataRegularSeason20242025!$B$3:$B$1315, "&lt;=" &amp; CH$1, DataRegularSeason20242025!$E$3:$E$1315, $A33)</f>
        <v>4</v>
      </c>
      <c r="CI33">
        <f>SUMIFS(DataRegularSeason20242025!$AA$3:$AA$1315,DataRegularSeason20242025!$B$3:$B$1315, "&lt;=" &amp; CI$1, DataRegularSeason20242025!$D$3:$D$1315, $A33)+SUMIFS(DataRegularSeason20242025!$AB$3:$AB$1315,DataRegularSeason20242025!$B$3:$B$1315, "&lt;=" &amp; CI$1, DataRegularSeason20242025!$E$3:$E$1315, $A33)</f>
        <v>4</v>
      </c>
      <c r="CJ33">
        <f>SUMIFS(DataRegularSeason20242025!$AA$3:$AA$1315,DataRegularSeason20242025!$B$3:$B$1315, "&lt;=" &amp; CJ$1, DataRegularSeason20242025!$D$3:$D$1315, $A33)+SUMIFS(DataRegularSeason20242025!$AB$3:$AB$1315,DataRegularSeason20242025!$B$3:$B$1315, "&lt;=" &amp; CJ$1, DataRegularSeason20242025!$E$3:$E$1315, $A33)</f>
        <v>4</v>
      </c>
      <c r="CK33">
        <f>SUMIFS(DataRegularSeason20242025!$AA$3:$AA$1315,DataRegularSeason20242025!$B$3:$B$1315, "&lt;=" &amp; CK$1, DataRegularSeason20242025!$D$3:$D$1315, $A33)+SUMIFS(DataRegularSeason20242025!$AB$3:$AB$1315,DataRegularSeason20242025!$B$3:$B$1315, "&lt;=" &amp; CK$1, DataRegularSeason20242025!$E$3:$E$1315, $A33)</f>
        <v>4</v>
      </c>
      <c r="CL33">
        <f>SUMIFS(DataRegularSeason20242025!$AA$3:$AA$1315,DataRegularSeason20242025!$B$3:$B$1315, "&lt;=" &amp; CL$1, DataRegularSeason20242025!$D$3:$D$1315, $A33)+SUMIFS(DataRegularSeason20242025!$AB$3:$AB$1315,DataRegularSeason20242025!$B$3:$B$1315, "&lt;=" &amp; CL$1, DataRegularSeason20242025!$E$3:$E$1315, $A33)</f>
        <v>4</v>
      </c>
      <c r="CM33">
        <f>SUMIFS(DataRegularSeason20242025!$AA$3:$AA$1315,DataRegularSeason20242025!$B$3:$B$1315, "&lt;=" &amp; CM$1, DataRegularSeason20242025!$D$3:$D$1315, $A33)+SUMIFS(DataRegularSeason20242025!$AB$3:$AB$1315,DataRegularSeason20242025!$B$3:$B$1315, "&lt;=" &amp; CM$1, DataRegularSeason20242025!$E$3:$E$1315, $A33)</f>
        <v>4</v>
      </c>
      <c r="CN33">
        <f>SUMIFS(DataRegularSeason20242025!$AA$3:$AA$1315,DataRegularSeason20242025!$B$3:$B$1315, "&lt;=" &amp; CN$1, DataRegularSeason20242025!$D$3:$D$1315, $A33)+SUMIFS(DataRegularSeason20242025!$AB$3:$AB$1315,DataRegularSeason20242025!$B$3:$B$1315, "&lt;=" &amp; CN$1, DataRegularSeason20242025!$E$3:$E$1315, $A33)</f>
        <v>4</v>
      </c>
      <c r="CO33">
        <f>SUMIFS(DataRegularSeason20242025!$AA$3:$AA$1315,DataRegularSeason20242025!$B$3:$B$1315, "&lt;=" &amp; CO$1, DataRegularSeason20242025!$D$3:$D$1315, $A33)+SUMIFS(DataRegularSeason20242025!$AB$3:$AB$1315,DataRegularSeason20242025!$B$3:$B$1315, "&lt;=" &amp; CO$1, DataRegularSeason20242025!$E$3:$E$1315, $A33)</f>
        <v>4</v>
      </c>
      <c r="CP33">
        <f>SUMIFS(DataRegularSeason20242025!$AA$3:$AA$1315,DataRegularSeason20242025!$B$3:$B$1315, "&lt;=" &amp; CP$1, DataRegularSeason20242025!$D$3:$D$1315, $A33)+SUMIFS(DataRegularSeason20242025!$AB$3:$AB$1315,DataRegularSeason20242025!$B$3:$B$1315, "&lt;=" &amp; CP$1, DataRegularSeason20242025!$E$3:$E$1315, $A33)</f>
        <v>4</v>
      </c>
      <c r="CQ33">
        <f>SUMIFS(DataRegularSeason20242025!$AA$3:$AA$1315,DataRegularSeason20242025!$B$3:$B$1315, "&lt;=" &amp; CQ$1, DataRegularSeason20242025!$D$3:$D$1315, $A33)+SUMIFS(DataRegularSeason20242025!$AB$3:$AB$1315,DataRegularSeason20242025!$B$3:$B$1315, "&lt;=" &amp; CQ$1, DataRegularSeason20242025!$E$3:$E$1315, $A33)</f>
        <v>4</v>
      </c>
      <c r="CR33">
        <f>SUMIFS(DataRegularSeason20242025!$AA$3:$AA$1315,DataRegularSeason20242025!$B$3:$B$1315, "&lt;=" &amp; CR$1, DataRegularSeason20242025!$D$3:$D$1315, $A33)+SUMIFS(DataRegularSeason20242025!$AB$3:$AB$1315,DataRegularSeason20242025!$B$3:$B$1315, "&lt;=" &amp; CR$1, DataRegularSeason20242025!$E$3:$E$1315, $A33)</f>
        <v>4</v>
      </c>
      <c r="CS33">
        <f>SUMIFS(DataRegularSeason20242025!$AA$3:$AA$1315,DataRegularSeason20242025!$B$3:$B$1315, "&lt;=" &amp; CS$1, DataRegularSeason20242025!$D$3:$D$1315, $A33)+SUMIFS(DataRegularSeason20242025!$AB$3:$AB$1315,DataRegularSeason20242025!$B$3:$B$1315, "&lt;=" &amp; CS$1, DataRegularSeason20242025!$E$3:$E$1315, $A33)</f>
        <v>4</v>
      </c>
      <c r="CT33">
        <f>SUMIFS(DataRegularSeason20242025!$AA$3:$AA$1315,DataRegularSeason20242025!$B$3:$B$1315, "&lt;=" &amp; CT$1, DataRegularSeason20242025!$D$3:$D$1315, $A33)+SUMIFS(DataRegularSeason20242025!$AB$3:$AB$1315,DataRegularSeason20242025!$B$3:$B$1315, "&lt;=" &amp; CT$1, DataRegularSeason20242025!$E$3:$E$1315, $A33)</f>
        <v>4</v>
      </c>
      <c r="CU33">
        <f>SUMIFS(DataRegularSeason20242025!$AA$3:$AA$1315,DataRegularSeason20242025!$B$3:$B$1315, "&lt;=" &amp; CU$1, DataRegularSeason20242025!$D$3:$D$1315, $A33)+SUMIFS(DataRegularSeason20242025!$AB$3:$AB$1315,DataRegularSeason20242025!$B$3:$B$1315, "&lt;=" &amp; CU$1, DataRegularSeason20242025!$E$3:$E$1315, $A33)</f>
        <v>4</v>
      </c>
      <c r="CV33">
        <f>SUMIFS(DataRegularSeason20242025!$AA$3:$AA$1315,DataRegularSeason20242025!$B$3:$B$1315, "&lt;=" &amp; CV$1, DataRegularSeason20242025!$D$3:$D$1315, $A33)+SUMIFS(DataRegularSeason20242025!$AB$3:$AB$1315,DataRegularSeason20242025!$B$3:$B$1315, "&lt;=" &amp; CV$1, DataRegularSeason20242025!$E$3:$E$1315, $A33)</f>
        <v>4</v>
      </c>
      <c r="CW33">
        <f>SUMIFS(DataRegularSeason20242025!$AA$3:$AA$1315,DataRegularSeason20242025!$B$3:$B$1315, "&lt;=" &amp; CW$1, DataRegularSeason20242025!$D$3:$D$1315, $A33)+SUMIFS(DataRegularSeason20242025!$AB$3:$AB$1315,DataRegularSeason20242025!$B$3:$B$1315, "&lt;=" &amp; CW$1, DataRegularSeason20242025!$E$3:$E$1315, $A33)</f>
        <v>4</v>
      </c>
      <c r="CX33">
        <f>SUMIFS(DataRegularSeason20242025!$AA$3:$AA$1315,DataRegularSeason20242025!$B$3:$B$1315, "&lt;=" &amp; CX$1, DataRegularSeason20242025!$D$3:$D$1315, $A33)+SUMIFS(DataRegularSeason20242025!$AB$3:$AB$1315,DataRegularSeason20242025!$B$3:$B$1315, "&lt;=" &amp; CX$1, DataRegularSeason20242025!$E$3:$E$1315, $A33)</f>
        <v>4</v>
      </c>
      <c r="CY33">
        <f>SUMIFS(DataRegularSeason20242025!$AA$3:$AA$1315,DataRegularSeason20242025!$B$3:$B$1315, "&lt;=" &amp; CY$1, DataRegularSeason20242025!$D$3:$D$1315, $A33)+SUMIFS(DataRegularSeason20242025!$AB$3:$AB$1315,DataRegularSeason20242025!$B$3:$B$1315, "&lt;=" &amp; CY$1, DataRegularSeason20242025!$E$3:$E$1315, $A33)</f>
        <v>4</v>
      </c>
      <c r="CZ33">
        <f>SUMIFS(DataRegularSeason20242025!$AA$3:$AA$1315,DataRegularSeason20242025!$B$3:$B$1315, "&lt;=" &amp; CZ$1, DataRegularSeason20242025!$D$3:$D$1315, $A33)+SUMIFS(DataRegularSeason20242025!$AB$3:$AB$1315,DataRegularSeason20242025!$B$3:$B$1315, "&lt;=" &amp; CZ$1, DataRegularSeason20242025!$E$3:$E$1315, $A33)</f>
        <v>4</v>
      </c>
      <c r="DA33">
        <f>SUMIFS(DataRegularSeason20242025!$AA$3:$AA$1315,DataRegularSeason20242025!$B$3:$B$1315, "&lt;=" &amp; DA$1, DataRegularSeason20242025!$D$3:$D$1315, $A33)+SUMIFS(DataRegularSeason20242025!$AB$3:$AB$1315,DataRegularSeason20242025!$B$3:$B$1315, "&lt;=" &amp; DA$1, DataRegularSeason20242025!$E$3:$E$1315, $A33)</f>
        <v>4</v>
      </c>
      <c r="DB33">
        <f>SUMIFS(DataRegularSeason20242025!$AA$3:$AA$1315,DataRegularSeason20242025!$B$3:$B$1315, "&lt;=" &amp; DB$1, DataRegularSeason20242025!$D$3:$D$1315, $A33)+SUMIFS(DataRegularSeason20242025!$AB$3:$AB$1315,DataRegularSeason20242025!$B$3:$B$1315, "&lt;=" &amp; DB$1, DataRegularSeason20242025!$E$3:$E$1315, $A33)</f>
        <v>4</v>
      </c>
      <c r="DC33">
        <f>SUMIFS(DataRegularSeason20242025!$AA$3:$AA$1315,DataRegularSeason20242025!$B$3:$B$1315, "&lt;=" &amp; DC$1, DataRegularSeason20242025!$D$3:$D$1315, $A33)+SUMIFS(DataRegularSeason20242025!$AB$3:$AB$1315,DataRegularSeason20242025!$B$3:$B$1315, "&lt;=" &amp; DC$1, DataRegularSeason20242025!$E$3:$E$1315, $A33)</f>
        <v>4</v>
      </c>
      <c r="DD33">
        <f>SUMIFS(DataRegularSeason20242025!$AA$3:$AA$1315,DataRegularSeason20242025!$B$3:$B$1315, "&lt;=" &amp; DD$1, DataRegularSeason20242025!$D$3:$D$1315, $A33)+SUMIFS(DataRegularSeason20242025!$AB$3:$AB$1315,DataRegularSeason20242025!$B$3:$B$1315, "&lt;=" &amp; DD$1, DataRegularSeason20242025!$E$3:$E$1315, $A33)</f>
        <v>4</v>
      </c>
      <c r="DE33">
        <f>SUMIFS(DataRegularSeason20242025!$AA$3:$AA$1315,DataRegularSeason20242025!$B$3:$B$1315, "&lt;=" &amp; DE$1, DataRegularSeason20242025!$D$3:$D$1315, $A33)+SUMIFS(DataRegularSeason20242025!$AB$3:$AB$1315,DataRegularSeason20242025!$B$3:$B$1315, "&lt;=" &amp; DE$1, DataRegularSeason20242025!$E$3:$E$1315, $A33)</f>
        <v>4</v>
      </c>
      <c r="DF33">
        <f>SUMIFS(DataRegularSeason20242025!$AA$3:$AA$1315,DataRegularSeason20242025!$B$3:$B$1315, "&lt;=" &amp; DF$1, DataRegularSeason20242025!$D$3:$D$1315, $A33)+SUMIFS(DataRegularSeason20242025!$AB$3:$AB$1315,DataRegularSeason20242025!$B$3:$B$1315, "&lt;=" &amp; DF$1, DataRegularSeason20242025!$E$3:$E$1315, $A33)</f>
        <v>4</v>
      </c>
      <c r="DG33">
        <f>SUMIFS(DataRegularSeason20242025!$AA$3:$AA$1315,DataRegularSeason20242025!$B$3:$B$1315, "&lt;=" &amp; DG$1, DataRegularSeason20242025!$D$3:$D$1315, $A33)+SUMIFS(DataRegularSeason20242025!$AB$3:$AB$1315,DataRegularSeason20242025!$B$3:$B$1315, "&lt;=" &amp; DG$1, DataRegularSeason20242025!$E$3:$E$1315, $A33)</f>
        <v>4</v>
      </c>
      <c r="DH33">
        <f>SUMIFS(DataRegularSeason20242025!$AA$3:$AA$1315,DataRegularSeason20242025!$B$3:$B$1315, "&lt;=" &amp; DH$1, DataRegularSeason20242025!$D$3:$D$1315, $A33)+SUMIFS(DataRegularSeason20242025!$AB$3:$AB$1315,DataRegularSeason20242025!$B$3:$B$1315, "&lt;=" &amp; DH$1, DataRegularSeason20242025!$E$3:$E$1315, $A33)</f>
        <v>4</v>
      </c>
      <c r="DI33">
        <f>SUMIFS(DataRegularSeason20242025!$AA$3:$AA$1315,DataRegularSeason20242025!$B$3:$B$1315, "&lt;=" &amp; DI$1, DataRegularSeason20242025!$D$3:$D$1315, $A33)+SUMIFS(DataRegularSeason20242025!$AB$3:$AB$1315,DataRegularSeason20242025!$B$3:$B$1315, "&lt;=" &amp; DI$1, DataRegularSeason20242025!$E$3:$E$1315, $A33)</f>
        <v>4</v>
      </c>
      <c r="DJ33">
        <f>SUMIFS(DataRegularSeason20242025!$AA$3:$AA$1315,DataRegularSeason20242025!$B$3:$B$1315, "&lt;=" &amp; DJ$1, DataRegularSeason20242025!$D$3:$D$1315, $A33)+SUMIFS(DataRegularSeason20242025!$AB$3:$AB$1315,DataRegularSeason20242025!$B$3:$B$1315, "&lt;=" &amp; DJ$1, DataRegularSeason20242025!$E$3:$E$1315, $A33)</f>
        <v>4</v>
      </c>
      <c r="DK33">
        <f>SUMIFS(DataRegularSeason20242025!$AA$3:$AA$1315,DataRegularSeason20242025!$B$3:$B$1315, "&lt;=" &amp; DK$1, DataRegularSeason20242025!$D$3:$D$1315, $A33)+SUMIFS(DataRegularSeason20242025!$AB$3:$AB$1315,DataRegularSeason20242025!$B$3:$B$1315, "&lt;=" &amp; DK$1, DataRegularSeason20242025!$E$3:$E$1315, $A33)</f>
        <v>4</v>
      </c>
      <c r="DL33">
        <f>SUMIFS(DataRegularSeason20242025!$AA$3:$AA$1315,DataRegularSeason20242025!$B$3:$B$1315, "&lt;=" &amp; DL$1, DataRegularSeason20242025!$D$3:$D$1315, $A33)+SUMIFS(DataRegularSeason20242025!$AB$3:$AB$1315,DataRegularSeason20242025!$B$3:$B$1315, "&lt;=" &amp; DL$1, DataRegularSeason20242025!$E$3:$E$1315, $A33)</f>
        <v>4</v>
      </c>
      <c r="DM33">
        <f>SUMIFS(DataRegularSeason20242025!$AA$3:$AA$1315,DataRegularSeason20242025!$B$3:$B$1315, "&lt;=" &amp; DM$1, DataRegularSeason20242025!$D$3:$D$1315, $A33)+SUMIFS(DataRegularSeason20242025!$AB$3:$AB$1315,DataRegularSeason20242025!$B$3:$B$1315, "&lt;=" &amp; DM$1, DataRegularSeason20242025!$E$3:$E$1315, $A33)</f>
        <v>4</v>
      </c>
      <c r="DN33">
        <f>SUMIFS(DataRegularSeason20242025!$AA$3:$AA$1315,DataRegularSeason20242025!$B$3:$B$1315, "&lt;=" &amp; DN$1, DataRegularSeason20242025!$D$3:$D$1315, $A33)+SUMIFS(DataRegularSeason20242025!$AB$3:$AB$1315,DataRegularSeason20242025!$B$3:$B$1315, "&lt;=" &amp; DN$1, DataRegularSeason20242025!$E$3:$E$1315, $A33)</f>
        <v>4</v>
      </c>
      <c r="DO33">
        <f>SUMIFS(DataRegularSeason20242025!$AA$3:$AA$1315,DataRegularSeason20242025!$B$3:$B$1315, "&lt;=" &amp; DO$1, DataRegularSeason20242025!$D$3:$D$1315, $A33)+SUMIFS(DataRegularSeason20242025!$AB$3:$AB$1315,DataRegularSeason20242025!$B$3:$B$1315, "&lt;=" &amp; DO$1, DataRegularSeason20242025!$E$3:$E$1315, $A33)</f>
        <v>4</v>
      </c>
      <c r="DP33">
        <f>SUMIFS(DataRegularSeason20242025!$AA$3:$AA$1315,DataRegularSeason20242025!$B$3:$B$1315, "&lt;=" &amp; DP$1, DataRegularSeason20242025!$D$3:$D$1315, $A33)+SUMIFS(DataRegularSeason20242025!$AB$3:$AB$1315,DataRegularSeason20242025!$B$3:$B$1315, "&lt;=" &amp; DP$1, DataRegularSeason20242025!$E$3:$E$1315, $A33)</f>
        <v>4</v>
      </c>
      <c r="DQ33">
        <f>SUMIFS(DataRegularSeason20242025!$AA$3:$AA$1315,DataRegularSeason20242025!$B$3:$B$1315, "&lt;=" &amp; DQ$1, DataRegularSeason20242025!$D$3:$D$1315, $A33)+SUMIFS(DataRegularSeason20242025!$AB$3:$AB$1315,DataRegularSeason20242025!$B$3:$B$1315, "&lt;=" &amp; DQ$1, DataRegularSeason20242025!$E$3:$E$1315, $A33)</f>
        <v>4</v>
      </c>
      <c r="DR33">
        <f>SUMIFS(DataRegularSeason20242025!$AA$3:$AA$1315,DataRegularSeason20242025!$B$3:$B$1315, "&lt;=" &amp; DR$1, DataRegularSeason20242025!$D$3:$D$1315, $A33)+SUMIFS(DataRegularSeason20242025!$AB$3:$AB$1315,DataRegularSeason20242025!$B$3:$B$1315, "&lt;=" &amp; DR$1, DataRegularSeason20242025!$E$3:$E$1315, $A33)</f>
        <v>4</v>
      </c>
      <c r="DS33">
        <f>SUMIFS(DataRegularSeason20242025!$AA$3:$AA$1315,DataRegularSeason20242025!$B$3:$B$1315, "&lt;=" &amp; DS$1, DataRegularSeason20242025!$D$3:$D$1315, $A33)+SUMIFS(DataRegularSeason20242025!$AB$3:$AB$1315,DataRegularSeason20242025!$B$3:$B$1315, "&lt;=" &amp; DS$1, DataRegularSeason20242025!$E$3:$E$1315, $A33)</f>
        <v>4</v>
      </c>
      <c r="DT33">
        <f>SUMIFS(DataRegularSeason20242025!$AA$3:$AA$1315,DataRegularSeason20242025!$B$3:$B$1315, "&lt;=" &amp; DT$1, DataRegularSeason20242025!$D$3:$D$1315, $A33)+SUMIFS(DataRegularSeason20242025!$AB$3:$AB$1315,DataRegularSeason20242025!$B$3:$B$1315, "&lt;=" &amp; DT$1, DataRegularSeason20242025!$E$3:$E$1315, $A33)</f>
        <v>4</v>
      </c>
      <c r="DU33">
        <f>SUMIFS(DataRegularSeason20242025!$AA$3:$AA$1315,DataRegularSeason20242025!$B$3:$B$1315, "&lt;=" &amp; DU$1, DataRegularSeason20242025!$D$3:$D$1315, $A33)+SUMIFS(DataRegularSeason20242025!$AB$3:$AB$1315,DataRegularSeason20242025!$B$3:$B$1315, "&lt;=" &amp; DU$1, DataRegularSeason20242025!$E$3:$E$1315, $A33)</f>
        <v>4</v>
      </c>
      <c r="DV33">
        <f>SUMIFS(DataRegularSeason20242025!$AA$3:$AA$1315,DataRegularSeason20242025!$B$3:$B$1315, "&lt;=" &amp; DV$1, DataRegularSeason20242025!$D$3:$D$1315, $A33)+SUMIFS(DataRegularSeason20242025!$AB$3:$AB$1315,DataRegularSeason20242025!$B$3:$B$1315, "&lt;=" &amp; DV$1, DataRegularSeason20242025!$E$3:$E$1315, $A33)</f>
        <v>4</v>
      </c>
      <c r="DW33">
        <f>SUMIFS(DataRegularSeason20242025!$AA$3:$AA$1315,DataRegularSeason20242025!$B$3:$B$1315, "&lt;=" &amp; DW$1, DataRegularSeason20242025!$D$3:$D$1315, $A33)+SUMIFS(DataRegularSeason20242025!$AB$3:$AB$1315,DataRegularSeason20242025!$B$3:$B$1315, "&lt;=" &amp; DW$1, DataRegularSeason20242025!$E$3:$E$1315, $A33)</f>
        <v>4</v>
      </c>
      <c r="DX33">
        <f>SUMIFS(DataRegularSeason20242025!$AA$3:$AA$1315,DataRegularSeason20242025!$B$3:$B$1315, "&lt;=" &amp; DX$1, DataRegularSeason20242025!$D$3:$D$1315, $A33)+SUMIFS(DataRegularSeason20242025!$AB$3:$AB$1315,DataRegularSeason20242025!$B$3:$B$1315, "&lt;=" &amp; DX$1, DataRegularSeason20242025!$E$3:$E$1315, $A33)</f>
        <v>4</v>
      </c>
      <c r="DY33">
        <f>SUMIFS(DataRegularSeason20242025!$AA$3:$AA$1315,DataRegularSeason20242025!$B$3:$B$1315, "&lt;=" &amp; DY$1, DataRegularSeason20242025!$D$3:$D$1315, $A33)+SUMIFS(DataRegularSeason20242025!$AB$3:$AB$1315,DataRegularSeason20242025!$B$3:$B$1315, "&lt;=" &amp; DY$1, DataRegularSeason20242025!$E$3:$E$1315, $A33)</f>
        <v>4</v>
      </c>
      <c r="DZ33">
        <f>SUMIFS(DataRegularSeason20242025!$AA$3:$AA$1315,DataRegularSeason20242025!$B$3:$B$1315, "&lt;=" &amp; DZ$1, DataRegularSeason20242025!$D$3:$D$1315, $A33)+SUMIFS(DataRegularSeason20242025!$AB$3:$AB$1315,DataRegularSeason20242025!$B$3:$B$1315, "&lt;=" &amp; DZ$1, DataRegularSeason20242025!$E$3:$E$1315, $A33)</f>
        <v>4</v>
      </c>
      <c r="EA33">
        <f>SUMIFS(DataRegularSeason20242025!$AA$3:$AA$1315,DataRegularSeason20242025!$B$3:$B$1315, "&lt;=" &amp; EA$1, DataRegularSeason20242025!$D$3:$D$1315, $A33)+SUMIFS(DataRegularSeason20242025!$AB$3:$AB$1315,DataRegularSeason20242025!$B$3:$B$1315, "&lt;=" &amp; EA$1, DataRegularSeason20242025!$E$3:$E$1315, $A33)</f>
        <v>4</v>
      </c>
      <c r="EB33">
        <f>SUMIFS(DataRegularSeason20242025!$AA$3:$AA$1315,DataRegularSeason20242025!$B$3:$B$1315, "&lt;=" &amp; EB$1, DataRegularSeason20242025!$D$3:$D$1315, $A33)+SUMIFS(DataRegularSeason20242025!$AB$3:$AB$1315,DataRegularSeason20242025!$B$3:$B$1315, "&lt;=" &amp; EB$1, DataRegularSeason20242025!$E$3:$E$1315, $A33)</f>
        <v>4</v>
      </c>
      <c r="EC33">
        <f>SUMIFS(DataRegularSeason20242025!$AA$3:$AA$1315,DataRegularSeason20242025!$B$3:$B$1315, "&lt;=" &amp; EC$1, DataRegularSeason20242025!$D$3:$D$1315, $A33)+SUMIFS(DataRegularSeason20242025!$AB$3:$AB$1315,DataRegularSeason20242025!$B$3:$B$1315, "&lt;=" &amp; EC$1, DataRegularSeason20242025!$E$3:$E$1315, $A33)</f>
        <v>4</v>
      </c>
      <c r="ED33">
        <f>SUMIFS(DataRegularSeason20242025!$AA$3:$AA$1315,DataRegularSeason20242025!$B$3:$B$1315, "&lt;=" &amp; ED$1, DataRegularSeason20242025!$D$3:$D$1315, $A33)+SUMIFS(DataRegularSeason20242025!$AB$3:$AB$1315,DataRegularSeason20242025!$B$3:$B$1315, "&lt;=" &amp; ED$1, DataRegularSeason20242025!$E$3:$E$1315, $A33)</f>
        <v>4</v>
      </c>
      <c r="EE33">
        <f>SUMIFS(DataRegularSeason20242025!$AA$3:$AA$1315,DataRegularSeason20242025!$B$3:$B$1315, "&lt;=" &amp; EE$1, DataRegularSeason20242025!$D$3:$D$1315, $A33)+SUMIFS(DataRegularSeason20242025!$AB$3:$AB$1315,DataRegularSeason20242025!$B$3:$B$1315, "&lt;=" &amp; EE$1, DataRegularSeason20242025!$E$3:$E$1315, $A33)</f>
        <v>4</v>
      </c>
      <c r="EF33">
        <f>SUMIFS(DataRegularSeason20242025!$AA$3:$AA$1315,DataRegularSeason20242025!$B$3:$B$1315, "&lt;=" &amp; EF$1, DataRegularSeason20242025!$D$3:$D$1315, $A33)+SUMIFS(DataRegularSeason20242025!$AB$3:$AB$1315,DataRegularSeason20242025!$B$3:$B$1315, "&lt;=" &amp; EF$1, DataRegularSeason20242025!$E$3:$E$1315, $A33)</f>
        <v>4</v>
      </c>
      <c r="EG33">
        <f>SUMIFS(DataRegularSeason20242025!$AA$3:$AA$1315,DataRegularSeason20242025!$B$3:$B$1315, "&lt;=" &amp; EG$1, DataRegularSeason20242025!$D$3:$D$1315, $A33)+SUMIFS(DataRegularSeason20242025!$AB$3:$AB$1315,DataRegularSeason20242025!$B$3:$B$1315, "&lt;=" &amp; EG$1, DataRegularSeason20242025!$E$3:$E$1315, $A33)</f>
        <v>4</v>
      </c>
      <c r="EH33">
        <f>SUMIFS(DataRegularSeason20242025!$AA$3:$AA$1315,DataRegularSeason20242025!$B$3:$B$1315, "&lt;=" &amp; EH$1, DataRegularSeason20242025!$D$3:$D$1315, $A33)+SUMIFS(DataRegularSeason20242025!$AB$3:$AB$1315,DataRegularSeason20242025!$B$3:$B$1315, "&lt;=" &amp; EH$1, DataRegularSeason20242025!$E$3:$E$1315, $A33)</f>
        <v>4</v>
      </c>
      <c r="EI33">
        <f>SUMIFS(DataRegularSeason20242025!$AA$3:$AA$1315,DataRegularSeason20242025!$B$3:$B$1315, "&lt;=" &amp; EI$1, DataRegularSeason20242025!$D$3:$D$1315, $A33)+SUMIFS(DataRegularSeason20242025!$AB$3:$AB$1315,DataRegularSeason20242025!$B$3:$B$1315, "&lt;=" &amp; EI$1, DataRegularSeason20242025!$E$3:$E$1315, $A33)</f>
        <v>4</v>
      </c>
      <c r="EJ33">
        <f>SUMIFS(DataRegularSeason20242025!$AA$3:$AA$1315,DataRegularSeason20242025!$B$3:$B$1315, "&lt;=" &amp; EJ$1, DataRegularSeason20242025!$D$3:$D$1315, $A33)+SUMIFS(DataRegularSeason20242025!$AB$3:$AB$1315,DataRegularSeason20242025!$B$3:$B$1315, "&lt;=" &amp; EJ$1, DataRegularSeason20242025!$E$3:$E$1315, $A33)</f>
        <v>4</v>
      </c>
      <c r="EK33">
        <f>SUMIFS(DataRegularSeason20242025!$AA$3:$AA$1315,DataRegularSeason20242025!$B$3:$B$1315, "&lt;=" &amp; EK$1, DataRegularSeason20242025!$D$3:$D$1315, $A33)+SUMIFS(DataRegularSeason20242025!$AB$3:$AB$1315,DataRegularSeason20242025!$B$3:$B$1315, "&lt;=" &amp; EK$1, DataRegularSeason20242025!$E$3:$E$1315, $A33)</f>
        <v>4</v>
      </c>
      <c r="EL33">
        <f>SUMIFS(DataRegularSeason20242025!$AA$3:$AA$1315,DataRegularSeason20242025!$B$3:$B$1315, "&lt;=" &amp; EL$1, DataRegularSeason20242025!$D$3:$D$1315, $A33)+SUMIFS(DataRegularSeason20242025!$AB$3:$AB$1315,DataRegularSeason20242025!$B$3:$B$1315, "&lt;=" &amp; EL$1, DataRegularSeason20242025!$E$3:$E$1315, $A33)</f>
        <v>4</v>
      </c>
      <c r="EM33">
        <f>SUMIFS(DataRegularSeason20242025!$AA$3:$AA$1315,DataRegularSeason20242025!$B$3:$B$1315, "&lt;=" &amp; EM$1, DataRegularSeason20242025!$D$3:$D$1315, $A33)+SUMIFS(DataRegularSeason20242025!$AB$3:$AB$1315,DataRegularSeason20242025!$B$3:$B$1315, "&lt;=" &amp; EM$1, DataRegularSeason20242025!$E$3:$E$1315, $A33)</f>
        <v>4</v>
      </c>
      <c r="EN33">
        <f>SUMIFS(DataRegularSeason20242025!$AA$3:$AA$1315,DataRegularSeason20242025!$B$3:$B$1315, "&lt;=" &amp; EN$1, DataRegularSeason20242025!$D$3:$D$1315, $A33)+SUMIFS(DataRegularSeason20242025!$AB$3:$AB$1315,DataRegularSeason20242025!$B$3:$B$1315, "&lt;=" &amp; EN$1, DataRegularSeason20242025!$E$3:$E$1315, $A33)</f>
        <v>4</v>
      </c>
      <c r="EO33">
        <f>SUMIFS(DataRegularSeason20242025!$AA$3:$AA$1315,DataRegularSeason20242025!$B$3:$B$1315, "&lt;=" &amp; EO$1, DataRegularSeason20242025!$D$3:$D$1315, $A33)+SUMIFS(DataRegularSeason20242025!$AB$3:$AB$1315,DataRegularSeason20242025!$B$3:$B$1315, "&lt;=" &amp; EO$1, DataRegularSeason20242025!$E$3:$E$1315, $A33)</f>
        <v>4</v>
      </c>
      <c r="EP33">
        <f>SUMIFS(DataRegularSeason20242025!$AA$3:$AA$1315,DataRegularSeason20242025!$B$3:$B$1315, "&lt;=" &amp; EP$1, DataRegularSeason20242025!$D$3:$D$1315, $A33)+SUMIFS(DataRegularSeason20242025!$AB$3:$AB$1315,DataRegularSeason20242025!$B$3:$B$1315, "&lt;=" &amp; EP$1, DataRegularSeason20242025!$E$3:$E$1315, $A33)</f>
        <v>4</v>
      </c>
      <c r="EQ33">
        <f>SUMIFS(DataRegularSeason20242025!$AA$3:$AA$1315,DataRegularSeason20242025!$B$3:$B$1315, "&lt;=" &amp; EQ$1, DataRegularSeason20242025!$D$3:$D$1315, $A33)+SUMIFS(DataRegularSeason20242025!$AB$3:$AB$1315,DataRegularSeason20242025!$B$3:$B$1315, "&lt;=" &amp; EQ$1, DataRegularSeason20242025!$E$3:$E$1315, $A33)</f>
        <v>4</v>
      </c>
      <c r="ER33">
        <f>SUMIFS(DataRegularSeason20242025!$AA$3:$AA$1315,DataRegularSeason20242025!$B$3:$B$1315, "&lt;=" &amp; ER$1, DataRegularSeason20242025!$D$3:$D$1315, $A33)+SUMIFS(DataRegularSeason20242025!$AB$3:$AB$1315,DataRegularSeason20242025!$B$3:$B$1315, "&lt;=" &amp; ER$1, DataRegularSeason20242025!$E$3:$E$1315, $A33)</f>
        <v>4</v>
      </c>
      <c r="ES33">
        <f>SUMIFS(DataRegularSeason20242025!$AA$3:$AA$1315,DataRegularSeason20242025!$B$3:$B$1315, "&lt;=" &amp; ES$1, DataRegularSeason20242025!$D$3:$D$1315, $A33)+SUMIFS(DataRegularSeason20242025!$AB$3:$AB$1315,DataRegularSeason20242025!$B$3:$B$1315, "&lt;=" &amp; ES$1, DataRegularSeason20242025!$E$3:$E$1315, $A33)</f>
        <v>4</v>
      </c>
      <c r="ET33">
        <f>SUMIFS(DataRegularSeason20242025!$AA$3:$AA$1315,DataRegularSeason20242025!$B$3:$B$1315, "&lt;=" &amp; ET$1, DataRegularSeason20242025!$D$3:$D$1315, $A33)+SUMIFS(DataRegularSeason20242025!$AB$3:$AB$1315,DataRegularSeason20242025!$B$3:$B$1315, "&lt;=" &amp; ET$1, DataRegularSeason20242025!$E$3:$E$1315, $A33)</f>
        <v>4</v>
      </c>
      <c r="EU33">
        <f>SUMIFS(DataRegularSeason20242025!$AA$3:$AA$1315,DataRegularSeason20242025!$B$3:$B$1315, "&lt;=" &amp; EU$1, DataRegularSeason20242025!$D$3:$D$1315, $A33)+SUMIFS(DataRegularSeason20242025!$AB$3:$AB$1315,DataRegularSeason20242025!$B$3:$B$1315, "&lt;=" &amp; EU$1, DataRegularSeason20242025!$E$3:$E$1315, $A33)</f>
        <v>4</v>
      </c>
      <c r="EV33">
        <f>SUMIFS(DataRegularSeason20242025!$AA$3:$AA$1315,DataRegularSeason20242025!$B$3:$B$1315, "&lt;=" &amp; EV$1, DataRegularSeason20242025!$D$3:$D$1315, $A33)+SUMIFS(DataRegularSeason20242025!$AB$3:$AB$1315,DataRegularSeason20242025!$B$3:$B$1315, "&lt;=" &amp; EV$1, DataRegularSeason20242025!$E$3:$E$1315, $A33)</f>
        <v>4</v>
      </c>
      <c r="EW33">
        <f>SUMIFS(DataRegularSeason20242025!$AA$3:$AA$1315,DataRegularSeason20242025!$B$3:$B$1315, "&lt;=" &amp; EW$1, DataRegularSeason20242025!$D$3:$D$1315, $A33)+SUMIFS(DataRegularSeason20242025!$AB$3:$AB$1315,DataRegularSeason20242025!$B$3:$B$1315, "&lt;=" &amp; EW$1, DataRegularSeason20242025!$E$3:$E$1315, $A33)</f>
        <v>4</v>
      </c>
      <c r="EX33">
        <f>SUMIFS(DataRegularSeason20242025!$AA$3:$AA$1315,DataRegularSeason20242025!$B$3:$B$1315, "&lt;=" &amp; EX$1, DataRegularSeason20242025!$D$3:$D$1315, $A33)+SUMIFS(DataRegularSeason20242025!$AB$3:$AB$1315,DataRegularSeason20242025!$B$3:$B$1315, "&lt;=" &amp; EX$1, DataRegularSeason20242025!$E$3:$E$1315, $A33)</f>
        <v>4</v>
      </c>
      <c r="EY33">
        <f>SUMIFS(DataRegularSeason20242025!$AA$3:$AA$1315,DataRegularSeason20242025!$B$3:$B$1315, "&lt;=" &amp; EY$1, DataRegularSeason20242025!$D$3:$D$1315, $A33)+SUMIFS(DataRegularSeason20242025!$AB$3:$AB$1315,DataRegularSeason20242025!$B$3:$B$1315, "&lt;=" &amp; EY$1, DataRegularSeason20242025!$E$3:$E$1315, $A33)</f>
        <v>4</v>
      </c>
      <c r="EZ33">
        <f>SUMIFS(DataRegularSeason20242025!$AA$3:$AA$1315,DataRegularSeason20242025!$B$3:$B$1315, "&lt;=" &amp; EZ$1, DataRegularSeason20242025!$D$3:$D$1315, $A33)+SUMIFS(DataRegularSeason20242025!$AB$3:$AB$1315,DataRegularSeason20242025!$B$3:$B$1315, "&lt;=" &amp; EZ$1, DataRegularSeason20242025!$E$3:$E$1315, $A33)</f>
        <v>4</v>
      </c>
      <c r="FA33">
        <f>SUMIFS(DataRegularSeason20242025!$AA$3:$AA$1315,DataRegularSeason20242025!$B$3:$B$1315, "&lt;=" &amp; FA$1, DataRegularSeason20242025!$D$3:$D$1315, $A33)+SUMIFS(DataRegularSeason20242025!$AB$3:$AB$1315,DataRegularSeason20242025!$B$3:$B$1315, "&lt;=" &amp; FA$1, DataRegularSeason20242025!$E$3:$E$1315, $A33)</f>
        <v>4</v>
      </c>
      <c r="FB33">
        <f>SUMIFS(DataRegularSeason20242025!$AA$3:$AA$1315,DataRegularSeason20242025!$B$3:$B$1315, "&lt;=" &amp; FB$1, DataRegularSeason20242025!$D$3:$D$1315, $A33)+SUMIFS(DataRegularSeason20242025!$AB$3:$AB$1315,DataRegularSeason20242025!$B$3:$B$1315, "&lt;=" &amp; FB$1, DataRegularSeason20242025!$E$3:$E$1315, $A33)</f>
        <v>4</v>
      </c>
      <c r="FC33">
        <f>SUMIFS(DataRegularSeason20242025!$AA$3:$AA$1315,DataRegularSeason20242025!$B$3:$B$1315, "&lt;=" &amp; FC$1, DataRegularSeason20242025!$D$3:$D$1315, $A33)+SUMIFS(DataRegularSeason20242025!$AB$3:$AB$1315,DataRegularSeason20242025!$B$3:$B$1315, "&lt;=" &amp; FC$1, DataRegularSeason20242025!$E$3:$E$1315, $A33)</f>
        <v>4</v>
      </c>
      <c r="FD33">
        <f>SUMIFS(DataRegularSeason20242025!$AA$3:$AA$1315,DataRegularSeason20242025!$B$3:$B$1315, "&lt;=" &amp; FD$1, DataRegularSeason20242025!$D$3:$D$1315, $A33)+SUMIFS(DataRegularSeason20242025!$AB$3:$AB$1315,DataRegularSeason20242025!$B$3:$B$1315, "&lt;=" &amp; FD$1, DataRegularSeason20242025!$E$3:$E$1315, $A33)</f>
        <v>4</v>
      </c>
      <c r="FE33">
        <f>SUMIFS(DataRegularSeason20242025!$AA$3:$AA$1315,DataRegularSeason20242025!$B$3:$B$1315, "&lt;=" &amp; FE$1, DataRegularSeason20242025!$D$3:$D$1315, $A33)+SUMIFS(DataRegularSeason20242025!$AB$3:$AB$1315,DataRegularSeason20242025!$B$3:$B$1315, "&lt;=" &amp; FE$1, DataRegularSeason20242025!$E$3:$E$1315, $A33)</f>
        <v>4</v>
      </c>
      <c r="FF33">
        <f>SUMIFS(DataRegularSeason20242025!$AA$3:$AA$1315,DataRegularSeason20242025!$B$3:$B$1315, "&lt;=" &amp; FF$1, DataRegularSeason20242025!$D$3:$D$1315, $A33)+SUMIFS(DataRegularSeason20242025!$AB$3:$AB$1315,DataRegularSeason20242025!$B$3:$B$1315, "&lt;=" &amp; FF$1, DataRegularSeason20242025!$E$3:$E$1315, $A33)</f>
        <v>4</v>
      </c>
      <c r="FG33">
        <f>SUMIFS(DataRegularSeason20242025!$AA$3:$AA$1315,DataRegularSeason20242025!$B$3:$B$1315, "&lt;=" &amp; FG$1, DataRegularSeason20242025!$D$3:$D$1315, $A33)+SUMIFS(DataRegularSeason20242025!$AB$3:$AB$1315,DataRegularSeason20242025!$B$3:$B$1315, "&lt;=" &amp; FG$1, DataRegularSeason20242025!$E$3:$E$1315, $A33)</f>
        <v>4</v>
      </c>
      <c r="FH33">
        <f>SUMIFS(DataRegularSeason20242025!$AA$3:$AA$1315,DataRegularSeason20242025!$B$3:$B$1315, "&lt;=" &amp; FH$1, DataRegularSeason20242025!$D$3:$D$1315, $A33)+SUMIFS(DataRegularSeason20242025!$AB$3:$AB$1315,DataRegularSeason20242025!$B$3:$B$1315, "&lt;=" &amp; FH$1, DataRegularSeason20242025!$E$3:$E$1315, $A33)</f>
        <v>4</v>
      </c>
      <c r="FI33">
        <f>SUMIFS(DataRegularSeason20242025!$AA$3:$AA$1315,DataRegularSeason20242025!$B$3:$B$1315, "&lt;=" &amp; FI$1, DataRegularSeason20242025!$D$3:$D$1315, $A33)+SUMIFS(DataRegularSeason20242025!$AB$3:$AB$1315,DataRegularSeason20242025!$B$3:$B$1315, "&lt;=" &amp; FI$1, DataRegularSeason20242025!$E$3:$E$1315, $A33)</f>
        <v>4</v>
      </c>
      <c r="FJ33">
        <f>SUMIFS(DataRegularSeason20242025!$AA$3:$AA$1315,DataRegularSeason20242025!$B$3:$B$1315, "&lt;=" &amp; FJ$1, DataRegularSeason20242025!$D$3:$D$1315, $A33)+SUMIFS(DataRegularSeason20242025!$AB$3:$AB$1315,DataRegularSeason20242025!$B$3:$B$1315, "&lt;=" &amp; FJ$1, DataRegularSeason20242025!$E$3:$E$1315, $A33)</f>
        <v>4</v>
      </c>
      <c r="FK33">
        <f>SUMIFS(DataRegularSeason20242025!$AA$3:$AA$1315,DataRegularSeason20242025!$B$3:$B$1315, "&lt;=" &amp; FK$1, DataRegularSeason20242025!$D$3:$D$1315, $A33)+SUMIFS(DataRegularSeason20242025!$AB$3:$AB$1315,DataRegularSeason20242025!$B$3:$B$1315, "&lt;=" &amp; FK$1, DataRegularSeason20242025!$E$3:$E$1315, $A33)</f>
        <v>4</v>
      </c>
      <c r="FL33">
        <f>SUMIFS(DataRegularSeason20242025!$AA$3:$AA$1315,DataRegularSeason20242025!$B$3:$B$1315, "&lt;=" &amp; FL$1, DataRegularSeason20242025!$D$3:$D$1315, $A33)+SUMIFS(DataRegularSeason20242025!$AB$3:$AB$1315,DataRegularSeason20242025!$B$3:$B$1315, "&lt;=" &amp; FL$1, DataRegularSeason20242025!$E$3:$E$1315, $A33)</f>
        <v>4</v>
      </c>
      <c r="FM33">
        <f>SUMIFS(DataRegularSeason20242025!$AA$3:$AA$1315,DataRegularSeason20242025!$B$3:$B$1315, "&lt;=" &amp; FM$1, DataRegularSeason20242025!$D$3:$D$1315, $A33)+SUMIFS(DataRegularSeason20242025!$AB$3:$AB$1315,DataRegularSeason20242025!$B$3:$B$1315, "&lt;=" &amp; FM$1, DataRegularSeason20242025!$E$3:$E$1315, $A33)</f>
        <v>4</v>
      </c>
      <c r="FN33">
        <f>SUMIFS(DataRegularSeason20242025!$AA$3:$AA$1315,DataRegularSeason20242025!$B$3:$B$1315, "&lt;=" &amp; FN$1, DataRegularSeason20242025!$D$3:$D$1315, $A33)+SUMIFS(DataRegularSeason20242025!$AB$3:$AB$1315,DataRegularSeason20242025!$B$3:$B$1315, "&lt;=" &amp; FN$1, DataRegularSeason20242025!$E$3:$E$1315, $A33)</f>
        <v>4</v>
      </c>
      <c r="FO33">
        <f>SUMIFS(DataRegularSeason20242025!$AA$3:$AA$1315,DataRegularSeason20242025!$B$3:$B$1315, "&lt;=" &amp; FO$1, DataRegularSeason20242025!$D$3:$D$1315, $A33)+SUMIFS(DataRegularSeason20242025!$AB$3:$AB$1315,DataRegularSeason20242025!$B$3:$B$1315, "&lt;=" &amp; FO$1, DataRegularSeason20242025!$E$3:$E$1315, $A33)</f>
        <v>4</v>
      </c>
      <c r="FP33">
        <f>SUMIFS(DataRegularSeason20242025!$AA$3:$AA$1315,DataRegularSeason20242025!$B$3:$B$1315, "&lt;=" &amp; FP$1, DataRegularSeason20242025!$D$3:$D$1315, $A33)+SUMIFS(DataRegularSeason20242025!$AB$3:$AB$1315,DataRegularSeason20242025!$B$3:$B$1315, "&lt;=" &amp; FP$1, DataRegularSeason20242025!$E$3:$E$1315, $A33)</f>
        <v>4</v>
      </c>
      <c r="FQ33">
        <f>SUMIFS(DataRegularSeason20242025!$AA$3:$AA$1315,DataRegularSeason20242025!$B$3:$B$1315, "&lt;=" &amp; FQ$1, DataRegularSeason20242025!$D$3:$D$1315, $A33)+SUMIFS(DataRegularSeason20242025!$AB$3:$AB$1315,DataRegularSeason20242025!$B$3:$B$1315, "&lt;=" &amp; FQ$1, DataRegularSeason20242025!$E$3:$E$1315, $A33)</f>
        <v>4</v>
      </c>
      <c r="FR33">
        <f>SUMIFS(DataRegularSeason20242025!$AA$3:$AA$1315,DataRegularSeason20242025!$B$3:$B$1315, "&lt;=" &amp; FR$1, DataRegularSeason20242025!$D$3:$D$1315, $A33)+SUMIFS(DataRegularSeason20242025!$AB$3:$AB$1315,DataRegularSeason20242025!$B$3:$B$1315, "&lt;=" &amp; FR$1, DataRegularSeason20242025!$E$3:$E$1315, $A33)</f>
        <v>4</v>
      </c>
      <c r="FS33">
        <f>SUMIFS(DataRegularSeason20242025!$AA$3:$AA$1315,DataRegularSeason20242025!$B$3:$B$1315, "&lt;=" &amp; FS$1, DataRegularSeason20242025!$D$3:$D$1315, $A33)+SUMIFS(DataRegularSeason20242025!$AB$3:$AB$1315,DataRegularSeason20242025!$B$3:$B$1315, "&lt;=" &amp; FS$1, DataRegularSeason20242025!$E$3:$E$1315, $A33)</f>
        <v>4</v>
      </c>
      <c r="FT33">
        <f>SUMIFS(DataRegularSeason20242025!$AA$3:$AA$1315,DataRegularSeason20242025!$B$3:$B$1315, "&lt;=" &amp; FT$1, DataRegularSeason20242025!$D$3:$D$1315, $A33)+SUMIFS(DataRegularSeason20242025!$AB$3:$AB$1315,DataRegularSeason20242025!$B$3:$B$1315, "&lt;=" &amp; FT$1, DataRegularSeason20242025!$E$3:$E$1315, $A33)</f>
        <v>4</v>
      </c>
      <c r="FU33">
        <f>SUMIFS(DataRegularSeason20242025!$AA$3:$AA$1315,DataRegularSeason20242025!$B$3:$B$1315, "&lt;=" &amp; FU$1, DataRegularSeason20242025!$D$3:$D$1315, $A33)+SUMIFS(DataRegularSeason20242025!$AB$3:$AB$1315,DataRegularSeason20242025!$B$3:$B$1315, "&lt;=" &amp; FU$1, DataRegularSeason20242025!$E$3:$E$1315, $A33)</f>
        <v>4</v>
      </c>
      <c r="FV33">
        <f>SUMIFS(DataRegularSeason20242025!$AA$3:$AA$1315,DataRegularSeason20242025!$B$3:$B$1315, "&lt;=" &amp; FV$1, DataRegularSeason20242025!$D$3:$D$1315, $A33)+SUMIFS(DataRegularSeason20242025!$AB$3:$AB$1315,DataRegularSeason20242025!$B$3:$B$1315, "&lt;=" &amp; FV$1, DataRegularSeason20242025!$E$3:$E$1315, $A33)</f>
        <v>4</v>
      </c>
      <c r="FW33">
        <f>SUMIFS(DataRegularSeason20242025!$AA$3:$AA$1315,DataRegularSeason20242025!$B$3:$B$1315, "&lt;=" &amp; FW$1, DataRegularSeason20242025!$D$3:$D$1315, $A33)+SUMIFS(DataRegularSeason20242025!$AB$3:$AB$1315,DataRegularSeason20242025!$B$3:$B$1315, "&lt;=" &amp; FW$1, DataRegularSeason20242025!$E$3:$E$1315, $A33)</f>
        <v>4</v>
      </c>
      <c r="FX33">
        <f>SUMIFS(DataRegularSeason20242025!$AA$3:$AA$1315,DataRegularSeason20242025!$B$3:$B$1315, "&lt;=" &amp; FX$1, DataRegularSeason20242025!$D$3:$D$1315, $A33)+SUMIFS(DataRegularSeason20242025!$AB$3:$AB$1315,DataRegularSeason20242025!$B$3:$B$1315, "&lt;=" &amp; FX$1, DataRegularSeason20242025!$E$3:$E$1315, $A33)</f>
        <v>4</v>
      </c>
      <c r="FY33">
        <f>SUMIFS(DataRegularSeason20242025!$AA$3:$AA$1315,DataRegularSeason20242025!$B$3:$B$1315, "&lt;=" &amp; FY$1, DataRegularSeason20242025!$D$3:$D$1315, $A33)+SUMIFS(DataRegularSeason20242025!$AB$3:$AB$1315,DataRegularSeason20242025!$B$3:$B$1315, "&lt;=" &amp; FY$1, DataRegularSeason20242025!$E$3:$E$1315, $A33)</f>
        <v>4</v>
      </c>
      <c r="FZ33">
        <f>SUMIFS(DataRegularSeason20242025!$AA$3:$AA$1315,DataRegularSeason20242025!$B$3:$B$1315, "&lt;=" &amp; FZ$1, DataRegularSeason20242025!$D$3:$D$1315, $A33)+SUMIFS(DataRegularSeason20242025!$AB$3:$AB$1315,DataRegularSeason20242025!$B$3:$B$1315, "&lt;=" &amp; FZ$1, DataRegularSeason20242025!$E$3:$E$1315, $A33)</f>
        <v>4</v>
      </c>
      <c r="GA33">
        <f>SUMIFS(DataRegularSeason20242025!$AA$3:$AA$1315,DataRegularSeason20242025!$B$3:$B$1315, "&lt;=" &amp; GA$1, DataRegularSeason20242025!$D$3:$D$1315, $A33)+SUMIFS(DataRegularSeason20242025!$AB$3:$AB$1315,DataRegularSeason20242025!$B$3:$B$1315, "&lt;=" &amp; GA$1, DataRegularSeason20242025!$E$3:$E$1315, $A33)</f>
        <v>4</v>
      </c>
      <c r="GB33">
        <f>SUMIFS(DataRegularSeason20242025!$AA$3:$AA$1315,DataRegularSeason20242025!$B$3:$B$1315, "&lt;=" &amp; GB$1, DataRegularSeason20242025!$D$3:$D$1315, $A33)+SUMIFS(DataRegularSeason20242025!$AB$3:$AB$1315,DataRegularSeason20242025!$B$3:$B$1315, "&lt;=" &amp; GB$1, DataRegularSeason20242025!$E$3:$E$1315, $A33)</f>
        <v>4</v>
      </c>
      <c r="GC33">
        <f>SUMIFS(DataRegularSeason20242025!$AA$3:$AA$1315,DataRegularSeason20242025!$B$3:$B$1315, "&lt;=" &amp; GC$1, DataRegularSeason20242025!$D$3:$D$1315, $A33)+SUMIFS(DataRegularSeason20242025!$AB$3:$AB$1315,DataRegularSeason20242025!$B$3:$B$1315, "&lt;=" &amp; GC$1, DataRegularSeason20242025!$E$3:$E$1315, $A33)</f>
        <v>4</v>
      </c>
      <c r="GD33">
        <f>SUMIFS(DataRegularSeason20242025!$AA$3:$AA$1315,DataRegularSeason20242025!$B$3:$B$1315, "&lt;=" &amp; GD$1, DataRegularSeason20242025!$D$3:$D$1315, $A33)+SUMIFS(DataRegularSeason20242025!$AB$3:$AB$1315,DataRegularSeason20242025!$B$3:$B$1315, "&lt;=" &amp; GD$1, DataRegularSeason20242025!$E$3:$E$1315, $A33)</f>
        <v>4</v>
      </c>
      <c r="GE33">
        <f>SUMIFS(DataRegularSeason20242025!$AA$3:$AA$1315,DataRegularSeason20242025!$B$3:$B$1315, "&lt;=" &amp; GE$1, DataRegularSeason20242025!$D$3:$D$1315, $A33)+SUMIFS(DataRegularSeason20242025!$AB$3:$AB$1315,DataRegularSeason20242025!$B$3:$B$1315, "&lt;=" &amp; GE$1, DataRegularSeason20242025!$E$3:$E$1315, $A33)</f>
        <v>4</v>
      </c>
      <c r="GF33">
        <f>SUMIFS(DataRegularSeason20242025!$AA$3:$AA$1315,DataRegularSeason20242025!$B$3:$B$1315, "&lt;=" &amp; GF$1, DataRegularSeason20242025!$D$3:$D$1315, $A33)+SUMIFS(DataRegularSeason20242025!$AB$3:$AB$1315,DataRegularSeason20242025!$B$3:$B$1315, "&lt;=" &amp; GF$1, DataRegularSeason20242025!$E$3:$E$1315, $A33)</f>
        <v>4</v>
      </c>
      <c r="GG33">
        <f>SUMIFS(DataRegularSeason20242025!$AA$3:$AA$1315,DataRegularSeason20242025!$B$3:$B$1315, "&lt;=" &amp; GG$1, DataRegularSeason20242025!$D$3:$D$1315, $A33)+SUMIFS(DataRegularSeason20242025!$AB$3:$AB$1315,DataRegularSeason20242025!$B$3:$B$1315, "&lt;=" &amp; GG$1, DataRegularSeason20242025!$E$3:$E$1315, $A33)</f>
        <v>4</v>
      </c>
      <c r="GH33">
        <f>SUMIFS(DataRegularSeason20242025!$AA$3:$AA$1315,DataRegularSeason20242025!$B$3:$B$1315, "&lt;=" &amp; GH$1, DataRegularSeason20242025!$D$3:$D$1315, $A33)+SUMIFS(DataRegularSeason20242025!$AB$3:$AB$1315,DataRegularSeason20242025!$B$3:$B$1315, "&lt;=" &amp; GH$1, DataRegularSeason20242025!$E$3:$E$1315, $A33)</f>
        <v>4</v>
      </c>
      <c r="GI33">
        <f>SUMIFS(DataRegularSeason20242025!$AA$3:$AA$1315,DataRegularSeason20242025!$B$3:$B$1315, "&lt;=" &amp; GI$1, DataRegularSeason20242025!$D$3:$D$1315, $A33)+SUMIFS(DataRegularSeason20242025!$AB$3:$AB$1315,DataRegularSeason20242025!$B$3:$B$1315, "&lt;=" &amp; GI$1, DataRegularSeason20242025!$E$3:$E$1315, $A33)</f>
        <v>4</v>
      </c>
      <c r="GJ33">
        <f>SUMIFS(DataRegularSeason20242025!$AA$3:$AA$1315,DataRegularSeason20242025!$B$3:$B$1315, "&lt;=" &amp; GJ$1, DataRegularSeason20242025!$D$3:$D$1315, $A33)+SUMIFS(DataRegularSeason20242025!$AB$3:$AB$1315,DataRegularSeason20242025!$B$3:$B$1315, "&lt;=" &amp; GJ$1, DataRegularSeason20242025!$E$3:$E$1315, $A33)</f>
        <v>4</v>
      </c>
      <c r="GK33">
        <f>SUMIFS(DataRegularSeason20242025!$AA$3:$AA$1315,DataRegularSeason20242025!$B$3:$B$1315, "&lt;=" &amp; GK$1, DataRegularSeason20242025!$D$3:$D$1315, $A33)+SUMIFS(DataRegularSeason20242025!$AB$3:$AB$1315,DataRegularSeason20242025!$B$3:$B$1315, "&lt;=" &amp; GK$1, DataRegularSeason20242025!$E$3:$E$1315, $A33)</f>
        <v>4</v>
      </c>
      <c r="GL33">
        <f>SUMIFS(DataRegularSeason20242025!$AA$3:$AA$1315,DataRegularSeason20242025!$B$3:$B$1315, "&lt;=" &amp; GL$1, DataRegularSeason20242025!$D$3:$D$1315, $A33)+SUMIFS(DataRegularSeason20242025!$AB$3:$AB$1315,DataRegularSeason20242025!$B$3:$B$1315, "&lt;=" &amp; GL$1, DataRegularSeason20242025!$E$3:$E$1315, $A33)</f>
        <v>4</v>
      </c>
      <c r="GM33">
        <f>SUMIFS(DataRegularSeason20242025!$AA$3:$AA$1315,DataRegularSeason20242025!$B$3:$B$1315, "&lt;=" &amp; GM$1, DataRegularSeason20242025!$D$3:$D$1315, $A33)+SUMIFS(DataRegularSeason20242025!$AB$3:$AB$1315,DataRegularSeason20242025!$B$3:$B$1315, "&lt;=" &amp; GM$1, DataRegularSeason20242025!$E$3:$E$1315, $A33)</f>
        <v>4</v>
      </c>
      <c r="GN33">
        <f>SUMIFS(DataRegularSeason20242025!$AA$3:$AA$1315,DataRegularSeason20242025!$B$3:$B$1315, "&lt;=" &amp; GN$1, DataRegularSeason20242025!$D$3:$D$1315, $A33)+SUMIFS(DataRegularSeason20242025!$AB$3:$AB$1315,DataRegularSeason20242025!$B$3:$B$1315, "&lt;=" &amp; GN$1, DataRegularSeason20242025!$E$3:$E$1315, $A33)</f>
        <v>4</v>
      </c>
      <c r="GO33">
        <f>SUMIFS(DataRegularSeason20242025!$AA$3:$AA$1315,DataRegularSeason20242025!$B$3:$B$1315, "&lt;=" &amp; GO$1, DataRegularSeason20242025!$D$3:$D$1315, $A33)+SUMIFS(DataRegularSeason20242025!$AB$3:$AB$1315,DataRegularSeason20242025!$B$3:$B$1315, "&lt;=" &amp; GO$1, DataRegularSeason20242025!$E$3:$E$1315, $A33)</f>
        <v>4</v>
      </c>
      <c r="GP33">
        <f>SUMIFS(DataRegularSeason20242025!$AA$3:$AA$1315,DataRegularSeason20242025!$B$3:$B$1315, "&lt;=" &amp; GP$1, DataRegularSeason20242025!$D$3:$D$1315, $A33)+SUMIFS(DataRegularSeason20242025!$AB$3:$AB$1315,DataRegularSeason20242025!$B$3:$B$1315, "&lt;=" &amp; GP$1, DataRegularSeason20242025!$E$3:$E$1315, $A33)</f>
        <v>4</v>
      </c>
      <c r="GQ33">
        <f>SUMIFS(DataRegularSeason20242025!$AA$3:$AA$1315,DataRegularSeason20242025!$B$3:$B$1315, "&lt;=" &amp; GQ$1, DataRegularSeason20242025!$D$3:$D$1315, $A33)+SUMIFS(DataRegularSeason20242025!$AB$3:$AB$1315,DataRegularSeason20242025!$B$3:$B$1315, "&lt;=" &amp; GQ$1, DataRegularSeason20242025!$E$3:$E$1315, $A33)</f>
        <v>4</v>
      </c>
      <c r="GR33">
        <f>SUMIFS(DataRegularSeason20242025!$AA$3:$AA$1315,DataRegularSeason20242025!$B$3:$B$1315, "&lt;=" &amp; GR$1, DataRegularSeason20242025!$D$3:$D$1315, $A33)+SUMIFS(DataRegularSeason20242025!$AB$3:$AB$1315,DataRegularSeason20242025!$B$3:$B$1315, "&lt;=" &amp; GR$1, DataRegularSeason20242025!$E$3:$E$1315, $A33)</f>
        <v>4</v>
      </c>
      <c r="GS33">
        <f>SUMIFS(DataRegularSeason20242025!$AA$3:$AA$1315,DataRegularSeason20242025!$B$3:$B$1315, "&lt;=" &amp; GS$1, DataRegularSeason20242025!$D$3:$D$1315, $A33)+SUMIFS(DataRegularSeason20242025!$AB$3:$AB$1315,DataRegularSeason20242025!$B$3:$B$1315, "&lt;=" &amp; GS$1, DataRegularSeason20242025!$E$3:$E$1315, $A33)</f>
        <v>4</v>
      </c>
      <c r="GT33">
        <f>SUMIFS(DataRegularSeason20242025!$AA$3:$AA$1315,DataRegularSeason20242025!$B$3:$B$1315, "&lt;=" &amp; GT$1, DataRegularSeason20242025!$D$3:$D$1315, $A33)+SUMIFS(DataRegularSeason20242025!$AB$3:$AB$1315,DataRegularSeason20242025!$B$3:$B$1315, "&lt;=" &amp; GT$1, DataRegularSeason20242025!$E$3:$E$1315, $A33)</f>
        <v>4</v>
      </c>
      <c r="GU33">
        <f>SUMIFS(DataRegularSeason20242025!$AA$3:$AA$1315,DataRegularSeason20242025!$B$3:$B$1315, "&lt;=" &amp; GU$1, DataRegularSeason20242025!$D$3:$D$1315, $A33)+SUMIFS(DataRegularSeason20242025!$AB$3:$AB$1315,DataRegularSeason20242025!$B$3:$B$1315, "&lt;=" &amp; GU$1, DataRegularSeason20242025!$E$3:$E$1315, $A33)</f>
        <v>4</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10.25</v>
      </c>
      <c r="AE34">
        <f>SUBTOTAL(101,Table4[2024-10-30])</f>
        <v>10.25</v>
      </c>
      <c r="AF34">
        <f>SUBTOTAL(101,Table4[2024-10-31])</f>
        <v>10.25</v>
      </c>
      <c r="AG34">
        <f>SUBTOTAL(101,Table4[2024-11-01])</f>
        <v>10.25</v>
      </c>
      <c r="AH34">
        <f>SUBTOTAL(101,Table4[2024-11-02])</f>
        <v>10.25</v>
      </c>
      <c r="AI34">
        <f>SUBTOTAL(101,Table4[2024-11-03])</f>
        <v>10.25</v>
      </c>
      <c r="AJ34">
        <f>SUBTOTAL(101,Table4[2024-11-04])</f>
        <v>10.25</v>
      </c>
      <c r="AK34">
        <f>SUBTOTAL(101,Table4[2024-11-05])</f>
        <v>10.25</v>
      </c>
      <c r="AL34">
        <f>SUBTOTAL(101,Table4[2024-11-06])</f>
        <v>10.25</v>
      </c>
      <c r="AM34">
        <f>SUBTOTAL(101,Table4[2024-11-07])</f>
        <v>10.25</v>
      </c>
      <c r="AN34">
        <f>SUBTOTAL(101,Table4[2024-11-08])</f>
        <v>10.25</v>
      </c>
      <c r="AO34">
        <f>SUBTOTAL(101,Table4[2024-11-09])</f>
        <v>10.25</v>
      </c>
      <c r="AP34">
        <f>SUBTOTAL(101,Table4[2024-11-10])</f>
        <v>10.25</v>
      </c>
      <c r="AQ34">
        <f>SUBTOTAL(101,Table4[2024-11-11])</f>
        <v>10.25</v>
      </c>
      <c r="AR34">
        <f>SUBTOTAL(101,Table4[2024-11-12])</f>
        <v>10.25</v>
      </c>
      <c r="AS34">
        <f>SUBTOTAL(101,Table4[2024-11-13])</f>
        <v>10.25</v>
      </c>
      <c r="AT34">
        <f>SUBTOTAL(101,Table4[2024-11-14])</f>
        <v>10.25</v>
      </c>
      <c r="AU34">
        <f>SUBTOTAL(101,Table4[2024-11-15])</f>
        <v>10.25</v>
      </c>
      <c r="AV34">
        <f>SUBTOTAL(101,Table4[2024-11-16])</f>
        <v>10.25</v>
      </c>
      <c r="AW34">
        <f>SUBTOTAL(101,Table4[2024-11-17])</f>
        <v>10.25</v>
      </c>
      <c r="AX34">
        <f>SUBTOTAL(101,Table4[2024-11-18])</f>
        <v>10.25</v>
      </c>
      <c r="AY34">
        <f>SUBTOTAL(101,Table4[2024-11-19])</f>
        <v>10.25</v>
      </c>
      <c r="AZ34">
        <f>SUBTOTAL(101,Table4[2024-11-20])</f>
        <v>10.25</v>
      </c>
      <c r="BA34">
        <f>SUBTOTAL(101,Table4[2024-11-21])</f>
        <v>10.25</v>
      </c>
      <c r="BB34">
        <f>SUBTOTAL(101,Table4[2024-11-22])</f>
        <v>10.25</v>
      </c>
      <c r="BC34">
        <f>SUBTOTAL(101,Table4[2024-11-23])</f>
        <v>10.25</v>
      </c>
      <c r="BD34">
        <f>SUBTOTAL(101,Table4[2024-11-24])</f>
        <v>10.25</v>
      </c>
      <c r="BE34">
        <f>SUBTOTAL(101,Table4[2024-11-25])</f>
        <v>10.25</v>
      </c>
      <c r="BF34">
        <f>SUBTOTAL(101,Table4[2024-11-26])</f>
        <v>10.25</v>
      </c>
      <c r="BG34">
        <f>SUBTOTAL(101,Table4[2024-11-27])</f>
        <v>10.25</v>
      </c>
      <c r="BH34">
        <f>SUBTOTAL(101,Table4[2024-11-28])</f>
        <v>10.25</v>
      </c>
      <c r="BI34">
        <f>SUBTOTAL(101,Table4[2024-11-29])</f>
        <v>10.25</v>
      </c>
      <c r="BJ34">
        <f>SUBTOTAL(101,Table4[2024-11-30])</f>
        <v>10.25</v>
      </c>
      <c r="BK34">
        <f>SUBTOTAL(101,Table4[2024-12-01])</f>
        <v>10.25</v>
      </c>
      <c r="BL34">
        <f>SUBTOTAL(101,Table4[2024-12-02])</f>
        <v>10.25</v>
      </c>
      <c r="BM34">
        <f>SUBTOTAL(101,Table4[2024-12-03])</f>
        <v>10.25</v>
      </c>
      <c r="BN34">
        <f>SUBTOTAL(101,Table4[2024-12-04])</f>
        <v>10.25</v>
      </c>
      <c r="BO34">
        <f>SUBTOTAL(101,Table4[2024-12-05])</f>
        <v>10.25</v>
      </c>
      <c r="BP34">
        <f>SUBTOTAL(101,Table4[2024-12-06])</f>
        <v>10.25</v>
      </c>
      <c r="BQ34">
        <f>SUBTOTAL(101,Table4[2024-12-07])</f>
        <v>10.25</v>
      </c>
      <c r="BR34">
        <f>SUBTOTAL(101,Table4[2024-12-08])</f>
        <v>10.25</v>
      </c>
      <c r="BS34">
        <f>SUBTOTAL(101,Table4[2024-12-09])</f>
        <v>10.25</v>
      </c>
      <c r="BT34">
        <f>SUBTOTAL(101,Table4[2024-12-10])</f>
        <v>10.25</v>
      </c>
      <c r="BU34">
        <f>SUBTOTAL(101,Table4[2024-12-11])</f>
        <v>10.25</v>
      </c>
      <c r="BV34">
        <f>SUBTOTAL(101,Table4[2024-12-12])</f>
        <v>10.25</v>
      </c>
      <c r="BW34">
        <f>SUBTOTAL(101,Table4[2024-12-13])</f>
        <v>10.25</v>
      </c>
      <c r="BX34">
        <f>SUBTOTAL(101,Table4[2024-12-14])</f>
        <v>10.25</v>
      </c>
      <c r="BY34">
        <f>SUBTOTAL(101,Table4[2024-12-15])</f>
        <v>10.25</v>
      </c>
      <c r="BZ34">
        <f>SUBTOTAL(101,Table4[2024-12-16])</f>
        <v>10.25</v>
      </c>
      <c r="CA34">
        <f>SUBTOTAL(101,Table4[2024-12-17])</f>
        <v>10.25</v>
      </c>
      <c r="CB34">
        <f>SUBTOTAL(101,Table4[2024-12-18])</f>
        <v>10.25</v>
      </c>
      <c r="CC34">
        <f>SUBTOTAL(101,Table4[2024-12-19])</f>
        <v>10.25</v>
      </c>
      <c r="CD34">
        <f>SUBTOTAL(101,Table4[2024-12-20])</f>
        <v>10.25</v>
      </c>
      <c r="CE34">
        <f>SUBTOTAL(101,Table4[2024-12-21])</f>
        <v>10.25</v>
      </c>
      <c r="CF34">
        <f>SUBTOTAL(101,Table4[2024-12-22])</f>
        <v>10.25</v>
      </c>
      <c r="CG34">
        <f>SUBTOTAL(101,Table4[2024-12-23])</f>
        <v>10.25</v>
      </c>
      <c r="CH34">
        <f>SUBTOTAL(101,Table4[2024-12-24])</f>
        <v>10.25</v>
      </c>
      <c r="CI34">
        <f>SUBTOTAL(101,Table4[2024-12-25])</f>
        <v>10.25</v>
      </c>
      <c r="CJ34">
        <f>SUBTOTAL(101,Table4[2024-12-26])</f>
        <v>10.25</v>
      </c>
      <c r="CK34">
        <f>SUBTOTAL(101,Table4[2024-12-27])</f>
        <v>10.25</v>
      </c>
      <c r="CL34">
        <f>SUBTOTAL(101,Table4[2024-12-28])</f>
        <v>10.25</v>
      </c>
      <c r="CM34">
        <f>SUBTOTAL(101,Table4[2024-12-29])</f>
        <v>10.25</v>
      </c>
      <c r="CN34">
        <f>SUBTOTAL(101,Table4[2024-12-30])</f>
        <v>10.25</v>
      </c>
      <c r="CO34">
        <f>SUBTOTAL(101,Table4[2024-12-31])</f>
        <v>10.25</v>
      </c>
      <c r="CP34">
        <f>SUBTOTAL(101,Table4[2025-01-01])</f>
        <v>10.25</v>
      </c>
      <c r="CQ34">
        <f>SUBTOTAL(101,Table4[2025-01-02])</f>
        <v>10.25</v>
      </c>
      <c r="CR34">
        <f>SUBTOTAL(101,Table4[2025-01-03])</f>
        <v>10.25</v>
      </c>
      <c r="CS34">
        <f>SUBTOTAL(101,Table4[2025-01-04])</f>
        <v>10.25</v>
      </c>
      <c r="CT34">
        <f>SUBTOTAL(101,Table4[2025-01-05])</f>
        <v>10.25</v>
      </c>
      <c r="CU34">
        <f>SUBTOTAL(101,Table4[2025-01-06])</f>
        <v>10.25</v>
      </c>
      <c r="CV34">
        <f>SUBTOTAL(101,Table4[2025-01-07])</f>
        <v>10.25</v>
      </c>
      <c r="CW34">
        <f>SUBTOTAL(101,Table4[2025-01-08])</f>
        <v>10.25</v>
      </c>
      <c r="CX34">
        <f>SUBTOTAL(101,Table4[2025-01-09])</f>
        <v>10.25</v>
      </c>
      <c r="CY34">
        <f>SUBTOTAL(101,Table4[2025-01-10])</f>
        <v>10.25</v>
      </c>
      <c r="CZ34">
        <f>SUBTOTAL(101,Table4[2025-01-11])</f>
        <v>10.25</v>
      </c>
      <c r="DA34">
        <f>SUBTOTAL(101,Table4[2025-01-12])</f>
        <v>10.25</v>
      </c>
      <c r="DB34">
        <f>SUBTOTAL(101,Table4[2025-01-13])</f>
        <v>10.25</v>
      </c>
      <c r="DC34">
        <f>SUBTOTAL(101,Table4[2025-01-14])</f>
        <v>10.25</v>
      </c>
      <c r="DD34">
        <f>SUBTOTAL(101,Table4[2025-01-15])</f>
        <v>10.25</v>
      </c>
      <c r="DE34">
        <f>SUBTOTAL(101,Table4[2025-01-16])</f>
        <v>10.25</v>
      </c>
      <c r="DF34">
        <f>SUBTOTAL(101,Table4[2025-01-17])</f>
        <v>10.25</v>
      </c>
      <c r="DG34">
        <f>SUBTOTAL(101,Table4[2025-01-18])</f>
        <v>10.25</v>
      </c>
      <c r="DH34">
        <f>SUBTOTAL(101,Table4[2025-01-19])</f>
        <v>10.25</v>
      </c>
      <c r="DI34">
        <f>SUBTOTAL(101,Table4[2025-01-20])</f>
        <v>10.25</v>
      </c>
      <c r="DJ34">
        <f>SUBTOTAL(101,Table4[2025-01-21])</f>
        <v>10.25</v>
      </c>
      <c r="DK34">
        <f>SUBTOTAL(101,Table4[2025-01-22])</f>
        <v>10.25</v>
      </c>
      <c r="DL34">
        <f>SUBTOTAL(101,Table4[2025-01-23])</f>
        <v>10.25</v>
      </c>
      <c r="DM34">
        <f>SUBTOTAL(101,Table4[2025-01-24])</f>
        <v>10.25</v>
      </c>
      <c r="DN34">
        <f>SUBTOTAL(101,Table4[2025-01-25])</f>
        <v>10.25</v>
      </c>
      <c r="DO34">
        <f>SUBTOTAL(101,Table4[2025-01-26])</f>
        <v>10.25</v>
      </c>
      <c r="DP34">
        <f>SUBTOTAL(101,Table4[2025-01-27])</f>
        <v>10.25</v>
      </c>
      <c r="DQ34">
        <f>SUBTOTAL(101,Table4[2025-01-28])</f>
        <v>10.25</v>
      </c>
      <c r="DR34">
        <f>SUBTOTAL(101,Table4[2025-01-29])</f>
        <v>10.25</v>
      </c>
      <c r="DS34">
        <f>SUBTOTAL(101,Table4[2025-01-30])</f>
        <v>10.25</v>
      </c>
      <c r="DT34">
        <f>SUBTOTAL(101,Table4[2025-01-31])</f>
        <v>10.25</v>
      </c>
      <c r="DU34">
        <f>SUBTOTAL(101,Table4[2025-02-01])</f>
        <v>10.25</v>
      </c>
      <c r="DV34">
        <f>SUBTOTAL(101,Table4[2025-02-02])</f>
        <v>10.25</v>
      </c>
      <c r="DW34">
        <f>SUBTOTAL(101,Table4[2025-02-03])</f>
        <v>10.25</v>
      </c>
      <c r="DX34">
        <f>SUBTOTAL(101,Table4[2025-02-04])</f>
        <v>10.25</v>
      </c>
      <c r="DY34">
        <f>SUBTOTAL(101,Table4[2025-02-05])</f>
        <v>10.25</v>
      </c>
      <c r="DZ34">
        <f>SUBTOTAL(101,Table4[2025-02-06])</f>
        <v>10.25</v>
      </c>
      <c r="EA34">
        <f>SUBTOTAL(101,Table4[2025-02-07])</f>
        <v>10.25</v>
      </c>
      <c r="EB34">
        <f>SUBTOTAL(101,Table4[2025-02-08])</f>
        <v>10.25</v>
      </c>
      <c r="EC34">
        <f>SUBTOTAL(101,Table4[2025-02-09])</f>
        <v>10.25</v>
      </c>
      <c r="ED34">
        <f>SUBTOTAL(101,Table4[2025-02-10])</f>
        <v>10.25</v>
      </c>
      <c r="EE34">
        <f>SUBTOTAL(101,Table4[2025-02-11])</f>
        <v>10.25</v>
      </c>
      <c r="EF34">
        <f>SUBTOTAL(101,Table4[2025-02-12])</f>
        <v>10.25</v>
      </c>
      <c r="EG34">
        <f>SUBTOTAL(101,Table4[2025-02-13])</f>
        <v>10.25</v>
      </c>
      <c r="EH34">
        <f>SUBTOTAL(101,Table4[2025-02-14])</f>
        <v>10.25</v>
      </c>
      <c r="EI34">
        <f>SUBTOTAL(101,Table4[2025-02-15])</f>
        <v>10.25</v>
      </c>
      <c r="EJ34">
        <f>SUBTOTAL(101,Table4[2025-02-16])</f>
        <v>10.25</v>
      </c>
      <c r="EK34">
        <f>SUBTOTAL(101,Table4[2025-02-17])</f>
        <v>10.25</v>
      </c>
      <c r="EL34">
        <f>SUBTOTAL(101,Table4[2025-02-18])</f>
        <v>10.25</v>
      </c>
      <c r="EM34">
        <f>SUBTOTAL(101,Table4[2025-02-19])</f>
        <v>10.25</v>
      </c>
      <c r="EN34">
        <f>SUBTOTAL(101,Table4[2025-02-20])</f>
        <v>10.25</v>
      </c>
      <c r="EO34">
        <f>SUBTOTAL(101,Table4[2025-02-21])</f>
        <v>10.25</v>
      </c>
      <c r="EP34">
        <f>SUBTOTAL(101,Table4[2025-02-22])</f>
        <v>10.25</v>
      </c>
      <c r="EQ34">
        <f>SUBTOTAL(101,Table4[2025-02-23])</f>
        <v>10.25</v>
      </c>
      <c r="ER34">
        <f>SUBTOTAL(101,Table4[2025-02-24])</f>
        <v>10.25</v>
      </c>
      <c r="ES34">
        <f>SUBTOTAL(101,Table4[2025-02-25])</f>
        <v>10.25</v>
      </c>
      <c r="ET34">
        <f>SUBTOTAL(101,Table4[2025-02-26])</f>
        <v>10.25</v>
      </c>
      <c r="EU34">
        <f>SUBTOTAL(101,Table4[2025-02-27])</f>
        <v>10.25</v>
      </c>
      <c r="EV34">
        <f>SUBTOTAL(101,Table4[2025-02-28])</f>
        <v>10.25</v>
      </c>
      <c r="EW34">
        <f>SUBTOTAL(101,Table4[2025-03-01])</f>
        <v>10.25</v>
      </c>
      <c r="EX34">
        <f>SUBTOTAL(101,Table4[2025-03-02])</f>
        <v>10.25</v>
      </c>
      <c r="EY34">
        <f>SUBTOTAL(101,Table4[2025-03-03])</f>
        <v>10.25</v>
      </c>
      <c r="EZ34">
        <f>SUBTOTAL(101,Table4[2025-03-04])</f>
        <v>10.25</v>
      </c>
      <c r="FA34">
        <f>SUBTOTAL(101,Table4[2025-03-05])</f>
        <v>10.25</v>
      </c>
      <c r="FB34">
        <f>SUBTOTAL(101,Table4[2025-03-06])</f>
        <v>10.25</v>
      </c>
      <c r="FC34">
        <f>SUBTOTAL(101,Table4[2025-03-07])</f>
        <v>10.25</v>
      </c>
      <c r="FD34">
        <f>SUBTOTAL(101,Table4[2025-03-08])</f>
        <v>10.25</v>
      </c>
      <c r="FE34">
        <f>SUBTOTAL(101,Table4[2025-03-09])</f>
        <v>10.25</v>
      </c>
      <c r="FF34">
        <f>SUBTOTAL(101,Table4[2025-03-10])</f>
        <v>10.25</v>
      </c>
      <c r="FG34">
        <f>SUBTOTAL(101,Table4[2025-03-11])</f>
        <v>10.25</v>
      </c>
      <c r="FH34">
        <f>SUBTOTAL(101,Table4[2025-03-12])</f>
        <v>10.25</v>
      </c>
      <c r="FI34">
        <f>SUBTOTAL(101,Table4[2025-03-13])</f>
        <v>10.25</v>
      </c>
      <c r="FJ34">
        <f>SUBTOTAL(101,Table4[2025-03-14])</f>
        <v>10.25</v>
      </c>
      <c r="FK34">
        <f>SUBTOTAL(101,Table4[2025-03-15])</f>
        <v>10.25</v>
      </c>
      <c r="FL34">
        <f>SUBTOTAL(101,Table4[2025-03-16])</f>
        <v>10.25</v>
      </c>
      <c r="FM34">
        <f>SUBTOTAL(101,Table4[2025-03-17])</f>
        <v>10.25</v>
      </c>
      <c r="FN34">
        <f>SUBTOTAL(101,Table4[2025-03-18])</f>
        <v>10.25</v>
      </c>
      <c r="FO34">
        <f>SUBTOTAL(101,Table4[2025-03-19])</f>
        <v>10.25</v>
      </c>
      <c r="FP34">
        <f>SUBTOTAL(101,Table4[2025-03-20])</f>
        <v>10.25</v>
      </c>
      <c r="FQ34">
        <f>SUBTOTAL(101,Table4[2025-03-21])</f>
        <v>10.25</v>
      </c>
      <c r="FR34">
        <f>SUBTOTAL(101,Table4[2025-03-22])</f>
        <v>10.25</v>
      </c>
      <c r="FS34">
        <f>SUBTOTAL(101,Table4[2025-03-23])</f>
        <v>10.25</v>
      </c>
      <c r="FT34">
        <f>SUBTOTAL(101,Table4[2025-03-24])</f>
        <v>10.25</v>
      </c>
      <c r="FU34">
        <f>SUBTOTAL(101,Table4[2025-03-25])</f>
        <v>10.25</v>
      </c>
      <c r="FV34">
        <f>SUBTOTAL(101,Table4[2025-03-26])</f>
        <v>10.25</v>
      </c>
      <c r="FW34">
        <f>SUBTOTAL(101,Table4[2025-03-27])</f>
        <v>10.25</v>
      </c>
      <c r="FX34">
        <f>SUBTOTAL(101,Table4[2025-03-28])</f>
        <v>10.25</v>
      </c>
      <c r="FY34">
        <f>SUBTOTAL(101,Table4[2025-03-29])</f>
        <v>10.25</v>
      </c>
      <c r="FZ34">
        <f>SUBTOTAL(101,Table4[2025-03-30])</f>
        <v>10.25</v>
      </c>
      <c r="GA34">
        <f>SUBTOTAL(101,Table4[2025-03-31])</f>
        <v>10.25</v>
      </c>
      <c r="GB34">
        <f>SUBTOTAL(101,Table4[2025-04-01])</f>
        <v>10.25</v>
      </c>
      <c r="GC34">
        <f>SUBTOTAL(101,Table4[2025-04-02])</f>
        <v>10.25</v>
      </c>
      <c r="GD34">
        <f>SUBTOTAL(101,Table4[2025-04-03])</f>
        <v>10.25</v>
      </c>
      <c r="GE34">
        <f>SUBTOTAL(101,Table4[2025-04-04])</f>
        <v>10.25</v>
      </c>
      <c r="GF34">
        <f>SUBTOTAL(101,Table4[2025-04-05])</f>
        <v>10.25</v>
      </c>
      <c r="GG34">
        <f>SUBTOTAL(101,Table4[2025-04-06])</f>
        <v>10.25</v>
      </c>
      <c r="GH34">
        <f>SUBTOTAL(101,Table4[2025-04-07])</f>
        <v>10.25</v>
      </c>
      <c r="GI34">
        <f>SUBTOTAL(101,Table4[2025-04-08])</f>
        <v>10.25</v>
      </c>
      <c r="GJ34">
        <f>SUBTOTAL(101,Table4[2025-04-09])</f>
        <v>10.25</v>
      </c>
      <c r="GK34">
        <f>SUBTOTAL(101,Table4[2025-04-10])</f>
        <v>10.25</v>
      </c>
      <c r="GL34">
        <f>SUBTOTAL(101,Table4[2025-04-11])</f>
        <v>10.25</v>
      </c>
      <c r="GM34">
        <f>SUBTOTAL(101,Table4[2025-04-12])</f>
        <v>10.25</v>
      </c>
      <c r="GN34">
        <f>SUBTOTAL(101,Table4[2025-04-13])</f>
        <v>10.25</v>
      </c>
      <c r="GO34">
        <f>SUBTOTAL(101,Table4[2025-04-14])</f>
        <v>10.25</v>
      </c>
      <c r="GP34">
        <f>SUBTOTAL(101,Table4[2025-04-15])</f>
        <v>10.25</v>
      </c>
      <c r="GQ34">
        <f>SUBTOTAL(101,Table4[2025-04-16])</f>
        <v>10.25</v>
      </c>
      <c r="GR34">
        <f>SUBTOTAL(101,Table4[2025-04-17])</f>
        <v>10.25</v>
      </c>
      <c r="GS34">
        <f>SUBTOTAL(101,Table4[2025-04-18])</f>
        <v>10.25</v>
      </c>
      <c r="GT34">
        <f>SUBTOTAL(101,Table4[2025-04-19])</f>
        <v>10.25</v>
      </c>
      <c r="GU34">
        <f>SUBTOTAL(101,Table4[2025-04-20])</f>
        <v>10.25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7"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46">
        <f>BO3+BO4</f>
        <v>82</v>
      </c>
    </row>
    <row r="4" spans="1:68" x14ac:dyDescent="0.25">
      <c r="A4" s="48"/>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46"/>
    </row>
    <row r="5" spans="1:68" x14ac:dyDescent="0.25">
      <c r="A5" s="47"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46">
        <f t="shared" ref="BP5" si="1">BO5+BO6</f>
        <v>82</v>
      </c>
    </row>
    <row r="6" spans="1:68" x14ac:dyDescent="0.25">
      <c r="A6" s="48"/>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46"/>
    </row>
    <row r="7" spans="1:68" x14ac:dyDescent="0.25">
      <c r="A7" s="47"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46">
        <f t="shared" ref="BP7" si="2">BO7+BO8</f>
        <v>82</v>
      </c>
    </row>
    <row r="8" spans="1:68" x14ac:dyDescent="0.25">
      <c r="A8" s="48"/>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46"/>
    </row>
    <row r="9" spans="1:68" x14ac:dyDescent="0.25">
      <c r="A9" s="47"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46">
        <f t="shared" ref="BP9" si="3">BO9+BO10</f>
        <v>82</v>
      </c>
    </row>
    <row r="10" spans="1:68" x14ac:dyDescent="0.25">
      <c r="A10" s="48"/>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46"/>
    </row>
    <row r="11" spans="1:68" x14ac:dyDescent="0.25">
      <c r="A11" s="47"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46">
        <f t="shared" ref="BP11" si="4">BO11+BO12</f>
        <v>82</v>
      </c>
    </row>
    <row r="12" spans="1:68" x14ac:dyDescent="0.25">
      <c r="A12" s="48"/>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46"/>
    </row>
    <row r="13" spans="1:68" x14ac:dyDescent="0.25">
      <c r="A13" s="47"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46">
        <f t="shared" ref="BP13" si="5">BO13+BO14</f>
        <v>82</v>
      </c>
    </row>
    <row r="14" spans="1:68" x14ac:dyDescent="0.25">
      <c r="A14" s="48"/>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46"/>
    </row>
    <row r="15" spans="1:68" x14ac:dyDescent="0.25">
      <c r="A15" s="47"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46">
        <f t="shared" ref="BP15" si="6">BO15+BO16</f>
        <v>82</v>
      </c>
    </row>
    <row r="16" spans="1:68" x14ac:dyDescent="0.25">
      <c r="A16" s="48"/>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46"/>
    </row>
    <row r="17" spans="1:68" x14ac:dyDescent="0.25">
      <c r="A17" s="47"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46">
        <f t="shared" ref="BP17" si="7">BO17+BO18</f>
        <v>82</v>
      </c>
    </row>
    <row r="18" spans="1:68" x14ac:dyDescent="0.25">
      <c r="A18" s="48"/>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46"/>
    </row>
    <row r="19" spans="1:68" x14ac:dyDescent="0.25">
      <c r="A19" s="47"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46">
        <f t="shared" ref="BP19" si="8">BO19+BO20</f>
        <v>82</v>
      </c>
    </row>
    <row r="20" spans="1:68" x14ac:dyDescent="0.25">
      <c r="A20" s="48"/>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46"/>
    </row>
    <row r="21" spans="1:68" x14ac:dyDescent="0.25">
      <c r="A21" s="47"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46">
        <f t="shared" ref="BP21" si="9">BO21+BO22</f>
        <v>82</v>
      </c>
    </row>
    <row r="22" spans="1:68" x14ac:dyDescent="0.25">
      <c r="A22" s="48"/>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46"/>
    </row>
    <row r="23" spans="1:68" x14ac:dyDescent="0.25">
      <c r="A23" s="47"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46">
        <f t="shared" ref="BP23" si="10">BO23+BO24</f>
        <v>82</v>
      </c>
    </row>
    <row r="24" spans="1:68" x14ac:dyDescent="0.25">
      <c r="A24" s="48"/>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46"/>
    </row>
    <row r="25" spans="1:68" x14ac:dyDescent="0.25">
      <c r="A25" s="47"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46">
        <f t="shared" ref="BP25" si="11">BO25+BO26</f>
        <v>82</v>
      </c>
    </row>
    <row r="26" spans="1:68" x14ac:dyDescent="0.25">
      <c r="A26" s="48"/>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46"/>
    </row>
    <row r="27" spans="1:68" x14ac:dyDescent="0.25">
      <c r="A27" s="47"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46">
        <f t="shared" ref="BP27" si="12">BO27+BO28</f>
        <v>82</v>
      </c>
    </row>
    <row r="28" spans="1:68" x14ac:dyDescent="0.25">
      <c r="A28" s="48"/>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46"/>
    </row>
    <row r="29" spans="1:68" x14ac:dyDescent="0.25">
      <c r="A29" s="47"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46">
        <f t="shared" ref="BP29" si="13">BO29+BO30</f>
        <v>82</v>
      </c>
    </row>
    <row r="30" spans="1:68" x14ac:dyDescent="0.25">
      <c r="A30" s="48"/>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46"/>
    </row>
    <row r="31" spans="1:68" x14ac:dyDescent="0.25">
      <c r="A31" s="47"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46">
        <f t="shared" ref="BP31" si="14">BO31+BO32</f>
        <v>82</v>
      </c>
    </row>
    <row r="32" spans="1:68" x14ac:dyDescent="0.25">
      <c r="A32" s="48"/>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46"/>
    </row>
    <row r="33" spans="1:68" x14ac:dyDescent="0.25">
      <c r="A33" s="47"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46">
        <f t="shared" ref="BP33" si="15">BO33+BO34</f>
        <v>82</v>
      </c>
    </row>
    <row r="34" spans="1:68" x14ac:dyDescent="0.25">
      <c r="A34" s="48"/>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46"/>
    </row>
    <row r="35" spans="1:68" x14ac:dyDescent="0.25">
      <c r="A35" s="47"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46">
        <f t="shared" ref="BP35" si="16">BO35+BO36</f>
        <v>82</v>
      </c>
    </row>
    <row r="36" spans="1:68" x14ac:dyDescent="0.25">
      <c r="A36" s="48"/>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46"/>
    </row>
    <row r="37" spans="1:68" x14ac:dyDescent="0.25">
      <c r="A37" s="47"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46">
        <f t="shared" ref="BP37" si="17">BO37+BO38</f>
        <v>82</v>
      </c>
    </row>
    <row r="38" spans="1:68" x14ac:dyDescent="0.25">
      <c r="A38" s="48"/>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46"/>
    </row>
    <row r="39" spans="1:68" x14ac:dyDescent="0.25">
      <c r="A39" s="47"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46">
        <f t="shared" ref="BP39" si="18">BO39+BO40</f>
        <v>82</v>
      </c>
    </row>
    <row r="40" spans="1:68" x14ac:dyDescent="0.25">
      <c r="A40" s="48"/>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46"/>
    </row>
    <row r="41" spans="1:68" x14ac:dyDescent="0.25">
      <c r="A41" s="47"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46">
        <f t="shared" ref="BP41" si="19">BO41+BO42</f>
        <v>82</v>
      </c>
    </row>
    <row r="42" spans="1:68" x14ac:dyDescent="0.25">
      <c r="A42" s="48"/>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46"/>
    </row>
    <row r="43" spans="1:68" x14ac:dyDescent="0.25">
      <c r="A43" s="47"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46">
        <f t="shared" ref="BP43" si="20">BO43+BO44</f>
        <v>82</v>
      </c>
    </row>
    <row r="44" spans="1:68" x14ac:dyDescent="0.25">
      <c r="A44" s="48"/>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46"/>
    </row>
    <row r="45" spans="1:68" x14ac:dyDescent="0.25">
      <c r="A45" s="47"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46">
        <f t="shared" ref="BP45" si="21">BO45+BO46</f>
        <v>82</v>
      </c>
    </row>
    <row r="46" spans="1:68" x14ac:dyDescent="0.25">
      <c r="A46" s="48"/>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46"/>
    </row>
    <row r="47" spans="1:68" x14ac:dyDescent="0.25">
      <c r="A47" s="47"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46">
        <f t="shared" ref="BP47" si="22">BO47+BO48</f>
        <v>82</v>
      </c>
    </row>
    <row r="48" spans="1:68" x14ac:dyDescent="0.25">
      <c r="A48" s="48"/>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46"/>
    </row>
    <row r="49" spans="1:68" x14ac:dyDescent="0.25">
      <c r="A49" s="47"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46">
        <f t="shared" ref="BP49" si="23">BO49+BO50</f>
        <v>82</v>
      </c>
    </row>
    <row r="50" spans="1:68" x14ac:dyDescent="0.25">
      <c r="A50" s="48"/>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46"/>
    </row>
    <row r="51" spans="1:68" x14ac:dyDescent="0.25">
      <c r="A51" s="47"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46">
        <f t="shared" ref="BP51" si="24">BO51+BO52</f>
        <v>82</v>
      </c>
    </row>
    <row r="52" spans="1:68" x14ac:dyDescent="0.25">
      <c r="A52" s="48"/>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46"/>
    </row>
    <row r="53" spans="1:68" x14ac:dyDescent="0.25">
      <c r="A53" s="47"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46">
        <f t="shared" ref="BP53" si="25">BO53+BO54</f>
        <v>82</v>
      </c>
    </row>
    <row r="54" spans="1:68" x14ac:dyDescent="0.25">
      <c r="A54" s="48"/>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46"/>
    </row>
    <row r="55" spans="1:68" x14ac:dyDescent="0.25">
      <c r="A55" s="47"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46">
        <f t="shared" ref="BP55" si="26">BO55+BO56</f>
        <v>82</v>
      </c>
    </row>
    <row r="56" spans="1:68" x14ac:dyDescent="0.25">
      <c r="A56" s="48"/>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46"/>
    </row>
    <row r="57" spans="1:68" x14ac:dyDescent="0.25">
      <c r="A57" s="47"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46">
        <f t="shared" ref="BP57" si="27">BO57+BO58</f>
        <v>82</v>
      </c>
    </row>
    <row r="58" spans="1:68" x14ac:dyDescent="0.25">
      <c r="A58" s="48"/>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46"/>
    </row>
    <row r="59" spans="1:68" x14ac:dyDescent="0.25">
      <c r="A59" s="47"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46">
        <f t="shared" ref="BP59" si="28">BO59+BO60</f>
        <v>82</v>
      </c>
    </row>
    <row r="60" spans="1:68" x14ac:dyDescent="0.25">
      <c r="A60" s="48"/>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46"/>
    </row>
    <row r="61" spans="1:68" x14ac:dyDescent="0.25">
      <c r="A61" s="47"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46">
        <f t="shared" ref="BP61" si="29">BO61+BO62</f>
        <v>82</v>
      </c>
    </row>
    <row r="62" spans="1:68" x14ac:dyDescent="0.25">
      <c r="A62" s="48"/>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46"/>
    </row>
    <row r="63" spans="1:68" x14ac:dyDescent="0.25">
      <c r="A63" s="47"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46">
        <f t="shared" ref="BP63" si="30">BO63+BO64</f>
        <v>82</v>
      </c>
    </row>
    <row r="64" spans="1:68" x14ac:dyDescent="0.25">
      <c r="A64" s="48"/>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46"/>
    </row>
    <row r="65" spans="1:68" x14ac:dyDescent="0.25">
      <c r="A65" s="47"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46">
        <f t="shared" ref="BP65" si="31">BO65+BO66</f>
        <v>82</v>
      </c>
    </row>
    <row r="66" spans="1:68" x14ac:dyDescent="0.25">
      <c r="A66" s="48"/>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46"/>
    </row>
    <row r="67" spans="1:68" x14ac:dyDescent="0.25">
      <c r="B67" s="16"/>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topLeftCell="A34" workbookViewId="0">
      <selection activeCell="AV20" sqref="AV20"/>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3"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0</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5</v>
      </c>
      <c r="BP3" s="46">
        <f>BO3+BO4</f>
        <v>8</v>
      </c>
      <c r="BQ3" s="47">
        <f>82-BP3</f>
        <v>74</v>
      </c>
    </row>
    <row r="4" spans="1:69" x14ac:dyDescent="0.25">
      <c r="A4" s="48"/>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46"/>
      <c r="BQ4" s="47"/>
    </row>
    <row r="5" spans="1:69" x14ac:dyDescent="0.25">
      <c r="A5" s="53"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46">
        <f t="shared" ref="BP5" si="1">BO5+BO6</f>
        <v>10</v>
      </c>
      <c r="BQ5" s="47">
        <f t="shared" ref="BQ5" si="2">82-BP5</f>
        <v>72</v>
      </c>
    </row>
    <row r="6" spans="1:69" x14ac:dyDescent="0.25">
      <c r="A6" s="48"/>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1</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6</v>
      </c>
      <c r="BP6" s="46"/>
      <c r="BQ6" s="47"/>
    </row>
    <row r="7" spans="1:69" x14ac:dyDescent="0.25">
      <c r="A7" s="53"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46">
        <f t="shared" ref="BP7" si="3">BO7+BO8</f>
        <v>10</v>
      </c>
      <c r="BQ7" s="47">
        <f t="shared" ref="BQ7" si="4">82-BP7</f>
        <v>72</v>
      </c>
    </row>
    <row r="8" spans="1:69" x14ac:dyDescent="0.25">
      <c r="A8" s="48"/>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2</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6</v>
      </c>
      <c r="BP8" s="46"/>
      <c r="BQ8" s="47"/>
    </row>
    <row r="9" spans="1:69" x14ac:dyDescent="0.25">
      <c r="A9" s="53"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1</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6</v>
      </c>
      <c r="BP9" s="46">
        <f t="shared" ref="BP9" si="5">BO9+BO10</f>
        <v>8</v>
      </c>
      <c r="BQ9" s="47">
        <f t="shared" ref="BQ9" si="6">82-BP9</f>
        <v>74</v>
      </c>
    </row>
    <row r="10" spans="1:69" x14ac:dyDescent="0.25">
      <c r="A10" s="48"/>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46"/>
      <c r="BQ10" s="47"/>
    </row>
    <row r="11" spans="1:69" x14ac:dyDescent="0.25">
      <c r="A11" s="53"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46">
        <f t="shared" ref="BP11" si="7">BO11+BO12</f>
        <v>8</v>
      </c>
      <c r="BQ11" s="47">
        <f t="shared" ref="BQ11" si="8">82-BP11</f>
        <v>74</v>
      </c>
    </row>
    <row r="12" spans="1:69" x14ac:dyDescent="0.25">
      <c r="A12" s="48"/>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1</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5</v>
      </c>
      <c r="BP12" s="46"/>
      <c r="BQ12" s="47"/>
    </row>
    <row r="13" spans="1:69" x14ac:dyDescent="0.25">
      <c r="A13" s="53"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1</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4</v>
      </c>
      <c r="BP13" s="46">
        <f t="shared" ref="BP13" si="9">BO13+BO14</f>
        <v>9</v>
      </c>
      <c r="BQ13" s="47">
        <f t="shared" ref="BQ13" si="10">82-BP13</f>
        <v>73</v>
      </c>
    </row>
    <row r="14" spans="1:69" x14ac:dyDescent="0.25">
      <c r="A14" s="48"/>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46"/>
      <c r="BQ14" s="47"/>
    </row>
    <row r="15" spans="1:69" x14ac:dyDescent="0.25">
      <c r="A15" s="53"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1</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6</v>
      </c>
      <c r="BP15" s="46">
        <f t="shared" ref="BP15" si="11">BO15+BO16</f>
        <v>10</v>
      </c>
      <c r="BQ15" s="47">
        <f t="shared" ref="BQ15" si="12">82-BP15</f>
        <v>72</v>
      </c>
    </row>
    <row r="16" spans="1:69" x14ac:dyDescent="0.25">
      <c r="A16" s="48"/>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46"/>
      <c r="BQ16" s="47"/>
    </row>
    <row r="17" spans="1:69" x14ac:dyDescent="0.25">
      <c r="A17" s="53"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46">
        <f t="shared" ref="BP17" si="13">BO17+BO18</f>
        <v>10</v>
      </c>
      <c r="BQ17" s="47">
        <f t="shared" ref="BQ17" si="14">82-BP17</f>
        <v>72</v>
      </c>
    </row>
    <row r="18" spans="1:69" x14ac:dyDescent="0.25">
      <c r="A18" s="48"/>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1</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6</v>
      </c>
      <c r="BP18" s="46"/>
      <c r="BQ18" s="47"/>
    </row>
    <row r="19" spans="1:69" x14ac:dyDescent="0.25">
      <c r="A19" s="53"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46">
        <f t="shared" ref="BP19" si="15">BO19+BO20</f>
        <v>9</v>
      </c>
      <c r="BQ19" s="47">
        <f t="shared" ref="BQ19" si="16">82-BP19</f>
        <v>73</v>
      </c>
    </row>
    <row r="20" spans="1:69" x14ac:dyDescent="0.25">
      <c r="A20" s="48"/>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46"/>
      <c r="BQ20" s="47"/>
    </row>
    <row r="21" spans="1:69" x14ac:dyDescent="0.25">
      <c r="A21" s="53"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46">
        <f t="shared" ref="BP21" si="17">BO21+BO22</f>
        <v>9</v>
      </c>
      <c r="BQ21" s="47">
        <f t="shared" ref="BQ21" si="18">82-BP21</f>
        <v>73</v>
      </c>
    </row>
    <row r="22" spans="1:69" x14ac:dyDescent="0.25">
      <c r="A22" s="48"/>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5</v>
      </c>
      <c r="BP22" s="46"/>
      <c r="BQ22" s="47"/>
    </row>
    <row r="23" spans="1:69" x14ac:dyDescent="0.25">
      <c r="A23" s="53"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1</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4</v>
      </c>
      <c r="BP23" s="46">
        <f t="shared" ref="BP23" si="19">BO23+BO24</f>
        <v>10</v>
      </c>
      <c r="BQ23" s="47">
        <f t="shared" ref="BQ23" si="20">82-BP23</f>
        <v>72</v>
      </c>
    </row>
    <row r="24" spans="1:69" x14ac:dyDescent="0.25">
      <c r="A24" s="48"/>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46"/>
      <c r="BQ24" s="47"/>
    </row>
    <row r="25" spans="1:69" x14ac:dyDescent="0.25">
      <c r="A25" s="53"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2</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7</v>
      </c>
      <c r="BP25" s="46">
        <f t="shared" ref="BP25" si="21">BO25+BO26</f>
        <v>11</v>
      </c>
      <c r="BQ25" s="47">
        <f t="shared" ref="BQ25" si="22">82-BP25</f>
        <v>71</v>
      </c>
    </row>
    <row r="26" spans="1:69" x14ac:dyDescent="0.25">
      <c r="A26" s="48"/>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46"/>
      <c r="BQ26" s="47"/>
    </row>
    <row r="27" spans="1:69" x14ac:dyDescent="0.25">
      <c r="A27" s="53"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0</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7</v>
      </c>
      <c r="BP27" s="46">
        <f t="shared" ref="BP27" si="23">BO27+BO28</f>
        <v>9</v>
      </c>
      <c r="BQ27" s="47">
        <f t="shared" ref="BQ27" si="24">82-BP27</f>
        <v>73</v>
      </c>
    </row>
    <row r="28" spans="1:69" x14ac:dyDescent="0.25">
      <c r="A28" s="48"/>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2</v>
      </c>
      <c r="BP28" s="46"/>
      <c r="BQ28" s="47"/>
    </row>
    <row r="29" spans="1:69" x14ac:dyDescent="0.25">
      <c r="A29" s="53"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1</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7</v>
      </c>
      <c r="BP29" s="46">
        <f t="shared" ref="BP29" si="25">BO29+BO30</f>
        <v>9</v>
      </c>
      <c r="BQ29" s="47">
        <f t="shared" ref="BQ29" si="26">82-BP29</f>
        <v>73</v>
      </c>
    </row>
    <row r="30" spans="1:69" x14ac:dyDescent="0.25">
      <c r="A30" s="48"/>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46"/>
      <c r="BQ30" s="47"/>
    </row>
    <row r="31" spans="1:69" x14ac:dyDescent="0.25">
      <c r="A31" s="53"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46">
        <f t="shared" ref="BP31" si="27">BO31+BO32</f>
        <v>9</v>
      </c>
      <c r="BQ31" s="47">
        <f t="shared" ref="BQ31" si="28">82-BP31</f>
        <v>73</v>
      </c>
    </row>
    <row r="32" spans="1:69" x14ac:dyDescent="0.25">
      <c r="A32" s="48"/>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0</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6</v>
      </c>
      <c r="BP32" s="46"/>
      <c r="BQ32" s="47"/>
    </row>
    <row r="33" spans="1:69" x14ac:dyDescent="0.25">
      <c r="A33" s="53"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46">
        <f t="shared" ref="BP33" si="29">BO33+BO34</f>
        <v>12</v>
      </c>
      <c r="BQ33" s="47">
        <f t="shared" ref="BQ33" si="30">82-BP33</f>
        <v>70</v>
      </c>
    </row>
    <row r="34" spans="1:69" x14ac:dyDescent="0.25">
      <c r="A34" s="48"/>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46"/>
      <c r="BQ34" s="47"/>
    </row>
    <row r="35" spans="1:69" x14ac:dyDescent="0.25">
      <c r="A35" s="53"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1</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3</v>
      </c>
      <c r="BP35" s="46">
        <f t="shared" ref="BP35" si="31">BO35+BO36</f>
        <v>9</v>
      </c>
      <c r="BQ35" s="47">
        <f t="shared" ref="BQ35" si="32">82-BP35</f>
        <v>73</v>
      </c>
    </row>
    <row r="36" spans="1:69" x14ac:dyDescent="0.25">
      <c r="A36" s="48"/>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46"/>
      <c r="BQ36" s="47"/>
    </row>
    <row r="37" spans="1:69" x14ac:dyDescent="0.25">
      <c r="A37" s="53"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4</v>
      </c>
      <c r="BP37" s="46">
        <f t="shared" ref="BP37" si="33">BO37+BO38</f>
        <v>8</v>
      </c>
      <c r="BQ37" s="47">
        <f t="shared" ref="BQ37" si="34">82-BP37</f>
        <v>74</v>
      </c>
    </row>
    <row r="38" spans="1:69" x14ac:dyDescent="0.25">
      <c r="A38" s="48"/>
      <c r="B38" s="17" t="s">
        <v>80</v>
      </c>
      <c r="C38" s="18">
        <f>COUNTIFS(DataRegularSeason20242025!$D$2:$D$1315,TotalTeamGames20242025!C$1,DataRegularSeason20242025!$E$2:$E$1315,TotalTeamGames20242025!$A37,DataRegularSeason20242025!$N$2:$N$1315,1)</f>
        <v>0</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4</v>
      </c>
      <c r="BP38" s="46"/>
      <c r="BQ38" s="47"/>
    </row>
    <row r="39" spans="1:69" x14ac:dyDescent="0.25">
      <c r="A39" s="53"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0</v>
      </c>
      <c r="BO39" s="23">
        <f t="shared" si="0"/>
        <v>4</v>
      </c>
      <c r="BP39" s="46">
        <f t="shared" ref="BP39" si="35">BO39+BO40</f>
        <v>8</v>
      </c>
      <c r="BQ39" s="47">
        <f t="shared" ref="BQ39" si="36">82-BP39</f>
        <v>74</v>
      </c>
    </row>
    <row r="40" spans="1:69" x14ac:dyDescent="0.25">
      <c r="A40" s="48"/>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46"/>
      <c r="BQ40" s="47"/>
    </row>
    <row r="41" spans="1:69" x14ac:dyDescent="0.25">
      <c r="A41" s="53"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46">
        <f t="shared" ref="BP41" si="37">BO41+BO42</f>
        <v>8</v>
      </c>
      <c r="BQ41" s="47">
        <f t="shared" ref="BQ41" si="38">82-BP41</f>
        <v>74</v>
      </c>
    </row>
    <row r="42" spans="1:69" x14ac:dyDescent="0.25">
      <c r="A42" s="48"/>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0</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4</v>
      </c>
      <c r="BP42" s="46"/>
      <c r="BQ42" s="47"/>
    </row>
    <row r="43" spans="1:69" x14ac:dyDescent="0.25">
      <c r="A43" s="53"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1</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6</v>
      </c>
      <c r="BP43" s="46">
        <f t="shared" ref="BP43" si="39">BO43+BO44</f>
        <v>10</v>
      </c>
      <c r="BQ43" s="47">
        <f t="shared" ref="BQ43" si="40">82-BP43</f>
        <v>72</v>
      </c>
    </row>
    <row r="44" spans="1:69" x14ac:dyDescent="0.25">
      <c r="A44" s="48"/>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46"/>
      <c r="BQ44" s="47"/>
    </row>
    <row r="45" spans="1:69" x14ac:dyDescent="0.25">
      <c r="A45" s="53"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46">
        <f t="shared" ref="BP45" si="41">BO45+BO46</f>
        <v>11</v>
      </c>
      <c r="BQ45" s="47">
        <f t="shared" ref="BQ45" si="42">82-BP45</f>
        <v>71</v>
      </c>
    </row>
    <row r="46" spans="1:69" x14ac:dyDescent="0.25">
      <c r="A46" s="48"/>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1</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4</v>
      </c>
      <c r="BP46" s="46"/>
      <c r="BQ46" s="47"/>
    </row>
    <row r="47" spans="1:69" x14ac:dyDescent="0.25">
      <c r="A47" s="53"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0</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3</v>
      </c>
      <c r="BP47" s="46">
        <f t="shared" ref="BP47" si="43">BO47+BO48</f>
        <v>9</v>
      </c>
      <c r="BQ47" s="47">
        <f t="shared" ref="BQ47" si="44">82-BP47</f>
        <v>73</v>
      </c>
    </row>
    <row r="48" spans="1:69" x14ac:dyDescent="0.25">
      <c r="A48" s="48"/>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46"/>
      <c r="BQ48" s="47"/>
    </row>
    <row r="49" spans="1:69" x14ac:dyDescent="0.25">
      <c r="A49" s="53"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1</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7</v>
      </c>
      <c r="BP49" s="46">
        <f t="shared" ref="BP49" si="45">BO49+BO50</f>
        <v>10</v>
      </c>
      <c r="BQ49" s="47">
        <f t="shared" ref="BQ49" si="46">82-BP49</f>
        <v>72</v>
      </c>
    </row>
    <row r="50" spans="1:69" x14ac:dyDescent="0.25">
      <c r="A50" s="48"/>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0</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3</v>
      </c>
      <c r="BP50" s="46"/>
      <c r="BQ50" s="47"/>
    </row>
    <row r="51" spans="1:69" x14ac:dyDescent="0.25">
      <c r="A51" s="53"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0</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5</v>
      </c>
      <c r="BP51" s="46">
        <f t="shared" ref="BP51" si="47">BO51+BO52</f>
        <v>9</v>
      </c>
      <c r="BQ51" s="47">
        <f t="shared" ref="BQ51" si="48">82-BP51</f>
        <v>73</v>
      </c>
    </row>
    <row r="52" spans="1:69" x14ac:dyDescent="0.25">
      <c r="A52" s="48"/>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46"/>
      <c r="BQ52" s="47"/>
    </row>
    <row r="53" spans="1:69" x14ac:dyDescent="0.25">
      <c r="A53" s="53"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46">
        <f t="shared" ref="BP53" si="49">BO53+BO54</f>
        <v>9</v>
      </c>
      <c r="BQ53" s="47">
        <f t="shared" ref="BQ53" si="50">82-BP53</f>
        <v>73</v>
      </c>
    </row>
    <row r="54" spans="1:69" x14ac:dyDescent="0.25">
      <c r="A54" s="48"/>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1</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5</v>
      </c>
      <c r="BP54" s="46"/>
      <c r="BQ54" s="47"/>
    </row>
    <row r="55" spans="1:69" x14ac:dyDescent="0.25">
      <c r="A55" s="53"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1</v>
      </c>
      <c r="BM55" s="15"/>
      <c r="BN55" s="16">
        <f>COUNTIFS(DataRegularSeason20242025!$E$2:$E$1315,TotalTeamGames20242025!BM$1,DataRegularSeason20242025!$D$2:$D$1315,TotalTeamGames20242025!$A55,DataRegularSeason20242025!$N$2:$N$1315,1)</f>
        <v>0</v>
      </c>
      <c r="BO55" s="23">
        <f t="shared" si="0"/>
        <v>5</v>
      </c>
      <c r="BP55" s="46">
        <f t="shared" ref="BP55" si="51">BO55+BO56</f>
        <v>10</v>
      </c>
      <c r="BQ55" s="47">
        <f t="shared" ref="BQ55" si="52">82-BP55</f>
        <v>72</v>
      </c>
    </row>
    <row r="56" spans="1:69" x14ac:dyDescent="0.25">
      <c r="A56" s="48"/>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46"/>
      <c r="BQ56" s="47"/>
    </row>
    <row r="57" spans="1:69" x14ac:dyDescent="0.25">
      <c r="A57" s="53"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46">
        <f t="shared" ref="BP57" si="53">BO57+BO58</f>
        <v>10</v>
      </c>
      <c r="BQ57" s="47">
        <f t="shared" ref="BQ57" si="54">82-BP57</f>
        <v>72</v>
      </c>
    </row>
    <row r="58" spans="1:69" x14ac:dyDescent="0.25">
      <c r="A58" s="48"/>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1</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5</v>
      </c>
      <c r="BP58" s="46"/>
      <c r="BQ58" s="47"/>
    </row>
    <row r="59" spans="1:69" x14ac:dyDescent="0.25">
      <c r="A59" s="53"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46">
        <f t="shared" ref="BP59" si="55">BO59+BO60</f>
        <v>8</v>
      </c>
      <c r="BQ59" s="47">
        <f t="shared" ref="BQ59" si="56">82-BP59</f>
        <v>74</v>
      </c>
    </row>
    <row r="60" spans="1:69" x14ac:dyDescent="0.25">
      <c r="A60" s="48"/>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1</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4</v>
      </c>
      <c r="BP60" s="46"/>
      <c r="BQ60" s="47"/>
    </row>
    <row r="61" spans="1:69" x14ac:dyDescent="0.25">
      <c r="A61" s="53"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46">
        <f t="shared" ref="BP61" si="57">BO61+BO62</f>
        <v>10</v>
      </c>
      <c r="BQ61" s="47">
        <f t="shared" ref="BQ61" si="58">82-BP61</f>
        <v>72</v>
      </c>
    </row>
    <row r="62" spans="1:69" x14ac:dyDescent="0.25">
      <c r="A62" s="48"/>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1</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7</v>
      </c>
      <c r="BP62" s="46"/>
      <c r="BQ62" s="47"/>
    </row>
    <row r="63" spans="1:69" x14ac:dyDescent="0.25">
      <c r="A63" s="53"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4</v>
      </c>
      <c r="BP63" s="46">
        <f t="shared" ref="BP63" si="59">BO63+BO64</f>
        <v>9</v>
      </c>
      <c r="BQ63" s="47">
        <f t="shared" ref="BQ63" si="60">82-BP63</f>
        <v>73</v>
      </c>
    </row>
    <row r="64" spans="1:69" x14ac:dyDescent="0.25">
      <c r="A64" s="48"/>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1</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5</v>
      </c>
      <c r="BP64" s="46"/>
      <c r="BQ64" s="47"/>
    </row>
    <row r="65" spans="1:69" x14ac:dyDescent="0.25">
      <c r="A65" s="53"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46">
        <f t="shared" ref="BP65" si="61">BO65+BO66</f>
        <v>7</v>
      </c>
      <c r="BQ65" s="47">
        <f t="shared" ref="BQ65" si="62">82-BP65</f>
        <v>75</v>
      </c>
    </row>
    <row r="66" spans="1:69" x14ac:dyDescent="0.25">
      <c r="A66" s="48"/>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0</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4</v>
      </c>
      <c r="BP66" s="46"/>
      <c r="BQ66" s="47"/>
    </row>
    <row r="67" spans="1:69" x14ac:dyDescent="0.25">
      <c r="BP67">
        <f>SUM(BP3:BP66)/2</f>
        <v>148</v>
      </c>
      <c r="BQ67">
        <f>SUM(BQ3:BQ66)/2</f>
        <v>1164</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34" workbookViewId="0">
      <selection activeCell="AQ6" sqref="AQ6"/>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9" t="s">
        <v>47</v>
      </c>
      <c r="D1" s="50"/>
      <c r="E1" s="49" t="s">
        <v>16</v>
      </c>
      <c r="F1" s="50"/>
      <c r="G1" s="49" t="s">
        <v>29</v>
      </c>
      <c r="H1" s="50"/>
      <c r="I1" s="49" t="s">
        <v>44</v>
      </c>
      <c r="J1" s="50"/>
      <c r="K1" s="49" t="s">
        <v>36</v>
      </c>
      <c r="L1" s="50"/>
      <c r="M1" s="49" t="s">
        <v>24</v>
      </c>
      <c r="N1" s="50"/>
      <c r="O1" s="49" t="s">
        <v>17</v>
      </c>
      <c r="P1" s="50"/>
      <c r="Q1" s="49" t="s">
        <v>26</v>
      </c>
      <c r="R1" s="50"/>
      <c r="S1" s="49" t="s">
        <v>34</v>
      </c>
      <c r="T1" s="50"/>
      <c r="U1" s="49" t="s">
        <v>31</v>
      </c>
      <c r="V1" s="50"/>
      <c r="W1" s="49" t="s">
        <v>23</v>
      </c>
      <c r="X1" s="50"/>
      <c r="Y1" s="49" t="s">
        <v>14</v>
      </c>
      <c r="Z1" s="50"/>
      <c r="AA1" s="49" t="s">
        <v>28</v>
      </c>
      <c r="AB1" s="50"/>
      <c r="AC1" s="49" t="s">
        <v>37</v>
      </c>
      <c r="AD1" s="50"/>
      <c r="AE1" s="49" t="s">
        <v>19</v>
      </c>
      <c r="AF1" s="50"/>
      <c r="AG1" s="49" t="s">
        <v>32</v>
      </c>
      <c r="AH1" s="50"/>
      <c r="AI1" s="49" t="s">
        <v>35</v>
      </c>
      <c r="AJ1" s="50"/>
      <c r="AK1" s="49" t="s">
        <v>33</v>
      </c>
      <c r="AL1" s="50"/>
      <c r="AM1" s="49" t="s">
        <v>20</v>
      </c>
      <c r="AN1" s="50"/>
      <c r="AO1" s="49" t="s">
        <v>30</v>
      </c>
      <c r="AP1" s="50"/>
      <c r="AQ1" s="49" t="s">
        <v>45</v>
      </c>
      <c r="AR1" s="50"/>
      <c r="AS1" s="49" t="s">
        <v>21</v>
      </c>
      <c r="AT1" s="50"/>
      <c r="AU1" s="49" t="s">
        <v>12</v>
      </c>
      <c r="AV1" s="50"/>
      <c r="AW1" s="49" t="s">
        <v>38</v>
      </c>
      <c r="AX1" s="50"/>
      <c r="AY1" s="49" t="s">
        <v>13</v>
      </c>
      <c r="AZ1" s="50"/>
      <c r="BA1" s="49" t="s">
        <v>43</v>
      </c>
      <c r="BB1" s="50"/>
      <c r="BC1" s="49" t="s">
        <v>18</v>
      </c>
      <c r="BD1" s="50"/>
      <c r="BE1" s="49" t="s">
        <v>15</v>
      </c>
      <c r="BF1" s="49"/>
      <c r="BG1" s="51" t="s">
        <v>25</v>
      </c>
      <c r="BH1" s="52"/>
      <c r="BI1" s="49" t="s">
        <v>27</v>
      </c>
      <c r="BJ1" s="50"/>
      <c r="BK1" s="49" t="s">
        <v>22</v>
      </c>
      <c r="BL1" s="50"/>
      <c r="BM1" s="49" t="s">
        <v>46</v>
      </c>
      <c r="BN1" s="50"/>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53"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46">
        <f>BO3+BO4</f>
        <v>3</v>
      </c>
      <c r="BQ3" s="47">
        <f>82-BP3</f>
        <v>79</v>
      </c>
      <c r="BT3" s="1">
        <f>DataRegularSeason20242025!$A$3:$A$8</f>
        <v>45569</v>
      </c>
    </row>
    <row r="4" spans="1:72" x14ac:dyDescent="0.25">
      <c r="A4" s="48"/>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46"/>
      <c r="BQ4" s="47"/>
      <c r="BT4" t="e">
        <f>D</f>
        <v>#NAME?</v>
      </c>
    </row>
    <row r="5" spans="1:72" x14ac:dyDescent="0.25">
      <c r="A5" s="53"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46">
        <f t="shared" ref="BP5" si="1">BO5+BO6</f>
        <v>7</v>
      </c>
      <c r="BQ5" s="47">
        <f t="shared" ref="BQ5" si="2">82-BP5</f>
        <v>75</v>
      </c>
    </row>
    <row r="6" spans="1:72" x14ac:dyDescent="0.25">
      <c r="A6" s="48"/>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1</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4</v>
      </c>
      <c r="BP6" s="46"/>
      <c r="BQ6" s="47"/>
    </row>
    <row r="7" spans="1:72" x14ac:dyDescent="0.25">
      <c r="A7" s="53"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46">
        <f t="shared" ref="BP7" si="3">BO7+BO8</f>
        <v>4</v>
      </c>
      <c r="BQ7" s="47">
        <f t="shared" ref="BQ7" si="4">82-BP7</f>
        <v>78</v>
      </c>
    </row>
    <row r="8" spans="1:72" x14ac:dyDescent="0.25">
      <c r="A8" s="48"/>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2</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3</v>
      </c>
      <c r="BP8" s="46"/>
      <c r="BQ8" s="47"/>
    </row>
    <row r="9" spans="1:72" x14ac:dyDescent="0.25">
      <c r="A9" s="53"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46">
        <f t="shared" ref="BP9" si="5">BO9+BO10</f>
        <v>4</v>
      </c>
      <c r="BQ9" s="47">
        <f t="shared" ref="BQ9" si="6">82-BP9</f>
        <v>78</v>
      </c>
    </row>
    <row r="10" spans="1:72" x14ac:dyDescent="0.25">
      <c r="A10" s="48"/>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46"/>
      <c r="BQ10" s="47"/>
    </row>
    <row r="11" spans="1:72" x14ac:dyDescent="0.25">
      <c r="A11" s="53"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46">
        <f t="shared" ref="BP11" si="7">BO11+BO12</f>
        <v>3</v>
      </c>
      <c r="BQ11" s="47">
        <f t="shared" ref="BQ11" si="8">82-BP11</f>
        <v>79</v>
      </c>
    </row>
    <row r="12" spans="1:72" x14ac:dyDescent="0.25">
      <c r="A12" s="48"/>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1</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2</v>
      </c>
      <c r="BP12" s="46"/>
      <c r="BQ12" s="47"/>
    </row>
    <row r="13" spans="1:72" x14ac:dyDescent="0.25">
      <c r="A13" s="53"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1</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4</v>
      </c>
      <c r="BP13" s="46">
        <f t="shared" ref="BP13" si="9">BO13+BO14</f>
        <v>9</v>
      </c>
      <c r="BQ13" s="47">
        <f t="shared" ref="BQ13" si="10">82-BP13</f>
        <v>73</v>
      </c>
    </row>
    <row r="14" spans="1:72" x14ac:dyDescent="0.25">
      <c r="A14" s="48"/>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46"/>
      <c r="BQ14" s="47"/>
    </row>
    <row r="15" spans="1:72" x14ac:dyDescent="0.25">
      <c r="A15" s="53"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46">
        <f t="shared" ref="BP15" si="11">BO15+BO16</f>
        <v>5</v>
      </c>
      <c r="BQ15" s="47">
        <f t="shared" ref="BQ15" si="12">82-BP15</f>
        <v>77</v>
      </c>
    </row>
    <row r="16" spans="1:72" x14ac:dyDescent="0.25">
      <c r="A16" s="48"/>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46"/>
      <c r="BQ16" s="47"/>
    </row>
    <row r="17" spans="1:69" x14ac:dyDescent="0.25">
      <c r="A17" s="53"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46">
        <f t="shared" ref="BP17" si="13">BO17+BO18</f>
        <v>4</v>
      </c>
      <c r="BQ17" s="47">
        <f t="shared" ref="BQ17" si="14">82-BP17</f>
        <v>78</v>
      </c>
    </row>
    <row r="18" spans="1:69" x14ac:dyDescent="0.25">
      <c r="A18" s="48"/>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46"/>
      <c r="BQ18" s="47"/>
    </row>
    <row r="19" spans="1:69" x14ac:dyDescent="0.25">
      <c r="A19" s="53"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46">
        <f t="shared" ref="BP19" si="15">BO19+BO20</f>
        <v>1</v>
      </c>
      <c r="BQ19" s="47">
        <f t="shared" ref="BQ19" si="16">82-BP19</f>
        <v>81</v>
      </c>
    </row>
    <row r="20" spans="1:69" x14ac:dyDescent="0.25">
      <c r="A20" s="48"/>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46"/>
      <c r="BQ20" s="47"/>
    </row>
    <row r="21" spans="1:69" x14ac:dyDescent="0.25">
      <c r="A21" s="53"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46">
        <f t="shared" ref="BP21" si="17">BO21+BO22</f>
        <v>4</v>
      </c>
      <c r="BQ21" s="47">
        <f t="shared" ref="BQ21" si="18">82-BP21</f>
        <v>78</v>
      </c>
    </row>
    <row r="22" spans="1:69" x14ac:dyDescent="0.25">
      <c r="A22" s="48"/>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2</v>
      </c>
      <c r="BP22" s="46"/>
      <c r="BQ22" s="47"/>
    </row>
    <row r="23" spans="1:69" x14ac:dyDescent="0.25">
      <c r="A23" s="53"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1</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4</v>
      </c>
      <c r="BP23" s="46">
        <f t="shared" ref="BP23" si="19">BO23+BO24</f>
        <v>9</v>
      </c>
      <c r="BQ23" s="47">
        <f t="shared" ref="BQ23" si="20">82-BP23</f>
        <v>73</v>
      </c>
    </row>
    <row r="24" spans="1:69" x14ac:dyDescent="0.25">
      <c r="A24" s="48"/>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46"/>
      <c r="BQ24" s="47"/>
    </row>
    <row r="25" spans="1:69" x14ac:dyDescent="0.25">
      <c r="A25" s="53"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2</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6</v>
      </c>
      <c r="BP25" s="46">
        <f t="shared" ref="BP25" si="21">BO25+BO26</f>
        <v>10</v>
      </c>
      <c r="BQ25" s="47">
        <f t="shared" ref="BQ25" si="22">82-BP25</f>
        <v>72</v>
      </c>
    </row>
    <row r="26" spans="1:69" x14ac:dyDescent="0.25">
      <c r="A26" s="48"/>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46"/>
      <c r="BQ26" s="47"/>
    </row>
    <row r="27" spans="1:69" x14ac:dyDescent="0.25">
      <c r="A27" s="53"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0</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2</v>
      </c>
      <c r="BP27" s="46">
        <f t="shared" ref="BP27" si="23">BO27+BO28</f>
        <v>3</v>
      </c>
      <c r="BQ27" s="47">
        <f t="shared" ref="BQ27" si="24">82-BP27</f>
        <v>79</v>
      </c>
    </row>
    <row r="28" spans="1:69" x14ac:dyDescent="0.25">
      <c r="A28" s="48"/>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46"/>
      <c r="BQ28" s="47"/>
    </row>
    <row r="29" spans="1:69" x14ac:dyDescent="0.25">
      <c r="A29" s="53"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1</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5</v>
      </c>
      <c r="BP29" s="46">
        <f t="shared" ref="BP29" si="25">BO29+BO30</f>
        <v>5</v>
      </c>
      <c r="BQ29" s="47">
        <f t="shared" ref="BQ29" si="26">82-BP29</f>
        <v>77</v>
      </c>
    </row>
    <row r="30" spans="1:69" x14ac:dyDescent="0.25">
      <c r="A30" s="48"/>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46"/>
      <c r="BQ30" s="47"/>
    </row>
    <row r="31" spans="1:69" x14ac:dyDescent="0.25">
      <c r="A31" s="53"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46">
        <f t="shared" ref="BP31" si="27">BO31+BO32</f>
        <v>2</v>
      </c>
      <c r="BQ31" s="47">
        <f t="shared" ref="BQ31" si="28">82-BP31</f>
        <v>80</v>
      </c>
    </row>
    <row r="32" spans="1:69" x14ac:dyDescent="0.25">
      <c r="A32" s="48"/>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46"/>
      <c r="BQ32" s="47"/>
    </row>
    <row r="33" spans="1:69" x14ac:dyDescent="0.25">
      <c r="A33" s="53"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46">
        <f t="shared" ref="BP33" si="29">BO33+BO34</f>
        <v>6</v>
      </c>
      <c r="BQ33" s="47">
        <f t="shared" ref="BQ33" si="30">82-BP33</f>
        <v>76</v>
      </c>
    </row>
    <row r="34" spans="1:69" x14ac:dyDescent="0.25">
      <c r="A34" s="48"/>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46"/>
      <c r="BQ34" s="47"/>
    </row>
    <row r="35" spans="1:69" x14ac:dyDescent="0.25">
      <c r="A35" s="53"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1</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2</v>
      </c>
      <c r="BP35" s="46">
        <f t="shared" ref="BP35" si="31">BO35+BO36</f>
        <v>5</v>
      </c>
      <c r="BQ35" s="47">
        <f t="shared" ref="BQ35" si="32">82-BP35</f>
        <v>77</v>
      </c>
    </row>
    <row r="36" spans="1:69" x14ac:dyDescent="0.25">
      <c r="A36" s="48"/>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46"/>
      <c r="BQ36" s="47"/>
    </row>
    <row r="37" spans="1:69" x14ac:dyDescent="0.25">
      <c r="A37" s="53"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46">
        <f t="shared" ref="BP37" si="33">BO37+BO38</f>
        <v>5</v>
      </c>
      <c r="BQ37" s="47">
        <f t="shared" ref="BQ37" si="34">82-BP37</f>
        <v>77</v>
      </c>
    </row>
    <row r="38" spans="1:69" x14ac:dyDescent="0.25">
      <c r="A38" s="48"/>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46"/>
      <c r="BQ38" s="47"/>
    </row>
    <row r="39" spans="1:69" x14ac:dyDescent="0.25">
      <c r="A39" s="53"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0</v>
      </c>
      <c r="BO39" s="23">
        <f t="shared" si="0"/>
        <v>1</v>
      </c>
      <c r="BP39" s="46">
        <f t="shared" ref="BP39" si="35">BO39+BO40</f>
        <v>4</v>
      </c>
      <c r="BQ39" s="47">
        <f t="shared" ref="BQ39" si="36">82-BP39</f>
        <v>78</v>
      </c>
    </row>
    <row r="40" spans="1:69" x14ac:dyDescent="0.25">
      <c r="A40" s="48"/>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46"/>
      <c r="BQ40" s="47"/>
    </row>
    <row r="41" spans="1:69" x14ac:dyDescent="0.25">
      <c r="A41" s="53"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46">
        <f t="shared" ref="BP41" si="37">BO41+BO42</f>
        <v>1</v>
      </c>
      <c r="BQ41" s="47">
        <f t="shared" ref="BQ41" si="38">82-BP41</f>
        <v>81</v>
      </c>
    </row>
    <row r="42" spans="1:69" x14ac:dyDescent="0.25">
      <c r="A42" s="48"/>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46"/>
      <c r="BQ42" s="47"/>
    </row>
    <row r="43" spans="1:69" x14ac:dyDescent="0.25">
      <c r="A43" s="53"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1</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4</v>
      </c>
      <c r="BP43" s="46">
        <f t="shared" ref="BP43" si="39">BO43+BO44</f>
        <v>5</v>
      </c>
      <c r="BQ43" s="47">
        <f t="shared" ref="BQ43" si="40">82-BP43</f>
        <v>77</v>
      </c>
    </row>
    <row r="44" spans="1:69" x14ac:dyDescent="0.25">
      <c r="A44" s="48"/>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46"/>
      <c r="BQ44" s="47"/>
    </row>
    <row r="45" spans="1:69" x14ac:dyDescent="0.25">
      <c r="A45" s="53"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46">
        <f t="shared" ref="BP45" si="41">BO45+BO46</f>
        <v>8</v>
      </c>
      <c r="BQ45" s="47">
        <f t="shared" ref="BQ45" si="42">82-BP45</f>
        <v>74</v>
      </c>
    </row>
    <row r="46" spans="1:69" x14ac:dyDescent="0.25">
      <c r="A46" s="48"/>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1</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3</v>
      </c>
      <c r="BP46" s="46"/>
      <c r="BQ46" s="47"/>
    </row>
    <row r="47" spans="1:69" x14ac:dyDescent="0.25">
      <c r="A47" s="53"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46">
        <f t="shared" ref="BP47" si="43">BO47+BO48</f>
        <v>3</v>
      </c>
      <c r="BQ47" s="47">
        <f t="shared" ref="BQ47" si="44">82-BP47</f>
        <v>79</v>
      </c>
    </row>
    <row r="48" spans="1:69" x14ac:dyDescent="0.25">
      <c r="A48" s="48"/>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46"/>
      <c r="BQ48" s="47"/>
    </row>
    <row r="49" spans="1:69" x14ac:dyDescent="0.25">
      <c r="A49" s="53"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46">
        <f t="shared" ref="BP49" si="45">BO49+BO50</f>
        <v>3</v>
      </c>
      <c r="BQ49" s="47">
        <f t="shared" ref="BQ49" si="46">82-BP49</f>
        <v>79</v>
      </c>
    </row>
    <row r="50" spans="1:69" x14ac:dyDescent="0.25">
      <c r="A50" s="48"/>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0</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1</v>
      </c>
      <c r="BP50" s="46"/>
      <c r="BQ50" s="47"/>
    </row>
    <row r="51" spans="1:69" x14ac:dyDescent="0.25">
      <c r="A51" s="53"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46">
        <f t="shared" ref="BP51" si="47">BO51+BO52</f>
        <v>3</v>
      </c>
      <c r="BQ51" s="47">
        <f t="shared" ref="BQ51" si="48">82-BP51</f>
        <v>79</v>
      </c>
    </row>
    <row r="52" spans="1:69" x14ac:dyDescent="0.25">
      <c r="A52" s="48"/>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46"/>
      <c r="BQ52" s="47"/>
    </row>
    <row r="53" spans="1:69" x14ac:dyDescent="0.25">
      <c r="A53" s="53"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46">
        <f t="shared" ref="BP53" si="49">BO53+BO54</f>
        <v>6</v>
      </c>
      <c r="BQ53" s="47">
        <f t="shared" ref="BQ53" si="50">82-BP53</f>
        <v>76</v>
      </c>
    </row>
    <row r="54" spans="1:69" x14ac:dyDescent="0.25">
      <c r="A54" s="48"/>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1</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3</v>
      </c>
      <c r="BP54" s="46"/>
      <c r="BQ54" s="47"/>
    </row>
    <row r="55" spans="1:69" x14ac:dyDescent="0.25">
      <c r="A55" s="53"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1</v>
      </c>
      <c r="BM55" s="15"/>
      <c r="BN55" s="16">
        <f>COUNTIFS(DataRegularSeason20242025!$E$2:$E$1315,WatchedGames20242025!BM$1,DataRegularSeason20242025!$D$2:$D$1315,WatchedGames20242025!$A55,DataRegularSeason20242025!$N$2:$N$1315,1, DataRegularSeason20242025!$R$2:$R$1315,1)</f>
        <v>0</v>
      </c>
      <c r="BO55" s="23">
        <f t="shared" si="0"/>
        <v>3</v>
      </c>
      <c r="BP55" s="46">
        <f t="shared" ref="BP55" si="51">BO55+BO56</f>
        <v>4</v>
      </c>
      <c r="BQ55" s="47">
        <f t="shared" ref="BQ55" si="52">82-BP55</f>
        <v>78</v>
      </c>
    </row>
    <row r="56" spans="1:69" x14ac:dyDescent="0.25">
      <c r="A56" s="48"/>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46"/>
      <c r="BQ56" s="47"/>
    </row>
    <row r="57" spans="1:69" x14ac:dyDescent="0.25">
      <c r="A57" s="53"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46">
        <f t="shared" ref="BP57" si="53">BO57+BO58</f>
        <v>6</v>
      </c>
      <c r="BQ57" s="47">
        <f t="shared" ref="BQ57" si="54">82-BP57</f>
        <v>76</v>
      </c>
    </row>
    <row r="58" spans="1:69" x14ac:dyDescent="0.25">
      <c r="A58" s="48"/>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46"/>
      <c r="BQ58" s="47"/>
    </row>
    <row r="59" spans="1:69" x14ac:dyDescent="0.25">
      <c r="A59" s="53"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46">
        <f t="shared" ref="BP59" si="55">BO59+BO60</f>
        <v>4</v>
      </c>
      <c r="BQ59" s="47">
        <f t="shared" ref="BQ59" si="56">82-BP59</f>
        <v>78</v>
      </c>
    </row>
    <row r="60" spans="1:69" x14ac:dyDescent="0.25">
      <c r="A60" s="48"/>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2</v>
      </c>
      <c r="BP60" s="46"/>
      <c r="BQ60" s="47"/>
    </row>
    <row r="61" spans="1:69" x14ac:dyDescent="0.25">
      <c r="A61" s="53"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46">
        <f t="shared" ref="BP61" si="57">BO61+BO62</f>
        <v>4</v>
      </c>
      <c r="BQ61" s="47">
        <f t="shared" ref="BQ61" si="58">82-BP61</f>
        <v>78</v>
      </c>
    </row>
    <row r="62" spans="1:69" x14ac:dyDescent="0.25">
      <c r="A62" s="48"/>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1</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3</v>
      </c>
      <c r="BP62" s="46"/>
      <c r="BQ62" s="47"/>
    </row>
    <row r="63" spans="1:69" x14ac:dyDescent="0.25">
      <c r="A63" s="53"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3</v>
      </c>
      <c r="BP63" s="46">
        <f t="shared" ref="BP63" si="59">BO63+BO64</f>
        <v>8</v>
      </c>
      <c r="BQ63" s="47">
        <f t="shared" ref="BQ63" si="60">82-BP63</f>
        <v>74</v>
      </c>
    </row>
    <row r="64" spans="1:69" x14ac:dyDescent="0.25">
      <c r="A64" s="48"/>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1</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5</v>
      </c>
      <c r="BP64" s="46"/>
      <c r="BQ64" s="47"/>
    </row>
    <row r="65" spans="1:69" x14ac:dyDescent="0.25">
      <c r="A65" s="53"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46">
        <f t="shared" ref="BP65" si="61">BO65+BO66</f>
        <v>2</v>
      </c>
      <c r="BQ65" s="47">
        <f t="shared" ref="BQ65" si="62">82-BP65</f>
        <v>80</v>
      </c>
    </row>
    <row r="66" spans="1:69" x14ac:dyDescent="0.25">
      <c r="A66" s="48"/>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0</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1</v>
      </c>
      <c r="BP66" s="46"/>
      <c r="BQ66" s="47"/>
    </row>
    <row r="67" spans="1:69" x14ac:dyDescent="0.25">
      <c r="BP67">
        <f>SUM(BP3:BP66)/2</f>
        <v>75</v>
      </c>
      <c r="BQ67">
        <f>SUM(BQ3:BQ66)/2</f>
        <v>1237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D11" sqref="D11"/>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49.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14</v>
      </c>
      <c r="B2" t="s">
        <v>98</v>
      </c>
      <c r="C2" t="s">
        <v>81</v>
      </c>
      <c r="D2">
        <f>COUNTIFS(DataRegularSeason20242025!$D$3:$D$1315,$A2,DataRegularSeason20242025!$R$3:$R$1315,1,DataRegularSeason20242025!$N$3:$N$1315,1) + COUNTIFS(DataRegularSeason20242025!$E$3:$E$1315,$A2,DataRegularSeason20242025!$R$3:$R$1315,1,DataRegularSeason20242025!$N$3:$N$1315,1)</f>
        <v>10</v>
      </c>
      <c r="E2" s="26">
        <f>Table3[[#This Row],[Watched]]/Table3[[#This Row],[GP]]</f>
        <v>0.90909090909090906</v>
      </c>
      <c r="F2">
        <f>COUNTIFS(DataRegularSeason20242025!$N$3:$N$1315,1,DataRegularSeason20242025!$D$3:$D$1315,$A2)</f>
        <v>7</v>
      </c>
      <c r="G2">
        <f>41-Table3[[#This Row],[GP_A]]</f>
        <v>34</v>
      </c>
      <c r="H2">
        <f>COUNTIFS(DataRegularSeason20242025!$E$3:$E$1315,$A2,DataRegularSeason20242025!$N$3:$N$1315,1)</f>
        <v>4</v>
      </c>
      <c r="I2">
        <f>41-Table3[[#This Row],[GP_H]]</f>
        <v>37</v>
      </c>
      <c r="J2">
        <f>F2+H2</f>
        <v>11</v>
      </c>
      <c r="K2">
        <f>82-Table3[[#This Row],[GP]]</f>
        <v>71</v>
      </c>
      <c r="L2">
        <f>COUNTIFS(DataRegularSeason20242025!$D$3:$D$1315,$A2, DataRegularSeason20242025!$L$3:$L$1315, $A2,DataRegularSeason20242025!$N$3:$N$1315,1)</f>
        <v>5</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2</v>
      </c>
      <c r="U2">
        <f>COUNTIFS(DataRegularSeason20242025!$E$3:$E$1315,$A2, DataRegularSeason20242025!$L$3:$L$1315, $A2,DataRegularSeason20242025!$N$3:$N$1315,1,DataRegularSeason20242025!$M$3:$M$1315,"REG")</f>
        <v>1</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2</v>
      </c>
      <c r="Y2">
        <f>COUNTIFS(DataRegularSeason20242025!$E$3:$E$1315,$A2, DataRegularSeason20242025!$S$3:$S$1315, $A2,DataRegularSeason20242025!$M$3:$M$1315,"REG")</f>
        <v>1</v>
      </c>
      <c r="Z2">
        <f>COUNTIFS(DataRegularSeason20242025!$E$3:$E$1315,$A2, DataRegularSeason20242025!$S$3:$S$1315, $A2,DataRegularSeason20242025!$M$3:$M$1315,"OT")</f>
        <v>1</v>
      </c>
      <c r="AA2">
        <f>COUNTIFS(DataRegularSeason20242025!$E$3:$E$1315,$A2, DataRegularSeason20242025!$S$3:$S$1315, $A2,DataRegularSeason20242025!$M$3:$M$1315,"SO")</f>
        <v>0</v>
      </c>
      <c r="AB2">
        <f>Table3[[#This Row],[W_A]]+Table3[[#This Row],[W_H]]</f>
        <v>7</v>
      </c>
      <c r="AC2">
        <f>Table3[[#This Row],[L_A]]+Table3[[#This Row],[L_H]]</f>
        <v>4</v>
      </c>
      <c r="AD2">
        <f>Table3[[#This Row],[RW_A]]+Table3[[#This Row],[RW_H]]</f>
        <v>6</v>
      </c>
      <c r="AE2">
        <f>Table3[[#This Row],[RL_A]]+Table3[[#This Row],[RL_H]]</f>
        <v>3</v>
      </c>
      <c r="AF2">
        <f>Table3[[#This Row],[OTW_A]]+Table3[[#This Row],[OTW_H]]</f>
        <v>1</v>
      </c>
      <c r="AG2">
        <f>Table3[[#This Row],[OTL_A]]+Table3[[#This Row],[OTL_H]]</f>
        <v>1</v>
      </c>
      <c r="AH2">
        <f>Table3[[#This Row],[SOW_A]]+Table3[[#This Row],[SOW_H]]</f>
        <v>0</v>
      </c>
      <c r="AI2">
        <f>Table3[[#This Row],[SOL_A]]+Table3[[#This Row],[SOL_H]]</f>
        <v>0</v>
      </c>
      <c r="AJ2">
        <f>(2*(Table3[[#This Row],[W_A]]+Table3[[#This Row],[W_H]]))+Table3[[#This Row],[OTL_A]]+Table3[[#This Row],[SOL_A]]+Table3[[#This Row],[OTL_H]]+Table3[[#This Row],[SOL_H]]</f>
        <v>15</v>
      </c>
      <c r="AK2">
        <f>(3*(Table3[[#This Row],[RW_A]]+Table3[[#This Row],[RW_H]]))+(2*(Table3[[#This Row],[OTW_A]]+Table3[[#This Row],[SOW_A]]+Table3[[#This Row],[OTW_H]]+Table3[[#This Row],[SOW_H]]))+Table3[[#This Row],[OTL_A]]+Table3[[#This Row],[SOL_A]]+Table3[[#This Row],[OTL_H]]+Table3[[#This Row],[SOL_H]]</f>
        <v>21</v>
      </c>
      <c r="AL2" s="26">
        <f>Table3[[#This Row],[PTS]]/(2*Table3[[#This Row],[GP]])</f>
        <v>0.68181818181818177</v>
      </c>
      <c r="AM2" s="26">
        <f>Table3[[#This Row],[PTS2]]/(3*Table3[[#This Row],[GP]])</f>
        <v>0.63636363636363635</v>
      </c>
      <c r="AN2">
        <f>(2*Table3[[#This Row],[GR]])+Table3[[#This Row],[PTS]]</f>
        <v>157</v>
      </c>
      <c r="AO2">
        <f>(3*Table3[[#This Row],[GR]])+Table3[[#This Row],[PTS2]]</f>
        <v>234</v>
      </c>
      <c r="AP2" s="31" t="str">
        <f>_xlfn.CONCAT(TEXT(Table3[[#This Row],[W]], "0"), "-", TEXT(Table3[[#This Row],[RL]],"0"), "-", TEXT(Table3[[#This Row],[OTL]]+Table3[[#This Row],[SOL]], "0"))</f>
        <v>7-3-1</v>
      </c>
      <c r="AQ2">
        <f>COUNTIFS(DataRegularSeason20242025!$D$3:$D$1315,Table3[[#This Row],[Teams]],DataRegularSeason20242025!$K$3:$K$1315,0)</f>
        <v>0</v>
      </c>
      <c r="AR2">
        <f>SUMIF(DataRegularSeason20242025!$D$3:$D$1315,$A2, DataRegularSeason20242025!$J$3:$J$1315)</f>
        <v>25</v>
      </c>
      <c r="AS2">
        <f>SUMIF(DataRegularSeason20242025!$D$3:$D$1315,$A2, DataRegularSeason20242025!$K$3:$K$1315)</f>
        <v>21</v>
      </c>
      <c r="AT2">
        <f>AR2-AS2</f>
        <v>4</v>
      </c>
      <c r="AU2">
        <f>COUNTIFS(DataRegularSeason20242025!$E$3:$E$1315,Table3[[#This Row],[Teams]],DataRegularSeason20242025!$J$3:$J$1315,0)</f>
        <v>0</v>
      </c>
      <c r="AV2">
        <f>SUMIF(DataRegularSeason20242025!$E$3:$E$1315,$A2,DataRegularSeason20242025!$K$3:$K$1315)</f>
        <v>13</v>
      </c>
      <c r="AW2">
        <f>SUMIF(DataRegularSeason20242025!$E$3:$E$1315,$A2,DataRegularSeason20242025!$J$3:$J$1315)</f>
        <v>15</v>
      </c>
      <c r="AX2">
        <f>AV2-AW2</f>
        <v>-2</v>
      </c>
      <c r="AY2">
        <f>AR2+AV2</f>
        <v>38</v>
      </c>
      <c r="AZ2">
        <f>AS2+AW2</f>
        <v>36</v>
      </c>
      <c r="BA2">
        <f>AY2-AZ2</f>
        <v>2</v>
      </c>
      <c r="BB2" s="28">
        <f>Table3[[#This Row],[GF]]/Table3[[#This Row],[GP]]</f>
        <v>3.4545454545454546</v>
      </c>
      <c r="BC2" s="28">
        <f>Table3[[#This Row],[GA]]/Table3[[#This Row],[GP]]</f>
        <v>3.2727272727272729</v>
      </c>
      <c r="BD2" s="28">
        <f>(Table3[[#This Row],[GF]]-Table3[[#This Row],[GA]])/Table3[[#This Row],[GP]]</f>
        <v>0.18181818181818182</v>
      </c>
      <c r="BE2">
        <f>COUNTIFS(DataRegularSeason20242025!$D$3:$D$1315,$A2,DataRegularSeason20242025!$H$3:$H$1315, $A2)</f>
        <v>5</v>
      </c>
      <c r="BF2">
        <f>COUNTIFS(DataRegularSeason20242025!$E$3:$E$1315,$A2,DataRegularSeason20242025!$H$3:$H$1315, $A2)</f>
        <v>1</v>
      </c>
      <c r="BG2">
        <f>BE2+BF2</f>
        <v>6</v>
      </c>
      <c r="BH2">
        <f>F2-BE2</f>
        <v>2</v>
      </c>
      <c r="BI2">
        <f>H2-BF2</f>
        <v>3</v>
      </c>
      <c r="BJ2">
        <f>BH2+BI2</f>
        <v>5</v>
      </c>
      <c r="BO2" t="s">
        <v>1463</v>
      </c>
      <c r="BP2">
        <f>SUM($J$2:$J$33)/2</f>
        <v>148</v>
      </c>
      <c r="BT2" t="s">
        <v>63</v>
      </c>
      <c r="BU2" s="30" t="s">
        <v>1474</v>
      </c>
      <c r="BV2">
        <f>INDEX($J$2:$J$33,MATCH("CGY",$A$2:$A$33,0),1)</f>
        <v>9</v>
      </c>
    </row>
    <row r="3" spans="1:76" x14ac:dyDescent="0.25">
      <c r="A3" t="s">
        <v>24</v>
      </c>
      <c r="B3" t="s">
        <v>97</v>
      </c>
      <c r="C3" t="s">
        <v>100</v>
      </c>
      <c r="D3">
        <f>COUNTIFS(DataRegularSeason20242025!$D$3:$D$1315,$A3,DataRegularSeason20242025!$R$3:$R$1315,1,DataRegularSeason20242025!$N$3:$N$1315,1) + COUNTIFS(DataRegularSeason20242025!$E$3:$E$1315,$A3,DataRegularSeason20242025!$R$3:$R$1315,1,DataRegularSeason20242025!$N$3:$N$1315,1)</f>
        <v>9</v>
      </c>
      <c r="E3" s="26">
        <f>Table3[[#This Row],[Watched]]/Table3[[#This Row],[GP]]</f>
        <v>1</v>
      </c>
      <c r="F3">
        <f>COUNTIFS(DataRegularSeason20242025!$N$3:$N$1315,1,DataRegularSeason20242025!$D$3:$D$1315,$A3)</f>
        <v>4</v>
      </c>
      <c r="G3">
        <f>41-Table3[[#This Row],[GP_A]]</f>
        <v>37</v>
      </c>
      <c r="H3">
        <f>COUNTIFS(DataRegularSeason20242025!$E$3:$E$1315,$A3,DataRegularSeason20242025!$N$3:$N$1315,1)</f>
        <v>5</v>
      </c>
      <c r="I3">
        <f>41-Table3[[#This Row],[GP_H]]</f>
        <v>36</v>
      </c>
      <c r="J3">
        <f>F3+H3</f>
        <v>9</v>
      </c>
      <c r="K3">
        <f>82-Table3[[#This Row],[GP]]</f>
        <v>73</v>
      </c>
      <c r="L3">
        <f>COUNTIFS(DataRegularSeason20242025!$D$3:$D$1315,$A3, DataRegularSeason20242025!$L$3:$L$1315, $A3,DataRegularSeason20242025!$N$3:$N$1315,1)</f>
        <v>2</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1</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1</v>
      </c>
      <c r="X3">
        <f>H3-T3</f>
        <v>2</v>
      </c>
      <c r="Y3">
        <f>COUNTIFS(DataRegularSeason20242025!$E$3:$E$1315,$A3, DataRegularSeason20242025!$S$3:$S$1315, $A3,DataRegularSeason20242025!$M$3:$M$1315,"REG")</f>
        <v>2</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5</v>
      </c>
      <c r="AC3">
        <f>Table3[[#This Row],[L_A]]+Table3[[#This Row],[L_H]]</f>
        <v>4</v>
      </c>
      <c r="AD3">
        <f>Table3[[#This Row],[RW_A]]+Table3[[#This Row],[RW_H]]</f>
        <v>3</v>
      </c>
      <c r="AE3">
        <f>Table3[[#This Row],[RL_A]]+Table3[[#This Row],[RL_H]]</f>
        <v>3</v>
      </c>
      <c r="AF3">
        <f>Table3[[#This Row],[OTW_A]]+Table3[[#This Row],[OTW_H]]</f>
        <v>1</v>
      </c>
      <c r="AG3">
        <f>Table3[[#This Row],[OTL_A]]+Table3[[#This Row],[OTL_H]]</f>
        <v>1</v>
      </c>
      <c r="AH3">
        <f>Table3[[#This Row],[SOW_A]]+Table3[[#This Row],[SOW_H]]</f>
        <v>1</v>
      </c>
      <c r="AI3">
        <f>Table3[[#This Row],[SOL_A]]+Table3[[#This Row],[SOL_H]]</f>
        <v>0</v>
      </c>
      <c r="AJ3">
        <f>(2*(Table3[[#This Row],[W_A]]+Table3[[#This Row],[W_H]]))+Table3[[#This Row],[OTL_A]]+Table3[[#This Row],[SOL_A]]+Table3[[#This Row],[OTL_H]]+Table3[[#This Row],[SOL_H]]</f>
        <v>11</v>
      </c>
      <c r="AK3">
        <f>(3*(Table3[[#This Row],[RW_A]]+Table3[[#This Row],[RW_H]]))+(2*(Table3[[#This Row],[OTW_A]]+Table3[[#This Row],[SOW_A]]+Table3[[#This Row],[OTW_H]]+Table3[[#This Row],[SOW_H]]))+Table3[[#This Row],[OTL_A]]+Table3[[#This Row],[SOL_A]]+Table3[[#This Row],[OTL_H]]+Table3[[#This Row],[SOL_H]]</f>
        <v>14</v>
      </c>
      <c r="AL3" s="26">
        <f>Table3[[#This Row],[PTS]]/(2*Table3[[#This Row],[GP]])</f>
        <v>0.61111111111111116</v>
      </c>
      <c r="AM3" s="26">
        <f>Table3[[#This Row],[PTS2]]/(3*Table3[[#This Row],[GP]])</f>
        <v>0.51851851851851849</v>
      </c>
      <c r="AN3">
        <f>(2*Table3[[#This Row],[GR]])+Table3[[#This Row],[PTS]]</f>
        <v>157</v>
      </c>
      <c r="AO3">
        <f>(3*Table3[[#This Row],[GR]])+Table3[[#This Row],[PTS2]]</f>
        <v>233</v>
      </c>
      <c r="AP3" s="31" t="str">
        <f>_xlfn.CONCAT(TEXT(Table3[[#This Row],[W]], "0"), "-", TEXT(Table3[[#This Row],[RL]],"0"), "-", TEXT(Table3[[#This Row],[OTL]]+Table3[[#This Row],[SOL]], "0"))</f>
        <v>5-3-1</v>
      </c>
      <c r="AQ3">
        <f>COUNTIFS(DataRegularSeason20242025!$D$3:$D$1315,Table3[[#This Row],[Teams]],DataRegularSeason20242025!$K$3:$K$1315,0)</f>
        <v>0</v>
      </c>
      <c r="AR3">
        <f>SUMIF(DataRegularSeason20242025!$D$3:$D$1315,$A3, DataRegularSeason20242025!$J$3:$J$1315)</f>
        <v>11</v>
      </c>
      <c r="AS3">
        <f>SUMIF(DataRegularSeason20242025!$D$3:$D$1315,$A3, DataRegularSeason20242025!$K$3:$K$1315)</f>
        <v>13</v>
      </c>
      <c r="AT3">
        <f>AR3-AS3</f>
        <v>-2</v>
      </c>
      <c r="AU3">
        <f>COUNTIFS(DataRegularSeason20242025!$E$3:$E$1315,Table3[[#This Row],[Teams]],DataRegularSeason20242025!$J$3:$J$1315,0)</f>
        <v>0</v>
      </c>
      <c r="AV3">
        <f>SUMIF(DataRegularSeason20242025!$E$3:$E$1315,$A3,DataRegularSeason20242025!$K$3:$K$1315)</f>
        <v>18</v>
      </c>
      <c r="AW3">
        <f>SUMIF(DataRegularSeason20242025!$E$3:$E$1315,$A3,DataRegularSeason20242025!$J$3:$J$1315)</f>
        <v>16</v>
      </c>
      <c r="AX3">
        <f>AV3-AW3</f>
        <v>2</v>
      </c>
      <c r="AY3">
        <f>AR3+AV3</f>
        <v>29</v>
      </c>
      <c r="AZ3">
        <f>AS3+AW3</f>
        <v>29</v>
      </c>
      <c r="BA3">
        <f>AY3-AZ3</f>
        <v>0</v>
      </c>
      <c r="BB3" s="28">
        <f>Table3[[#This Row],[GF]]/Table3[[#This Row],[GP]]</f>
        <v>3.2222222222222223</v>
      </c>
      <c r="BC3" s="28">
        <f>Table3[[#This Row],[GA]]/Table3[[#This Row],[GP]]</f>
        <v>3.2222222222222223</v>
      </c>
      <c r="BD3" s="28">
        <f>(Table3[[#This Row],[GF]]-Table3[[#This Row],[GA]])/Table3[[#This Row],[GP]]</f>
        <v>0</v>
      </c>
      <c r="BE3">
        <f>COUNTIFS(DataRegularSeason20242025!$D$3:$D$1315,$A3,DataRegularSeason20242025!$H$3:$H$1315, $A3)</f>
        <v>3</v>
      </c>
      <c r="BF3">
        <f>COUNTIFS(DataRegularSeason20242025!$E$3:$E$1315,$A3,DataRegularSeason20242025!$H$3:$H$1315, $A3)</f>
        <v>5</v>
      </c>
      <c r="BG3">
        <f>BE3+BF3</f>
        <v>8</v>
      </c>
      <c r="BH3">
        <f>F3-BE3</f>
        <v>1</v>
      </c>
      <c r="BI3">
        <f>H3-BF3</f>
        <v>0</v>
      </c>
      <c r="BJ3">
        <f>BH3+BI3</f>
        <v>1</v>
      </c>
      <c r="BO3" t="s">
        <v>1461</v>
      </c>
      <c r="BP3">
        <f>SUM($D$2:$D$33)/2</f>
        <v>75</v>
      </c>
      <c r="BT3" t="s">
        <v>97</v>
      </c>
      <c r="BU3" s="32">
        <v>2.5</v>
      </c>
      <c r="BV3">
        <f>INDEX($AB$2:$AB$33,MATCH("CGY",$A$2:$A$33,0),1)</f>
        <v>5</v>
      </c>
      <c r="BX3" s="32">
        <f>BU3*BV3</f>
        <v>12.5</v>
      </c>
    </row>
    <row r="4" spans="1:76" x14ac:dyDescent="0.25">
      <c r="A4" t="s">
        <v>23</v>
      </c>
      <c r="B4" t="s">
        <v>97</v>
      </c>
      <c r="C4" t="s">
        <v>100</v>
      </c>
      <c r="D4">
        <f>COUNTIFS(DataRegularSeason20242025!$D$3:$D$1315,$A4,DataRegularSeason20242025!$R$3:$R$1315,1,DataRegularSeason20242025!$N$3:$N$1315,1) + COUNTIFS(DataRegularSeason20242025!$E$3:$E$1315,$A4,DataRegularSeason20242025!$R$3:$R$1315,1,DataRegularSeason20242025!$N$3:$N$1315,1)</f>
        <v>9</v>
      </c>
      <c r="E4" s="26">
        <f>Table3[[#This Row],[Watched]]/Table3[[#This Row],[GP]]</f>
        <v>0.9</v>
      </c>
      <c r="F4">
        <f>COUNTIFS(DataRegularSeason20242025!$N$3:$N$1315,1,DataRegularSeason20242025!$D$3:$D$1315,$A4)</f>
        <v>4</v>
      </c>
      <c r="G4">
        <f>41-Table3[[#This Row],[GP_A]]</f>
        <v>37</v>
      </c>
      <c r="H4">
        <f>COUNTIFS(DataRegularSeason20242025!$E$3:$E$1315,$A4,DataRegularSeason20242025!$N$3:$N$1315,1)</f>
        <v>6</v>
      </c>
      <c r="I4">
        <f>41-Table3[[#This Row],[GP_H]]</f>
        <v>35</v>
      </c>
      <c r="J4">
        <f>F4+H4</f>
        <v>10</v>
      </c>
      <c r="K4">
        <f>82-Table3[[#This Row],[GP]]</f>
        <v>72</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1</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2</v>
      </c>
      <c r="U4">
        <f>COUNTIFS(DataRegularSeason20242025!$E$3:$E$1315,$A4, DataRegularSeason20242025!$L$3:$L$1315, $A4,DataRegularSeason20242025!$N$3:$N$1315,1,DataRegularSeason20242025!$M$3:$M$1315,"REG")</f>
        <v>1</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4</v>
      </c>
      <c r="AC4">
        <f>Table3[[#This Row],[L_A]]+Table3[[#This Row],[L_H]]</f>
        <v>6</v>
      </c>
      <c r="AD4">
        <f>Table3[[#This Row],[RW_A]]+Table3[[#This Row],[RW_H]]</f>
        <v>2</v>
      </c>
      <c r="AE4">
        <f>Table3[[#This Row],[RL_A]]+Table3[[#This Row],[RL_H]]</f>
        <v>5</v>
      </c>
      <c r="AF4">
        <f>Table3[[#This Row],[OTW_A]]+Table3[[#This Row],[OTW_H]]</f>
        <v>2</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9</v>
      </c>
      <c r="AK4">
        <f>(3*(Table3[[#This Row],[RW_A]]+Table3[[#This Row],[RW_H]]))+(2*(Table3[[#This Row],[OTW_A]]+Table3[[#This Row],[SOW_A]]+Table3[[#This Row],[OTW_H]]+Table3[[#This Row],[SOW_H]]))+Table3[[#This Row],[OTL_A]]+Table3[[#This Row],[SOL_A]]+Table3[[#This Row],[OTL_H]]+Table3[[#This Row],[SOL_H]]</f>
        <v>11</v>
      </c>
      <c r="AL4" s="26">
        <f>Table3[[#This Row],[PTS]]/(2*Table3[[#This Row],[GP]])</f>
        <v>0.45</v>
      </c>
      <c r="AM4" s="26">
        <f>Table3[[#This Row],[PTS2]]/(3*Table3[[#This Row],[GP]])</f>
        <v>0.36666666666666664</v>
      </c>
      <c r="AN4">
        <f>(2*Table3[[#This Row],[GR]])+Table3[[#This Row],[PTS]]</f>
        <v>153</v>
      </c>
      <c r="AO4">
        <f>(3*Table3[[#This Row],[GR]])+Table3[[#This Row],[PTS2]]</f>
        <v>227</v>
      </c>
      <c r="AP4" s="31" t="str">
        <f>_xlfn.CONCAT(TEXT(Table3[[#This Row],[W]], "0"), "-", TEXT(Table3[[#This Row],[RL]],"0"), "-", TEXT(Table3[[#This Row],[OTL]]+Table3[[#This Row],[SOL]], "0"))</f>
        <v>4-5-1</v>
      </c>
      <c r="AQ4">
        <f>COUNTIFS(DataRegularSeason20242025!$D$3:$D$1315,Table3[[#This Row],[Teams]],DataRegularSeason20242025!$K$3:$K$1315,0)</f>
        <v>0</v>
      </c>
      <c r="AR4">
        <f>SUMIF(DataRegularSeason20242025!$D$3:$D$1315,$A4, DataRegularSeason20242025!$J$3:$J$1315)</f>
        <v>9</v>
      </c>
      <c r="AS4">
        <f>SUMIF(DataRegularSeason20242025!$D$3:$D$1315,$A4, DataRegularSeason20242025!$K$3:$K$1315)</f>
        <v>14</v>
      </c>
      <c r="AT4">
        <f>AR4-AS4</f>
        <v>-5</v>
      </c>
      <c r="AU4">
        <f>COUNTIFS(DataRegularSeason20242025!$E$3:$E$1315,Table3[[#This Row],[Teams]],DataRegularSeason20242025!$J$3:$J$1315,0)</f>
        <v>1</v>
      </c>
      <c r="AV4">
        <f>SUMIF(DataRegularSeason20242025!$E$3:$E$1315,$A4,DataRegularSeason20242025!$K$3:$K$1315)</f>
        <v>13</v>
      </c>
      <c r="AW4">
        <f>SUMIF(DataRegularSeason20242025!$E$3:$E$1315,$A4,DataRegularSeason20242025!$J$3:$J$1315)</f>
        <v>21</v>
      </c>
      <c r="AX4">
        <f>AV4-AW4</f>
        <v>-8</v>
      </c>
      <c r="AY4">
        <f>AR4+AV4</f>
        <v>22</v>
      </c>
      <c r="AZ4">
        <f>AS4+AW4</f>
        <v>35</v>
      </c>
      <c r="BA4">
        <f>AY4-AZ4</f>
        <v>-13</v>
      </c>
      <c r="BB4" s="28">
        <f>Table3[[#This Row],[GF]]/Table3[[#This Row],[GP]]</f>
        <v>2.2000000000000002</v>
      </c>
      <c r="BC4" s="28">
        <f>Table3[[#This Row],[GA]]/Table3[[#This Row],[GP]]</f>
        <v>3.5</v>
      </c>
      <c r="BD4" s="28">
        <f>(Table3[[#This Row],[GF]]-Table3[[#This Row],[GA]])/Table3[[#This Row],[GP]]</f>
        <v>-1.3</v>
      </c>
      <c r="BE4">
        <f>COUNTIFS(DataRegularSeason20242025!$D$3:$D$1315,$A4,DataRegularSeason20242025!$H$3:$H$1315, $A4)</f>
        <v>3</v>
      </c>
      <c r="BF4">
        <f>COUNTIFS(DataRegularSeason20242025!$E$3:$E$1315,$A4,DataRegularSeason20242025!$H$3:$H$1315, $A4)</f>
        <v>3</v>
      </c>
      <c r="BG4">
        <f>BE4+BF4</f>
        <v>6</v>
      </c>
      <c r="BH4">
        <f>F4-BE4</f>
        <v>1</v>
      </c>
      <c r="BI4">
        <f>H4-BF4</f>
        <v>3</v>
      </c>
      <c r="BJ4">
        <f>BH4+BI4</f>
        <v>4</v>
      </c>
      <c r="BO4" t="s">
        <v>1462</v>
      </c>
      <c r="BP4">
        <f>$BP$2-$BP$3</f>
        <v>73</v>
      </c>
      <c r="BT4" t="s">
        <v>1434</v>
      </c>
      <c r="BU4" s="32">
        <v>1</v>
      </c>
      <c r="BV4">
        <f>INDEX($AC$2:$AC$33,MATCH("CGY",$A$2:$A$33,0),1)</f>
        <v>4</v>
      </c>
      <c r="BX4" s="32">
        <f>BU4*BV4</f>
        <v>4</v>
      </c>
    </row>
    <row r="5" spans="1:76" x14ac:dyDescent="0.25">
      <c r="A5" t="s">
        <v>22</v>
      </c>
      <c r="B5" t="s">
        <v>97</v>
      </c>
      <c r="C5" t="s">
        <v>95</v>
      </c>
      <c r="D5">
        <f>COUNTIFS(DataRegularSeason20242025!$D$3:$D$1315,$A5,DataRegularSeason20242025!$R$3:$R$1315,1,DataRegularSeason20242025!$N$3:$N$1315,1) + COUNTIFS(DataRegularSeason20242025!$E$3:$E$1315,$A5,DataRegularSeason20242025!$R$3:$R$1315,1,DataRegularSeason20242025!$N$3:$N$1315,1)</f>
        <v>8</v>
      </c>
      <c r="E5" s="26">
        <f>Table3[[#This Row],[Watched]]/Table3[[#This Row],[GP]]</f>
        <v>0.88888888888888884</v>
      </c>
      <c r="F5">
        <f>COUNTIFS(DataRegularSeason20242025!$N$3:$N$1315,1,DataRegularSeason20242025!$D$3:$D$1315,$A5)</f>
        <v>4</v>
      </c>
      <c r="G5">
        <f>41-Table3[[#This Row],[GP_A]]</f>
        <v>37</v>
      </c>
      <c r="H5">
        <f>COUNTIFS(DataRegularSeason20242025!$E$3:$E$1315,$A5,DataRegularSeason20242025!$N$3:$N$1315,1)</f>
        <v>5</v>
      </c>
      <c r="I5">
        <f>41-Table3[[#This Row],[GP_H]]</f>
        <v>36</v>
      </c>
      <c r="J5">
        <f>F5+H5</f>
        <v>9</v>
      </c>
      <c r="K5">
        <f>82-Table3[[#This Row],[GP]]</f>
        <v>73</v>
      </c>
      <c r="L5">
        <f>COUNTIFS(DataRegularSeason20242025!$D$3:$D$1315,$A5, DataRegularSeason20242025!$L$3:$L$1315, $A5,DataRegularSeason20242025!$N$3:$N$1315,1)</f>
        <v>4</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0</v>
      </c>
      <c r="Q5">
        <f>COUNTIFS(DataRegularSeason20242025!$D$3:$D$1315,$A5, DataRegularSeason20242025!$S$3:$S$1315, $A5,DataRegularSeason20242025!$M$3:$M$1315,"REG")</f>
        <v>0</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2</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8</v>
      </c>
      <c r="AC5">
        <f>Table3[[#This Row],[L_A]]+Table3[[#This Row],[L_H]]</f>
        <v>1</v>
      </c>
      <c r="AD5">
        <f>Table3[[#This Row],[RW_A]]+Table3[[#This Row],[RW_H]]</f>
        <v>5</v>
      </c>
      <c r="AE5">
        <f>Table3[[#This Row],[RL_A]]+Table3[[#This Row],[RL_H]]</f>
        <v>1</v>
      </c>
      <c r="AF5">
        <f>Table3[[#This Row],[OTW_A]]+Table3[[#This Row],[OTW_H]]</f>
        <v>3</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16</v>
      </c>
      <c r="AK5">
        <f>(3*(Table3[[#This Row],[RW_A]]+Table3[[#This Row],[RW_H]]))+(2*(Table3[[#This Row],[OTW_A]]+Table3[[#This Row],[SOW_A]]+Table3[[#This Row],[OTW_H]]+Table3[[#This Row],[SOW_H]]))+Table3[[#This Row],[OTL_A]]+Table3[[#This Row],[SOL_A]]+Table3[[#This Row],[OTL_H]]+Table3[[#This Row],[SOL_H]]</f>
        <v>21</v>
      </c>
      <c r="AL5" s="26">
        <f>Table3[[#This Row],[PTS]]/(2*Table3[[#This Row],[GP]])</f>
        <v>0.88888888888888884</v>
      </c>
      <c r="AM5" s="26">
        <f>Table3[[#This Row],[PTS2]]/(3*Table3[[#This Row],[GP]])</f>
        <v>0.77777777777777779</v>
      </c>
      <c r="AN5">
        <f>(2*Table3[[#This Row],[GR]])+Table3[[#This Row],[PTS]]</f>
        <v>162</v>
      </c>
      <c r="AO5">
        <f>(3*Table3[[#This Row],[GR]])+Table3[[#This Row],[PTS2]]</f>
        <v>240</v>
      </c>
      <c r="AP5" s="31" t="str">
        <f>_xlfn.CONCAT(TEXT(Table3[[#This Row],[W]], "0"), "-", TEXT(Table3[[#This Row],[RL]],"0"), "-", TEXT(Table3[[#This Row],[OTL]]+Table3[[#This Row],[SOL]], "0"))</f>
        <v>8-1-0</v>
      </c>
      <c r="AQ5">
        <f>COUNTIFS(DataRegularSeason20242025!$D$3:$D$1315,Table3[[#This Row],[Teams]],DataRegularSeason20242025!$K$3:$K$1315,0)</f>
        <v>1</v>
      </c>
      <c r="AR5">
        <f>SUMIF(DataRegularSeason20242025!$D$3:$D$1315,$A5, DataRegularSeason20242025!$J$3:$J$1315)</f>
        <v>18</v>
      </c>
      <c r="AS5">
        <f>SUMIF(DataRegularSeason20242025!$D$3:$D$1315,$A5, DataRegularSeason20242025!$K$3:$K$1315)</f>
        <v>8</v>
      </c>
      <c r="AT5">
        <f>AR5-AS5</f>
        <v>10</v>
      </c>
      <c r="AU5">
        <f>COUNTIFS(DataRegularSeason20242025!$E$3:$E$1315,Table3[[#This Row],[Teams]],DataRegularSeason20242025!$J$3:$J$1315,0)</f>
        <v>0</v>
      </c>
      <c r="AV5">
        <f>SUMIF(DataRegularSeason20242025!$E$3:$E$1315,$A5,DataRegularSeason20242025!$K$3:$K$1315)</f>
        <v>22</v>
      </c>
      <c r="AW5">
        <f>SUMIF(DataRegularSeason20242025!$E$3:$E$1315,$A5,DataRegularSeason20242025!$J$3:$J$1315)</f>
        <v>14</v>
      </c>
      <c r="AX5">
        <f>AV5-AW5</f>
        <v>8</v>
      </c>
      <c r="AY5">
        <f>AR5+AV5</f>
        <v>40</v>
      </c>
      <c r="AZ5">
        <f>AS5+AW5</f>
        <v>22</v>
      </c>
      <c r="BA5">
        <f>AY5-AZ5</f>
        <v>18</v>
      </c>
      <c r="BB5" s="28">
        <f>Table3[[#This Row],[GF]]/Table3[[#This Row],[GP]]</f>
        <v>4.4444444444444446</v>
      </c>
      <c r="BC5" s="28">
        <f>Table3[[#This Row],[GA]]/Table3[[#This Row],[GP]]</f>
        <v>2.4444444444444446</v>
      </c>
      <c r="BD5" s="28">
        <f>(Table3[[#This Row],[GF]]-Table3[[#This Row],[GA]])/Table3[[#This Row],[GP]]</f>
        <v>2</v>
      </c>
      <c r="BE5">
        <f>COUNTIFS(DataRegularSeason20242025!$D$3:$D$1315,$A5,DataRegularSeason20242025!$H$3:$H$1315, $A5)</f>
        <v>2</v>
      </c>
      <c r="BF5">
        <f>COUNTIFS(DataRegularSeason20242025!$E$3:$E$1315,$A5,DataRegularSeason20242025!$H$3:$H$1315, $A5)</f>
        <v>5</v>
      </c>
      <c r="BG5">
        <f>BE5+BF5</f>
        <v>7</v>
      </c>
      <c r="BH5">
        <f>F5-BE5</f>
        <v>2</v>
      </c>
      <c r="BI5">
        <f>H5-BF5</f>
        <v>0</v>
      </c>
      <c r="BJ5">
        <f>BH5+BI5</f>
        <v>2</v>
      </c>
      <c r="BO5" t="s">
        <v>1464</v>
      </c>
      <c r="BP5">
        <f>SUM($AY$2:$AY$33)</f>
        <v>975</v>
      </c>
      <c r="BT5" t="s">
        <v>73</v>
      </c>
      <c r="BU5" s="32">
        <v>0.5</v>
      </c>
      <c r="BV5">
        <f>INDEX($AY$2:$AY$33,MATCH("CGY",$A$2:$A$33,0),1)</f>
        <v>29</v>
      </c>
      <c r="BW5">
        <f>BV5/BV2</f>
        <v>3.2222222222222223</v>
      </c>
      <c r="BX5" s="32">
        <f>BU5*BV5</f>
        <v>14.5</v>
      </c>
    </row>
    <row r="6" spans="1:76" ht="15.75" thickBot="1" x14ac:dyDescent="0.3">
      <c r="A6" t="s">
        <v>21</v>
      </c>
      <c r="B6" t="s">
        <v>98</v>
      </c>
      <c r="C6" t="s">
        <v>99</v>
      </c>
      <c r="D6">
        <f>COUNTIFS(DataRegularSeason20242025!$D$3:$D$1315,$A6,DataRegularSeason20242025!$R$3:$R$1315,1,DataRegularSeason20242025!$N$3:$N$1315,1) + COUNTIFS(DataRegularSeason20242025!$E$3:$E$1315,$A6,DataRegularSeason20242025!$R$3:$R$1315,1,DataRegularSeason20242025!$N$3:$N$1315,1)</f>
        <v>8</v>
      </c>
      <c r="E6" s="26">
        <f>Table3[[#This Row],[Watched]]/Table3[[#This Row],[GP]]</f>
        <v>0.72727272727272729</v>
      </c>
      <c r="F6">
        <f>COUNTIFS(DataRegularSeason20242025!$N$3:$N$1315,1,DataRegularSeason20242025!$D$3:$D$1315,$A6)</f>
        <v>7</v>
      </c>
      <c r="G6">
        <f>41-Table3[[#This Row],[GP_A]]</f>
        <v>34</v>
      </c>
      <c r="H6">
        <f>COUNTIFS(DataRegularSeason20242025!$E$3:$E$1315,$A6,DataRegularSeason20242025!$N$3:$N$1315,1)</f>
        <v>4</v>
      </c>
      <c r="I6">
        <f>41-Table3[[#This Row],[GP_H]]</f>
        <v>37</v>
      </c>
      <c r="J6">
        <f>F6+H6</f>
        <v>11</v>
      </c>
      <c r="K6">
        <f>82-Table3[[#This Row],[GP]]</f>
        <v>71</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5</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1</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0</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3</v>
      </c>
      <c r="AC6">
        <f>Table3[[#This Row],[L_A]]+Table3[[#This Row],[L_H]]</f>
        <v>8</v>
      </c>
      <c r="AD6">
        <f>Table3[[#This Row],[RW_A]]+Table3[[#This Row],[RW_H]]</f>
        <v>2</v>
      </c>
      <c r="AE6">
        <f>Table3[[#This Row],[RL_A]]+Table3[[#This Row],[RL_H]]</f>
        <v>7</v>
      </c>
      <c r="AF6">
        <f>Table3[[#This Row],[OTW_A]]+Table3[[#This Row],[OTW_H]]</f>
        <v>1</v>
      </c>
      <c r="AG6">
        <f>Table3[[#This Row],[OTL_A]]+Table3[[#This Row],[OTL_H]]</f>
        <v>0</v>
      </c>
      <c r="AH6">
        <f>Table3[[#This Row],[SOW_A]]+Table3[[#This Row],[SOW_H]]</f>
        <v>0</v>
      </c>
      <c r="AI6">
        <f>Table3[[#This Row],[SOL_A]]+Table3[[#This Row],[SOL_H]]</f>
        <v>1</v>
      </c>
      <c r="AJ6">
        <f>(2*(Table3[[#This Row],[W_A]]+Table3[[#This Row],[W_H]]))+Table3[[#This Row],[OTL_A]]+Table3[[#This Row],[SOL_A]]+Table3[[#This Row],[OTL_H]]+Table3[[#This Row],[SOL_H]]</f>
        <v>7</v>
      </c>
      <c r="AK6">
        <f>(3*(Table3[[#This Row],[RW_A]]+Table3[[#This Row],[RW_H]]))+(2*(Table3[[#This Row],[OTW_A]]+Table3[[#This Row],[SOW_A]]+Table3[[#This Row],[OTW_H]]+Table3[[#This Row],[SOW_H]]))+Table3[[#This Row],[OTL_A]]+Table3[[#This Row],[SOL_A]]+Table3[[#This Row],[OTL_H]]+Table3[[#This Row],[SOL_H]]</f>
        <v>9</v>
      </c>
      <c r="AL6" s="26">
        <f>Table3[[#This Row],[PTS]]/(2*Table3[[#This Row],[GP]])</f>
        <v>0.31818181818181818</v>
      </c>
      <c r="AM6" s="26">
        <f>Table3[[#This Row],[PTS2]]/(3*Table3[[#This Row],[GP]])</f>
        <v>0.27272727272727271</v>
      </c>
      <c r="AN6">
        <f>(2*Table3[[#This Row],[GR]])+Table3[[#This Row],[PTS]]</f>
        <v>149</v>
      </c>
      <c r="AO6">
        <f>(3*Table3[[#This Row],[GR]])+Table3[[#This Row],[PTS2]]</f>
        <v>222</v>
      </c>
      <c r="AP6" s="31" t="str">
        <f>_xlfn.CONCAT(TEXT(Table3[[#This Row],[W]], "0"), "-", TEXT(Table3[[#This Row],[RL]],"0"), "-", TEXT(Table3[[#This Row],[OTL]]+Table3[[#This Row],[SOL]], "0"))</f>
        <v>3-7-1</v>
      </c>
      <c r="AQ6">
        <f>COUNTIFS(DataRegularSeason20242025!$D$3:$D$1315,Table3[[#This Row],[Teams]],DataRegularSeason20242025!$K$3:$K$1315,0)</f>
        <v>0</v>
      </c>
      <c r="AR6">
        <f>SUMIF(DataRegularSeason20242025!$D$3:$D$1315,$A6, DataRegularSeason20242025!$J$3:$J$1315)</f>
        <v>23</v>
      </c>
      <c r="AS6">
        <f>SUMIF(DataRegularSeason20242025!$D$3:$D$1315,$A6, DataRegularSeason20242025!$K$3:$K$1315)</f>
        <v>28</v>
      </c>
      <c r="AT6">
        <f>AR6-AS6</f>
        <v>-5</v>
      </c>
      <c r="AU6">
        <f>COUNTIFS(DataRegularSeason20242025!$E$3:$E$1315,Table3[[#This Row],[Teams]],DataRegularSeason20242025!$J$3:$J$1315,0)</f>
        <v>0</v>
      </c>
      <c r="AV6">
        <f>SUMIF(DataRegularSeason20242025!$E$3:$E$1315,$A6,DataRegularSeason20242025!$K$3:$K$1315)</f>
        <v>10</v>
      </c>
      <c r="AW6">
        <f>SUMIF(DataRegularSeason20242025!$E$3:$E$1315,$A6,DataRegularSeason20242025!$J$3:$J$1315)</f>
        <v>20</v>
      </c>
      <c r="AX6">
        <f>AV6-AW6</f>
        <v>-10</v>
      </c>
      <c r="AY6">
        <f>AR6+AV6</f>
        <v>33</v>
      </c>
      <c r="AZ6">
        <f>AS6+AW6</f>
        <v>48</v>
      </c>
      <c r="BA6">
        <f>AY6-AZ6</f>
        <v>-15</v>
      </c>
      <c r="BB6" s="28">
        <f>Table3[[#This Row],[GF]]/Table3[[#This Row],[GP]]</f>
        <v>3</v>
      </c>
      <c r="BC6" s="28">
        <f>Table3[[#This Row],[GA]]/Table3[[#This Row],[GP]]</f>
        <v>4.3636363636363633</v>
      </c>
      <c r="BD6" s="28">
        <f>(Table3[[#This Row],[GF]]-Table3[[#This Row],[GA]])/Table3[[#This Row],[GP]]</f>
        <v>-1.3636363636363635</v>
      </c>
      <c r="BE6">
        <f>COUNTIFS(DataRegularSeason20242025!$D$3:$D$1315,$A6,DataRegularSeason20242025!$H$3:$H$1315, $A6)</f>
        <v>2</v>
      </c>
      <c r="BF6">
        <f>COUNTIFS(DataRegularSeason20242025!$E$3:$E$1315,$A6,DataRegularSeason20242025!$H$3:$H$1315, $A6)</f>
        <v>1</v>
      </c>
      <c r="BG6">
        <f>BE6+BF6</f>
        <v>3</v>
      </c>
      <c r="BH6">
        <f>F6-BE6</f>
        <v>5</v>
      </c>
      <c r="BI6">
        <f>H6-BF6</f>
        <v>3</v>
      </c>
      <c r="BJ6">
        <f>BH6+BI6</f>
        <v>8</v>
      </c>
      <c r="BO6" t="s">
        <v>1465</v>
      </c>
      <c r="BP6">
        <f>SUM($AQ$2:$AQ$33)+SUM($AU$2:$AU$33)</f>
        <v>19</v>
      </c>
      <c r="BT6" t="s">
        <v>74</v>
      </c>
      <c r="BU6" s="32">
        <v>0.25</v>
      </c>
      <c r="BV6">
        <f>INDEX($AZ$2:$AZ$33,MATCH("CGY",$A$2:$A$33,0),1)</f>
        <v>29</v>
      </c>
      <c r="BW6">
        <f>BV6/BV2</f>
        <v>3.2222222222222223</v>
      </c>
      <c r="BX6" s="32">
        <f>BU6*BV6</f>
        <v>7.25</v>
      </c>
    </row>
    <row r="7" spans="1:76" ht="15.75" thickBot="1" x14ac:dyDescent="0.3">
      <c r="A7" t="s">
        <v>43</v>
      </c>
      <c r="B7" t="s">
        <v>98</v>
      </c>
      <c r="C7" t="s">
        <v>81</v>
      </c>
      <c r="D7">
        <f>COUNTIFS(DataRegularSeason20242025!$D$3:$D$1315,$A7,DataRegularSeason20242025!$R$3:$R$1315,1,DataRegularSeason20242025!$N$3:$N$1315,1) + COUNTIFS(DataRegularSeason20242025!$E$3:$E$1315,$A7,DataRegularSeason20242025!$R$3:$R$1315,1,DataRegularSeason20242025!$N$3:$N$1315,1)</f>
        <v>6</v>
      </c>
      <c r="E7" s="26">
        <f>Table3[[#This Row],[Watched]]/Table3[[#This Row],[GP]]</f>
        <v>0.66666666666666663</v>
      </c>
      <c r="F7">
        <f>COUNTIFS(DataRegularSeason20242025!$N$3:$N$1315,1,DataRegularSeason20242025!$D$3:$D$1315,$A7)</f>
        <v>4</v>
      </c>
      <c r="G7">
        <f>41-Table3[[#This Row],[GP_A]]</f>
        <v>37</v>
      </c>
      <c r="H7">
        <f>COUNTIFS(DataRegularSeason20242025!$E$3:$E$1315,$A7,DataRegularSeason20242025!$N$3:$N$1315,1)</f>
        <v>5</v>
      </c>
      <c r="I7">
        <f>41-Table3[[#This Row],[GP_H]]</f>
        <v>36</v>
      </c>
      <c r="J7">
        <f>F7+H7</f>
        <v>9</v>
      </c>
      <c r="K7">
        <f>82-Table3[[#This Row],[GP]]</f>
        <v>73</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6</v>
      </c>
      <c r="AC7">
        <f>Table3[[#This Row],[L_A]]+Table3[[#This Row],[L_H]]</f>
        <v>3</v>
      </c>
      <c r="AD7">
        <f>Table3[[#This Row],[RW_A]]+Table3[[#This Row],[RW_H]]</f>
        <v>5</v>
      </c>
      <c r="AE7">
        <f>Table3[[#This Row],[RL_A]]+Table3[[#This Row],[RL_H]]</f>
        <v>3</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12</v>
      </c>
      <c r="AK7">
        <f>(3*(Table3[[#This Row],[RW_A]]+Table3[[#This Row],[RW_H]]))+(2*(Table3[[#This Row],[OTW_A]]+Table3[[#This Row],[SOW_A]]+Table3[[#This Row],[OTW_H]]+Table3[[#This Row],[SOW_H]]))+Table3[[#This Row],[OTL_A]]+Table3[[#This Row],[SOL_A]]+Table3[[#This Row],[OTL_H]]+Table3[[#This Row],[SOL_H]]</f>
        <v>17</v>
      </c>
      <c r="AL7" s="26">
        <f>Table3[[#This Row],[PTS]]/(2*Table3[[#This Row],[GP]])</f>
        <v>0.66666666666666663</v>
      </c>
      <c r="AM7" s="26">
        <f>Table3[[#This Row],[PTS2]]/(3*Table3[[#This Row],[GP]])</f>
        <v>0.62962962962962965</v>
      </c>
      <c r="AN7">
        <f>(2*Table3[[#This Row],[GR]])+Table3[[#This Row],[PTS]]</f>
        <v>158</v>
      </c>
      <c r="AO7">
        <f>(3*Table3[[#This Row],[GR]])+Table3[[#This Row],[PTS2]]</f>
        <v>236</v>
      </c>
      <c r="AP7" s="31" t="str">
        <f>_xlfn.CONCAT(TEXT(Table3[[#This Row],[W]], "0"), "-", TEXT(Table3[[#This Row],[RL]],"0"), "-", TEXT(Table3[[#This Row],[OTL]]+Table3[[#This Row],[SOL]], "0"))</f>
        <v>6-3-0</v>
      </c>
      <c r="AQ7">
        <f>COUNTIFS(DataRegularSeason20242025!$D$3:$D$1315,Table3[[#This Row],[Teams]],DataRegularSeason20242025!$K$3:$K$1315,0)</f>
        <v>0</v>
      </c>
      <c r="AR7">
        <f>SUMIF(DataRegularSeason20242025!$D$3:$D$1315,$A7, DataRegularSeason20242025!$J$3:$J$1315)</f>
        <v>18</v>
      </c>
      <c r="AS7">
        <f>SUMIF(DataRegularSeason20242025!$D$3:$D$1315,$A7, DataRegularSeason20242025!$K$3:$K$1315)</f>
        <v>16</v>
      </c>
      <c r="AT7">
        <f>AR7-AS7</f>
        <v>2</v>
      </c>
      <c r="AU7">
        <f>COUNTIFS(DataRegularSeason20242025!$E$3:$E$1315,Table3[[#This Row],[Teams]],DataRegularSeason20242025!$J$3:$J$1315,0)</f>
        <v>1</v>
      </c>
      <c r="AV7">
        <f>SUMIF(DataRegularSeason20242025!$E$3:$E$1315,$A7,DataRegularSeason20242025!$K$3:$K$1315)</f>
        <v>16</v>
      </c>
      <c r="AW7">
        <f>SUMIF(DataRegularSeason20242025!$E$3:$E$1315,$A7,DataRegularSeason20242025!$J$3:$J$1315)</f>
        <v>10</v>
      </c>
      <c r="AX7">
        <f>AV7-AW7</f>
        <v>6</v>
      </c>
      <c r="AY7">
        <f>AR7+AV7</f>
        <v>34</v>
      </c>
      <c r="AZ7">
        <f>AS7+AW7</f>
        <v>26</v>
      </c>
      <c r="BA7">
        <f>AY7-AZ7</f>
        <v>8</v>
      </c>
      <c r="BB7" s="28">
        <f>Table3[[#This Row],[GF]]/Table3[[#This Row],[GP]]</f>
        <v>3.7777777777777777</v>
      </c>
      <c r="BC7" s="28">
        <f>Table3[[#This Row],[GA]]/Table3[[#This Row],[GP]]</f>
        <v>2.8888888888888888</v>
      </c>
      <c r="BD7" s="28">
        <f>(Table3[[#This Row],[GF]]-Table3[[#This Row],[GA]])/Table3[[#This Row],[GP]]</f>
        <v>0.88888888888888884</v>
      </c>
      <c r="BE7">
        <f>COUNTIFS(DataRegularSeason20242025!$D$3:$D$1315,$A7,DataRegularSeason20242025!$H$3:$H$1315, $A7)</f>
        <v>2</v>
      </c>
      <c r="BF7">
        <f>COUNTIFS(DataRegularSeason20242025!$E$3:$E$1315,$A7,DataRegularSeason20242025!$H$3:$H$1315, $A7)</f>
        <v>4</v>
      </c>
      <c r="BG7">
        <f>BE7+BF7</f>
        <v>6</v>
      </c>
      <c r="BH7">
        <f>F7-BE7</f>
        <v>2</v>
      </c>
      <c r="BI7">
        <f>H7-BF7</f>
        <v>1</v>
      </c>
      <c r="BJ7">
        <f>BH7+BI7</f>
        <v>3</v>
      </c>
      <c r="BO7" t="s">
        <v>1466</v>
      </c>
      <c r="BP7">
        <f>SUM($AF$2:$AF$33)</f>
        <v>27</v>
      </c>
      <c r="BW7" s="34">
        <f>MAX(BU4,BU3*INDEX($AL$2:$AL$33,MATCH("CGY",$A$2:$A$33,0),1))+(BU5*BW5)+(BU6*BW6)</f>
        <v>3.9444444444444446</v>
      </c>
      <c r="BX7" s="33">
        <f>SUM(BX3:BX6)</f>
        <v>38.25</v>
      </c>
    </row>
    <row r="8" spans="1:76" x14ac:dyDescent="0.25">
      <c r="A8" t="s">
        <v>32</v>
      </c>
      <c r="B8" t="s">
        <v>98</v>
      </c>
      <c r="C8" t="s">
        <v>99</v>
      </c>
      <c r="D8">
        <f>COUNTIFS(DataRegularSeason20242025!$D$3:$D$1315,$A8,DataRegularSeason20242025!$R$3:$R$1315,1,DataRegularSeason20242025!$N$3:$N$1315,1) + COUNTIFS(DataRegularSeason20242025!$E$3:$E$1315,$A8,DataRegularSeason20242025!$R$3:$R$1315,1,DataRegularSeason20242025!$N$3:$N$1315,1)</f>
        <v>6</v>
      </c>
      <c r="E8" s="26">
        <f>Table3[[#This Row],[Watched]]/Table3[[#This Row],[GP]]</f>
        <v>0.5</v>
      </c>
      <c r="F8">
        <f>COUNTIFS(DataRegularSeason20242025!$N$3:$N$1315,1,DataRegularSeason20242025!$D$3:$D$1315,$A8)</f>
        <v>5</v>
      </c>
      <c r="G8">
        <f>41-Table3[[#This Row],[GP_A]]</f>
        <v>36</v>
      </c>
      <c r="H8">
        <f>COUNTIFS(DataRegularSeason20242025!$E$3:$E$1315,$A8,DataRegularSeason20242025!$N$3:$N$1315,1)</f>
        <v>7</v>
      </c>
      <c r="I8">
        <f>41-Table3[[#This Row],[GP_H]]</f>
        <v>34</v>
      </c>
      <c r="J8">
        <f>F8+H8</f>
        <v>12</v>
      </c>
      <c r="K8">
        <f>82-Table3[[#This Row],[GP]]</f>
        <v>70</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2</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6</v>
      </c>
      <c r="AC8">
        <f>Table3[[#This Row],[L_A]]+Table3[[#This Row],[L_H]]</f>
        <v>6</v>
      </c>
      <c r="AD8">
        <f>Table3[[#This Row],[RW_A]]+Table3[[#This Row],[RW_H]]</f>
        <v>6</v>
      </c>
      <c r="AE8">
        <f>Table3[[#This Row],[RL_A]]+Table3[[#This Row],[RL_H]]</f>
        <v>4</v>
      </c>
      <c r="AF8">
        <f>Table3[[#This Row],[OTW_A]]+Table3[[#This Row],[OTW_H]]</f>
        <v>0</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14</v>
      </c>
      <c r="AK8">
        <f>(3*(Table3[[#This Row],[RW_A]]+Table3[[#This Row],[RW_H]]))+(2*(Table3[[#This Row],[OTW_A]]+Table3[[#This Row],[SOW_A]]+Table3[[#This Row],[OTW_H]]+Table3[[#This Row],[SOW_H]]))+Table3[[#This Row],[OTL_A]]+Table3[[#This Row],[SOL_A]]+Table3[[#This Row],[OTL_H]]+Table3[[#This Row],[SOL_H]]</f>
        <v>20</v>
      </c>
      <c r="AL8" s="26">
        <f>Table3[[#This Row],[PTS]]/(2*Table3[[#This Row],[GP]])</f>
        <v>0.58333333333333337</v>
      </c>
      <c r="AM8" s="26">
        <f>Table3[[#This Row],[PTS2]]/(3*Table3[[#This Row],[GP]])</f>
        <v>0.55555555555555558</v>
      </c>
      <c r="AN8">
        <f>(2*Table3[[#This Row],[GR]])+Table3[[#This Row],[PTS]]</f>
        <v>154</v>
      </c>
      <c r="AO8">
        <f>(3*Table3[[#This Row],[GR]])+Table3[[#This Row],[PTS2]]</f>
        <v>230</v>
      </c>
      <c r="AP8" s="31" t="str">
        <f>_xlfn.CONCAT(TEXT(Table3[[#This Row],[W]], "0"), "-", TEXT(Table3[[#This Row],[RL]],"0"), "-", TEXT(Table3[[#This Row],[OTL]]+Table3[[#This Row],[SOL]], "0"))</f>
        <v>6-4-2</v>
      </c>
      <c r="AQ8">
        <f>COUNTIFS(DataRegularSeason20242025!$D$3:$D$1315,Table3[[#This Row],[Teams]],DataRegularSeason20242025!$K$3:$K$1315,0)</f>
        <v>0</v>
      </c>
      <c r="AR8">
        <f>SUMIF(DataRegularSeason20242025!$D$3:$D$1315,$A8, DataRegularSeason20242025!$J$3:$J$1315)</f>
        <v>17</v>
      </c>
      <c r="AS8">
        <f>SUMIF(DataRegularSeason20242025!$D$3:$D$1315,$A8, DataRegularSeason20242025!$K$3:$K$1315)</f>
        <v>14</v>
      </c>
      <c r="AT8">
        <f>AR8-AS8</f>
        <v>3</v>
      </c>
      <c r="AU8">
        <f>COUNTIFS(DataRegularSeason20242025!$E$3:$E$1315,Table3[[#This Row],[Teams]],DataRegularSeason20242025!$J$3:$J$1315,0)</f>
        <v>1</v>
      </c>
      <c r="AV8">
        <f>SUMIF(DataRegularSeason20242025!$E$3:$E$1315,$A8,DataRegularSeason20242025!$K$3:$K$1315)</f>
        <v>27</v>
      </c>
      <c r="AW8">
        <f>SUMIF(DataRegularSeason20242025!$E$3:$E$1315,$A8,DataRegularSeason20242025!$J$3:$J$1315)</f>
        <v>25</v>
      </c>
      <c r="AX8">
        <f>AV8-AW8</f>
        <v>2</v>
      </c>
      <c r="AY8">
        <f>AR8+AV8</f>
        <v>44</v>
      </c>
      <c r="AZ8">
        <f>AS8+AW8</f>
        <v>39</v>
      </c>
      <c r="BA8">
        <f>AY8-AZ8</f>
        <v>5</v>
      </c>
      <c r="BB8" s="28">
        <f>Table3[[#This Row],[GF]]/Table3[[#This Row],[GP]]</f>
        <v>3.6666666666666665</v>
      </c>
      <c r="BC8" s="28">
        <f>Table3[[#This Row],[GA]]/Table3[[#This Row],[GP]]</f>
        <v>3.25</v>
      </c>
      <c r="BD8" s="28">
        <f>(Table3[[#This Row],[GF]]-Table3[[#This Row],[GA]])/Table3[[#This Row],[GP]]</f>
        <v>0.41666666666666669</v>
      </c>
      <c r="BE8">
        <f>COUNTIFS(DataRegularSeason20242025!$D$3:$D$1315,$A8,DataRegularSeason20242025!$H$3:$H$1315, $A8)</f>
        <v>4</v>
      </c>
      <c r="BF8">
        <f>COUNTIFS(DataRegularSeason20242025!$E$3:$E$1315,$A8,DataRegularSeason20242025!$H$3:$H$1315, $A8)</f>
        <v>4</v>
      </c>
      <c r="BG8">
        <f>BE8+BF8</f>
        <v>8</v>
      </c>
      <c r="BH8">
        <f>F8-BE8</f>
        <v>1</v>
      </c>
      <c r="BI8">
        <f>H8-BF8</f>
        <v>3</v>
      </c>
      <c r="BJ8">
        <f>BH8+BI8</f>
        <v>4</v>
      </c>
      <c r="BO8" t="s">
        <v>1467</v>
      </c>
      <c r="BP8">
        <f>SUM($AH$2:$AH$33)</f>
        <v>5</v>
      </c>
      <c r="BV8" t="s">
        <v>1477</v>
      </c>
      <c r="BW8" s="34">
        <f>BW7*82</f>
        <v>323.44444444444446</v>
      </c>
      <c r="BX8" s="32">
        <f>BX7+((82-BV2)*BW7)</f>
        <v>326.19444444444446</v>
      </c>
    </row>
    <row r="9" spans="1:76" x14ac:dyDescent="0.25">
      <c r="A9" t="s">
        <v>16</v>
      </c>
      <c r="B9" t="s">
        <v>98</v>
      </c>
      <c r="C9" t="s">
        <v>81</v>
      </c>
      <c r="D9">
        <f>COUNTIFS(DataRegularSeason20242025!$D$3:$D$1315,$A9,DataRegularSeason20242025!$R$3:$R$1315,1,DataRegularSeason20242025!$N$3:$N$1315,1) + COUNTIFS(DataRegularSeason20242025!$E$3:$E$1315,$A9,DataRegularSeason20242025!$R$3:$R$1315,1,DataRegularSeason20242025!$N$3:$N$1315,1)</f>
        <v>7</v>
      </c>
      <c r="E9" s="26">
        <f>Table3[[#This Row],[Watched]]/Table3[[#This Row],[GP]]</f>
        <v>0.7</v>
      </c>
      <c r="F9">
        <f>COUNTIFS(DataRegularSeason20242025!$N$3:$N$1315,1,DataRegularSeason20242025!$D$3:$D$1315,$A9)</f>
        <v>4</v>
      </c>
      <c r="G9">
        <f>41-Table3[[#This Row],[GP_A]]</f>
        <v>37</v>
      </c>
      <c r="H9">
        <f>COUNTIFS(DataRegularSeason20242025!$E$3:$E$1315,$A9,DataRegularSeason20242025!$N$3:$N$1315,1)</f>
        <v>6</v>
      </c>
      <c r="I9">
        <f>41-Table3[[#This Row],[GP_H]]</f>
        <v>35</v>
      </c>
      <c r="J9">
        <f>F9+H9</f>
        <v>10</v>
      </c>
      <c r="K9">
        <f>82-Table3[[#This Row],[GP]]</f>
        <v>72</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2</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3</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4</v>
      </c>
      <c r="AC9">
        <f>Table3[[#This Row],[L_A]]+Table3[[#This Row],[L_H]]</f>
        <v>6</v>
      </c>
      <c r="AD9">
        <f>Table3[[#This Row],[RW_A]]+Table3[[#This Row],[RW_H]]</f>
        <v>2</v>
      </c>
      <c r="AE9">
        <f>Table3[[#This Row],[RL_A]]+Table3[[#This Row],[RL_H]]</f>
        <v>5</v>
      </c>
      <c r="AF9">
        <f>Table3[[#This Row],[OTW_A]]+Table3[[#This Row],[OTW_H]]</f>
        <v>2</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9</v>
      </c>
      <c r="AK9">
        <f>(3*(Table3[[#This Row],[RW_A]]+Table3[[#This Row],[RW_H]]))+(2*(Table3[[#This Row],[OTW_A]]+Table3[[#This Row],[SOW_A]]+Table3[[#This Row],[OTW_H]]+Table3[[#This Row],[SOW_H]]))+Table3[[#This Row],[OTL_A]]+Table3[[#This Row],[SOL_A]]+Table3[[#This Row],[OTL_H]]+Table3[[#This Row],[SOL_H]]</f>
        <v>11</v>
      </c>
      <c r="AL9" s="26">
        <f>Table3[[#This Row],[PTS]]/(2*Table3[[#This Row],[GP]])</f>
        <v>0.45</v>
      </c>
      <c r="AM9" s="26">
        <f>Table3[[#This Row],[PTS2]]/(3*Table3[[#This Row],[GP]])</f>
        <v>0.36666666666666664</v>
      </c>
      <c r="AN9">
        <f>(2*Table3[[#This Row],[GR]])+Table3[[#This Row],[PTS]]</f>
        <v>153</v>
      </c>
      <c r="AO9">
        <f>(3*Table3[[#This Row],[GR]])+Table3[[#This Row],[PTS2]]</f>
        <v>227</v>
      </c>
      <c r="AP9" s="31" t="str">
        <f>_xlfn.CONCAT(TEXT(Table3[[#This Row],[W]], "0"), "-", TEXT(Table3[[#This Row],[RL]],"0"), "-", TEXT(Table3[[#This Row],[OTL]]+Table3[[#This Row],[SOL]], "0"))</f>
        <v>4-5-1</v>
      </c>
      <c r="AQ9">
        <f>COUNTIFS(DataRegularSeason20242025!$D$3:$D$1315,Table3[[#This Row],[Teams]],DataRegularSeason20242025!$K$3:$K$1315,0)</f>
        <v>0</v>
      </c>
      <c r="AR9">
        <f>SUMIF(DataRegularSeason20242025!$D$3:$D$1315,$A9, DataRegularSeason20242025!$J$3:$J$1315)</f>
        <v>10</v>
      </c>
      <c r="AS9">
        <f>SUMIF(DataRegularSeason20242025!$D$3:$D$1315,$A9, DataRegularSeason20242025!$K$3:$K$1315)</f>
        <v>15</v>
      </c>
      <c r="AT9">
        <f>AR9-AS9</f>
        <v>-5</v>
      </c>
      <c r="AU9">
        <f>COUNTIFS(DataRegularSeason20242025!$E$3:$E$1315,Table3[[#This Row],[Teams]],DataRegularSeason20242025!$J$3:$J$1315,0)</f>
        <v>0</v>
      </c>
      <c r="AV9">
        <f>SUMIF(DataRegularSeason20242025!$E$3:$E$1315,$A9,DataRegularSeason20242025!$K$3:$K$1315)</f>
        <v>17</v>
      </c>
      <c r="AW9">
        <f>SUMIF(DataRegularSeason20242025!$E$3:$E$1315,$A9,DataRegularSeason20242025!$J$3:$J$1315)</f>
        <v>19</v>
      </c>
      <c r="AX9">
        <f>AV9-AW9</f>
        <v>-2</v>
      </c>
      <c r="AY9">
        <f>AR9+AV9</f>
        <v>27</v>
      </c>
      <c r="AZ9">
        <f>AS9+AW9</f>
        <v>34</v>
      </c>
      <c r="BA9">
        <f>AY9-AZ9</f>
        <v>-7</v>
      </c>
      <c r="BB9" s="28">
        <f>Table3[[#This Row],[GF]]/Table3[[#This Row],[GP]]</f>
        <v>2.7</v>
      </c>
      <c r="BC9" s="28">
        <f>Table3[[#This Row],[GA]]/Table3[[#This Row],[GP]]</f>
        <v>3.4</v>
      </c>
      <c r="BD9" s="28">
        <f>(Table3[[#This Row],[GF]]-Table3[[#This Row],[GA]])/Table3[[#This Row],[GP]]</f>
        <v>-0.7</v>
      </c>
      <c r="BE9">
        <f>COUNTIFS(DataRegularSeason20242025!$D$3:$D$1315,$A9,DataRegularSeason20242025!$H$3:$H$1315, $A9)</f>
        <v>2</v>
      </c>
      <c r="BF9">
        <f>COUNTIFS(DataRegularSeason20242025!$E$3:$E$1315,$A9,DataRegularSeason20242025!$H$3:$H$1315, $A9)</f>
        <v>4</v>
      </c>
      <c r="BG9">
        <f>BE9+BF9</f>
        <v>6</v>
      </c>
      <c r="BH9">
        <f>F9-BE9</f>
        <v>2</v>
      </c>
      <c r="BI9">
        <f>H9-BF9</f>
        <v>2</v>
      </c>
      <c r="BJ9">
        <f>BH9+BI9</f>
        <v>4</v>
      </c>
      <c r="BO9" t="s">
        <v>1470</v>
      </c>
      <c r="BP9" s="1">
        <f>_xlfn.MINIFS(DataRegularSeason20242025!$B$3:$B$1315,DataRegularSeason20242025!$N$3:$N$1315,1)</f>
        <v>45569</v>
      </c>
    </row>
    <row r="10" spans="1:76" x14ac:dyDescent="0.25">
      <c r="A10" t="s">
        <v>15</v>
      </c>
      <c r="B10" t="s">
        <v>97</v>
      </c>
      <c r="C10" t="s">
        <v>95</v>
      </c>
      <c r="D10">
        <f>COUNTIFS(DataRegularSeason20242025!$D$3:$D$1315,$A10,DataRegularSeason20242025!$R$3:$R$1315,1,DataRegularSeason20242025!$N$3:$N$1315,1) + COUNTIFS(DataRegularSeason20242025!$E$3:$E$1315,$A10,DataRegularSeason20242025!$R$3:$R$1315,1,DataRegularSeason20242025!$N$3:$N$1315,1)</f>
        <v>6</v>
      </c>
      <c r="E10" s="26">
        <f>Table3[[#This Row],[Watched]]/Table3[[#This Row],[GP]]</f>
        <v>0.6</v>
      </c>
      <c r="F10">
        <f>COUNTIFS(DataRegularSeason20242025!$N$3:$N$1315,1,DataRegularSeason20242025!$D$3:$D$1315,$A10)</f>
        <v>5</v>
      </c>
      <c r="G10">
        <f>41-Table3[[#This Row],[GP_A]]</f>
        <v>36</v>
      </c>
      <c r="H10">
        <f>COUNTIFS(DataRegularSeason20242025!$E$3:$E$1315,$A10,DataRegularSeason20242025!$N$3:$N$1315,1)</f>
        <v>5</v>
      </c>
      <c r="I10">
        <f>41-Table3[[#This Row],[GP_H]]</f>
        <v>36</v>
      </c>
      <c r="J10">
        <f>F10+H10</f>
        <v>10</v>
      </c>
      <c r="K10">
        <f>82-Table3[[#This Row],[GP]]</f>
        <v>72</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0</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2</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2</v>
      </c>
      <c r="U10">
        <f>COUNTIFS(DataRegularSeason20242025!$E$3:$E$1315,$A10, DataRegularSeason20242025!$L$3:$L$1315, $A10,DataRegularSeason20242025!$N$3:$N$1315,1,DataRegularSeason20242025!$M$3:$M$1315,"REG")</f>
        <v>1</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3</v>
      </c>
      <c r="Y10">
        <f>COUNTIFS(DataRegularSeason20242025!$E$3:$E$1315,$A10, DataRegularSeason20242025!$S$3:$S$1315, $A10,DataRegularSeason20242025!$M$3:$M$1315,"REG")</f>
        <v>2</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4</v>
      </c>
      <c r="AC10">
        <f>Table3[[#This Row],[L_A]]+Table3[[#This Row],[L_H]]</f>
        <v>6</v>
      </c>
      <c r="AD10">
        <f>Table3[[#This Row],[RW_A]]+Table3[[#This Row],[RW_H]]</f>
        <v>1</v>
      </c>
      <c r="AE10">
        <f>Table3[[#This Row],[RL_A]]+Table3[[#This Row],[RL_H]]</f>
        <v>4</v>
      </c>
      <c r="AF10">
        <f>Table3[[#This Row],[OTW_A]]+Table3[[#This Row],[OTW_H]]</f>
        <v>3</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10</v>
      </c>
      <c r="AK10">
        <f>(3*(Table3[[#This Row],[RW_A]]+Table3[[#This Row],[RW_H]]))+(2*(Table3[[#This Row],[OTW_A]]+Table3[[#This Row],[SOW_A]]+Table3[[#This Row],[OTW_H]]+Table3[[#This Row],[SOW_H]]))+Table3[[#This Row],[OTL_A]]+Table3[[#This Row],[SOL_A]]+Table3[[#This Row],[OTL_H]]+Table3[[#This Row],[SOL_H]]</f>
        <v>11</v>
      </c>
      <c r="AL10" s="26">
        <f>Table3[[#This Row],[PTS]]/(2*Table3[[#This Row],[GP]])</f>
        <v>0.5</v>
      </c>
      <c r="AM10" s="26">
        <f>Table3[[#This Row],[PTS2]]/(3*Table3[[#This Row],[GP]])</f>
        <v>0.36666666666666664</v>
      </c>
      <c r="AN10">
        <f>(2*Table3[[#This Row],[GR]])+Table3[[#This Row],[PTS]]</f>
        <v>154</v>
      </c>
      <c r="AO10">
        <f>(3*Table3[[#This Row],[GR]])+Table3[[#This Row],[PTS2]]</f>
        <v>227</v>
      </c>
      <c r="AP10" s="31" t="str">
        <f>_xlfn.CONCAT(TEXT(Table3[[#This Row],[W]], "0"), "-", TEXT(Table3[[#This Row],[RL]],"0"), "-", TEXT(Table3[[#This Row],[OTL]]+Table3[[#This Row],[SOL]], "0"))</f>
        <v>4-4-2</v>
      </c>
      <c r="AQ10">
        <f>COUNTIFS(DataRegularSeason20242025!$D$3:$D$1315,Table3[[#This Row],[Teams]],DataRegularSeason20242025!$K$3:$K$1315,0)</f>
        <v>0</v>
      </c>
      <c r="AR10">
        <f>SUMIF(DataRegularSeason20242025!$D$3:$D$1315,$A10, DataRegularSeason20242025!$J$3:$J$1315)</f>
        <v>17</v>
      </c>
      <c r="AS10">
        <f>SUMIF(DataRegularSeason20242025!$D$3:$D$1315,$A10, DataRegularSeason20242025!$K$3:$K$1315)</f>
        <v>20</v>
      </c>
      <c r="AT10">
        <f>AR10-AS10</f>
        <v>-3</v>
      </c>
      <c r="AU10">
        <f>COUNTIFS(DataRegularSeason20242025!$E$3:$E$1315,Table3[[#This Row],[Teams]],DataRegularSeason20242025!$J$3:$J$1315,0)</f>
        <v>0</v>
      </c>
      <c r="AV10">
        <f>SUMIF(DataRegularSeason20242025!$E$3:$E$1315,$A10,DataRegularSeason20242025!$K$3:$K$1315)</f>
        <v>12</v>
      </c>
      <c r="AW10">
        <f>SUMIF(DataRegularSeason20242025!$E$3:$E$1315,$A10,DataRegularSeason20242025!$J$3:$J$1315)</f>
        <v>17</v>
      </c>
      <c r="AX10">
        <f>AV10-AW10</f>
        <v>-5</v>
      </c>
      <c r="AY10">
        <f>AR10+AV10</f>
        <v>29</v>
      </c>
      <c r="AZ10">
        <f>AS10+AW10</f>
        <v>37</v>
      </c>
      <c r="BA10">
        <f>AY10-AZ10</f>
        <v>-8</v>
      </c>
      <c r="BB10" s="28">
        <f>Table3[[#This Row],[GF]]/Table3[[#This Row],[GP]]</f>
        <v>2.9</v>
      </c>
      <c r="BC10" s="28">
        <f>Table3[[#This Row],[GA]]/Table3[[#This Row],[GP]]</f>
        <v>3.7</v>
      </c>
      <c r="BD10" s="28">
        <f>(Table3[[#This Row],[GF]]-Table3[[#This Row],[GA]])/Table3[[#This Row],[GP]]</f>
        <v>-0.8</v>
      </c>
      <c r="BE10">
        <f>COUNTIFS(DataRegularSeason20242025!$D$3:$D$1315,$A10,DataRegularSeason20242025!$H$3:$H$1315, $A10)</f>
        <v>2</v>
      </c>
      <c r="BF10">
        <f>COUNTIFS(DataRegularSeason20242025!$E$3:$E$1315,$A10,DataRegularSeason20242025!$H$3:$H$1315, $A10)</f>
        <v>4</v>
      </c>
      <c r="BG10">
        <f>BE10+BF10</f>
        <v>6</v>
      </c>
      <c r="BH10">
        <f>F10-BE10</f>
        <v>3</v>
      </c>
      <c r="BI10">
        <f>H10-BF10</f>
        <v>1</v>
      </c>
      <c r="BJ10">
        <f>BH10+BI10</f>
        <v>4</v>
      </c>
      <c r="BO10" t="s">
        <v>1471</v>
      </c>
      <c r="BP10" s="1">
        <f>_xlfn.MAXIFS(DataRegularSeason20242025!$B$3:$B$1315,DataRegularSeason20242025!$N$3:$N$1315,1)</f>
        <v>45594</v>
      </c>
    </row>
    <row r="11" spans="1:76" x14ac:dyDescent="0.25">
      <c r="A11" t="s">
        <v>37</v>
      </c>
      <c r="B11" t="s">
        <v>97</v>
      </c>
      <c r="C11" t="s">
        <v>95</v>
      </c>
      <c r="D11">
        <f>COUNTIFS(DataRegularSeason20242025!$D$3:$D$1315,$A11,DataRegularSeason20242025!$R$3:$R$1315,1,DataRegularSeason20242025!$N$3:$N$1315,1) + COUNTIFS(DataRegularSeason20242025!$E$3:$E$1315,$A11,DataRegularSeason20242025!$R$3:$R$1315,1,DataRegularSeason20242025!$N$3:$N$1315,1)</f>
        <v>5</v>
      </c>
      <c r="E11" s="26">
        <f>Table3[[#This Row],[Watched]]/Table3[[#This Row],[GP]]</f>
        <v>0.55555555555555558</v>
      </c>
      <c r="F11">
        <f>COUNTIFS(DataRegularSeason20242025!$N$3:$N$1315,1,DataRegularSeason20242025!$D$3:$D$1315,$A11)</f>
        <v>7</v>
      </c>
      <c r="G11">
        <f>41-Table3[[#This Row],[GP_A]]</f>
        <v>34</v>
      </c>
      <c r="H11">
        <f>COUNTIFS(DataRegularSeason20242025!$E$3:$E$1315,$A11,DataRegularSeason20242025!$N$3:$N$1315,1)</f>
        <v>2</v>
      </c>
      <c r="I11">
        <f>41-Table3[[#This Row],[GP_H]]</f>
        <v>39</v>
      </c>
      <c r="J11">
        <f>F11+H11</f>
        <v>9</v>
      </c>
      <c r="K11">
        <f>82-Table3[[#This Row],[GP]]</f>
        <v>73</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1</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6</v>
      </c>
      <c r="AC11">
        <f>Table3[[#This Row],[L_A]]+Table3[[#This Row],[L_H]]</f>
        <v>3</v>
      </c>
      <c r="AD11">
        <f>Table3[[#This Row],[RW_A]]+Table3[[#This Row],[RW_H]]</f>
        <v>6</v>
      </c>
      <c r="AE11">
        <f>Table3[[#This Row],[RL_A]]+Table3[[#This Row],[RL_H]]</f>
        <v>1</v>
      </c>
      <c r="AF11">
        <f>Table3[[#This Row],[OTW_A]]+Table3[[#This Row],[OTW_H]]</f>
        <v>0</v>
      </c>
      <c r="AG11">
        <f>Table3[[#This Row],[OTL_A]]+Table3[[#This Row],[OTL_H]]</f>
        <v>1</v>
      </c>
      <c r="AH11">
        <f>Table3[[#This Row],[SOW_A]]+Table3[[#This Row],[SOW_H]]</f>
        <v>0</v>
      </c>
      <c r="AI11">
        <f>Table3[[#This Row],[SOL_A]]+Table3[[#This Row],[SOL_H]]</f>
        <v>1</v>
      </c>
      <c r="AJ11">
        <f>(2*(Table3[[#This Row],[W_A]]+Table3[[#This Row],[W_H]]))+Table3[[#This Row],[OTL_A]]+Table3[[#This Row],[SOL_A]]+Table3[[#This Row],[OTL_H]]+Table3[[#This Row],[SOL_H]]</f>
        <v>14</v>
      </c>
      <c r="AK11">
        <f>(3*(Table3[[#This Row],[RW_A]]+Table3[[#This Row],[RW_H]]))+(2*(Table3[[#This Row],[OTW_A]]+Table3[[#This Row],[SOW_A]]+Table3[[#This Row],[OTW_H]]+Table3[[#This Row],[SOW_H]]))+Table3[[#This Row],[OTL_A]]+Table3[[#This Row],[SOL_A]]+Table3[[#This Row],[OTL_H]]+Table3[[#This Row],[SOL_H]]</f>
        <v>20</v>
      </c>
      <c r="AL11" s="26">
        <f>Table3[[#This Row],[PTS]]/(2*Table3[[#This Row],[GP]])</f>
        <v>0.77777777777777779</v>
      </c>
      <c r="AM11" s="26">
        <f>Table3[[#This Row],[PTS2]]/(3*Table3[[#This Row],[GP]])</f>
        <v>0.7407407407407407</v>
      </c>
      <c r="AN11">
        <f>(2*Table3[[#This Row],[GR]])+Table3[[#This Row],[PTS]]</f>
        <v>160</v>
      </c>
      <c r="AO11">
        <f>(3*Table3[[#This Row],[GR]])+Table3[[#This Row],[PTS2]]</f>
        <v>239</v>
      </c>
      <c r="AP11" s="31" t="str">
        <f>_xlfn.CONCAT(TEXT(Table3[[#This Row],[W]], "0"), "-", TEXT(Table3[[#This Row],[RL]],"0"), "-", TEXT(Table3[[#This Row],[OTL]]+Table3[[#This Row],[SOL]], "0"))</f>
        <v>6-1-2</v>
      </c>
      <c r="AQ11">
        <f>COUNTIFS(DataRegularSeason20242025!$D$3:$D$1315,Table3[[#This Row],[Teams]],DataRegularSeason20242025!$K$3:$K$1315,0)</f>
        <v>0</v>
      </c>
      <c r="AR11">
        <f>SUMIF(DataRegularSeason20242025!$D$3:$D$1315,$A11, DataRegularSeason20242025!$J$3:$J$1315)</f>
        <v>27</v>
      </c>
      <c r="AS11">
        <f>SUMIF(DataRegularSeason20242025!$D$3:$D$1315,$A11, DataRegularSeason20242025!$K$3:$K$1315)</f>
        <v>17</v>
      </c>
      <c r="AT11">
        <f>AR11-AS11</f>
        <v>10</v>
      </c>
      <c r="AU11">
        <f>COUNTIFS(DataRegularSeason20242025!$E$3:$E$1315,Table3[[#This Row],[Teams]],DataRegularSeason20242025!$J$3:$J$1315,0)</f>
        <v>0</v>
      </c>
      <c r="AV11">
        <f>SUMIF(DataRegularSeason20242025!$E$3:$E$1315,$A11,DataRegularSeason20242025!$K$3:$K$1315)</f>
        <v>7</v>
      </c>
      <c r="AW11">
        <f>SUMIF(DataRegularSeason20242025!$E$3:$E$1315,$A11,DataRegularSeason20242025!$J$3:$J$1315)</f>
        <v>7</v>
      </c>
      <c r="AX11">
        <f>AV11-AW11</f>
        <v>0</v>
      </c>
      <c r="AY11">
        <f>AR11+AV11</f>
        <v>34</v>
      </c>
      <c r="AZ11">
        <f>AS11+AW11</f>
        <v>24</v>
      </c>
      <c r="BA11">
        <f>AY11-AZ11</f>
        <v>10</v>
      </c>
      <c r="BB11" s="28">
        <f>Table3[[#This Row],[GF]]/Table3[[#This Row],[GP]]</f>
        <v>3.7777777777777777</v>
      </c>
      <c r="BC11" s="28">
        <f>Table3[[#This Row],[GA]]/Table3[[#This Row],[GP]]</f>
        <v>2.6666666666666665</v>
      </c>
      <c r="BD11" s="28">
        <f>(Table3[[#This Row],[GF]]-Table3[[#This Row],[GA]])/Table3[[#This Row],[GP]]</f>
        <v>1.1111111111111112</v>
      </c>
      <c r="BE11">
        <f>COUNTIFS(DataRegularSeason20242025!$D$3:$D$1315,$A11,DataRegularSeason20242025!$H$3:$H$1315, $A11)</f>
        <v>4</v>
      </c>
      <c r="BF11">
        <f>COUNTIFS(DataRegularSeason20242025!$E$3:$E$1315,$A11,DataRegularSeason20242025!$H$3:$H$1315, $A11)</f>
        <v>2</v>
      </c>
      <c r="BG11">
        <f>BE11+BF11</f>
        <v>6</v>
      </c>
      <c r="BH11">
        <f>F11-BE11</f>
        <v>3</v>
      </c>
      <c r="BI11">
        <f>H11-BF11</f>
        <v>0</v>
      </c>
      <c r="BJ11">
        <f>BH11+BI11</f>
        <v>3</v>
      </c>
      <c r="BO11" t="s">
        <v>1472</v>
      </c>
      <c r="BP11">
        <f>$BP$2/($BP$10-$BP$9)</f>
        <v>5.92</v>
      </c>
    </row>
    <row r="12" spans="1:76" x14ac:dyDescent="0.25">
      <c r="A12" t="s">
        <v>33</v>
      </c>
      <c r="B12" t="s">
        <v>98</v>
      </c>
      <c r="C12" t="s">
        <v>99</v>
      </c>
      <c r="D12">
        <f>COUNTIFS(DataRegularSeason20242025!$D$3:$D$1315,$A12,DataRegularSeason20242025!$R$3:$R$1315,1,DataRegularSeason20242025!$N$3:$N$1315,1) + COUNTIFS(DataRegularSeason20242025!$E$3:$E$1315,$A12,DataRegularSeason20242025!$R$3:$R$1315,1,DataRegularSeason20242025!$N$3:$N$1315,1)</f>
        <v>5</v>
      </c>
      <c r="E12" s="26">
        <f>Table3[[#This Row],[Watched]]/Table3[[#This Row],[GP]]</f>
        <v>0.625</v>
      </c>
      <c r="F12">
        <f>COUNTIFS(DataRegularSeason20242025!$N$3:$N$1315,1,DataRegularSeason20242025!$D$3:$D$1315,$A12)</f>
        <v>4</v>
      </c>
      <c r="G12">
        <f>41-Table3[[#This Row],[GP_A]]</f>
        <v>37</v>
      </c>
      <c r="H12">
        <f>COUNTIFS(DataRegularSeason20242025!$E$3:$E$1315,$A12,DataRegularSeason20242025!$N$3:$N$1315,1)</f>
        <v>4</v>
      </c>
      <c r="I12">
        <f>41-Table3[[#This Row],[GP_H]]</f>
        <v>37</v>
      </c>
      <c r="J12">
        <f>F12+H12</f>
        <v>8</v>
      </c>
      <c r="K12">
        <f>82-Table3[[#This Row],[GP]]</f>
        <v>74</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1</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v>
      </c>
      <c r="U12">
        <f>COUNTIFS(DataRegularSeason20242025!$E$3:$E$1315,$A12, DataRegularSeason20242025!$L$3:$L$1315, $A12,DataRegularSeason20242025!$N$3:$N$1315,1,DataRegularSeason20242025!$M$3:$M$1315,"REG")</f>
        <v>0</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3</v>
      </c>
      <c r="AC12">
        <f>Table3[[#This Row],[L_A]]+Table3[[#This Row],[L_H]]</f>
        <v>5</v>
      </c>
      <c r="AD12">
        <f>Table3[[#This Row],[RW_A]]+Table3[[#This Row],[RW_H]]</f>
        <v>1</v>
      </c>
      <c r="AE12">
        <f>Table3[[#This Row],[RL_A]]+Table3[[#This Row],[RL_H]]</f>
        <v>3</v>
      </c>
      <c r="AF12">
        <f>Table3[[#This Row],[OTW_A]]+Table3[[#This Row],[OTW_H]]</f>
        <v>1</v>
      </c>
      <c r="AG12">
        <f>Table3[[#This Row],[OTL_A]]+Table3[[#This Row],[OTL_H]]</f>
        <v>2</v>
      </c>
      <c r="AH12">
        <f>Table3[[#This Row],[SOW_A]]+Table3[[#This Row],[SOW_H]]</f>
        <v>1</v>
      </c>
      <c r="AI12">
        <f>Table3[[#This Row],[SOL_A]]+Table3[[#This Row],[SOL_H]]</f>
        <v>0</v>
      </c>
      <c r="AJ12">
        <f>(2*(Table3[[#This Row],[W_A]]+Table3[[#This Row],[W_H]]))+Table3[[#This Row],[OTL_A]]+Table3[[#This Row],[SOL_A]]+Table3[[#This Row],[OTL_H]]+Table3[[#This Row],[SOL_H]]</f>
        <v>8</v>
      </c>
      <c r="AK12">
        <f>(3*(Table3[[#This Row],[RW_A]]+Table3[[#This Row],[RW_H]]))+(2*(Table3[[#This Row],[OTW_A]]+Table3[[#This Row],[SOW_A]]+Table3[[#This Row],[OTW_H]]+Table3[[#This Row],[SOW_H]]))+Table3[[#This Row],[OTL_A]]+Table3[[#This Row],[SOL_A]]+Table3[[#This Row],[OTL_H]]+Table3[[#This Row],[SOL_H]]</f>
        <v>9</v>
      </c>
      <c r="AL12" s="26">
        <f>Table3[[#This Row],[PTS]]/(2*Table3[[#This Row],[GP]])</f>
        <v>0.5</v>
      </c>
      <c r="AM12" s="26">
        <f>Table3[[#This Row],[PTS2]]/(3*Table3[[#This Row],[GP]])</f>
        <v>0.375</v>
      </c>
      <c r="AN12">
        <f>(2*Table3[[#This Row],[GR]])+Table3[[#This Row],[PTS]]</f>
        <v>156</v>
      </c>
      <c r="AO12">
        <f>(3*Table3[[#This Row],[GR]])+Table3[[#This Row],[PTS2]]</f>
        <v>231</v>
      </c>
      <c r="AP12" s="31" t="str">
        <f>_xlfn.CONCAT(TEXT(Table3[[#This Row],[W]], "0"), "-", TEXT(Table3[[#This Row],[RL]],"0"), "-", TEXT(Table3[[#This Row],[OTL]]+Table3[[#This Row],[SOL]], "0"))</f>
        <v>3-3-2</v>
      </c>
      <c r="AQ12">
        <f>COUNTIFS(DataRegularSeason20242025!$D$3:$D$1315,Table3[[#This Row],[Teams]],DataRegularSeason20242025!$K$3:$K$1315,0)</f>
        <v>0</v>
      </c>
      <c r="AR12">
        <f>SUMIF(DataRegularSeason20242025!$D$3:$D$1315,$A12, DataRegularSeason20242025!$J$3:$J$1315)</f>
        <v>10</v>
      </c>
      <c r="AS12">
        <f>SUMIF(DataRegularSeason20242025!$D$3:$D$1315,$A12, DataRegularSeason20242025!$K$3:$K$1315)</f>
        <v>9</v>
      </c>
      <c r="AT12">
        <f>AR12-AS12</f>
        <v>1</v>
      </c>
      <c r="AU12">
        <f>COUNTIFS(DataRegularSeason20242025!$E$3:$E$1315,Table3[[#This Row],[Teams]],DataRegularSeason20242025!$J$3:$J$1315,0)</f>
        <v>0</v>
      </c>
      <c r="AV12">
        <f>SUMIF(DataRegularSeason20242025!$E$3:$E$1315,$A12,DataRegularSeason20242025!$K$3:$K$1315)</f>
        <v>11</v>
      </c>
      <c r="AW12">
        <f>SUMIF(DataRegularSeason20242025!$E$3:$E$1315,$A12,DataRegularSeason20242025!$J$3:$J$1315)</f>
        <v>16</v>
      </c>
      <c r="AX12">
        <f>AV12-AW12</f>
        <v>-5</v>
      </c>
      <c r="AY12">
        <f>AR12+AV12</f>
        <v>21</v>
      </c>
      <c r="AZ12">
        <f>AS12+AW12</f>
        <v>25</v>
      </c>
      <c r="BA12">
        <f>AY12-AZ12</f>
        <v>-4</v>
      </c>
      <c r="BB12" s="28">
        <f>Table3[[#This Row],[GF]]/Table3[[#This Row],[GP]]</f>
        <v>2.625</v>
      </c>
      <c r="BC12" s="28">
        <f>Table3[[#This Row],[GA]]/Table3[[#This Row],[GP]]</f>
        <v>3.125</v>
      </c>
      <c r="BD12" s="28">
        <f>(Table3[[#This Row],[GF]]-Table3[[#This Row],[GA]])/Table3[[#This Row],[GP]]</f>
        <v>-0.5</v>
      </c>
      <c r="BE12">
        <f>COUNTIFS(DataRegularSeason20242025!$D$3:$D$1315,$A12,DataRegularSeason20242025!$H$3:$H$1315, $A12)</f>
        <v>2</v>
      </c>
      <c r="BF12">
        <f>COUNTIFS(DataRegularSeason20242025!$E$3:$E$1315,$A12,DataRegularSeason20242025!$H$3:$H$1315, $A12)</f>
        <v>3</v>
      </c>
      <c r="BG12">
        <f>BE12+BF12</f>
        <v>5</v>
      </c>
      <c r="BH12">
        <f>F12-BE12</f>
        <v>2</v>
      </c>
      <c r="BI12">
        <f>H12-BF12</f>
        <v>1</v>
      </c>
      <c r="BJ12">
        <f>BH12+BI12</f>
        <v>3</v>
      </c>
      <c r="BO12" t="s">
        <v>1473</v>
      </c>
      <c r="BP12">
        <f>$BP$3/($BP$10-$BP$9)</f>
        <v>3</v>
      </c>
    </row>
    <row r="13" spans="1:76" x14ac:dyDescent="0.25">
      <c r="A13" t="s">
        <v>17</v>
      </c>
      <c r="B13" t="s">
        <v>97</v>
      </c>
      <c r="C13" t="s">
        <v>95</v>
      </c>
      <c r="D13">
        <f>COUNTIFS(DataRegularSeason20242025!$D$3:$D$1315,$A13,DataRegularSeason20242025!$R$3:$R$1315,1,DataRegularSeason20242025!$N$3:$N$1315,1) + COUNTIFS(DataRegularSeason20242025!$E$3:$E$1315,$A13,DataRegularSeason20242025!$R$3:$R$1315,1,DataRegularSeason20242025!$N$3:$N$1315,1)</f>
        <v>5</v>
      </c>
      <c r="E13" s="26">
        <f>Table3[[#This Row],[Watched]]/Table3[[#This Row],[GP]]</f>
        <v>0.5</v>
      </c>
      <c r="F13">
        <f>COUNTIFS(DataRegularSeason20242025!$N$3:$N$1315,1,DataRegularSeason20242025!$D$3:$D$1315,$A13)</f>
        <v>6</v>
      </c>
      <c r="G13">
        <f>41-Table3[[#This Row],[GP_A]]</f>
        <v>35</v>
      </c>
      <c r="H13">
        <f>COUNTIFS(DataRegularSeason20242025!$E$3:$E$1315,$A13,DataRegularSeason20242025!$N$3:$N$1315,1)</f>
        <v>4</v>
      </c>
      <c r="I13">
        <f>41-Table3[[#This Row],[GP_H]]</f>
        <v>37</v>
      </c>
      <c r="J13">
        <f>F13+H13</f>
        <v>10</v>
      </c>
      <c r="K13">
        <f>82-Table3[[#This Row],[GP]]</f>
        <v>72</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4</v>
      </c>
      <c r="Q13">
        <f>COUNTIFS(DataRegularSeason20242025!$D$3:$D$1315,$A13, DataRegularSeason20242025!$S$3:$S$1315, $A13,DataRegularSeason20242025!$M$3:$M$1315,"REG")</f>
        <v>3</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3</v>
      </c>
      <c r="AC13">
        <f>Table3[[#This Row],[L_A]]+Table3[[#This Row],[L_H]]</f>
        <v>7</v>
      </c>
      <c r="AD13">
        <f>Table3[[#This Row],[RW_A]]+Table3[[#This Row],[RW_H]]</f>
        <v>3</v>
      </c>
      <c r="AE13">
        <f>Table3[[#This Row],[RL_A]]+Table3[[#This Row],[RL_H]]</f>
        <v>6</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7</v>
      </c>
      <c r="AK13">
        <f>(3*(Table3[[#This Row],[RW_A]]+Table3[[#This Row],[RW_H]]))+(2*(Table3[[#This Row],[OTW_A]]+Table3[[#This Row],[SOW_A]]+Table3[[#This Row],[OTW_H]]+Table3[[#This Row],[SOW_H]]))+Table3[[#This Row],[OTL_A]]+Table3[[#This Row],[SOL_A]]+Table3[[#This Row],[OTL_H]]+Table3[[#This Row],[SOL_H]]</f>
        <v>10</v>
      </c>
      <c r="AL13" s="26">
        <f>Table3[[#This Row],[PTS]]/(2*Table3[[#This Row],[GP]])</f>
        <v>0.35</v>
      </c>
      <c r="AM13" s="26">
        <f>Table3[[#This Row],[PTS2]]/(3*Table3[[#This Row],[GP]])</f>
        <v>0.33333333333333331</v>
      </c>
      <c r="AN13">
        <f>(2*Table3[[#This Row],[GR]])+Table3[[#This Row],[PTS]]</f>
        <v>151</v>
      </c>
      <c r="AO13">
        <f>(3*Table3[[#This Row],[GR]])+Table3[[#This Row],[PTS2]]</f>
        <v>226</v>
      </c>
      <c r="AP13" s="31" t="str">
        <f>_xlfn.CONCAT(TEXT(Table3[[#This Row],[W]], "0"), "-", TEXT(Table3[[#This Row],[RL]],"0"), "-", TEXT(Table3[[#This Row],[OTL]]+Table3[[#This Row],[SOL]], "0"))</f>
        <v>3-6-1</v>
      </c>
      <c r="AQ13">
        <f>COUNTIFS(DataRegularSeason20242025!$D$3:$D$1315,Table3[[#This Row],[Teams]],DataRegularSeason20242025!$K$3:$K$1315,0)</f>
        <v>0</v>
      </c>
      <c r="AR13">
        <f>SUMIF(DataRegularSeason20242025!$D$3:$D$1315,$A13, DataRegularSeason20242025!$J$3:$J$1315)</f>
        <v>16</v>
      </c>
      <c r="AS13">
        <f>SUMIF(DataRegularSeason20242025!$D$3:$D$1315,$A13, DataRegularSeason20242025!$K$3:$K$1315)</f>
        <v>18</v>
      </c>
      <c r="AT13">
        <f>AR13-AS13</f>
        <v>-2</v>
      </c>
      <c r="AU13">
        <f>COUNTIFS(DataRegularSeason20242025!$E$3:$E$1315,Table3[[#This Row],[Teams]],DataRegularSeason20242025!$J$3:$J$1315,0)</f>
        <v>0</v>
      </c>
      <c r="AV13">
        <f>SUMIF(DataRegularSeason20242025!$E$3:$E$1315,$A13,DataRegularSeason20242025!$K$3:$K$1315)</f>
        <v>11</v>
      </c>
      <c r="AW13">
        <f>SUMIF(DataRegularSeason20242025!$E$3:$E$1315,$A13,DataRegularSeason20242025!$J$3:$J$1315)</f>
        <v>15</v>
      </c>
      <c r="AX13">
        <f>AV13-AW13</f>
        <v>-4</v>
      </c>
      <c r="AY13">
        <f>AR13+AV13</f>
        <v>27</v>
      </c>
      <c r="AZ13">
        <f>AS13+AW13</f>
        <v>33</v>
      </c>
      <c r="BA13">
        <f>AY13-AZ13</f>
        <v>-6</v>
      </c>
      <c r="BB13" s="28">
        <f>Table3[[#This Row],[GF]]/Table3[[#This Row],[GP]]</f>
        <v>2.7</v>
      </c>
      <c r="BC13" s="28">
        <f>Table3[[#This Row],[GA]]/Table3[[#This Row],[GP]]</f>
        <v>3.3</v>
      </c>
      <c r="BD13" s="28">
        <f>(Table3[[#This Row],[GF]]-Table3[[#This Row],[GA]])/Table3[[#This Row],[GP]]</f>
        <v>-0.6</v>
      </c>
      <c r="BE13">
        <f>COUNTIFS(DataRegularSeason20242025!$D$3:$D$1315,$A13,DataRegularSeason20242025!$H$3:$H$1315, $A13)</f>
        <v>0</v>
      </c>
      <c r="BF13">
        <f>COUNTIFS(DataRegularSeason20242025!$E$3:$E$1315,$A13,DataRegularSeason20242025!$H$3:$H$1315, $A13)</f>
        <v>2</v>
      </c>
      <c r="BG13">
        <f>BE13+BF13</f>
        <v>2</v>
      </c>
      <c r="BH13">
        <f>F13-BE13</f>
        <v>6</v>
      </c>
      <c r="BI13">
        <f>H13-BF13</f>
        <v>2</v>
      </c>
      <c r="BJ13">
        <f>BH13+BI13</f>
        <v>8</v>
      </c>
      <c r="BO13" t="s">
        <v>1481</v>
      </c>
      <c r="BP13">
        <f>(BP5/BP2)/2</f>
        <v>3.2939189189189189</v>
      </c>
    </row>
    <row r="14" spans="1:76" x14ac:dyDescent="0.25">
      <c r="A14" t="s">
        <v>35</v>
      </c>
      <c r="B14" t="s">
        <v>97</v>
      </c>
      <c r="C14" t="s">
        <v>95</v>
      </c>
      <c r="D14">
        <f>COUNTIFS(DataRegularSeason20242025!$D$3:$D$1315,$A14,DataRegularSeason20242025!$R$3:$R$1315,1,DataRegularSeason20242025!$N$3:$N$1315,1) + COUNTIFS(DataRegularSeason20242025!$E$3:$E$1315,$A14,DataRegularSeason20242025!$R$3:$R$1315,1,DataRegularSeason20242025!$N$3:$N$1315,1)</f>
        <v>5</v>
      </c>
      <c r="E14" s="26">
        <f>Table3[[#This Row],[Watched]]/Table3[[#This Row],[GP]]</f>
        <v>0.55555555555555558</v>
      </c>
      <c r="F14">
        <f>COUNTIFS(DataRegularSeason20242025!$N$3:$N$1315,1,DataRegularSeason20242025!$D$3:$D$1315,$A14)</f>
        <v>3</v>
      </c>
      <c r="G14">
        <f>41-Table3[[#This Row],[GP_A]]</f>
        <v>38</v>
      </c>
      <c r="H14">
        <f>COUNTIFS(DataRegularSeason20242025!$E$3:$E$1315,$A14,DataRegularSeason20242025!$N$3:$N$1315,1)</f>
        <v>6</v>
      </c>
      <c r="I14">
        <f>41-Table3[[#This Row],[GP_H]]</f>
        <v>35</v>
      </c>
      <c r="J14">
        <f>F14+H14</f>
        <v>9</v>
      </c>
      <c r="K14">
        <f>82-Table3[[#This Row],[GP]]</f>
        <v>73</v>
      </c>
      <c r="L14">
        <f>COUNTIFS(DataRegularSeason20242025!$D$3:$D$1315,$A14, DataRegularSeason20242025!$L$3:$L$1315, $A14,DataRegularSeason20242025!$N$3:$N$1315,1)</f>
        <v>1</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1</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2</v>
      </c>
      <c r="U14">
        <f>COUNTIFS(DataRegularSeason20242025!$E$3:$E$1315,$A14, DataRegularSeason20242025!$L$3:$L$1315, $A14,DataRegularSeason20242025!$N$3:$N$1315,1,DataRegularSeason20242025!$M$3:$M$1315,"REG")</f>
        <v>1</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4</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3</v>
      </c>
      <c r="AC14">
        <f>Table3[[#This Row],[L_A]]+Table3[[#This Row],[L_H]]</f>
        <v>6</v>
      </c>
      <c r="AD14">
        <f>Table3[[#This Row],[RW_A]]+Table3[[#This Row],[RW_H]]</f>
        <v>2</v>
      </c>
      <c r="AE14">
        <f>Table3[[#This Row],[RL_A]]+Table3[[#This Row],[RL_H]]</f>
        <v>5</v>
      </c>
      <c r="AF14">
        <f>Table3[[#This Row],[OTW_A]]+Table3[[#This Row],[OTW_H]]</f>
        <v>1</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7</v>
      </c>
      <c r="AK14">
        <f>(3*(Table3[[#This Row],[RW_A]]+Table3[[#This Row],[RW_H]]))+(2*(Table3[[#This Row],[OTW_A]]+Table3[[#This Row],[SOW_A]]+Table3[[#This Row],[OTW_H]]+Table3[[#This Row],[SOW_H]]))+Table3[[#This Row],[OTL_A]]+Table3[[#This Row],[SOL_A]]+Table3[[#This Row],[OTL_H]]+Table3[[#This Row],[SOL_H]]</f>
        <v>9</v>
      </c>
      <c r="AL14" s="26">
        <f>Table3[[#This Row],[PTS]]/(2*Table3[[#This Row],[GP]])</f>
        <v>0.3888888888888889</v>
      </c>
      <c r="AM14" s="26">
        <f>Table3[[#This Row],[PTS2]]/(3*Table3[[#This Row],[GP]])</f>
        <v>0.33333333333333331</v>
      </c>
      <c r="AN14">
        <f>(2*Table3[[#This Row],[GR]])+Table3[[#This Row],[PTS]]</f>
        <v>153</v>
      </c>
      <c r="AO14">
        <f>(3*Table3[[#This Row],[GR]])+Table3[[#This Row],[PTS2]]</f>
        <v>228</v>
      </c>
      <c r="AP14" s="31" t="str">
        <f>_xlfn.CONCAT(TEXT(Table3[[#This Row],[W]], "0"), "-", TEXT(Table3[[#This Row],[RL]],"0"), "-", TEXT(Table3[[#This Row],[OTL]]+Table3[[#This Row],[SOL]], "0"))</f>
        <v>3-5-1</v>
      </c>
      <c r="AQ14">
        <f>COUNTIFS(DataRegularSeason20242025!$D$3:$D$1315,Table3[[#This Row],[Teams]],DataRegularSeason20242025!$K$3:$K$1315,0)</f>
        <v>0</v>
      </c>
      <c r="AR14">
        <f>SUMIF(DataRegularSeason20242025!$D$3:$D$1315,$A14, DataRegularSeason20242025!$J$3:$J$1315)</f>
        <v>5</v>
      </c>
      <c r="AS14">
        <f>SUMIF(DataRegularSeason20242025!$D$3:$D$1315,$A14, DataRegularSeason20242025!$K$3:$K$1315)</f>
        <v>8</v>
      </c>
      <c r="AT14">
        <f>AR14-AS14</f>
        <v>-3</v>
      </c>
      <c r="AU14">
        <f>COUNTIFS(DataRegularSeason20242025!$E$3:$E$1315,Table3[[#This Row],[Teams]],DataRegularSeason20242025!$J$3:$J$1315,0)</f>
        <v>1</v>
      </c>
      <c r="AV14">
        <f>SUMIF(DataRegularSeason20242025!$E$3:$E$1315,$A14,DataRegularSeason20242025!$K$3:$K$1315)</f>
        <v>18</v>
      </c>
      <c r="AW14">
        <f>SUMIF(DataRegularSeason20242025!$E$3:$E$1315,$A14,DataRegularSeason20242025!$J$3:$J$1315)</f>
        <v>23</v>
      </c>
      <c r="AX14">
        <f>AV14-AW14</f>
        <v>-5</v>
      </c>
      <c r="AY14">
        <f>AR14+AV14</f>
        <v>23</v>
      </c>
      <c r="AZ14">
        <f>AS14+AW14</f>
        <v>31</v>
      </c>
      <c r="BA14">
        <f>AY14-AZ14</f>
        <v>-8</v>
      </c>
      <c r="BB14" s="28">
        <f>Table3[[#This Row],[GF]]/Table3[[#This Row],[GP]]</f>
        <v>2.5555555555555554</v>
      </c>
      <c r="BC14" s="28">
        <f>Table3[[#This Row],[GA]]/Table3[[#This Row],[GP]]</f>
        <v>3.4444444444444446</v>
      </c>
      <c r="BD14" s="28">
        <f>(Table3[[#This Row],[GF]]-Table3[[#This Row],[GA]])/Table3[[#This Row],[GP]]</f>
        <v>-0.88888888888888884</v>
      </c>
      <c r="BE14">
        <f>COUNTIFS(DataRegularSeason20242025!$D$3:$D$1315,$A14,DataRegularSeason20242025!$H$3:$H$1315, $A14)</f>
        <v>3</v>
      </c>
      <c r="BF14">
        <f>COUNTIFS(DataRegularSeason20242025!$E$3:$E$1315,$A14,DataRegularSeason20242025!$H$3:$H$1315, $A14)</f>
        <v>3</v>
      </c>
      <c r="BG14">
        <f>BE14+BF14</f>
        <v>6</v>
      </c>
      <c r="BH14">
        <f>F14-BE14</f>
        <v>0</v>
      </c>
      <c r="BI14">
        <f>H14-BF14</f>
        <v>3</v>
      </c>
      <c r="BJ14">
        <f>BH14+BI14</f>
        <v>3</v>
      </c>
    </row>
    <row r="15" spans="1:76" x14ac:dyDescent="0.25">
      <c r="A15" t="s">
        <v>20</v>
      </c>
      <c r="B15" t="s">
        <v>98</v>
      </c>
      <c r="C15" t="s">
        <v>99</v>
      </c>
      <c r="D15">
        <f>COUNTIFS(DataRegularSeason20242025!$D$3:$D$1315,$A15,DataRegularSeason20242025!$R$3:$R$1315,1,DataRegularSeason20242025!$N$3:$N$1315,1) + COUNTIFS(DataRegularSeason20242025!$E$3:$E$1315,$A15,DataRegularSeason20242025!$R$3:$R$1315,1,DataRegularSeason20242025!$N$3:$N$1315,1)</f>
        <v>4</v>
      </c>
      <c r="E15" s="26">
        <f>Table3[[#This Row],[Watched]]/Table3[[#This Row],[GP]]</f>
        <v>0.5</v>
      </c>
      <c r="F15">
        <f>COUNTIFS(DataRegularSeason20242025!$N$3:$N$1315,1,DataRegularSeason20242025!$D$3:$D$1315,$A15)</f>
        <v>4</v>
      </c>
      <c r="G15">
        <f>41-Table3[[#This Row],[GP_A]]</f>
        <v>37</v>
      </c>
      <c r="H15">
        <f>COUNTIFS(DataRegularSeason20242025!$E$3:$E$1315,$A15,DataRegularSeason20242025!$N$3:$N$1315,1)</f>
        <v>4</v>
      </c>
      <c r="I15">
        <f>41-Table3[[#This Row],[GP_H]]</f>
        <v>37</v>
      </c>
      <c r="J15">
        <f>F15+H15</f>
        <v>8</v>
      </c>
      <c r="K15">
        <f>82-Table3[[#This Row],[GP]]</f>
        <v>74</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0</v>
      </c>
      <c r="Q15">
        <f>COUNTIFS(DataRegularSeason20242025!$D$3:$D$1315,$A15, DataRegularSeason20242025!$S$3:$S$1315, $A15,DataRegularSeason20242025!$M$3:$M$1315,"REG")</f>
        <v>0</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1</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6</v>
      </c>
      <c r="AC15">
        <f>Table3[[#This Row],[L_A]]+Table3[[#This Row],[L_H]]</f>
        <v>2</v>
      </c>
      <c r="AD15">
        <f>Table3[[#This Row],[RW_A]]+Table3[[#This Row],[RW_H]]</f>
        <v>6</v>
      </c>
      <c r="AE15">
        <f>Table3[[#This Row],[RL_A]]+Table3[[#This Row],[RL_H]]</f>
        <v>1</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13</v>
      </c>
      <c r="AK15">
        <f>(3*(Table3[[#This Row],[RW_A]]+Table3[[#This Row],[RW_H]]))+(2*(Table3[[#This Row],[OTW_A]]+Table3[[#This Row],[SOW_A]]+Table3[[#This Row],[OTW_H]]+Table3[[#This Row],[SOW_H]]))+Table3[[#This Row],[OTL_A]]+Table3[[#This Row],[SOL_A]]+Table3[[#This Row],[OTL_H]]+Table3[[#This Row],[SOL_H]]</f>
        <v>19</v>
      </c>
      <c r="AL15" s="26">
        <f>Table3[[#This Row],[PTS]]/(2*Table3[[#This Row],[GP]])</f>
        <v>0.8125</v>
      </c>
      <c r="AM15" s="26">
        <f>Table3[[#This Row],[PTS2]]/(3*Table3[[#This Row],[GP]])</f>
        <v>0.79166666666666663</v>
      </c>
      <c r="AN15">
        <f>(2*Table3[[#This Row],[GR]])+Table3[[#This Row],[PTS]]</f>
        <v>161</v>
      </c>
      <c r="AO15">
        <f>(3*Table3[[#This Row],[GR]])+Table3[[#This Row],[PTS2]]</f>
        <v>241</v>
      </c>
      <c r="AP15" s="31" t="str">
        <f>_xlfn.CONCAT(TEXT(Table3[[#This Row],[W]], "0"), "-", TEXT(Table3[[#This Row],[RL]],"0"), "-", TEXT(Table3[[#This Row],[OTL]]+Table3[[#This Row],[SOL]], "0"))</f>
        <v>6-1-1</v>
      </c>
      <c r="AQ15">
        <f>COUNTIFS(DataRegularSeason20242025!$D$3:$D$1315,Table3[[#This Row],[Teams]],DataRegularSeason20242025!$K$3:$K$1315,0)</f>
        <v>1</v>
      </c>
      <c r="AR15">
        <f>SUMIF(DataRegularSeason20242025!$D$3:$D$1315,$A15, DataRegularSeason20242025!$J$3:$J$1315)</f>
        <v>25</v>
      </c>
      <c r="AS15">
        <f>SUMIF(DataRegularSeason20242025!$D$3:$D$1315,$A15, DataRegularSeason20242025!$K$3:$K$1315)</f>
        <v>9</v>
      </c>
      <c r="AT15">
        <f>AR15-AS15</f>
        <v>16</v>
      </c>
      <c r="AU15">
        <f>COUNTIFS(DataRegularSeason20242025!$E$3:$E$1315,Table3[[#This Row],[Teams]],DataRegularSeason20242025!$J$3:$J$1315,0)</f>
        <v>0</v>
      </c>
      <c r="AV15">
        <f>SUMIF(DataRegularSeason20242025!$E$3:$E$1315,$A15,DataRegularSeason20242025!$K$3:$K$1315)</f>
        <v>13</v>
      </c>
      <c r="AW15">
        <f>SUMIF(DataRegularSeason20242025!$E$3:$E$1315,$A15,DataRegularSeason20242025!$J$3:$J$1315)</f>
        <v>11</v>
      </c>
      <c r="AX15">
        <f>AV15-AW15</f>
        <v>2</v>
      </c>
      <c r="AY15">
        <f>AR15+AV15</f>
        <v>38</v>
      </c>
      <c r="AZ15">
        <f>AS15+AW15</f>
        <v>20</v>
      </c>
      <c r="BA15">
        <f>AY15-AZ15</f>
        <v>18</v>
      </c>
      <c r="BB15" s="28">
        <f>Table3[[#This Row],[GF]]/Table3[[#This Row],[GP]]</f>
        <v>4.75</v>
      </c>
      <c r="BC15" s="28">
        <f>Table3[[#This Row],[GA]]/Table3[[#This Row],[GP]]</f>
        <v>2.5</v>
      </c>
      <c r="BD15" s="28">
        <f>(Table3[[#This Row],[GF]]-Table3[[#This Row],[GA]])/Table3[[#This Row],[GP]]</f>
        <v>2.25</v>
      </c>
      <c r="BE15">
        <f>COUNTIFS(DataRegularSeason20242025!$D$3:$D$1315,$A15,DataRegularSeason20242025!$H$3:$H$1315, $A15)</f>
        <v>3</v>
      </c>
      <c r="BF15">
        <f>COUNTIFS(DataRegularSeason20242025!$E$3:$E$1315,$A15,DataRegularSeason20242025!$H$3:$H$1315, $A15)</f>
        <v>4</v>
      </c>
      <c r="BG15">
        <f>BE15+BF15</f>
        <v>7</v>
      </c>
      <c r="BH15">
        <f>F15-BE15</f>
        <v>1</v>
      </c>
      <c r="BI15">
        <f>H15-BF15</f>
        <v>0</v>
      </c>
      <c r="BJ15">
        <f>BH15+BI15</f>
        <v>1</v>
      </c>
      <c r="BO15">
        <f>LARGE($AJ$2:$AJ$33,1)</f>
        <v>16</v>
      </c>
    </row>
    <row r="16" spans="1:76" x14ac:dyDescent="0.25">
      <c r="A16" t="s">
        <v>27</v>
      </c>
      <c r="B16" t="s">
        <v>97</v>
      </c>
      <c r="C16" t="s">
        <v>100</v>
      </c>
      <c r="D16">
        <f>COUNTIFS(DataRegularSeason20242025!$D$3:$D$1315,$A16,DataRegularSeason20242025!$R$3:$R$1315,1,DataRegularSeason20242025!$N$3:$N$1315,1) + COUNTIFS(DataRegularSeason20242025!$E$3:$E$1315,$A16,DataRegularSeason20242025!$R$3:$R$1315,1,DataRegularSeason20242025!$N$3:$N$1315,1)</f>
        <v>4</v>
      </c>
      <c r="E16" s="26">
        <f>Table3[[#This Row],[Watched]]/Table3[[#This Row],[GP]]</f>
        <v>0.4</v>
      </c>
      <c r="F16">
        <f>COUNTIFS(DataRegularSeason20242025!$N$3:$N$1315,1,DataRegularSeason20242025!$D$3:$D$1315,$A16)</f>
        <v>3</v>
      </c>
      <c r="G16">
        <f>41-Table3[[#This Row],[GP_A]]</f>
        <v>38</v>
      </c>
      <c r="H16">
        <f>COUNTIFS(DataRegularSeason20242025!$E$3:$E$1315,$A16,DataRegularSeason20242025!$N$3:$N$1315,1)</f>
        <v>7</v>
      </c>
      <c r="I16">
        <f>41-Table3[[#This Row],[GP_H]]</f>
        <v>34</v>
      </c>
      <c r="J16">
        <f>F16+H16</f>
        <v>10</v>
      </c>
      <c r="K16">
        <f>82-Table3[[#This Row],[GP]]</f>
        <v>72</v>
      </c>
      <c r="L16">
        <f>COUNTIFS(DataRegularSeason20242025!$D$3:$D$1315,$A16, DataRegularSeason20242025!$L$3:$L$1315, $A16,DataRegularSeason20242025!$N$3:$N$1315,1)</f>
        <v>0</v>
      </c>
      <c r="M16">
        <f>COUNTIFS(DataRegularSeason20242025!$D$3:$D$1315,$A16, DataRegularSeason20242025!$L$3:$L$1315, $A16,DataRegularSeason20242025!$N$3:$N$1315,1,DataRegularSeason20242025!$M$3:$M$1315,"REG")</f>
        <v>0</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2</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0</v>
      </c>
      <c r="Y16">
        <f>COUNTIFS(DataRegularSeason20242025!$E$3:$E$1315,$A16, DataRegularSeason20242025!$S$3:$S$1315, $A16,DataRegularSeason20242025!$M$3:$M$1315,"REG")</f>
        <v>0</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7</v>
      </c>
      <c r="AC16">
        <f>Table3[[#This Row],[L_A]]+Table3[[#This Row],[L_H]]</f>
        <v>3</v>
      </c>
      <c r="AD16">
        <f>Table3[[#This Row],[RW_A]]+Table3[[#This Row],[RW_H]]</f>
        <v>7</v>
      </c>
      <c r="AE16">
        <f>Table3[[#This Row],[RL_A]]+Table3[[#This Row],[RL_H]]</f>
        <v>2</v>
      </c>
      <c r="AF16">
        <f>Table3[[#This Row],[OTW_A]]+Table3[[#This Row],[OTW_H]]</f>
        <v>0</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15</v>
      </c>
      <c r="AK16">
        <f>(3*(Table3[[#This Row],[RW_A]]+Table3[[#This Row],[RW_H]]))+(2*(Table3[[#This Row],[OTW_A]]+Table3[[#This Row],[SOW_A]]+Table3[[#This Row],[OTW_H]]+Table3[[#This Row],[SOW_H]]))+Table3[[#This Row],[OTL_A]]+Table3[[#This Row],[SOL_A]]+Table3[[#This Row],[OTL_H]]+Table3[[#This Row],[SOL_H]]</f>
        <v>22</v>
      </c>
      <c r="AL16" s="26">
        <f>Table3[[#This Row],[PTS]]/(2*Table3[[#This Row],[GP]])</f>
        <v>0.75</v>
      </c>
      <c r="AM16" s="26">
        <f>Table3[[#This Row],[PTS2]]/(3*Table3[[#This Row],[GP]])</f>
        <v>0.73333333333333328</v>
      </c>
      <c r="AN16">
        <f>(2*Table3[[#This Row],[GR]])+Table3[[#This Row],[PTS]]</f>
        <v>159</v>
      </c>
      <c r="AO16">
        <f>(3*Table3[[#This Row],[GR]])+Table3[[#This Row],[PTS2]]</f>
        <v>238</v>
      </c>
      <c r="AP16" s="31" t="str">
        <f>_xlfn.CONCAT(TEXT(Table3[[#This Row],[W]], "0"), "-", TEXT(Table3[[#This Row],[RL]],"0"), "-", TEXT(Table3[[#This Row],[OTL]]+Table3[[#This Row],[SOL]], "0"))</f>
        <v>7-2-1</v>
      </c>
      <c r="AQ16">
        <f>COUNTIFS(DataRegularSeason20242025!$D$3:$D$1315,Table3[[#This Row],[Teams]],DataRegularSeason20242025!$K$3:$K$1315,0)</f>
        <v>0</v>
      </c>
      <c r="AR16">
        <f>SUMIF(DataRegularSeason20242025!$D$3:$D$1315,$A16, DataRegularSeason20242025!$J$3:$J$1315)</f>
        <v>8</v>
      </c>
      <c r="AS16">
        <f>SUMIF(DataRegularSeason20242025!$D$3:$D$1315,$A16, DataRegularSeason20242025!$K$3:$K$1315)</f>
        <v>12</v>
      </c>
      <c r="AT16">
        <f>AR16-AS16</f>
        <v>-4</v>
      </c>
      <c r="AU16">
        <f>COUNTIFS(DataRegularSeason20242025!$E$3:$E$1315,Table3[[#This Row],[Teams]],DataRegularSeason20242025!$J$3:$J$1315,0)</f>
        <v>1</v>
      </c>
      <c r="AV16">
        <f>SUMIF(DataRegularSeason20242025!$E$3:$E$1315,$A16,DataRegularSeason20242025!$K$3:$K$1315)</f>
        <v>39</v>
      </c>
      <c r="AW16">
        <f>SUMIF(DataRegularSeason20242025!$E$3:$E$1315,$A16,DataRegularSeason20242025!$J$3:$J$1315)</f>
        <v>16</v>
      </c>
      <c r="AX16">
        <f>AV16-AW16</f>
        <v>23</v>
      </c>
      <c r="AY16">
        <f>AR16+AV16</f>
        <v>47</v>
      </c>
      <c r="AZ16">
        <f>AS16+AW16</f>
        <v>28</v>
      </c>
      <c r="BA16">
        <f>AY16-AZ16</f>
        <v>19</v>
      </c>
      <c r="BB16" s="28">
        <f>Table3[[#This Row],[GF]]/Table3[[#This Row],[GP]]</f>
        <v>4.7</v>
      </c>
      <c r="BC16" s="28">
        <f>Table3[[#This Row],[GA]]/Table3[[#This Row],[GP]]</f>
        <v>2.8</v>
      </c>
      <c r="BD16" s="28">
        <f>(Table3[[#This Row],[GF]]-Table3[[#This Row],[GA]])/Table3[[#This Row],[GP]]</f>
        <v>1.9</v>
      </c>
      <c r="BE16">
        <f>COUNTIFS(DataRegularSeason20242025!$D$3:$D$1315,$A16,DataRegularSeason20242025!$H$3:$H$1315, $A16)</f>
        <v>2</v>
      </c>
      <c r="BF16">
        <f>COUNTIFS(DataRegularSeason20242025!$E$3:$E$1315,$A16,DataRegularSeason20242025!$H$3:$H$1315, $A16)</f>
        <v>5</v>
      </c>
      <c r="BG16">
        <f>BE16+BF16</f>
        <v>7</v>
      </c>
      <c r="BH16">
        <f>F16-BE16</f>
        <v>1</v>
      </c>
      <c r="BI16">
        <f>H16-BF16</f>
        <v>2</v>
      </c>
      <c r="BJ16">
        <f>BH16+BI16</f>
        <v>3</v>
      </c>
    </row>
    <row r="17" spans="1:64" x14ac:dyDescent="0.25">
      <c r="A17" t="s">
        <v>44</v>
      </c>
      <c r="B17" t="s">
        <v>98</v>
      </c>
      <c r="C17" t="s">
        <v>99</v>
      </c>
      <c r="D17">
        <f>COUNTIFS(DataRegularSeason20242025!$D$3:$D$1315,$A17,DataRegularSeason20242025!$R$3:$R$1315,1,DataRegularSeason20242025!$N$3:$N$1315,1) + COUNTIFS(DataRegularSeason20242025!$E$3:$E$1315,$A17,DataRegularSeason20242025!$R$3:$R$1315,1,DataRegularSeason20242025!$N$3:$N$1315,1)</f>
        <v>4</v>
      </c>
      <c r="E17" s="26">
        <f>Table3[[#This Row],[Watched]]/Table3[[#This Row],[GP]]</f>
        <v>0.5</v>
      </c>
      <c r="F17">
        <f>COUNTIFS(DataRegularSeason20242025!$N$3:$N$1315,1,DataRegularSeason20242025!$D$3:$D$1315,$A17)</f>
        <v>6</v>
      </c>
      <c r="G17">
        <f>41-Table3[[#This Row],[GP_A]]</f>
        <v>35</v>
      </c>
      <c r="H17">
        <f>COUNTIFS(DataRegularSeason20242025!$E$3:$E$1315,$A17,DataRegularSeason20242025!$N$3:$N$1315,1)</f>
        <v>2</v>
      </c>
      <c r="I17">
        <f>41-Table3[[#This Row],[GP_H]]</f>
        <v>39</v>
      </c>
      <c r="J17">
        <f>F17+H17</f>
        <v>8</v>
      </c>
      <c r="K17">
        <f>82-Table3[[#This Row],[GP]]</f>
        <v>74</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1</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1</v>
      </c>
      <c r="Y17">
        <f>COUNTIFS(DataRegularSeason20242025!$E$3:$E$1315,$A17, DataRegularSeason20242025!$S$3:$S$1315, $A17,DataRegularSeason20242025!$M$3:$M$1315,"REG")</f>
        <v>1</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6</v>
      </c>
      <c r="AC17">
        <f>Table3[[#This Row],[L_A]]+Table3[[#This Row],[L_H]]</f>
        <v>2</v>
      </c>
      <c r="AD17">
        <f>Table3[[#This Row],[RW_A]]+Table3[[#This Row],[RW_H]]</f>
        <v>4</v>
      </c>
      <c r="AE17">
        <f>Table3[[#This Row],[RL_A]]+Table3[[#This Row],[RL_H]]</f>
        <v>2</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12</v>
      </c>
      <c r="AK17">
        <f>(3*(Table3[[#This Row],[RW_A]]+Table3[[#This Row],[RW_H]]))+(2*(Table3[[#This Row],[OTW_A]]+Table3[[#This Row],[SOW_A]]+Table3[[#This Row],[OTW_H]]+Table3[[#This Row],[SOW_H]]))+Table3[[#This Row],[OTL_A]]+Table3[[#This Row],[SOL_A]]+Table3[[#This Row],[OTL_H]]+Table3[[#This Row],[SOL_H]]</f>
        <v>16</v>
      </c>
      <c r="AL17" s="26">
        <f>Table3[[#This Row],[PTS]]/(2*Table3[[#This Row],[GP]])</f>
        <v>0.75</v>
      </c>
      <c r="AM17" s="26">
        <f>Table3[[#This Row],[PTS2]]/(3*Table3[[#This Row],[GP]])</f>
        <v>0.66666666666666663</v>
      </c>
      <c r="AN17">
        <f>(2*Table3[[#This Row],[GR]])+Table3[[#This Row],[PTS]]</f>
        <v>160</v>
      </c>
      <c r="AO17">
        <f>(3*Table3[[#This Row],[GR]])+Table3[[#This Row],[PTS2]]</f>
        <v>238</v>
      </c>
      <c r="AP17" s="31" t="str">
        <f>_xlfn.CONCAT(TEXT(Table3[[#This Row],[W]], "0"), "-", TEXT(Table3[[#This Row],[RL]],"0"), "-", TEXT(Table3[[#This Row],[OTL]]+Table3[[#This Row],[SOL]], "0"))</f>
        <v>6-2-0</v>
      </c>
      <c r="AQ17">
        <f>COUNTIFS(DataRegularSeason20242025!$D$3:$D$1315,Table3[[#This Row],[Teams]],DataRegularSeason20242025!$K$3:$K$1315,0)</f>
        <v>0</v>
      </c>
      <c r="AR17">
        <f>SUMIF(DataRegularSeason20242025!$D$3:$D$1315,$A17, DataRegularSeason20242025!$J$3:$J$1315)</f>
        <v>22</v>
      </c>
      <c r="AS17">
        <f>SUMIF(DataRegularSeason20242025!$D$3:$D$1315,$A17, DataRegularSeason20242025!$K$3:$K$1315)</f>
        <v>13</v>
      </c>
      <c r="AT17">
        <f>AR17-AS17</f>
        <v>9</v>
      </c>
      <c r="AU17">
        <f>COUNTIFS(DataRegularSeason20242025!$E$3:$E$1315,Table3[[#This Row],[Teams]],DataRegularSeason20242025!$J$3:$J$1315,0)</f>
        <v>0</v>
      </c>
      <c r="AV17">
        <f>SUMIF(DataRegularSeason20242025!$E$3:$E$1315,$A17,DataRegularSeason20242025!$K$3:$K$1315)</f>
        <v>5</v>
      </c>
      <c r="AW17">
        <f>SUMIF(DataRegularSeason20242025!$E$3:$E$1315,$A17,DataRegularSeason20242025!$J$3:$J$1315)</f>
        <v>6</v>
      </c>
      <c r="AX17">
        <f>AV17-AW17</f>
        <v>-1</v>
      </c>
      <c r="AY17">
        <f>AR17+AV17</f>
        <v>27</v>
      </c>
      <c r="AZ17">
        <f>AS17+AW17</f>
        <v>19</v>
      </c>
      <c r="BA17">
        <f>AY17-AZ17</f>
        <v>8</v>
      </c>
      <c r="BB17" s="28">
        <f>Table3[[#This Row],[GF]]/Table3[[#This Row],[GP]]</f>
        <v>3.375</v>
      </c>
      <c r="BC17" s="28">
        <f>Table3[[#This Row],[GA]]/Table3[[#This Row],[GP]]</f>
        <v>2.375</v>
      </c>
      <c r="BD17" s="28">
        <f>(Table3[[#This Row],[GF]]-Table3[[#This Row],[GA]])/Table3[[#This Row],[GP]]</f>
        <v>1</v>
      </c>
      <c r="BE17">
        <f>COUNTIFS(DataRegularSeason20242025!$D$3:$D$1315,$A17,DataRegularSeason20242025!$H$3:$H$1315, $A17)</f>
        <v>3</v>
      </c>
      <c r="BF17">
        <f>COUNTIFS(DataRegularSeason20242025!$E$3:$E$1315,$A17,DataRegularSeason20242025!$H$3:$H$1315, $A17)</f>
        <v>1</v>
      </c>
      <c r="BG17">
        <f>BE17+BF17</f>
        <v>4</v>
      </c>
      <c r="BH17">
        <f>F17-BE17</f>
        <v>3</v>
      </c>
      <c r="BI17">
        <f>H17-BF17</f>
        <v>1</v>
      </c>
      <c r="BJ17">
        <f>BH17+BI17</f>
        <v>4</v>
      </c>
    </row>
    <row r="18" spans="1:64" x14ac:dyDescent="0.25">
      <c r="A18" t="s">
        <v>25</v>
      </c>
      <c r="B18" t="s">
        <v>97</v>
      </c>
      <c r="C18" t="s">
        <v>100</v>
      </c>
      <c r="D18">
        <f>COUNTIFS(DataRegularSeason20242025!$D$3:$D$1315,$A18,DataRegularSeason20242025!$R$3:$R$1315,1,DataRegularSeason20242025!$N$3:$N$1315,1) + COUNTIFS(DataRegularSeason20242025!$E$3:$E$1315,$A18,DataRegularSeason20242025!$R$3:$R$1315,1,DataRegularSeason20242025!$N$3:$N$1315,1)</f>
        <v>4</v>
      </c>
      <c r="E18" s="26">
        <f>Table3[[#This Row],[Watched]]/Table3[[#This Row],[GP]]</f>
        <v>0.5</v>
      </c>
      <c r="F18">
        <f>COUNTIFS(DataRegularSeason20242025!$N$3:$N$1315,1,DataRegularSeason20242025!$D$3:$D$1315,$A18)</f>
        <v>4</v>
      </c>
      <c r="G18">
        <f>41-Table3[[#This Row],[GP_A]]</f>
        <v>37</v>
      </c>
      <c r="H18">
        <f>COUNTIFS(DataRegularSeason20242025!$E$3:$E$1315,$A18,DataRegularSeason20242025!$N$3:$N$1315,1)</f>
        <v>4</v>
      </c>
      <c r="I18">
        <f>41-Table3[[#This Row],[GP_H]]</f>
        <v>37</v>
      </c>
      <c r="J18">
        <f>F18+H18</f>
        <v>8</v>
      </c>
      <c r="K18">
        <f>82-Table3[[#This Row],[GP]]</f>
        <v>74</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1</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0</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4</v>
      </c>
      <c r="AC18">
        <f>Table3[[#This Row],[L_A]]+Table3[[#This Row],[L_H]]</f>
        <v>4</v>
      </c>
      <c r="AD18">
        <f>Table3[[#This Row],[RW_A]]+Table3[[#This Row],[RW_H]]</f>
        <v>3</v>
      </c>
      <c r="AE18">
        <f>Table3[[#This Row],[RL_A]]+Table3[[#This Row],[RL_H]]</f>
        <v>1</v>
      </c>
      <c r="AF18">
        <f>Table3[[#This Row],[OTW_A]]+Table3[[#This Row],[OTW_H]]</f>
        <v>1</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11</v>
      </c>
      <c r="AK18">
        <f>(3*(Table3[[#This Row],[RW_A]]+Table3[[#This Row],[RW_H]]))+(2*(Table3[[#This Row],[OTW_A]]+Table3[[#This Row],[SOW_A]]+Table3[[#This Row],[OTW_H]]+Table3[[#This Row],[SOW_H]]))+Table3[[#This Row],[OTL_A]]+Table3[[#This Row],[SOL_A]]+Table3[[#This Row],[OTL_H]]+Table3[[#This Row],[SOL_H]]</f>
        <v>14</v>
      </c>
      <c r="AL18" s="26">
        <f>Table3[[#This Row],[PTS]]/(2*Table3[[#This Row],[GP]])</f>
        <v>0.6875</v>
      </c>
      <c r="AM18" s="26">
        <f>Table3[[#This Row],[PTS2]]/(3*Table3[[#This Row],[GP]])</f>
        <v>0.58333333333333337</v>
      </c>
      <c r="AN18">
        <f>(2*Table3[[#This Row],[GR]])+Table3[[#This Row],[PTS]]</f>
        <v>159</v>
      </c>
      <c r="AO18">
        <f>(3*Table3[[#This Row],[GR]])+Table3[[#This Row],[PTS2]]</f>
        <v>236</v>
      </c>
      <c r="AP18" s="31" t="str">
        <f>_xlfn.CONCAT(TEXT(Table3[[#This Row],[W]], "0"), "-", TEXT(Table3[[#This Row],[RL]],"0"), "-", TEXT(Table3[[#This Row],[OTL]]+Table3[[#This Row],[SOL]], "0"))</f>
        <v>4-1-3</v>
      </c>
      <c r="AQ18">
        <f>COUNTIFS(DataRegularSeason20242025!$D$3:$D$1315,Table3[[#This Row],[Teams]],DataRegularSeason20242025!$K$3:$K$1315,0)</f>
        <v>1</v>
      </c>
      <c r="AR18">
        <f>SUMIF(DataRegularSeason20242025!$D$3:$D$1315,$A18, DataRegularSeason20242025!$J$3:$J$1315)</f>
        <v>13</v>
      </c>
      <c r="AS18">
        <f>SUMIF(DataRegularSeason20242025!$D$3:$D$1315,$A18, DataRegularSeason20242025!$K$3:$K$1315)</f>
        <v>9</v>
      </c>
      <c r="AT18">
        <f>AR18-AS18</f>
        <v>4</v>
      </c>
      <c r="AU18">
        <f>COUNTIFS(DataRegularSeason20242025!$E$3:$E$1315,Table3[[#This Row],[Teams]],DataRegularSeason20242025!$J$3:$J$1315,0)</f>
        <v>0</v>
      </c>
      <c r="AV18">
        <f>SUMIF(DataRegularSeason20242025!$E$3:$E$1315,$A18,DataRegularSeason20242025!$K$3:$K$1315)</f>
        <v>14</v>
      </c>
      <c r="AW18">
        <f>SUMIF(DataRegularSeason20242025!$E$3:$E$1315,$A18,DataRegularSeason20242025!$J$3:$J$1315)</f>
        <v>16</v>
      </c>
      <c r="AX18">
        <f>AV18-AW18</f>
        <v>-2</v>
      </c>
      <c r="AY18">
        <f>AR18+AV18</f>
        <v>27</v>
      </c>
      <c r="AZ18">
        <f>AS18+AW18</f>
        <v>25</v>
      </c>
      <c r="BA18">
        <f>AY18-AZ18</f>
        <v>2</v>
      </c>
      <c r="BB18" s="28">
        <f>Table3[[#This Row],[GF]]/Table3[[#This Row],[GP]]</f>
        <v>3.375</v>
      </c>
      <c r="BC18" s="28">
        <f>Table3[[#This Row],[GA]]/Table3[[#This Row],[GP]]</f>
        <v>3.125</v>
      </c>
      <c r="BD18" s="28">
        <f>(Table3[[#This Row],[GF]]-Table3[[#This Row],[GA]])/Table3[[#This Row],[GP]]</f>
        <v>0.25</v>
      </c>
      <c r="BE18">
        <f>COUNTIFS(DataRegularSeason20242025!$D$3:$D$1315,$A18,DataRegularSeason20242025!$H$3:$H$1315, $A18)</f>
        <v>3</v>
      </c>
      <c r="BF18">
        <f>COUNTIFS(DataRegularSeason20242025!$E$3:$E$1315,$A18,DataRegularSeason20242025!$H$3:$H$1315, $A18)</f>
        <v>3</v>
      </c>
      <c r="BG18">
        <f>BE18+BF18</f>
        <v>6</v>
      </c>
      <c r="BH18">
        <f>F18-BE18</f>
        <v>1</v>
      </c>
      <c r="BI18">
        <f>H18-BF18</f>
        <v>1</v>
      </c>
      <c r="BJ18">
        <f>BH18+BI18</f>
        <v>2</v>
      </c>
    </row>
    <row r="19" spans="1:64" x14ac:dyDescent="0.25">
      <c r="A19" t="s">
        <v>18</v>
      </c>
      <c r="B19" t="s">
        <v>98</v>
      </c>
      <c r="C19" t="s">
        <v>81</v>
      </c>
      <c r="D19">
        <f>COUNTIFS(DataRegularSeason20242025!$D$3:$D$1315,$A19,DataRegularSeason20242025!$R$3:$R$1315,1,DataRegularSeason20242025!$N$3:$N$1315,1) + COUNTIFS(DataRegularSeason20242025!$E$3:$E$1315,$A19,DataRegularSeason20242025!$R$3:$R$1315,1,DataRegularSeason20242025!$N$3:$N$1315,1)</f>
        <v>4</v>
      </c>
      <c r="E19" s="26">
        <f>Table3[[#This Row],[Watched]]/Table3[[#This Row],[GP]]</f>
        <v>0.4</v>
      </c>
      <c r="F19">
        <f>COUNTIFS(DataRegularSeason20242025!$N$3:$N$1315,1,DataRegularSeason20242025!$D$3:$D$1315,$A19)</f>
        <v>5</v>
      </c>
      <c r="G19">
        <f>41-Table3[[#This Row],[GP_A]]</f>
        <v>36</v>
      </c>
      <c r="H19">
        <f>COUNTIFS(DataRegularSeason20242025!$E$3:$E$1315,$A19,DataRegularSeason20242025!$N$3:$N$1315,1)</f>
        <v>5</v>
      </c>
      <c r="I19">
        <f>41-Table3[[#This Row],[GP_H]]</f>
        <v>36</v>
      </c>
      <c r="J19">
        <f>F19+H19</f>
        <v>10</v>
      </c>
      <c r="K19">
        <f>82-Table3[[#This Row],[GP]]</f>
        <v>72</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5</v>
      </c>
      <c r="AC19">
        <f>Table3[[#This Row],[L_A]]+Table3[[#This Row],[L_H]]</f>
        <v>5</v>
      </c>
      <c r="AD19">
        <f>Table3[[#This Row],[RW_A]]+Table3[[#This Row],[RW_H]]</f>
        <v>5</v>
      </c>
      <c r="AE19">
        <f>Table3[[#This Row],[RL_A]]+Table3[[#This Row],[RL_H]]</f>
        <v>4</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11</v>
      </c>
      <c r="AK19">
        <f>(3*(Table3[[#This Row],[RW_A]]+Table3[[#This Row],[RW_H]]))+(2*(Table3[[#This Row],[OTW_A]]+Table3[[#This Row],[SOW_A]]+Table3[[#This Row],[OTW_H]]+Table3[[#This Row],[SOW_H]]))+Table3[[#This Row],[OTL_A]]+Table3[[#This Row],[SOL_A]]+Table3[[#This Row],[OTL_H]]+Table3[[#This Row],[SOL_H]]</f>
        <v>16</v>
      </c>
      <c r="AL19" s="26">
        <f>Table3[[#This Row],[PTS]]/(2*Table3[[#This Row],[GP]])</f>
        <v>0.55000000000000004</v>
      </c>
      <c r="AM19" s="26">
        <f>Table3[[#This Row],[PTS2]]/(3*Table3[[#This Row],[GP]])</f>
        <v>0.53333333333333333</v>
      </c>
      <c r="AN19">
        <f>(2*Table3[[#This Row],[GR]])+Table3[[#This Row],[PTS]]</f>
        <v>155</v>
      </c>
      <c r="AO19">
        <f>(3*Table3[[#This Row],[GR]])+Table3[[#This Row],[PTS2]]</f>
        <v>232</v>
      </c>
      <c r="AP19" s="31" t="str">
        <f>_xlfn.CONCAT(TEXT(Table3[[#This Row],[W]], "0"), "-", TEXT(Table3[[#This Row],[RL]],"0"), "-", TEXT(Table3[[#This Row],[OTL]]+Table3[[#This Row],[SOL]], "0"))</f>
        <v>5-4-1</v>
      </c>
      <c r="AQ19">
        <f>COUNTIFS(DataRegularSeason20242025!$D$3:$D$1315,Table3[[#This Row],[Teams]],DataRegularSeason20242025!$K$3:$K$1315,0)</f>
        <v>0</v>
      </c>
      <c r="AR19">
        <f>SUMIF(DataRegularSeason20242025!$D$3:$D$1315,$A19, DataRegularSeason20242025!$J$3:$J$1315)</f>
        <v>15</v>
      </c>
      <c r="AS19">
        <f>SUMIF(DataRegularSeason20242025!$D$3:$D$1315,$A19, DataRegularSeason20242025!$K$3:$K$1315)</f>
        <v>17</v>
      </c>
      <c r="AT19">
        <f>AR19-AS19</f>
        <v>-2</v>
      </c>
      <c r="AU19">
        <f>COUNTIFS(DataRegularSeason20242025!$E$3:$E$1315,Table3[[#This Row],[Teams]],DataRegularSeason20242025!$J$3:$J$1315,0)</f>
        <v>0</v>
      </c>
      <c r="AV19">
        <f>SUMIF(DataRegularSeason20242025!$E$3:$E$1315,$A19,DataRegularSeason20242025!$K$3:$K$1315)</f>
        <v>17</v>
      </c>
      <c r="AW19">
        <f>SUMIF(DataRegularSeason20242025!$E$3:$E$1315,$A19,DataRegularSeason20242025!$J$3:$J$1315)</f>
        <v>15</v>
      </c>
      <c r="AX19">
        <f>AV19-AW19</f>
        <v>2</v>
      </c>
      <c r="AY19">
        <f>AR19+AV19</f>
        <v>32</v>
      </c>
      <c r="AZ19">
        <f>AS19+AW19</f>
        <v>32</v>
      </c>
      <c r="BA19">
        <f>AY19-AZ19</f>
        <v>0</v>
      </c>
      <c r="BB19" s="28">
        <f>Table3[[#This Row],[GF]]/Table3[[#This Row],[GP]]</f>
        <v>3.2</v>
      </c>
      <c r="BC19" s="28">
        <f>Table3[[#This Row],[GA]]/Table3[[#This Row],[GP]]</f>
        <v>3.2</v>
      </c>
      <c r="BD19" s="28">
        <f>(Table3[[#This Row],[GF]]-Table3[[#This Row],[GA]])/Table3[[#This Row],[GP]]</f>
        <v>0</v>
      </c>
      <c r="BE19">
        <f>COUNTIFS(DataRegularSeason20242025!$D$3:$D$1315,$A19,DataRegularSeason20242025!$H$3:$H$1315, $A19)</f>
        <v>4</v>
      </c>
      <c r="BF19">
        <f>COUNTIFS(DataRegularSeason20242025!$E$3:$E$1315,$A19,DataRegularSeason20242025!$H$3:$H$1315, $A19)</f>
        <v>3</v>
      </c>
      <c r="BG19">
        <f>BE19+BF19</f>
        <v>7</v>
      </c>
      <c r="BH19">
        <f>F19-BE19</f>
        <v>1</v>
      </c>
      <c r="BI19">
        <f>H19-BF19</f>
        <v>2</v>
      </c>
      <c r="BJ19">
        <f>BH19+BI19</f>
        <v>3</v>
      </c>
    </row>
    <row r="20" spans="1:64"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4</v>
      </c>
      <c r="E20" s="26">
        <f>Table3[[#This Row],[Watched]]/Table3[[#This Row],[GP]]</f>
        <v>0.44444444444444442</v>
      </c>
      <c r="F20">
        <f>COUNTIFS(DataRegularSeason20242025!$N$3:$N$1315,1,DataRegularSeason20242025!$D$3:$D$1315,$A20)</f>
        <v>4</v>
      </c>
      <c r="G20">
        <f>41-Table3[[#This Row],[GP_A]]</f>
        <v>37</v>
      </c>
      <c r="H20">
        <f>COUNTIFS(DataRegularSeason20242025!$E$3:$E$1315,$A20,DataRegularSeason20242025!$N$3:$N$1315,1)</f>
        <v>5</v>
      </c>
      <c r="I20">
        <f>41-Table3[[#This Row],[GP_H]]</f>
        <v>36</v>
      </c>
      <c r="J20">
        <f>F20+H20</f>
        <v>9</v>
      </c>
      <c r="K20">
        <f>82-Table3[[#This Row],[GP]]</f>
        <v>73</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2</v>
      </c>
      <c r="Q20">
        <f>COUNTIFS(DataRegularSeason20242025!$D$3:$D$1315,$A20, DataRegularSeason20242025!$S$3:$S$1315, $A20,DataRegularSeason20242025!$M$3:$M$1315,"REG")</f>
        <v>2</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3</v>
      </c>
      <c r="Y20">
        <f>COUNTIFS(DataRegularSeason20242025!$E$3:$E$1315,$A20, DataRegularSeason20242025!$S$3:$S$1315, $A20,DataRegularSeason20242025!$M$3:$M$1315,"REG")</f>
        <v>2</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4</v>
      </c>
      <c r="AC20">
        <f>Table3[[#This Row],[L_A]]+Table3[[#This Row],[L_H]]</f>
        <v>5</v>
      </c>
      <c r="AD20">
        <f>Table3[[#This Row],[RW_A]]+Table3[[#This Row],[RW_H]]</f>
        <v>4</v>
      </c>
      <c r="AE20">
        <f>Table3[[#This Row],[RL_A]]+Table3[[#This Row],[RL_H]]</f>
        <v>4</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13</v>
      </c>
      <c r="AL20" s="26">
        <f>Table3[[#This Row],[PTS]]/(2*Table3[[#This Row],[GP]])</f>
        <v>0.5</v>
      </c>
      <c r="AM20" s="26">
        <f>Table3[[#This Row],[PTS2]]/(3*Table3[[#This Row],[GP]])</f>
        <v>0.48148148148148145</v>
      </c>
      <c r="AN20">
        <f>(2*Table3[[#This Row],[GR]])+Table3[[#This Row],[PTS]]</f>
        <v>155</v>
      </c>
      <c r="AO20">
        <f>(3*Table3[[#This Row],[GR]])+Table3[[#This Row],[PTS2]]</f>
        <v>232</v>
      </c>
      <c r="AP20" s="31" t="str">
        <f>_xlfn.CONCAT(TEXT(Table3[[#This Row],[W]], "0"), "-", TEXT(Table3[[#This Row],[RL]],"0"), "-", TEXT(Table3[[#This Row],[OTL]]+Table3[[#This Row],[SOL]], "0"))</f>
        <v>4-4-1</v>
      </c>
      <c r="AQ20">
        <f>COUNTIFS(DataRegularSeason20242025!$D$3:$D$1315,Table3[[#This Row],[Teams]],DataRegularSeason20242025!$K$3:$K$1315,0)</f>
        <v>1</v>
      </c>
      <c r="AR20">
        <f>SUMIF(DataRegularSeason20242025!$D$3:$D$1315,$A20, DataRegularSeason20242025!$J$3:$J$1315)</f>
        <v>10</v>
      </c>
      <c r="AS20">
        <f>SUMIF(DataRegularSeason20242025!$D$3:$D$1315,$A20, DataRegularSeason20242025!$K$3:$K$1315)</f>
        <v>11</v>
      </c>
      <c r="AT20">
        <f>AR20-AS20</f>
        <v>-1</v>
      </c>
      <c r="AU20">
        <f>COUNTIFS(DataRegularSeason20242025!$E$3:$E$1315,Table3[[#This Row],[Teams]],DataRegularSeason20242025!$J$3:$J$1315,0)</f>
        <v>1</v>
      </c>
      <c r="AV20">
        <f>SUMIF(DataRegularSeason20242025!$E$3:$E$1315,$A20,DataRegularSeason20242025!$K$3:$K$1315)</f>
        <v>15</v>
      </c>
      <c r="AW20">
        <f>SUMIF(DataRegularSeason20242025!$E$3:$E$1315,$A20,DataRegularSeason20242025!$J$3:$J$1315)</f>
        <v>17</v>
      </c>
      <c r="AX20">
        <f>AV20-AW20</f>
        <v>-2</v>
      </c>
      <c r="AY20">
        <f>AR20+AV20</f>
        <v>25</v>
      </c>
      <c r="AZ20">
        <f>AS20+AW20</f>
        <v>28</v>
      </c>
      <c r="BA20">
        <f>AY20-AZ20</f>
        <v>-3</v>
      </c>
      <c r="BB20" s="28">
        <f>Table3[[#This Row],[GF]]/Table3[[#This Row],[GP]]</f>
        <v>2.7777777777777777</v>
      </c>
      <c r="BC20" s="28">
        <f>Table3[[#This Row],[GA]]/Table3[[#This Row],[GP]]</f>
        <v>3.1111111111111112</v>
      </c>
      <c r="BD20" s="28">
        <f>(Table3[[#This Row],[GF]]-Table3[[#This Row],[GA]])/Table3[[#This Row],[GP]]</f>
        <v>-0.33333333333333331</v>
      </c>
      <c r="BE20">
        <f>COUNTIFS(DataRegularSeason20242025!$D$3:$D$1315,$A20,DataRegularSeason20242025!$H$3:$H$1315, $A20)</f>
        <v>0</v>
      </c>
      <c r="BF20">
        <f>COUNTIFS(DataRegularSeason20242025!$E$3:$E$1315,$A20,DataRegularSeason20242025!$H$3:$H$1315, $A20)</f>
        <v>1</v>
      </c>
      <c r="BG20">
        <f>BE20+BF20</f>
        <v>1</v>
      </c>
      <c r="BH20">
        <f>F20-BE20</f>
        <v>4</v>
      </c>
      <c r="BI20">
        <f>H20-BF20</f>
        <v>4</v>
      </c>
      <c r="BJ20">
        <f>BH20+BI20</f>
        <v>8</v>
      </c>
    </row>
    <row r="21" spans="1:64"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4</v>
      </c>
      <c r="E21" s="26">
        <f>Table3[[#This Row],[Watched]]/Table3[[#This Row],[GP]]</f>
        <v>0.4</v>
      </c>
      <c r="F21">
        <f>COUNTIFS(DataRegularSeason20242025!$N$3:$N$1315,1,DataRegularSeason20242025!$D$3:$D$1315,$A21)</f>
        <v>4</v>
      </c>
      <c r="G21">
        <f>41-Table3[[#This Row],[GP_A]]</f>
        <v>37</v>
      </c>
      <c r="H21">
        <f>COUNTIFS(DataRegularSeason20242025!$E$3:$E$1315,$A21,DataRegularSeason20242025!$N$3:$N$1315,1)</f>
        <v>6</v>
      </c>
      <c r="I21">
        <f>41-Table3[[#This Row],[GP_H]]</f>
        <v>35</v>
      </c>
      <c r="J21">
        <f>F21+H21</f>
        <v>10</v>
      </c>
      <c r="K21">
        <f>82-Table3[[#This Row],[GP]]</f>
        <v>72</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3</v>
      </c>
      <c r="Q21">
        <f>COUNTIFS(DataRegularSeason20242025!$D$3:$D$1315,$A21, DataRegularSeason20242025!$S$3:$S$1315, $A21,DataRegularSeason20242025!$M$3:$M$1315,"REG")</f>
        <v>2</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4</v>
      </c>
      <c r="AC21">
        <f>Table3[[#This Row],[L_A]]+Table3[[#This Row],[L_H]]</f>
        <v>6</v>
      </c>
      <c r="AD21">
        <f>Table3[[#This Row],[RW_A]]+Table3[[#This Row],[RW_H]]</f>
        <v>4</v>
      </c>
      <c r="AE21">
        <f>Table3[[#This Row],[RL_A]]+Table3[[#This Row],[RL_H]]</f>
        <v>5</v>
      </c>
      <c r="AF21">
        <f>Table3[[#This Row],[OTW_A]]+Table3[[#This Row],[OTW_H]]</f>
        <v>0</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9</v>
      </c>
      <c r="AK21">
        <f>(3*(Table3[[#This Row],[RW_A]]+Table3[[#This Row],[RW_H]]))+(2*(Table3[[#This Row],[OTW_A]]+Table3[[#This Row],[SOW_A]]+Table3[[#This Row],[OTW_H]]+Table3[[#This Row],[SOW_H]]))+Table3[[#This Row],[OTL_A]]+Table3[[#This Row],[SOL_A]]+Table3[[#This Row],[OTL_H]]+Table3[[#This Row],[SOL_H]]</f>
        <v>13</v>
      </c>
      <c r="AL21" s="26">
        <f>Table3[[#This Row],[PTS]]/(2*Table3[[#This Row],[GP]])</f>
        <v>0.45</v>
      </c>
      <c r="AM21" s="26">
        <f>Table3[[#This Row],[PTS2]]/(3*Table3[[#This Row],[GP]])</f>
        <v>0.43333333333333335</v>
      </c>
      <c r="AN21">
        <f>(2*Table3[[#This Row],[GR]])+Table3[[#This Row],[PTS]]</f>
        <v>153</v>
      </c>
      <c r="AO21">
        <f>(3*Table3[[#This Row],[GR]])+Table3[[#This Row],[PTS2]]</f>
        <v>229</v>
      </c>
      <c r="AP21" s="31" t="str">
        <f>_xlfn.CONCAT(TEXT(Table3[[#This Row],[W]], "0"), "-", TEXT(Table3[[#This Row],[RL]],"0"), "-", TEXT(Table3[[#This Row],[OTL]]+Table3[[#This Row],[SOL]], "0"))</f>
        <v>4-5-1</v>
      </c>
      <c r="AQ21">
        <f>COUNTIFS(DataRegularSeason20242025!$D$3:$D$1315,Table3[[#This Row],[Teams]],DataRegularSeason20242025!$K$3:$K$1315,0)</f>
        <v>0</v>
      </c>
      <c r="AR21">
        <f>SUMIF(DataRegularSeason20242025!$D$3:$D$1315,$A21, DataRegularSeason20242025!$J$3:$J$1315)</f>
        <v>14</v>
      </c>
      <c r="AS21">
        <f>SUMIF(DataRegularSeason20242025!$D$3:$D$1315,$A21, DataRegularSeason20242025!$K$3:$K$1315)</f>
        <v>17</v>
      </c>
      <c r="AT21">
        <f>AR21-AS21</f>
        <v>-3</v>
      </c>
      <c r="AU21">
        <f>COUNTIFS(DataRegularSeason20242025!$E$3:$E$1315,Table3[[#This Row],[Teams]],DataRegularSeason20242025!$J$3:$J$1315,0)</f>
        <v>0</v>
      </c>
      <c r="AV21">
        <f>SUMIF(DataRegularSeason20242025!$E$3:$E$1315,$A21,DataRegularSeason20242025!$K$3:$K$1315)</f>
        <v>18</v>
      </c>
      <c r="AW21">
        <f>SUMIF(DataRegularSeason20242025!$E$3:$E$1315,$A21,DataRegularSeason20242025!$J$3:$J$1315)</f>
        <v>19</v>
      </c>
      <c r="AX21">
        <f>AV21-AW21</f>
        <v>-1</v>
      </c>
      <c r="AY21">
        <f>AR21+AV21</f>
        <v>32</v>
      </c>
      <c r="AZ21">
        <f>AS21+AW21</f>
        <v>36</v>
      </c>
      <c r="BA21">
        <f>AY21-AZ21</f>
        <v>-4</v>
      </c>
      <c r="BB21" s="28">
        <f>Table3[[#This Row],[GF]]/Table3[[#This Row],[GP]]</f>
        <v>3.2</v>
      </c>
      <c r="BC21" s="28">
        <f>Table3[[#This Row],[GA]]/Table3[[#This Row],[GP]]</f>
        <v>3.6</v>
      </c>
      <c r="BD21" s="28">
        <f>(Table3[[#This Row],[GF]]-Table3[[#This Row],[GA]])/Table3[[#This Row],[GP]]</f>
        <v>-0.4</v>
      </c>
      <c r="BE21">
        <f>COUNTIFS(DataRegularSeason20242025!$D$3:$D$1315,$A21,DataRegularSeason20242025!$H$3:$H$1315, $A21)</f>
        <v>1</v>
      </c>
      <c r="BF21">
        <f>COUNTIFS(DataRegularSeason20242025!$E$3:$E$1315,$A21,DataRegularSeason20242025!$H$3:$H$1315, $A21)</f>
        <v>3</v>
      </c>
      <c r="BG21">
        <f>BE21+BF21</f>
        <v>4</v>
      </c>
      <c r="BH21">
        <f>F21-BE21</f>
        <v>3</v>
      </c>
      <c r="BI21">
        <f>H21-BF21</f>
        <v>3</v>
      </c>
      <c r="BJ21">
        <f>BH21+BI21</f>
        <v>6</v>
      </c>
    </row>
    <row r="22" spans="1:64" x14ac:dyDescent="0.25">
      <c r="A22" t="s">
        <v>26</v>
      </c>
      <c r="B22" t="s">
        <v>97</v>
      </c>
      <c r="C22" t="s">
        <v>95</v>
      </c>
      <c r="D22">
        <f>COUNTIFS(DataRegularSeason20242025!$D$3:$D$1315,$A22,DataRegularSeason20242025!$R$3:$R$1315,1,DataRegularSeason20242025!$N$3:$N$1315,1) + COUNTIFS(DataRegularSeason20242025!$E$3:$E$1315,$A22,DataRegularSeason20242025!$R$3:$R$1315,1,DataRegularSeason20242025!$N$3:$N$1315,1)</f>
        <v>4</v>
      </c>
      <c r="E22" s="26">
        <f>Table3[[#This Row],[Watched]]/Table3[[#This Row],[GP]]</f>
        <v>0.4</v>
      </c>
      <c r="F22">
        <f>COUNTIFS(DataRegularSeason20242025!$N$3:$N$1315,1,DataRegularSeason20242025!$D$3:$D$1315,$A22)</f>
        <v>4</v>
      </c>
      <c r="G22">
        <f>41-Table3[[#This Row],[GP_A]]</f>
        <v>37</v>
      </c>
      <c r="H22">
        <f>COUNTIFS(DataRegularSeason20242025!$E$3:$E$1315,$A22,DataRegularSeason20242025!$N$3:$N$1315,1)</f>
        <v>6</v>
      </c>
      <c r="I22">
        <f>41-Table3[[#This Row],[GP_H]]</f>
        <v>35</v>
      </c>
      <c r="J22">
        <f>F22+H22</f>
        <v>10</v>
      </c>
      <c r="K22">
        <f>82-Table3[[#This Row],[GP]]</f>
        <v>72</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1</v>
      </c>
      <c r="Q22">
        <f>COUNTIFS(DataRegularSeason20242025!$D$3:$D$1315,$A22, DataRegularSeason20242025!$S$3:$S$1315, $A22,DataRegularSeason20242025!$M$3:$M$1315,"REG")</f>
        <v>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4</v>
      </c>
      <c r="Y22">
        <f>COUNTIFS(DataRegularSeason20242025!$E$3:$E$1315,$A22, DataRegularSeason20242025!$S$3:$S$1315, $A22,DataRegularSeason20242025!$M$3:$M$1315,"REG")</f>
        <v>4</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5</v>
      </c>
      <c r="AC22">
        <f>Table3[[#This Row],[L_A]]+Table3[[#This Row],[L_H]]</f>
        <v>5</v>
      </c>
      <c r="AD22">
        <f>Table3[[#This Row],[RW_A]]+Table3[[#This Row],[RW_H]]</f>
        <v>4</v>
      </c>
      <c r="AE22">
        <f>Table3[[#This Row],[RL_A]]+Table3[[#This Row],[RL_H]]</f>
        <v>5</v>
      </c>
      <c r="AF22">
        <f>Table3[[#This Row],[OTW_A]]+Table3[[#This Row],[OTW_H]]</f>
        <v>1</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10</v>
      </c>
      <c r="AK22">
        <f>(3*(Table3[[#This Row],[RW_A]]+Table3[[#This Row],[RW_H]]))+(2*(Table3[[#This Row],[OTW_A]]+Table3[[#This Row],[SOW_A]]+Table3[[#This Row],[OTW_H]]+Table3[[#This Row],[SOW_H]]))+Table3[[#This Row],[OTL_A]]+Table3[[#This Row],[SOL_A]]+Table3[[#This Row],[OTL_H]]+Table3[[#This Row],[SOL_H]]</f>
        <v>14</v>
      </c>
      <c r="AL22" s="26">
        <f>Table3[[#This Row],[PTS]]/(2*Table3[[#This Row],[GP]])</f>
        <v>0.5</v>
      </c>
      <c r="AM22" s="26">
        <f>Table3[[#This Row],[PTS2]]/(3*Table3[[#This Row],[GP]])</f>
        <v>0.46666666666666667</v>
      </c>
      <c r="AN22">
        <f>(2*Table3[[#This Row],[GR]])+Table3[[#This Row],[PTS]]</f>
        <v>154</v>
      </c>
      <c r="AO22">
        <f>(3*Table3[[#This Row],[GR]])+Table3[[#This Row],[PTS2]]</f>
        <v>230</v>
      </c>
      <c r="AP22" s="31" t="str">
        <f>_xlfn.CONCAT(TEXT(Table3[[#This Row],[W]], "0"), "-", TEXT(Table3[[#This Row],[RL]],"0"), "-", TEXT(Table3[[#This Row],[OTL]]+Table3[[#This Row],[SOL]], "0"))</f>
        <v>5-5-0</v>
      </c>
      <c r="AQ22">
        <f>COUNTIFS(DataRegularSeason20242025!$D$3:$D$1315,Table3[[#This Row],[Teams]],DataRegularSeason20242025!$K$3:$K$1315,0)</f>
        <v>0</v>
      </c>
      <c r="AR22">
        <f>SUMIF(DataRegularSeason20242025!$D$3:$D$1315,$A22, DataRegularSeason20242025!$J$3:$J$1315)</f>
        <v>16</v>
      </c>
      <c r="AS22">
        <f>SUMIF(DataRegularSeason20242025!$D$3:$D$1315,$A22, DataRegularSeason20242025!$K$3:$K$1315)</f>
        <v>12</v>
      </c>
      <c r="AT22">
        <f>AR22-AS22</f>
        <v>4</v>
      </c>
      <c r="AU22">
        <f>COUNTIFS(DataRegularSeason20242025!$E$3:$E$1315,Table3[[#This Row],[Teams]],DataRegularSeason20242025!$J$3:$J$1315,0)</f>
        <v>0</v>
      </c>
      <c r="AV22">
        <f>SUMIF(DataRegularSeason20242025!$E$3:$E$1315,$A22,DataRegularSeason20242025!$K$3:$K$1315)</f>
        <v>20</v>
      </c>
      <c r="AW22">
        <f>SUMIF(DataRegularSeason20242025!$E$3:$E$1315,$A22,DataRegularSeason20242025!$J$3:$J$1315)</f>
        <v>29</v>
      </c>
      <c r="AX22">
        <f>AV22-AW22</f>
        <v>-9</v>
      </c>
      <c r="AY22">
        <f>AR22+AV22</f>
        <v>36</v>
      </c>
      <c r="AZ22">
        <f>AS22+AW22</f>
        <v>41</v>
      </c>
      <c r="BA22">
        <f>AY22-AZ22</f>
        <v>-5</v>
      </c>
      <c r="BB22" s="28">
        <f>Table3[[#This Row],[GF]]/Table3[[#This Row],[GP]]</f>
        <v>3.6</v>
      </c>
      <c r="BC22" s="28">
        <f>Table3[[#This Row],[GA]]/Table3[[#This Row],[GP]]</f>
        <v>4.0999999999999996</v>
      </c>
      <c r="BD22" s="28">
        <f>(Table3[[#This Row],[GF]]-Table3[[#This Row],[GA]])/Table3[[#This Row],[GP]]</f>
        <v>-0.5</v>
      </c>
      <c r="BE22">
        <f>COUNTIFS(DataRegularSeason20242025!$D$3:$D$1315,$A22,DataRegularSeason20242025!$H$3:$H$1315, $A22)</f>
        <v>2</v>
      </c>
      <c r="BF22">
        <f>COUNTIFS(DataRegularSeason20242025!$E$3:$E$1315,$A22,DataRegularSeason20242025!$H$3:$H$1315, $A22)</f>
        <v>5</v>
      </c>
      <c r="BG22">
        <f>BE22+BF22</f>
        <v>7</v>
      </c>
      <c r="BH22">
        <f>F22-BE22</f>
        <v>2</v>
      </c>
      <c r="BI22">
        <f>H22-BF22</f>
        <v>1</v>
      </c>
      <c r="BJ22">
        <f>BH22+BI22</f>
        <v>3</v>
      </c>
    </row>
    <row r="23" spans="1:64"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5</v>
      </c>
      <c r="E23" s="26">
        <f>Table3[[#This Row],[Watched]]/Table3[[#This Row],[GP]]</f>
        <v>0.5</v>
      </c>
      <c r="F23">
        <f>COUNTIFS(DataRegularSeason20242025!$N$3:$N$1315,1,DataRegularSeason20242025!$D$3:$D$1315,$A23)</f>
        <v>6</v>
      </c>
      <c r="G23">
        <f>41-Table3[[#This Row],[GP_A]]</f>
        <v>35</v>
      </c>
      <c r="H23">
        <f>COUNTIFS(DataRegularSeason20242025!$E$3:$E$1315,$A23,DataRegularSeason20242025!$N$3:$N$1315,1)</f>
        <v>4</v>
      </c>
      <c r="I23">
        <f>41-Table3[[#This Row],[GP_H]]</f>
        <v>37</v>
      </c>
      <c r="J23">
        <f>F23+H23</f>
        <v>10</v>
      </c>
      <c r="K23">
        <f>82-Table3[[#This Row],[GP]]</f>
        <v>72</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4</v>
      </c>
      <c r="Q23">
        <f>COUNTIFS(DataRegularSeason20242025!$D$3:$D$1315,$A23, DataRegularSeason20242025!$S$3:$S$1315, $A23,DataRegularSeason20242025!$M$3:$M$1315,"REG")</f>
        <v>3</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3</v>
      </c>
      <c r="Y23">
        <f>COUNTIFS(DataRegularSeason20242025!$E$3:$E$1315,$A23, DataRegularSeason20242025!$S$3:$S$1315, $A23,DataRegularSeason20242025!$M$3:$M$1315,"REG")</f>
        <v>3</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3</v>
      </c>
      <c r="AC23">
        <f>Table3[[#This Row],[L_A]]+Table3[[#This Row],[L_H]]</f>
        <v>7</v>
      </c>
      <c r="AD23">
        <f>Table3[[#This Row],[RW_A]]+Table3[[#This Row],[RW_H]]</f>
        <v>2</v>
      </c>
      <c r="AE23">
        <f>Table3[[#This Row],[RL_A]]+Table3[[#This Row],[RL_H]]</f>
        <v>6</v>
      </c>
      <c r="AF23">
        <f>Table3[[#This Row],[OTW_A]]+Table3[[#This Row],[OTW_H]]</f>
        <v>0</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7</v>
      </c>
      <c r="AK23">
        <f>(3*(Table3[[#This Row],[RW_A]]+Table3[[#This Row],[RW_H]]))+(2*(Table3[[#This Row],[OTW_A]]+Table3[[#This Row],[SOW_A]]+Table3[[#This Row],[OTW_H]]+Table3[[#This Row],[SOW_H]]))+Table3[[#This Row],[OTL_A]]+Table3[[#This Row],[SOL_A]]+Table3[[#This Row],[OTL_H]]+Table3[[#This Row],[SOL_H]]</f>
        <v>9</v>
      </c>
      <c r="AL23" s="26">
        <f>Table3[[#This Row],[PTS]]/(2*Table3[[#This Row],[GP]])</f>
        <v>0.35</v>
      </c>
      <c r="AM23" s="26">
        <f>Table3[[#This Row],[PTS2]]/(3*Table3[[#This Row],[GP]])</f>
        <v>0.3</v>
      </c>
      <c r="AN23">
        <f>(2*Table3[[#This Row],[GR]])+Table3[[#This Row],[PTS]]</f>
        <v>151</v>
      </c>
      <c r="AO23">
        <f>(3*Table3[[#This Row],[GR]])+Table3[[#This Row],[PTS2]]</f>
        <v>225</v>
      </c>
      <c r="AP23" s="31" t="str">
        <f>_xlfn.CONCAT(TEXT(Table3[[#This Row],[W]], "0"), "-", TEXT(Table3[[#This Row],[RL]],"0"), "-", TEXT(Table3[[#This Row],[OTL]]+Table3[[#This Row],[SOL]], "0"))</f>
        <v>3-6-1</v>
      </c>
      <c r="AQ23">
        <f>COUNTIFS(DataRegularSeason20242025!$D$3:$D$1315,Table3[[#This Row],[Teams]],DataRegularSeason20242025!$K$3:$K$1315,0)</f>
        <v>1</v>
      </c>
      <c r="AR23">
        <f>SUMIF(DataRegularSeason20242025!$D$3:$D$1315,$A23, DataRegularSeason20242025!$J$3:$J$1315)</f>
        <v>18</v>
      </c>
      <c r="AS23">
        <f>SUMIF(DataRegularSeason20242025!$D$3:$D$1315,$A23, DataRegularSeason20242025!$K$3:$K$1315)</f>
        <v>24</v>
      </c>
      <c r="AT23">
        <f>AR23-AS23</f>
        <v>-6</v>
      </c>
      <c r="AU23">
        <f>COUNTIFS(DataRegularSeason20242025!$E$3:$E$1315,Table3[[#This Row],[Teams]],DataRegularSeason20242025!$J$3:$J$1315,0)</f>
        <v>0</v>
      </c>
      <c r="AV23">
        <f>SUMIF(DataRegularSeason20242025!$E$3:$E$1315,$A23,DataRegularSeason20242025!$K$3:$K$1315)</f>
        <v>11</v>
      </c>
      <c r="AW23">
        <f>SUMIF(DataRegularSeason20242025!$E$3:$E$1315,$A23,DataRegularSeason20242025!$J$3:$J$1315)</f>
        <v>16</v>
      </c>
      <c r="AX23">
        <f>AV23-AW23</f>
        <v>-5</v>
      </c>
      <c r="AY23">
        <f>AR23+AV23</f>
        <v>29</v>
      </c>
      <c r="AZ23">
        <f>AS23+AW23</f>
        <v>40</v>
      </c>
      <c r="BA23">
        <f>AY23-AZ23</f>
        <v>-11</v>
      </c>
      <c r="BB23" s="28">
        <f>Table3[[#This Row],[GF]]/Table3[[#This Row],[GP]]</f>
        <v>2.9</v>
      </c>
      <c r="BC23" s="28">
        <f>Table3[[#This Row],[GA]]/Table3[[#This Row],[GP]]</f>
        <v>4</v>
      </c>
      <c r="BD23" s="28">
        <f>(Table3[[#This Row],[GF]]-Table3[[#This Row],[GA]])/Table3[[#This Row],[GP]]</f>
        <v>-1.1000000000000001</v>
      </c>
      <c r="BE23">
        <f>COUNTIFS(DataRegularSeason20242025!$D$3:$D$1315,$A23,DataRegularSeason20242025!$H$3:$H$1315, $A23)</f>
        <v>3</v>
      </c>
      <c r="BF23">
        <f>COUNTIFS(DataRegularSeason20242025!$E$3:$E$1315,$A23,DataRegularSeason20242025!$H$3:$H$1315, $A23)</f>
        <v>0</v>
      </c>
      <c r="BG23">
        <f>BE23+BF23</f>
        <v>3</v>
      </c>
      <c r="BH23">
        <f>F23-BE23</f>
        <v>3</v>
      </c>
      <c r="BI23">
        <f>H23-BF23</f>
        <v>4</v>
      </c>
      <c r="BJ23">
        <f>BH23+BI23</f>
        <v>7</v>
      </c>
    </row>
    <row r="24" spans="1:64"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3</v>
      </c>
      <c r="E24" s="26">
        <f>Table3[[#This Row],[Watched]]/Table3[[#This Row],[GP]]</f>
        <v>0.375</v>
      </c>
      <c r="F24">
        <f>COUNTIFS(DataRegularSeason20242025!$N$3:$N$1315,1,DataRegularSeason20242025!$D$3:$D$1315,$A24)</f>
        <v>3</v>
      </c>
      <c r="G24">
        <f>41-Table3[[#This Row],[GP_A]]</f>
        <v>38</v>
      </c>
      <c r="H24">
        <f>COUNTIFS(DataRegularSeason20242025!$E$3:$E$1315,$A24,DataRegularSeason20242025!$N$3:$N$1315,1)</f>
        <v>5</v>
      </c>
      <c r="I24">
        <f>41-Table3[[#This Row],[GP_H]]</f>
        <v>36</v>
      </c>
      <c r="J24">
        <f>F24+H24</f>
        <v>8</v>
      </c>
      <c r="K24">
        <f>82-Table3[[#This Row],[GP]]</f>
        <v>74</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2</v>
      </c>
      <c r="Q24">
        <f>COUNTIFS(DataRegularSeason20242025!$D$3:$D$1315,$A24, DataRegularSeason20242025!$S$3:$S$1315, $A24,DataRegularSeason20242025!$M$3:$M$1315,"REG")</f>
        <v>1</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2</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4</v>
      </c>
      <c r="AD24">
        <f>Table3[[#This Row],[RW_A]]+Table3[[#This Row],[RW_H]]</f>
        <v>4</v>
      </c>
      <c r="AE24">
        <f>Table3[[#This Row],[RL_A]]+Table3[[#This Row],[RL_H]]</f>
        <v>3</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13</v>
      </c>
      <c r="AL24" s="26">
        <f>Table3[[#This Row],[PTS]]/(2*Table3[[#This Row],[GP]])</f>
        <v>0.5625</v>
      </c>
      <c r="AM24" s="26">
        <f>Table3[[#This Row],[PTS2]]/(3*Table3[[#This Row],[GP]])</f>
        <v>0.54166666666666663</v>
      </c>
      <c r="AN24">
        <f>(2*Table3[[#This Row],[GR]])+Table3[[#This Row],[PTS]]</f>
        <v>157</v>
      </c>
      <c r="AO24">
        <f>(3*Table3[[#This Row],[GR]])+Table3[[#This Row],[PTS2]]</f>
        <v>235</v>
      </c>
      <c r="AP24" s="31" t="str">
        <f>_xlfn.CONCAT(TEXT(Table3[[#This Row],[W]], "0"), "-", TEXT(Table3[[#This Row],[RL]],"0"), "-", TEXT(Table3[[#This Row],[OTL]]+Table3[[#This Row],[SOL]], "0"))</f>
        <v>4-3-1</v>
      </c>
      <c r="AQ24">
        <f>COUNTIFS(DataRegularSeason20242025!$D$3:$D$1315,Table3[[#This Row],[Teams]],DataRegularSeason20242025!$K$3:$K$1315,0)</f>
        <v>0</v>
      </c>
      <c r="AR24">
        <f>SUMIF(DataRegularSeason20242025!$D$3:$D$1315,$A24, DataRegularSeason20242025!$J$3:$J$1315)</f>
        <v>11</v>
      </c>
      <c r="AS24">
        <f>SUMIF(DataRegularSeason20242025!$D$3:$D$1315,$A24, DataRegularSeason20242025!$K$3:$K$1315)</f>
        <v>11</v>
      </c>
      <c r="AT24">
        <f>AR24-AS24</f>
        <v>0</v>
      </c>
      <c r="AU24">
        <f>COUNTIFS(DataRegularSeason20242025!$E$3:$E$1315,Table3[[#This Row],[Teams]],DataRegularSeason20242025!$J$3:$J$1315,0)</f>
        <v>0</v>
      </c>
      <c r="AV24">
        <f>SUMIF(DataRegularSeason20242025!$E$3:$E$1315,$A24,DataRegularSeason20242025!$K$3:$K$1315)</f>
        <v>22</v>
      </c>
      <c r="AW24">
        <f>SUMIF(DataRegularSeason20242025!$E$3:$E$1315,$A24,DataRegularSeason20242025!$J$3:$J$1315)</f>
        <v>14</v>
      </c>
      <c r="AX24">
        <f>AV24-AW24</f>
        <v>8</v>
      </c>
      <c r="AY24">
        <f>AR24+AV24</f>
        <v>33</v>
      </c>
      <c r="AZ24">
        <f>AS24+AW24</f>
        <v>25</v>
      </c>
      <c r="BA24">
        <f>AY24-AZ24</f>
        <v>8</v>
      </c>
      <c r="BB24" s="28">
        <f>Table3[[#This Row],[GF]]/Table3[[#This Row],[GP]]</f>
        <v>4.125</v>
      </c>
      <c r="BC24" s="28">
        <f>Table3[[#This Row],[GA]]/Table3[[#This Row],[GP]]</f>
        <v>3.125</v>
      </c>
      <c r="BD24" s="28">
        <f>(Table3[[#This Row],[GF]]-Table3[[#This Row],[GA]])/Table3[[#This Row],[GP]]</f>
        <v>1</v>
      </c>
      <c r="BE24">
        <f>COUNTIFS(DataRegularSeason20242025!$D$3:$D$1315,$A24,DataRegularSeason20242025!$H$3:$H$1315, $A24)</f>
        <v>1</v>
      </c>
      <c r="BF24">
        <f>COUNTIFS(DataRegularSeason20242025!$E$3:$E$1315,$A24,DataRegularSeason20242025!$H$3:$H$1315, $A24)</f>
        <v>1</v>
      </c>
      <c r="BG24">
        <f>BE24+BF24</f>
        <v>2</v>
      </c>
      <c r="BH24">
        <f>F24-BE24</f>
        <v>2</v>
      </c>
      <c r="BI24">
        <f>H24-BF24</f>
        <v>4</v>
      </c>
      <c r="BJ24">
        <f>BH24+BI24</f>
        <v>6</v>
      </c>
    </row>
    <row r="25" spans="1:64"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3</v>
      </c>
      <c r="E25" s="26">
        <f>Table3[[#This Row],[Watched]]/Table3[[#This Row],[GP]]</f>
        <v>0.33333333333333331</v>
      </c>
      <c r="F25">
        <f>COUNTIFS(DataRegularSeason20242025!$N$3:$N$1315,1,DataRegularSeason20242025!$D$3:$D$1315,$A25)</f>
        <v>5</v>
      </c>
      <c r="G25">
        <f>41-Table3[[#This Row],[GP_A]]</f>
        <v>36</v>
      </c>
      <c r="H25">
        <f>COUNTIFS(DataRegularSeason20242025!$E$3:$E$1315,$A25,DataRegularSeason20242025!$N$3:$N$1315,1)</f>
        <v>4</v>
      </c>
      <c r="I25">
        <f>41-Table3[[#This Row],[GP_H]]</f>
        <v>37</v>
      </c>
      <c r="J25">
        <f>F25+H25</f>
        <v>9</v>
      </c>
      <c r="K25">
        <f>82-Table3[[#This Row],[GP]]</f>
        <v>73</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2</v>
      </c>
      <c r="Q25">
        <f>COUNTIFS(DataRegularSeason20242025!$D$3:$D$1315,$A25, DataRegularSeason20242025!$S$3:$S$1315, $A25,DataRegularSeason20242025!$M$3:$M$1315,"REG")</f>
        <v>2</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2</v>
      </c>
      <c r="Y25">
        <f>COUNTIFS(DataRegularSeason20242025!$E$3:$E$1315,$A25, DataRegularSeason20242025!$S$3:$S$1315, $A25,DataRegularSeason20242025!$M$3:$M$1315,"REG")</f>
        <v>2</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5</v>
      </c>
      <c r="AC25">
        <f>Table3[[#This Row],[L_A]]+Table3[[#This Row],[L_H]]</f>
        <v>4</v>
      </c>
      <c r="AD25">
        <f>Table3[[#This Row],[RW_A]]+Table3[[#This Row],[RW_H]]</f>
        <v>3</v>
      </c>
      <c r="AE25">
        <f>Table3[[#This Row],[RL_A]]+Table3[[#This Row],[RL_H]]</f>
        <v>4</v>
      </c>
      <c r="AF25">
        <f>Table3[[#This Row],[OTW_A]]+Table3[[#This Row],[OTW_H]]</f>
        <v>2</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10</v>
      </c>
      <c r="AK25">
        <f>(3*(Table3[[#This Row],[RW_A]]+Table3[[#This Row],[RW_H]]))+(2*(Table3[[#This Row],[OTW_A]]+Table3[[#This Row],[SOW_A]]+Table3[[#This Row],[OTW_H]]+Table3[[#This Row],[SOW_H]]))+Table3[[#This Row],[OTL_A]]+Table3[[#This Row],[SOL_A]]+Table3[[#This Row],[OTL_H]]+Table3[[#This Row],[SOL_H]]</f>
        <v>13</v>
      </c>
      <c r="AL25" s="26">
        <f>Table3[[#This Row],[PTS]]/(2*Table3[[#This Row],[GP]])</f>
        <v>0.55555555555555558</v>
      </c>
      <c r="AM25" s="26">
        <f>Table3[[#This Row],[PTS2]]/(3*Table3[[#This Row],[GP]])</f>
        <v>0.48148148148148145</v>
      </c>
      <c r="AN25">
        <f>(2*Table3[[#This Row],[GR]])+Table3[[#This Row],[PTS]]</f>
        <v>156</v>
      </c>
      <c r="AO25">
        <f>(3*Table3[[#This Row],[GR]])+Table3[[#This Row],[PTS2]]</f>
        <v>232</v>
      </c>
      <c r="AP25" s="31" t="str">
        <f>_xlfn.CONCAT(TEXT(Table3[[#This Row],[W]], "0"), "-", TEXT(Table3[[#This Row],[RL]],"0"), "-", TEXT(Table3[[#This Row],[OTL]]+Table3[[#This Row],[SOL]], "0"))</f>
        <v>5-4-0</v>
      </c>
      <c r="AQ25">
        <f>COUNTIFS(DataRegularSeason20242025!$D$3:$D$1315,Table3[[#This Row],[Teams]],DataRegularSeason20242025!$K$3:$K$1315,0)</f>
        <v>0</v>
      </c>
      <c r="AR25">
        <f>SUMIF(DataRegularSeason20242025!$D$3:$D$1315,$A25, DataRegularSeason20242025!$J$3:$J$1315)</f>
        <v>18</v>
      </c>
      <c r="AS25">
        <f>SUMIF(DataRegularSeason20242025!$D$3:$D$1315,$A25, DataRegularSeason20242025!$K$3:$K$1315)</f>
        <v>17</v>
      </c>
      <c r="AT25">
        <f>AR25-AS25</f>
        <v>1</v>
      </c>
      <c r="AU25">
        <f>COUNTIFS(DataRegularSeason20242025!$E$3:$E$1315,Table3[[#This Row],[Teams]],DataRegularSeason20242025!$J$3:$J$1315,0)</f>
        <v>1</v>
      </c>
      <c r="AV25">
        <f>SUMIF(DataRegularSeason20242025!$E$3:$E$1315,$A25,DataRegularSeason20242025!$K$3:$K$1315)</f>
        <v>8</v>
      </c>
      <c r="AW25">
        <f>SUMIF(DataRegularSeason20242025!$E$3:$E$1315,$A25,DataRegularSeason20242025!$J$3:$J$1315)</f>
        <v>10</v>
      </c>
      <c r="AX25">
        <f>AV25-AW25</f>
        <v>-2</v>
      </c>
      <c r="AY25">
        <f>AR25+AV25</f>
        <v>26</v>
      </c>
      <c r="AZ25">
        <f>AS25+AW25</f>
        <v>27</v>
      </c>
      <c r="BA25">
        <f>AY25-AZ25</f>
        <v>-1</v>
      </c>
      <c r="BB25" s="28">
        <f>Table3[[#This Row],[GF]]/Table3[[#This Row],[GP]]</f>
        <v>2.8888888888888888</v>
      </c>
      <c r="BC25" s="28">
        <f>Table3[[#This Row],[GA]]/Table3[[#This Row],[GP]]</f>
        <v>3</v>
      </c>
      <c r="BD25" s="28">
        <f>(Table3[[#This Row],[GF]]-Table3[[#This Row],[GA]])/Table3[[#This Row],[GP]]</f>
        <v>-0.1111111111111111</v>
      </c>
      <c r="BE25">
        <f>COUNTIFS(DataRegularSeason20242025!$D$3:$D$1315,$A25,DataRegularSeason20242025!$H$3:$H$1315, $A25)</f>
        <v>5</v>
      </c>
      <c r="BF25">
        <f>COUNTIFS(DataRegularSeason20242025!$E$3:$E$1315,$A25,DataRegularSeason20242025!$H$3:$H$1315, $A25)</f>
        <v>3</v>
      </c>
      <c r="BG25">
        <f>BE25+BF25</f>
        <v>8</v>
      </c>
      <c r="BH25">
        <f>F25-BE25</f>
        <v>0</v>
      </c>
      <c r="BI25">
        <f>H25-BF25</f>
        <v>1</v>
      </c>
      <c r="BJ25">
        <f>BH25+BI25</f>
        <v>1</v>
      </c>
    </row>
    <row r="26" spans="1:64" x14ac:dyDescent="0.25">
      <c r="A26" t="s">
        <v>12</v>
      </c>
      <c r="B26" t="s">
        <v>97</v>
      </c>
      <c r="C26" t="s">
        <v>100</v>
      </c>
      <c r="D26">
        <f>COUNTIFS(DataRegularSeason20242025!$D$3:$D$1315,$A26,DataRegularSeason20242025!$R$3:$R$1315,1,DataRegularSeason20242025!$N$3:$N$1315,1) + COUNTIFS(DataRegularSeason20242025!$E$3:$E$1315,$A26,DataRegularSeason20242025!$R$3:$R$1315,1,DataRegularSeason20242025!$N$3:$N$1315,1)</f>
        <v>3</v>
      </c>
      <c r="E26" s="26">
        <f>Table3[[#This Row],[Watched]]/Table3[[#This Row],[GP]]</f>
        <v>0.33333333333333331</v>
      </c>
      <c r="F26">
        <f>COUNTIFS(DataRegularSeason20242025!$N$3:$N$1315,1,DataRegularSeason20242025!$D$3:$D$1315,$A26)</f>
        <v>3</v>
      </c>
      <c r="G26">
        <f>41-Table3[[#This Row],[GP_A]]</f>
        <v>38</v>
      </c>
      <c r="H26">
        <f>COUNTIFS(DataRegularSeason20242025!$E$3:$E$1315,$A26,DataRegularSeason20242025!$N$3:$N$1315,1)</f>
        <v>6</v>
      </c>
      <c r="I26">
        <f>41-Table3[[#This Row],[GP_H]]</f>
        <v>35</v>
      </c>
      <c r="J26">
        <f>F26+H26</f>
        <v>9</v>
      </c>
      <c r="K26">
        <f>82-Table3[[#This Row],[GP]]</f>
        <v>73</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1</v>
      </c>
      <c r="P26">
        <f>F26-L26</f>
        <v>1</v>
      </c>
      <c r="Q26">
        <f>COUNTIFS(DataRegularSeason20242025!$D$3:$D$1315,$A26, DataRegularSeason20242025!$S$3:$S$1315, $A26,DataRegularSeason20242025!$M$3:$M$1315,"REG")</f>
        <v>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4</v>
      </c>
      <c r="Y26">
        <f>COUNTIFS(DataRegularSeason20242025!$E$3:$E$1315,$A26, DataRegularSeason20242025!$S$3:$S$1315, $A26,DataRegularSeason20242025!$M$3:$M$1315,"REG")</f>
        <v>3</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4</v>
      </c>
      <c r="AC26">
        <f>Table3[[#This Row],[L_A]]+Table3[[#This Row],[L_H]]</f>
        <v>5</v>
      </c>
      <c r="AD26">
        <f>Table3[[#This Row],[RW_A]]+Table3[[#This Row],[RW_H]]</f>
        <v>2</v>
      </c>
      <c r="AE26">
        <f>Table3[[#This Row],[RL_A]]+Table3[[#This Row],[RL_H]]</f>
        <v>4</v>
      </c>
      <c r="AF26">
        <f>Table3[[#This Row],[OTW_A]]+Table3[[#This Row],[OTW_H]]</f>
        <v>1</v>
      </c>
      <c r="AG26">
        <f>Table3[[#This Row],[OTL_A]]+Table3[[#This Row],[OTL_H]]</f>
        <v>1</v>
      </c>
      <c r="AH26">
        <f>Table3[[#This Row],[SOW_A]]+Table3[[#This Row],[SOW_H]]</f>
        <v>1</v>
      </c>
      <c r="AI26">
        <f>Table3[[#This Row],[SOL_A]]+Table3[[#This Row],[SOL_H]]</f>
        <v>0</v>
      </c>
      <c r="AJ26">
        <f>(2*(Table3[[#This Row],[W_A]]+Table3[[#This Row],[W_H]]))+Table3[[#This Row],[OTL_A]]+Table3[[#This Row],[SOL_A]]+Table3[[#This Row],[OTL_H]]+Table3[[#This Row],[SOL_H]]</f>
        <v>9</v>
      </c>
      <c r="AK26">
        <f>(3*(Table3[[#This Row],[RW_A]]+Table3[[#This Row],[RW_H]]))+(2*(Table3[[#This Row],[OTW_A]]+Table3[[#This Row],[SOW_A]]+Table3[[#This Row],[OTW_H]]+Table3[[#This Row],[SOW_H]]))+Table3[[#This Row],[OTL_A]]+Table3[[#This Row],[SOL_A]]+Table3[[#This Row],[OTL_H]]+Table3[[#This Row],[SOL_H]]</f>
        <v>11</v>
      </c>
      <c r="AL26" s="26">
        <f>Table3[[#This Row],[PTS]]/(2*Table3[[#This Row],[GP]])</f>
        <v>0.5</v>
      </c>
      <c r="AM26" s="26">
        <f>Table3[[#This Row],[PTS2]]/(3*Table3[[#This Row],[GP]])</f>
        <v>0.40740740740740738</v>
      </c>
      <c r="AN26">
        <f>(2*Table3[[#This Row],[GR]])+Table3[[#This Row],[PTS]]</f>
        <v>155</v>
      </c>
      <c r="AO26">
        <f>(3*Table3[[#This Row],[GR]])+Table3[[#This Row],[PTS2]]</f>
        <v>230</v>
      </c>
      <c r="AP26" s="31" t="str">
        <f>_xlfn.CONCAT(TEXT(Table3[[#This Row],[W]], "0"), "-", TEXT(Table3[[#This Row],[RL]],"0"), "-", TEXT(Table3[[#This Row],[OTL]]+Table3[[#This Row],[SOL]], "0"))</f>
        <v>4-4-1</v>
      </c>
      <c r="AQ26">
        <f>COUNTIFS(DataRegularSeason20242025!$D$3:$D$1315,Table3[[#This Row],[Teams]],DataRegularSeason20242025!$K$3:$K$1315,0)</f>
        <v>0</v>
      </c>
      <c r="AR26">
        <f>SUMIF(DataRegularSeason20242025!$D$3:$D$1315,$A26, DataRegularSeason20242025!$J$3:$J$1315)</f>
        <v>16</v>
      </c>
      <c r="AS26">
        <f>SUMIF(DataRegularSeason20242025!$D$3:$D$1315,$A26, DataRegularSeason20242025!$K$3:$K$1315)</f>
        <v>10</v>
      </c>
      <c r="AT26">
        <f>AR26-AS26</f>
        <v>6</v>
      </c>
      <c r="AU26">
        <f>COUNTIFS(DataRegularSeason20242025!$E$3:$E$1315,Table3[[#This Row],[Teams]],DataRegularSeason20242025!$J$3:$J$1315,0)</f>
        <v>0</v>
      </c>
      <c r="AV26">
        <f>SUMIF(DataRegularSeason20242025!$E$3:$E$1315,$A26,DataRegularSeason20242025!$K$3:$K$1315)</f>
        <v>16</v>
      </c>
      <c r="AW26">
        <f>SUMIF(DataRegularSeason20242025!$E$3:$E$1315,$A26,DataRegularSeason20242025!$J$3:$J$1315)</f>
        <v>19</v>
      </c>
      <c r="AX26">
        <f>AV26-AW26</f>
        <v>-3</v>
      </c>
      <c r="AY26">
        <f>AR26+AV26</f>
        <v>32</v>
      </c>
      <c r="AZ26">
        <f>AS26+AW26</f>
        <v>29</v>
      </c>
      <c r="BA26">
        <f>AY26-AZ26</f>
        <v>3</v>
      </c>
      <c r="BB26" s="28">
        <f>Table3[[#This Row],[GF]]/Table3[[#This Row],[GP]]</f>
        <v>3.5555555555555554</v>
      </c>
      <c r="BC26" s="28">
        <f>Table3[[#This Row],[GA]]/Table3[[#This Row],[GP]]</f>
        <v>3.2222222222222223</v>
      </c>
      <c r="BD26" s="28">
        <f>(Table3[[#This Row],[GF]]-Table3[[#This Row],[GA]])/Table3[[#This Row],[GP]]</f>
        <v>0.33333333333333331</v>
      </c>
      <c r="BE26">
        <f>COUNTIFS(DataRegularSeason20242025!$D$3:$D$1315,$A26,DataRegularSeason20242025!$H$3:$H$1315, $A26)</f>
        <v>1</v>
      </c>
      <c r="BF26">
        <f>COUNTIFS(DataRegularSeason20242025!$E$3:$E$1315,$A26,DataRegularSeason20242025!$H$3:$H$1315, $A26)</f>
        <v>1</v>
      </c>
      <c r="BG26">
        <f>BE26+BF26</f>
        <v>2</v>
      </c>
      <c r="BH26">
        <f>F26-BE26</f>
        <v>2</v>
      </c>
      <c r="BI26">
        <f>H26-BF26</f>
        <v>5</v>
      </c>
      <c r="BJ26">
        <f>BH26+BI26</f>
        <v>7</v>
      </c>
    </row>
    <row r="27" spans="1:64" x14ac:dyDescent="0.25">
      <c r="A27" t="s">
        <v>28</v>
      </c>
      <c r="B27" t="s">
        <v>97</v>
      </c>
      <c r="C27" t="s">
        <v>100</v>
      </c>
      <c r="D27">
        <f>COUNTIFS(DataRegularSeason20242025!$D$3:$D$1315,$A27,DataRegularSeason20242025!$R$3:$R$1315,1,DataRegularSeason20242025!$N$3:$N$1315,1) + COUNTIFS(DataRegularSeason20242025!$E$3:$E$1315,$A27,DataRegularSeason20242025!$R$3:$R$1315,1,DataRegularSeason20242025!$N$3:$N$1315,1)</f>
        <v>3</v>
      </c>
      <c r="E27" s="26">
        <f>Table3[[#This Row],[Watched]]/Table3[[#This Row],[GP]]</f>
        <v>0.33333333333333331</v>
      </c>
      <c r="F27">
        <f>COUNTIFS(DataRegularSeason20242025!$N$3:$N$1315,1,DataRegularSeason20242025!$D$3:$D$1315,$A27)</f>
        <v>7</v>
      </c>
      <c r="G27">
        <f>41-Table3[[#This Row],[GP_A]]</f>
        <v>34</v>
      </c>
      <c r="H27">
        <f>COUNTIFS(DataRegularSeason20242025!$E$3:$E$1315,$A27,DataRegularSeason20242025!$N$3:$N$1315,1)</f>
        <v>2</v>
      </c>
      <c r="I27">
        <f>41-Table3[[#This Row],[GP_H]]</f>
        <v>39</v>
      </c>
      <c r="J27">
        <f>F27+H27</f>
        <v>9</v>
      </c>
      <c r="K27">
        <f>82-Table3[[#This Row],[GP]]</f>
        <v>73</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4</v>
      </c>
      <c r="Q27">
        <f>COUNTIFS(DataRegularSeason20242025!$D$3:$D$1315,$A27, DataRegularSeason20242025!$S$3:$S$1315, $A27,DataRegularSeason20242025!$M$3:$M$1315,"REG")</f>
        <v>2</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0</v>
      </c>
      <c r="Y27">
        <f>COUNTIFS(DataRegularSeason20242025!$E$3:$E$1315,$A27, DataRegularSeason20242025!$S$3:$S$1315, $A27,DataRegularSeason20242025!$M$3:$M$1315,"REG")</f>
        <v>0</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4</v>
      </c>
      <c r="AD27">
        <f>Table3[[#This Row],[RW_A]]+Table3[[#This Row],[RW_H]]</f>
        <v>5</v>
      </c>
      <c r="AE27">
        <f>Table3[[#This Row],[RL_A]]+Table3[[#This Row],[RL_H]]</f>
        <v>2</v>
      </c>
      <c r="AF27">
        <f>Table3[[#This Row],[OTW_A]]+Table3[[#This Row],[OTW_H]]</f>
        <v>0</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12</v>
      </c>
      <c r="AK27">
        <f>(3*(Table3[[#This Row],[RW_A]]+Table3[[#This Row],[RW_H]]))+(2*(Table3[[#This Row],[OTW_A]]+Table3[[#This Row],[SOW_A]]+Table3[[#This Row],[OTW_H]]+Table3[[#This Row],[SOW_H]]))+Table3[[#This Row],[OTL_A]]+Table3[[#This Row],[SOL_A]]+Table3[[#This Row],[OTL_H]]+Table3[[#This Row],[SOL_H]]</f>
        <v>17</v>
      </c>
      <c r="AL27" s="26">
        <f>Table3[[#This Row],[PTS]]/(2*Table3[[#This Row],[GP]])</f>
        <v>0.66666666666666663</v>
      </c>
      <c r="AM27" s="26">
        <f>Table3[[#This Row],[PTS2]]/(3*Table3[[#This Row],[GP]])</f>
        <v>0.62962962962962965</v>
      </c>
      <c r="AN27">
        <f>(2*Table3[[#This Row],[GR]])+Table3[[#This Row],[PTS]]</f>
        <v>158</v>
      </c>
      <c r="AO27">
        <f>(3*Table3[[#This Row],[GR]])+Table3[[#This Row],[PTS2]]</f>
        <v>236</v>
      </c>
      <c r="AP27" s="31" t="str">
        <f>_xlfn.CONCAT(TEXT(Table3[[#This Row],[W]], "0"), "-", TEXT(Table3[[#This Row],[RL]],"0"), "-", TEXT(Table3[[#This Row],[OTL]]+Table3[[#This Row],[SOL]], "0"))</f>
        <v>5-2-2</v>
      </c>
      <c r="AQ27">
        <f>COUNTIFS(DataRegularSeason20242025!$D$3:$D$1315,Table3[[#This Row],[Teams]],DataRegularSeason20242025!$K$3:$K$1315,0)</f>
        <v>0</v>
      </c>
      <c r="AR27">
        <f>SUMIF(DataRegularSeason20242025!$D$3:$D$1315,$A27, DataRegularSeason20242025!$J$3:$J$1315)</f>
        <v>23</v>
      </c>
      <c r="AS27">
        <f>SUMIF(DataRegularSeason20242025!$D$3:$D$1315,$A27, DataRegularSeason20242025!$K$3:$K$1315)</f>
        <v>26</v>
      </c>
      <c r="AT27">
        <f>AR27-AS27</f>
        <v>-3</v>
      </c>
      <c r="AU27">
        <f>COUNTIFS(DataRegularSeason20242025!$E$3:$E$1315,Table3[[#This Row],[Teams]],DataRegularSeason20242025!$J$3:$J$1315,0)</f>
        <v>0</v>
      </c>
      <c r="AV27">
        <f>SUMIF(DataRegularSeason20242025!$E$3:$E$1315,$A27,DataRegularSeason20242025!$K$3:$K$1315)</f>
        <v>6</v>
      </c>
      <c r="AW27">
        <f>SUMIF(DataRegularSeason20242025!$E$3:$E$1315,$A27,DataRegularSeason20242025!$J$3:$J$1315)</f>
        <v>4</v>
      </c>
      <c r="AX27">
        <f>AV27-AW27</f>
        <v>2</v>
      </c>
      <c r="AY27">
        <f>AR27+AV27</f>
        <v>29</v>
      </c>
      <c r="AZ27">
        <f>AS27+AW27</f>
        <v>30</v>
      </c>
      <c r="BA27">
        <f>AY27-AZ27</f>
        <v>-1</v>
      </c>
      <c r="BB27" s="28">
        <f>Table3[[#This Row],[GF]]/Table3[[#This Row],[GP]]</f>
        <v>3.2222222222222223</v>
      </c>
      <c r="BC27" s="28">
        <f>Table3[[#This Row],[GA]]/Table3[[#This Row],[GP]]</f>
        <v>3.3333333333333335</v>
      </c>
      <c r="BD27" s="28">
        <f>(Table3[[#This Row],[GF]]-Table3[[#This Row],[GA]])/Table3[[#This Row],[GP]]</f>
        <v>-0.1111111111111111</v>
      </c>
      <c r="BE27">
        <f>COUNTIFS(DataRegularSeason20242025!$D$3:$D$1315,$A27,DataRegularSeason20242025!$H$3:$H$1315, $A27)</f>
        <v>4</v>
      </c>
      <c r="BF27">
        <f>COUNTIFS(DataRegularSeason20242025!$E$3:$E$1315,$A27,DataRegularSeason20242025!$H$3:$H$1315, $A27)</f>
        <v>1</v>
      </c>
      <c r="BG27">
        <f>BE27+BF27</f>
        <v>5</v>
      </c>
      <c r="BH27">
        <f>F27-BE27</f>
        <v>3</v>
      </c>
      <c r="BI27">
        <f>H27-BF27</f>
        <v>1</v>
      </c>
      <c r="BJ27">
        <f>BH27+BI27</f>
        <v>4</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v>
      </c>
      <c r="E28" s="26">
        <f>Table3[[#This Row],[Watched]]/Table3[[#This Row],[GP]]</f>
        <v>0.375</v>
      </c>
      <c r="F28">
        <f>COUNTIFS(DataRegularSeason20242025!$N$3:$N$1315,1,DataRegularSeason20242025!$D$3:$D$1315,$A28)</f>
        <v>5</v>
      </c>
      <c r="G28">
        <f>41-Table3[[#This Row],[GP_A]]</f>
        <v>36</v>
      </c>
      <c r="H28">
        <f>COUNTIFS(DataRegularSeason20242025!$E$3:$E$1315,$A28,DataRegularSeason20242025!$N$3:$N$1315,1)</f>
        <v>3</v>
      </c>
      <c r="I28">
        <f>41-Table3[[#This Row],[GP_H]]</f>
        <v>38</v>
      </c>
      <c r="J28">
        <f>F28+H28</f>
        <v>8</v>
      </c>
      <c r="K28">
        <f>82-Table3[[#This Row],[GP]]</f>
        <v>74</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4</v>
      </c>
      <c r="Q28">
        <f>COUNTIFS(DataRegularSeason20242025!$D$3:$D$1315,$A28, DataRegularSeason20242025!$S$3:$S$1315, $A28,DataRegularSeason20242025!$M$3:$M$1315,"REG")</f>
        <v>3</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1</v>
      </c>
      <c r="Y28">
        <f>COUNTIFS(DataRegularSeason20242025!$E$3:$E$1315,$A28, DataRegularSeason20242025!$S$3:$S$1315, $A28,DataRegularSeason20242025!$M$3:$M$1315,"REG")</f>
        <v>1</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3</v>
      </c>
      <c r="AC28">
        <f>Table3[[#This Row],[L_A]]+Table3[[#This Row],[L_H]]</f>
        <v>5</v>
      </c>
      <c r="AD28">
        <f>Table3[[#This Row],[RW_A]]+Table3[[#This Row],[RW_H]]</f>
        <v>2</v>
      </c>
      <c r="AE28">
        <f>Table3[[#This Row],[RL_A]]+Table3[[#This Row],[RL_H]]</f>
        <v>4</v>
      </c>
      <c r="AF28">
        <f>Table3[[#This Row],[OTW_A]]+Table3[[#This Row],[OTW_H]]</f>
        <v>1</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7</v>
      </c>
      <c r="AK28">
        <f>(3*(Table3[[#This Row],[RW_A]]+Table3[[#This Row],[RW_H]]))+(2*(Table3[[#This Row],[OTW_A]]+Table3[[#This Row],[SOW_A]]+Table3[[#This Row],[OTW_H]]+Table3[[#This Row],[SOW_H]]))+Table3[[#This Row],[OTL_A]]+Table3[[#This Row],[SOL_A]]+Table3[[#This Row],[OTL_H]]+Table3[[#This Row],[SOL_H]]</f>
        <v>9</v>
      </c>
      <c r="AL28" s="26">
        <f>Table3[[#This Row],[PTS]]/(2*Table3[[#This Row],[GP]])</f>
        <v>0.4375</v>
      </c>
      <c r="AM28" s="26">
        <f>Table3[[#This Row],[PTS2]]/(3*Table3[[#This Row],[GP]])</f>
        <v>0.375</v>
      </c>
      <c r="AN28">
        <f>(2*Table3[[#This Row],[GR]])+Table3[[#This Row],[PTS]]</f>
        <v>155</v>
      </c>
      <c r="AO28">
        <f>(3*Table3[[#This Row],[GR]])+Table3[[#This Row],[PTS2]]</f>
        <v>231</v>
      </c>
      <c r="AP28" s="31" t="str">
        <f>_xlfn.CONCAT(TEXT(Table3[[#This Row],[W]], "0"), "-", TEXT(Table3[[#This Row],[RL]],"0"), "-", TEXT(Table3[[#This Row],[OTL]]+Table3[[#This Row],[SOL]], "0"))</f>
        <v>3-4-1</v>
      </c>
      <c r="AQ28">
        <f>COUNTIFS(DataRegularSeason20242025!$D$3:$D$1315,Table3[[#This Row],[Teams]],DataRegularSeason20242025!$K$3:$K$1315,0)</f>
        <v>2</v>
      </c>
      <c r="AR28">
        <f>SUMIF(DataRegularSeason20242025!$D$3:$D$1315,$A28, DataRegularSeason20242025!$J$3:$J$1315)</f>
        <v>10</v>
      </c>
      <c r="AS28">
        <f>SUMIF(DataRegularSeason20242025!$D$3:$D$1315,$A28, DataRegularSeason20242025!$K$3:$K$1315)</f>
        <v>15</v>
      </c>
      <c r="AT28">
        <f>AR28-AS28</f>
        <v>-5</v>
      </c>
      <c r="AU28">
        <f>COUNTIFS(DataRegularSeason20242025!$E$3:$E$1315,Table3[[#This Row],[Teams]],DataRegularSeason20242025!$J$3:$J$1315,0)</f>
        <v>0</v>
      </c>
      <c r="AV28">
        <f>SUMIF(DataRegularSeason20242025!$E$3:$E$1315,$A28,DataRegularSeason20242025!$K$3:$K$1315)</f>
        <v>9</v>
      </c>
      <c r="AW28">
        <f>SUMIF(DataRegularSeason20242025!$E$3:$E$1315,$A28,DataRegularSeason20242025!$J$3:$J$1315)</f>
        <v>9</v>
      </c>
      <c r="AX28">
        <f>AV28-AW28</f>
        <v>0</v>
      </c>
      <c r="AY28">
        <f>AR28+AV28</f>
        <v>19</v>
      </c>
      <c r="AZ28">
        <f>AS28+AW28</f>
        <v>24</v>
      </c>
      <c r="BA28">
        <f>AY28-AZ28</f>
        <v>-5</v>
      </c>
      <c r="BB28" s="28">
        <f>Table3[[#This Row],[GF]]/Table3[[#This Row],[GP]]</f>
        <v>2.375</v>
      </c>
      <c r="BC28" s="28">
        <f>Table3[[#This Row],[GA]]/Table3[[#This Row],[GP]]</f>
        <v>3</v>
      </c>
      <c r="BD28" s="28">
        <f>(Table3[[#This Row],[GF]]-Table3[[#This Row],[GA]])/Table3[[#This Row],[GP]]</f>
        <v>-0.625</v>
      </c>
      <c r="BE28">
        <f>COUNTIFS(DataRegularSeason20242025!$D$3:$D$1315,$A28,DataRegularSeason20242025!$H$3:$H$1315, $A28)</f>
        <v>2</v>
      </c>
      <c r="BF28">
        <f>COUNTIFS(DataRegularSeason20242025!$E$3:$E$1315,$A28,DataRegularSeason20242025!$H$3:$H$1315, $A28)</f>
        <v>1</v>
      </c>
      <c r="BG28">
        <f>BE28+BF28</f>
        <v>3</v>
      </c>
      <c r="BH28">
        <f>F28-BE28</f>
        <v>3</v>
      </c>
      <c r="BI28">
        <f>H28-BF28</f>
        <v>2</v>
      </c>
      <c r="BJ28">
        <f>BH28+BI28</f>
        <v>5</v>
      </c>
      <c r="BK28" s="7">
        <f>(BH28+BE28)</f>
        <v>5</v>
      </c>
      <c r="BL28" s="7"/>
    </row>
    <row r="29" spans="1:64" x14ac:dyDescent="0.25">
      <c r="A29" t="s">
        <v>38</v>
      </c>
      <c r="B29" t="s">
        <v>97</v>
      </c>
      <c r="C29" t="s">
        <v>100</v>
      </c>
      <c r="D29">
        <f>COUNTIFS(DataRegularSeason20242025!$D$3:$D$1315,$A29,DataRegularSeason20242025!$R$3:$R$1315,1,DataRegularSeason20242025!$N$3:$N$1315,1) + COUNTIFS(DataRegularSeason20242025!$E$3:$E$1315,$A29,DataRegularSeason20242025!$R$3:$R$1315,1,DataRegularSeason20242025!$N$3:$N$1315,1)</f>
        <v>3</v>
      </c>
      <c r="E29" s="26">
        <f>Table3[[#This Row],[Watched]]/Table3[[#This Row],[GP]]</f>
        <v>0.3</v>
      </c>
      <c r="F29">
        <f>COUNTIFS(DataRegularSeason20242025!$N$3:$N$1315,1,DataRegularSeason20242025!$D$3:$D$1315,$A29)</f>
        <v>7</v>
      </c>
      <c r="G29">
        <f>41-Table3[[#This Row],[GP_A]]</f>
        <v>34</v>
      </c>
      <c r="H29">
        <f>COUNTIFS(DataRegularSeason20242025!$E$3:$E$1315,$A29,DataRegularSeason20242025!$N$3:$N$1315,1)</f>
        <v>3</v>
      </c>
      <c r="I29">
        <f>41-Table3[[#This Row],[GP_H]]</f>
        <v>38</v>
      </c>
      <c r="J29">
        <f>F29+H29</f>
        <v>10</v>
      </c>
      <c r="K29">
        <f>82-Table3[[#This Row],[GP]]</f>
        <v>72</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0</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0</v>
      </c>
      <c r="U29">
        <f>COUNTIFS(DataRegularSeason20242025!$E$3:$E$1315,$A29, DataRegularSeason20242025!$L$3:$L$1315, $A29,DataRegularSeason20242025!$N$3:$N$1315,1,DataRegularSeason20242025!$M$3:$M$1315,"REG")</f>
        <v>0</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2</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v>
      </c>
      <c r="AC29">
        <f>Table3[[#This Row],[L_A]]+Table3[[#This Row],[L_H]]</f>
        <v>9</v>
      </c>
      <c r="AD29">
        <f>Table3[[#This Row],[RW_A]]+Table3[[#This Row],[RW_H]]</f>
        <v>0</v>
      </c>
      <c r="AE29">
        <f>Table3[[#This Row],[RL_A]]+Table3[[#This Row],[RL_H]]</f>
        <v>7</v>
      </c>
      <c r="AF29">
        <f>Table3[[#This Row],[OTW_A]]+Table3[[#This Row],[OTW_H]]</f>
        <v>1</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4</v>
      </c>
      <c r="AK29">
        <f>(3*(Table3[[#This Row],[RW_A]]+Table3[[#This Row],[RW_H]]))+(2*(Table3[[#This Row],[OTW_A]]+Table3[[#This Row],[SOW_A]]+Table3[[#This Row],[OTW_H]]+Table3[[#This Row],[SOW_H]]))+Table3[[#This Row],[OTL_A]]+Table3[[#This Row],[SOL_A]]+Table3[[#This Row],[OTL_H]]+Table3[[#This Row],[SOL_H]]</f>
        <v>4</v>
      </c>
      <c r="AL29" s="26">
        <f>Table3[[#This Row],[PTS]]/(2*Table3[[#This Row],[GP]])</f>
        <v>0.2</v>
      </c>
      <c r="AM29" s="26">
        <f>Table3[[#This Row],[PTS2]]/(3*Table3[[#This Row],[GP]])</f>
        <v>0.13333333333333333</v>
      </c>
      <c r="AN29">
        <f>(2*Table3[[#This Row],[GR]])+Table3[[#This Row],[PTS]]</f>
        <v>148</v>
      </c>
      <c r="AO29">
        <f>(3*Table3[[#This Row],[GR]])+Table3[[#This Row],[PTS2]]</f>
        <v>220</v>
      </c>
      <c r="AP29" s="31" t="str">
        <f>_xlfn.CONCAT(TEXT(Table3[[#This Row],[W]], "0"), "-", TEXT(Table3[[#This Row],[RL]],"0"), "-", TEXT(Table3[[#This Row],[OTL]]+Table3[[#This Row],[SOL]], "0"))</f>
        <v>1-7-2</v>
      </c>
      <c r="AQ29">
        <f>COUNTIFS(DataRegularSeason20242025!$D$3:$D$1315,Table3[[#This Row],[Teams]],DataRegularSeason20242025!$K$3:$K$1315,0)</f>
        <v>0</v>
      </c>
      <c r="AR29">
        <f>SUMIF(DataRegularSeason20242025!$D$3:$D$1315,$A29, DataRegularSeason20242025!$J$3:$J$1315)</f>
        <v>18</v>
      </c>
      <c r="AS29">
        <f>SUMIF(DataRegularSeason20242025!$D$3:$D$1315,$A29, DataRegularSeason20242025!$K$3:$K$1315)</f>
        <v>32</v>
      </c>
      <c r="AT29">
        <f>AR29-AS29</f>
        <v>-14</v>
      </c>
      <c r="AU29">
        <f>COUNTIFS(DataRegularSeason20242025!$E$3:$E$1315,Table3[[#This Row],[Teams]],DataRegularSeason20242025!$J$3:$J$1315,0)</f>
        <v>0</v>
      </c>
      <c r="AV29">
        <f>SUMIF(DataRegularSeason20242025!$E$3:$E$1315,$A29,DataRegularSeason20242025!$K$3:$K$1315)</f>
        <v>6</v>
      </c>
      <c r="AW29">
        <f>SUMIF(DataRegularSeason20242025!$E$3:$E$1315,$A29,DataRegularSeason20242025!$J$3:$J$1315)</f>
        <v>12</v>
      </c>
      <c r="AX29">
        <f>AV29-AW29</f>
        <v>-6</v>
      </c>
      <c r="AY29">
        <f>AR29+AV29</f>
        <v>24</v>
      </c>
      <c r="AZ29">
        <f>AS29+AW29</f>
        <v>44</v>
      </c>
      <c r="BA29">
        <f>AY29-AZ29</f>
        <v>-20</v>
      </c>
      <c r="BB29" s="28">
        <f>Table3[[#This Row],[GF]]/Table3[[#This Row],[GP]]</f>
        <v>2.4</v>
      </c>
      <c r="BC29" s="28">
        <f>Table3[[#This Row],[GA]]/Table3[[#This Row],[GP]]</f>
        <v>4.4000000000000004</v>
      </c>
      <c r="BD29" s="28">
        <f>(Table3[[#This Row],[GF]]-Table3[[#This Row],[GA]])/Table3[[#This Row],[GP]]</f>
        <v>-2</v>
      </c>
      <c r="BE29">
        <f>COUNTIFS(DataRegularSeason20242025!$D$3:$D$1315,$A29,DataRegularSeason20242025!$H$3:$H$1315, $A29)</f>
        <v>0</v>
      </c>
      <c r="BF29">
        <f>COUNTIFS(DataRegularSeason20242025!$E$3:$E$1315,$A29,DataRegularSeason20242025!$H$3:$H$1315, $A29)</f>
        <v>0</v>
      </c>
      <c r="BG29">
        <f>BE29+BF29</f>
        <v>0</v>
      </c>
      <c r="BH29">
        <f>F29-BE29</f>
        <v>7</v>
      </c>
      <c r="BI29">
        <f>H29-BF29</f>
        <v>3</v>
      </c>
      <c r="BJ29">
        <f>BH29+BI29</f>
        <v>10</v>
      </c>
    </row>
    <row r="30" spans="1:64" x14ac:dyDescent="0.25">
      <c r="A30" t="s">
        <v>46</v>
      </c>
      <c r="B30" t="s">
        <v>98</v>
      </c>
      <c r="C30" t="s">
        <v>99</v>
      </c>
      <c r="D30">
        <f>COUNTIFS(DataRegularSeason20242025!$D$3:$D$1315,$A30,DataRegularSeason20242025!$R$3:$R$1315,1,DataRegularSeason20242025!$N$3:$N$1315,1) + COUNTIFS(DataRegularSeason20242025!$E$3:$E$1315,$A30,DataRegularSeason20242025!$R$3:$R$1315,1,DataRegularSeason20242025!$N$3:$N$1315,1)</f>
        <v>2</v>
      </c>
      <c r="E30" s="26">
        <f>Table3[[#This Row],[Watched]]/Table3[[#This Row],[GP]]</f>
        <v>0.2857142857142857</v>
      </c>
      <c r="F30">
        <f>COUNTIFS(DataRegularSeason20242025!$N$3:$N$1315,1,DataRegularSeason20242025!$D$3:$D$1315,$A30)</f>
        <v>3</v>
      </c>
      <c r="G30">
        <f>41-Table3[[#This Row],[GP_A]]</f>
        <v>38</v>
      </c>
      <c r="H30">
        <f>COUNTIFS(DataRegularSeason20242025!$E$3:$E$1315,$A30,DataRegularSeason20242025!$N$3:$N$1315,1)</f>
        <v>4</v>
      </c>
      <c r="I30">
        <f>41-Table3[[#This Row],[GP_H]]</f>
        <v>37</v>
      </c>
      <c r="J30">
        <f>F30+H30</f>
        <v>7</v>
      </c>
      <c r="K30">
        <f>82-Table3[[#This Row],[GP]]</f>
        <v>75</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1</v>
      </c>
      <c r="Y30">
        <f>COUNTIFS(DataRegularSeason20242025!$E$3:$E$1315,$A30, DataRegularSeason20242025!$S$3:$S$1315, $A30,DataRegularSeason20242025!$M$3:$M$1315,"REG")</f>
        <v>1</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2</v>
      </c>
      <c r="AD30">
        <f>Table3[[#This Row],[RW_A]]+Table3[[#This Row],[RW_H]]</f>
        <v>4</v>
      </c>
      <c r="AE30">
        <f>Table3[[#This Row],[RL_A]]+Table3[[#This Row],[RL_H]]</f>
        <v>2</v>
      </c>
      <c r="AF30">
        <f>Table3[[#This Row],[OTW_A]]+Table3[[#This Row],[OTW_H]]</f>
        <v>1</v>
      </c>
      <c r="AG30">
        <f>Table3[[#This Row],[OTL_A]]+Table3[[#This Row],[OTL_H]]</f>
        <v>0</v>
      </c>
      <c r="AH30">
        <f>Table3[[#This Row],[SOW_A]]+Table3[[#This Row],[SOW_H]]</f>
        <v>0</v>
      </c>
      <c r="AI30">
        <f>Table3[[#This Row],[SOL_A]]+Table3[[#This Row],[SOL_H]]</f>
        <v>0</v>
      </c>
      <c r="AJ30">
        <f>(2*(Table3[[#This Row],[W_A]]+Table3[[#This Row],[W_H]]))+Table3[[#This Row],[OTL_A]]+Table3[[#This Row],[SOL_A]]+Table3[[#This Row],[OTL_H]]+Table3[[#This Row],[SOL_H]]</f>
        <v>10</v>
      </c>
      <c r="AK30">
        <f>(3*(Table3[[#This Row],[RW_A]]+Table3[[#This Row],[RW_H]]))+(2*(Table3[[#This Row],[OTW_A]]+Table3[[#This Row],[SOW_A]]+Table3[[#This Row],[OTW_H]]+Table3[[#This Row],[SOW_H]]))+Table3[[#This Row],[OTL_A]]+Table3[[#This Row],[SOL_A]]+Table3[[#This Row],[OTL_H]]+Table3[[#This Row],[SOL_H]]</f>
        <v>14</v>
      </c>
      <c r="AL30" s="26">
        <f>Table3[[#This Row],[PTS]]/(2*Table3[[#This Row],[GP]])</f>
        <v>0.7142857142857143</v>
      </c>
      <c r="AM30" s="26">
        <f>Table3[[#This Row],[PTS2]]/(3*Table3[[#This Row],[GP]])</f>
        <v>0.66666666666666663</v>
      </c>
      <c r="AN30">
        <f>(2*Table3[[#This Row],[GR]])+Table3[[#This Row],[PTS]]</f>
        <v>160</v>
      </c>
      <c r="AO30">
        <f>(3*Table3[[#This Row],[GR]])+Table3[[#This Row],[PTS2]]</f>
        <v>239</v>
      </c>
      <c r="AP30" s="31" t="str">
        <f>_xlfn.CONCAT(TEXT(Table3[[#This Row],[W]], "0"), "-", TEXT(Table3[[#This Row],[RL]],"0"), "-", TEXT(Table3[[#This Row],[OTL]]+Table3[[#This Row],[SOL]], "0"))</f>
        <v>5-2-0</v>
      </c>
      <c r="AQ30">
        <f>COUNTIFS(DataRegularSeason20242025!$D$3:$D$1315,Table3[[#This Row],[Teams]],DataRegularSeason20242025!$K$3:$K$1315,0)</f>
        <v>0</v>
      </c>
      <c r="AR30">
        <f>SUMIF(DataRegularSeason20242025!$D$3:$D$1315,$A30, DataRegularSeason20242025!$J$3:$J$1315)</f>
        <v>10</v>
      </c>
      <c r="AS30">
        <f>SUMIF(DataRegularSeason20242025!$D$3:$D$1315,$A30, DataRegularSeason20242025!$K$3:$K$1315)</f>
        <v>9</v>
      </c>
      <c r="AT30">
        <f>AR30-AS30</f>
        <v>1</v>
      </c>
      <c r="AU30">
        <f>COUNTIFS(DataRegularSeason20242025!$E$3:$E$1315,Table3[[#This Row],[Teams]],DataRegularSeason20242025!$J$3:$J$1315,0)</f>
        <v>0</v>
      </c>
      <c r="AV30">
        <f>SUMIF(DataRegularSeason20242025!$E$3:$E$1315,$A30,DataRegularSeason20242025!$K$3:$K$1315)</f>
        <v>20</v>
      </c>
      <c r="AW30">
        <f>SUMIF(DataRegularSeason20242025!$E$3:$E$1315,$A30,DataRegularSeason20242025!$J$3:$J$1315)</f>
        <v>15</v>
      </c>
      <c r="AX30">
        <f>AV30-AW30</f>
        <v>5</v>
      </c>
      <c r="AY30">
        <f>AR30+AV30</f>
        <v>30</v>
      </c>
      <c r="AZ30">
        <f>AS30+AW30</f>
        <v>24</v>
      </c>
      <c r="BA30">
        <f>AY30-AZ30</f>
        <v>6</v>
      </c>
      <c r="BB30" s="28">
        <f>Table3[[#This Row],[GF]]/Table3[[#This Row],[GP]]</f>
        <v>4.2857142857142856</v>
      </c>
      <c r="BC30" s="28">
        <f>Table3[[#This Row],[GA]]/Table3[[#This Row],[GP]]</f>
        <v>3.4285714285714284</v>
      </c>
      <c r="BD30" s="28">
        <f>(Table3[[#This Row],[GF]]-Table3[[#This Row],[GA]])/Table3[[#This Row],[GP]]</f>
        <v>0.8571428571428571</v>
      </c>
      <c r="BE30">
        <f>COUNTIFS(DataRegularSeason20242025!$D$3:$D$1315,$A30,DataRegularSeason20242025!$H$3:$H$1315, $A30)</f>
        <v>1</v>
      </c>
      <c r="BF30">
        <f>COUNTIFS(DataRegularSeason20242025!$E$3:$E$1315,$A30,DataRegularSeason20242025!$H$3:$H$1315, $A30)</f>
        <v>2</v>
      </c>
      <c r="BG30">
        <f>BE30+BF30</f>
        <v>3</v>
      </c>
      <c r="BH30">
        <f>F30-BE30</f>
        <v>2</v>
      </c>
      <c r="BI30">
        <f>H30-BF30</f>
        <v>2</v>
      </c>
      <c r="BJ30">
        <f>BH30+BI30</f>
        <v>4</v>
      </c>
    </row>
    <row r="31" spans="1:64"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2</v>
      </c>
      <c r="E31" s="26">
        <f>Table3[[#This Row],[Watched]]/Table3[[#This Row],[GP]]</f>
        <v>0.22222222222222221</v>
      </c>
      <c r="F31">
        <f>COUNTIFS(DataRegularSeason20242025!$N$3:$N$1315,1,DataRegularSeason20242025!$D$3:$D$1315,$A31)</f>
        <v>3</v>
      </c>
      <c r="G31">
        <f>41-Table3[[#This Row],[GP_A]]</f>
        <v>38</v>
      </c>
      <c r="H31">
        <f>COUNTIFS(DataRegularSeason20242025!$E$3:$E$1315,$A31,DataRegularSeason20242025!$N$3:$N$1315,1)</f>
        <v>6</v>
      </c>
      <c r="I31">
        <f>41-Table3[[#This Row],[GP_H]]</f>
        <v>35</v>
      </c>
      <c r="J31">
        <f>F31+H31</f>
        <v>9</v>
      </c>
      <c r="K31">
        <f>82-Table3[[#This Row],[GP]]</f>
        <v>73</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2</v>
      </c>
      <c r="Q31">
        <f>COUNTIFS(DataRegularSeason20242025!$D$3:$D$1315,$A31, DataRegularSeason20242025!$S$3:$S$1315, $A31,DataRegularSeason20242025!$M$3:$M$1315,"REG")</f>
        <v>1</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3</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3</v>
      </c>
      <c r="Y31">
        <f>COUNTIFS(DataRegularSeason20242025!$E$3:$E$1315,$A31, DataRegularSeason20242025!$S$3:$S$1315, $A31,DataRegularSeason20242025!$M$3:$M$1315,"REG")</f>
        <v>3</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5</v>
      </c>
      <c r="AD31">
        <f>Table3[[#This Row],[RW_A]]+Table3[[#This Row],[RW_H]]</f>
        <v>4</v>
      </c>
      <c r="AE31">
        <f>Table3[[#This Row],[RL_A]]+Table3[[#This Row],[RL_H]]</f>
        <v>4</v>
      </c>
      <c r="AF31">
        <f>Table3[[#This Row],[OTW_A]]+Table3[[#This Row],[OTW_H]]</f>
        <v>0</v>
      </c>
      <c r="AG31">
        <f>Table3[[#This Row],[OTL_A]]+Table3[[#This Row],[OTL_H]]</f>
        <v>0</v>
      </c>
      <c r="AH31">
        <f>Table3[[#This Row],[SOW_A]]+Table3[[#This Row],[SOW_H]]</f>
        <v>0</v>
      </c>
      <c r="AI31">
        <f>Table3[[#This Row],[SOL_A]]+Table3[[#This Row],[SOL_H]]</f>
        <v>1</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13</v>
      </c>
      <c r="AL31" s="26">
        <f>Table3[[#This Row],[PTS]]/(2*Table3[[#This Row],[GP]])</f>
        <v>0.5</v>
      </c>
      <c r="AM31" s="26">
        <f>Table3[[#This Row],[PTS2]]/(3*Table3[[#This Row],[GP]])</f>
        <v>0.48148148148148145</v>
      </c>
      <c r="AN31">
        <f>(2*Table3[[#This Row],[GR]])+Table3[[#This Row],[PTS]]</f>
        <v>155</v>
      </c>
      <c r="AO31">
        <f>(3*Table3[[#This Row],[GR]])+Table3[[#This Row],[PTS2]]</f>
        <v>232</v>
      </c>
      <c r="AP31" s="31" t="str">
        <f>_xlfn.CONCAT(TEXT(Table3[[#This Row],[W]], "0"), "-", TEXT(Table3[[#This Row],[RL]],"0"), "-", TEXT(Table3[[#This Row],[OTL]]+Table3[[#This Row],[SOL]], "0"))</f>
        <v>4-4-1</v>
      </c>
      <c r="AQ31">
        <f>COUNTIFS(DataRegularSeason20242025!$D$3:$D$1315,Table3[[#This Row],[Teams]],DataRegularSeason20242025!$K$3:$K$1315,0)</f>
        <v>0</v>
      </c>
      <c r="AR31">
        <f>SUMIF(DataRegularSeason20242025!$D$3:$D$1315,$A31, DataRegularSeason20242025!$J$3:$J$1315)</f>
        <v>11</v>
      </c>
      <c r="AS31">
        <f>SUMIF(DataRegularSeason20242025!$D$3:$D$1315,$A31, DataRegularSeason20242025!$K$3:$K$1315)</f>
        <v>13</v>
      </c>
      <c r="AT31">
        <f>AR31-AS31</f>
        <v>-2</v>
      </c>
      <c r="AU31">
        <f>COUNTIFS(DataRegularSeason20242025!$E$3:$E$1315,Table3[[#This Row],[Teams]],DataRegularSeason20242025!$J$3:$J$1315,0)</f>
        <v>1</v>
      </c>
      <c r="AV31">
        <f>SUMIF(DataRegularSeason20242025!$E$3:$E$1315,$A31,DataRegularSeason20242025!$K$3:$K$1315)</f>
        <v>17</v>
      </c>
      <c r="AW31">
        <f>SUMIF(DataRegularSeason20242025!$E$3:$E$1315,$A31,DataRegularSeason20242025!$J$3:$J$1315)</f>
        <v>24</v>
      </c>
      <c r="AX31">
        <f>AV31-AW31</f>
        <v>-7</v>
      </c>
      <c r="AY31">
        <f>AR31+AV31</f>
        <v>28</v>
      </c>
      <c r="AZ31">
        <f>AS31+AW31</f>
        <v>37</v>
      </c>
      <c r="BA31">
        <f>AY31-AZ31</f>
        <v>-9</v>
      </c>
      <c r="BB31" s="28">
        <f>Table3[[#This Row],[GF]]/Table3[[#This Row],[GP]]</f>
        <v>3.1111111111111112</v>
      </c>
      <c r="BC31" s="28">
        <f>Table3[[#This Row],[GA]]/Table3[[#This Row],[GP]]</f>
        <v>4.1111111111111107</v>
      </c>
      <c r="BD31" s="28">
        <f>(Table3[[#This Row],[GF]]-Table3[[#This Row],[GA]])/Table3[[#This Row],[GP]]</f>
        <v>-1</v>
      </c>
      <c r="BE31">
        <f>COUNTIFS(DataRegularSeason20242025!$D$3:$D$1315,$A31,DataRegularSeason20242025!$H$3:$H$1315, $A31)</f>
        <v>1</v>
      </c>
      <c r="BF31">
        <f>COUNTIFS(DataRegularSeason20242025!$E$3:$E$1315,$A31,DataRegularSeason20242025!$H$3:$H$1315, $A31)</f>
        <v>1</v>
      </c>
      <c r="BG31">
        <f>BE31+BF31</f>
        <v>2</v>
      </c>
      <c r="BH31">
        <f>F31-BE31</f>
        <v>2</v>
      </c>
      <c r="BI31">
        <f>H31-BF31</f>
        <v>5</v>
      </c>
      <c r="BJ31">
        <f>BH31+BI31</f>
        <v>7</v>
      </c>
    </row>
    <row r="32" spans="1:64" x14ac:dyDescent="0.25">
      <c r="A32" t="s">
        <v>34</v>
      </c>
      <c r="B32" t="s">
        <v>97</v>
      </c>
      <c r="C32" t="s">
        <v>95</v>
      </c>
      <c r="D32">
        <f>COUNTIFS(DataRegularSeason20242025!$D$3:$D$1315,$A32,DataRegularSeason20242025!$R$3:$R$1315,1,DataRegularSeason20242025!$N$3:$N$1315,1) + COUNTIFS(DataRegularSeason20242025!$E$3:$E$1315,$A32,DataRegularSeason20242025!$R$3:$R$1315,1,DataRegularSeason20242025!$N$3:$N$1315,1)</f>
        <v>1</v>
      </c>
      <c r="E32" s="26">
        <f>Table3[[#This Row],[Watched]]/Table3[[#This Row],[GP]]</f>
        <v>0.1111111111111111</v>
      </c>
      <c r="F32">
        <f>COUNTIFS(DataRegularSeason20242025!$N$3:$N$1315,1,DataRegularSeason20242025!$D$3:$D$1315,$A32)</f>
        <v>4</v>
      </c>
      <c r="G32">
        <f>41-Table3[[#This Row],[GP_A]]</f>
        <v>37</v>
      </c>
      <c r="H32">
        <f>COUNTIFS(DataRegularSeason20242025!$E$3:$E$1315,$A32,DataRegularSeason20242025!$N$3:$N$1315,1)</f>
        <v>5</v>
      </c>
      <c r="I32">
        <f>41-Table3[[#This Row],[GP_H]]</f>
        <v>36</v>
      </c>
      <c r="J32">
        <f>F32+H32</f>
        <v>9</v>
      </c>
      <c r="K32">
        <f>82-Table3[[#This Row],[GP]]</f>
        <v>73</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2</v>
      </c>
      <c r="Q32">
        <f>COUNTIFS(DataRegularSeason20242025!$D$3:$D$1315,$A32, DataRegularSeason20242025!$S$3:$S$1315, $A32,DataRegularSeason20242025!$M$3:$M$1315,"REG")</f>
        <v>2</v>
      </c>
      <c r="R32">
        <f>COUNTIFS(DataRegularSeason20242025!$D$3:$D$1315,$A32, DataRegularSeason20242025!$S$3:$S$1315, $A32,DataRegularSeason20242025!$M$3:$M$1315,"OT")</f>
        <v>0</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1</v>
      </c>
      <c r="X32">
        <f>H32-T32</f>
        <v>0</v>
      </c>
      <c r="Y32">
        <f>COUNTIFS(DataRegularSeason20242025!$E$3:$E$1315,$A32, DataRegularSeason20242025!$S$3:$S$1315, $A32,DataRegularSeason20242025!$M$3:$M$1315,"REG")</f>
        <v>0</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2</v>
      </c>
      <c r="AD32">
        <f>Table3[[#This Row],[RW_A]]+Table3[[#This Row],[RW_H]]</f>
        <v>6</v>
      </c>
      <c r="AE32">
        <f>Table3[[#This Row],[RL_A]]+Table3[[#This Row],[RL_H]]</f>
        <v>2</v>
      </c>
      <c r="AF32">
        <f>Table3[[#This Row],[OTW_A]]+Table3[[#This Row],[OTW_H]]</f>
        <v>0</v>
      </c>
      <c r="AG32">
        <f>Table3[[#This Row],[OTL_A]]+Table3[[#This Row],[OTL_H]]</f>
        <v>0</v>
      </c>
      <c r="AH32">
        <f>Table3[[#This Row],[SOW_A]]+Table3[[#This Row],[SOW_H]]</f>
        <v>1</v>
      </c>
      <c r="AI32">
        <f>Table3[[#This Row],[SOL_A]]+Table3[[#This Row],[SOL_H]]</f>
        <v>0</v>
      </c>
      <c r="AJ32">
        <f>(2*(Table3[[#This Row],[W_A]]+Table3[[#This Row],[W_H]]))+Table3[[#This Row],[OTL_A]]+Table3[[#This Row],[SOL_A]]+Table3[[#This Row],[OTL_H]]+Table3[[#This Row],[SOL_H]]</f>
        <v>14</v>
      </c>
      <c r="AK32">
        <f>(3*(Table3[[#This Row],[RW_A]]+Table3[[#This Row],[RW_H]]))+(2*(Table3[[#This Row],[OTW_A]]+Table3[[#This Row],[SOW_A]]+Table3[[#This Row],[OTW_H]]+Table3[[#This Row],[SOW_H]]))+Table3[[#This Row],[OTL_A]]+Table3[[#This Row],[SOL_A]]+Table3[[#This Row],[OTL_H]]+Table3[[#This Row],[SOL_H]]</f>
        <v>20</v>
      </c>
      <c r="AL32" s="26">
        <f>Table3[[#This Row],[PTS]]/(2*Table3[[#This Row],[GP]])</f>
        <v>0.77777777777777779</v>
      </c>
      <c r="AM32" s="26">
        <f>Table3[[#This Row],[PTS2]]/(3*Table3[[#This Row],[GP]])</f>
        <v>0.7407407407407407</v>
      </c>
      <c r="AN32">
        <f>(2*Table3[[#This Row],[GR]])+Table3[[#This Row],[PTS]]</f>
        <v>160</v>
      </c>
      <c r="AO32">
        <f>(3*Table3[[#This Row],[GR]])+Table3[[#This Row],[PTS2]]</f>
        <v>239</v>
      </c>
      <c r="AP32" s="31" t="str">
        <f>_xlfn.CONCAT(TEXT(Table3[[#This Row],[W]], "0"), "-", TEXT(Table3[[#This Row],[RL]],"0"), "-", TEXT(Table3[[#This Row],[OTL]]+Table3[[#This Row],[SOL]], "0"))</f>
        <v>7-2-0</v>
      </c>
      <c r="AQ32">
        <f>COUNTIFS(DataRegularSeason20242025!$D$3:$D$1315,Table3[[#This Row],[Teams]],DataRegularSeason20242025!$K$3:$K$1315,0)</f>
        <v>0</v>
      </c>
      <c r="AR32">
        <f>SUMIF(DataRegularSeason20242025!$D$3:$D$1315,$A32, DataRegularSeason20242025!$J$3:$J$1315)</f>
        <v>13</v>
      </c>
      <c r="AS32">
        <f>SUMIF(DataRegularSeason20242025!$D$3:$D$1315,$A32, DataRegularSeason20242025!$K$3:$K$1315)</f>
        <v>12</v>
      </c>
      <c r="AT32">
        <f>AR32-AS32</f>
        <v>1</v>
      </c>
      <c r="AU32">
        <f>COUNTIFS(DataRegularSeason20242025!$E$3:$E$1315,Table3[[#This Row],[Teams]],DataRegularSeason20242025!$J$3:$J$1315,0)</f>
        <v>2</v>
      </c>
      <c r="AV32">
        <f>SUMIF(DataRegularSeason20242025!$E$3:$E$1315,$A32,DataRegularSeason20242025!$K$3:$K$1315)</f>
        <v>16</v>
      </c>
      <c r="AW32">
        <f>SUMIF(DataRegularSeason20242025!$E$3:$E$1315,$A32,DataRegularSeason20242025!$J$3:$J$1315)</f>
        <v>5</v>
      </c>
      <c r="AX32">
        <f>AV32-AW32</f>
        <v>11</v>
      </c>
      <c r="AY32">
        <f>AR32+AV32</f>
        <v>29</v>
      </c>
      <c r="AZ32">
        <f>AS32+AW32</f>
        <v>17</v>
      </c>
      <c r="BA32">
        <f>AY32-AZ32</f>
        <v>12</v>
      </c>
      <c r="BB32" s="28">
        <f>Table3[[#This Row],[GF]]/Table3[[#This Row],[GP]]</f>
        <v>3.2222222222222223</v>
      </c>
      <c r="BC32" s="28">
        <f>Table3[[#This Row],[GA]]/Table3[[#This Row],[GP]]</f>
        <v>1.8888888888888888</v>
      </c>
      <c r="BD32" s="28">
        <f>(Table3[[#This Row],[GF]]-Table3[[#This Row],[GA]])/Table3[[#This Row],[GP]]</f>
        <v>1.3333333333333333</v>
      </c>
      <c r="BE32">
        <f>COUNTIFS(DataRegularSeason20242025!$D$3:$D$1315,$A32,DataRegularSeason20242025!$H$3:$H$1315, $A32)</f>
        <v>1</v>
      </c>
      <c r="BF32">
        <f>COUNTIFS(DataRegularSeason20242025!$E$3:$E$1315,$A32,DataRegularSeason20242025!$H$3:$H$1315, $A32)</f>
        <v>4</v>
      </c>
      <c r="BG32">
        <f>BE32+BF32</f>
        <v>5</v>
      </c>
      <c r="BH32">
        <f>F32-BE32</f>
        <v>3</v>
      </c>
      <c r="BI32">
        <f>H32-BF32</f>
        <v>1</v>
      </c>
      <c r="BJ32">
        <f>BH32+BI32</f>
        <v>4</v>
      </c>
    </row>
    <row r="33" spans="1:67" x14ac:dyDescent="0.25">
      <c r="A33" t="s">
        <v>30</v>
      </c>
      <c r="B33" t="s">
        <v>98</v>
      </c>
      <c r="C33" t="s">
        <v>81</v>
      </c>
      <c r="D33">
        <f>COUNTIFS(DataRegularSeason20242025!$D$3:$D$1315,$A33,DataRegularSeason20242025!$R$3:$R$1315,1,DataRegularSeason20242025!$N$3:$N$1315,1) + COUNTIFS(DataRegularSeason20242025!$E$3:$E$1315,$A33,DataRegularSeason20242025!$R$3:$R$1315,1,DataRegularSeason20242025!$N$3:$N$1315,1)</f>
        <v>1</v>
      </c>
      <c r="E33" s="26">
        <f>Table3[[#This Row],[Watched]]/Table3[[#This Row],[GP]]</f>
        <v>0.125</v>
      </c>
      <c r="F33">
        <f>COUNTIFS(DataRegularSeason20242025!$N$3:$N$1315,1,DataRegularSeason20242025!$D$3:$D$1315,$A33)</f>
        <v>4</v>
      </c>
      <c r="G33">
        <f>41-Table3[[#This Row],[GP_A]]</f>
        <v>37</v>
      </c>
      <c r="H33">
        <f>COUNTIFS(DataRegularSeason20242025!$E$3:$E$1315,$A33,DataRegularSeason20242025!$N$3:$N$1315,1)</f>
        <v>4</v>
      </c>
      <c r="I33">
        <f>41-Table3[[#This Row],[GP_H]]</f>
        <v>37</v>
      </c>
      <c r="J33">
        <f>F33+H33</f>
        <v>8</v>
      </c>
      <c r="K33">
        <f>82-Table3[[#This Row],[GP]]</f>
        <v>74</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3</v>
      </c>
      <c r="Q33">
        <f>COUNTIFS(DataRegularSeason20242025!$D$3:$D$1315,$A33, DataRegularSeason20242025!$S$3:$S$1315, $A33,DataRegularSeason20242025!$M$3:$M$1315,"REG")</f>
        <v>3</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v>
      </c>
      <c r="Y33">
        <f>COUNTIFS(DataRegularSeason20242025!$E$3:$E$1315,$A33, DataRegularSeason20242025!$S$3:$S$1315, $A33,DataRegularSeason20242025!$M$3:$M$1315,"REG")</f>
        <v>1</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4</v>
      </c>
      <c r="AC33">
        <f>Table3[[#This Row],[L_A]]+Table3[[#This Row],[L_H]]</f>
        <v>4</v>
      </c>
      <c r="AD33">
        <f>Table3[[#This Row],[RW_A]]+Table3[[#This Row],[RW_H]]</f>
        <v>3</v>
      </c>
      <c r="AE33">
        <f>Table3[[#This Row],[RL_A]]+Table3[[#This Row],[RL_H]]</f>
        <v>4</v>
      </c>
      <c r="AF33">
        <f>Table3[[#This Row],[OTW_A]]+Table3[[#This Row],[OTW_H]]</f>
        <v>1</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8</v>
      </c>
      <c r="AK33">
        <f>(3*(Table3[[#This Row],[RW_A]]+Table3[[#This Row],[RW_H]]))+(2*(Table3[[#This Row],[OTW_A]]+Table3[[#This Row],[SOW_A]]+Table3[[#This Row],[OTW_H]]+Table3[[#This Row],[SOW_H]]))+Table3[[#This Row],[OTL_A]]+Table3[[#This Row],[SOL_A]]+Table3[[#This Row],[OTL_H]]+Table3[[#This Row],[SOL_H]]</f>
        <v>11</v>
      </c>
      <c r="AL33" s="26">
        <f>Table3[[#This Row],[PTS]]/(2*Table3[[#This Row],[GP]])</f>
        <v>0.5</v>
      </c>
      <c r="AM33" s="26">
        <f>Table3[[#This Row],[PTS2]]/(3*Table3[[#This Row],[GP]])</f>
        <v>0.45833333333333331</v>
      </c>
      <c r="AN33">
        <f>(2*Table3[[#This Row],[GR]])+Table3[[#This Row],[PTS]]</f>
        <v>156</v>
      </c>
      <c r="AO33">
        <f>(3*Table3[[#This Row],[GR]])+Table3[[#This Row],[PTS2]]</f>
        <v>233</v>
      </c>
      <c r="AP33" s="31" t="str">
        <f>_xlfn.CONCAT(TEXT(Table3[[#This Row],[W]], "0"), "-", TEXT(Table3[[#This Row],[RL]],"0"), "-", TEXT(Table3[[#This Row],[OTL]]+Table3[[#This Row],[SOL]], "0"))</f>
        <v>4-4-0</v>
      </c>
      <c r="AQ33">
        <f>COUNTIFS(DataRegularSeason20242025!$D$3:$D$1315,Table3[[#This Row],[Teams]],DataRegularSeason20242025!$K$3:$K$1315,0)</f>
        <v>1</v>
      </c>
      <c r="AR33">
        <f>SUMIF(DataRegularSeason20242025!$D$3:$D$1315,$A33, DataRegularSeason20242025!$J$3:$J$1315)</f>
        <v>13</v>
      </c>
      <c r="AS33">
        <f>SUMIF(DataRegularSeason20242025!$D$3:$D$1315,$A33, DataRegularSeason20242025!$K$3:$K$1315)</f>
        <v>15</v>
      </c>
      <c r="AT33">
        <f>AR33-AS33</f>
        <v>-2</v>
      </c>
      <c r="AU33">
        <f>COUNTIFS(DataRegularSeason20242025!$E$3:$E$1315,Table3[[#This Row],[Teams]],DataRegularSeason20242025!$J$3:$J$1315,0)</f>
        <v>1</v>
      </c>
      <c r="AV33">
        <f>SUMIF(DataRegularSeason20242025!$E$3:$E$1315,$A33,DataRegularSeason20242025!$K$3:$K$1315)</f>
        <v>18</v>
      </c>
      <c r="AW33">
        <f>SUMIF(DataRegularSeason20242025!$E$3:$E$1315,$A33,DataRegularSeason20242025!$J$3:$J$1315)</f>
        <v>15</v>
      </c>
      <c r="AX33">
        <f>AV33-AW33</f>
        <v>3</v>
      </c>
      <c r="AY33">
        <f>AR33+AV33</f>
        <v>31</v>
      </c>
      <c r="AZ33">
        <f>AS33+AW33</f>
        <v>30</v>
      </c>
      <c r="BA33">
        <f>AY33-AZ33</f>
        <v>1</v>
      </c>
      <c r="BB33" s="28">
        <f>Table3[[#This Row],[GF]]/Table3[[#This Row],[GP]]</f>
        <v>3.875</v>
      </c>
      <c r="BC33" s="28">
        <f>Table3[[#This Row],[GA]]/Table3[[#This Row],[GP]]</f>
        <v>3.75</v>
      </c>
      <c r="BD33" s="28">
        <f>(Table3[[#This Row],[GF]]-Table3[[#This Row],[GA]])/Table3[[#This Row],[GP]]</f>
        <v>0.125</v>
      </c>
      <c r="BE33">
        <f>COUNTIFS(DataRegularSeason20242025!$D$3:$D$1315,$A33,DataRegularSeason20242025!$H$3:$H$1315, $A33)</f>
        <v>1</v>
      </c>
      <c r="BF33">
        <f>COUNTIFS(DataRegularSeason20242025!$E$3:$E$1315,$A33,DataRegularSeason20242025!$H$3:$H$1315, $A33)</f>
        <v>2</v>
      </c>
      <c r="BG33">
        <f>BE33+BF33</f>
        <v>3</v>
      </c>
      <c r="BH33">
        <f>F33-BE33</f>
        <v>3</v>
      </c>
      <c r="BI33">
        <f>H33-BF33</f>
        <v>2</v>
      </c>
      <c r="BJ33">
        <f>BH33+BI33</f>
        <v>5</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2024-10-30T16:37:22Z</dcterms:modified>
</cp:coreProperties>
</file>