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27FC9383-158E-4154-B0F7-AA1760CBC854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2" i="1" l="1"/>
  <c r="N73" i="1"/>
  <c r="N74" i="1"/>
  <c r="N75" i="1"/>
  <c r="N76" i="1"/>
  <c r="N77" i="1"/>
  <c r="N78" i="1"/>
  <c r="N79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76" i="1"/>
  <c r="X77" i="1"/>
  <c r="X78" i="1"/>
  <c r="X79" i="1"/>
  <c r="X80" i="1"/>
  <c r="X81" i="1"/>
  <c r="X82" i="1"/>
  <c r="X83" i="1"/>
  <c r="X84" i="1"/>
  <c r="X85" i="1"/>
  <c r="X86" i="1"/>
  <c r="X87" i="1"/>
  <c r="Y76" i="1"/>
  <c r="Y77" i="1"/>
  <c r="Y78" i="1"/>
  <c r="Y79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W75" i="1"/>
  <c r="X75" i="1"/>
  <c r="Y75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W76" i="1"/>
  <c r="W77" i="1"/>
  <c r="W78" i="1"/>
  <c r="W79" i="1"/>
  <c r="W80" i="1"/>
  <c r="W81" i="1"/>
  <c r="W82" i="1"/>
  <c r="W83" i="1"/>
  <c r="W84" i="1"/>
  <c r="W85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<sst xmlns="http://schemas.openxmlformats.org/spreadsheetml/2006/main" count="786" uniqueCount="192">
  <si>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</si>
  <si>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</si>
  <si>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</si>
  <si>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</si>
  <si>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</si>
  <si>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</si>
  <si>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</si>
  <si>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</si>
  <si>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</si>
  <si>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</si>
  <si>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</si>
  <si>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</si>
  <si>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</si>
  <si>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</si>
  <si>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</si>
  <si>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</si>
  <si>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</si>
  <si>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</si>
  <si>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</si>
  <si>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</si>
  <si>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</si>
  <si>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</si>
  <si>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</si>
  <si>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</si>
  <si>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</si>
  <si>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</si>
  <si>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</si>
  <si>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</si>
  <si>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</si>
  <si>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</si>
  <si>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</si>
  <si>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</si>
  <si>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</si>
  <si>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</si>
  <si>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</si>
  <si>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</si>
  <si>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</si>
  <si>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</si>
  <si>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</si>
  <si>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</si>
  <si>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</si>
  <si>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</si>
  <si>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</si>
  <si>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</si>
  <si>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</si>
  <si>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</si>
  <si>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</si>
  <si>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</si>
  <si>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</si>
  <si>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</si>
  <si>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</si>
  <si>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</si>
  <si>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</si>
  <si>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</si>
  <si>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</si>
  <si>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</si>
  <si>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</si>
  <si>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</si>
  <si>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</si>
  <si>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</si>
  <si>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</si>
  <si>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</si>
  <si>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</si>
  <si>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</si>
  <si>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</si>
  <si>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</si>
  <si>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</si>
  <si>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</si>
  <si>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</si>
  <si>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</si>
  <si>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</si>
  <si>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</si>
  <si>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</si>
  <si>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</si>
  <si>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</si>
  <si>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</si>
  <si>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</si>
  <si>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</si>
  <si>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</si>
  <si>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</si>
  <si>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</si>
  <si>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</si>
  <si>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</si>
  <si>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</si>
  <si>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</si>
  <si>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</si>
  <si>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</si>
  <si>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</si>
  <si>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</si>
  <si>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</si>
  <si>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</si>
  <si>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</si>
  <si>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</si>
  <si>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</si>
  <si>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</si>
  <si>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</si>
  <si>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</si>
  <si>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</si>
  <si>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</si>
  <si>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</si>
  <si>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</si>
  <si>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</si>
  <si>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</si>
  <si>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</si>
  <si>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</si>
  <si>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</si>
  <si>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</si>
  <si>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</si>
  <si>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</si>
  <si>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</si>
  <si>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</si>
  <si>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</si>
  <si>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</si>
  <si>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</si>
  <si>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</si>
  <si>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</si>
  <si>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</si>
  <si>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</si>
  <si>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</si>
  <si>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</si>
  <si>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</si>
  <si>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</si>
  <si>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</si>
  <si>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</si>
  <si>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</si>
  <si>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</si>
  <si>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</si>
  <si>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</si>
  <si>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</si>
  <si>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</si>
  <si>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</si>
  <si>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</si>
  <si>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</si>
  <si>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</si>
  <si>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</si>
  <si>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</si>
  <si>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</si>
  <si>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</si>
  <si>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</si>
  <si>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</si>
  <si>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</si>
  <si>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</si>
  <si>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</si>
  <si>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</si>
  <si>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</si>
  <si>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</si>
  <si>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</si>
  <si>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</si>
  <si>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</si>
  <si>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</si>
  <si>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</si>
  <si>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</si>
  <si>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</si>
  <si>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</si>
  <si>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</si>
  <si>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</si>
  <si>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</si>
  <si>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</si>
  <si>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</si>
  <si>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</si>
  <si>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</si>
  <si>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</si>
  <si>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</si>
  <si>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</si>
  <si>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</si>
  <si>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</si>
  <si>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</si>
  <si>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</si>
  <si>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</si>
  <si>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</si>
  <si>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</si>
  <si>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</si>
  <si>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</si>
  <si>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</si>
  <si>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</si>
  <si>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</si>
  <si>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</si>
  <si>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</si>
  <si>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</si>
  <si>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</si>
  <si>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</si>
  <si>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</si>
  <si>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</si>
  <si>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</si>
  <si>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</si>
  <si>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</si>
  <si>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</si>
  <si>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</si>
  <si>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</si>
  <si>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</si>
  <si>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</si>
  <si>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During the game, there was only 1 penalty at the end of regulation,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</si>
</sst>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249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48">
      <calculatedColumnFormula>AN22</calculatedColumnFormula>
    </tableColumn>
    <tableColumn id="3" xr3:uid="{B7BD47C3-C6CD-433B-8763-2E7BF28F91A9}" name="GP H" dataDxfId="1247">
      <calculatedColumnFormula>AO22</calculatedColumnFormula>
    </tableColumn>
    <tableColumn id="4" xr3:uid="{A7C2CDB8-1006-4E42-85C9-739B917E0E3B}" name="GP A" dataDxfId="1246">
      <calculatedColumnFormula>AP22</calculatedColumnFormula>
    </tableColumn>
    <tableColumn id="5" xr3:uid="{FBF9C9A1-A231-4AC5-98EC-8575F964E9E7}" name="W TOT" dataDxfId="1245">
      <calculatedColumnFormula>AQ22</calculatedColumnFormula>
    </tableColumn>
    <tableColumn id="6" xr3:uid="{4F1AF376-3B42-4A7B-88AE-2AEB54C684FD}" name="L TOT" dataDxfId="1244">
      <calculatedColumnFormula>AR22</calculatedColumnFormula>
    </tableColumn>
    <tableColumn id="7" xr3:uid="{CD4CF37C-B565-4072-A8DF-97ABD75AC2BE}" name="W H" dataDxfId="1243">
      <calculatedColumnFormula>AS22</calculatedColumnFormula>
    </tableColumn>
    <tableColumn id="8" xr3:uid="{1F359623-5047-4AA5-8DFE-2A1235BD0244}" name="L H" dataDxfId="1242">
      <calculatedColumnFormula>AT22</calculatedColumnFormula>
    </tableColumn>
    <tableColumn id="9" xr3:uid="{F8112AD4-AB28-4E89-97C1-D0AD9007C7A5}" name="W A" dataDxfId="1241">
      <calculatedColumnFormula>AU22</calculatedColumnFormula>
    </tableColumn>
    <tableColumn id="10" xr3:uid="{E0BC1C3D-B833-4A33-A2F7-C67BE06DEDA1}" name="L A" dataDxfId="1240">
      <calculatedColumnFormula>AV22</calculatedColumnFormula>
    </tableColumn>
    <tableColumn id="11" xr3:uid="{B9A986DF-FE9E-415D-924B-8EB61CBE5CC3}" name="GF H" dataDxfId="1239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38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37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36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35">
      <calculatedColumnFormula>BY22-CA22</calculatedColumnFormula>
    </tableColumn>
    <tableColumn id="16" xr3:uid="{B9AF8DC9-F982-4D02-B43F-486449573036}" name="DIFF A" dataDxfId="1234">
      <calculatedColumnFormula>BZ22-CB22</calculatedColumnFormula>
    </tableColumn>
    <tableColumn id="17" xr3:uid="{E94B86FE-AA74-466B-A7F6-2C43B9EEA68A}" name="GF T" dataDxfId="1233">
      <calculatedColumnFormula>BY22+BZ22</calculatedColumnFormula>
    </tableColumn>
    <tableColumn id="18" xr3:uid="{437A09FB-7E7B-457E-AD72-B615E2FEC992}" name="GA T" dataDxfId="1232">
      <calculatedColumnFormula>CA22+CB22</calculatedColumnFormula>
    </tableColumn>
    <tableColumn id="19" xr3:uid="{D83A9D62-4017-4FF7-BA18-93B627CB0BEF}" name="DIFF T" dataDxfId="1231">
      <calculatedColumnFormula>(BY22+BZ22)-(CA22+CB22)</calculatedColumnFormula>
    </tableColumn>
    <tableColumn id="20" xr3:uid="{139C299F-4896-455D-A9B3-7CA4FF9ECE1D}" name="GFPG H" dataDxfId="1230">
      <calculatedColumnFormula>BY22/BQ22</calculatedColumnFormula>
    </tableColumn>
    <tableColumn id="21" xr3:uid="{5ED7F4F1-4524-4204-90BC-07DFE35665ED}" name="GFPG A" dataDxfId="1229">
      <calculatedColumnFormula>BZ22/BR22</calculatedColumnFormula>
    </tableColumn>
    <tableColumn id="22" xr3:uid="{3BAC0D7E-D609-46FC-BB96-6327BEC9045F}" name="GAPG H" dataDxfId="1228">
      <calculatedColumnFormula>CA22/BQ22</calculatedColumnFormula>
    </tableColumn>
    <tableColumn id="23" xr3:uid="{894AF6A4-2FD4-468F-8740-6E39104F12C5}" name="GAPG A" dataDxfId="1227">
      <calculatedColumnFormula>CB22/BR22</calculatedColumnFormula>
    </tableColumn>
    <tableColumn id="24" xr3:uid="{CFA1DE8E-0094-499E-B287-EEFFFC39239B}" name="GFPG " dataDxfId="1226">
      <calculatedColumnFormula>CE22/BP22</calculatedColumnFormula>
    </tableColumn>
    <tableColumn id="25" xr3:uid="{5723B53A-51E1-40DB-A91D-49D133C87D25}" name="GAPG " dataDxfId="1225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24" headerRowBorderDxfId="1223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22"/>
    <tableColumn id="3" xr3:uid="{6E19CA59-B6A3-4131-B285-CE1F7BAF3D31}" name="TIME" dataDxfId="1221"/>
    <tableColumn id="4" xr3:uid="{02F4D888-3BD5-4016-BA9A-EC8A0CBEA44E}" name="CONF" dataDxfId="1220"/>
    <tableColumn id="5" xr3:uid="{DEBF2CDE-9CD3-427B-90BB-33C4A230FDB2}" name="ROUNDNUM" dataDxfId="1219"/>
    <tableColumn id="6" xr3:uid="{0B2FA3E5-A739-4507-920E-FD6BD73D06FC}" name="SERIESCODE" dataDxfId="1218"/>
    <tableColumn id="7" xr3:uid="{E0FB355A-FF65-48EA-9A64-1208BDA18DEA}" name="GAMENUM" dataDxfId="1217"/>
    <tableColumn id="8" xr3:uid="{48075340-6AD4-4735-8D81-DCE8BDEA7894}" name="TOPSEED" dataDxfId="1216"/>
    <tableColumn id="9" xr3:uid="{47D97FCE-3C11-4B03-A932-BB3CCC5294A3}" name="LOWSEED" dataDxfId="1215"/>
    <tableColumn id="10" xr3:uid="{2657E2A1-FA3E-4247-AB77-0882735B5D98}" name="TOPSEEDWINS" dataDxfId="1214"/>
    <tableColumn id="11" xr3:uid="{F857D9CD-319A-4A1F-8A87-5B89AB0E3AE4}" name="LOWSEEDWINS" dataDxfId="1213"/>
    <tableColumn id="12" xr3:uid="{F49B8205-50A8-4D22-BDFA-A8C59906257D}" name="AWAYTEAM" dataDxfId="1212"/>
    <tableColumn id="13" xr3:uid="{10A989E8-E464-444A-B995-FE5CD8D50A3E}" name="HOMETEAM" dataDxfId="1211"/>
    <tableColumn id="14" xr3:uid="{BEBB472F-C00C-43D1-BA57-177EECF3D1A4}" name="MYCHOICE" dataDxfId="1210">
      <calculatedColumnFormula>IF(OR(ISBLANK(O2), ISBLANK($P2)), "", IF($O2&gt;$P2, $L2,$M2))</calculatedColumnFormula>
    </tableColumn>
    <tableColumn id="15" xr3:uid="{3265132F-9519-4D83-9071-5A806C9B66A7}" name="PAWAYSCORE" dataDxfId="1209"/>
    <tableColumn id="16" xr3:uid="{61D192BF-2F44-45CA-B41E-2E154B58B73C}" name="PHOMESCORE" dataDxfId="1208"/>
    <tableColumn id="17" xr3:uid="{4FBCD938-E47F-4A71-B757-19409794237B}" name="PResult" dataDxfId="1207"/>
    <tableColumn id="18" xr3:uid="{910345CE-2F3B-453D-B129-551EEF8A2ED1}" name="LOCKEDIN" dataDxfId="1206"/>
    <tableColumn id="19" xr3:uid="{B5B3650D-B08F-4959-92AE-19041FF77E90}" name="AAWAYSCORE" dataDxfId="1205"/>
    <tableColumn id="20" xr3:uid="{335FAADC-EF48-4918-8FC4-59E64D4FF575}" name="AHOMESCORE" dataDxfId="1204"/>
    <tableColumn id="21" xr3:uid="{D0C1DED2-3AB8-4A82-B413-410B2E943C31}" name="OTROUNDNUM" dataDxfId="1203"/>
    <tableColumn id="22" xr3:uid="{13F2CA6A-0805-4608-99D8-D82B730F1411}" name="CORRECT" dataDxfId="1202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01">
      <calculatedColumnFormula>IF(OR(ISBLANK($S2), ISBLANK($T2), ISBLANK($U2)), "", IF(S2&gt;T2,L2,M2))</calculatedColumnFormula>
    </tableColumn>
    <tableColumn id="26" xr3:uid="{5D5BFFE0-4374-4A91-BEA2-4CDF401FCD34}" name="Column2" dataDxfId="1200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199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198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54" zoomScaleNormal="100" workbookViewId="0">
      <selection activeCell="P75" sqref="P75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70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33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0.47142857142857142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4</v>
      </c>
      <c r="AL15">
        <f t="shared" si="3"/>
        <v>0</v>
      </c>
      <c r="AM15">
        <f t="shared" si="4"/>
        <v>0</v>
      </c>
      <c r="AN15">
        <f>SUMIFS($T$2:$T$105,$M$2:$M$105,AI15,$E$2:$E$105,3) + SUMIFS($S$2:$S$105,$L$2:$L$105,AI15,$E$2:$E$105,3)</f>
        <v>0</v>
      </c>
      <c r="AO15">
        <f>SUMIFS($T$2:$T$105,$M$2:$M$105,AJ15,$E$2:$E$105,3) + SUMIFS($S$2:$S$105,$L$2:$L$105,AJ15,$E$2:$E$105,3)</f>
        <v>0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4</v>
      </c>
      <c r="AL16" s="1">
        <f t="shared" si="3"/>
        <v>0</v>
      </c>
      <c r="AM16" s="1">
        <f t="shared" si="4"/>
        <v>0</v>
      </c>
      <c r="AN16" s="1">
        <f>SUMIFS($T$2:$T$105,$M$2:$M$105,AI16,$E$2:$E$105,3) + SUMIFS($S$2:$S$105,$L$2:$L$105,AI16,$E$2:$E$105,3)</f>
        <v>0</v>
      </c>
      <c r="AO16" s="1">
        <f>SUMIFS($T$2:$T$105,$M$2:$M$105,AJ16,$E$2:$E$105,3) + SUMIFS($S$2:$S$105,$L$2:$L$105,AJ16,$E$2:$E$105,3)</f>
        <v>0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4</v>
      </c>
      <c r="AM24">
        <f t="shared" si="12"/>
        <v>0</v>
      </c>
      <c r="AN24">
        <f t="shared" si="43"/>
        <v>14</v>
      </c>
      <c r="AO24">
        <f t="shared" si="13"/>
        <v>9</v>
      </c>
      <c r="AP24">
        <f t="shared" si="14"/>
        <v>5</v>
      </c>
      <c r="AQ24">
        <f t="shared" si="15"/>
        <v>7</v>
      </c>
      <c r="AR24">
        <f t="shared" si="16"/>
        <v>7</v>
      </c>
      <c r="AS24">
        <f t="shared" si="17"/>
        <v>4</v>
      </c>
      <c r="AT24">
        <f t="shared" si="18"/>
        <v>1</v>
      </c>
      <c r="AU24">
        <f t="shared" si="19"/>
        <v>3</v>
      </c>
      <c r="AV24">
        <f t="shared" si="20"/>
        <v>2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14</v>
      </c>
      <c r="BQ24" s="15">
        <f t="shared" si="30"/>
        <v>9</v>
      </c>
      <c r="BR24" s="15">
        <f t="shared" si="30"/>
        <v>5</v>
      </c>
      <c r="BS24" s="15">
        <f t="shared" si="30"/>
        <v>7</v>
      </c>
      <c r="BT24" s="15">
        <f t="shared" si="30"/>
        <v>7</v>
      </c>
      <c r="BU24" s="15">
        <f t="shared" si="30"/>
        <v>4</v>
      </c>
      <c r="BV24" s="15">
        <f t="shared" si="30"/>
        <v>1</v>
      </c>
      <c r="BW24" s="15">
        <f t="shared" si="30"/>
        <v>3</v>
      </c>
      <c r="BX24" s="15">
        <f t="shared" si="30"/>
        <v>2</v>
      </c>
      <c r="BY24" s="15">
        <f t="shared" si="31"/>
        <v>20</v>
      </c>
      <c r="BZ24" s="15">
        <f t="shared" si="32"/>
        <v>13</v>
      </c>
      <c r="CA24" s="15">
        <f t="shared" si="33"/>
        <v>9</v>
      </c>
      <c r="CB24" s="15">
        <f t="shared" si="34"/>
        <v>10</v>
      </c>
      <c r="CC24" s="15">
        <f t="shared" si="35"/>
        <v>11</v>
      </c>
      <c r="CD24" s="15">
        <f t="shared" si="35"/>
        <v>3</v>
      </c>
      <c r="CE24" s="15">
        <f t="shared" si="36"/>
        <v>33</v>
      </c>
      <c r="CF24" s="15">
        <f t="shared" si="37"/>
        <v>19</v>
      </c>
      <c r="CG24" s="15">
        <f t="shared" si="38"/>
        <v>14</v>
      </c>
      <c r="CH24" s="20">
        <f t="shared" si="39"/>
        <v>2.2222222222222223</v>
      </c>
      <c r="CI24" s="20">
        <f t="shared" si="39"/>
        <v>2.6</v>
      </c>
      <c r="CJ24" s="20">
        <f t="shared" si="40"/>
        <v>1</v>
      </c>
      <c r="CK24" s="20">
        <f t="shared" si="40"/>
        <v>2</v>
      </c>
      <c r="CL24" s="20">
        <f t="shared" si="41"/>
        <v>2.3571428571428572</v>
      </c>
      <c r="CM24" s="20">
        <f t="shared" si="42"/>
        <v>1.3571428571428572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4</v>
      </c>
      <c r="AM29">
        <f t="shared" si="12"/>
        <v>0</v>
      </c>
      <c r="AN29">
        <f t="shared" si="43"/>
        <v>16</v>
      </c>
      <c r="AO29">
        <f t="shared" si="13"/>
        <v>5</v>
      </c>
      <c r="AP29">
        <f t="shared" si="14"/>
        <v>11</v>
      </c>
      <c r="AQ29">
        <f t="shared" si="15"/>
        <v>8</v>
      </c>
      <c r="AR29">
        <f t="shared" si="16"/>
        <v>8</v>
      </c>
      <c r="AS29">
        <f t="shared" si="17"/>
        <v>3</v>
      </c>
      <c r="AT29">
        <f t="shared" si="18"/>
        <v>2</v>
      </c>
      <c r="AU29">
        <f t="shared" si="19"/>
        <v>5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16</v>
      </c>
      <c r="BQ29" s="15">
        <f t="shared" si="30"/>
        <v>5</v>
      </c>
      <c r="BR29" s="15">
        <f t="shared" si="30"/>
        <v>11</v>
      </c>
      <c r="BS29" s="15">
        <f t="shared" si="30"/>
        <v>8</v>
      </c>
      <c r="BT29" s="15">
        <f t="shared" si="30"/>
        <v>8</v>
      </c>
      <c r="BU29" s="15">
        <f t="shared" si="30"/>
        <v>3</v>
      </c>
      <c r="BV29" s="15">
        <f t="shared" si="30"/>
        <v>2</v>
      </c>
      <c r="BW29" s="15">
        <f t="shared" si="30"/>
        <v>5</v>
      </c>
      <c r="BX29" s="15">
        <f t="shared" si="30"/>
        <v>2</v>
      </c>
      <c r="BY29" s="15">
        <f t="shared" si="31"/>
        <v>12</v>
      </c>
      <c r="BZ29" s="15">
        <f t="shared" si="32"/>
        <v>33</v>
      </c>
      <c r="CA29" s="15">
        <f t="shared" si="33"/>
        <v>13</v>
      </c>
      <c r="CB29" s="15">
        <f t="shared" si="34"/>
        <v>16</v>
      </c>
      <c r="CC29" s="15">
        <f t="shared" si="35"/>
        <v>-1</v>
      </c>
      <c r="CD29" s="15">
        <f t="shared" si="35"/>
        <v>17</v>
      </c>
      <c r="CE29" s="15">
        <f t="shared" si="36"/>
        <v>45</v>
      </c>
      <c r="CF29" s="15">
        <f t="shared" si="37"/>
        <v>29</v>
      </c>
      <c r="CG29" s="15">
        <f t="shared" si="38"/>
        <v>16</v>
      </c>
      <c r="CH29" s="20">
        <f t="shared" si="39"/>
        <v>2.4</v>
      </c>
      <c r="CI29" s="20">
        <f t="shared" si="39"/>
        <v>3</v>
      </c>
      <c r="CJ29" s="20">
        <f t="shared" si="40"/>
        <v>2.6</v>
      </c>
      <c r="CK29" s="20">
        <f t="shared" si="40"/>
        <v>1.4545454545454546</v>
      </c>
      <c r="CL29" s="20">
        <f t="shared" si="41"/>
        <v>2.8125</v>
      </c>
      <c r="CM29" s="20">
        <f t="shared" si="42"/>
        <v>1.8125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4</v>
      </c>
      <c r="AM32">
        <f t="shared" si="12"/>
        <v>0</v>
      </c>
      <c r="AN32">
        <f t="shared" si="43"/>
        <v>17</v>
      </c>
      <c r="AO32">
        <f t="shared" si="13"/>
        <v>11</v>
      </c>
      <c r="AP32">
        <f t="shared" si="14"/>
        <v>6</v>
      </c>
      <c r="AQ32">
        <f t="shared" si="15"/>
        <v>8</v>
      </c>
      <c r="AR32">
        <f t="shared" si="16"/>
        <v>9</v>
      </c>
      <c r="AS32">
        <f t="shared" si="17"/>
        <v>6</v>
      </c>
      <c r="AT32">
        <f t="shared" si="18"/>
        <v>1</v>
      </c>
      <c r="AU32">
        <f t="shared" si="19"/>
        <v>2</v>
      </c>
      <c r="AV32">
        <f t="shared" si="20"/>
        <v>4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17</v>
      </c>
      <c r="BQ32" s="15">
        <f t="shared" si="30"/>
        <v>11</v>
      </c>
      <c r="BR32" s="15">
        <f t="shared" si="30"/>
        <v>6</v>
      </c>
      <c r="BS32" s="15">
        <f t="shared" si="30"/>
        <v>8</v>
      </c>
      <c r="BT32" s="15">
        <f t="shared" si="30"/>
        <v>9</v>
      </c>
      <c r="BU32" s="15">
        <f t="shared" si="30"/>
        <v>6</v>
      </c>
      <c r="BV32" s="15">
        <f t="shared" si="30"/>
        <v>1</v>
      </c>
      <c r="BW32" s="15">
        <f t="shared" si="30"/>
        <v>2</v>
      </c>
      <c r="BX32" s="15">
        <f t="shared" si="30"/>
        <v>4</v>
      </c>
      <c r="BY32" s="15">
        <f t="shared" si="31"/>
        <v>25</v>
      </c>
      <c r="BZ32" s="15">
        <f t="shared" si="32"/>
        <v>9</v>
      </c>
      <c r="CA32" s="15">
        <f t="shared" si="33"/>
        <v>16</v>
      </c>
      <c r="CB32" s="15">
        <f t="shared" si="34"/>
        <v>22</v>
      </c>
      <c r="CC32" s="15">
        <f t="shared" si="35"/>
        <v>9</v>
      </c>
      <c r="CD32" s="15">
        <f t="shared" si="35"/>
        <v>-13</v>
      </c>
      <c r="CE32" s="15">
        <f t="shared" si="36"/>
        <v>34</v>
      </c>
      <c r="CF32" s="15">
        <f t="shared" si="37"/>
        <v>38</v>
      </c>
      <c r="CG32" s="15">
        <f t="shared" si="38"/>
        <v>-4</v>
      </c>
      <c r="CH32" s="20">
        <f t="shared" si="39"/>
        <v>2.2727272727272729</v>
      </c>
      <c r="CI32" s="20">
        <f t="shared" si="39"/>
        <v>1.5</v>
      </c>
      <c r="CJ32" s="20">
        <f t="shared" si="40"/>
        <v>1.4545454545454546</v>
      </c>
      <c r="CK32" s="20">
        <f t="shared" si="40"/>
        <v>3.6666666666666665</v>
      </c>
      <c r="CL32" s="20">
        <f t="shared" si="41"/>
        <v>2</v>
      </c>
      <c r="CM32" s="20">
        <f t="shared" si="42"/>
        <v>2.2352941176470589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4</v>
      </c>
      <c r="AM37">
        <f t="shared" si="12"/>
        <v>0</v>
      </c>
      <c r="AN37">
        <f t="shared" si="43"/>
        <v>15</v>
      </c>
      <c r="AO37">
        <f t="shared" si="13"/>
        <v>5</v>
      </c>
      <c r="AP37">
        <f t="shared" si="14"/>
        <v>10</v>
      </c>
      <c r="AQ37">
        <f t="shared" si="15"/>
        <v>8</v>
      </c>
      <c r="AR37">
        <f t="shared" si="16"/>
        <v>7</v>
      </c>
      <c r="AS37">
        <f t="shared" si="17"/>
        <v>4</v>
      </c>
      <c r="AT37">
        <f t="shared" si="18"/>
        <v>1</v>
      </c>
      <c r="AU37">
        <f t="shared" si="19"/>
        <v>4</v>
      </c>
      <c r="AV37">
        <f t="shared" si="20"/>
        <v>2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15</v>
      </c>
      <c r="BQ37" s="15">
        <f t="shared" si="30"/>
        <v>5</v>
      </c>
      <c r="BR37" s="15">
        <f t="shared" si="30"/>
        <v>10</v>
      </c>
      <c r="BS37" s="15">
        <f t="shared" si="30"/>
        <v>8</v>
      </c>
      <c r="BT37" s="15">
        <f t="shared" si="30"/>
        <v>7</v>
      </c>
      <c r="BU37" s="15">
        <f t="shared" si="30"/>
        <v>4</v>
      </c>
      <c r="BV37" s="15">
        <f t="shared" si="30"/>
        <v>1</v>
      </c>
      <c r="BW37" s="15">
        <f t="shared" si="30"/>
        <v>4</v>
      </c>
      <c r="BX37" s="15">
        <f t="shared" si="30"/>
        <v>2</v>
      </c>
      <c r="BY37" s="15">
        <f t="shared" si="31"/>
        <v>23</v>
      </c>
      <c r="BZ37" s="15">
        <f t="shared" si="32"/>
        <v>20</v>
      </c>
      <c r="CA37" s="15">
        <f t="shared" si="33"/>
        <v>15</v>
      </c>
      <c r="CB37" s="15">
        <f t="shared" si="34"/>
        <v>19</v>
      </c>
      <c r="CC37" s="15">
        <f t="shared" si="35"/>
        <v>8</v>
      </c>
      <c r="CD37" s="15">
        <f t="shared" si="35"/>
        <v>1</v>
      </c>
      <c r="CE37" s="15">
        <f t="shared" si="36"/>
        <v>43</v>
      </c>
      <c r="CF37" s="15">
        <f t="shared" si="37"/>
        <v>34</v>
      </c>
      <c r="CG37" s="15">
        <f t="shared" si="38"/>
        <v>9</v>
      </c>
      <c r="CH37" s="20">
        <f t="shared" si="39"/>
        <v>4.5999999999999996</v>
      </c>
      <c r="CI37" s="20">
        <f t="shared" si="39"/>
        <v>2</v>
      </c>
      <c r="CJ37" s="20">
        <f t="shared" si="40"/>
        <v>3</v>
      </c>
      <c r="CK37" s="20">
        <f t="shared" si="40"/>
        <v>1.9</v>
      </c>
      <c r="CL37" s="20">
        <f t="shared" si="41"/>
        <v>2.8666666666666667</v>
      </c>
      <c r="CM37" s="20">
        <f t="shared" si="42"/>
        <v>2.2666666666666666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4</v>
      </c>
      <c r="AM42">
        <f t="shared" si="56"/>
        <v>0</v>
      </c>
      <c r="AN42">
        <f t="shared" ref="AN42:AN48" si="70">AJ42+AK42+AL42+AM42</f>
        <v>14</v>
      </c>
      <c r="AO42">
        <f t="shared" si="57"/>
        <v>9</v>
      </c>
      <c r="AP42">
        <f t="shared" si="58"/>
        <v>5</v>
      </c>
      <c r="AQ42">
        <f t="shared" ref="AQ42:AQ48" si="71">AS42+AU42</f>
        <v>7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3</v>
      </c>
      <c r="AV42">
        <f t="shared" si="62"/>
        <v>2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1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4</v>
      </c>
      <c r="AM44">
        <f t="shared" si="56"/>
        <v>0</v>
      </c>
      <c r="AN44">
        <f t="shared" si="70"/>
        <v>16</v>
      </c>
      <c r="AO44">
        <f t="shared" si="57"/>
        <v>5</v>
      </c>
      <c r="AP44">
        <f t="shared" si="58"/>
        <v>11</v>
      </c>
      <c r="AQ44">
        <f t="shared" si="71"/>
        <v>8</v>
      </c>
      <c r="AR44">
        <f t="shared" si="72"/>
        <v>8</v>
      </c>
      <c r="AS44">
        <f t="shared" si="59"/>
        <v>3</v>
      </c>
      <c r="AT44">
        <f t="shared" si="60"/>
        <v>1</v>
      </c>
      <c r="AU44">
        <f t="shared" si="61"/>
        <v>5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4</v>
      </c>
      <c r="AM46">
        <f t="shared" si="56"/>
        <v>0</v>
      </c>
      <c r="AN46">
        <f t="shared" si="70"/>
        <v>17</v>
      </c>
      <c r="AO46">
        <f t="shared" si="57"/>
        <v>11</v>
      </c>
      <c r="AP46">
        <f t="shared" si="58"/>
        <v>6</v>
      </c>
      <c r="AQ46">
        <f t="shared" si="71"/>
        <v>8</v>
      </c>
      <c r="AR46">
        <f t="shared" si="72"/>
        <v>9</v>
      </c>
      <c r="AS46">
        <f t="shared" si="59"/>
        <v>6</v>
      </c>
      <c r="AT46">
        <f t="shared" si="60"/>
        <v>2</v>
      </c>
      <c r="AU46">
        <f t="shared" si="61"/>
        <v>2</v>
      </c>
      <c r="AV46">
        <f t="shared" si="62"/>
        <v>4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1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4</v>
      </c>
      <c r="AM48">
        <f t="shared" si="56"/>
        <v>0</v>
      </c>
      <c r="AN48">
        <f t="shared" si="70"/>
        <v>15</v>
      </c>
      <c r="AO48">
        <f t="shared" si="57"/>
        <v>5</v>
      </c>
      <c r="AP48">
        <f t="shared" si="58"/>
        <v>10</v>
      </c>
      <c r="AQ48">
        <f t="shared" si="71"/>
        <v>8</v>
      </c>
      <c r="AR48">
        <f t="shared" si="72"/>
        <v>7</v>
      </c>
      <c r="AS48">
        <f t="shared" si="59"/>
        <v>4</v>
      </c>
      <c r="AT48">
        <f t="shared" si="60"/>
        <v>2</v>
      </c>
      <c r="AU48">
        <f t="shared" si="61"/>
        <v>4</v>
      </c>
      <c r="AV48">
        <f t="shared" si="62"/>
        <v>2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4</v>
      </c>
      <c r="AM52">
        <f>COUNTIFS($L$2:$L$106, AI52, $E$2:$E$106, 4) + COUNTIFS($M$2:$M$106, AI52, $E$2:$E$106, 4)</f>
        <v>0</v>
      </c>
      <c r="AN52">
        <f>AJ52+AK52+AL52+AM52</f>
        <v>14</v>
      </c>
      <c r="AO52">
        <f>COUNTIF($M$2:$M$106, AI52)</f>
        <v>9</v>
      </c>
      <c r="AP52">
        <f>COUNTIF($L$2:$L$106, AI52)</f>
        <v>5</v>
      </c>
      <c r="AQ52">
        <f>AS52+AU52</f>
        <v>7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1</v>
      </c>
      <c r="AU52">
        <f>SUMPRODUCT(($L$2:$L$106=AI52)*($T$2:$T$106&lt;$S$2:$S$106))</f>
        <v>3</v>
      </c>
      <c r="AV52">
        <f>SUMPRODUCT(($L$2:$L$106=AI52)*($T$2:$T$106&gt;$S$2:$S$106))</f>
        <v>2</v>
      </c>
      <c r="AW52">
        <f>COUNTIFS($M$2:$M$106,AI52,$E$2:$E$106,3)</f>
        <v>4</v>
      </c>
      <c r="AX52">
        <f>COUNTIFS($L$2:$L$106,AI52,$E$2:$E$106,3)</f>
        <v>0</v>
      </c>
      <c r="AY52">
        <f>SUMIFS($T$2:$T$106, $M$2:$M$106, AI52,$E$2:$E$106, 3)</f>
        <v>0</v>
      </c>
      <c r="AZ52">
        <f>SUMIFS($S$2:$S$106, $L$2:$L$106, AI52,$E$2:$E$106, 3)</f>
        <v>0</v>
      </c>
      <c r="BA52">
        <f>SUMIFS($S$2:$S$106, $M$2:$M$106, AI52,$E$2:$E$106, 3)</f>
        <v>0</v>
      </c>
      <c r="BB52">
        <f>SUMIFS($T$2:$T$106, $L$2:$L$106, AI52,$E$2:$E$106, 3)</f>
        <v>0</v>
      </c>
      <c r="BC52">
        <f t="shared" ref="BC52:BD55" si="83">AY52-BA52</f>
        <v>0</v>
      </c>
      <c r="BD52">
        <f t="shared" si="83"/>
        <v>0</v>
      </c>
      <c r="BE52">
        <f>AY52+AZ52</f>
        <v>0</v>
      </c>
      <c r="BF52">
        <f>BA52+BB52</f>
        <v>0</v>
      </c>
      <c r="BG52">
        <f>(AY52+AZ52)-(BA52+BB52)</f>
        <v>0</v>
      </c>
      <c r="BH52">
        <f t="shared" ref="BH52:BI55" si="84">AY52/AW52</f>
        <v>0</v>
      </c>
      <c r="BI52" t="e">
        <f t="shared" si="84"/>
        <v>#DIV/0!</v>
      </c>
      <c r="BJ52">
        <f t="shared" ref="BJ52:BK55" si="85">BA52/AW52</f>
        <v>0</v>
      </c>
      <c r="BK52" t="e">
        <f t="shared" si="85"/>
        <v>#DIV/0!</v>
      </c>
      <c r="BL52">
        <f>BE52/AJ52</f>
        <v>0</v>
      </c>
      <c r="BM52">
        <f>BF52/AJ52</f>
        <v>0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4</v>
      </c>
      <c r="AM53">
        <f>COUNTIFS($L$2:$L$106, AI53, $E$2:$E$106, 4) + COUNTIFS($M$2:$M$106, AI53, $E$2:$E$106, 4)</f>
        <v>0</v>
      </c>
      <c r="AN53">
        <f t="shared" ref="AN53:AN55" si="86">AJ53+AK53+AL53+AM53</f>
        <v>16</v>
      </c>
      <c r="AO53">
        <f>COUNTIF($M$2:$M$106, AI53)</f>
        <v>5</v>
      </c>
      <c r="AP53">
        <f>COUNTIF($L$2:$L$106, AI53)</f>
        <v>11</v>
      </c>
      <c r="AQ53">
        <f t="shared" ref="AQ53:AQ55" si="87">AS53+AU53</f>
        <v>8</v>
      </c>
      <c r="AR53">
        <f t="shared" ref="AR53:AR55" si="88">AN53-AQ53</f>
        <v>8</v>
      </c>
      <c r="AS53">
        <f>SUMPRODUCT(($M$2:$M$106=AI53)*($T$2:$T$106&gt;$S$2:$S$106))</f>
        <v>3</v>
      </c>
      <c r="AT53">
        <f>SUMPRODUCT(($M$2:$M$106=AI53)*($T$2:$T$106&lt;$S$2:$S$106))</f>
        <v>2</v>
      </c>
      <c r="AU53">
        <f>SUMPRODUCT(($L$2:$L$106=AI53)*($T$2:$T$106&lt;$S$2:$S$106))</f>
        <v>5</v>
      </c>
      <c r="AV53">
        <f>SUMPRODUCT(($L$2:$L$106=AI53)*($T$2:$T$106&gt;$S$2:$S$106))</f>
        <v>2</v>
      </c>
      <c r="AW53">
        <f>COUNTIFS($M$2:$M$106,AI53,$E$2:$E$106,3)</f>
        <v>0</v>
      </c>
      <c r="AX53">
        <f>COUNTIFS($L$2:$L$106,AI53,$E$2:$E$106,3)</f>
        <v>4</v>
      </c>
      <c r="AY53">
        <f>SUMIFS($T$2:$T$106, $M$2:$M$106, AI53,$E$2:$E$106, 3)</f>
        <v>0</v>
      </c>
      <c r="AZ53">
        <f>SUMIFS($S$2:$S$106, $L$2:$L$106, AI53,$E$2:$E$106, 3)</f>
        <v>0</v>
      </c>
      <c r="BA53">
        <f>SUMIFS($S$2:$S$106, $M$2:$M$106, AI53,$E$2:$E$106, 3)</f>
        <v>0</v>
      </c>
      <c r="BB53">
        <f>SUMIFS($T$2:$T$106, $L$2:$L$106, AI53,$E$2:$E$106, 3)</f>
        <v>0</v>
      </c>
      <c r="BC53">
        <f t="shared" si="83"/>
        <v>0</v>
      </c>
      <c r="BD53">
        <f t="shared" si="83"/>
        <v>0</v>
      </c>
      <c r="BE53">
        <f t="shared" ref="BE53:BE55" si="89">AY53+AZ53</f>
        <v>0</v>
      </c>
      <c r="BF53">
        <f t="shared" ref="BF53:BF55" si="90">BA53+BB53</f>
        <v>0</v>
      </c>
      <c r="BG53">
        <f t="shared" ref="BG53:BG55" si="91">(AY53+AZ53)-(BA53+BB53)</f>
        <v>0</v>
      </c>
      <c r="BH53" t="e">
        <f t="shared" si="84"/>
        <v>#DIV/0!</v>
      </c>
      <c r="BI53">
        <f t="shared" si="84"/>
        <v>0</v>
      </c>
      <c r="BJ53" t="e">
        <f t="shared" si="85"/>
        <v>#DIV/0!</v>
      </c>
      <c r="BK53">
        <f t="shared" si="85"/>
        <v>0</v>
      </c>
      <c r="BL53">
        <f t="shared" ref="BL53:BL55" si="92">BE53/AJ53</f>
        <v>0</v>
      </c>
      <c r="BM53">
        <f t="shared" ref="BM53:BM55" si="93">BF53/AJ53</f>
        <v>0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4</v>
      </c>
      <c r="AM54">
        <f>COUNTIFS($L$2:$L$106, AI54, $E$2:$E$106, 4) + COUNTIFS($M$2:$M$106, AI54, $E$2:$E$106, 4)</f>
        <v>0</v>
      </c>
      <c r="AN54">
        <f t="shared" si="86"/>
        <v>17</v>
      </c>
      <c r="AO54">
        <f>COUNTIF($M$2:$M$106, AI54)</f>
        <v>11</v>
      </c>
      <c r="AP54">
        <f>COUNTIF($L$2:$L$106, AI54)</f>
        <v>6</v>
      </c>
      <c r="AQ54">
        <f t="shared" si="87"/>
        <v>8</v>
      </c>
      <c r="AR54">
        <f t="shared" si="88"/>
        <v>9</v>
      </c>
      <c r="AS54">
        <f>SUMPRODUCT(($M$2:$M$106=AI54)*($T$2:$T$106&gt;$S$2:$S$106))</f>
        <v>6</v>
      </c>
      <c r="AT54">
        <f>SUMPRODUCT(($M$2:$M$106=AI54)*($T$2:$T$106&lt;$S$2:$S$106))</f>
        <v>1</v>
      </c>
      <c r="AU54">
        <f>SUMPRODUCT(($L$2:$L$106=AI54)*($T$2:$T$106&lt;$S$2:$S$106))</f>
        <v>2</v>
      </c>
      <c r="AV54">
        <f>SUMPRODUCT(($L$2:$L$106=AI54)*($T$2:$T$106&gt;$S$2:$S$106))</f>
        <v>4</v>
      </c>
      <c r="AW54">
        <f>COUNTIFS($M$2:$M$106,AI54,$E$2:$E$106,3)</f>
        <v>4</v>
      </c>
      <c r="AX54">
        <f>COUNTIFS($L$2:$L$106,AI54,$E$2:$E$106,3)</f>
        <v>0</v>
      </c>
      <c r="AY54">
        <f>SUMIFS($T$2:$T$106, $M$2:$M$106, AI54,$E$2:$E$106, 3)</f>
        <v>0</v>
      </c>
      <c r="AZ54">
        <f>SUMIFS($S$2:$S$106, $L$2:$L$106, AI54,$E$2:$E$106, 3)</f>
        <v>0</v>
      </c>
      <c r="BA54">
        <f>SUMIFS($S$2:$S$106, $M$2:$M$106, AI54,$E$2:$E$106, 3)</f>
        <v>0</v>
      </c>
      <c r="BB54">
        <f>SUMIFS($T$2:$T$106, $L$2:$L$106, AI54,$E$2:$E$106, 3)</f>
        <v>0</v>
      </c>
      <c r="BC54">
        <f t="shared" si="83"/>
        <v>0</v>
      </c>
      <c r="BD54">
        <f t="shared" si="83"/>
        <v>0</v>
      </c>
      <c r="BE54">
        <f t="shared" si="89"/>
        <v>0</v>
      </c>
      <c r="BF54">
        <f t="shared" si="90"/>
        <v>0</v>
      </c>
      <c r="BG54">
        <f t="shared" si="91"/>
        <v>0</v>
      </c>
      <c r="BH54">
        <f t="shared" si="84"/>
        <v>0</v>
      </c>
      <c r="BI54" t="e">
        <f t="shared" si="84"/>
        <v>#DIV/0!</v>
      </c>
      <c r="BJ54">
        <f t="shared" si="85"/>
        <v>0</v>
      </c>
      <c r="BK54" t="e">
        <f t="shared" si="85"/>
        <v>#DIV/0!</v>
      </c>
      <c r="BL54">
        <f t="shared" si="92"/>
        <v>0</v>
      </c>
      <c r="BM54">
        <f t="shared" si="93"/>
        <v>0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4</v>
      </c>
      <c r="AM55">
        <f>COUNTIFS($L$2:$L$106, AI55, $E$2:$E$106, 4) + COUNTIFS($M$2:$M$106, AI55, $E$2:$E$106, 4)</f>
        <v>0</v>
      </c>
      <c r="AN55">
        <f t="shared" si="86"/>
        <v>15</v>
      </c>
      <c r="AO55">
        <f>COUNTIF($M$2:$M$106, AI55)</f>
        <v>5</v>
      </c>
      <c r="AP55">
        <f>COUNTIF($L$2:$L$106, AI55)</f>
        <v>10</v>
      </c>
      <c r="AQ55">
        <f t="shared" si="87"/>
        <v>8</v>
      </c>
      <c r="AR55">
        <f t="shared" si="88"/>
        <v>7</v>
      </c>
      <c r="AS55">
        <f>SUMPRODUCT(($M$2:$M$106=AI55)*($T$2:$T$106&gt;$S$2:$S$106))</f>
        <v>4</v>
      </c>
      <c r="AT55">
        <f>SUMPRODUCT(($M$2:$M$106=AI55)*($T$2:$T$106&lt;$S$2:$S$106))</f>
        <v>1</v>
      </c>
      <c r="AU55">
        <f>SUMPRODUCT(($L$2:$L$106=AI55)*($T$2:$T$106&lt;$S$2:$S$106))</f>
        <v>4</v>
      </c>
      <c r="AV55">
        <f>SUMPRODUCT(($L$2:$L$106=AI55)*($T$2:$T$106&gt;$S$2:$S$106))</f>
        <v>2</v>
      </c>
      <c r="AW55">
        <f>COUNTIFS($M$2:$M$106,AI55,$E$2:$E$106,3)</f>
        <v>0</v>
      </c>
      <c r="AX55">
        <f>COUNTIFS($L$2:$L$106,AI55,$E$2:$E$106,3)</f>
        <v>4</v>
      </c>
      <c r="AY55">
        <f>SUMIFS($T$2:$T$106, $M$2:$M$106, AI55,$E$2:$E$106, 3)</f>
        <v>0</v>
      </c>
      <c r="AZ55">
        <f>SUMIFS($S$2:$S$106, $L$2:$L$106, AI55,$E$2:$E$106, 3)</f>
        <v>0</v>
      </c>
      <c r="BA55">
        <f>SUMIFS($S$2:$S$106, $M$2:$M$106, AI55,$E$2:$E$106, 3)</f>
        <v>0</v>
      </c>
      <c r="BB55">
        <f>SUMIFS($T$2:$T$106, $L$2:$L$106, AI55,$E$2:$E$106, 3)</f>
        <v>0</v>
      </c>
      <c r="BC55">
        <f t="shared" si="83"/>
        <v>0</v>
      </c>
      <c r="BD55">
        <f t="shared" si="83"/>
        <v>0</v>
      </c>
      <c r="BE55">
        <f t="shared" si="89"/>
        <v>0</v>
      </c>
      <c r="BF55">
        <f t="shared" si="90"/>
        <v>0</v>
      </c>
      <c r="BG55">
        <f t="shared" si="91"/>
        <v>0</v>
      </c>
      <c r="BH55" t="e">
        <f t="shared" si="84"/>
        <v>#DIV/0!</v>
      </c>
      <c r="BI55">
        <f t="shared" si="84"/>
        <v>0</v>
      </c>
      <c r="BJ55" t="e">
        <f t="shared" si="85"/>
        <v>#DIV/0!</v>
      </c>
      <c r="BK55">
        <f t="shared" si="85"/>
        <v>0</v>
      </c>
      <c r="BL55">
        <f t="shared" si="92"/>
        <v>0</v>
      </c>
      <c r="BM55">
        <f t="shared" si="93"/>
        <v>0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2">
        <f>IF(ISBLANK(Table2[[#This Row],[GAMENUM]]), " ", IF((Table2[[#This Row],[TOPSEEDWINS]]+Table2[[#This Row],[LOWSEEDWINS]]) &lt;&gt; Table2[[#This Row],[GAMENUM]], 0, 1))</f>
        <v>1</v>
      </c>
      <c r="AA63" s="1"/>
    </row>
    <row r="64" spans="1:65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105"/>
        <v>1</v>
      </c>
      <c r="W64" s="5" t="str">
        <f t="shared" si="8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  <c r="Z64" s="5">
        <f>IF(ISBLANK(Table2[[#This Row],[GAMENUM]]), " ", IF((Table2[[#This Row],[TOPSEEDWINS]]+Table2[[#This Row],[LOWSEEDWINS]]) &lt;&gt; Table2[[#This Row],[GAMENUM]], 0, 1))</f>
        <v>1</v>
      </c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105"/>
        <v>0</v>
      </c>
      <c r="W66" s="5" t="str">
        <f t="shared" si="8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  <c r="Z66" s="5">
        <f>IF(ISBLANK(Table2[[#This Row],[GAMENUM]]), " ", IF((Table2[[#This Row],[TOPSEEDWINS]]+Table2[[#This Row],[LOWSEEDWINS]]) &lt;&gt; Table2[[#This Row],[GAMENUM]], 0, 1))</f>
        <v>1</v>
      </c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2</v>
      </c>
      <c r="K68" s="8">
        <v>3</v>
      </c>
      <c r="L68" s="5" t="s">
        <v>50</v>
      </c>
      <c r="M68" s="5" t="s">
        <v>43</v>
      </c>
      <c r="N68" s="5" t="str">
        <f t="shared" si="106"/>
        <v>WPG</v>
      </c>
      <c r="O68" s="5">
        <v>3</v>
      </c>
      <c r="P68" s="5">
        <v>4</v>
      </c>
      <c r="Q68" s="5" t="s">
        <v>159</v>
      </c>
      <c r="R68" s="7">
        <v>45792</v>
      </c>
      <c r="S68" s="5">
        <v>0</v>
      </c>
      <c r="T68" s="5">
        <v>4</v>
      </c>
      <c r="U68" s="5">
        <v>0</v>
      </c>
      <c r="V68" s="5">
        <f t="shared" si="105"/>
        <v>1</v>
      </c>
      <c r="W68" s="5" t="str">
        <f t="shared" si="82"/>
        <v>WPG</v>
      </c>
      <c r="X68" s="5">
        <f>IF(ISBLANK(Table2[[#This Row],[OTROUNDNUM]]), "", Table2[[#This Row],[PAWAYSCORE]]-Table2[[#This Row],[AAWAYSCORE]])</f>
        <v>3</v>
      </c>
      <c r="Y68" s="5">
        <f>IF(ISBLANK(Table2[[#This Row],[OTROUNDNUM]]), "", Table2[[#This Row],[PHOMESCORE]]-Table2[[#This Row],[AHOMESCORE]])</f>
        <v>0</v>
      </c>
      <c r="Z68" s="5">
        <f>IF(ISBLANK(Table2[[#This Row],[GAMENUM]]), " ", IF((Table2[[#This Row],[TOPSEEDWINS]]+Table2[[#This Row],[LOWSEEDWINS]]) &lt;&gt; Table2[[#This Row],[GAMENUM]], 0, 1))</f>
        <v>1</v>
      </c>
    </row>
    <row r="69" spans="1:32" x14ac:dyDescent="0.25">
      <c r="A69" t="str">
        <f t="shared" si="10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3</v>
      </c>
      <c r="K69" s="3">
        <v>3</v>
      </c>
      <c r="L69" s="3" t="s">
        <v>32</v>
      </c>
      <c r="M69" s="3" t="s">
        <v>35</v>
      </c>
      <c r="N69" s="2" t="str">
        <f t="shared" si="106"/>
        <v>TOR</v>
      </c>
      <c r="O69" s="5">
        <v>4</v>
      </c>
      <c r="P69" s="5">
        <v>3</v>
      </c>
      <c r="Q69" s="5" t="s">
        <v>159</v>
      </c>
      <c r="R69" s="7">
        <v>45793</v>
      </c>
      <c r="S69" s="5">
        <v>2</v>
      </c>
      <c r="T69" s="5">
        <v>0</v>
      </c>
      <c r="U69" s="5">
        <v>0</v>
      </c>
      <c r="V69" s="5">
        <f t="shared" si="105"/>
        <v>1</v>
      </c>
      <c r="W69" s="5" t="str">
        <f t="shared" si="82"/>
        <v>TOR</v>
      </c>
      <c r="X69" s="5">
        <f>IF(ISBLANK(Table2[[#This Row],[OTROUNDNUM]]), "", Table2[[#This Row],[PAWAYSCORE]]-Table2[[#This Row],[AAWAYSCORE]])</f>
        <v>2</v>
      </c>
      <c r="Y69" s="5">
        <f>IF(ISBLANK(Table2[[#This Row],[OTROUNDNUM]]), "", Table2[[#This Row],[PHOMESCORE]]-Table2[[#This Row],[AHOMESCORE]])</f>
        <v>3</v>
      </c>
      <c r="Z69" s="5">
        <f>IF(ISBLANK(Table2[[#This Row],[GAMENUM]]), " ", IF((Table2[[#This Row],[TOPSEEDWINS]]+Table2[[#This Row],[LOWSEEDWINS]]) &lt;&gt; Table2[[#This Row],[GAMENUM]], 0, 1))</f>
        <v>1</v>
      </c>
    </row>
    <row r="70" spans="1:32" x14ac:dyDescent="0.25">
      <c r="A70" t="str">
        <f t="shared" si="104"/>
        <v>Saturday</v>
      </c>
      <c r="B70" s="7">
        <v>45794</v>
      </c>
      <c r="C70" s="23">
        <v>0.875</v>
      </c>
      <c r="D70" s="7" t="s">
        <v>41</v>
      </c>
      <c r="E70" s="8">
        <v>2</v>
      </c>
      <c r="F70" s="9" t="s">
        <v>56</v>
      </c>
      <c r="G70" s="8">
        <v>6</v>
      </c>
      <c r="H70" s="8" t="s">
        <v>43</v>
      </c>
      <c r="I70" s="8" t="s">
        <v>50</v>
      </c>
      <c r="J70" s="8">
        <v>2</v>
      </c>
      <c r="K70" s="8">
        <v>4</v>
      </c>
      <c r="L70" s="8" t="s">
        <v>43</v>
      </c>
      <c r="M70" s="8" t="s">
        <v>50</v>
      </c>
      <c r="N70" s="5" t="str">
        <f t="shared" si="106"/>
        <v>WPG</v>
      </c>
      <c r="O70" s="5">
        <v>3</v>
      </c>
      <c r="P70" s="5">
        <v>2</v>
      </c>
      <c r="Q70" s="5" t="s">
        <v>167</v>
      </c>
      <c r="R70" s="7">
        <v>45794</v>
      </c>
      <c r="S70" s="5">
        <v>1</v>
      </c>
      <c r="T70" s="5">
        <v>2</v>
      </c>
      <c r="U70" s="5">
        <v>1</v>
      </c>
      <c r="V70" s="5">
        <f t="shared" si="105"/>
        <v>0</v>
      </c>
      <c r="W70" s="5" t="str">
        <f t="shared" si="82"/>
        <v>DAL</v>
      </c>
      <c r="X70" s="5">
        <f>IF(ISBLANK(Table2[[#This Row],[OTROUNDNUM]]), "", Table2[[#This Row],[PAWAYSCORE]]-Table2[[#This Row],[AAWAYSCORE]])</f>
        <v>2</v>
      </c>
      <c r="Y70" s="5">
        <f>IF(ISBLANK(Table2[[#This Row],[OTROUNDNUM]]), "", Table2[[#This Row],[PHOMESCORE]]-Table2[[#This Row],[AHOMESCORE]])</f>
        <v>0</v>
      </c>
      <c r="Z70" s="5">
        <f>IF(ISBLANK(Table2[[#This Row],[GAMENUM]]), " ", IF((Table2[[#This Row],[TOPSEEDWINS]]+Table2[[#This Row],[LOWSEEDWINS]]) &lt;&gt; Table2[[#This Row],[GAMENUM]], 0, 1))</f>
        <v>1</v>
      </c>
      <c r="AA70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6.5" thickTop="1" thickBot="1" x14ac:dyDescent="0.3">
      <c r="A72" t="str">
        <f>TEXT($B72,"dddd")</f>
        <v>Tuesday</v>
      </c>
      <c r="B72" s="7">
        <v>45797</v>
      </c>
      <c r="C72" s="23">
        <v>0.875</v>
      </c>
      <c r="D72" s="7" t="s">
        <v>16</v>
      </c>
      <c r="E72" s="8">
        <v>3</v>
      </c>
      <c r="F72" s="9" t="s">
        <v>58</v>
      </c>
      <c r="G72" s="8">
        <v>1</v>
      </c>
      <c r="H72" s="8" t="s">
        <v>18</v>
      </c>
      <c r="I72" s="41" t="s">
        <v>35</v>
      </c>
      <c r="J72" s="8">
        <v>0</v>
      </c>
      <c r="K72" s="8">
        <v>0</v>
      </c>
      <c r="L72" s="41" t="s">
        <v>35</v>
      </c>
      <c r="M72" s="8" t="s">
        <v>18</v>
      </c>
      <c r="N72" s="41" t="str">
        <f t="shared" si="106"/>
        <v>FLA</v>
      </c>
      <c r="O72" s="5">
        <v>3</v>
      </c>
      <c r="P72" s="5">
        <v>2</v>
      </c>
      <c r="Q72" s="5" t="s">
        <v>159</v>
      </c>
      <c r="R72" s="7">
        <v>45797</v>
      </c>
      <c r="S72" s="5"/>
      <c r="T72" s="5"/>
      <c r="U72" s="5"/>
      <c r="V72" s="5" t="str">
        <f t="shared" si="107"/>
        <v/>
      </c>
      <c r="W72" s="5" t="str">
        <f>IF(OR(ISBLANK($S72), ISBLANK($T72), ISBLANK($U72)), "", IF(S72&gt;T72,L73,M73))</f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  <c r="Z72" s="5">
        <f>IF(ISBLANK(Table2[[#This Row],[GAMENUM]]), " ", IF((Table2[[#This Row],[TOPSEEDWINS]]+Table2[[#This Row],[LOWSEEDWINS]]) &lt;&gt; Table2[[#This Row],[GAMENUM]], 0, 1))</f>
        <v>0</v>
      </c>
    </row>
    <row r="73" spans="1:32" ht="15.75" thickTop="1" x14ac:dyDescent="0.25">
      <c r="A73" t="str">
        <f>TEXT($B73,"dddd")</f>
        <v>Wednesday</v>
      </c>
      <c r="B73" s="7">
        <v>45798</v>
      </c>
      <c r="C73" s="23">
        <v>0.875</v>
      </c>
      <c r="D73" s="7" t="s">
        <v>41</v>
      </c>
      <c r="E73" s="8">
        <v>3</v>
      </c>
      <c r="F73" s="9" t="s">
        <v>59</v>
      </c>
      <c r="G73" s="8">
        <v>1</v>
      </c>
      <c r="H73" s="8" t="s">
        <v>50</v>
      </c>
      <c r="I73" s="3" t="s">
        <v>52</v>
      </c>
      <c r="J73" s="8">
        <v>0</v>
      </c>
      <c r="K73" s="8">
        <v>0</v>
      </c>
      <c r="L73" s="3" t="s">
        <v>52</v>
      </c>
      <c r="M73" s="8" t="s">
        <v>50</v>
      </c>
      <c r="N73" s="64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>IF(OR(ISBLANK($S73), ISBLANK($T73), ISBLANK($U73)), "", IF(S73&gt;T73,#REF!,#REF!))</f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  <c r="Z73" s="5">
        <f>IF(ISBLANK(Table2[[#This Row],[GAMENUM]]), " ", IF((Table2[[#This Row],[TOPSEEDWINS]]+Table2[[#This Row],[LOWSEEDWINS]]) &lt;&gt; Table2[[#This Row],[GAMENUM]], 0, 1))</f>
        <v>0</v>
      </c>
    </row>
    <row r="74" spans="1:32" ht="15.75" thickBot="1" x14ac:dyDescent="0.3">
      <c r="A74" t="str">
        <f t="shared" ref="A74:A87" si="108">TEXT($B74,"dddd")</f>
        <v>Thursday</v>
      </c>
      <c r="B74" s="7">
        <v>45799</v>
      </c>
      <c r="C74" s="23">
        <v>0.875</v>
      </c>
      <c r="D74" s="7" t="s">
        <v>16</v>
      </c>
      <c r="E74" s="8">
        <v>3</v>
      </c>
      <c r="F74" s="9" t="s">
        <v>58</v>
      </c>
      <c r="G74" s="8">
        <v>2</v>
      </c>
      <c r="H74" s="8" t="s">
        <v>18</v>
      </c>
      <c r="I74" s="41" t="s">
        <v>35</v>
      </c>
      <c r="J74" s="8">
        <v>0</v>
      </c>
      <c r="K74" s="8">
        <v>0</v>
      </c>
      <c r="L74" s="41" t="s">
        <v>35</v>
      </c>
      <c r="M74" s="8" t="s">
        <v>18</v>
      </c>
      <c r="N74" s="64" t="str">
        <f t="shared" si="106"/>
        <v/>
      </c>
      <c r="O74" s="64"/>
      <c r="P74" s="64"/>
      <c r="Q74" s="64"/>
      <c r="R74" s="65"/>
      <c r="S74" s="64"/>
      <c r="T74" s="5"/>
      <c r="U74" s="5"/>
      <c r="V74" s="5" t="str">
        <f t="shared" si="107"/>
        <v/>
      </c>
      <c r="W74" s="5" t="str">
        <f>IF(OR(ISBLANK($S74), ISBLANK($T74), ISBLANK($U74)), "", IF(S74&gt;T74,#REF!,#REF!))</f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Z74" s="5">
        <f>IF(ISBLANK(Table2[[#This Row],[GAMENUM]]), " ", IF((Table2[[#This Row],[TOPSEEDWINS]]+Table2[[#This Row],[LOWSEEDWINS]]) &lt;&gt; Table2[[#This Row],[GAMENUM]], 0, 1))</f>
        <v>0</v>
      </c>
      <c r="AF74" s="5" t="e">
        <f>WEEKDAY(#REF!)</f>
        <v>#REF!</v>
      </c>
    </row>
    <row r="75" spans="1:32" ht="15.75" thickTop="1" x14ac:dyDescent="0.25">
      <c r="A75" t="str">
        <f t="shared" si="108"/>
        <v>Friday</v>
      </c>
      <c r="B75" s="12">
        <v>45800</v>
      </c>
      <c r="C75" s="23">
        <v>0.875</v>
      </c>
      <c r="D75" s="7" t="s">
        <v>41</v>
      </c>
      <c r="E75" s="8">
        <v>3</v>
      </c>
      <c r="F75" s="9" t="s">
        <v>59</v>
      </c>
      <c r="G75" s="8">
        <v>2</v>
      </c>
      <c r="H75" s="8" t="s">
        <v>50</v>
      </c>
      <c r="I75" s="3" t="s">
        <v>52</v>
      </c>
      <c r="J75" s="8">
        <v>0</v>
      </c>
      <c r="K75" s="8">
        <v>0</v>
      </c>
      <c r="L75" s="3" t="s">
        <v>52</v>
      </c>
      <c r="M75" s="8" t="s">
        <v>50</v>
      </c>
      <c r="N75" s="64" t="str">
        <f t="shared" si="106"/>
        <v/>
      </c>
      <c r="O75" s="64"/>
      <c r="P75" s="64"/>
      <c r="Q75" s="64"/>
      <c r="R75" s="65"/>
      <c r="S75" s="64"/>
      <c r="T75" s="64"/>
      <c r="U75" s="64"/>
      <c r="V75" s="64" t="str">
        <f t="shared" si="107"/>
        <v/>
      </c>
      <c r="W75" s="64" t="str">
        <f>IF(OR(ISBLANK($S75), ISBLANK($T75), ISBLANK($U75)), "", IF(S75&gt;T75,L75,M75))</f>
        <v/>
      </c>
      <c r="X75" s="64" t="str">
        <f>IF(ISBLANK(Table2[[#This Row],[OTROUNDNUM]]), "", Table2[[#This Row],[PAWAYSCORE]]-Table2[[#This Row],[AAWAYSCORE]])</f>
        <v/>
      </c>
      <c r="Y75" s="5" t="str">
        <f>IF(ISBLANK(Table2[[#This Row],[OTROUNDNUM]]), "", Table2[[#This Row],[PHOMESCORE]]-Table2[[#This Row],[AHOMESCORE]])</f>
        <v/>
      </c>
      <c r="Z75" s="5">
        <f>IF(ISBLANK(Table2[[#This Row],[GAMENUM]]), " ", IF((Table2[[#This Row],[TOPSEEDWINS]]+Table2[[#This Row],[LOWSEEDWINS]]) &lt;&gt; Table2[[#This Row],[GAMENUM]], 0, 1))</f>
        <v>0</v>
      </c>
    </row>
    <row r="76" spans="1:32" ht="15.75" thickBot="1" x14ac:dyDescent="0.3">
      <c r="A76" t="str">
        <f t="shared" si="108"/>
        <v>Saturday</v>
      </c>
      <c r="B76" s="7">
        <v>45801</v>
      </c>
      <c r="C76" s="58">
        <v>0.875</v>
      </c>
      <c r="D76" s="59" t="s">
        <v>16</v>
      </c>
      <c r="E76" s="60">
        <v>3</v>
      </c>
      <c r="F76" s="61" t="s">
        <v>58</v>
      </c>
      <c r="G76" s="60">
        <v>3</v>
      </c>
      <c r="H76" s="60" t="s">
        <v>18</v>
      </c>
      <c r="I76" s="62" t="s">
        <v>35</v>
      </c>
      <c r="J76" s="60">
        <v>0</v>
      </c>
      <c r="K76" s="60">
        <v>0</v>
      </c>
      <c r="L76" s="63" t="s">
        <v>35</v>
      </c>
      <c r="M76" s="60" t="s">
        <v>18</v>
      </c>
      <c r="N76" s="64" t="str">
        <f t="shared" si="106"/>
        <v/>
      </c>
      <c r="O76" s="64"/>
      <c r="P76" s="64"/>
      <c r="Q76" s="64"/>
      <c r="R76" s="65"/>
      <c r="S76" s="64"/>
      <c r="T76" s="64"/>
      <c r="U76" s="64"/>
      <c r="V76" s="64" t="str">
        <f t="shared" si="107"/>
        <v/>
      </c>
      <c r="W76" s="64" t="str">
        <f t="shared" si="50"/>
        <v/>
      </c>
      <c r="X76" s="64" t="str">
        <f>IF(ISBLANK(Table2[[#This Row],[OTROUNDNUM]]), "", Table2[[#This Row],[PAWAYSCORE]]-Table2[[#This Row],[AAWAYSCORE]])</f>
        <v/>
      </c>
      <c r="Y76" s="5" t="str">
        <f>IF(ISBLANK(Table2[[#This Row],[OTROUNDNUM]]), "", Table2[[#This Row],[PHOMESCORE]]-Table2[[#This Row],[AHOMESCORE]])</f>
        <v/>
      </c>
      <c r="Z76" s="5">
        <f>IF(ISBLANK(Table2[[#This Row],[GAMENUM]]), " ", IF((Table2[[#This Row],[TOPSEEDWINS]]+Table2[[#This Row],[LOWSEEDWINS]]) &lt;&gt; Table2[[#This Row],[GAMENUM]], 0, 1))</f>
        <v>0</v>
      </c>
    </row>
    <row r="77" spans="1:32" ht="15.75" thickTop="1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56" t="s">
        <v>59</v>
      </c>
      <c r="G77" s="55">
        <v>3</v>
      </c>
      <c r="H77" s="55" t="s">
        <v>50</v>
      </c>
      <c r="I77" s="57" t="s">
        <v>52</v>
      </c>
      <c r="J77" s="55">
        <v>0</v>
      </c>
      <c r="K77" s="55">
        <v>0</v>
      </c>
      <c r="L77" s="57" t="s">
        <v>52</v>
      </c>
      <c r="M77" s="55" t="s">
        <v>50</v>
      </c>
      <c r="N77" s="64" t="str">
        <f t="shared" si="106"/>
        <v/>
      </c>
      <c r="O77" s="64"/>
      <c r="P77" s="64"/>
      <c r="Q77" s="64"/>
      <c r="R77" s="65"/>
      <c r="S77" s="64"/>
      <c r="T77" s="64"/>
      <c r="U77" s="64"/>
      <c r="V77" s="64" t="str">
        <f t="shared" si="107"/>
        <v/>
      </c>
      <c r="W77" s="64" t="str">
        <f t="shared" si="50"/>
        <v/>
      </c>
      <c r="X77" s="64" t="str">
        <f>IF(ISBLANK(Table2[[#This Row],[OTROUNDNUM]]), "", Table2[[#This Row],[PAWAYSCORE]]-Table2[[#This Row],[AAWAYSCORE]])</f>
        <v/>
      </c>
      <c r="Y77" s="5" t="str">
        <f>IF(ISBLANK(Table2[[#This Row],[OTROUNDNUM]]), "", Table2[[#This Row],[PHOMESCORE]]-Table2[[#This Row],[AHOMESCORE]])</f>
        <v/>
      </c>
      <c r="Z77" s="5">
        <f>IF(ISBLANK(Table2[[#This Row],[GAMENUM]]), " ", IF((Table2[[#This Row],[TOPSEEDWINS]]+Table2[[#This Row],[LOWSEEDWINS]]) &lt;&gt; Table2[[#This Row],[GAMENUM]], 0, 1))</f>
        <v>0</v>
      </c>
    </row>
    <row r="78" spans="1:32" ht="15.75" thickBot="1" x14ac:dyDescent="0.3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61" t="s">
        <v>58</v>
      </c>
      <c r="G78" s="8">
        <v>4</v>
      </c>
      <c r="H78" s="8" t="s">
        <v>18</v>
      </c>
      <c r="I78" s="41" t="s">
        <v>35</v>
      </c>
      <c r="J78" s="8">
        <v>0</v>
      </c>
      <c r="K78" s="8">
        <v>0</v>
      </c>
      <c r="L78" s="41" t="s">
        <v>35</v>
      </c>
      <c r="M78" s="8" t="s">
        <v>18</v>
      </c>
      <c r="N78" s="64" t="str">
        <f t="shared" si="106"/>
        <v/>
      </c>
      <c r="O78" s="64"/>
      <c r="P78" s="64"/>
      <c r="Q78" s="64"/>
      <c r="R78" s="65"/>
      <c r="S78" s="64"/>
      <c r="T78" s="64"/>
      <c r="U78" s="64"/>
      <c r="V78" s="64" t="str">
        <f t="shared" si="107"/>
        <v/>
      </c>
      <c r="W78" s="64" t="str">
        <f t="shared" si="50"/>
        <v/>
      </c>
      <c r="X78" s="64" t="str">
        <f>IF(ISBLANK(Table2[[#This Row],[OTROUNDNUM]]), "", Table2[[#This Row],[PAWAYSCORE]]-Table2[[#This Row],[AAWAYSCORE]])</f>
        <v/>
      </c>
      <c r="Y78" s="5" t="str">
        <f>IF(ISBLANK(Table2[[#This Row],[OTROUNDNUM]]), "", Table2[[#This Row],[PHOMESCORE]]-Table2[[#This Row],[AHOMESCORE]])</f>
        <v/>
      </c>
      <c r="Z78" s="5">
        <f>IF(ISBLANK(Table2[[#This Row],[GAMENUM]]), " ", IF((Table2[[#This Row],[TOPSEEDWINS]]+Table2[[#This Row],[LOWSEEDWINS]]) &lt;&gt; Table2[[#This Row],[GAMENUM]], 0, 1))</f>
        <v>0</v>
      </c>
    </row>
    <row r="79" spans="1:32" ht="15.75" thickTop="1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56" t="s">
        <v>59</v>
      </c>
      <c r="G79" s="8">
        <v>4</v>
      </c>
      <c r="H79" s="8" t="s">
        <v>50</v>
      </c>
      <c r="I79" s="3" t="s">
        <v>52</v>
      </c>
      <c r="J79" s="8">
        <v>0</v>
      </c>
      <c r="K79" s="8">
        <v>0</v>
      </c>
      <c r="L79" s="3" t="s">
        <v>52</v>
      </c>
      <c r="M79" s="8" t="s">
        <v>50</v>
      </c>
      <c r="N79" s="64" t="str">
        <f t="shared" si="106"/>
        <v/>
      </c>
      <c r="O79" s="64"/>
      <c r="P79" s="64"/>
      <c r="Q79" s="64"/>
      <c r="R79" s="65"/>
      <c r="S79" s="64"/>
      <c r="T79" s="64"/>
      <c r="U79" s="64"/>
      <c r="V79" s="64" t="str">
        <f t="shared" si="107"/>
        <v/>
      </c>
      <c r="W79" s="64" t="str">
        <f t="shared" si="50"/>
        <v/>
      </c>
      <c r="X79" s="64" t="str">
        <f>IF(ISBLANK(Table2[[#This Row],[OTROUNDNUM]]), "", Table2[[#This Row],[PAWAYSCORE]]-Table2[[#This Row],[AAWAYSCORE]])</f>
        <v/>
      </c>
      <c r="Y79" s="5" t="str">
        <f>IF(ISBLANK(Table2[[#This Row],[OTROUNDNUM]]), "", Table2[[#This Row],[PHOMESCORE]]-Table2[[#This Row],[AHOMESCORE]])</f>
        <v/>
      </c>
      <c r="Z79" s="5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108"/>
        <v>Saturday</v>
      </c>
      <c r="B80" s="7"/>
      <c r="C80" s="23"/>
      <c r="D80" s="7"/>
      <c r="H80" s="8"/>
      <c r="I80" s="8"/>
      <c r="J80" s="8"/>
      <c r="K80" s="8"/>
      <c r="L80" s="5"/>
      <c r="M80" s="5"/>
      <c r="N80" s="64" t="str">
        <f t="shared" ref="N76:N87" si="109">IF(OR(ISBLANK(O80), ISBLANK($P80)), "", IF($O80&gt;$P80, $L80,$M80))</f>
        <v/>
      </c>
      <c r="O80" s="64"/>
      <c r="P80" s="64"/>
      <c r="Q80" s="64"/>
      <c r="R80" s="65"/>
      <c r="S80" s="64"/>
      <c r="T80" s="64"/>
      <c r="U80" s="5"/>
      <c r="V80" s="5" t="str">
        <f t="shared" si="107"/>
        <v/>
      </c>
      <c r="W80" s="5" t="str">
        <f t="shared" si="50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 t="str">
        <f>IF(ISBLANK(Table2[[#This Row],[GAMENUM]]), " ", IF((Table2[[#This Row],[TOPSEEDWINS]]+Table2[[#This Row],[LOWSEEDWINS]]) &lt;&gt; Table2[[#This Row],[GAMENUM]], 0, 1))</f>
        <v xml:space="preserve"> </v>
      </c>
    </row>
    <row r="81" spans="1:26" x14ac:dyDescent="0.25">
      <c r="A81" t="str">
        <f t="shared" si="108"/>
        <v>Saturday</v>
      </c>
      <c r="B81" s="7"/>
      <c r="C81" s="23"/>
      <c r="D81" s="7"/>
      <c r="H81" s="8"/>
      <c r="I81" s="8"/>
      <c r="J81" s="8"/>
      <c r="K81" s="8"/>
      <c r="L81" s="5"/>
      <c r="M81" s="5"/>
      <c r="N81" s="5" t="str">
        <f t="shared" si="109"/>
        <v/>
      </c>
      <c r="O81" s="5"/>
      <c r="P81" s="64"/>
      <c r="Q81" s="64"/>
      <c r="R81" s="65"/>
      <c r="S81" s="64"/>
      <c r="T81" s="64"/>
      <c r="U81" s="5"/>
      <c r="V81" s="5" t="str">
        <f t="shared" si="107"/>
        <v/>
      </c>
      <c r="W81" s="5" t="str">
        <f t="shared" si="50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 t="str">
        <f>IF(ISBLANK(Table2[[#This Row],[GAMENUM]]), " ", IF((Table2[[#This Row],[TOPSEEDWINS]]+Table2[[#This Row],[LOWSEEDWINS]]) &lt;&gt; Table2[[#This Row],[GAMENUM]], 0, 1))</f>
        <v xml:space="preserve"> 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09"/>
        <v/>
      </c>
      <c r="O82" s="5"/>
      <c r="P82" s="64"/>
      <c r="Q82" s="64"/>
      <c r="R82" s="65"/>
      <c r="S82" s="64"/>
      <c r="T82" s="64"/>
      <c r="U82" s="5"/>
      <c r="V82" s="5" t="str">
        <f t="shared" si="107"/>
        <v/>
      </c>
      <c r="W82" s="5" t="str">
        <f t="shared" si="50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09"/>
        <v/>
      </c>
      <c r="O83" s="5"/>
      <c r="P83" s="64"/>
      <c r="Q83" s="64"/>
      <c r="R83" s="65"/>
      <c r="S83" s="64"/>
      <c r="T83" s="64"/>
      <c r="U83" s="5"/>
      <c r="V83" s="5" t="str">
        <f t="shared" si="107"/>
        <v/>
      </c>
      <c r="W83" s="5" t="str">
        <f t="shared" si="50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09"/>
        <v/>
      </c>
      <c r="O84" s="5"/>
      <c r="P84" s="64"/>
      <c r="Q84" s="64"/>
      <c r="R84" s="65"/>
      <c r="S84" s="64"/>
      <c r="T84" s="64"/>
      <c r="U84" s="5"/>
      <c r="V84" s="5" t="str">
        <f t="shared" si="107"/>
        <v/>
      </c>
      <c r="W84" s="5" t="str">
        <f t="shared" si="50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09"/>
        <v/>
      </c>
      <c r="O85" s="5"/>
      <c r="P85" s="64"/>
      <c r="Q85" s="64"/>
      <c r="R85" s="65"/>
      <c r="S85" s="64"/>
      <c r="T85" s="64"/>
      <c r="U85" s="5"/>
      <c r="V85" s="5" t="str">
        <f t="shared" si="107"/>
        <v/>
      </c>
      <c r="W85" s="5" t="str">
        <f t="shared" si="50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09"/>
        <v/>
      </c>
      <c r="O86" s="5"/>
      <c r="P86" s="64"/>
      <c r="Q86" s="64"/>
      <c r="R86" s="65"/>
      <c r="S86" s="64"/>
      <c r="T86" s="64"/>
      <c r="U86" s="5"/>
      <c r="V86" s="5" t="str">
        <f t="shared" si="107"/>
        <v/>
      </c>
      <c r="W86" s="5" t="str">
        <f t="shared" si="50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09"/>
        <v/>
      </c>
      <c r="O87" s="5"/>
      <c r="P87" s="64"/>
      <c r="Q87" s="64"/>
      <c r="R87" s="65"/>
      <c r="S87" s="64"/>
      <c r="T87" s="64"/>
      <c r="U87" s="5"/>
      <c r="V87" s="5" t="str">
        <f t="shared" si="107"/>
        <v/>
      </c>
      <c r="W87" s="5" t="str">
        <f t="shared" si="50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64"/>
      <c r="Q88" s="64"/>
      <c r="R88" s="65"/>
      <c r="S88" s="64"/>
      <c r="T88" s="64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74 B80:AA87 A88:AA10006 N51:V64 A65:V67 J68:V68 H69:V69 N70:V70 A71:V71 H54:M56 N3:N33 V3:V55 F4:F5 A4:E7 A8 C8 H8:M8 AA8:AAE14 A38:M41 B42:M45 A42:A55 H47:M47 B47:B50 J51:K51 W51:W74 H52:M52 B52:B55 J53:K53 A56:B61 AB56:AAE10000 J57:K57 H58:M59 C60 J60:K60 D61:M61 A62:M62 A63:E63 H63:M63 A64:D64 J64:K64 A68:G69 A70:E70 J70:K70 V72:V86 A74:A87 A72:M73 O72:V74 B76:M79 O75:AA79 N72:N79">
    <cfRule type="cellIs" dxfId="1197" priority="3861" operator="equal">
      <formula>"NJD"</formula>
    </cfRule>
    <cfRule type="cellIs" dxfId="1196" priority="3862" operator="equal">
      <formula>"MIN"</formula>
    </cfRule>
    <cfRule type="cellIs" dxfId="1195" priority="3863" operator="equal">
      <formula>"STL"</formula>
    </cfRule>
    <cfRule type="cellIs" dxfId="1194" priority="3860" operator="equal">
      <formula>"OTT"</formula>
    </cfRule>
  </conditionalFormatting>
  <conditionalFormatting sqref="A1:AAE37 N38:AAE47 H48:AAE50 X51:AAE55 X56:AA74 B80:AA87 A88:AA10006 N51:V64 A65:V67 J68:V68 H69:V69 N70:V70 A71:V71 H54:M56 V10:V55 A38:M41 B42:M45 A42:A55 H47:M47 B47:B50 J51:K51 W51:W74 H52:M52 B52:B55 J53:K53 A56:B61 AB56:AAE10000 J57:K57 H58:M59 C60 J60:K60 D61:M61 A62:M62 A63:E63 H63:M63 A64:D64 J64:K64 A68:G69 A70:E70 J70:K70 V72:V86 A74:A87 A72:M73 O72:V74 B76:M79 O75:AA79 N72:N79">
    <cfRule type="cellIs" dxfId="1193" priority="3819" operator="equal">
      <formula>"MTL"</formula>
    </cfRule>
  </conditionalFormatting>
  <conditionalFormatting sqref="A15:AAE37 A1:AAE3 W2:Z33 G4:AAE7 V8:Z8 A9:Z14 N38:AAE47 H48:AAE50 X51:AAE55 X56:AA74 B80:AA87 A88:AA10006 N51:V64 A65:V67 J68:V68 H69:V69 N70:V70 A71:V71 H54:M56 N3:N33 V3:V55 F4:F5 A4:E7 A8 C8 H8:M8 AA8:AAE14 A38:M41 B42:M45 A42:A55 H47:M47 B47:B50 J51:K51 W51:W74 H52:M52 B52:B55 J53:K53 A56:B61 AB56:AAE10000 J57:K57 H58:M59 C60 J60:K60 D61:M61 A62:M62 A63:E63 H63:M63 A64:D64 J64:K64 A68:G69 A70:E70 J70:K70 V72:V86 A74:A87 A72:M73 O72:V74 B76:M79 O75:AA79 N72:N79">
    <cfRule type="cellIs" dxfId="1192" priority="3883" operator="equal">
      <formula>"NSH"</formula>
    </cfRule>
    <cfRule type="cellIs" dxfId="1191" priority="3890" operator="equal">
      <formula>"TBL"</formula>
    </cfRule>
    <cfRule type="cellIs" dxfId="1190" priority="3886" operator="equal">
      <formula>"WPG"</formula>
    </cfRule>
    <cfRule type="cellIs" dxfId="1189" priority="3885" operator="equal">
      <formula>"COL"</formula>
    </cfRule>
    <cfRule type="cellIs" dxfId="1188" priority="3882" operator="equal">
      <formula>"DAL"</formula>
    </cfRule>
    <cfRule type="cellIs" dxfId="1187" priority="3881" operator="equal">
      <formula>"EDM"</formula>
    </cfRule>
    <cfRule type="cellIs" dxfId="1186" priority="3891" operator="equal">
      <formula>"BOS"</formula>
    </cfRule>
    <cfRule type="cellIs" dxfId="1185" priority="3876" operator="equal">
      <formula>"LAK"</formula>
    </cfRule>
    <cfRule type="cellIs" dxfId="1184" priority="3877" operator="equal">
      <formula>"TOR"</formula>
    </cfRule>
    <cfRule type="cellIs" dxfId="1183" priority="3878" operator="equal">
      <formula>"CAR"</formula>
    </cfRule>
    <cfRule type="cellIs" dxfId="1182" priority="3879" operator="equal">
      <formula>"NYI"</formula>
    </cfRule>
    <cfRule type="cellIs" dxfId="1181" priority="3880" operator="equal">
      <formula>"FLA"</formula>
    </cfRule>
    <cfRule type="cellIs" dxfId="1180" priority="3884" operator="equal">
      <formula>"VAN"</formula>
    </cfRule>
    <cfRule type="cellIs" dxfId="1179" priority="3887" operator="equal">
      <formula>"VGK"</formula>
    </cfRule>
    <cfRule type="cellIs" dxfId="1178" priority="3889" operator="equal">
      <formula>"NYR"</formula>
    </cfRule>
    <cfRule type="cellIs" dxfId="1177" priority="3888" operator="equal">
      <formula>"WSH"</formula>
    </cfRule>
  </conditionalFormatting>
  <conditionalFormatting sqref="C74:M75">
    <cfRule type="cellIs" dxfId="1176" priority="1176" operator="equal">
      <formula>"EDM"</formula>
    </cfRule>
    <cfRule type="cellIs" dxfId="1175" priority="1184" operator="equal">
      <formula>"NYR"</formula>
    </cfRule>
    <cfRule type="cellIs" dxfId="1174" priority="1178" operator="equal">
      <formula>"NSH"</formula>
    </cfRule>
    <cfRule type="cellIs" dxfId="1173" priority="1179" operator="equal">
      <formula>"VAN"</formula>
    </cfRule>
    <cfRule type="cellIs" dxfId="1172" priority="1180" operator="equal">
      <formula>"COL"</formula>
    </cfRule>
    <cfRule type="cellIs" dxfId="1171" priority="1181" operator="equal">
      <formula>"WPG"</formula>
    </cfRule>
    <cfRule type="cellIs" dxfId="1170" priority="1182" operator="equal">
      <formula>"VGK"</formula>
    </cfRule>
    <cfRule type="cellIs" dxfId="1169" priority="1183" operator="equal">
      <formula>"WSH"</formula>
    </cfRule>
    <cfRule type="cellIs" dxfId="1168" priority="1185" operator="equal">
      <formula>"TBL"</formula>
    </cfRule>
    <cfRule type="cellIs" dxfId="1167" priority="1186" operator="equal">
      <formula>"BOS"</formula>
    </cfRule>
    <cfRule type="cellIs" dxfId="1166" priority="1173" operator="equal">
      <formula>"CAR"</formula>
    </cfRule>
    <cfRule type="cellIs" dxfId="1165" priority="1177" operator="equal">
      <formula>"DAL"</formula>
    </cfRule>
    <cfRule type="cellIs" dxfId="1164" priority="1166" operator="equal">
      <formula>"MTL"</formula>
    </cfRule>
    <cfRule type="cellIs" dxfId="1163" priority="1167" operator="equal">
      <formula>"OTT"</formula>
    </cfRule>
    <cfRule type="cellIs" dxfId="1162" priority="1168" operator="equal">
      <formula>"NJD"</formula>
    </cfRule>
    <cfRule type="cellIs" dxfId="1161" priority="1169" operator="equal">
      <formula>"MIN"</formula>
    </cfRule>
    <cfRule type="cellIs" dxfId="1160" priority="1170" operator="equal">
      <formula>"STL"</formula>
    </cfRule>
    <cfRule type="cellIs" dxfId="1159" priority="1171" operator="equal">
      <formula>"LAK"</formula>
    </cfRule>
    <cfRule type="cellIs" dxfId="1158" priority="1172" operator="equal">
      <formula>"TOR"</formula>
    </cfRule>
    <cfRule type="cellIs" dxfId="1157" priority="1174" operator="equal">
      <formula>"NYI"</formula>
    </cfRule>
    <cfRule type="cellIs" dxfId="1156" priority="1175" operator="equal">
      <formula>"FLA"</formula>
    </cfRule>
  </conditionalFormatting>
  <conditionalFormatting sqref="F7">
    <cfRule type="cellIs" dxfId="1155" priority="3830" operator="equal">
      <formula>"DAL"</formula>
    </cfRule>
    <cfRule type="cellIs" dxfId="1154" priority="3832" operator="equal">
      <formula>"VAN"</formula>
    </cfRule>
    <cfRule type="cellIs" dxfId="1153" priority="3833" operator="equal">
      <formula>"COL"</formula>
    </cfRule>
    <cfRule type="cellIs" dxfId="1152" priority="3834" operator="equal">
      <formula>"WPG"</formula>
    </cfRule>
    <cfRule type="cellIs" dxfId="1151" priority="3824" operator="equal">
      <formula>"LAK"</formula>
    </cfRule>
    <cfRule type="cellIs" dxfId="1150" priority="3823" operator="equal">
      <formula>"STL"</formula>
    </cfRule>
    <cfRule type="cellIs" dxfId="1149" priority="3838" operator="equal">
      <formula>"TBL"</formula>
    </cfRule>
    <cfRule type="cellIs" dxfId="1148" priority="3837" operator="equal">
      <formula>"NYR"</formula>
    </cfRule>
    <cfRule type="cellIs" dxfId="1147" priority="3836" operator="equal">
      <formula>"WSH"</formula>
    </cfRule>
    <cfRule type="cellIs" dxfId="1146" priority="3835" operator="equal">
      <formula>"VGK"</formula>
    </cfRule>
    <cfRule type="cellIs" dxfId="1145" priority="3822" operator="equal">
      <formula>"MIN"</formula>
    </cfRule>
    <cfRule type="cellIs" dxfId="1144" priority="3821" operator="equal">
      <formula>"NJD"</formula>
    </cfRule>
    <cfRule type="cellIs" dxfId="1143" priority="3820" operator="equal">
      <formula>"OTT"</formula>
    </cfRule>
    <cfRule type="cellIs" dxfId="1142" priority="3825" operator="equal">
      <formula>"TOR"</formula>
    </cfRule>
    <cfRule type="cellIs" dxfId="1141" priority="3826" operator="equal">
      <formula>"CAR"</formula>
    </cfRule>
    <cfRule type="cellIs" dxfId="1140" priority="3831" operator="equal">
      <formula>"NSH"</formula>
    </cfRule>
    <cfRule type="cellIs" dxfId="1139" priority="3827" operator="equal">
      <formula>"NYI"</formula>
    </cfRule>
    <cfRule type="cellIs" dxfId="1138" priority="3828" operator="equal">
      <formula>"FLA"</formula>
    </cfRule>
    <cfRule type="cellIs" dxfId="1137" priority="3829" operator="equal">
      <formula>"EDM"</formula>
    </cfRule>
    <cfRule type="cellIs" dxfId="1136" priority="3839" operator="equal">
      <formula>"BOS"</formula>
    </cfRule>
  </conditionalFormatting>
  <conditionalFormatting sqref="H51 L56:M56 H58:I59 L58:M59">
    <cfRule type="cellIs" dxfId="1135" priority="3712" operator="equal">
      <formula>"MTL"</formula>
    </cfRule>
    <cfRule type="cellIs" dxfId="1134" priority="3729" operator="equal">
      <formula>"WSH"</formula>
    </cfRule>
    <cfRule type="cellIs" dxfId="1133" priority="3728" operator="equal">
      <formula>"VGK"</formula>
    </cfRule>
    <cfRule type="cellIs" dxfId="1132" priority="3727" operator="equal">
      <formula>"WPG"</formula>
    </cfRule>
    <cfRule type="cellIs" dxfId="1131" priority="3726" operator="equal">
      <formula>"COL"</formula>
    </cfRule>
    <cfRule type="cellIs" dxfId="1130" priority="3725" operator="equal">
      <formula>"VAN"</formula>
    </cfRule>
    <cfRule type="cellIs" dxfId="1129" priority="3724" operator="equal">
      <formula>"NSH"</formula>
    </cfRule>
    <cfRule type="cellIs" dxfId="1128" priority="3723" operator="equal">
      <formula>"DAL"</formula>
    </cfRule>
    <cfRule type="cellIs" dxfId="1127" priority="3722" operator="equal">
      <formula>"EDM"</formula>
    </cfRule>
    <cfRule type="cellIs" dxfId="1126" priority="3721" operator="equal">
      <formula>"FLA"</formula>
    </cfRule>
    <cfRule type="cellIs" dxfId="1125" priority="3720" operator="equal">
      <formula>"NYI"</formula>
    </cfRule>
    <cfRule type="cellIs" dxfId="1124" priority="3719" operator="equal">
      <formula>"CAR"</formula>
    </cfRule>
    <cfRule type="cellIs" dxfId="1123" priority="3718" operator="equal">
      <formula>"TOR"</formula>
    </cfRule>
    <cfRule type="cellIs" dxfId="1122" priority="3717" operator="equal">
      <formula>"LAK"</formula>
    </cfRule>
    <cfRule type="cellIs" dxfId="1121" priority="3716" operator="equal">
      <formula>"STL"</formula>
    </cfRule>
    <cfRule type="cellIs" dxfId="1120" priority="3715" operator="equal">
      <formula>"MIN"</formula>
    </cfRule>
    <cfRule type="cellIs" dxfId="1119" priority="3714" operator="equal">
      <formula>"NJD"</formula>
    </cfRule>
    <cfRule type="cellIs" dxfId="1118" priority="3713" operator="equal">
      <formula>"OTT"</formula>
    </cfRule>
    <cfRule type="cellIs" dxfId="1117" priority="3730" operator="equal">
      <formula>"NYR"</formula>
    </cfRule>
    <cfRule type="cellIs" dxfId="1116" priority="3732" operator="equal">
      <formula>"BOS"</formula>
    </cfRule>
    <cfRule type="cellIs" dxfId="1115" priority="3731" operator="equal">
      <formula>"TBL"</formula>
    </cfRule>
  </conditionalFormatting>
  <conditionalFormatting sqref="H53">
    <cfRule type="cellIs" dxfId="1114" priority="3386" operator="equal">
      <formula>"NSH"</formula>
    </cfRule>
    <cfRule type="cellIs" dxfId="1113" priority="3379" operator="equal">
      <formula>"LAK"</formula>
    </cfRule>
    <cfRule type="cellIs" dxfId="1112" priority="3380" operator="equal">
      <formula>"TOR"</formula>
    </cfRule>
    <cfRule type="cellIs" dxfId="1111" priority="3381" operator="equal">
      <formula>"CAR"</formula>
    </cfRule>
    <cfRule type="cellIs" dxfId="1110" priority="3382" operator="equal">
      <formula>"NYI"</formula>
    </cfRule>
    <cfRule type="cellIs" dxfId="1109" priority="3383" operator="equal">
      <formula>"FLA"</formula>
    </cfRule>
    <cfRule type="cellIs" dxfId="1108" priority="3384" operator="equal">
      <formula>"EDM"</formula>
    </cfRule>
    <cfRule type="cellIs" dxfId="1107" priority="3389" operator="equal">
      <formula>"WPG"</formula>
    </cfRule>
    <cfRule type="cellIs" dxfId="1106" priority="3390" operator="equal">
      <formula>"VGK"</formula>
    </cfRule>
    <cfRule type="cellIs" dxfId="1105" priority="3391" operator="equal">
      <formula>"WSH"</formula>
    </cfRule>
    <cfRule type="cellIs" dxfId="1104" priority="3392" operator="equal">
      <formula>"NYR"</formula>
    </cfRule>
    <cfRule type="cellIs" dxfId="1103" priority="3393" operator="equal">
      <formula>"TBL"</formula>
    </cfRule>
    <cfRule type="cellIs" dxfId="1102" priority="3385" operator="equal">
      <formula>"DAL"</formula>
    </cfRule>
    <cfRule type="cellIs" dxfId="1101" priority="3394" operator="equal">
      <formula>"BOS"</formula>
    </cfRule>
    <cfRule type="cellIs" dxfId="1100" priority="3387" operator="equal">
      <formula>"VAN"</formula>
    </cfRule>
    <cfRule type="cellIs" dxfId="1099" priority="3374" operator="equal">
      <formula>"MTL"</formula>
    </cfRule>
    <cfRule type="cellIs" dxfId="1098" priority="3375" operator="equal">
      <formula>"OTT"</formula>
    </cfRule>
    <cfRule type="cellIs" dxfId="1097" priority="3376" operator="equal">
      <formula>"NJD"</formula>
    </cfRule>
    <cfRule type="cellIs" dxfId="1096" priority="3377" operator="equal">
      <formula>"MIN"</formula>
    </cfRule>
    <cfRule type="cellIs" dxfId="1095" priority="3378" operator="equal">
      <formula>"STL"</formula>
    </cfRule>
    <cfRule type="cellIs" dxfId="1094" priority="3388" operator="equal">
      <formula>"COL"</formula>
    </cfRule>
  </conditionalFormatting>
  <conditionalFormatting sqref="H55">
    <cfRule type="cellIs" dxfId="1093" priority="3516" operator="equal">
      <formula>"COL"</formula>
    </cfRule>
    <cfRule type="cellIs" dxfId="1092" priority="3520" operator="equal">
      <formula>"NYR"</formula>
    </cfRule>
    <cfRule type="cellIs" dxfId="1091" priority="3519" operator="equal">
      <formula>"WSH"</formula>
    </cfRule>
    <cfRule type="cellIs" dxfId="1090" priority="3518" operator="equal">
      <formula>"VGK"</formula>
    </cfRule>
    <cfRule type="cellIs" dxfId="1089" priority="3508" operator="equal">
      <formula>"TOR"</formula>
    </cfRule>
    <cfRule type="cellIs" dxfId="1088" priority="3507" operator="equal">
      <formula>"LAK"</formula>
    </cfRule>
    <cfRule type="cellIs" dxfId="1087" priority="3506" operator="equal">
      <formula>"STL"</formula>
    </cfRule>
    <cfRule type="cellIs" dxfId="1086" priority="3517" operator="equal">
      <formula>"WPG"</formula>
    </cfRule>
    <cfRule type="cellIs" dxfId="1085" priority="3514" operator="equal">
      <formula>"NSH"</formula>
    </cfRule>
    <cfRule type="cellIs" dxfId="1084" priority="3515" operator="equal">
      <formula>"VAN"</formula>
    </cfRule>
    <cfRule type="cellIs" dxfId="1083" priority="3505" operator="equal">
      <formula>"MIN"</formula>
    </cfRule>
    <cfRule type="cellIs" dxfId="1082" priority="3504" operator="equal">
      <formula>"NJD"</formula>
    </cfRule>
    <cfRule type="cellIs" dxfId="1081" priority="3503" operator="equal">
      <formula>"OTT"</formula>
    </cfRule>
    <cfRule type="cellIs" dxfId="1080" priority="3502" operator="equal">
      <formula>"MTL"</formula>
    </cfRule>
    <cfRule type="cellIs" dxfId="1079" priority="3509" operator="equal">
      <formula>"CAR"</formula>
    </cfRule>
    <cfRule type="cellIs" dxfId="1078" priority="3510" operator="equal">
      <formula>"NYI"</formula>
    </cfRule>
    <cfRule type="cellIs" dxfId="1077" priority="3511" operator="equal">
      <formula>"FLA"</formula>
    </cfRule>
    <cfRule type="cellIs" dxfId="1076" priority="3512" operator="equal">
      <formula>"EDM"</formula>
    </cfRule>
    <cfRule type="cellIs" dxfId="1075" priority="3513" operator="equal">
      <formula>"DAL"</formula>
    </cfRule>
    <cfRule type="cellIs" dxfId="1074" priority="3522" operator="equal">
      <formula>"BOS"</formula>
    </cfRule>
    <cfRule type="cellIs" dxfId="1073" priority="3521" operator="equal">
      <formula>"TBL"</formula>
    </cfRule>
  </conditionalFormatting>
  <conditionalFormatting sqref="H57">
    <cfRule type="cellIs" dxfId="1072" priority="3239" operator="equal">
      <formula>"NSH"</formula>
    </cfRule>
    <cfRule type="cellIs" dxfId="1071" priority="3233" operator="equal">
      <formula>"TOR"</formula>
    </cfRule>
    <cfRule type="cellIs" dxfId="1070" priority="3245" operator="equal">
      <formula>"NYR"</formula>
    </cfRule>
    <cfRule type="cellIs" dxfId="1069" priority="3228" operator="equal">
      <formula>"OTT"</formula>
    </cfRule>
    <cfRule type="cellIs" dxfId="1068" priority="3236" operator="equal">
      <formula>"FLA"</formula>
    </cfRule>
    <cfRule type="cellIs" dxfId="1067" priority="3229" operator="equal">
      <formula>"NJD"</formula>
    </cfRule>
    <cfRule type="cellIs" dxfId="1066" priority="3238" operator="equal">
      <formula>"DAL"</formula>
    </cfRule>
    <cfRule type="cellIs" dxfId="1065" priority="3234" operator="equal">
      <formula>"CAR"</formula>
    </cfRule>
    <cfRule type="cellIs" dxfId="1064" priority="3247" operator="equal">
      <formula>"BOS"</formula>
    </cfRule>
    <cfRule type="cellIs" dxfId="1063" priority="3246" operator="equal">
      <formula>"TBL"</formula>
    </cfRule>
    <cfRule type="cellIs" dxfId="1062" priority="3244" operator="equal">
      <formula>"WSH"</formula>
    </cfRule>
    <cfRule type="cellIs" dxfId="1061" priority="3243" operator="equal">
      <formula>"VGK"</formula>
    </cfRule>
    <cfRule type="cellIs" dxfId="1060" priority="3242" operator="equal">
      <formula>"WPG"</formula>
    </cfRule>
    <cfRule type="cellIs" dxfId="1059" priority="3241" operator="equal">
      <formula>"COL"</formula>
    </cfRule>
    <cfRule type="cellIs" dxfId="1058" priority="3230" operator="equal">
      <formula>"MIN"</formula>
    </cfRule>
    <cfRule type="cellIs" dxfId="1057" priority="3240" operator="equal">
      <formula>"VAN"</formula>
    </cfRule>
    <cfRule type="cellIs" dxfId="1056" priority="3232" operator="equal">
      <formula>"LAK"</formula>
    </cfRule>
    <cfRule type="cellIs" dxfId="1055" priority="3231" operator="equal">
      <formula>"STL"</formula>
    </cfRule>
    <cfRule type="cellIs" dxfId="1054" priority="3235" operator="equal">
      <formula>"NYI"</formula>
    </cfRule>
    <cfRule type="cellIs" dxfId="1053" priority="3237" operator="equal">
      <formula>"EDM"</formula>
    </cfRule>
    <cfRule type="cellIs" dxfId="1052" priority="3227" operator="equal">
      <formula>"MTL"</formula>
    </cfRule>
  </conditionalFormatting>
  <conditionalFormatting sqref="H59:H60">
    <cfRule type="cellIs" dxfId="1051" priority="2812" operator="equal">
      <formula>"LAK"</formula>
    </cfRule>
    <cfRule type="cellIs" dxfId="1050" priority="2813" operator="equal">
      <formula>"TOR"</formula>
    </cfRule>
    <cfRule type="cellIs" dxfId="1049" priority="2814" operator="equal">
      <formula>"CAR"</formula>
    </cfRule>
    <cfRule type="cellIs" dxfId="1048" priority="2816" operator="equal">
      <formula>"FLA"</formula>
    </cfRule>
    <cfRule type="cellIs" dxfId="1047" priority="2817" operator="equal">
      <formula>"EDM"</formula>
    </cfRule>
    <cfRule type="cellIs" dxfId="1046" priority="2818" operator="equal">
      <formula>"DAL"</formula>
    </cfRule>
    <cfRule type="cellIs" dxfId="1045" priority="2822" operator="equal">
      <formula>"WPG"</formula>
    </cfRule>
    <cfRule type="cellIs" dxfId="1044" priority="2823" operator="equal">
      <formula>"VGK"</formula>
    </cfRule>
    <cfRule type="cellIs" dxfId="1043" priority="2824" operator="equal">
      <formula>"WSH"</formula>
    </cfRule>
    <cfRule type="cellIs" dxfId="1042" priority="2825" operator="equal">
      <formula>"NYR"</formula>
    </cfRule>
    <cfRule type="cellIs" dxfId="1041" priority="2815" operator="equal">
      <formula>"NYI"</formula>
    </cfRule>
    <cfRule type="cellIs" dxfId="1040" priority="2819" operator="equal">
      <formula>"NSH"</formula>
    </cfRule>
    <cfRule type="cellIs" dxfId="1039" priority="2827" operator="equal">
      <formula>"BOS"</formula>
    </cfRule>
    <cfRule type="cellIs" dxfId="1038" priority="2826" operator="equal">
      <formula>"TBL"</formula>
    </cfRule>
    <cfRule type="cellIs" dxfId="1037" priority="2808" operator="equal">
      <formula>"OTT"</formula>
    </cfRule>
    <cfRule type="cellIs" dxfId="1036" priority="2807" operator="equal">
      <formula>"MTL"</formula>
    </cfRule>
    <cfRule type="cellIs" dxfId="1035" priority="2809" operator="equal">
      <formula>"NJD"</formula>
    </cfRule>
    <cfRule type="cellIs" dxfId="1034" priority="2810" operator="equal">
      <formula>"MIN"</formula>
    </cfRule>
    <cfRule type="cellIs" dxfId="1033" priority="2820" operator="equal">
      <formula>"VAN"</formula>
    </cfRule>
    <cfRule type="cellIs" dxfId="1032" priority="2821" operator="equal">
      <formula>"COL"</formula>
    </cfRule>
    <cfRule type="cellIs" dxfId="1031" priority="2811" operator="equal">
      <formula>"STL"</formula>
    </cfRule>
  </conditionalFormatting>
  <conditionalFormatting sqref="H63:H64">
    <cfRule type="cellIs" dxfId="1030" priority="1994" operator="equal">
      <formula>"TOR"</formula>
    </cfRule>
    <cfRule type="cellIs" dxfId="1029" priority="1993" operator="equal">
      <formula>"LAK"</formula>
    </cfRule>
    <cfRule type="cellIs" dxfId="1028" priority="1992" operator="equal">
      <formula>"STL"</formula>
    </cfRule>
    <cfRule type="cellIs" dxfId="1027" priority="1991" operator="equal">
      <formula>"MIN"</formula>
    </cfRule>
    <cfRule type="cellIs" dxfId="1026" priority="1988" operator="equal">
      <formula>"MTL"</formula>
    </cfRule>
    <cfRule type="cellIs" dxfId="1025" priority="1989" operator="equal">
      <formula>"OTT"</formula>
    </cfRule>
    <cfRule type="cellIs" dxfId="1024" priority="2001" operator="equal">
      <formula>"VAN"</formula>
    </cfRule>
    <cfRule type="cellIs" dxfId="1023" priority="2000" operator="equal">
      <formula>"NSH"</formula>
    </cfRule>
    <cfRule type="cellIs" dxfId="1022" priority="1999" operator="equal">
      <formula>"DAL"</formula>
    </cfRule>
    <cfRule type="cellIs" dxfId="1021" priority="1998" operator="equal">
      <formula>"EDM"</formula>
    </cfRule>
    <cfRule type="cellIs" dxfId="1020" priority="2003" operator="equal">
      <formula>"WPG"</formula>
    </cfRule>
    <cfRule type="cellIs" dxfId="1019" priority="2002" operator="equal">
      <formula>"COL"</formula>
    </cfRule>
    <cfRule type="cellIs" dxfId="1018" priority="1990" operator="equal">
      <formula>"NJD"</formula>
    </cfRule>
    <cfRule type="cellIs" dxfId="1017" priority="1997" operator="equal">
      <formula>"FLA"</formula>
    </cfRule>
    <cfRule type="cellIs" dxfId="1016" priority="1996" operator="equal">
      <formula>"NYI"</formula>
    </cfRule>
    <cfRule type="cellIs" dxfId="1015" priority="2008" operator="equal">
      <formula>"BOS"</formula>
    </cfRule>
    <cfRule type="cellIs" dxfId="1014" priority="2007" operator="equal">
      <formula>"TBL"</formula>
    </cfRule>
    <cfRule type="cellIs" dxfId="1013" priority="2006" operator="equal">
      <formula>"NYR"</formula>
    </cfRule>
    <cfRule type="cellIs" dxfId="1012" priority="2004" operator="equal">
      <formula>"VGK"</formula>
    </cfRule>
    <cfRule type="cellIs" dxfId="1011" priority="1995" operator="equal">
      <formula>"CAR"</formula>
    </cfRule>
    <cfRule type="cellIs" dxfId="1010" priority="2005" operator="equal">
      <formula>"WSH"</formula>
    </cfRule>
  </conditionalFormatting>
  <conditionalFormatting sqref="H66">
    <cfRule type="cellIs" dxfId="1009" priority="1826" operator="equal">
      <formula>"TOR"</formula>
    </cfRule>
    <cfRule type="cellIs" dxfId="1008" priority="1825" operator="equal">
      <formula>"LAK"</formula>
    </cfRule>
    <cfRule type="cellIs" dxfId="1007" priority="1824" operator="equal">
      <formula>"STL"</formula>
    </cfRule>
    <cfRule type="cellIs" dxfId="1006" priority="1823" operator="equal">
      <formula>"MIN"</formula>
    </cfRule>
    <cfRule type="cellIs" dxfId="1005" priority="1822" operator="equal">
      <formula>"NJD"</formula>
    </cfRule>
    <cfRule type="cellIs" dxfId="1004" priority="1821" operator="equal">
      <formula>"OTT"</formula>
    </cfRule>
    <cfRule type="cellIs" dxfId="1003" priority="1820" operator="equal">
      <formula>"MTL"</formula>
    </cfRule>
    <cfRule type="cellIs" dxfId="1002" priority="1838" operator="equal">
      <formula>"NYR"</formula>
    </cfRule>
    <cfRule type="cellIs" dxfId="1001" priority="1839" operator="equal">
      <formula>"TBL"</formula>
    </cfRule>
    <cfRule type="cellIs" dxfId="1000" priority="1840" operator="equal">
      <formula>"BOS"</formula>
    </cfRule>
    <cfRule type="cellIs" dxfId="999" priority="1836" operator="equal">
      <formula>"VGK"</formula>
    </cfRule>
    <cfRule type="cellIs" dxfId="998" priority="1837" operator="equal">
      <formula>"WSH"</formula>
    </cfRule>
    <cfRule type="cellIs" dxfId="997" priority="1835" operator="equal">
      <formula>"WPG"</formula>
    </cfRule>
    <cfRule type="cellIs" dxfId="996" priority="1834" operator="equal">
      <formula>"COL"</formula>
    </cfRule>
    <cfRule type="cellIs" dxfId="995" priority="1833" operator="equal">
      <formula>"VAN"</formula>
    </cfRule>
    <cfRule type="cellIs" dxfId="994" priority="1832" operator="equal">
      <formula>"NSH"</formula>
    </cfRule>
    <cfRule type="cellIs" dxfId="993" priority="1831" operator="equal">
      <formula>"DAL"</formula>
    </cfRule>
    <cfRule type="cellIs" dxfId="992" priority="1830" operator="equal">
      <formula>"EDM"</formula>
    </cfRule>
    <cfRule type="cellIs" dxfId="991" priority="1829" operator="equal">
      <formula>"FLA"</formula>
    </cfRule>
    <cfRule type="cellIs" dxfId="990" priority="1828" operator="equal">
      <formula>"NYI"</formula>
    </cfRule>
    <cfRule type="cellIs" dxfId="989" priority="1827" operator="equal">
      <formula>"CAR"</formula>
    </cfRule>
  </conditionalFormatting>
  <conditionalFormatting sqref="H68">
    <cfRule type="cellIs" dxfId="988" priority="1713" operator="equal">
      <formula>"TBL"</formula>
    </cfRule>
    <cfRule type="cellIs" dxfId="987" priority="1704" operator="equal">
      <formula>"EDM"</formula>
    </cfRule>
    <cfRule type="cellIs" dxfId="986" priority="1701" operator="equal">
      <formula>"CAR"</formula>
    </cfRule>
    <cfRule type="cellIs" dxfId="985" priority="1700" operator="equal">
      <formula>"TOR"</formula>
    </cfRule>
    <cfRule type="cellIs" dxfId="984" priority="1699" operator="equal">
      <formula>"LAK"</formula>
    </cfRule>
    <cfRule type="cellIs" dxfId="983" priority="1698" operator="equal">
      <formula>"STL"</formula>
    </cfRule>
    <cfRule type="cellIs" dxfId="982" priority="1697" operator="equal">
      <formula>"MIN"</formula>
    </cfRule>
    <cfRule type="cellIs" dxfId="981" priority="1696" operator="equal">
      <formula>"NJD"</formula>
    </cfRule>
    <cfRule type="cellIs" dxfId="980" priority="1695" operator="equal">
      <formula>"OTT"</formula>
    </cfRule>
    <cfRule type="cellIs" dxfId="979" priority="1694" operator="equal">
      <formula>"MTL"</formula>
    </cfRule>
    <cfRule type="cellIs" dxfId="978" priority="1706" operator="equal">
      <formula>"NSH"</formula>
    </cfRule>
    <cfRule type="cellIs" dxfId="977" priority="1712" operator="equal">
      <formula>"NYR"</formula>
    </cfRule>
    <cfRule type="cellIs" dxfId="976" priority="1711" operator="equal">
      <formula>"WSH"</formula>
    </cfRule>
    <cfRule type="cellIs" dxfId="975" priority="1710" operator="equal">
      <formula>"VGK"</formula>
    </cfRule>
    <cfRule type="cellIs" dxfId="974" priority="1709" operator="equal">
      <formula>"WPG"</formula>
    </cfRule>
    <cfRule type="cellIs" dxfId="973" priority="1708" operator="equal">
      <formula>"COL"</formula>
    </cfRule>
    <cfRule type="cellIs" dxfId="972" priority="1707" operator="equal">
      <formula>"VAN"</formula>
    </cfRule>
    <cfRule type="cellIs" dxfId="971" priority="1714" operator="equal">
      <formula>"BOS"</formula>
    </cfRule>
    <cfRule type="cellIs" dxfId="970" priority="1703" operator="equal">
      <formula>"FLA"</formula>
    </cfRule>
    <cfRule type="cellIs" dxfId="969" priority="1705" operator="equal">
      <formula>"DAL"</formula>
    </cfRule>
    <cfRule type="cellIs" dxfId="968" priority="1702" operator="equal">
      <formula>"NYI"</formula>
    </cfRule>
  </conditionalFormatting>
  <conditionalFormatting sqref="H70">
    <cfRule type="cellIs" dxfId="967" priority="1546" operator="equal">
      <formula>"BOS"</formula>
    </cfRule>
    <cfRule type="cellIs" dxfId="966" priority="1544" operator="equal">
      <formula>"NYR"</formula>
    </cfRule>
    <cfRule type="cellIs" dxfId="965" priority="1543" operator="equal">
      <formula>"WSH"</formula>
    </cfRule>
    <cfRule type="cellIs" dxfId="964" priority="1542" operator="equal">
      <formula>"VGK"</formula>
    </cfRule>
    <cfRule type="cellIs" dxfId="963" priority="1541" operator="equal">
      <formula>"WPG"</formula>
    </cfRule>
    <cfRule type="cellIs" dxfId="962" priority="1540" operator="equal">
      <formula>"COL"</formula>
    </cfRule>
    <cfRule type="cellIs" dxfId="961" priority="1539" operator="equal">
      <formula>"VAN"</formula>
    </cfRule>
    <cfRule type="cellIs" dxfId="960" priority="1538" operator="equal">
      <formula>"NSH"</formula>
    </cfRule>
    <cfRule type="cellIs" dxfId="959" priority="1530" operator="equal">
      <formula>"STL"</formula>
    </cfRule>
    <cfRule type="cellIs" dxfId="958" priority="1545" operator="equal">
      <formula>"TBL"</formula>
    </cfRule>
    <cfRule type="cellIs" dxfId="957" priority="1536" operator="equal">
      <formula>"EDM"</formula>
    </cfRule>
    <cfRule type="cellIs" dxfId="956" priority="1535" operator="equal">
      <formula>"FLA"</formula>
    </cfRule>
    <cfRule type="cellIs" dxfId="955" priority="1534" operator="equal">
      <formula>"NYI"</formula>
    </cfRule>
    <cfRule type="cellIs" dxfId="954" priority="1533" operator="equal">
      <formula>"CAR"</formula>
    </cfRule>
    <cfRule type="cellIs" dxfId="953" priority="1532" operator="equal">
      <formula>"TOR"</formula>
    </cfRule>
    <cfRule type="cellIs" dxfId="952" priority="1537" operator="equal">
      <formula>"DAL"</formula>
    </cfRule>
    <cfRule type="cellIs" dxfId="951" priority="1528" operator="equal">
      <formula>"NJD"</formula>
    </cfRule>
    <cfRule type="cellIs" dxfId="950" priority="1527" operator="equal">
      <formula>"OTT"</formula>
    </cfRule>
    <cfRule type="cellIs" dxfId="949" priority="1526" operator="equal">
      <formula>"MTL"</formula>
    </cfRule>
    <cfRule type="cellIs" dxfId="948" priority="1531" operator="equal">
      <formula>"LAK"</formula>
    </cfRule>
    <cfRule type="cellIs" dxfId="947" priority="1529" operator="equal">
      <formula>"MIN"</formula>
    </cfRule>
  </conditionalFormatting>
  <conditionalFormatting sqref="H72:H79">
    <cfRule type="cellIs" dxfId="946" priority="53" operator="equal">
      <formula>"EDM"</formula>
    </cfRule>
    <cfRule type="cellIs" dxfId="945" priority="43" operator="equal">
      <formula>"MTL"</formula>
    </cfRule>
    <cfRule type="cellIs" dxfId="944" priority="44" operator="equal">
      <formula>"OTT"</formula>
    </cfRule>
    <cfRule type="cellIs" dxfId="943" priority="45" operator="equal">
      <formula>"NJD"</formula>
    </cfRule>
    <cfRule type="cellIs" dxfId="942" priority="46" operator="equal">
      <formula>"MIN"</formula>
    </cfRule>
    <cfRule type="cellIs" dxfId="941" priority="47" operator="equal">
      <formula>"STL"</formula>
    </cfRule>
    <cfRule type="cellIs" dxfId="940" priority="48" operator="equal">
      <formula>"LAK"</formula>
    </cfRule>
    <cfRule type="cellIs" dxfId="939" priority="49" operator="equal">
      <formula>"TOR"</formula>
    </cfRule>
    <cfRule type="cellIs" dxfId="938" priority="50" operator="equal">
      <formula>"CAR"</formula>
    </cfRule>
    <cfRule type="cellIs" dxfId="937" priority="51" operator="equal">
      <formula>"NYI"</formula>
    </cfRule>
    <cfRule type="cellIs" dxfId="936" priority="52" operator="equal">
      <formula>"FLA"</formula>
    </cfRule>
    <cfRule type="cellIs" dxfId="935" priority="54" operator="equal">
      <formula>"DAL"</formula>
    </cfRule>
    <cfRule type="cellIs" dxfId="934" priority="55" operator="equal">
      <formula>"NSH"</formula>
    </cfRule>
    <cfRule type="cellIs" dxfId="933" priority="56" operator="equal">
      <formula>"VAN"</formula>
    </cfRule>
    <cfRule type="cellIs" dxfId="932" priority="57" operator="equal">
      <formula>"COL"</formula>
    </cfRule>
    <cfRule type="cellIs" dxfId="931" priority="58" operator="equal">
      <formula>"WPG"</formula>
    </cfRule>
    <cfRule type="cellIs" dxfId="930" priority="59" operator="equal">
      <formula>"VGK"</formula>
    </cfRule>
    <cfRule type="cellIs" dxfId="929" priority="60" operator="equal">
      <formula>"WSH"</formula>
    </cfRule>
    <cfRule type="cellIs" dxfId="928" priority="61" operator="equal">
      <formula>"NYR"</formula>
    </cfRule>
    <cfRule type="cellIs" dxfId="927" priority="62" operator="equal">
      <formula>"TBL"</formula>
    </cfRule>
    <cfRule type="cellIs" dxfId="926" priority="63" operator="equal">
      <formula>"BOS"</formula>
    </cfRule>
  </conditionalFormatting>
  <conditionalFormatting sqref="H46:I46">
    <cfRule type="cellIs" dxfId="925" priority="3788" operator="equal">
      <formula>"VAN"</formula>
    </cfRule>
    <cfRule type="cellIs" dxfId="924" priority="3792" operator="equal">
      <formula>"WSH"</formula>
    </cfRule>
    <cfRule type="cellIs" dxfId="923" priority="3791" operator="equal">
      <formula>"VGK"</formula>
    </cfRule>
    <cfRule type="cellIs" dxfId="922" priority="3778" operator="equal">
      <formula>"MIN"</formula>
    </cfRule>
    <cfRule type="cellIs" dxfId="921" priority="3795" operator="equal">
      <formula>"BOS"</formula>
    </cfRule>
    <cfRule type="cellIs" dxfId="920" priority="3794" operator="equal">
      <formula>"TBL"</formula>
    </cfRule>
    <cfRule type="cellIs" dxfId="919" priority="3793" operator="equal">
      <formula>"NYR"</formula>
    </cfRule>
    <cfRule type="cellIs" dxfId="918" priority="3777" operator="equal">
      <formula>"NJD"</formula>
    </cfRule>
    <cfRule type="cellIs" dxfId="917" priority="3776" operator="equal">
      <formula>"OTT"</formula>
    </cfRule>
    <cfRule type="cellIs" dxfId="916" priority="3779" operator="equal">
      <formula>"STL"</formula>
    </cfRule>
    <cfRule type="cellIs" dxfId="915" priority="3780" operator="equal">
      <formula>"LAK"</formula>
    </cfRule>
    <cfRule type="cellIs" dxfId="914" priority="3781" operator="equal">
      <formula>"TOR"</formula>
    </cfRule>
    <cfRule type="cellIs" dxfId="913" priority="3782" operator="equal">
      <formula>"CAR"</formula>
    </cfRule>
    <cfRule type="cellIs" dxfId="912" priority="3783" operator="equal">
      <formula>"NYI"</formula>
    </cfRule>
    <cfRule type="cellIs" dxfId="911" priority="3784" operator="equal">
      <formula>"FLA"</formula>
    </cfRule>
    <cfRule type="cellIs" dxfId="910" priority="3785" operator="equal">
      <formula>"EDM"</formula>
    </cfRule>
    <cfRule type="cellIs" dxfId="909" priority="3786" operator="equal">
      <formula>"DAL"</formula>
    </cfRule>
    <cfRule type="cellIs" dxfId="908" priority="3787" operator="equal">
      <formula>"NSH"</formula>
    </cfRule>
    <cfRule type="cellIs" dxfId="907" priority="3775" operator="equal">
      <formula>"MTL"</formula>
    </cfRule>
    <cfRule type="cellIs" dxfId="906" priority="3789" operator="equal">
      <formula>"COL"</formula>
    </cfRule>
    <cfRule type="cellIs" dxfId="905" priority="3790" operator="equal">
      <formula>"WPG"</formula>
    </cfRule>
  </conditionalFormatting>
  <conditionalFormatting sqref="H66:I67">
    <cfRule type="cellIs" dxfId="904" priority="1779" operator="equal">
      <formula>"OTT"</formula>
    </cfRule>
    <cfRule type="cellIs" dxfId="903" priority="1778" operator="equal">
      <formula>"MTL"</formula>
    </cfRule>
    <cfRule type="cellIs" dxfId="902" priority="1798" operator="equal">
      <formula>"BOS"</formula>
    </cfRule>
    <cfRule type="cellIs" dxfId="901" priority="1797" operator="equal">
      <formula>"TBL"</formula>
    </cfRule>
    <cfRule type="cellIs" dxfId="900" priority="1796" operator="equal">
      <formula>"NYR"</formula>
    </cfRule>
    <cfRule type="cellIs" dxfId="899" priority="1795" operator="equal">
      <formula>"WSH"</formula>
    </cfRule>
    <cfRule type="cellIs" dxfId="898" priority="1794" operator="equal">
      <formula>"VGK"</formula>
    </cfRule>
    <cfRule type="cellIs" dxfId="897" priority="1793" operator="equal">
      <formula>"WPG"</formula>
    </cfRule>
    <cfRule type="cellIs" dxfId="896" priority="1792" operator="equal">
      <formula>"COL"</formula>
    </cfRule>
    <cfRule type="cellIs" dxfId="895" priority="1791" operator="equal">
      <formula>"VAN"</formula>
    </cfRule>
    <cfRule type="cellIs" dxfId="894" priority="1790" operator="equal">
      <formula>"NSH"</formula>
    </cfRule>
    <cfRule type="cellIs" dxfId="893" priority="1789" operator="equal">
      <formula>"DAL"</formula>
    </cfRule>
    <cfRule type="cellIs" dxfId="892" priority="1788" operator="equal">
      <formula>"EDM"</formula>
    </cfRule>
    <cfRule type="cellIs" dxfId="891" priority="1787" operator="equal">
      <formula>"FLA"</formula>
    </cfRule>
    <cfRule type="cellIs" dxfId="890" priority="1786" operator="equal">
      <formula>"NYI"</formula>
    </cfRule>
    <cfRule type="cellIs" dxfId="889" priority="1785" operator="equal">
      <formula>"CAR"</formula>
    </cfRule>
    <cfRule type="cellIs" dxfId="888" priority="1784" operator="equal">
      <formula>"TOR"</formula>
    </cfRule>
    <cfRule type="cellIs" dxfId="887" priority="1783" operator="equal">
      <formula>"LAK"</formula>
    </cfRule>
    <cfRule type="cellIs" dxfId="886" priority="1782" operator="equal">
      <formula>"STL"</formula>
    </cfRule>
    <cfRule type="cellIs" dxfId="885" priority="1781" operator="equal">
      <formula>"MIN"</formula>
    </cfRule>
    <cfRule type="cellIs" dxfId="884" priority="1780" operator="equal">
      <formula>"NJD"</formula>
    </cfRule>
  </conditionalFormatting>
  <conditionalFormatting sqref="I51">
    <cfRule type="cellIs" dxfId="883" priority="3687" operator="equal">
      <formula>"WSH"</formula>
    </cfRule>
    <cfRule type="cellIs" dxfId="882" priority="3686" operator="equal">
      <formula>"VGK"</formula>
    </cfRule>
    <cfRule type="cellIs" dxfId="881" priority="3685" operator="equal">
      <formula>"WPG"</formula>
    </cfRule>
    <cfRule type="cellIs" dxfId="880" priority="3684" operator="equal">
      <formula>"COL"</formula>
    </cfRule>
    <cfRule type="cellIs" dxfId="879" priority="3683" operator="equal">
      <formula>"VAN"</formula>
    </cfRule>
    <cfRule type="cellIs" dxfId="878" priority="3682" operator="equal">
      <formula>"NSH"</formula>
    </cfRule>
    <cfRule type="cellIs" dxfId="877" priority="3677" operator="equal">
      <formula>"CAR"</formula>
    </cfRule>
    <cfRule type="cellIs" dxfId="876" priority="3673" operator="equal">
      <formula>"MIN"</formula>
    </cfRule>
    <cfRule type="cellIs" dxfId="875" priority="3675" operator="equal">
      <formula>"LAK"</formula>
    </cfRule>
    <cfRule type="cellIs" dxfId="874" priority="3676" operator="equal">
      <formula>"TOR"</formula>
    </cfRule>
    <cfRule type="cellIs" dxfId="873" priority="3678" operator="equal">
      <formula>"NYI"</formula>
    </cfRule>
    <cfRule type="cellIs" dxfId="872" priority="3679" operator="equal">
      <formula>"FLA"</formula>
    </cfRule>
    <cfRule type="cellIs" dxfId="871" priority="3670" operator="equal">
      <formula>"MTL"</formula>
    </cfRule>
    <cfRule type="cellIs" dxfId="870" priority="3672" operator="equal">
      <formula>"NJD"</formula>
    </cfRule>
    <cfRule type="cellIs" dxfId="869" priority="3671" operator="equal">
      <formula>"OTT"</formula>
    </cfRule>
    <cfRule type="cellIs" dxfId="868" priority="3688" operator="equal">
      <formula>"NYR"</formula>
    </cfRule>
    <cfRule type="cellIs" dxfId="867" priority="3674" operator="equal">
      <formula>"STL"</formula>
    </cfRule>
    <cfRule type="cellIs" dxfId="866" priority="3689" operator="equal">
      <formula>"TBL"</formula>
    </cfRule>
    <cfRule type="cellIs" dxfId="865" priority="3690" operator="equal">
      <formula>"BOS"</formula>
    </cfRule>
    <cfRule type="cellIs" dxfId="864" priority="3680" operator="equal">
      <formula>"EDM"</formula>
    </cfRule>
    <cfRule type="cellIs" dxfId="863" priority="3681" operator="equal">
      <formula>"DAL"</formula>
    </cfRule>
  </conditionalFormatting>
  <conditionalFormatting sqref="I53">
    <cfRule type="cellIs" dxfId="862" priority="3432" operator="equal">
      <formula>"VGK"</formula>
    </cfRule>
    <cfRule type="cellIs" dxfId="861" priority="3431" operator="equal">
      <formula>"WPG"</formula>
    </cfRule>
    <cfRule type="cellIs" dxfId="860" priority="3430" operator="equal">
      <formula>"COL"</formula>
    </cfRule>
    <cfRule type="cellIs" dxfId="859" priority="3429" operator="equal">
      <formula>"VAN"</formula>
    </cfRule>
    <cfRule type="cellIs" dxfId="858" priority="3428" operator="equal">
      <formula>"NSH"</formula>
    </cfRule>
    <cfRule type="cellIs" dxfId="857" priority="3427" operator="equal">
      <formula>"DAL"</formula>
    </cfRule>
    <cfRule type="cellIs" dxfId="856" priority="3426" operator="equal">
      <formula>"EDM"</formula>
    </cfRule>
    <cfRule type="cellIs" dxfId="855" priority="3424" operator="equal">
      <formula>"NYI"</formula>
    </cfRule>
    <cfRule type="cellIs" dxfId="854" priority="3423" operator="equal">
      <formula>"CAR"</formula>
    </cfRule>
    <cfRule type="cellIs" dxfId="853" priority="3421" operator="equal">
      <formula>"LAK"</formula>
    </cfRule>
    <cfRule type="cellIs" dxfId="852" priority="3420" operator="equal">
      <formula>"STL"</formula>
    </cfRule>
    <cfRule type="cellIs" dxfId="851" priority="3419" operator="equal">
      <formula>"MIN"</formula>
    </cfRule>
    <cfRule type="cellIs" dxfId="850" priority="3418" operator="equal">
      <formula>"NJD"</formula>
    </cfRule>
    <cfRule type="cellIs" dxfId="849" priority="3436" operator="equal">
      <formula>"BOS"</formula>
    </cfRule>
    <cfRule type="cellIs" dxfId="848" priority="3435" operator="equal">
      <formula>"TBL"</formula>
    </cfRule>
    <cfRule type="cellIs" dxfId="847" priority="3434" operator="equal">
      <formula>"NYR"</formula>
    </cfRule>
    <cfRule type="cellIs" dxfId="846" priority="3433" operator="equal">
      <formula>"WSH"</formula>
    </cfRule>
    <cfRule type="cellIs" dxfId="845" priority="3425" operator="equal">
      <formula>"FLA"</formula>
    </cfRule>
    <cfRule type="cellIs" dxfId="844" priority="3422" operator="equal">
      <formula>"TOR"</formula>
    </cfRule>
    <cfRule type="cellIs" dxfId="843" priority="3416" operator="equal">
      <formula>"MTL"</formula>
    </cfRule>
    <cfRule type="cellIs" dxfId="842" priority="3417" operator="equal">
      <formula>"OTT"</formula>
    </cfRule>
  </conditionalFormatting>
  <conditionalFormatting sqref="I55">
    <cfRule type="cellIs" dxfId="841" priority="3496" operator="equal">
      <formula>"WPG"</formula>
    </cfRule>
    <cfRule type="cellIs" dxfId="840" priority="3501" operator="equal">
      <formula>"BOS"</formula>
    </cfRule>
    <cfRule type="cellIs" dxfId="839" priority="3500" operator="equal">
      <formula>"TBL"</formula>
    </cfRule>
    <cfRule type="cellIs" dxfId="838" priority="3499" operator="equal">
      <formula>"NYR"</formula>
    </cfRule>
    <cfRule type="cellIs" dxfId="837" priority="3498" operator="equal">
      <formula>"WSH"</formula>
    </cfRule>
    <cfRule type="cellIs" dxfId="836" priority="3497" operator="equal">
      <formula>"VGK"</formula>
    </cfRule>
    <cfRule type="cellIs" dxfId="835" priority="3495" operator="equal">
      <formula>"COL"</formula>
    </cfRule>
    <cfRule type="cellIs" dxfId="834" priority="3494" operator="equal">
      <formula>"VAN"</formula>
    </cfRule>
    <cfRule type="cellIs" dxfId="833" priority="3493" operator="equal">
      <formula>"NSH"</formula>
    </cfRule>
    <cfRule type="cellIs" dxfId="832" priority="3492" operator="equal">
      <formula>"DAL"</formula>
    </cfRule>
    <cfRule type="cellIs" dxfId="831" priority="3491" operator="equal">
      <formula>"EDM"</formula>
    </cfRule>
    <cfRule type="cellIs" dxfId="830" priority="3490" operator="equal">
      <formula>"FLA"</formula>
    </cfRule>
    <cfRule type="cellIs" dxfId="829" priority="3489" operator="equal">
      <formula>"NYI"</formula>
    </cfRule>
    <cfRule type="cellIs" dxfId="828" priority="3488" operator="equal">
      <formula>"CAR"</formula>
    </cfRule>
    <cfRule type="cellIs" dxfId="827" priority="3487" operator="equal">
      <formula>"TOR"</formula>
    </cfRule>
    <cfRule type="cellIs" dxfId="826" priority="3486" operator="equal">
      <formula>"LAK"</formula>
    </cfRule>
    <cfRule type="cellIs" dxfId="825" priority="3485" operator="equal">
      <formula>"STL"</formula>
    </cfRule>
    <cfRule type="cellIs" dxfId="824" priority="3484" operator="equal">
      <formula>"MIN"</formula>
    </cfRule>
    <cfRule type="cellIs" dxfId="823" priority="3483" operator="equal">
      <formula>"NJD"</formula>
    </cfRule>
    <cfRule type="cellIs" dxfId="822" priority="3482" operator="equal">
      <formula>"OTT"</formula>
    </cfRule>
    <cfRule type="cellIs" dxfId="821" priority="3481" operator="equal">
      <formula>"MTL"</formula>
    </cfRule>
  </conditionalFormatting>
  <conditionalFormatting sqref="I57">
    <cfRule type="cellIs" dxfId="820" priority="3251" operator="equal">
      <formula>"MIN"</formula>
    </cfRule>
    <cfRule type="cellIs" dxfId="819" priority="3249" operator="equal">
      <formula>"OTT"</formula>
    </cfRule>
    <cfRule type="cellIs" dxfId="818" priority="3259" operator="equal">
      <formula>"DAL"</formula>
    </cfRule>
    <cfRule type="cellIs" dxfId="817" priority="3248" operator="equal">
      <formula>"MTL"</formula>
    </cfRule>
    <cfRule type="cellIs" dxfId="816" priority="3260" operator="equal">
      <formula>"NSH"</formula>
    </cfRule>
    <cfRule type="cellIs" dxfId="815" priority="3262" operator="equal">
      <formula>"COL"</formula>
    </cfRule>
    <cfRule type="cellIs" dxfId="814" priority="3261" operator="equal">
      <formula>"VAN"</formula>
    </cfRule>
    <cfRule type="cellIs" dxfId="813" priority="3255" operator="equal">
      <formula>"CAR"</formula>
    </cfRule>
    <cfRule type="cellIs" dxfId="812" priority="3253" operator="equal">
      <formula>"LAK"</formula>
    </cfRule>
    <cfRule type="cellIs" dxfId="811" priority="3252" operator="equal">
      <formula>"STL"</formula>
    </cfRule>
    <cfRule type="cellIs" dxfId="810" priority="3263" operator="equal">
      <formula>"WPG"</formula>
    </cfRule>
    <cfRule type="cellIs" dxfId="809" priority="3250" operator="equal">
      <formula>"NJD"</formula>
    </cfRule>
    <cfRule type="cellIs" dxfId="808" priority="3254" operator="equal">
      <formula>"TOR"</formula>
    </cfRule>
    <cfRule type="cellIs" dxfId="807" priority="3265" operator="equal">
      <formula>"WSH"</formula>
    </cfRule>
    <cfRule type="cellIs" dxfId="806" priority="3266" operator="equal">
      <formula>"NYR"</formula>
    </cfRule>
    <cfRule type="cellIs" dxfId="805" priority="3267" operator="equal">
      <formula>"TBL"</formula>
    </cfRule>
    <cfRule type="cellIs" dxfId="804" priority="3258" operator="equal">
      <formula>"EDM"</formula>
    </cfRule>
    <cfRule type="cellIs" dxfId="803" priority="3268" operator="equal">
      <formula>"BOS"</formula>
    </cfRule>
    <cfRule type="cellIs" dxfId="802" priority="3264" operator="equal">
      <formula>"VGK"</formula>
    </cfRule>
    <cfRule type="cellIs" dxfId="801" priority="3256" operator="equal">
      <formula>"NYI"</formula>
    </cfRule>
    <cfRule type="cellIs" dxfId="800" priority="3257" operator="equal">
      <formula>"FLA"</formula>
    </cfRule>
  </conditionalFormatting>
  <conditionalFormatting sqref="I59:I60">
    <cfRule type="cellIs" dxfId="799" priority="2846" operator="equal">
      <formula>"NYR"</formula>
    </cfRule>
    <cfRule type="cellIs" dxfId="798" priority="2845" operator="equal">
      <formula>"WSH"</formula>
    </cfRule>
    <cfRule type="cellIs" dxfId="797" priority="2844" operator="equal">
      <formula>"VGK"</formula>
    </cfRule>
    <cfRule type="cellIs" dxfId="796" priority="2843" operator="equal">
      <formula>"WPG"</formula>
    </cfRule>
    <cfRule type="cellIs" dxfId="795" priority="2841" operator="equal">
      <formula>"VAN"</formula>
    </cfRule>
    <cfRule type="cellIs" dxfId="794" priority="2842" operator="equal">
      <formula>"COL"</formula>
    </cfRule>
    <cfRule type="cellIs" dxfId="793" priority="2828" operator="equal">
      <formula>"MTL"</formula>
    </cfRule>
    <cfRule type="cellIs" dxfId="792" priority="2829" operator="equal">
      <formula>"OTT"</formula>
    </cfRule>
    <cfRule type="cellIs" dxfId="791" priority="2830" operator="equal">
      <formula>"NJD"</formula>
    </cfRule>
    <cfRule type="cellIs" dxfId="790" priority="2831" operator="equal">
      <formula>"MIN"</formula>
    </cfRule>
    <cfRule type="cellIs" dxfId="789" priority="2833" operator="equal">
      <formula>"LAK"</formula>
    </cfRule>
    <cfRule type="cellIs" dxfId="788" priority="2834" operator="equal">
      <formula>"TOR"</formula>
    </cfRule>
    <cfRule type="cellIs" dxfId="787" priority="2835" operator="equal">
      <formula>"CAR"</formula>
    </cfRule>
    <cfRule type="cellIs" dxfId="786" priority="2836" operator="equal">
      <formula>"NYI"</formula>
    </cfRule>
    <cfRule type="cellIs" dxfId="785" priority="2837" operator="equal">
      <formula>"FLA"</formula>
    </cfRule>
    <cfRule type="cellIs" dxfId="784" priority="2847" operator="equal">
      <formula>"TBL"</formula>
    </cfRule>
    <cfRule type="cellIs" dxfId="783" priority="2840" operator="equal">
      <formula>"NSH"</formula>
    </cfRule>
    <cfRule type="cellIs" dxfId="782" priority="2848" operator="equal">
      <formula>"BOS"</formula>
    </cfRule>
    <cfRule type="cellIs" dxfId="781" priority="2838" operator="equal">
      <formula>"EDM"</formula>
    </cfRule>
    <cfRule type="cellIs" dxfId="780" priority="2839" operator="equal">
      <formula>"DAL"</formula>
    </cfRule>
    <cfRule type="cellIs" dxfId="779" priority="2832" operator="equal">
      <formula>"STL"</formula>
    </cfRule>
  </conditionalFormatting>
  <conditionalFormatting sqref="I63:I64">
    <cfRule type="cellIs" dxfId="778" priority="2020" operator="equal">
      <formula>"DAL"</formula>
    </cfRule>
    <cfRule type="cellIs" dxfId="777" priority="2021" operator="equal">
      <formula>"NSH"</formula>
    </cfRule>
    <cfRule type="cellIs" dxfId="776" priority="2022" operator="equal">
      <formula>"VAN"</formula>
    </cfRule>
    <cfRule type="cellIs" dxfId="775" priority="2024" operator="equal">
      <formula>"WPG"</formula>
    </cfRule>
    <cfRule type="cellIs" dxfId="774" priority="2025" operator="equal">
      <formula>"VGK"</formula>
    </cfRule>
    <cfRule type="cellIs" dxfId="773" priority="2026" operator="equal">
      <formula>"WSH"</formula>
    </cfRule>
    <cfRule type="cellIs" dxfId="772" priority="2027" operator="equal">
      <formula>"NYR"</formula>
    </cfRule>
    <cfRule type="cellIs" dxfId="771" priority="2028" operator="equal">
      <formula>"TBL"</formula>
    </cfRule>
    <cfRule type="cellIs" dxfId="770" priority="2029" operator="equal">
      <formula>"BOS"</formula>
    </cfRule>
    <cfRule type="cellIs" dxfId="769" priority="2023" operator="equal">
      <formula>"COL"</formula>
    </cfRule>
    <cfRule type="cellIs" dxfId="768" priority="2009" operator="equal">
      <formula>"MTL"</formula>
    </cfRule>
    <cfRule type="cellIs" dxfId="767" priority="2010" operator="equal">
      <formula>"OTT"</formula>
    </cfRule>
    <cfRule type="cellIs" dxfId="766" priority="2011" operator="equal">
      <formula>"NJD"</formula>
    </cfRule>
    <cfRule type="cellIs" dxfId="765" priority="2012" operator="equal">
      <formula>"MIN"</formula>
    </cfRule>
    <cfRule type="cellIs" dxfId="764" priority="2013" operator="equal">
      <formula>"STL"</formula>
    </cfRule>
    <cfRule type="cellIs" dxfId="763" priority="2014" operator="equal">
      <formula>"LAK"</formula>
    </cfRule>
    <cfRule type="cellIs" dxfId="762" priority="2015" operator="equal">
      <formula>"TOR"</formula>
    </cfRule>
    <cfRule type="cellIs" dxfId="761" priority="2016" operator="equal">
      <formula>"CAR"</formula>
    </cfRule>
    <cfRule type="cellIs" dxfId="760" priority="2017" operator="equal">
      <formula>"NYI"</formula>
    </cfRule>
    <cfRule type="cellIs" dxfId="759" priority="2018" operator="equal">
      <formula>"FLA"</formula>
    </cfRule>
    <cfRule type="cellIs" dxfId="758" priority="2019" operator="equal">
      <formula>"EDM"</formula>
    </cfRule>
  </conditionalFormatting>
  <conditionalFormatting sqref="I66">
    <cfRule type="cellIs" dxfId="757" priority="1852" operator="equal">
      <formula>"DAL"</formula>
    </cfRule>
    <cfRule type="cellIs" dxfId="756" priority="1853" operator="equal">
      <formula>"NSH"</formula>
    </cfRule>
    <cfRule type="cellIs" dxfId="755" priority="1854" operator="equal">
      <formula>"VAN"</formula>
    </cfRule>
    <cfRule type="cellIs" dxfId="754" priority="1855" operator="equal">
      <formula>"COL"</formula>
    </cfRule>
    <cfRule type="cellIs" dxfId="753" priority="1848" operator="equal">
      <formula>"CAR"</formula>
    </cfRule>
    <cfRule type="cellIs" dxfId="752" priority="1856" operator="equal">
      <formula>"WPG"</formula>
    </cfRule>
    <cfRule type="cellIs" dxfId="751" priority="1857" operator="equal">
      <formula>"VGK"</formula>
    </cfRule>
    <cfRule type="cellIs" dxfId="750" priority="1861" operator="equal">
      <formula>"BOS"</formula>
    </cfRule>
    <cfRule type="cellIs" dxfId="749" priority="1860" operator="equal">
      <formula>"TBL"</formula>
    </cfRule>
    <cfRule type="cellIs" dxfId="748" priority="1859" operator="equal">
      <formula>"NYR"</formula>
    </cfRule>
    <cfRule type="cellIs" dxfId="747" priority="1841" operator="equal">
      <formula>"MTL"</formula>
    </cfRule>
    <cfRule type="cellIs" dxfId="746" priority="1842" operator="equal">
      <formula>"OTT"</formula>
    </cfRule>
    <cfRule type="cellIs" dxfId="745" priority="1843" operator="equal">
      <formula>"NJD"</formula>
    </cfRule>
    <cfRule type="cellIs" dxfId="744" priority="1844" operator="equal">
      <formula>"MIN"</formula>
    </cfRule>
    <cfRule type="cellIs" dxfId="743" priority="1845" operator="equal">
      <formula>"STL"</formula>
    </cfRule>
    <cfRule type="cellIs" dxfId="742" priority="1846" operator="equal">
      <formula>"LAK"</formula>
    </cfRule>
    <cfRule type="cellIs" dxfId="741" priority="1847" operator="equal">
      <formula>"TOR"</formula>
    </cfRule>
    <cfRule type="cellIs" dxfId="740" priority="1849" operator="equal">
      <formula>"NYI"</formula>
    </cfRule>
    <cfRule type="cellIs" dxfId="739" priority="1858" operator="equal">
      <formula>"WSH"</formula>
    </cfRule>
    <cfRule type="cellIs" dxfId="738" priority="1850" operator="equal">
      <formula>"FLA"</formula>
    </cfRule>
    <cfRule type="cellIs" dxfId="737" priority="1851" operator="equal">
      <formula>"EDM"</formula>
    </cfRule>
  </conditionalFormatting>
  <conditionalFormatting sqref="I68">
    <cfRule type="cellIs" dxfId="736" priority="1715" operator="equal">
      <formula>"MTL"</formula>
    </cfRule>
    <cfRule type="cellIs" dxfId="735" priority="1718" operator="equal">
      <formula>"MIN"</formula>
    </cfRule>
    <cfRule type="cellIs" dxfId="734" priority="1719" operator="equal">
      <formula>"STL"</formula>
    </cfRule>
    <cfRule type="cellIs" dxfId="733" priority="1720" operator="equal">
      <formula>"LAK"</formula>
    </cfRule>
    <cfRule type="cellIs" dxfId="732" priority="1722" operator="equal">
      <formula>"CAR"</formula>
    </cfRule>
    <cfRule type="cellIs" dxfId="731" priority="1723" operator="equal">
      <formula>"NYI"</formula>
    </cfRule>
    <cfRule type="cellIs" dxfId="730" priority="1734" operator="equal">
      <formula>"TBL"</formula>
    </cfRule>
    <cfRule type="cellIs" dxfId="729" priority="1725" operator="equal">
      <formula>"EDM"</formula>
    </cfRule>
    <cfRule type="cellIs" dxfId="728" priority="1726" operator="equal">
      <formula>"DAL"</formula>
    </cfRule>
    <cfRule type="cellIs" dxfId="727" priority="1727" operator="equal">
      <formula>"NSH"</formula>
    </cfRule>
    <cfRule type="cellIs" dxfId="726" priority="1735" operator="equal">
      <formula>"BOS"</formula>
    </cfRule>
    <cfRule type="cellIs" dxfId="725" priority="1732" operator="equal">
      <formula>"WSH"</formula>
    </cfRule>
    <cfRule type="cellIs" dxfId="724" priority="1721" operator="equal">
      <formula>"TOR"</formula>
    </cfRule>
    <cfRule type="cellIs" dxfId="723" priority="1724" operator="equal">
      <formula>"FLA"</formula>
    </cfRule>
    <cfRule type="cellIs" dxfId="722" priority="1728" operator="equal">
      <formula>"VAN"</formula>
    </cfRule>
    <cfRule type="cellIs" dxfId="721" priority="1729" operator="equal">
      <formula>"COL"</formula>
    </cfRule>
    <cfRule type="cellIs" dxfId="720" priority="1730" operator="equal">
      <formula>"WPG"</formula>
    </cfRule>
    <cfRule type="cellIs" dxfId="719" priority="1731" operator="equal">
      <formula>"VGK"</formula>
    </cfRule>
    <cfRule type="cellIs" dxfId="718" priority="1733" operator="equal">
      <formula>"NYR"</formula>
    </cfRule>
    <cfRule type="cellIs" dxfId="717" priority="1716" operator="equal">
      <formula>"OTT"</formula>
    </cfRule>
    <cfRule type="cellIs" dxfId="716" priority="1717" operator="equal">
      <formula>"NJD"</formula>
    </cfRule>
  </conditionalFormatting>
  <conditionalFormatting sqref="I70">
    <cfRule type="cellIs" dxfId="715" priority="1564" operator="equal">
      <formula>"WSH"</formula>
    </cfRule>
    <cfRule type="cellIs" dxfId="714" priority="1556" operator="equal">
      <formula>"FLA"</formula>
    </cfRule>
    <cfRule type="cellIs" dxfId="713" priority="1555" operator="equal">
      <formula>"NYI"</formula>
    </cfRule>
    <cfRule type="cellIs" dxfId="712" priority="1559" operator="equal">
      <formula>"NSH"</formula>
    </cfRule>
    <cfRule type="cellIs" dxfId="711" priority="1567" operator="equal">
      <formula>"BOS"</formula>
    </cfRule>
    <cfRule type="cellIs" dxfId="710" priority="1566" operator="equal">
      <formula>"TBL"</formula>
    </cfRule>
    <cfRule type="cellIs" dxfId="709" priority="1565" operator="equal">
      <formula>"NYR"</formula>
    </cfRule>
    <cfRule type="cellIs" dxfId="708" priority="1554" operator="equal">
      <formula>"CAR"</formula>
    </cfRule>
    <cfRule type="cellIs" dxfId="707" priority="1563" operator="equal">
      <formula>"VGK"</formula>
    </cfRule>
    <cfRule type="cellIs" dxfId="706" priority="1562" operator="equal">
      <formula>"WPG"</formula>
    </cfRule>
    <cfRule type="cellIs" dxfId="705" priority="1561" operator="equal">
      <formula>"COL"</formula>
    </cfRule>
    <cfRule type="cellIs" dxfId="704" priority="1560" operator="equal">
      <formula>"VAN"</formula>
    </cfRule>
    <cfRule type="cellIs" dxfId="703" priority="1558" operator="equal">
      <formula>"DAL"</formula>
    </cfRule>
    <cfRule type="cellIs" dxfId="702" priority="1557" operator="equal">
      <formula>"EDM"</formula>
    </cfRule>
    <cfRule type="cellIs" dxfId="701" priority="1547" operator="equal">
      <formula>"MTL"</formula>
    </cfRule>
    <cfRule type="cellIs" dxfId="700" priority="1549" operator="equal">
      <formula>"NJD"</formula>
    </cfRule>
    <cfRule type="cellIs" dxfId="699" priority="1552" operator="equal">
      <formula>"LAK"</formula>
    </cfRule>
    <cfRule type="cellIs" dxfId="698" priority="1548" operator="equal">
      <formula>"OTT"</formula>
    </cfRule>
    <cfRule type="cellIs" dxfId="697" priority="1550" operator="equal">
      <formula>"MIN"</formula>
    </cfRule>
    <cfRule type="cellIs" dxfId="696" priority="1551" operator="equal">
      <formula>"STL"</formula>
    </cfRule>
    <cfRule type="cellIs" dxfId="695" priority="1553" operator="equal">
      <formula>"TOR"</formula>
    </cfRule>
  </conditionalFormatting>
  <conditionalFormatting sqref="I73">
    <cfRule type="cellIs" dxfId="694" priority="1346" operator="equal">
      <formula>"FLA"</formula>
    </cfRule>
    <cfRule type="cellIs" dxfId="693" priority="1347" operator="equal">
      <formula>"EDM"</formula>
    </cfRule>
    <cfRule type="cellIs" dxfId="692" priority="1348" operator="equal">
      <formula>"DAL"</formula>
    </cfRule>
    <cfRule type="cellIs" dxfId="691" priority="1350" operator="equal">
      <formula>"VAN"</formula>
    </cfRule>
    <cfRule type="cellIs" dxfId="690" priority="1351" operator="equal">
      <formula>"COL"</formula>
    </cfRule>
    <cfRule type="cellIs" dxfId="689" priority="1352" operator="equal">
      <formula>"WPG"</formula>
    </cfRule>
    <cfRule type="cellIs" dxfId="688" priority="1353" operator="equal">
      <formula>"VGK"</formula>
    </cfRule>
    <cfRule type="cellIs" dxfId="687" priority="1354" operator="equal">
      <formula>"WSH"</formula>
    </cfRule>
    <cfRule type="cellIs" dxfId="686" priority="1355" operator="equal">
      <formula>"NYR"</formula>
    </cfRule>
    <cfRule type="cellIs" dxfId="685" priority="1356" operator="equal">
      <formula>"TBL"</formula>
    </cfRule>
    <cfRule type="cellIs" dxfId="684" priority="1343" operator="equal">
      <formula>"TOR"</formula>
    </cfRule>
    <cfRule type="cellIs" dxfId="683" priority="1337" operator="equal">
      <formula>"MTL"</formula>
    </cfRule>
    <cfRule type="cellIs" dxfId="682" priority="1344" operator="equal">
      <formula>"CAR"</formula>
    </cfRule>
    <cfRule type="cellIs" dxfId="681" priority="1342" operator="equal">
      <formula>"LAK"</formula>
    </cfRule>
    <cfRule type="cellIs" dxfId="680" priority="1349" operator="equal">
      <formula>"NSH"</formula>
    </cfRule>
    <cfRule type="cellIs" dxfId="679" priority="1338" operator="equal">
      <formula>"OTT"</formula>
    </cfRule>
    <cfRule type="cellIs" dxfId="678" priority="1341" operator="equal">
      <formula>"STL"</formula>
    </cfRule>
    <cfRule type="cellIs" dxfId="677" priority="1340" operator="equal">
      <formula>"MIN"</formula>
    </cfRule>
    <cfRule type="cellIs" dxfId="676" priority="1339" operator="equal">
      <formula>"NJD"</formula>
    </cfRule>
    <cfRule type="cellIs" dxfId="675" priority="1357" operator="equal">
      <formula>"BOS"</formula>
    </cfRule>
    <cfRule type="cellIs" dxfId="674" priority="1345" operator="equal">
      <formula>"NYI"</formula>
    </cfRule>
  </conditionalFormatting>
  <conditionalFormatting sqref="I75">
    <cfRule type="cellIs" dxfId="673" priority="1088" operator="equal">
      <formula>"TOR"</formula>
    </cfRule>
    <cfRule type="cellIs" dxfId="672" priority="1089" operator="equal">
      <formula>"CAR"</formula>
    </cfRule>
    <cfRule type="cellIs" dxfId="671" priority="1090" operator="equal">
      <formula>"NYI"</formula>
    </cfRule>
    <cfRule type="cellIs" dxfId="670" priority="1091" operator="equal">
      <formula>"FLA"</formula>
    </cfRule>
    <cfRule type="cellIs" dxfId="669" priority="1096" operator="equal">
      <formula>"COL"</formula>
    </cfRule>
    <cfRule type="cellIs" dxfId="668" priority="1092" operator="equal">
      <formula>"EDM"</formula>
    </cfRule>
    <cfRule type="cellIs" dxfId="667" priority="1082" operator="equal">
      <formula>"MTL"</formula>
    </cfRule>
    <cfRule type="cellIs" dxfId="666" priority="1086" operator="equal">
      <formula>"STL"</formula>
    </cfRule>
    <cfRule type="cellIs" dxfId="665" priority="1095" operator="equal">
      <formula>"VAN"</formula>
    </cfRule>
    <cfRule type="cellIs" dxfId="664" priority="1087" operator="equal">
      <formula>"LAK"</formula>
    </cfRule>
    <cfRule type="cellIs" dxfId="663" priority="1085" operator="equal">
      <formula>"MIN"</formula>
    </cfRule>
    <cfRule type="cellIs" dxfId="662" priority="1084" operator="equal">
      <formula>"NJD"</formula>
    </cfRule>
    <cfRule type="cellIs" dxfId="661" priority="1083" operator="equal">
      <formula>"OTT"</formula>
    </cfRule>
    <cfRule type="cellIs" dxfId="660" priority="1093" operator="equal">
      <formula>"DAL"</formula>
    </cfRule>
    <cfRule type="cellIs" dxfId="659" priority="1097" operator="equal">
      <formula>"WPG"</formula>
    </cfRule>
    <cfRule type="cellIs" dxfId="658" priority="1098" operator="equal">
      <formula>"VGK"</formula>
    </cfRule>
    <cfRule type="cellIs" dxfId="657" priority="1099" operator="equal">
      <formula>"WSH"</formula>
    </cfRule>
    <cfRule type="cellIs" dxfId="656" priority="1100" operator="equal">
      <formula>"NYR"</formula>
    </cfRule>
    <cfRule type="cellIs" dxfId="655" priority="1101" operator="equal">
      <formula>"TBL"</formula>
    </cfRule>
    <cfRule type="cellIs" dxfId="654" priority="1102" operator="equal">
      <formula>"BOS"</formula>
    </cfRule>
    <cfRule type="cellIs" dxfId="653" priority="1094" operator="equal">
      <formula>"NSH"</formula>
    </cfRule>
  </conditionalFormatting>
  <conditionalFormatting sqref="I77">
    <cfRule type="cellIs" dxfId="652" priority="627" operator="equal">
      <formula>"DAL"</formula>
    </cfRule>
    <cfRule type="cellIs" dxfId="651" priority="620" operator="equal">
      <formula>"STL"</formula>
    </cfRule>
    <cfRule type="cellIs" dxfId="650" priority="619" operator="equal">
      <formula>"MIN"</formula>
    </cfRule>
    <cfRule type="cellIs" dxfId="649" priority="618" operator="equal">
      <formula>"NJD"</formula>
    </cfRule>
    <cfRule type="cellIs" dxfId="648" priority="617" operator="equal">
      <formula>"OTT"</formula>
    </cfRule>
    <cfRule type="cellIs" dxfId="647" priority="616" operator="equal">
      <formula>"MTL"</formula>
    </cfRule>
    <cfRule type="cellIs" dxfId="646" priority="626" operator="equal">
      <formula>"EDM"</formula>
    </cfRule>
    <cfRule type="cellIs" dxfId="645" priority="625" operator="equal">
      <formula>"FLA"</formula>
    </cfRule>
    <cfRule type="cellIs" dxfId="644" priority="624" operator="equal">
      <formula>"NYI"</formula>
    </cfRule>
    <cfRule type="cellIs" dxfId="643" priority="623" operator="equal">
      <formula>"CAR"</formula>
    </cfRule>
    <cfRule type="cellIs" dxfId="642" priority="622" operator="equal">
      <formula>"TOR"</formula>
    </cfRule>
    <cfRule type="cellIs" dxfId="641" priority="621" operator="equal">
      <formula>"LAK"</formula>
    </cfRule>
    <cfRule type="cellIs" dxfId="640" priority="628" operator="equal">
      <formula>"NSH"</formula>
    </cfRule>
    <cfRule type="cellIs" dxfId="639" priority="636" operator="equal">
      <formula>"BOS"</formula>
    </cfRule>
    <cfRule type="cellIs" dxfId="638" priority="635" operator="equal">
      <formula>"TBL"</formula>
    </cfRule>
    <cfRule type="cellIs" dxfId="637" priority="634" operator="equal">
      <formula>"NYR"</formula>
    </cfRule>
    <cfRule type="cellIs" dxfId="636" priority="633" operator="equal">
      <formula>"WSH"</formula>
    </cfRule>
    <cfRule type="cellIs" dxfId="635" priority="632" operator="equal">
      <formula>"VGK"</formula>
    </cfRule>
    <cfRule type="cellIs" dxfId="634" priority="631" operator="equal">
      <formula>"WPG"</formula>
    </cfRule>
    <cfRule type="cellIs" dxfId="633" priority="630" operator="equal">
      <formula>"COL"</formula>
    </cfRule>
    <cfRule type="cellIs" dxfId="632" priority="629" operator="equal">
      <formula>"VAN"</formula>
    </cfRule>
  </conditionalFormatting>
  <conditionalFormatting sqref="I79">
    <cfRule type="cellIs" dxfId="631" priority="152" operator="equal">
      <formula>"NJD"</formula>
    </cfRule>
    <cfRule type="cellIs" dxfId="630" priority="153" operator="equal">
      <formula>"MIN"</formula>
    </cfRule>
    <cfRule type="cellIs" dxfId="629" priority="155" operator="equal">
      <formula>"LAK"</formula>
    </cfRule>
    <cfRule type="cellIs" dxfId="628" priority="156" operator="equal">
      <formula>"TOR"</formula>
    </cfRule>
    <cfRule type="cellIs" dxfId="627" priority="154" operator="equal">
      <formula>"STL"</formula>
    </cfRule>
    <cfRule type="cellIs" dxfId="626" priority="157" operator="equal">
      <formula>"CAR"</formula>
    </cfRule>
    <cfRule type="cellIs" dxfId="625" priority="158" operator="equal">
      <formula>"NYI"</formula>
    </cfRule>
    <cfRule type="cellIs" dxfId="624" priority="159" operator="equal">
      <formula>"FLA"</formula>
    </cfRule>
    <cfRule type="cellIs" dxfId="623" priority="160" operator="equal">
      <formula>"EDM"</formula>
    </cfRule>
    <cfRule type="cellIs" dxfId="622" priority="161" operator="equal">
      <formula>"DAL"</formula>
    </cfRule>
    <cfRule type="cellIs" dxfId="621" priority="162" operator="equal">
      <formula>"NSH"</formula>
    </cfRule>
    <cfRule type="cellIs" dxfId="620" priority="150" operator="equal">
      <formula>"MTL"</formula>
    </cfRule>
    <cfRule type="cellIs" dxfId="619" priority="151" operator="equal">
      <formula>"OTT"</formula>
    </cfRule>
    <cfRule type="cellIs" dxfId="618" priority="170" operator="equal">
      <formula>"BOS"</formula>
    </cfRule>
    <cfRule type="cellIs" dxfId="617" priority="169" operator="equal">
      <formula>"TBL"</formula>
    </cfRule>
    <cfRule type="cellIs" dxfId="616" priority="168" operator="equal">
      <formula>"NYR"</formula>
    </cfRule>
    <cfRule type="cellIs" dxfId="615" priority="167" operator="equal">
      <formula>"WSH"</formula>
    </cfRule>
    <cfRule type="cellIs" dxfId="614" priority="166" operator="equal">
      <formula>"VGK"</formula>
    </cfRule>
    <cfRule type="cellIs" dxfId="613" priority="165" operator="equal">
      <formula>"WPG"</formula>
    </cfRule>
    <cfRule type="cellIs" dxfId="612" priority="164" operator="equal">
      <formula>"COL"</formula>
    </cfRule>
    <cfRule type="cellIs" dxfId="611" priority="163" operator="equal">
      <formula>"VAN"</formula>
    </cfRule>
  </conditionalFormatting>
  <conditionalFormatting sqref="J2:K53 J55:K71 J73:K73 J76:K105">
    <cfRule type="colorScale" priority="390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43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43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390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9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25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5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9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9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1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76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3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3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6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9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10" priority="3617" operator="equal">
      <formula>"EDM"</formula>
    </cfRule>
    <cfRule type="cellIs" dxfId="609" priority="3618" operator="equal">
      <formula>"DAL"</formula>
    </cfRule>
    <cfRule type="cellIs" dxfId="608" priority="3619" operator="equal">
      <formula>"NSH"</formula>
    </cfRule>
    <cfRule type="cellIs" dxfId="607" priority="3622" operator="equal">
      <formula>"WPG"</formula>
    </cfRule>
    <cfRule type="cellIs" dxfId="606" priority="3613" operator="equal">
      <formula>"TOR"</formula>
    </cfRule>
    <cfRule type="cellIs" dxfId="605" priority="3607" operator="equal">
      <formula>"MTL"</formula>
    </cfRule>
    <cfRule type="cellIs" dxfId="604" priority="3614" operator="equal">
      <formula>"CAR"</formula>
    </cfRule>
    <cfRule type="cellIs" dxfId="603" priority="3615" operator="equal">
      <formula>"NYI"</formula>
    </cfRule>
    <cfRule type="cellIs" dxfId="602" priority="3616" operator="equal">
      <formula>"FLA"</formula>
    </cfRule>
    <cfRule type="cellIs" dxfId="601" priority="3608" operator="equal">
      <formula>"OTT"</formula>
    </cfRule>
    <cfRule type="cellIs" dxfId="600" priority="3627" operator="equal">
      <formula>"BOS"</formula>
    </cfRule>
    <cfRule type="cellIs" dxfId="599" priority="3626" operator="equal">
      <formula>"TBL"</formula>
    </cfRule>
    <cfRule type="cellIs" dxfId="598" priority="3625" operator="equal">
      <formula>"NYR"</formula>
    </cfRule>
    <cfRule type="cellIs" dxfId="597" priority="3624" operator="equal">
      <formula>"WSH"</formula>
    </cfRule>
    <cfRule type="cellIs" dxfId="596" priority="3623" operator="equal">
      <formula>"VGK"</formula>
    </cfRule>
    <cfRule type="cellIs" dxfId="595" priority="3609" operator="equal">
      <formula>"NJD"</formula>
    </cfRule>
    <cfRule type="cellIs" dxfId="594" priority="3621" operator="equal">
      <formula>"COL"</formula>
    </cfRule>
    <cfRule type="cellIs" dxfId="593" priority="3620" operator="equal">
      <formula>"VAN"</formula>
    </cfRule>
    <cfRule type="cellIs" dxfId="592" priority="3610" operator="equal">
      <formula>"MIN"</formula>
    </cfRule>
    <cfRule type="cellIs" dxfId="591" priority="3611" operator="equal">
      <formula>"STL"</formula>
    </cfRule>
    <cfRule type="cellIs" dxfId="590" priority="3612" operator="equal">
      <formula>"LAK"</formula>
    </cfRule>
  </conditionalFormatting>
  <conditionalFormatting sqref="L53">
    <cfRule type="cellIs" dxfId="589" priority="3358" operator="equal">
      <formula>"LAK"</formula>
    </cfRule>
    <cfRule type="cellIs" dxfId="588" priority="3359" operator="equal">
      <formula>"TOR"</formula>
    </cfRule>
    <cfRule type="cellIs" dxfId="587" priority="3360" operator="equal">
      <formula>"CAR"</formula>
    </cfRule>
    <cfRule type="cellIs" dxfId="586" priority="3362" operator="equal">
      <formula>"FLA"</formula>
    </cfRule>
    <cfRule type="cellIs" dxfId="585" priority="3363" operator="equal">
      <formula>"EDM"</formula>
    </cfRule>
    <cfRule type="cellIs" dxfId="584" priority="3364" operator="equal">
      <formula>"DAL"</formula>
    </cfRule>
    <cfRule type="cellIs" dxfId="583" priority="3365" operator="equal">
      <formula>"NSH"</formula>
    </cfRule>
    <cfRule type="cellIs" dxfId="582" priority="3366" operator="equal">
      <formula>"VAN"</formula>
    </cfRule>
    <cfRule type="cellIs" dxfId="581" priority="3367" operator="equal">
      <formula>"COL"</formula>
    </cfRule>
    <cfRule type="cellIs" dxfId="580" priority="3368" operator="equal">
      <formula>"WPG"</formula>
    </cfRule>
    <cfRule type="cellIs" dxfId="579" priority="3369" operator="equal">
      <formula>"VGK"</formula>
    </cfRule>
    <cfRule type="cellIs" dxfId="578" priority="3370" operator="equal">
      <formula>"WSH"</formula>
    </cfRule>
    <cfRule type="cellIs" dxfId="577" priority="3371" operator="equal">
      <formula>"NYR"</formula>
    </cfRule>
    <cfRule type="cellIs" dxfId="576" priority="3372" operator="equal">
      <formula>"TBL"</formula>
    </cfRule>
    <cfRule type="cellIs" dxfId="575" priority="3373" operator="equal">
      <formula>"BOS"</formula>
    </cfRule>
    <cfRule type="cellIs" dxfId="574" priority="3361" operator="equal">
      <formula>"NYI"</formula>
    </cfRule>
    <cfRule type="cellIs" dxfId="573" priority="3353" operator="equal">
      <formula>"MTL"</formula>
    </cfRule>
    <cfRule type="cellIs" dxfId="572" priority="3354" operator="equal">
      <formula>"OTT"</formula>
    </cfRule>
    <cfRule type="cellIs" dxfId="571" priority="3355" operator="equal">
      <formula>"NJD"</formula>
    </cfRule>
    <cfRule type="cellIs" dxfId="570" priority="3356" operator="equal">
      <formula>"MIN"</formula>
    </cfRule>
    <cfRule type="cellIs" dxfId="569" priority="3357" operator="equal">
      <formula>"STL"</formula>
    </cfRule>
  </conditionalFormatting>
  <conditionalFormatting sqref="L55">
    <cfRule type="cellIs" dxfId="568" priority="3450" operator="equal">
      <formula>"DAL"</formula>
    </cfRule>
    <cfRule type="cellIs" dxfId="567" priority="3443" operator="equal">
      <formula>"STL"</formula>
    </cfRule>
    <cfRule type="cellIs" dxfId="566" priority="3449" operator="equal">
      <formula>"EDM"</formula>
    </cfRule>
    <cfRule type="cellIs" dxfId="565" priority="3448" operator="equal">
      <formula>"FLA"</formula>
    </cfRule>
    <cfRule type="cellIs" dxfId="564" priority="3447" operator="equal">
      <formula>"NYI"</formula>
    </cfRule>
    <cfRule type="cellIs" dxfId="563" priority="3446" operator="equal">
      <formula>"CAR"</formula>
    </cfRule>
    <cfRule type="cellIs" dxfId="562" priority="3445" operator="equal">
      <formula>"TOR"</formula>
    </cfRule>
    <cfRule type="cellIs" dxfId="561" priority="3454" operator="equal">
      <formula>"WPG"</formula>
    </cfRule>
    <cfRule type="cellIs" dxfId="560" priority="3444" operator="equal">
      <formula>"LAK"</formula>
    </cfRule>
    <cfRule type="cellIs" dxfId="559" priority="3442" operator="equal">
      <formula>"MIN"</formula>
    </cfRule>
    <cfRule type="cellIs" dxfId="558" priority="3441" operator="equal">
      <formula>"NJD"</formula>
    </cfRule>
    <cfRule type="cellIs" dxfId="557" priority="3440" operator="equal">
      <formula>"OTT"</formula>
    </cfRule>
    <cfRule type="cellIs" dxfId="556" priority="3439" operator="equal">
      <formula>"MTL"</formula>
    </cfRule>
    <cfRule type="cellIs" dxfId="555" priority="3455" operator="equal">
      <formula>"VGK"</formula>
    </cfRule>
    <cfRule type="cellIs" dxfId="554" priority="3453" operator="equal">
      <formula>"COL"</formula>
    </cfRule>
    <cfRule type="cellIs" dxfId="553" priority="3452" operator="equal">
      <formula>"VAN"</formula>
    </cfRule>
    <cfRule type="cellIs" dxfId="552" priority="3451" operator="equal">
      <formula>"NSH"</formula>
    </cfRule>
    <cfRule type="cellIs" dxfId="551" priority="3456" operator="equal">
      <formula>"WSH"</formula>
    </cfRule>
    <cfRule type="cellIs" dxfId="550" priority="3457" operator="equal">
      <formula>"NYR"</formula>
    </cfRule>
    <cfRule type="cellIs" dxfId="549" priority="3458" operator="equal">
      <formula>"TBL"</formula>
    </cfRule>
    <cfRule type="cellIs" dxfId="548" priority="3459" operator="equal">
      <formula>"BOS"</formula>
    </cfRule>
  </conditionalFormatting>
  <conditionalFormatting sqref="L57">
    <cfRule type="cellIs" dxfId="547" priority="3180" operator="equal">
      <formula>"VGK"</formula>
    </cfRule>
    <cfRule type="cellIs" dxfId="546" priority="3179" operator="equal">
      <formula>"WPG"</formula>
    </cfRule>
    <cfRule type="cellIs" dxfId="545" priority="3178" operator="equal">
      <formula>"COL"</formula>
    </cfRule>
    <cfRule type="cellIs" dxfId="544" priority="3176" operator="equal">
      <formula>"NSH"</formula>
    </cfRule>
    <cfRule type="cellIs" dxfId="543" priority="3175" operator="equal">
      <formula>"DAL"</formula>
    </cfRule>
    <cfRule type="cellIs" dxfId="542" priority="3174" operator="equal">
      <formula>"EDM"</formula>
    </cfRule>
    <cfRule type="cellIs" dxfId="541" priority="3173" operator="equal">
      <formula>"FLA"</formula>
    </cfRule>
    <cfRule type="cellIs" dxfId="540" priority="3171" operator="equal">
      <formula>"CAR"</formula>
    </cfRule>
    <cfRule type="cellIs" dxfId="539" priority="3165" operator="equal">
      <formula>"OTT"</formula>
    </cfRule>
    <cfRule type="cellIs" dxfId="538" priority="3172" operator="equal">
      <formula>"NYI"</formula>
    </cfRule>
    <cfRule type="cellIs" dxfId="537" priority="3177" operator="equal">
      <formula>"VAN"</formula>
    </cfRule>
    <cfRule type="cellIs" dxfId="536" priority="3167" operator="equal">
      <formula>"MIN"</formula>
    </cfRule>
    <cfRule type="cellIs" dxfId="535" priority="3168" operator="equal">
      <formula>"STL"</formula>
    </cfRule>
    <cfRule type="cellIs" dxfId="534" priority="3164" operator="equal">
      <formula>"MTL"</formula>
    </cfRule>
    <cfRule type="cellIs" dxfId="533" priority="3169" operator="equal">
      <formula>"LAK"</formula>
    </cfRule>
    <cfRule type="cellIs" dxfId="532" priority="3170" operator="equal">
      <formula>"TOR"</formula>
    </cfRule>
    <cfRule type="cellIs" dxfId="531" priority="3166" operator="equal">
      <formula>"NJD"</formula>
    </cfRule>
    <cfRule type="cellIs" dxfId="530" priority="3184" operator="equal">
      <formula>"BOS"</formula>
    </cfRule>
    <cfRule type="cellIs" dxfId="529" priority="3183" operator="equal">
      <formula>"TBL"</formula>
    </cfRule>
    <cfRule type="cellIs" dxfId="528" priority="3182" operator="equal">
      <formula>"NYR"</formula>
    </cfRule>
    <cfRule type="cellIs" dxfId="527" priority="3181" operator="equal">
      <formula>"WSH"</formula>
    </cfRule>
  </conditionalFormatting>
  <conditionalFormatting sqref="L59:L60">
    <cfRule type="cellIs" dxfId="526" priority="2738" operator="equal">
      <formula>"WPG"</formula>
    </cfRule>
    <cfRule type="cellIs" dxfId="525" priority="2737" operator="equal">
      <formula>"COL"</formula>
    </cfRule>
    <cfRule type="cellIs" dxfId="524" priority="2736" operator="equal">
      <formula>"VAN"</formula>
    </cfRule>
    <cfRule type="cellIs" dxfId="523" priority="2735" operator="equal">
      <formula>"NSH"</formula>
    </cfRule>
    <cfRule type="cellIs" dxfId="522" priority="2733" operator="equal">
      <formula>"EDM"</formula>
    </cfRule>
    <cfRule type="cellIs" dxfId="521" priority="2732" operator="equal">
      <formula>"FLA"</formula>
    </cfRule>
    <cfRule type="cellIs" dxfId="520" priority="2731" operator="equal">
      <formula>"NYI"</formula>
    </cfRule>
    <cfRule type="cellIs" dxfId="519" priority="2730" operator="equal">
      <formula>"CAR"</formula>
    </cfRule>
    <cfRule type="cellIs" dxfId="518" priority="2729" operator="equal">
      <formula>"TOR"</formula>
    </cfRule>
    <cfRule type="cellIs" dxfId="517" priority="2728" operator="equal">
      <formula>"LAK"</formula>
    </cfRule>
    <cfRule type="cellIs" dxfId="516" priority="2723" operator="equal">
      <formula>"MTL"</formula>
    </cfRule>
    <cfRule type="cellIs" dxfId="515" priority="2724" operator="equal">
      <formula>"OTT"</formula>
    </cfRule>
    <cfRule type="cellIs" dxfId="514" priority="2742" operator="equal">
      <formula>"TBL"</formula>
    </cfRule>
    <cfRule type="cellIs" dxfId="513" priority="2725" operator="equal">
      <formula>"NJD"</formula>
    </cfRule>
    <cfRule type="cellIs" dxfId="512" priority="2743" operator="equal">
      <formula>"BOS"</formula>
    </cfRule>
    <cfRule type="cellIs" dxfId="511" priority="2740" operator="equal">
      <formula>"WSH"</formula>
    </cfRule>
    <cfRule type="cellIs" dxfId="510" priority="2741" operator="equal">
      <formula>"NYR"</formula>
    </cfRule>
    <cfRule type="cellIs" dxfId="509" priority="2734" operator="equal">
      <formula>"DAL"</formula>
    </cfRule>
    <cfRule type="cellIs" dxfId="508" priority="2739" operator="equal">
      <formula>"VGK"</formula>
    </cfRule>
    <cfRule type="cellIs" dxfId="507" priority="2727" operator="equal">
      <formula>"STL"</formula>
    </cfRule>
    <cfRule type="cellIs" dxfId="506" priority="2726" operator="equal">
      <formula>"MIN"</formula>
    </cfRule>
  </conditionalFormatting>
  <conditionalFormatting sqref="L63:L64">
    <cfRule type="cellIs" dxfId="505" priority="1952" operator="equal">
      <formula>"TOR"</formula>
    </cfRule>
    <cfRule type="cellIs" dxfId="504" priority="1953" operator="equal">
      <formula>"CAR"</formula>
    </cfRule>
    <cfRule type="cellIs" dxfId="503" priority="1954" operator="equal">
      <formula>"NYI"</formula>
    </cfRule>
    <cfRule type="cellIs" dxfId="502" priority="1955" operator="equal">
      <formula>"FLA"</formula>
    </cfRule>
    <cfRule type="cellIs" dxfId="501" priority="1965" operator="equal">
      <formula>"TBL"</formula>
    </cfRule>
    <cfRule type="cellIs" dxfId="500" priority="1956" operator="equal">
      <formula>"EDM"</formula>
    </cfRule>
    <cfRule type="cellIs" dxfId="499" priority="1946" operator="equal">
      <formula>"MTL"</formula>
    </cfRule>
    <cfRule type="cellIs" dxfId="498" priority="1948" operator="equal">
      <formula>"NJD"</formula>
    </cfRule>
    <cfRule type="cellIs" dxfId="497" priority="1947" operator="equal">
      <formula>"OTT"</formula>
    </cfRule>
    <cfRule type="cellIs" dxfId="496" priority="1949" operator="equal">
      <formula>"MIN"</formula>
    </cfRule>
    <cfRule type="cellIs" dxfId="495" priority="1950" operator="equal">
      <formula>"STL"</formula>
    </cfRule>
    <cfRule type="cellIs" dxfId="494" priority="1959" operator="equal">
      <formula>"VAN"</formula>
    </cfRule>
    <cfRule type="cellIs" dxfId="493" priority="1961" operator="equal">
      <formula>"WPG"</formula>
    </cfRule>
    <cfRule type="cellIs" dxfId="492" priority="1962" operator="equal">
      <formula>"VGK"</formula>
    </cfRule>
    <cfRule type="cellIs" dxfId="491" priority="1963" operator="equal">
      <formula>"WSH"</formula>
    </cfRule>
    <cfRule type="cellIs" dxfId="490" priority="1964" operator="equal">
      <formula>"NYR"</formula>
    </cfRule>
    <cfRule type="cellIs" dxfId="489" priority="1966" operator="equal">
      <formula>"BOS"</formula>
    </cfRule>
    <cfRule type="cellIs" dxfId="488" priority="1951" operator="equal">
      <formula>"LAK"</formula>
    </cfRule>
    <cfRule type="cellIs" dxfId="487" priority="1960" operator="equal">
      <formula>"COL"</formula>
    </cfRule>
    <cfRule type="cellIs" dxfId="486" priority="1958" operator="equal">
      <formula>"NSH"</formula>
    </cfRule>
    <cfRule type="cellIs" dxfId="485" priority="1957" operator="equal">
      <formula>"DAL"</formula>
    </cfRule>
  </conditionalFormatting>
  <conditionalFormatting sqref="L70">
    <cfRule type="cellIs" dxfId="484" priority="1501" operator="equal">
      <formula>"WSH"</formula>
    </cfRule>
    <cfRule type="cellIs" dxfId="483" priority="1502" operator="equal">
      <formula>"NYR"</formula>
    </cfRule>
    <cfRule type="cellIs" dxfId="482" priority="1503" operator="equal">
      <formula>"TBL"</formula>
    </cfRule>
    <cfRule type="cellIs" dxfId="481" priority="1504" operator="equal">
      <formula>"BOS"</formula>
    </cfRule>
    <cfRule type="cellIs" dxfId="480" priority="1486" operator="equal">
      <formula>"NJD"</formula>
    </cfRule>
    <cfRule type="cellIs" dxfId="479" priority="1491" operator="equal">
      <formula>"CAR"</formula>
    </cfRule>
    <cfRule type="cellIs" dxfId="478" priority="1484" operator="equal">
      <formula>"MTL"</formula>
    </cfRule>
    <cfRule type="cellIs" dxfId="477" priority="1487" operator="equal">
      <formula>"MIN"</formula>
    </cfRule>
    <cfRule type="cellIs" dxfId="476" priority="1488" operator="equal">
      <formula>"STL"</formula>
    </cfRule>
    <cfRule type="cellIs" dxfId="475" priority="1490" operator="equal">
      <formula>"TOR"</formula>
    </cfRule>
    <cfRule type="cellIs" dxfId="474" priority="1485" operator="equal">
      <formula>"OTT"</formula>
    </cfRule>
    <cfRule type="cellIs" dxfId="473" priority="1492" operator="equal">
      <formula>"NYI"</formula>
    </cfRule>
    <cfRule type="cellIs" dxfId="472" priority="1493" operator="equal">
      <formula>"FLA"</formula>
    </cfRule>
    <cfRule type="cellIs" dxfId="471" priority="1494" operator="equal">
      <formula>"EDM"</formula>
    </cfRule>
    <cfRule type="cellIs" dxfId="470" priority="1495" operator="equal">
      <formula>"DAL"</formula>
    </cfRule>
    <cfRule type="cellIs" dxfId="469" priority="1496" operator="equal">
      <formula>"NSH"</formula>
    </cfRule>
    <cfRule type="cellIs" dxfId="468" priority="1497" operator="equal">
      <formula>"VAN"</formula>
    </cfRule>
    <cfRule type="cellIs" dxfId="467" priority="1498" operator="equal">
      <formula>"COL"</formula>
    </cfRule>
    <cfRule type="cellIs" dxfId="466" priority="1499" operator="equal">
      <formula>"WPG"</formula>
    </cfRule>
    <cfRule type="cellIs" dxfId="465" priority="1500" operator="equal">
      <formula>"VGK"</formula>
    </cfRule>
    <cfRule type="cellIs" dxfId="464" priority="1489" operator="equal">
      <formula>"LAK"</formula>
    </cfRule>
  </conditionalFormatting>
  <conditionalFormatting sqref="L73">
    <cfRule type="cellIs" dxfId="463" priority="1257" operator="equal">
      <formula>"STL"</formula>
    </cfRule>
    <cfRule type="cellIs" dxfId="462" priority="1267" operator="equal">
      <formula>"COL"</formula>
    </cfRule>
    <cfRule type="cellIs" dxfId="461" priority="1258" operator="equal">
      <formula>"LAK"</formula>
    </cfRule>
    <cfRule type="cellIs" dxfId="460" priority="1256" operator="equal">
      <formula>"MIN"</formula>
    </cfRule>
    <cfRule type="cellIs" dxfId="459" priority="1255" operator="equal">
      <formula>"NJD"</formula>
    </cfRule>
    <cfRule type="cellIs" dxfId="458" priority="1254" operator="equal">
      <formula>"OTT"</formula>
    </cfRule>
    <cfRule type="cellIs" dxfId="457" priority="1253" operator="equal">
      <formula>"MTL"</formula>
    </cfRule>
    <cfRule type="cellIs" dxfId="456" priority="1272" operator="equal">
      <formula>"TBL"</formula>
    </cfRule>
    <cfRule type="cellIs" dxfId="455" priority="1273" operator="equal">
      <formula>"BOS"</formula>
    </cfRule>
    <cfRule type="cellIs" dxfId="454" priority="1271" operator="equal">
      <formula>"NYR"</formula>
    </cfRule>
    <cfRule type="cellIs" dxfId="453" priority="1266" operator="equal">
      <formula>"VAN"</formula>
    </cfRule>
    <cfRule type="cellIs" dxfId="452" priority="1265" operator="equal">
      <formula>"NSH"</formula>
    </cfRule>
    <cfRule type="cellIs" dxfId="451" priority="1264" operator="equal">
      <formula>"DAL"</formula>
    </cfRule>
    <cfRule type="cellIs" dxfId="450" priority="1270" operator="equal">
      <formula>"WSH"</formula>
    </cfRule>
    <cfRule type="cellIs" dxfId="449" priority="1262" operator="equal">
      <formula>"FLA"</formula>
    </cfRule>
    <cfRule type="cellIs" dxfId="448" priority="1261" operator="equal">
      <formula>"NYI"</formula>
    </cfRule>
    <cfRule type="cellIs" dxfId="447" priority="1269" operator="equal">
      <formula>"VGK"</formula>
    </cfRule>
    <cfRule type="cellIs" dxfId="446" priority="1260" operator="equal">
      <formula>"CAR"</formula>
    </cfRule>
    <cfRule type="cellIs" dxfId="445" priority="1259" operator="equal">
      <formula>"TOR"</formula>
    </cfRule>
    <cfRule type="cellIs" dxfId="444" priority="1268" operator="equal">
      <formula>"WPG"</formula>
    </cfRule>
    <cfRule type="cellIs" dxfId="443" priority="1263" operator="equal">
      <formula>"EDM"</formula>
    </cfRule>
  </conditionalFormatting>
  <conditionalFormatting sqref="L75">
    <cfRule type="cellIs" dxfId="442" priority="1003" operator="equal">
      <formula>"LAK"</formula>
    </cfRule>
    <cfRule type="cellIs" dxfId="441" priority="1004" operator="equal">
      <formula>"TOR"</formula>
    </cfRule>
    <cfRule type="cellIs" dxfId="440" priority="1005" operator="equal">
      <formula>"CAR"</formula>
    </cfRule>
    <cfRule type="cellIs" dxfId="439" priority="1006" operator="equal">
      <formula>"NYI"</formula>
    </cfRule>
    <cfRule type="cellIs" dxfId="438" priority="1007" operator="equal">
      <formula>"FLA"</formula>
    </cfRule>
    <cfRule type="cellIs" dxfId="437" priority="1009" operator="equal">
      <formula>"DAL"</formula>
    </cfRule>
    <cfRule type="cellIs" dxfId="436" priority="1010" operator="equal">
      <formula>"NSH"</formula>
    </cfRule>
    <cfRule type="cellIs" dxfId="435" priority="1011" operator="equal">
      <formula>"VAN"</formula>
    </cfRule>
    <cfRule type="cellIs" dxfId="434" priority="1012" operator="equal">
      <formula>"COL"</formula>
    </cfRule>
    <cfRule type="cellIs" dxfId="433" priority="1013" operator="equal">
      <formula>"WPG"</formula>
    </cfRule>
    <cfRule type="cellIs" dxfId="432" priority="1014" operator="equal">
      <formula>"VGK"</formula>
    </cfRule>
    <cfRule type="cellIs" dxfId="431" priority="1015" operator="equal">
      <formula>"WSH"</formula>
    </cfRule>
    <cfRule type="cellIs" dxfId="430" priority="1016" operator="equal">
      <formula>"NYR"</formula>
    </cfRule>
    <cfRule type="cellIs" dxfId="429" priority="1017" operator="equal">
      <formula>"TBL"</formula>
    </cfRule>
    <cfRule type="cellIs" dxfId="428" priority="1018" operator="equal">
      <formula>"BOS"</formula>
    </cfRule>
    <cfRule type="cellIs" dxfId="427" priority="1008" operator="equal">
      <formula>"EDM"</formula>
    </cfRule>
    <cfRule type="cellIs" dxfId="426" priority="998" operator="equal">
      <formula>"MTL"</formula>
    </cfRule>
    <cfRule type="cellIs" dxfId="425" priority="999" operator="equal">
      <formula>"OTT"</formula>
    </cfRule>
    <cfRule type="cellIs" dxfId="424" priority="1000" operator="equal">
      <formula>"NJD"</formula>
    </cfRule>
    <cfRule type="cellIs" dxfId="423" priority="1001" operator="equal">
      <formula>"MIN"</formula>
    </cfRule>
    <cfRule type="cellIs" dxfId="422" priority="1002" operator="equal">
      <formula>"STL"</formula>
    </cfRule>
  </conditionalFormatting>
  <conditionalFormatting sqref="L77">
    <cfRule type="cellIs" dxfId="421" priority="537" operator="equal">
      <formula>"LAK"</formula>
    </cfRule>
    <cfRule type="cellIs" dxfId="420" priority="533" operator="equal">
      <formula>"OTT"</formula>
    </cfRule>
    <cfRule type="cellIs" dxfId="419" priority="532" operator="equal">
      <formula>"MTL"</formula>
    </cfRule>
    <cfRule type="cellIs" dxfId="418" priority="550" operator="equal">
      <formula>"NYR"</formula>
    </cfRule>
    <cfRule type="cellIs" dxfId="417" priority="551" operator="equal">
      <formula>"TBL"</formula>
    </cfRule>
    <cfRule type="cellIs" dxfId="416" priority="534" operator="equal">
      <formula>"NJD"</formula>
    </cfRule>
    <cfRule type="cellIs" dxfId="415" priority="535" operator="equal">
      <formula>"MIN"</formula>
    </cfRule>
    <cfRule type="cellIs" dxfId="414" priority="536" operator="equal">
      <formula>"STL"</formula>
    </cfRule>
    <cfRule type="cellIs" dxfId="413" priority="538" operator="equal">
      <formula>"TOR"</formula>
    </cfRule>
    <cfRule type="cellIs" dxfId="412" priority="539" operator="equal">
      <formula>"CAR"</formula>
    </cfRule>
    <cfRule type="cellIs" dxfId="411" priority="540" operator="equal">
      <formula>"NYI"</formula>
    </cfRule>
    <cfRule type="cellIs" dxfId="410" priority="541" operator="equal">
      <formula>"FLA"</formula>
    </cfRule>
    <cfRule type="cellIs" dxfId="409" priority="542" operator="equal">
      <formula>"EDM"</formula>
    </cfRule>
    <cfRule type="cellIs" dxfId="408" priority="543" operator="equal">
      <formula>"DAL"</formula>
    </cfRule>
    <cfRule type="cellIs" dxfId="407" priority="544" operator="equal">
      <formula>"NSH"</formula>
    </cfRule>
    <cfRule type="cellIs" dxfId="406" priority="545" operator="equal">
      <formula>"VAN"</formula>
    </cfRule>
    <cfRule type="cellIs" dxfId="405" priority="546" operator="equal">
      <formula>"COL"</formula>
    </cfRule>
    <cfRule type="cellIs" dxfId="404" priority="547" operator="equal">
      <formula>"WPG"</formula>
    </cfRule>
    <cfRule type="cellIs" dxfId="403" priority="548" operator="equal">
      <formula>"VGK"</formula>
    </cfRule>
    <cfRule type="cellIs" dxfId="402" priority="552" operator="equal">
      <formula>"BOS"</formula>
    </cfRule>
    <cfRule type="cellIs" dxfId="401" priority="549" operator="equal">
      <formula>"WSH"</formula>
    </cfRule>
  </conditionalFormatting>
  <conditionalFormatting sqref="L79">
    <cfRule type="cellIs" dxfId="400" priority="73" operator="equal">
      <formula>"CAR"</formula>
    </cfRule>
    <cfRule type="cellIs" dxfId="399" priority="77" operator="equal">
      <formula>"DAL"</formula>
    </cfRule>
    <cfRule type="cellIs" dxfId="398" priority="76" operator="equal">
      <formula>"EDM"</formula>
    </cfRule>
    <cfRule type="cellIs" dxfId="397" priority="75" operator="equal">
      <formula>"FLA"</formula>
    </cfRule>
    <cfRule type="cellIs" dxfId="396" priority="74" operator="equal">
      <formula>"NYI"</formula>
    </cfRule>
    <cfRule type="cellIs" dxfId="395" priority="72" operator="equal">
      <formula>"TOR"</formula>
    </cfRule>
    <cfRule type="cellIs" dxfId="394" priority="71" operator="equal">
      <formula>"LAK"</formula>
    </cfRule>
    <cfRule type="cellIs" dxfId="393" priority="70" operator="equal">
      <formula>"STL"</formula>
    </cfRule>
    <cfRule type="cellIs" dxfId="392" priority="69" operator="equal">
      <formula>"MIN"</formula>
    </cfRule>
    <cfRule type="cellIs" dxfId="391" priority="68" operator="equal">
      <formula>"NJD"</formula>
    </cfRule>
    <cfRule type="cellIs" dxfId="390" priority="67" operator="equal">
      <formula>"OTT"</formula>
    </cfRule>
    <cfRule type="cellIs" dxfId="389" priority="66" operator="equal">
      <formula>"MTL"</formula>
    </cfRule>
    <cfRule type="cellIs" dxfId="388" priority="81" operator="equal">
      <formula>"WPG"</formula>
    </cfRule>
    <cfRule type="cellIs" dxfId="387" priority="82" operator="equal">
      <formula>"VGK"</formula>
    </cfRule>
    <cfRule type="cellIs" dxfId="386" priority="84" operator="equal">
      <formula>"NYR"</formula>
    </cfRule>
    <cfRule type="cellIs" dxfId="385" priority="85" operator="equal">
      <formula>"TBL"</formula>
    </cfRule>
    <cfRule type="cellIs" dxfId="384" priority="86" operator="equal">
      <formula>"BOS"</formula>
    </cfRule>
    <cfRule type="cellIs" dxfId="383" priority="78" operator="equal">
      <formula>"NSH"</formula>
    </cfRule>
    <cfRule type="cellIs" dxfId="382" priority="83" operator="equal">
      <formula>"WSH"</formula>
    </cfRule>
    <cfRule type="cellIs" dxfId="381" priority="79" operator="equal">
      <formula>"VAN"</formula>
    </cfRule>
    <cfRule type="cellIs" dxfId="380" priority="80" operator="equal">
      <formula>"COL"</formula>
    </cfRule>
  </conditionalFormatting>
  <conditionalFormatting sqref="L46:M46">
    <cfRule type="cellIs" dxfId="379" priority="3742" operator="equal">
      <formula>"FLA"</formula>
    </cfRule>
    <cfRule type="cellIs" dxfId="378" priority="3741" operator="equal">
      <formula>"NYI"</formula>
    </cfRule>
    <cfRule type="cellIs" dxfId="377" priority="3740" operator="equal">
      <formula>"CAR"</formula>
    </cfRule>
    <cfRule type="cellIs" dxfId="376" priority="3739" operator="equal">
      <formula>"TOR"</formula>
    </cfRule>
    <cfRule type="cellIs" dxfId="375" priority="3738" operator="equal">
      <formula>"LAK"</formula>
    </cfRule>
    <cfRule type="cellIs" dxfId="374" priority="3737" operator="equal">
      <formula>"STL"</formula>
    </cfRule>
    <cfRule type="cellIs" dxfId="373" priority="3736" operator="equal">
      <formula>"MIN"</formula>
    </cfRule>
    <cfRule type="cellIs" dxfId="372" priority="3735" operator="equal">
      <formula>"NJD"</formula>
    </cfRule>
    <cfRule type="cellIs" dxfId="371" priority="3734" operator="equal">
      <formula>"OTT"</formula>
    </cfRule>
    <cfRule type="cellIs" dxfId="370" priority="3733" operator="equal">
      <formula>"MTL"</formula>
    </cfRule>
    <cfRule type="cellIs" dxfId="369" priority="3743" operator="equal">
      <formula>"EDM"</formula>
    </cfRule>
    <cfRule type="cellIs" dxfId="368" priority="3753" operator="equal">
      <formula>"BOS"</formula>
    </cfRule>
    <cfRule type="cellIs" dxfId="367" priority="3752" operator="equal">
      <formula>"TBL"</formula>
    </cfRule>
    <cfRule type="cellIs" dxfId="366" priority="3751" operator="equal">
      <formula>"NYR"</formula>
    </cfRule>
    <cfRule type="cellIs" dxfId="365" priority="3750" operator="equal">
      <formula>"WSH"</formula>
    </cfRule>
    <cfRule type="cellIs" dxfId="364" priority="3749" operator="equal">
      <formula>"VGK"</formula>
    </cfRule>
    <cfRule type="cellIs" dxfId="363" priority="3748" operator="equal">
      <formula>"WPG"</formula>
    </cfRule>
    <cfRule type="cellIs" dxfId="362" priority="3747" operator="equal">
      <formula>"COL"</formula>
    </cfRule>
    <cfRule type="cellIs" dxfId="361" priority="3746" operator="equal">
      <formula>"VAN"</formula>
    </cfRule>
    <cfRule type="cellIs" dxfId="360" priority="3745" operator="equal">
      <formula>"NSH"</formula>
    </cfRule>
    <cfRule type="cellIs" dxfId="359" priority="3744" operator="equal">
      <formula>"DAL"</formula>
    </cfRule>
  </conditionalFormatting>
  <conditionalFormatting sqref="L61:M63 H62:I63">
    <cfRule type="cellIs" dxfId="358" priority="2384" operator="equal">
      <formula>"NYR"</formula>
    </cfRule>
    <cfRule type="cellIs" dxfId="357" priority="2374" operator="equal">
      <formula>"NYI"</formula>
    </cfRule>
    <cfRule type="cellIs" dxfId="356" priority="2375" operator="equal">
      <formula>"FLA"</formula>
    </cfRule>
    <cfRule type="cellIs" dxfId="355" priority="2376" operator="equal">
      <formula>"EDM"</formula>
    </cfRule>
    <cfRule type="cellIs" dxfId="354" priority="2386" operator="equal">
      <formula>"BOS"</formula>
    </cfRule>
    <cfRule type="cellIs" dxfId="353" priority="2373" operator="equal">
      <formula>"CAR"</formula>
    </cfRule>
    <cfRule type="cellIs" dxfId="352" priority="2385" operator="equal">
      <formula>"TBL"</formula>
    </cfRule>
    <cfRule type="cellIs" dxfId="351" priority="2377" operator="equal">
      <formula>"DAL"</formula>
    </cfRule>
    <cfRule type="cellIs" dxfId="350" priority="2382" operator="equal">
      <formula>"VGK"</formula>
    </cfRule>
    <cfRule type="cellIs" dxfId="349" priority="2383" operator="equal">
      <formula>"WSH"</formula>
    </cfRule>
    <cfRule type="cellIs" dxfId="348" priority="2378" operator="equal">
      <formula>"NSH"</formula>
    </cfRule>
    <cfRule type="cellIs" dxfId="347" priority="2380" operator="equal">
      <formula>"COL"</formula>
    </cfRule>
    <cfRule type="cellIs" dxfId="346" priority="2381" operator="equal">
      <formula>"WPG"</formula>
    </cfRule>
    <cfRule type="cellIs" dxfId="345" priority="2379" operator="equal">
      <formula>"VAN"</formula>
    </cfRule>
    <cfRule type="cellIs" dxfId="344" priority="2366" operator="equal">
      <formula>"MTL"</formula>
    </cfRule>
    <cfRule type="cellIs" dxfId="343" priority="2367" operator="equal">
      <formula>"OTT"</formula>
    </cfRule>
    <cfRule type="cellIs" dxfId="342" priority="2368" operator="equal">
      <formula>"NJD"</formula>
    </cfRule>
    <cfRule type="cellIs" dxfId="341" priority="2369" operator="equal">
      <formula>"MIN"</formula>
    </cfRule>
    <cfRule type="cellIs" dxfId="340" priority="2370" operator="equal">
      <formula>"STL"</formula>
    </cfRule>
    <cfRule type="cellIs" dxfId="339" priority="2371" operator="equal">
      <formula>"LAK"</formula>
    </cfRule>
    <cfRule type="cellIs" dxfId="338" priority="2372" operator="equal">
      <formula>"TOR"</formula>
    </cfRule>
  </conditionalFormatting>
  <conditionalFormatting sqref="L69:M69">
    <cfRule type="cellIs" dxfId="337" priority="1661" operator="equal">
      <formula>"FLA"</formula>
    </cfRule>
    <cfRule type="cellIs" dxfId="336" priority="1660" operator="equal">
      <formula>"NYI"</formula>
    </cfRule>
    <cfRule type="cellIs" dxfId="335" priority="1659" operator="equal">
      <formula>"CAR"</formula>
    </cfRule>
    <cfRule type="cellIs" dxfId="334" priority="1658" operator="equal">
      <formula>"TOR"</formula>
    </cfRule>
    <cfRule type="cellIs" dxfId="333" priority="1657" operator="equal">
      <formula>"LAK"</formula>
    </cfRule>
    <cfRule type="cellIs" dxfId="332" priority="1655" operator="equal">
      <formula>"MIN"</formula>
    </cfRule>
    <cfRule type="cellIs" dxfId="331" priority="1669" operator="equal">
      <formula>"WSH"</formula>
    </cfRule>
    <cfRule type="cellIs" dxfId="330" priority="1653" operator="equal">
      <formula>"OTT"</formula>
    </cfRule>
    <cfRule type="cellIs" dxfId="329" priority="1652" operator="equal">
      <formula>"MTL"</formula>
    </cfRule>
    <cfRule type="cellIs" dxfId="328" priority="1672" operator="equal">
      <formula>"BOS"</formula>
    </cfRule>
    <cfRule type="cellIs" dxfId="327" priority="1654" operator="equal">
      <formula>"NJD"</formula>
    </cfRule>
    <cfRule type="cellIs" dxfId="326" priority="1671" operator="equal">
      <formula>"TBL"</formula>
    </cfRule>
    <cfRule type="cellIs" dxfId="325" priority="1668" operator="equal">
      <formula>"VGK"</formula>
    </cfRule>
    <cfRule type="cellIs" dxfId="324" priority="1667" operator="equal">
      <formula>"WPG"</formula>
    </cfRule>
    <cfRule type="cellIs" dxfId="323" priority="1666" operator="equal">
      <formula>"COL"</formula>
    </cfRule>
    <cfRule type="cellIs" dxfId="322" priority="1656" operator="equal">
      <formula>"STL"</formula>
    </cfRule>
    <cfRule type="cellIs" dxfId="321" priority="1664" operator="equal">
      <formula>"NSH"</formula>
    </cfRule>
    <cfRule type="cellIs" dxfId="320" priority="1663" operator="equal">
      <formula>"DAL"</formula>
    </cfRule>
    <cfRule type="cellIs" dxfId="319" priority="1670" operator="equal">
      <formula>"NYR"</formula>
    </cfRule>
    <cfRule type="cellIs" dxfId="318" priority="1662" operator="equal">
      <formula>"EDM"</formula>
    </cfRule>
    <cfRule type="cellIs" dxfId="317" priority="1665" operator="equal">
      <formula>"VAN"</formula>
    </cfRule>
  </conditionalFormatting>
  <conditionalFormatting sqref="L72:M72">
    <cfRule type="cellIs" dxfId="316" priority="1197" operator="equal">
      <formula>"FLA"</formula>
    </cfRule>
    <cfRule type="cellIs" dxfId="315" priority="1196" operator="equal">
      <formula>"NYI"</formula>
    </cfRule>
    <cfRule type="cellIs" dxfId="314" priority="1195" operator="equal">
      <formula>"CAR"</formula>
    </cfRule>
    <cfRule type="cellIs" dxfId="313" priority="1194" operator="equal">
      <formula>"TOR"</formula>
    </cfRule>
    <cfRule type="cellIs" dxfId="312" priority="1193" operator="equal">
      <formula>"LAK"</formula>
    </cfRule>
    <cfRule type="cellIs" dxfId="311" priority="1192" operator="equal">
      <formula>"STL"</formula>
    </cfRule>
    <cfRule type="cellIs" dxfId="310" priority="1191" operator="equal">
      <formula>"MIN"</formula>
    </cfRule>
    <cfRule type="cellIs" dxfId="309" priority="1190" operator="equal">
      <formula>"NJD"</formula>
    </cfRule>
    <cfRule type="cellIs" dxfId="308" priority="1189" operator="equal">
      <formula>"OTT"</formula>
    </cfRule>
    <cfRule type="cellIs" dxfId="307" priority="1188" operator="equal">
      <formula>"MTL"</formula>
    </cfRule>
    <cfRule type="cellIs" dxfId="306" priority="1205" operator="equal">
      <formula>"WSH"</formula>
    </cfRule>
    <cfRule type="cellIs" dxfId="305" priority="1208" operator="equal">
      <formula>"BOS"</formula>
    </cfRule>
    <cfRule type="cellIs" dxfId="304" priority="1207" operator="equal">
      <formula>"TBL"</formula>
    </cfRule>
    <cfRule type="cellIs" dxfId="303" priority="1206" operator="equal">
      <formula>"NYR"</formula>
    </cfRule>
    <cfRule type="cellIs" dxfId="302" priority="1204" operator="equal">
      <formula>"VGK"</formula>
    </cfRule>
    <cfRule type="cellIs" dxfId="301" priority="1203" operator="equal">
      <formula>"WPG"</formula>
    </cfRule>
    <cfRule type="cellIs" dxfId="300" priority="1202" operator="equal">
      <formula>"COL"</formula>
    </cfRule>
    <cfRule type="cellIs" dxfId="299" priority="1201" operator="equal">
      <formula>"VAN"</formula>
    </cfRule>
    <cfRule type="cellIs" dxfId="298" priority="1200" operator="equal">
      <formula>"NSH"</formula>
    </cfRule>
    <cfRule type="cellIs" dxfId="297" priority="1199" operator="equal">
      <formula>"DAL"</formula>
    </cfRule>
    <cfRule type="cellIs" dxfId="296" priority="1198" operator="equal">
      <formula>"EDM"</formula>
    </cfRule>
  </conditionalFormatting>
  <conditionalFormatting sqref="L74:M74">
    <cfRule type="cellIs" dxfId="295" priority="943" operator="equal">
      <formula>"EDM"</formula>
    </cfRule>
    <cfRule type="cellIs" dxfId="294" priority="944" operator="equal">
      <formula>"DAL"</formula>
    </cfRule>
    <cfRule type="cellIs" dxfId="293" priority="945" operator="equal">
      <formula>"NSH"</formula>
    </cfRule>
    <cfRule type="cellIs" dxfId="292" priority="946" operator="equal">
      <formula>"VAN"</formula>
    </cfRule>
    <cfRule type="cellIs" dxfId="291" priority="947" operator="equal">
      <formula>"COL"</formula>
    </cfRule>
    <cfRule type="cellIs" dxfId="290" priority="948" operator="equal">
      <formula>"WPG"</formula>
    </cfRule>
    <cfRule type="cellIs" dxfId="289" priority="950" operator="equal">
      <formula>"WSH"</formula>
    </cfRule>
    <cfRule type="cellIs" dxfId="288" priority="951" operator="equal">
      <formula>"NYR"</formula>
    </cfRule>
    <cfRule type="cellIs" dxfId="287" priority="952" operator="equal">
      <formula>"TBL"</formula>
    </cfRule>
    <cfRule type="cellIs" dxfId="286" priority="953" operator="equal">
      <formula>"BOS"</formula>
    </cfRule>
    <cfRule type="cellIs" dxfId="285" priority="942" operator="equal">
      <formula>"FLA"</formula>
    </cfRule>
    <cfRule type="cellIs" dxfId="284" priority="949" operator="equal">
      <formula>"VGK"</formula>
    </cfRule>
    <cfRule type="cellIs" dxfId="283" priority="937" operator="equal">
      <formula>"STL"</formula>
    </cfRule>
    <cfRule type="cellIs" dxfId="282" priority="933" operator="equal">
      <formula>"MTL"</formula>
    </cfRule>
    <cfRule type="cellIs" dxfId="281" priority="934" operator="equal">
      <formula>"OTT"</formula>
    </cfRule>
    <cfRule type="cellIs" dxfId="280" priority="935" operator="equal">
      <formula>"NJD"</formula>
    </cfRule>
    <cfRule type="cellIs" dxfId="279" priority="936" operator="equal">
      <formula>"MIN"</formula>
    </cfRule>
    <cfRule type="cellIs" dxfId="278" priority="938" operator="equal">
      <formula>"LAK"</formula>
    </cfRule>
    <cfRule type="cellIs" dxfId="277" priority="939" operator="equal">
      <formula>"TOR"</formula>
    </cfRule>
    <cfRule type="cellIs" dxfId="276" priority="940" operator="equal">
      <formula>"CAR"</formula>
    </cfRule>
    <cfRule type="cellIs" dxfId="275" priority="941" operator="equal">
      <formula>"NYI"</formula>
    </cfRule>
  </conditionalFormatting>
  <conditionalFormatting sqref="L76:M76">
    <cfRule type="cellIs" dxfId="274" priority="486" operator="equal">
      <formula>"TBL"</formula>
    </cfRule>
    <cfRule type="cellIs" dxfId="273" priority="468" operator="equal">
      <formula>"OTT"</formula>
    </cfRule>
    <cfRule type="cellIs" dxfId="272" priority="484" operator="equal">
      <formula>"WSH"</formula>
    </cfRule>
    <cfRule type="cellIs" dxfId="271" priority="487" operator="equal">
      <formula>"BOS"</formula>
    </cfRule>
    <cfRule type="cellIs" dxfId="270" priority="469" operator="equal">
      <formula>"NJD"</formula>
    </cfRule>
    <cfRule type="cellIs" dxfId="269" priority="470" operator="equal">
      <formula>"MIN"</formula>
    </cfRule>
    <cfRule type="cellIs" dxfId="268" priority="471" operator="equal">
      <formula>"STL"</formula>
    </cfRule>
    <cfRule type="cellIs" dxfId="267" priority="467" operator="equal">
      <formula>"MTL"</formula>
    </cfRule>
    <cfRule type="cellIs" dxfId="266" priority="472" operator="equal">
      <formula>"LAK"</formula>
    </cfRule>
    <cfRule type="cellIs" dxfId="265" priority="473" operator="equal">
      <formula>"TOR"</formula>
    </cfRule>
    <cfRule type="cellIs" dxfId="264" priority="475" operator="equal">
      <formula>"NYI"</formula>
    </cfRule>
    <cfRule type="cellIs" dxfId="263" priority="476" operator="equal">
      <formula>"FLA"</formula>
    </cfRule>
    <cfRule type="cellIs" dxfId="262" priority="477" operator="equal">
      <formula>"EDM"</formula>
    </cfRule>
    <cfRule type="cellIs" dxfId="261" priority="478" operator="equal">
      <formula>"DAL"</formula>
    </cfRule>
    <cfRule type="cellIs" dxfId="260" priority="479" operator="equal">
      <formula>"NSH"</formula>
    </cfRule>
    <cfRule type="cellIs" dxfId="259" priority="474" operator="equal">
      <formula>"CAR"</formula>
    </cfRule>
    <cfRule type="cellIs" dxfId="258" priority="480" operator="equal">
      <formula>"VAN"</formula>
    </cfRule>
    <cfRule type="cellIs" dxfId="257" priority="481" operator="equal">
      <formula>"COL"</formula>
    </cfRule>
    <cfRule type="cellIs" dxfId="256" priority="482" operator="equal">
      <formula>"WPG"</formula>
    </cfRule>
    <cfRule type="cellIs" dxfId="255" priority="485" operator="equal">
      <formula>"NYR"</formula>
    </cfRule>
    <cfRule type="cellIs" dxfId="254" priority="483" operator="equal">
      <formula>"VGK"</formula>
    </cfRule>
  </conditionalFormatting>
  <conditionalFormatting sqref="L78:M78">
    <cfRule type="cellIs" dxfId="253" priority="21" operator="equal">
      <formula>"BOS"</formula>
    </cfRule>
    <cfRule type="cellIs" dxfId="252" priority="20" operator="equal">
      <formula>"TBL"</formula>
    </cfRule>
    <cfRule type="cellIs" dxfId="251" priority="19" operator="equal">
      <formula>"NYR"</formula>
    </cfRule>
    <cfRule type="cellIs" dxfId="250" priority="18" operator="equal">
      <formula>"WSH"</formula>
    </cfRule>
    <cfRule type="cellIs" dxfId="249" priority="17" operator="equal">
      <formula>"VGK"</formula>
    </cfRule>
    <cfRule type="cellIs" dxfId="248" priority="16" operator="equal">
      <formula>"WPG"</formula>
    </cfRule>
    <cfRule type="cellIs" dxfId="247" priority="15" operator="equal">
      <formula>"COL"</formula>
    </cfRule>
    <cfRule type="cellIs" dxfId="246" priority="14" operator="equal">
      <formula>"VAN"</formula>
    </cfRule>
    <cfRule type="cellIs" dxfId="245" priority="13" operator="equal">
      <formula>"NSH"</formula>
    </cfRule>
    <cfRule type="cellIs" dxfId="244" priority="12" operator="equal">
      <formula>"DAL"</formula>
    </cfRule>
    <cfRule type="cellIs" dxfId="243" priority="11" operator="equal">
      <formula>"EDM"</formula>
    </cfRule>
    <cfRule type="cellIs" dxfId="242" priority="10" operator="equal">
      <formula>"FLA"</formula>
    </cfRule>
    <cfRule type="cellIs" dxfId="241" priority="9" operator="equal">
      <formula>"NYI"</formula>
    </cfRule>
    <cfRule type="cellIs" dxfId="240" priority="8" operator="equal">
      <formula>"CAR"</formula>
    </cfRule>
    <cfRule type="cellIs" dxfId="239" priority="7" operator="equal">
      <formula>"TOR"</formula>
    </cfRule>
    <cfRule type="cellIs" dxfId="238" priority="6" operator="equal">
      <formula>"LAK"</formula>
    </cfRule>
    <cfRule type="cellIs" dxfId="237" priority="5" operator="equal">
      <formula>"STL"</formula>
    </cfRule>
    <cfRule type="cellIs" dxfId="236" priority="4" operator="equal">
      <formula>"MIN"</formula>
    </cfRule>
    <cfRule type="cellIs" dxfId="235" priority="2" operator="equal">
      <formula>"OTT"</formula>
    </cfRule>
    <cfRule type="cellIs" dxfId="234" priority="3" operator="equal">
      <formula>"NJD"</formula>
    </cfRule>
    <cfRule type="cellIs" dxfId="233" priority="1" operator="equal">
      <formula>"MTL"</formula>
    </cfRule>
  </conditionalFormatting>
  <conditionalFormatting sqref="M51">
    <cfRule type="cellIs" dxfId="232" priority="3651" operator="equal">
      <formula>"NJD"</formula>
    </cfRule>
    <cfRule type="cellIs" dxfId="231" priority="3652" operator="equal">
      <formula>"MIN"</formula>
    </cfRule>
    <cfRule type="cellIs" dxfId="230" priority="3659" operator="equal">
      <formula>"EDM"</formula>
    </cfRule>
    <cfRule type="cellIs" dxfId="229" priority="3669" operator="equal">
      <formula>"BOS"</formula>
    </cfRule>
    <cfRule type="cellIs" dxfId="228" priority="3668" operator="equal">
      <formula>"TBL"</formula>
    </cfRule>
    <cfRule type="cellIs" dxfId="227" priority="3667" operator="equal">
      <formula>"NYR"</formula>
    </cfRule>
    <cfRule type="cellIs" dxfId="226" priority="3666" operator="equal">
      <formula>"WSH"</formula>
    </cfRule>
    <cfRule type="cellIs" dxfId="225" priority="3665" operator="equal">
      <formula>"VGK"</formula>
    </cfRule>
    <cfRule type="cellIs" dxfId="224" priority="3655" operator="equal">
      <formula>"TOR"</formula>
    </cfRule>
    <cfRule type="cellIs" dxfId="223" priority="3663" operator="equal">
      <formula>"COL"</formula>
    </cfRule>
    <cfRule type="cellIs" dxfId="222" priority="3664" operator="equal">
      <formula>"WPG"</formula>
    </cfRule>
    <cfRule type="cellIs" dxfId="221" priority="3662" operator="equal">
      <formula>"VAN"</formula>
    </cfRule>
    <cfRule type="cellIs" dxfId="220" priority="3661" operator="equal">
      <formula>"NSH"</formula>
    </cfRule>
    <cfRule type="cellIs" dxfId="219" priority="3653" operator="equal">
      <formula>"STL"</formula>
    </cfRule>
    <cfRule type="cellIs" dxfId="218" priority="3660" operator="equal">
      <formula>"DAL"</formula>
    </cfRule>
    <cfRule type="cellIs" dxfId="217" priority="3658" operator="equal">
      <formula>"FLA"</formula>
    </cfRule>
    <cfRule type="cellIs" dxfId="216" priority="3657" operator="equal">
      <formula>"NYI"</formula>
    </cfRule>
    <cfRule type="cellIs" dxfId="215" priority="3656" operator="equal">
      <formula>"CAR"</formula>
    </cfRule>
    <cfRule type="cellIs" dxfId="214" priority="3654" operator="equal">
      <formula>"LAK"</formula>
    </cfRule>
    <cfRule type="cellIs" dxfId="213" priority="3649" operator="equal">
      <formula>"MTL"</formula>
    </cfRule>
    <cfRule type="cellIs" dxfId="212" priority="3650" operator="equal">
      <formula>"OTT"</formula>
    </cfRule>
  </conditionalFormatting>
  <conditionalFormatting sqref="M53">
    <cfRule type="cellIs" dxfId="211" priority="3331" operator="equal">
      <formula>"BOS"</formula>
    </cfRule>
    <cfRule type="cellIs" dxfId="210" priority="3313" operator="equal">
      <formula>"NJD"</formula>
    </cfRule>
    <cfRule type="cellIs" dxfId="209" priority="3314" operator="equal">
      <formula>"MIN"</formula>
    </cfRule>
    <cfRule type="cellIs" dxfId="208" priority="3315" operator="equal">
      <formula>"STL"</formula>
    </cfRule>
    <cfRule type="cellIs" dxfId="207" priority="3316" operator="equal">
      <formula>"LAK"</formula>
    </cfRule>
    <cfRule type="cellIs" dxfId="206" priority="3317" operator="equal">
      <formula>"TOR"</formula>
    </cfRule>
    <cfRule type="cellIs" dxfId="205" priority="3318" operator="equal">
      <formula>"CAR"</formula>
    </cfRule>
    <cfRule type="cellIs" dxfId="204" priority="3319" operator="equal">
      <formula>"NYI"</formula>
    </cfRule>
    <cfRule type="cellIs" dxfId="203" priority="3320" operator="equal">
      <formula>"FLA"</formula>
    </cfRule>
    <cfRule type="cellIs" dxfId="202" priority="3322" operator="equal">
      <formula>"DAL"</formula>
    </cfRule>
    <cfRule type="cellIs" dxfId="201" priority="3321" operator="equal">
      <formula>"EDM"</formula>
    </cfRule>
    <cfRule type="cellIs" dxfId="200" priority="3311" operator="equal">
      <formula>"MTL"</formula>
    </cfRule>
    <cfRule type="cellIs" dxfId="199" priority="3327" operator="equal">
      <formula>"VGK"</formula>
    </cfRule>
    <cfRule type="cellIs" dxfId="198" priority="3328" operator="equal">
      <formula>"WSH"</formula>
    </cfRule>
    <cfRule type="cellIs" dxfId="197" priority="3329" operator="equal">
      <formula>"NYR"</formula>
    </cfRule>
    <cfRule type="cellIs" dxfId="196" priority="3330" operator="equal">
      <formula>"TBL"</formula>
    </cfRule>
    <cfRule type="cellIs" dxfId="195" priority="3326" operator="equal">
      <formula>"WPG"</formula>
    </cfRule>
    <cfRule type="cellIs" dxfId="194" priority="3325" operator="equal">
      <formula>"COL"</formula>
    </cfRule>
    <cfRule type="cellIs" dxfId="193" priority="3324" operator="equal">
      <formula>"VAN"</formula>
    </cfRule>
    <cfRule type="cellIs" dxfId="192" priority="3323" operator="equal">
      <formula>"NSH"</formula>
    </cfRule>
    <cfRule type="cellIs" dxfId="191" priority="3312" operator="equal">
      <formula>"OTT"</formula>
    </cfRule>
  </conditionalFormatting>
  <conditionalFormatting sqref="M55">
    <cfRule type="cellIs" dxfId="190" priority="3461" operator="equal">
      <formula>"OTT"</formula>
    </cfRule>
    <cfRule type="cellIs" dxfId="189" priority="3462" operator="equal">
      <formula>"NJD"</formula>
    </cfRule>
    <cfRule type="cellIs" dxfId="188" priority="3463" operator="equal">
      <formula>"MIN"</formula>
    </cfRule>
    <cfRule type="cellIs" dxfId="187" priority="3464" operator="equal">
      <formula>"STL"</formula>
    </cfRule>
    <cfRule type="cellIs" dxfId="186" priority="3465" operator="equal">
      <formula>"LAK"</formula>
    </cfRule>
    <cfRule type="cellIs" dxfId="185" priority="3466" operator="equal">
      <formula>"TOR"</formula>
    </cfRule>
    <cfRule type="cellIs" dxfId="184" priority="3467" operator="equal">
      <formula>"CAR"</formula>
    </cfRule>
    <cfRule type="cellIs" dxfId="183" priority="3468" operator="equal">
      <formula>"NYI"</formula>
    </cfRule>
    <cfRule type="cellIs" dxfId="182" priority="3469" operator="equal">
      <formula>"FLA"</formula>
    </cfRule>
    <cfRule type="cellIs" dxfId="181" priority="3470" operator="equal">
      <formula>"EDM"</formula>
    </cfRule>
    <cfRule type="cellIs" dxfId="180" priority="3471" operator="equal">
      <formula>"DAL"</formula>
    </cfRule>
    <cfRule type="cellIs" dxfId="179" priority="3460" operator="equal">
      <formula>"MTL"</formula>
    </cfRule>
    <cfRule type="cellIs" dxfId="178" priority="3475" operator="equal">
      <formula>"WPG"</formula>
    </cfRule>
    <cfRule type="cellIs" dxfId="177" priority="3474" operator="equal">
      <formula>"COL"</formula>
    </cfRule>
    <cfRule type="cellIs" dxfId="176" priority="3473" operator="equal">
      <formula>"VAN"</formula>
    </cfRule>
    <cfRule type="cellIs" dxfId="175" priority="3472" operator="equal">
      <formula>"NSH"</formula>
    </cfRule>
    <cfRule type="cellIs" dxfId="174" priority="3476" operator="equal">
      <formula>"VGK"</formula>
    </cfRule>
    <cfRule type="cellIs" dxfId="173" priority="3479" operator="equal">
      <formula>"TBL"</formula>
    </cfRule>
    <cfRule type="cellIs" dxfId="172" priority="3478" operator="equal">
      <formula>"NYR"</formula>
    </cfRule>
    <cfRule type="cellIs" dxfId="171" priority="3477" operator="equal">
      <formula>"WSH"</formula>
    </cfRule>
    <cfRule type="cellIs" dxfId="170" priority="3480" operator="equal">
      <formula>"BOS"</formula>
    </cfRule>
  </conditionalFormatting>
  <conditionalFormatting sqref="M57">
    <cfRule type="cellIs" dxfId="169" priority="3155" operator="equal">
      <formula>"NSH"</formula>
    </cfRule>
    <cfRule type="cellIs" dxfId="168" priority="3151" operator="equal">
      <formula>"NYI"</formula>
    </cfRule>
    <cfRule type="cellIs" dxfId="167" priority="3158" operator="equal">
      <formula>"WPG"</formula>
    </cfRule>
    <cfRule type="cellIs" dxfId="166" priority="3150" operator="equal">
      <formula>"CAR"</formula>
    </cfRule>
    <cfRule type="cellIs" dxfId="165" priority="3149" operator="equal">
      <formula>"TOR"</formula>
    </cfRule>
    <cfRule type="cellIs" dxfId="164" priority="3148" operator="equal">
      <formula>"LAK"</formula>
    </cfRule>
    <cfRule type="cellIs" dxfId="163" priority="3147" operator="equal">
      <formula>"STL"</formula>
    </cfRule>
    <cfRule type="cellIs" dxfId="162" priority="3146" operator="equal">
      <formula>"MIN"</formula>
    </cfRule>
    <cfRule type="cellIs" dxfId="161" priority="3145" operator="equal">
      <formula>"NJD"</formula>
    </cfRule>
    <cfRule type="cellIs" dxfId="160" priority="3144" operator="equal">
      <formula>"OTT"</formula>
    </cfRule>
    <cfRule type="cellIs" dxfId="159" priority="3157" operator="equal">
      <formula>"COL"</formula>
    </cfRule>
    <cfRule type="cellIs" dxfId="158" priority="3160" operator="equal">
      <formula>"WSH"</formula>
    </cfRule>
    <cfRule type="cellIs" dxfId="157" priority="3159" operator="equal">
      <formula>"VGK"</formula>
    </cfRule>
    <cfRule type="cellIs" dxfId="156" priority="3154" operator="equal">
      <formula>"DAL"</formula>
    </cfRule>
    <cfRule type="cellIs" dxfId="155" priority="3156" operator="equal">
      <formula>"VAN"</formula>
    </cfRule>
    <cfRule type="cellIs" dxfId="154" priority="3152" operator="equal">
      <formula>"FLA"</formula>
    </cfRule>
    <cfRule type="cellIs" dxfId="153" priority="3163" operator="equal">
      <formula>"BOS"</formula>
    </cfRule>
    <cfRule type="cellIs" dxfId="152" priority="3162" operator="equal">
      <formula>"TBL"</formula>
    </cfRule>
    <cfRule type="cellIs" dxfId="151" priority="3161" operator="equal">
      <formula>"NYR"</formula>
    </cfRule>
    <cfRule type="cellIs" dxfId="150" priority="3153" operator="equal">
      <formula>"EDM"</formula>
    </cfRule>
    <cfRule type="cellIs" dxfId="149" priority="3143" operator="equal">
      <formula>"MTL"</formula>
    </cfRule>
  </conditionalFormatting>
  <conditionalFormatting sqref="M59:M60">
    <cfRule type="cellIs" dxfId="148" priority="2748" operator="equal">
      <formula>"STL"</formula>
    </cfRule>
    <cfRule type="cellIs" dxfId="147" priority="2746" operator="equal">
      <formula>"NJD"</formula>
    </cfRule>
    <cfRule type="cellIs" dxfId="146" priority="2745" operator="equal">
      <formula>"OTT"</formula>
    </cfRule>
    <cfRule type="cellIs" dxfId="145" priority="2744" operator="equal">
      <formula>"MTL"</formula>
    </cfRule>
    <cfRule type="cellIs" dxfId="144" priority="2760" operator="equal">
      <formula>"VGK"</formula>
    </cfRule>
    <cfRule type="cellIs" dxfId="143" priority="2761" operator="equal">
      <formula>"WSH"</formula>
    </cfRule>
    <cfRule type="cellIs" dxfId="142" priority="2762" operator="equal">
      <formula>"NYR"</formula>
    </cfRule>
    <cfRule type="cellIs" dxfId="141" priority="2763" operator="equal">
      <formula>"TBL"</formula>
    </cfRule>
    <cfRule type="cellIs" dxfId="140" priority="2764" operator="equal">
      <formula>"BOS"</formula>
    </cfRule>
    <cfRule type="cellIs" dxfId="139" priority="2747" operator="equal">
      <formula>"MIN"</formula>
    </cfRule>
    <cfRule type="cellIs" dxfId="138" priority="2750" operator="equal">
      <formula>"TOR"</formula>
    </cfRule>
    <cfRule type="cellIs" dxfId="137" priority="2759" operator="equal">
      <formula>"WPG"</formula>
    </cfRule>
    <cfRule type="cellIs" dxfId="136" priority="2758" operator="equal">
      <formula>"COL"</formula>
    </cfRule>
    <cfRule type="cellIs" dxfId="135" priority="2757" operator="equal">
      <formula>"VAN"</formula>
    </cfRule>
    <cfRule type="cellIs" dxfId="134" priority="2756" operator="equal">
      <formula>"NSH"</formula>
    </cfRule>
    <cfRule type="cellIs" dxfId="133" priority="2755" operator="equal">
      <formula>"DAL"</formula>
    </cfRule>
    <cfRule type="cellIs" dxfId="132" priority="2754" operator="equal">
      <formula>"EDM"</formula>
    </cfRule>
    <cfRule type="cellIs" dxfId="131" priority="2753" operator="equal">
      <formula>"FLA"</formula>
    </cfRule>
    <cfRule type="cellIs" dxfId="130" priority="2752" operator="equal">
      <formula>"NYI"</formula>
    </cfRule>
    <cfRule type="cellIs" dxfId="129" priority="2751" operator="equal">
      <formula>"CAR"</formula>
    </cfRule>
    <cfRule type="cellIs" dxfId="128" priority="2749" operator="equal">
      <formula>"LAK"</formula>
    </cfRule>
  </conditionalFormatting>
  <conditionalFormatting sqref="M63:M64">
    <cfRule type="cellIs" dxfId="127" priority="1981" operator="equal">
      <formula>"COL"</formula>
    </cfRule>
    <cfRule type="cellIs" dxfId="126" priority="1968" operator="equal">
      <formula>"OTT"</formula>
    </cfRule>
    <cfRule type="cellIs" dxfId="125" priority="1967" operator="equal">
      <formula>"MTL"</formula>
    </cfRule>
    <cfRule type="cellIs" dxfId="124" priority="1984" operator="equal">
      <formula>"WSH"</formula>
    </cfRule>
    <cfRule type="cellIs" dxfId="123" priority="1982" operator="equal">
      <formula>"WPG"</formula>
    </cfRule>
    <cfRule type="cellIs" dxfId="122" priority="1985" operator="equal">
      <formula>"NYR"</formula>
    </cfRule>
    <cfRule type="cellIs" dxfId="121" priority="1986" operator="equal">
      <formula>"TBL"</formula>
    </cfRule>
    <cfRule type="cellIs" dxfId="120" priority="1974" operator="equal">
      <formula>"CAR"</formula>
    </cfRule>
    <cfRule type="cellIs" dxfId="119" priority="1980" operator="equal">
      <formula>"VAN"</formula>
    </cfRule>
    <cfRule type="cellIs" dxfId="118" priority="1979" operator="equal">
      <formula>"NSH"</formula>
    </cfRule>
    <cfRule type="cellIs" dxfId="117" priority="1978" operator="equal">
      <formula>"DAL"</formula>
    </cfRule>
    <cfRule type="cellIs" dxfId="116" priority="1977" operator="equal">
      <formula>"EDM"</formula>
    </cfRule>
    <cfRule type="cellIs" dxfId="115" priority="1976" operator="equal">
      <formula>"FLA"</formula>
    </cfRule>
    <cfRule type="cellIs" dxfId="114" priority="1975" operator="equal">
      <formula>"NYI"</formula>
    </cfRule>
    <cfRule type="cellIs" dxfId="113" priority="1987" operator="equal">
      <formula>"BOS"</formula>
    </cfRule>
    <cfRule type="cellIs" dxfId="112" priority="1973" operator="equal">
      <formula>"TOR"</formula>
    </cfRule>
    <cfRule type="cellIs" dxfId="111" priority="1972" operator="equal">
      <formula>"LAK"</formula>
    </cfRule>
    <cfRule type="cellIs" dxfId="110" priority="1971" operator="equal">
      <formula>"STL"</formula>
    </cfRule>
    <cfRule type="cellIs" dxfId="109" priority="1983" operator="equal">
      <formula>"VGK"</formula>
    </cfRule>
    <cfRule type="cellIs" dxfId="108" priority="1970" operator="equal">
      <formula>"MIN"</formula>
    </cfRule>
    <cfRule type="cellIs" dxfId="107" priority="1969" operator="equal">
      <formula>"NJD"</formula>
    </cfRule>
  </conditionalFormatting>
  <conditionalFormatting sqref="M70">
    <cfRule type="cellIs" dxfId="106" priority="1520" operator="equal">
      <formula>"WPG"</formula>
    </cfRule>
    <cfRule type="cellIs" dxfId="105" priority="1521" operator="equal">
      <formula>"VGK"</formula>
    </cfRule>
    <cfRule type="cellIs" dxfId="104" priority="1522" operator="equal">
      <formula>"WSH"</formula>
    </cfRule>
    <cfRule type="cellIs" dxfId="103" priority="1523" operator="equal">
      <formula>"NYR"</formula>
    </cfRule>
    <cfRule type="cellIs" dxfId="102" priority="1524" operator="equal">
      <formula>"TBL"</formula>
    </cfRule>
    <cfRule type="cellIs" dxfId="101" priority="1525" operator="equal">
      <formula>"BOS"</formula>
    </cfRule>
    <cfRule type="cellIs" dxfId="100" priority="1519" operator="equal">
      <formula>"COL"</formula>
    </cfRule>
    <cfRule type="cellIs" dxfId="99" priority="1506" operator="equal">
      <formula>"OTT"</formula>
    </cfRule>
    <cfRule type="cellIs" dxfId="98" priority="1508" operator="equal">
      <formula>"MIN"</formula>
    </cfRule>
    <cfRule type="cellIs" dxfId="97" priority="1509" operator="equal">
      <formula>"STL"</formula>
    </cfRule>
    <cfRule type="cellIs" dxfId="96" priority="1518" operator="equal">
      <formula>"VAN"</formula>
    </cfRule>
    <cfRule type="cellIs" dxfId="95" priority="1514" operator="equal">
      <formula>"FLA"</formula>
    </cfRule>
    <cfRule type="cellIs" dxfId="94" priority="1510" operator="equal">
      <formula>"LAK"</formula>
    </cfRule>
    <cfRule type="cellIs" dxfId="93" priority="1511" operator="equal">
      <formula>"TOR"</formula>
    </cfRule>
    <cfRule type="cellIs" dxfId="92" priority="1512" operator="equal">
      <formula>"CAR"</formula>
    </cfRule>
    <cfRule type="cellIs" dxfId="91" priority="1513" operator="equal">
      <formula>"NYI"</formula>
    </cfRule>
    <cfRule type="cellIs" dxfId="90" priority="1515" operator="equal">
      <formula>"EDM"</formula>
    </cfRule>
    <cfRule type="cellIs" dxfId="89" priority="1516" operator="equal">
      <formula>"DAL"</formula>
    </cfRule>
    <cfRule type="cellIs" dxfId="88" priority="1505" operator="equal">
      <formula>"MTL"</formula>
    </cfRule>
    <cfRule type="cellIs" dxfId="87" priority="1517" operator="equal">
      <formula>"NSH"</formula>
    </cfRule>
    <cfRule type="cellIs" dxfId="86" priority="1507" operator="equal">
      <formula>"NJD"</formula>
    </cfRule>
  </conditionalFormatting>
  <conditionalFormatting sqref="M73">
    <cfRule type="cellIs" dxfId="85" priority="1398" operator="equal">
      <formula>"TBL"</formula>
    </cfRule>
    <cfRule type="cellIs" dxfId="84" priority="1386" operator="equal">
      <formula>"CAR"</formula>
    </cfRule>
    <cfRule type="cellIs" dxfId="83" priority="1385" operator="equal">
      <formula>"TOR"</formula>
    </cfRule>
    <cfRule type="cellIs" dxfId="82" priority="1384" operator="equal">
      <formula>"LAK"</formula>
    </cfRule>
    <cfRule type="cellIs" dxfId="81" priority="1383" operator="equal">
      <formula>"STL"</formula>
    </cfRule>
    <cfRule type="cellIs" dxfId="80" priority="1382" operator="equal">
      <formula>"MIN"</formula>
    </cfRule>
    <cfRule type="cellIs" dxfId="79" priority="1395" operator="equal">
      <formula>"VGK"</formula>
    </cfRule>
    <cfRule type="cellIs" dxfId="78" priority="1380" operator="equal">
      <formula>"OTT"</formula>
    </cfRule>
    <cfRule type="cellIs" dxfId="77" priority="1379" operator="equal">
      <formula>"MTL"</formula>
    </cfRule>
    <cfRule type="cellIs" dxfId="76" priority="1399" operator="equal">
      <formula>"BOS"</formula>
    </cfRule>
    <cfRule type="cellIs" dxfId="75" priority="1397" operator="equal">
      <formula>"NYR"</formula>
    </cfRule>
    <cfRule type="cellIs" dxfId="74" priority="1394" operator="equal">
      <formula>"WPG"</formula>
    </cfRule>
    <cfRule type="cellIs" dxfId="73" priority="1393" operator="equal">
      <formula>"COL"</formula>
    </cfRule>
    <cfRule type="cellIs" dxfId="72" priority="1396" operator="equal">
      <formula>"WSH"</formula>
    </cfRule>
    <cfRule type="cellIs" dxfId="71" priority="1392" operator="equal">
      <formula>"VAN"</formula>
    </cfRule>
    <cfRule type="cellIs" dxfId="70" priority="1391" operator="equal">
      <formula>"NSH"</formula>
    </cfRule>
    <cfRule type="cellIs" dxfId="69" priority="1390" operator="equal">
      <formula>"DAL"</formula>
    </cfRule>
    <cfRule type="cellIs" dxfId="68" priority="1389" operator="equal">
      <formula>"EDM"</formula>
    </cfRule>
    <cfRule type="cellIs" dxfId="67" priority="1388" operator="equal">
      <formula>"FLA"</formula>
    </cfRule>
    <cfRule type="cellIs" dxfId="66" priority="1387" operator="equal">
      <formula>"NYI"</formula>
    </cfRule>
    <cfRule type="cellIs" dxfId="65" priority="1381" operator="equal">
      <formula>"NJD"</formula>
    </cfRule>
  </conditionalFormatting>
  <conditionalFormatting sqref="M75">
    <cfRule type="cellIs" dxfId="64" priority="1131" operator="equal">
      <formula>"CAR"</formula>
    </cfRule>
    <cfRule type="cellIs" dxfId="63" priority="1132" operator="equal">
      <formula>"NYI"</formula>
    </cfRule>
    <cfRule type="cellIs" dxfId="62" priority="1133" operator="equal">
      <formula>"FLA"</formula>
    </cfRule>
    <cfRule type="cellIs" dxfId="61" priority="1134" operator="equal">
      <formula>"EDM"</formula>
    </cfRule>
    <cfRule type="cellIs" dxfId="60" priority="1135" operator="equal">
      <formula>"DAL"</formula>
    </cfRule>
    <cfRule type="cellIs" dxfId="59" priority="1136" operator="equal">
      <formula>"NSH"</formula>
    </cfRule>
    <cfRule type="cellIs" dxfId="58" priority="1137" operator="equal">
      <formula>"VAN"</formula>
    </cfRule>
    <cfRule type="cellIs" dxfId="57" priority="1138" operator="equal">
      <formula>"COL"</formula>
    </cfRule>
    <cfRule type="cellIs" dxfId="56" priority="1139" operator="equal">
      <formula>"WPG"</formula>
    </cfRule>
    <cfRule type="cellIs" dxfId="55" priority="1140" operator="equal">
      <formula>"VGK"</formula>
    </cfRule>
    <cfRule type="cellIs" dxfId="54" priority="1141" operator="equal">
      <formula>"WSH"</formula>
    </cfRule>
    <cfRule type="cellIs" dxfId="53" priority="1142" operator="equal">
      <formula>"NYR"</formula>
    </cfRule>
    <cfRule type="cellIs" dxfId="52" priority="1143" operator="equal">
      <formula>"TBL"</formula>
    </cfRule>
    <cfRule type="cellIs" dxfId="51" priority="1144" operator="equal">
      <formula>"BOS"</formula>
    </cfRule>
    <cfRule type="cellIs" dxfId="50" priority="1124" operator="equal">
      <formula>"MTL"</formula>
    </cfRule>
    <cfRule type="cellIs" dxfId="49" priority="1125" operator="equal">
      <formula>"OTT"</formula>
    </cfRule>
    <cfRule type="cellIs" dxfId="48" priority="1126" operator="equal">
      <formula>"NJD"</formula>
    </cfRule>
    <cfRule type="cellIs" dxfId="47" priority="1127" operator="equal">
      <formula>"MIN"</formula>
    </cfRule>
    <cfRule type="cellIs" dxfId="46" priority="1128" operator="equal">
      <formula>"STL"</formula>
    </cfRule>
    <cfRule type="cellIs" dxfId="45" priority="1129" operator="equal">
      <formula>"LAK"</formula>
    </cfRule>
    <cfRule type="cellIs" dxfId="44" priority="1130" operator="equal">
      <formula>"TOR"</formula>
    </cfRule>
  </conditionalFormatting>
  <conditionalFormatting sqref="M77">
    <cfRule type="cellIs" dxfId="43" priority="671" operator="equal">
      <formula>"VAN"</formula>
    </cfRule>
    <cfRule type="cellIs" dxfId="42" priority="670" operator="equal">
      <formula>"NSH"</formula>
    </cfRule>
    <cfRule type="cellIs" dxfId="41" priority="669" operator="equal">
      <formula>"DAL"</formula>
    </cfRule>
    <cfRule type="cellIs" dxfId="40" priority="668" operator="equal">
      <formula>"EDM"</formula>
    </cfRule>
    <cfRule type="cellIs" dxfId="39" priority="667" operator="equal">
      <formula>"FLA"</formula>
    </cfRule>
    <cfRule type="cellIs" dxfId="38" priority="666" operator="equal">
      <formula>"NYI"</formula>
    </cfRule>
    <cfRule type="cellIs" dxfId="37" priority="665" operator="equal">
      <formula>"CAR"</formula>
    </cfRule>
    <cfRule type="cellIs" dxfId="36" priority="664" operator="equal">
      <formula>"TOR"</formula>
    </cfRule>
    <cfRule type="cellIs" dxfId="35" priority="663" operator="equal">
      <formula>"LAK"</formula>
    </cfRule>
    <cfRule type="cellIs" dxfId="34" priority="662" operator="equal">
      <formula>"STL"</formula>
    </cfRule>
    <cfRule type="cellIs" dxfId="33" priority="661" operator="equal">
      <formula>"MIN"</formula>
    </cfRule>
    <cfRule type="cellIs" dxfId="32" priority="660" operator="equal">
      <formula>"NJD"</formula>
    </cfRule>
    <cfRule type="cellIs" dxfId="31" priority="659" operator="equal">
      <formula>"OTT"</formula>
    </cfRule>
    <cfRule type="cellIs" dxfId="30" priority="658" operator="equal">
      <formula>"MTL"</formula>
    </cfRule>
    <cfRule type="cellIs" dxfId="29" priority="678" operator="equal">
      <formula>"BOS"</formula>
    </cfRule>
    <cfRule type="cellIs" dxfId="28" priority="677" operator="equal">
      <formula>"TBL"</formula>
    </cfRule>
    <cfRule type="cellIs" dxfId="27" priority="676" operator="equal">
      <formula>"NYR"</formula>
    </cfRule>
    <cfRule type="cellIs" dxfId="26" priority="675" operator="equal">
      <formula>"WSH"</formula>
    </cfRule>
    <cfRule type="cellIs" dxfId="25" priority="674" operator="equal">
      <formula>"VGK"</formula>
    </cfRule>
    <cfRule type="cellIs" dxfId="24" priority="673" operator="equal">
      <formula>"WPG"</formula>
    </cfRule>
    <cfRule type="cellIs" dxfId="23" priority="672" operator="equal">
      <formula>"COL"</formula>
    </cfRule>
  </conditionalFormatting>
  <conditionalFormatting sqref="M79">
    <cfRule type="cellIs" dxfId="22" priority="192" operator="equal">
      <formula>"MTL"</formula>
    </cfRule>
    <cfRule type="cellIs" dxfId="21" priority="212" operator="equal">
      <formula>"BOS"</formula>
    </cfRule>
    <cfRule type="cellIs" dxfId="20" priority="211" operator="equal">
      <formula>"TBL"</formula>
    </cfRule>
    <cfRule type="cellIs" dxfId="19" priority="210" operator="equal">
      <formula>"NYR"</formula>
    </cfRule>
    <cfRule type="cellIs" dxfId="18" priority="209" operator="equal">
      <formula>"WSH"</formula>
    </cfRule>
    <cfRule type="cellIs" dxfId="17" priority="208" operator="equal">
      <formula>"VGK"</formula>
    </cfRule>
    <cfRule type="cellIs" dxfId="16" priority="207" operator="equal">
      <formula>"WPG"</formula>
    </cfRule>
    <cfRule type="cellIs" dxfId="15" priority="206" operator="equal">
      <formula>"COL"</formula>
    </cfRule>
    <cfRule type="cellIs" dxfId="14" priority="205" operator="equal">
      <formula>"VAN"</formula>
    </cfRule>
    <cfRule type="cellIs" dxfId="13" priority="204" operator="equal">
      <formula>"NSH"</formula>
    </cfRule>
    <cfRule type="cellIs" dxfId="12" priority="203" operator="equal">
      <formula>"DAL"</formula>
    </cfRule>
    <cfRule type="cellIs" dxfId="11" priority="202" operator="equal">
      <formula>"EDM"</formula>
    </cfRule>
    <cfRule type="cellIs" dxfId="10" priority="201" operator="equal">
      <formula>"FLA"</formula>
    </cfRule>
    <cfRule type="cellIs" dxfId="9" priority="200" operator="equal">
      <formula>"NYI"</formula>
    </cfRule>
    <cfRule type="cellIs" dxfId="8" priority="199" operator="equal">
      <formula>"CAR"</formula>
    </cfRule>
    <cfRule type="cellIs" dxfId="7" priority="198" operator="equal">
      <formula>"TOR"</formula>
    </cfRule>
    <cfRule type="cellIs" dxfId="6" priority="197" operator="equal">
      <formula>"LAK"</formula>
    </cfRule>
    <cfRule type="cellIs" dxfId="5" priority="196" operator="equal">
      <formula>"STL"</formula>
    </cfRule>
    <cfRule type="cellIs" dxfId="4" priority="195" operator="equal">
      <formula>"MIN"</formula>
    </cfRule>
    <cfRule type="cellIs" dxfId="3" priority="194" operator="equal">
      <formula>"NJD"</formula>
    </cfRule>
    <cfRule type="cellIs" dxfId="2" priority="193" operator="equal">
      <formula>"OTT"</formula>
    </cfRule>
  </conditionalFormatting>
  <conditionalFormatting sqref="U1:U1048576">
    <cfRule type="colorScale" priority="3817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3906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3818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3900" operator="equal">
      <formula>0</formula>
    </cfRule>
  </conditionalFormatting>
  <conditionalFormatting sqref="AJ59:AM60">
    <cfRule type="cellIs" dxfId="0" priority="3892" operator="equal">
      <formula>0</formula>
    </cfRule>
  </conditionalFormatting>
  <conditionalFormatting sqref="AM3:AM17">
    <cfRule type="colorScale" priority="3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38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39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39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38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3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3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3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3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3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3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3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3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39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3899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3910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3916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3898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3911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3917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387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8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38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38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38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38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3873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3868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3872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386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2025-05-20T23:09:15Z</dcterms:modified>
</cp:coreProperties>
</file>