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  <sheet state="visible" name="Historia de Usuario" sheetId="3" r:id="rId6"/>
  </sheets>
  <definedNames/>
  <calcPr/>
</workbook>
</file>

<file path=xl/sharedStrings.xml><?xml version="1.0" encoding="utf-8"?>
<sst xmlns="http://schemas.openxmlformats.org/spreadsheetml/2006/main" count="124" uniqueCount="76">
  <si>
    <t>Matriz de Marco de Trabajo de HU (REQUISITOS FUNCIONALES)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</si>
  <si>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</si>
  <si>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</si>
  <si>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</si>
  <si>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</si>
  <si>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</si>
  <si>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</si>
  <si>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</si>
  <si>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</si>
  <si>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</si>
  <si>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</si>
  <si>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</si>
  <si>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</si>
  <si>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</si>
  <si>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</si>
  <si>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</si>
  <si>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registro de inventario se realiza de forma manual una vez a la semana, esto provoca pérdida de tiempo y costos adicionales, además facilita los errores humanos.</t>
  </si>
  <si>
    <t>Programa que permita registrar el inventario de una forma rápida y segura.</t>
  </si>
  <si>
    <t>Para facilitar el manejo de inventario, ahorrando tiempo y costos adicionales por el registro manual.</t>
  </si>
  <si>
    <t>Mayra Ceballos</t>
  </si>
  <si>
    <t>Programa con la información de los productos que permita registrar su entrada y salida mediante código del producto.</t>
  </si>
  <si>
    <t>Valeria Guiaguacundo</t>
  </si>
  <si>
    <t>20/2/2025</t>
  </si>
  <si>
    <t>Alta</t>
  </si>
  <si>
    <t>En proceso</t>
  </si>
  <si>
    <t>Se registran correctamente las entradas y salidas, sin errores.</t>
  </si>
  <si>
    <t>-</t>
  </si>
  <si>
    <t>Gestión de inventario</t>
  </si>
  <si>
    <t>REQ002</t>
  </si>
  <si>
    <t>A veces los productos se terminan por una mala organización y es necesario hacer una compra en ese momento.</t>
  </si>
  <si>
    <t>Enviar alertas cuando el stock sea mínimo</t>
  </si>
  <si>
    <t>Para asegurar que la tienda siempre esté abastecida y evitar compras repentinas.</t>
  </si>
  <si>
    <t>El sistema permite ingresar el mínimo de stock aceptable, cuando el programa registre un producto en este mínimo de stock, mostrará una advertencia.</t>
  </si>
  <si>
    <t>Tammy Caizapanta</t>
  </si>
  <si>
    <t xml:space="preserve">Media </t>
  </si>
  <si>
    <t>Configurar un valor para el stock mínimo y verificar que al llegar a este número se muestre un mensaje de alerta.</t>
  </si>
  <si>
    <t>Alerta de stock bajo</t>
  </si>
  <si>
    <t>REQ003</t>
  </si>
  <si>
    <t>Los reportes de inventario se hacen semanalmente y no siempre son confiables porque la información se pierde.</t>
  </si>
  <si>
    <t>Generar reporte del stock de una forma rápida.</t>
  </si>
  <si>
    <t>Para conocer cuáles productos se están vendiendo más y cuáles menos.</t>
  </si>
  <si>
    <t>El sistema genera reportes de venta seleccionando el código del producto deseado.</t>
  </si>
  <si>
    <t>Benjamín Robalino</t>
  </si>
  <si>
    <t>Generar un reporte cuyos datos coincidan con los ingresados anteriormente.</t>
  </si>
  <si>
    <t>Reporte</t>
  </si>
  <si>
    <t>REQ004</t>
  </si>
  <si>
    <t>La información de los productos nuevos se lleva empíricamente y provoca confusiones.</t>
  </si>
  <si>
    <t>Función que permita añadir un producto nuevo, su categoría e información.</t>
  </si>
  <si>
    <t>Para verificar el inventario y actualizarse mediante la agregacion de nuevos productos.</t>
  </si>
  <si>
    <t>El sistema permite añadir un producto, nombrarlo, darle una categoría, información y según esto se le asigna un código.</t>
  </si>
  <si>
    <t>Estefany Pincha</t>
  </si>
  <si>
    <t>Es posible añadir un producto especificando su nombre y categoría.</t>
  </si>
  <si>
    <t>Añadir producto nuevo</t>
  </si>
  <si>
    <t>No iniciado</t>
  </si>
  <si>
    <t>Baja</t>
  </si>
  <si>
    <t>Terminado</t>
  </si>
  <si>
    <t>Atrasado</t>
  </si>
  <si>
    <t>Matriz de Marco de Trabajo de HU (REQUISITOS NO FUNCIONALES)</t>
  </si>
  <si>
    <t>REQNF001</t>
  </si>
  <si>
    <t>Hay pérdida de tiempo y recursos si el programa es lento</t>
  </si>
  <si>
    <t>El programa debe tener una respuesta rápida</t>
  </si>
  <si>
    <t>Para mejorar la experiencia de usuario y disminuir pérdidas innecesarias de tiempo</t>
  </si>
  <si>
    <t>Optimizar todas las funciones del programa al máximo</t>
  </si>
  <si>
    <t>Todas las funciones del programa se ejecutan en menos de 1 segundo</t>
  </si>
  <si>
    <t>Optimización</t>
  </si>
  <si>
    <t>HISTORIA DE USUARIO (HU)</t>
  </si>
  <si>
    <t>USUARIO</t>
  </si>
  <si>
    <t>Mayra Cevallos</t>
  </si>
  <si>
    <t>TIEMPO</t>
  </si>
  <si>
    <t>PROG. RESP</t>
  </si>
  <si>
    <t>QUE</t>
  </si>
  <si>
    <t>PARA QUE</t>
  </si>
  <si>
    <t>COMO</t>
  </si>
  <si>
    <t>NOMBRE HISTORIA</t>
  </si>
  <si>
    <t>Implementación de sistema de gestión de inventario para cafetería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</si>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</sst>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sz val="9.0"/>
      <color rgb="FF1F1F1F"/>
      <name val="&quot;Google Sans&quot;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3" fontId="8" numFmtId="0" xfId="0" applyAlignment="1" applyBorder="1" applyFill="1" applyFont="1">
      <alignment horizontal="center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2" fillId="4" fontId="10" numFmtId="0" xfId="0" applyAlignment="1" applyBorder="1" applyFill="1" applyFont="1">
      <alignment horizontal="center" shrinkToFit="0" vertical="center" wrapText="1"/>
    </xf>
    <xf borderId="3" fillId="0" fontId="11" numFmtId="0" xfId="0" applyBorder="1" applyFont="1"/>
    <xf borderId="4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5" fillId="4" fontId="2" numFmtId="0" xfId="0" applyBorder="1" applyFont="1"/>
    <xf borderId="6" fillId="4" fontId="9" numFmtId="0" xfId="0" applyAlignment="1" applyBorder="1" applyFont="1">
      <alignment horizontal="left" shrinkToFit="0" vertical="center" wrapText="1"/>
    </xf>
    <xf borderId="6" fillId="4" fontId="1" numFmtId="0" xfId="0" applyBorder="1" applyFont="1"/>
    <xf borderId="6" fillId="4" fontId="2" numFmtId="0" xfId="0" applyBorder="1" applyFont="1"/>
    <xf borderId="7" fillId="4" fontId="2" numFmtId="0" xfId="0" applyBorder="1" applyFont="1"/>
    <xf borderId="8" fillId="4" fontId="2" numFmtId="0" xfId="0" applyBorder="1" applyFont="1"/>
    <xf borderId="1" fillId="5" fontId="12" numFmtId="0" xfId="0" applyAlignment="1" applyBorder="1" applyFill="1" applyFont="1">
      <alignment horizontal="center" vertical="center"/>
    </xf>
    <xf borderId="9" fillId="4" fontId="13" numFmtId="0" xfId="0" applyAlignment="1" applyBorder="1" applyFont="1">
      <alignment vertical="center"/>
    </xf>
    <xf borderId="2" fillId="5" fontId="12" numFmtId="0" xfId="0" applyAlignment="1" applyBorder="1" applyFont="1">
      <alignment horizontal="center" vertical="center"/>
    </xf>
    <xf borderId="9" fillId="4" fontId="2" numFmtId="0" xfId="0" applyBorder="1" applyFont="1"/>
    <xf borderId="10" fillId="4" fontId="2" numFmtId="0" xfId="0" applyBorder="1" applyFont="1"/>
    <xf borderId="1" fillId="6" fontId="14" numFmtId="0" xfId="0" applyAlignment="1" applyBorder="1" applyFill="1" applyFont="1">
      <alignment horizontal="center" readingOrder="0" vertical="center"/>
    </xf>
    <xf borderId="9" fillId="4" fontId="1" numFmtId="0" xfId="0" applyAlignment="1" applyBorder="1" applyFont="1">
      <alignment shrinkToFit="0" vertical="center" wrapText="1"/>
    </xf>
    <xf borderId="2" fillId="6" fontId="1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vertical="center"/>
    </xf>
    <xf borderId="2" fillId="6" fontId="1" numFmtId="0" xfId="0" applyAlignment="1" applyBorder="1" applyFont="1">
      <alignment horizontal="center" vertical="center"/>
    </xf>
    <xf borderId="9" fillId="4" fontId="14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1" fillId="6" fontId="14" numFmtId="0" xfId="0" applyAlignment="1" applyBorder="1" applyFont="1">
      <alignment horizontal="center" vertical="center"/>
    </xf>
    <xf borderId="11" fillId="7" fontId="12" numFmtId="0" xfId="0" applyAlignment="1" applyBorder="1" applyFill="1" applyFont="1">
      <alignment horizontal="center" vertical="center"/>
    </xf>
    <xf borderId="12" fillId="6" fontId="1" numFmtId="0" xfId="0" applyAlignment="1" applyBorder="1" applyFont="1">
      <alignment horizontal="center" shrinkToFit="0" vertical="center" wrapText="1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12" fillId="8" fontId="15" numFmtId="0" xfId="0" applyAlignment="1" applyBorder="1" applyFill="1" applyFont="1">
      <alignment horizontal="center" vertical="center"/>
    </xf>
    <xf borderId="22" fillId="2" fontId="14" numFmtId="0" xfId="0" applyAlignment="1" applyBorder="1" applyFont="1">
      <alignment horizontal="center" readingOrder="0" vertical="center"/>
    </xf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12" fillId="5" fontId="12" numFmtId="0" xfId="0" applyAlignment="1" applyBorder="1" applyFont="1">
      <alignment horizontal="center" vertical="center"/>
    </xf>
    <xf borderId="12" fillId="6" fontId="1" numFmtId="0" xfId="0" applyAlignment="1" applyBorder="1" applyFont="1">
      <alignment horizontal="center" vertical="center"/>
    </xf>
    <xf borderId="28" fillId="4" fontId="2" numFmtId="0" xfId="0" applyBorder="1" applyFont="1"/>
    <xf borderId="29" fillId="4" fontId="2" numFmtId="0" xfId="0" applyBorder="1" applyFont="1"/>
    <xf borderId="30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27.0"/>
    <col customWidth="1" min="4" max="5" width="24.0"/>
    <col customWidth="1" min="6" max="6" width="10.63"/>
    <col customWidth="1" min="7" max="7" width="31.88"/>
    <col customWidth="1" min="8" max="8" width="12.75"/>
    <col customWidth="1" min="9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 ht="45.0" customHeight="1">
      <c r="B2" s="4" t="s">
        <v>0</v>
      </c>
    </row>
    <row r="3" ht="5.25" customHeight="1">
      <c r="H3" s="5"/>
      <c r="I3" s="1"/>
      <c r="J3" s="1"/>
      <c r="K3" s="2"/>
      <c r="L3" s="3"/>
    </row>
    <row r="4" ht="78.75" customHeight="1">
      <c r="B4" s="6" t="s">
        <v>1</v>
      </c>
      <c r="C4" s="6" t="s">
        <v>2</v>
      </c>
      <c r="D4" s="7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</row>
    <row r="5" ht="88.5" customHeight="1">
      <c r="B5" s="8" t="s">
        <v>15</v>
      </c>
      <c r="C5" s="9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10">
        <v>3.0</v>
      </c>
      <c r="J5" s="9" t="s">
        <v>22</v>
      </c>
      <c r="K5" s="9" t="s">
        <v>23</v>
      </c>
      <c r="L5" s="10" t="s">
        <v>24</v>
      </c>
      <c r="M5" s="9" t="s">
        <v>25</v>
      </c>
      <c r="N5" s="10" t="s">
        <v>26</v>
      </c>
      <c r="O5" s="9" t="s">
        <v>27</v>
      </c>
    </row>
    <row r="6" ht="88.5" customHeight="1">
      <c r="B6" s="11" t="s">
        <v>28</v>
      </c>
      <c r="C6" s="9" t="s">
        <v>29</v>
      </c>
      <c r="D6" s="9" t="s">
        <v>30</v>
      </c>
      <c r="E6" s="9" t="s">
        <v>31</v>
      </c>
      <c r="F6" s="9" t="s">
        <v>19</v>
      </c>
      <c r="G6" s="9" t="s">
        <v>32</v>
      </c>
      <c r="H6" s="9" t="s">
        <v>33</v>
      </c>
      <c r="I6" s="9">
        <v>1.0</v>
      </c>
      <c r="J6" s="9" t="s">
        <v>22</v>
      </c>
      <c r="K6" s="9" t="s">
        <v>34</v>
      </c>
      <c r="L6" s="9" t="s">
        <v>24</v>
      </c>
      <c r="M6" s="9" t="s">
        <v>35</v>
      </c>
      <c r="N6" s="9" t="s">
        <v>26</v>
      </c>
      <c r="O6" s="9" t="s">
        <v>36</v>
      </c>
    </row>
    <row r="7" ht="88.5" customHeight="1">
      <c r="A7" s="12"/>
      <c r="B7" s="11" t="s">
        <v>37</v>
      </c>
      <c r="C7" s="9" t="s">
        <v>38</v>
      </c>
      <c r="D7" s="9" t="s">
        <v>39</v>
      </c>
      <c r="E7" s="9" t="s">
        <v>40</v>
      </c>
      <c r="F7" s="9" t="s">
        <v>19</v>
      </c>
      <c r="G7" s="9" t="s">
        <v>41</v>
      </c>
      <c r="H7" s="9" t="s">
        <v>42</v>
      </c>
      <c r="I7" s="9">
        <v>2.0</v>
      </c>
      <c r="J7" s="9" t="s">
        <v>22</v>
      </c>
      <c r="K7" s="9" t="s">
        <v>23</v>
      </c>
      <c r="L7" s="9" t="s">
        <v>24</v>
      </c>
      <c r="M7" s="9" t="s">
        <v>43</v>
      </c>
      <c r="N7" s="9" t="s">
        <v>26</v>
      </c>
      <c r="O7" s="9" t="s">
        <v>44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88.5" customHeight="1">
      <c r="B8" s="11" t="s">
        <v>45</v>
      </c>
      <c r="C8" s="9" t="s">
        <v>46</v>
      </c>
      <c r="D8" s="9" t="s">
        <v>47</v>
      </c>
      <c r="E8" s="9" t="s">
        <v>48</v>
      </c>
      <c r="F8" s="9" t="s">
        <v>19</v>
      </c>
      <c r="G8" s="9" t="s">
        <v>49</v>
      </c>
      <c r="H8" s="9" t="s">
        <v>50</v>
      </c>
      <c r="I8" s="9">
        <v>3.0</v>
      </c>
      <c r="J8" s="9" t="s">
        <v>22</v>
      </c>
      <c r="K8" s="9" t="s">
        <v>34</v>
      </c>
      <c r="L8" s="9" t="s">
        <v>24</v>
      </c>
      <c r="M8" s="9" t="s">
        <v>51</v>
      </c>
      <c r="N8" s="9" t="s">
        <v>26</v>
      </c>
      <c r="O8" s="9" t="s">
        <v>52</v>
      </c>
    </row>
    <row r="9" ht="72.0" customHeight="1"/>
    <row r="10" ht="65.25" customHeight="1">
      <c r="I10" s="1"/>
      <c r="J10" s="1"/>
      <c r="K10" s="13"/>
      <c r="L10" s="3"/>
    </row>
    <row r="11" ht="64.5" customHeight="1">
      <c r="I11" s="1"/>
      <c r="J11" s="1"/>
      <c r="K11" s="13"/>
      <c r="L11" s="3"/>
    </row>
    <row r="12" ht="39.75" customHeight="1">
      <c r="I12" s="1"/>
      <c r="J12" s="1"/>
      <c r="K12" s="2"/>
      <c r="L12" s="3"/>
    </row>
    <row r="13" ht="39.75" customHeight="1">
      <c r="I13" s="1"/>
      <c r="J13" s="1"/>
      <c r="K13" s="2"/>
      <c r="L13" s="3"/>
    </row>
    <row r="14" ht="39.75" customHeight="1">
      <c r="I14" s="1"/>
      <c r="J14" s="1"/>
      <c r="K14" s="2"/>
      <c r="L14" s="3"/>
    </row>
    <row r="15" ht="19.5" customHeight="1">
      <c r="I15" s="1"/>
      <c r="J15" s="1"/>
      <c r="K15" s="14" t="s">
        <v>23</v>
      </c>
      <c r="L15" s="15" t="s">
        <v>53</v>
      </c>
      <c r="M15" s="5"/>
    </row>
    <row r="16" ht="19.5" customHeight="1">
      <c r="I16" s="1"/>
      <c r="J16" s="1"/>
      <c r="K16" s="14" t="s">
        <v>34</v>
      </c>
      <c r="L16" s="15" t="s">
        <v>24</v>
      </c>
      <c r="M16" s="5"/>
    </row>
    <row r="17" ht="19.5" customHeight="1">
      <c r="I17" s="1"/>
      <c r="J17" s="1"/>
      <c r="K17" s="14" t="s">
        <v>54</v>
      </c>
      <c r="L17" s="15" t="s">
        <v>55</v>
      </c>
      <c r="M17" s="5"/>
    </row>
    <row r="18" ht="19.5" customHeight="1">
      <c r="I18" s="1"/>
      <c r="J18" s="1"/>
      <c r="K18" s="14"/>
      <c r="L18" s="15" t="s">
        <v>56</v>
      </c>
      <c r="M18" s="5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B2:O2"/>
  </mergeCells>
  <dataValidations>
    <dataValidation type="list" allowBlank="1" showErrorMessage="1" sqref="K5:K8">
      <formula1>$K$15:$K$17</formula1>
    </dataValidation>
    <dataValidation type="list" allowBlank="1" showErrorMessage="1" sqref="L5:L8">
      <formula1>$L$15:$L$18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2.5"/>
    <col customWidth="1" min="8" max="8" width="12.75"/>
    <col customWidth="1" min="9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57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11" t="s">
        <v>58</v>
      </c>
      <c r="C6" s="9" t="s">
        <v>59</v>
      </c>
      <c r="D6" s="9" t="s">
        <v>60</v>
      </c>
      <c r="E6" s="9" t="s">
        <v>61</v>
      </c>
      <c r="F6" s="9" t="s">
        <v>19</v>
      </c>
      <c r="G6" s="9" t="s">
        <v>62</v>
      </c>
      <c r="H6" s="9" t="s">
        <v>50</v>
      </c>
      <c r="I6" s="9">
        <v>2.0</v>
      </c>
      <c r="J6" s="9" t="s">
        <v>22</v>
      </c>
      <c r="K6" s="9" t="s">
        <v>23</v>
      </c>
      <c r="L6" s="9" t="s">
        <v>24</v>
      </c>
      <c r="M6" s="9" t="s">
        <v>63</v>
      </c>
      <c r="N6" s="10"/>
      <c r="O6" s="9" t="s">
        <v>64</v>
      </c>
    </row>
    <row r="7" ht="72.0" customHeight="1"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ht="66.0" customHeight="1">
      <c r="A8" s="12"/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66.0" customHeight="1">
      <c r="B9" s="11"/>
      <c r="C9" s="1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ht="39.75" customHeight="1">
      <c r="I10" s="1"/>
      <c r="J10" s="1"/>
      <c r="K10" s="2"/>
      <c r="L10" s="3"/>
    </row>
    <row r="11" ht="19.5" customHeight="1">
      <c r="I11" s="1"/>
      <c r="J11" s="1"/>
      <c r="K11" s="14" t="s">
        <v>23</v>
      </c>
      <c r="L11" s="15" t="s">
        <v>53</v>
      </c>
      <c r="M11" s="5"/>
    </row>
    <row r="12" ht="19.5" customHeight="1">
      <c r="I12" s="1"/>
      <c r="J12" s="1"/>
      <c r="K12" s="14" t="s">
        <v>34</v>
      </c>
      <c r="L12" s="15" t="s">
        <v>24</v>
      </c>
      <c r="M12" s="5"/>
    </row>
    <row r="13" ht="19.5" customHeight="1">
      <c r="I13" s="1"/>
      <c r="J13" s="1"/>
      <c r="K13" s="14" t="s">
        <v>54</v>
      </c>
      <c r="L13" s="15" t="s">
        <v>55</v>
      </c>
      <c r="M13" s="5"/>
    </row>
    <row r="14" ht="19.5" customHeight="1">
      <c r="I14" s="1"/>
      <c r="J14" s="1"/>
      <c r="K14" s="14"/>
      <c r="L14" s="15" t="s">
        <v>56</v>
      </c>
      <c r="M14" s="5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O3"/>
  </mergeCells>
  <dataValidations>
    <dataValidation type="list" allowBlank="1" showErrorMessage="1" sqref="L6:L9">
      <formula1>$L$11:$L$14</formula1>
    </dataValidation>
    <dataValidation type="list" allowBlank="1" showErrorMessage="1" sqref="K6:K9">
      <formula1>$K$11:$K$13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7"/>
      <c r="D4" s="17"/>
      <c r="E4" s="17"/>
      <c r="F4" s="5"/>
    </row>
    <row r="5" hidden="1">
      <c r="C5" s="17"/>
      <c r="D5" s="17"/>
      <c r="E5" s="17"/>
      <c r="F5" s="5"/>
    </row>
    <row r="6" ht="39.75" customHeight="1">
      <c r="B6" s="18" t="s">
        <v>65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ht="9.75" customHeight="1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ht="30.0" customHeight="1">
      <c r="B9" s="27"/>
      <c r="C9" s="28" t="s">
        <v>1</v>
      </c>
      <c r="D9" s="29"/>
      <c r="E9" s="30" t="s">
        <v>66</v>
      </c>
      <c r="F9" s="20"/>
      <c r="G9" s="29"/>
      <c r="H9" s="30" t="s">
        <v>11</v>
      </c>
      <c r="I9" s="20"/>
      <c r="J9" s="31"/>
      <c r="K9" s="31"/>
      <c r="L9" s="31"/>
      <c r="M9" s="31"/>
      <c r="N9" s="31"/>
      <c r="O9" s="31"/>
      <c r="P9" s="32"/>
    </row>
    <row r="10" ht="30.0" customHeight="1">
      <c r="B10" s="27"/>
      <c r="C10" s="33" t="s">
        <v>45</v>
      </c>
      <c r="D10" s="34"/>
      <c r="E10" s="35" t="s">
        <v>67</v>
      </c>
      <c r="F10" s="20"/>
      <c r="G10" s="36"/>
      <c r="H10" s="37" t="str">
        <f>VLOOKUP(C10,'Requisitos Funcionales'!B5:O11,11,0)</f>
        <v>En proceso</v>
      </c>
      <c r="I10" s="20"/>
      <c r="J10" s="36"/>
      <c r="K10" s="31"/>
      <c r="L10" s="31"/>
      <c r="M10" s="31"/>
      <c r="N10" s="31"/>
      <c r="O10" s="31"/>
      <c r="P10" s="32"/>
    </row>
    <row r="11" ht="9.75" customHeight="1">
      <c r="B11" s="27"/>
      <c r="C11" s="38"/>
      <c r="D11" s="34"/>
      <c r="E11" s="39"/>
      <c r="F11" s="39"/>
      <c r="G11" s="36"/>
      <c r="H11" s="39"/>
      <c r="I11" s="39"/>
      <c r="J11" s="36"/>
      <c r="K11" s="39"/>
      <c r="L11" s="39"/>
      <c r="M11" s="31"/>
      <c r="N11" s="39"/>
      <c r="O11" s="39"/>
      <c r="P11" s="32"/>
    </row>
    <row r="12" ht="30.0" customHeight="1">
      <c r="B12" s="27"/>
      <c r="C12" s="28" t="s">
        <v>68</v>
      </c>
      <c r="D12" s="34"/>
      <c r="E12" s="30" t="s">
        <v>10</v>
      </c>
      <c r="F12" s="20"/>
      <c r="G12" s="36"/>
      <c r="H12" s="30" t="s">
        <v>69</v>
      </c>
      <c r="I12" s="20"/>
      <c r="J12" s="36"/>
      <c r="K12" s="39"/>
      <c r="L12" s="39"/>
      <c r="M12" s="31"/>
      <c r="N12" s="39"/>
      <c r="O12" s="39"/>
      <c r="P12" s="32"/>
    </row>
    <row r="13" ht="30.0" customHeight="1">
      <c r="B13" s="27"/>
      <c r="C13" s="40">
        <f>VLOOKUP('Historia de Usuario'!C10,'Requisitos Funcionales'!B5:O11,8,0)</f>
        <v>3</v>
      </c>
      <c r="D13" s="34"/>
      <c r="E13" s="37" t="str">
        <f>VLOOKUP(C10,'Requisitos Funcionales'!B5:O11,10,0)</f>
        <v>Media </v>
      </c>
      <c r="F13" s="20"/>
      <c r="G13" s="36"/>
      <c r="H13" s="37" t="str">
        <f>VLOOKUP(C10,'Requisitos Funcionales'!B5:O11,7,0)</f>
        <v>Estefany Pincha</v>
      </c>
      <c r="I13" s="20"/>
      <c r="J13" s="36"/>
      <c r="K13" s="39"/>
      <c r="L13" s="39"/>
      <c r="M13" s="31"/>
      <c r="N13" s="39"/>
      <c r="O13" s="39"/>
      <c r="P13" s="32"/>
    </row>
    <row r="14" ht="9.75" customHeight="1">
      <c r="B14" s="27"/>
      <c r="C14" s="31"/>
      <c r="D14" s="34"/>
      <c r="E14" s="31"/>
      <c r="F14" s="31"/>
      <c r="G14" s="36"/>
      <c r="H14" s="36"/>
      <c r="I14" s="31"/>
      <c r="J14" s="31"/>
      <c r="K14" s="31"/>
      <c r="L14" s="31"/>
      <c r="M14" s="31"/>
      <c r="N14" s="31"/>
      <c r="O14" s="31"/>
      <c r="P14" s="32"/>
    </row>
    <row r="15" ht="19.5" customHeight="1">
      <c r="B15" s="27"/>
      <c r="C15" s="41" t="s">
        <v>70</v>
      </c>
      <c r="D15" s="42" t="str">
        <f>VLOOKUP(C10,'Requisitos Funcionales'!B5:O11,3,0)</f>
        <v>Función que permita añadir un producto nuevo, su categoría e información.</v>
      </c>
      <c r="E15" s="43"/>
      <c r="F15" s="31"/>
      <c r="G15" s="41" t="s">
        <v>71</v>
      </c>
      <c r="H15" s="42" t="str">
        <f>VLOOKUP(C10,'Requisitos Funcionales'!B5:O11,4,0)</f>
        <v>Para verificar el inventario y actualizarse mediante la agregacion de nuevos productos.</v>
      </c>
      <c r="I15" s="44"/>
      <c r="J15" s="43"/>
      <c r="K15" s="31"/>
      <c r="L15" s="41" t="s">
        <v>72</v>
      </c>
      <c r="M15" s="42" t="str">
        <f>VLOOKUP(C10,'Requisitos Funcionales'!B5:O11,6,0)</f>
        <v>El sistema permite añadir un producto, nombrarlo, darle una categoría, información y según esto se le asigna un código.</v>
      </c>
      <c r="N15" s="44"/>
      <c r="O15" s="43"/>
      <c r="P15" s="32"/>
    </row>
    <row r="16" ht="19.5" customHeight="1">
      <c r="B16" s="27"/>
      <c r="C16" s="45"/>
      <c r="D16" s="46"/>
      <c r="E16" s="47"/>
      <c r="F16" s="31"/>
      <c r="G16" s="45"/>
      <c r="H16" s="46"/>
      <c r="J16" s="47"/>
      <c r="K16" s="31"/>
      <c r="L16" s="45"/>
      <c r="M16" s="46"/>
      <c r="O16" s="47"/>
      <c r="P16" s="32"/>
    </row>
    <row r="17" ht="19.5" customHeight="1">
      <c r="B17" s="27"/>
      <c r="C17" s="48"/>
      <c r="D17" s="49"/>
      <c r="E17" s="50"/>
      <c r="F17" s="31"/>
      <c r="G17" s="48"/>
      <c r="H17" s="49"/>
      <c r="I17" s="51"/>
      <c r="J17" s="50"/>
      <c r="K17" s="31"/>
      <c r="L17" s="48"/>
      <c r="M17" s="49"/>
      <c r="N17" s="51"/>
      <c r="O17" s="50"/>
      <c r="P17" s="32"/>
    </row>
    <row r="18" ht="9.75" customHeight="1">
      <c r="B18" s="27"/>
      <c r="C18" s="31"/>
      <c r="D18" s="31"/>
      <c r="E18" s="31"/>
      <c r="F18" s="31"/>
      <c r="G18" s="36"/>
      <c r="H18" s="36"/>
      <c r="I18" s="36"/>
      <c r="J18" s="31"/>
      <c r="K18" s="31"/>
      <c r="L18" s="31"/>
      <c r="M18" s="31"/>
      <c r="N18" s="31"/>
      <c r="O18" s="31"/>
      <c r="P18" s="32"/>
    </row>
    <row r="19" ht="19.5" customHeight="1">
      <c r="B19" s="27"/>
      <c r="C19" s="52" t="s">
        <v>73</v>
      </c>
      <c r="D19" s="43"/>
      <c r="E19" s="53" t="s">
        <v>74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32"/>
    </row>
    <row r="20" ht="19.5" customHeight="1">
      <c r="B20" s="27"/>
      <c r="C20" s="49"/>
      <c r="D20" s="50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32"/>
    </row>
    <row r="21" ht="9.75" customHeight="1">
      <c r="B21" s="27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/>
    </row>
    <row r="22" ht="19.5" customHeight="1">
      <c r="B22" s="27"/>
      <c r="C22" s="59" t="s">
        <v>75</v>
      </c>
      <c r="D22" s="43"/>
      <c r="E22" s="42" t="str">
        <f>VLOOKUP(C10,'Requisitos Funcionales'!B5:O11,12,0)</f>
        <v>Es posible añadir un producto especificando su nombre y categoría.</v>
      </c>
      <c r="F22" s="44"/>
      <c r="G22" s="44"/>
      <c r="H22" s="43"/>
      <c r="I22" s="31"/>
      <c r="J22" s="59" t="s">
        <v>13</v>
      </c>
      <c r="K22" s="43"/>
      <c r="L22" s="60" t="str">
        <f>VLOOKUP(C10,'Requisitos Funcionales'!B5:O11,13,0)</f>
        <v>-</v>
      </c>
      <c r="M22" s="44"/>
      <c r="N22" s="44"/>
      <c r="O22" s="43"/>
      <c r="P22" s="32"/>
    </row>
    <row r="23" ht="19.5" customHeight="1">
      <c r="B23" s="27"/>
      <c r="C23" s="46"/>
      <c r="D23" s="47"/>
      <c r="E23" s="46"/>
      <c r="H23" s="47"/>
      <c r="I23" s="31"/>
      <c r="J23" s="46"/>
      <c r="K23" s="47"/>
      <c r="L23" s="46"/>
      <c r="O23" s="47"/>
      <c r="P23" s="32"/>
    </row>
    <row r="24" ht="19.5" customHeight="1">
      <c r="B24" s="27"/>
      <c r="C24" s="49"/>
      <c r="D24" s="50"/>
      <c r="E24" s="49"/>
      <c r="F24" s="51"/>
      <c r="G24" s="51"/>
      <c r="H24" s="50"/>
      <c r="I24" s="31"/>
      <c r="J24" s="49"/>
      <c r="K24" s="50"/>
      <c r="L24" s="49"/>
      <c r="M24" s="51"/>
      <c r="N24" s="51"/>
      <c r="O24" s="50"/>
      <c r="P24" s="32"/>
    </row>
    <row r="25" ht="9.75" customHeight="1"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Funcionales'!$B$5:$B$8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