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  <sheet state="visible" name="Historia de Usuario" sheetId="3" r:id="rId6"/>
  </sheets>
  <definedNames/>
  <calcPr/>
</workbook>
</file>

<file path=xl/sharedStrings.xml><?xml version="1.0" encoding="utf-8"?>
<sst xmlns="http://schemas.openxmlformats.org/spreadsheetml/2006/main" count="137" uniqueCount="83">
  <si>
    <t>Matriz de Marco de Trabajo de HU (REQUISITOS FUNCIONALES)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</si>
  <si>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</si>
  <si>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</si>
  <si>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</si>
  <si>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</si>
  <si>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</si>
  <si>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</si>
  <si>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</si>
  <si>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</si>
  <si>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</si>
  <si>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</si>
  <si>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</si>
  <si>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</si>
  <si>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</si>
  <si>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</si>
  <si>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</si>
  <si>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registro de inventario se realiza de forma manual una vez a la semana, esto provoca pérdida de tiempo y costos adicionales, además facilita los errores humanos.</t>
  </si>
  <si>
    <t>Programa que permita registrar el inventario de una forma rápida y segura.</t>
  </si>
  <si>
    <t>Para facilitar el manejo de inventario, ahorrando tiempo y costos adicionales por el registro manual.</t>
  </si>
  <si>
    <t>Mayra Ceballos</t>
  </si>
  <si>
    <t>Programa con la información de los productos que permita registrar su entrada y salida mediante código del producto.</t>
  </si>
  <si>
    <t>Valeria Guiaguacundo</t>
  </si>
  <si>
    <t>20/2/2025</t>
  </si>
  <si>
    <t>Alta</t>
  </si>
  <si>
    <t>En proceso</t>
  </si>
  <si>
    <t>Se registran correctamente las entradas y salidas, sin errores.</t>
  </si>
  <si>
    <t>-</t>
  </si>
  <si>
    <t>Gestión de inventario</t>
  </si>
  <si>
    <t>REQ002</t>
  </si>
  <si>
    <t>A veces los productos se terminan por una mala organización y es necesario hacer una compra en ese momento.</t>
  </si>
  <si>
    <t>Enviar alertas cuando el stock sea mínimo</t>
  </si>
  <si>
    <t>Para asegurar que la tienda siempre esté abastecida y evitar compras repentinas.</t>
  </si>
  <si>
    <t>El sistema permite ingresar el mínimo de stock aceptable, cuando el programa registre un producto en este mínimo de stock, mostrará una advertencia.</t>
  </si>
  <si>
    <t>Tammy Caizapanta</t>
  </si>
  <si>
    <t xml:space="preserve">Media </t>
  </si>
  <si>
    <t>Configurar un valor para el stock mínimo y verificar que al llegar a este número se muestre un mensaje de alerta.</t>
  </si>
  <si>
    <t>Alerta de stock bajo</t>
  </si>
  <si>
    <t>REQ003</t>
  </si>
  <si>
    <t>Los reportes de inventario se hacen semanalmente y no siempre son confiables porque la información se pierde.</t>
  </si>
  <si>
    <t>Generar reporte del stock de una forma rápida.</t>
  </si>
  <si>
    <t>Para conocer cuáles productos se están vendiendo más y cuáles menos.</t>
  </si>
  <si>
    <t>El sistema genera reportes de venta seleccionando el código del producto deseado.</t>
  </si>
  <si>
    <t>Benjamín Robalino</t>
  </si>
  <si>
    <t>Generar un reporte cuyos datos coincidan con los ingresados anteriormente.</t>
  </si>
  <si>
    <t>Reporte</t>
  </si>
  <si>
    <t>REQ004</t>
  </si>
  <si>
    <t>Los datos se pierden o caen en malas manos</t>
  </si>
  <si>
    <t>Garantizar la seguridad e integridad de los datos.</t>
  </si>
  <si>
    <t>Para evitar que la información sea manipulada, se pierda o no sea confiable.</t>
  </si>
  <si>
    <t>Asegurar el acceso al programa mediante una contraseña</t>
  </si>
  <si>
    <t>Estefany Pincha</t>
  </si>
  <si>
    <t>Baja</t>
  </si>
  <si>
    <t>Verificar que el acceso no se otorga al ingresar una contraseña incorrecta</t>
  </si>
  <si>
    <t>Contraseña de acceso</t>
  </si>
  <si>
    <t>REQ005</t>
  </si>
  <si>
    <t>La información de los productos nuevos se lleva empíricamente y provoca confusiones.</t>
  </si>
  <si>
    <t>Función que permita añadir un producto nuevo, su categoría e información.</t>
  </si>
  <si>
    <t>Para darle dinamismo al sistema de inventarios y que pueda estar actualizado.</t>
  </si>
  <si>
    <t>El sistema permite añadir un producto, nombrarlo, darle una categoría, información y según esto se le asigna un código.</t>
  </si>
  <si>
    <t>Es posible añadir un producto especificando su nombre y categoría.</t>
  </si>
  <si>
    <t>Añadir producto nuevo</t>
  </si>
  <si>
    <t>No iniciado</t>
  </si>
  <si>
    <t>Terminado</t>
  </si>
  <si>
    <t>Atrasado</t>
  </si>
  <si>
    <t>Matriz de Marco de Trabajo de HU (REQUISITOS NO FUNCIONALES)</t>
  </si>
  <si>
    <t>REQNF001</t>
  </si>
  <si>
    <t>Hay pérdida de tiempo y recursos si el programa es lento</t>
  </si>
  <si>
    <t>El programa debe tener una respuesta rápida</t>
  </si>
  <si>
    <t>Para mejorar la experiencia de usuario y disminuir pérdidas innecesarias de tiempo</t>
  </si>
  <si>
    <t>Optimizar todas las funciones del programa al máximo</t>
  </si>
  <si>
    <t>Todas las funciones del programa se ejecutan en menos de 1 segundo</t>
  </si>
  <si>
    <t>Optimización</t>
  </si>
  <si>
    <t>HISTORIA DE USUARIO (HU)</t>
  </si>
  <si>
    <t>USUARIO</t>
  </si>
  <si>
    <t>Mayra Cevallos</t>
  </si>
  <si>
    <t>TIEMPO</t>
  </si>
  <si>
    <t>PROG. RESP</t>
  </si>
  <si>
    <t>QUE</t>
  </si>
  <si>
    <t>PARA QUE</t>
  </si>
  <si>
    <t>COMO</t>
  </si>
  <si>
    <t>NOMBRE HISTORIA</t>
  </si>
  <si>
    <t>Implementación de sistema de gestión de inventario para cafetería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</si>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</sst>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rgb="FF1F1F1F"/>
      <name val="&quot;Google Sans&quot;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9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9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0" fillId="3" fontId="7" numFmtId="0" xfId="0" applyAlignment="1" applyFill="1" applyFont="1">
      <alignment horizontal="center" readingOrder="0" shrinkToFit="0" vertical="center" wrapText="1"/>
    </xf>
    <xf borderId="5" fillId="0" fontId="6" numFmtId="14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3" fillId="0" fontId="6" numFmtId="14" xfId="0" applyAlignment="1" applyBorder="1" applyFont="1" applyNumberForma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6" numFmtId="1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left" shrinkToFit="0" vertical="center" wrapText="1"/>
    </xf>
    <xf borderId="10" fillId="4" fontId="10" numFmtId="0" xfId="0" applyAlignment="1" applyBorder="1" applyFill="1" applyFont="1">
      <alignment horizontal="center" shrinkToFit="0" vertical="center" wrapText="1"/>
    </xf>
    <xf borderId="11" fillId="0" fontId="11" numFmtId="0" xfId="0" applyBorder="1" applyFont="1"/>
    <xf borderId="12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3" fillId="4" fontId="2" numFmtId="0" xfId="0" applyBorder="1" applyFont="1"/>
    <xf borderId="14" fillId="4" fontId="9" numFmtId="0" xfId="0" applyAlignment="1" applyBorder="1" applyFont="1">
      <alignment horizontal="left" shrinkToFit="0" vertical="center" wrapText="1"/>
    </xf>
    <xf borderId="14" fillId="4" fontId="1" numFmtId="0" xfId="0" applyBorder="1" applyFont="1"/>
    <xf borderId="14" fillId="4" fontId="2" numFmtId="0" xfId="0" applyBorder="1" applyFont="1"/>
    <xf borderId="15" fillId="4" fontId="2" numFmtId="0" xfId="0" applyBorder="1" applyFont="1"/>
    <xf borderId="16" fillId="4" fontId="2" numFmtId="0" xfId="0" applyBorder="1" applyFont="1"/>
    <xf borderId="5" fillId="5" fontId="12" numFmtId="0" xfId="0" applyAlignment="1" applyBorder="1" applyFill="1" applyFont="1">
      <alignment horizontal="center" vertical="center"/>
    </xf>
    <xf borderId="17" fillId="4" fontId="13" numFmtId="0" xfId="0" applyAlignment="1" applyBorder="1" applyFont="1">
      <alignment vertical="center"/>
    </xf>
    <xf borderId="10" fillId="5" fontId="12" numFmtId="0" xfId="0" applyAlignment="1" applyBorder="1" applyFont="1">
      <alignment horizontal="center" vertical="center"/>
    </xf>
    <xf borderId="17" fillId="4" fontId="2" numFmtId="0" xfId="0" applyBorder="1" applyFont="1"/>
    <xf borderId="18" fillId="4" fontId="2" numFmtId="0" xfId="0" applyBorder="1" applyFont="1"/>
    <xf borderId="5" fillId="6" fontId="14" numFmtId="0" xfId="0" applyAlignment="1" applyBorder="1" applyFill="1" applyFont="1">
      <alignment horizontal="center" readingOrder="0" vertical="center"/>
    </xf>
    <xf borderId="17" fillId="4" fontId="1" numFmtId="0" xfId="0" applyAlignment="1" applyBorder="1" applyFont="1">
      <alignment shrinkToFit="0" vertical="center" wrapText="1"/>
    </xf>
    <xf borderId="10" fillId="6" fontId="1" numFmtId="0" xfId="0" applyAlignment="1" applyBorder="1" applyFont="1">
      <alignment horizontal="center" readingOrder="0" vertical="center"/>
    </xf>
    <xf borderId="17" fillId="4" fontId="1" numFmtId="0" xfId="0" applyAlignment="1" applyBorder="1" applyFont="1">
      <alignment vertical="center"/>
    </xf>
    <xf borderId="10" fillId="6" fontId="1" numFmtId="0" xfId="0" applyAlignment="1" applyBorder="1" applyFont="1">
      <alignment horizontal="center" vertical="center"/>
    </xf>
    <xf borderId="17" fillId="4" fontId="14" numFmtId="0" xfId="0" applyAlignment="1" applyBorder="1" applyFont="1">
      <alignment horizontal="center" vertical="center"/>
    </xf>
    <xf borderId="17" fillId="4" fontId="1" numFmtId="0" xfId="0" applyAlignment="1" applyBorder="1" applyFont="1">
      <alignment horizontal="center" vertical="center"/>
    </xf>
    <xf borderId="5" fillId="6" fontId="14" numFmtId="0" xfId="0" applyAlignment="1" applyBorder="1" applyFont="1">
      <alignment horizontal="center" vertical="center"/>
    </xf>
    <xf borderId="19" fillId="7" fontId="12" numFmtId="0" xfId="0" applyAlignment="1" applyBorder="1" applyFill="1" applyFont="1">
      <alignment horizontal="center" vertical="center"/>
    </xf>
    <xf borderId="20" fillId="6" fontId="1" numFmtId="0" xfId="0" applyAlignment="1" applyBorder="1" applyFont="1">
      <alignment horizontal="center" shrinkToFit="0" vertical="center" wrapText="1"/>
    </xf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29" fillId="0" fontId="11" numFmtId="0" xfId="0" applyBorder="1" applyFont="1"/>
    <xf borderId="20" fillId="8" fontId="15" numFmtId="0" xfId="0" applyAlignment="1" applyBorder="1" applyFill="1" applyFont="1">
      <alignment horizontal="center" vertical="center"/>
    </xf>
    <xf borderId="30" fillId="2" fontId="14" numFmtId="0" xfId="0" applyAlignment="1" applyBorder="1" applyFont="1">
      <alignment horizontal="center" readingOrder="0" vertical="center"/>
    </xf>
    <xf borderId="31" fillId="0" fontId="11" numFmtId="0" xfId="0" applyBorder="1" applyFont="1"/>
    <xf borderId="32" fillId="0" fontId="11" numFmtId="0" xfId="0" applyBorder="1" applyFont="1"/>
    <xf borderId="33" fillId="0" fontId="11" numFmtId="0" xfId="0" applyBorder="1" applyFont="1"/>
    <xf borderId="34" fillId="0" fontId="11" numFmtId="0" xfId="0" applyBorder="1" applyFont="1"/>
    <xf borderId="35" fillId="0" fontId="11" numFmtId="0" xfId="0" applyBorder="1" applyFont="1"/>
    <xf borderId="20" fillId="5" fontId="12" numFmtId="0" xfId="0" applyAlignment="1" applyBorder="1" applyFont="1">
      <alignment horizontal="center" vertical="center"/>
    </xf>
    <xf borderId="20" fillId="6" fontId="1" numFmtId="0" xfId="0" applyAlignment="1" applyBorder="1" applyFont="1">
      <alignment horizontal="center" vertical="center"/>
    </xf>
    <xf borderId="36" fillId="4" fontId="2" numFmtId="0" xfId="0" applyBorder="1" applyFont="1"/>
    <xf borderId="37" fillId="4" fontId="2" numFmtId="0" xfId="0" applyBorder="1" applyFont="1"/>
    <xf borderId="38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2.5"/>
    <col customWidth="1" min="8" max="8" width="12.75"/>
    <col customWidth="1" min="9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>
        <v>3.0</v>
      </c>
      <c r="J6" s="9" t="s">
        <v>22</v>
      </c>
      <c r="K6" s="11" t="s">
        <v>23</v>
      </c>
      <c r="L6" s="12" t="s">
        <v>24</v>
      </c>
      <c r="M6" s="13" t="s">
        <v>25</v>
      </c>
      <c r="N6" s="10" t="s">
        <v>26</v>
      </c>
      <c r="O6" s="9" t="s">
        <v>27</v>
      </c>
    </row>
    <row r="7" ht="72.0" customHeight="1">
      <c r="B7" s="14" t="s">
        <v>28</v>
      </c>
      <c r="C7" s="15" t="s">
        <v>29</v>
      </c>
      <c r="D7" s="15" t="s">
        <v>30</v>
      </c>
      <c r="E7" s="16" t="s">
        <v>31</v>
      </c>
      <c r="F7" s="16" t="s">
        <v>19</v>
      </c>
      <c r="G7" s="16" t="s">
        <v>32</v>
      </c>
      <c r="H7" s="16" t="s">
        <v>33</v>
      </c>
      <c r="I7" s="16">
        <v>1.0</v>
      </c>
      <c r="J7" s="16" t="s">
        <v>22</v>
      </c>
      <c r="K7" s="9" t="s">
        <v>34</v>
      </c>
      <c r="L7" s="17" t="s">
        <v>24</v>
      </c>
      <c r="M7" s="16" t="s">
        <v>35</v>
      </c>
      <c r="N7" s="18" t="s">
        <v>26</v>
      </c>
      <c r="O7" s="16" t="s">
        <v>36</v>
      </c>
    </row>
    <row r="8" ht="66.0" customHeight="1">
      <c r="A8" s="19"/>
      <c r="B8" s="20" t="s">
        <v>37</v>
      </c>
      <c r="C8" s="18" t="s">
        <v>38</v>
      </c>
      <c r="D8" s="18" t="s">
        <v>39</v>
      </c>
      <c r="E8" s="18" t="s">
        <v>40</v>
      </c>
      <c r="F8" s="16" t="s">
        <v>19</v>
      </c>
      <c r="G8" s="18" t="s">
        <v>41</v>
      </c>
      <c r="H8" s="18" t="s">
        <v>42</v>
      </c>
      <c r="I8" s="18">
        <v>2.0</v>
      </c>
      <c r="J8" s="16" t="s">
        <v>22</v>
      </c>
      <c r="K8" s="9" t="s">
        <v>23</v>
      </c>
      <c r="L8" s="18" t="s">
        <v>24</v>
      </c>
      <c r="M8" s="18" t="s">
        <v>43</v>
      </c>
      <c r="N8" s="18" t="s">
        <v>26</v>
      </c>
      <c r="O8" s="18" t="s">
        <v>44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66.0" customHeight="1">
      <c r="B9" s="21" t="s">
        <v>45</v>
      </c>
      <c r="C9" s="22" t="s">
        <v>46</v>
      </c>
      <c r="D9" s="18" t="s">
        <v>47</v>
      </c>
      <c r="E9" s="18" t="s">
        <v>48</v>
      </c>
      <c r="F9" s="16" t="s">
        <v>19</v>
      </c>
      <c r="G9" s="18" t="s">
        <v>49</v>
      </c>
      <c r="H9" s="18" t="s">
        <v>50</v>
      </c>
      <c r="I9" s="18">
        <v>1.0</v>
      </c>
      <c r="J9" s="16" t="s">
        <v>22</v>
      </c>
      <c r="K9" s="9" t="s">
        <v>51</v>
      </c>
      <c r="L9" s="18" t="s">
        <v>24</v>
      </c>
      <c r="M9" s="18" t="s">
        <v>52</v>
      </c>
      <c r="N9" s="18" t="s">
        <v>26</v>
      </c>
      <c r="O9" s="18" t="s">
        <v>53</v>
      </c>
    </row>
    <row r="10" ht="66.0" customHeight="1">
      <c r="B10" s="21" t="s">
        <v>54</v>
      </c>
      <c r="C10" s="18" t="s">
        <v>55</v>
      </c>
      <c r="D10" s="18" t="s">
        <v>56</v>
      </c>
      <c r="E10" s="18" t="s">
        <v>57</v>
      </c>
      <c r="F10" s="18" t="s">
        <v>19</v>
      </c>
      <c r="G10" s="18" t="s">
        <v>58</v>
      </c>
      <c r="H10" s="18" t="s">
        <v>42</v>
      </c>
      <c r="I10" s="18">
        <v>3.0</v>
      </c>
      <c r="J10" s="18" t="s">
        <v>22</v>
      </c>
      <c r="K10" s="9" t="s">
        <v>51</v>
      </c>
      <c r="L10" s="18" t="s">
        <v>24</v>
      </c>
      <c r="M10" s="18" t="s">
        <v>59</v>
      </c>
      <c r="N10" s="18" t="s">
        <v>26</v>
      </c>
      <c r="O10" s="18" t="s">
        <v>60</v>
      </c>
    </row>
    <row r="11" ht="78.0" customHeight="1">
      <c r="B11" s="14"/>
      <c r="C11" s="12"/>
      <c r="D11" s="12"/>
      <c r="E11" s="12"/>
      <c r="F11" s="12"/>
      <c r="G11" s="12"/>
      <c r="H11" s="12"/>
      <c r="I11" s="12"/>
      <c r="J11" s="23"/>
      <c r="K11" s="10"/>
      <c r="L11" s="12"/>
      <c r="M11" s="12"/>
      <c r="N11" s="12"/>
      <c r="O11" s="12"/>
    </row>
    <row r="12" ht="101.25" customHeight="1">
      <c r="B12" s="24"/>
      <c r="C12" s="10"/>
      <c r="D12" s="10"/>
      <c r="E12" s="10"/>
      <c r="F12" s="12"/>
      <c r="G12" s="10"/>
      <c r="H12" s="10"/>
      <c r="I12" s="10"/>
      <c r="J12" s="25"/>
      <c r="K12" s="10"/>
      <c r="L12" s="10"/>
      <c r="M12" s="10"/>
      <c r="N12" s="10"/>
      <c r="O12" s="10"/>
    </row>
    <row r="13" ht="55.5" customHeight="1">
      <c r="B13" s="24"/>
      <c r="C13" s="10"/>
      <c r="D13" s="10"/>
      <c r="E13" s="10"/>
      <c r="F13" s="10"/>
      <c r="G13" s="10"/>
      <c r="H13" s="10"/>
      <c r="I13" s="10"/>
      <c r="J13" s="26"/>
      <c r="K13" s="10"/>
      <c r="L13" s="10"/>
      <c r="M13" s="27"/>
      <c r="N13" s="27"/>
      <c r="O13" s="27"/>
    </row>
    <row r="14" ht="97.5" customHeight="1">
      <c r="B14" s="24"/>
      <c r="C14" s="10"/>
      <c r="D14" s="10"/>
      <c r="E14" s="10"/>
      <c r="F14" s="10"/>
      <c r="G14" s="10"/>
      <c r="H14" s="10"/>
      <c r="I14" s="28"/>
      <c r="J14" s="29"/>
      <c r="K14" s="30"/>
      <c r="L14" s="10"/>
      <c r="M14" s="10"/>
      <c r="N14" s="10"/>
      <c r="O14" s="10"/>
    </row>
    <row r="15" ht="72.0" customHeight="1"/>
    <row r="16" ht="65.25" customHeight="1">
      <c r="I16" s="1"/>
      <c r="J16" s="1"/>
      <c r="K16" s="31"/>
      <c r="L16" s="3"/>
    </row>
    <row r="17" ht="64.5" customHeight="1">
      <c r="I17" s="1"/>
      <c r="J17" s="1"/>
      <c r="K17" s="31"/>
      <c r="L17" s="3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39.75" customHeight="1">
      <c r="I20" s="1"/>
      <c r="J20" s="1"/>
      <c r="K20" s="2"/>
      <c r="L20" s="3"/>
    </row>
    <row r="21" ht="19.5" customHeight="1">
      <c r="I21" s="1"/>
      <c r="J21" s="1"/>
      <c r="K21" s="32" t="s">
        <v>23</v>
      </c>
      <c r="L21" s="33" t="s">
        <v>61</v>
      </c>
      <c r="M21" s="5"/>
    </row>
    <row r="22" ht="19.5" customHeight="1">
      <c r="I22" s="1"/>
      <c r="J22" s="1"/>
      <c r="K22" s="32" t="s">
        <v>34</v>
      </c>
      <c r="L22" s="33" t="s">
        <v>24</v>
      </c>
      <c r="M22" s="5"/>
    </row>
    <row r="23" ht="19.5" customHeight="1">
      <c r="I23" s="1"/>
      <c r="J23" s="1"/>
      <c r="K23" s="32" t="s">
        <v>51</v>
      </c>
      <c r="L23" s="33" t="s">
        <v>62</v>
      </c>
      <c r="M23" s="5"/>
    </row>
    <row r="24" ht="19.5" customHeight="1">
      <c r="I24" s="1"/>
      <c r="J24" s="1"/>
      <c r="K24" s="32"/>
      <c r="L24" s="33" t="s">
        <v>63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14">
      <formula1>$L$21:$L$24</formula1>
    </dataValidation>
    <dataValidation type="list" allowBlank="1" showErrorMessage="1" sqref="K6:K14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2.5"/>
    <col customWidth="1" min="8" max="8" width="12.75"/>
    <col customWidth="1" min="9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64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34" t="s">
        <v>65</v>
      </c>
      <c r="C6" s="9" t="s">
        <v>66</v>
      </c>
      <c r="D6" s="9" t="s">
        <v>67</v>
      </c>
      <c r="E6" s="9" t="s">
        <v>68</v>
      </c>
      <c r="F6" s="9" t="s">
        <v>19</v>
      </c>
      <c r="G6" s="9" t="s">
        <v>69</v>
      </c>
      <c r="H6" s="9" t="s">
        <v>50</v>
      </c>
      <c r="I6" s="9">
        <v>2.0</v>
      </c>
      <c r="J6" s="9" t="s">
        <v>22</v>
      </c>
      <c r="K6" s="11" t="s">
        <v>23</v>
      </c>
      <c r="L6" s="18" t="s">
        <v>24</v>
      </c>
      <c r="M6" s="13" t="s">
        <v>70</v>
      </c>
      <c r="N6" s="10"/>
      <c r="O6" s="9" t="s">
        <v>71</v>
      </c>
    </row>
    <row r="7" ht="72.0" customHeight="1">
      <c r="B7" s="14"/>
      <c r="C7" s="15"/>
      <c r="D7" s="15"/>
      <c r="E7" s="16"/>
      <c r="F7" s="16"/>
      <c r="G7" s="16"/>
      <c r="H7" s="16"/>
      <c r="I7" s="16"/>
      <c r="J7" s="16"/>
      <c r="K7" s="9"/>
      <c r="L7" s="17"/>
      <c r="M7" s="16"/>
      <c r="N7" s="18"/>
      <c r="O7" s="16"/>
    </row>
    <row r="8" ht="66.0" customHeight="1">
      <c r="A8" s="19"/>
      <c r="B8" s="20"/>
      <c r="C8" s="18"/>
      <c r="D8" s="18"/>
      <c r="E8" s="18"/>
      <c r="F8" s="16"/>
      <c r="G8" s="18"/>
      <c r="H8" s="18"/>
      <c r="I8" s="18"/>
      <c r="J8" s="16"/>
      <c r="K8" s="9"/>
      <c r="L8" s="18"/>
      <c r="M8" s="18"/>
      <c r="N8" s="18"/>
      <c r="O8" s="18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66.0" customHeight="1">
      <c r="B9" s="21"/>
      <c r="C9" s="22"/>
      <c r="D9" s="18"/>
      <c r="E9" s="18"/>
      <c r="F9" s="16"/>
      <c r="G9" s="18"/>
      <c r="H9" s="18"/>
      <c r="I9" s="18"/>
      <c r="J9" s="16"/>
      <c r="K9" s="9"/>
      <c r="L9" s="18"/>
      <c r="M9" s="18"/>
      <c r="N9" s="18"/>
      <c r="O9" s="18"/>
    </row>
    <row r="10" ht="66.0" customHeight="1">
      <c r="B10" s="21"/>
      <c r="C10" s="18"/>
      <c r="D10" s="18"/>
      <c r="E10" s="18"/>
      <c r="F10" s="18"/>
      <c r="G10" s="18"/>
      <c r="H10" s="18"/>
      <c r="I10" s="18"/>
      <c r="J10" s="18"/>
      <c r="K10" s="9"/>
      <c r="L10" s="18"/>
      <c r="M10" s="18"/>
      <c r="N10" s="18"/>
      <c r="O10" s="18"/>
    </row>
    <row r="11" ht="78.0" customHeight="1">
      <c r="B11" s="14"/>
      <c r="C11" s="12"/>
      <c r="D11" s="12"/>
      <c r="E11" s="12"/>
      <c r="F11" s="12"/>
      <c r="G11" s="12"/>
      <c r="H11" s="12"/>
      <c r="I11" s="12"/>
      <c r="J11" s="23"/>
      <c r="K11" s="10"/>
      <c r="L11" s="12"/>
      <c r="M11" s="12"/>
      <c r="N11" s="12"/>
      <c r="O11" s="12"/>
    </row>
    <row r="12" ht="101.25" customHeight="1">
      <c r="B12" s="24"/>
      <c r="C12" s="10"/>
      <c r="D12" s="10"/>
      <c r="E12" s="10"/>
      <c r="F12" s="12"/>
      <c r="G12" s="10"/>
      <c r="H12" s="10"/>
      <c r="I12" s="10"/>
      <c r="J12" s="25"/>
      <c r="K12" s="10"/>
      <c r="L12" s="10"/>
      <c r="M12" s="10"/>
      <c r="N12" s="10"/>
      <c r="O12" s="10"/>
    </row>
    <row r="13" ht="55.5" customHeight="1">
      <c r="B13" s="24"/>
      <c r="C13" s="10"/>
      <c r="D13" s="10"/>
      <c r="E13" s="10"/>
      <c r="F13" s="10"/>
      <c r="G13" s="10"/>
      <c r="H13" s="10"/>
      <c r="I13" s="10"/>
      <c r="J13" s="26"/>
      <c r="K13" s="10"/>
      <c r="L13" s="10"/>
      <c r="M13" s="27"/>
      <c r="N13" s="27"/>
      <c r="O13" s="27"/>
    </row>
    <row r="14" ht="97.5" customHeight="1">
      <c r="B14" s="24"/>
      <c r="C14" s="10"/>
      <c r="D14" s="10"/>
      <c r="E14" s="10"/>
      <c r="F14" s="10"/>
      <c r="G14" s="10"/>
      <c r="H14" s="10"/>
      <c r="I14" s="28"/>
      <c r="J14" s="29"/>
      <c r="K14" s="30"/>
      <c r="L14" s="10"/>
      <c r="M14" s="10"/>
      <c r="N14" s="10"/>
      <c r="O14" s="10"/>
    </row>
    <row r="15" ht="72.0" customHeight="1"/>
    <row r="16" ht="65.25" customHeight="1">
      <c r="I16" s="1"/>
      <c r="J16" s="1"/>
      <c r="K16" s="31"/>
      <c r="L16" s="3"/>
    </row>
    <row r="17" ht="64.5" customHeight="1">
      <c r="I17" s="1"/>
      <c r="J17" s="1"/>
      <c r="K17" s="31"/>
      <c r="L17" s="3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39.75" customHeight="1">
      <c r="I20" s="1"/>
      <c r="J20" s="1"/>
      <c r="K20" s="2"/>
      <c r="L20" s="3"/>
    </row>
    <row r="21" ht="19.5" customHeight="1">
      <c r="I21" s="1"/>
      <c r="J21" s="1"/>
      <c r="K21" s="32" t="s">
        <v>23</v>
      </c>
      <c r="L21" s="33" t="s">
        <v>61</v>
      </c>
      <c r="M21" s="5"/>
    </row>
    <row r="22" ht="19.5" customHeight="1">
      <c r="I22" s="1"/>
      <c r="J22" s="1"/>
      <c r="K22" s="32" t="s">
        <v>34</v>
      </c>
      <c r="L22" s="33" t="s">
        <v>24</v>
      </c>
      <c r="M22" s="5"/>
    </row>
    <row r="23" ht="19.5" customHeight="1">
      <c r="I23" s="1"/>
      <c r="J23" s="1"/>
      <c r="K23" s="32" t="s">
        <v>51</v>
      </c>
      <c r="L23" s="33" t="s">
        <v>62</v>
      </c>
      <c r="M23" s="5"/>
    </row>
    <row r="24" ht="19.5" customHeight="1">
      <c r="I24" s="1"/>
      <c r="J24" s="1"/>
      <c r="K24" s="32"/>
      <c r="L24" s="33" t="s">
        <v>63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14">
      <formula1>$L$21:$L$24</formula1>
    </dataValidation>
    <dataValidation type="list" allowBlank="1" showErrorMessage="1" sqref="K6:K14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35"/>
      <c r="D4" s="35"/>
      <c r="E4" s="35"/>
      <c r="F4" s="5"/>
    </row>
    <row r="5" hidden="1">
      <c r="C5" s="35"/>
      <c r="D5" s="35"/>
      <c r="E5" s="35"/>
      <c r="F5" s="5"/>
    </row>
    <row r="6" ht="39.75" customHeight="1">
      <c r="B6" s="36" t="s">
        <v>72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ht="9.75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ht="9.75" customHeight="1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ht="30.0" customHeight="1">
      <c r="B9" s="45"/>
      <c r="C9" s="46" t="s">
        <v>1</v>
      </c>
      <c r="D9" s="47"/>
      <c r="E9" s="48" t="s">
        <v>73</v>
      </c>
      <c r="F9" s="38"/>
      <c r="G9" s="47"/>
      <c r="H9" s="48" t="s">
        <v>11</v>
      </c>
      <c r="I9" s="38"/>
      <c r="J9" s="49"/>
      <c r="K9" s="49"/>
      <c r="L9" s="49"/>
      <c r="M9" s="49"/>
      <c r="N9" s="49"/>
      <c r="O9" s="49"/>
      <c r="P9" s="50"/>
    </row>
    <row r="10" ht="30.0" customHeight="1">
      <c r="B10" s="45"/>
      <c r="C10" s="51" t="s">
        <v>45</v>
      </c>
      <c r="D10" s="52"/>
      <c r="E10" s="53" t="s">
        <v>74</v>
      </c>
      <c r="F10" s="38"/>
      <c r="G10" s="54"/>
      <c r="H10" s="55" t="str">
        <f>VLOOKUP(C10,'Requisitos Funcionales'!B6:O17,11,0)</f>
        <v>En proceso</v>
      </c>
      <c r="I10" s="38"/>
      <c r="J10" s="54"/>
      <c r="K10" s="49"/>
      <c r="L10" s="49"/>
      <c r="M10" s="49"/>
      <c r="N10" s="49"/>
      <c r="O10" s="49"/>
      <c r="P10" s="50"/>
    </row>
    <row r="11" ht="9.75" customHeight="1">
      <c r="B11" s="45"/>
      <c r="C11" s="56"/>
      <c r="D11" s="52"/>
      <c r="E11" s="57"/>
      <c r="F11" s="57"/>
      <c r="G11" s="54"/>
      <c r="H11" s="57"/>
      <c r="I11" s="57"/>
      <c r="J11" s="54"/>
      <c r="K11" s="57"/>
      <c r="L11" s="57"/>
      <c r="M11" s="49"/>
      <c r="N11" s="57"/>
      <c r="O11" s="57"/>
      <c r="P11" s="50"/>
    </row>
    <row r="12" ht="30.0" customHeight="1">
      <c r="B12" s="45"/>
      <c r="C12" s="46" t="s">
        <v>75</v>
      </c>
      <c r="D12" s="52"/>
      <c r="E12" s="48" t="s">
        <v>10</v>
      </c>
      <c r="F12" s="38"/>
      <c r="G12" s="54"/>
      <c r="H12" s="48" t="s">
        <v>76</v>
      </c>
      <c r="I12" s="38"/>
      <c r="J12" s="54"/>
      <c r="K12" s="57"/>
      <c r="L12" s="57"/>
      <c r="M12" s="49"/>
      <c r="N12" s="57"/>
      <c r="O12" s="57"/>
      <c r="P12" s="50"/>
    </row>
    <row r="13" ht="30.0" customHeight="1">
      <c r="B13" s="45"/>
      <c r="C13" s="58">
        <f>VLOOKUP('Historia de Usuario'!C10,'Requisitos Funcionales'!B6:O17,8,0)</f>
        <v>1</v>
      </c>
      <c r="D13" s="52"/>
      <c r="E13" s="55" t="str">
        <f>VLOOKUP(C10,'Requisitos Funcionales'!B6:O17,10,0)</f>
        <v>Baja</v>
      </c>
      <c r="F13" s="38"/>
      <c r="G13" s="54"/>
      <c r="H13" s="55" t="str">
        <f>VLOOKUP(C10,'Requisitos Funcionales'!B6:O17,7,0)</f>
        <v>Estefany Pincha</v>
      </c>
      <c r="I13" s="38"/>
      <c r="J13" s="54"/>
      <c r="K13" s="57"/>
      <c r="L13" s="57"/>
      <c r="M13" s="49"/>
      <c r="N13" s="57"/>
      <c r="O13" s="57"/>
      <c r="P13" s="50"/>
    </row>
    <row r="14" ht="9.75" customHeight="1">
      <c r="B14" s="45"/>
      <c r="C14" s="49"/>
      <c r="D14" s="52"/>
      <c r="E14" s="49"/>
      <c r="F14" s="49"/>
      <c r="G14" s="54"/>
      <c r="H14" s="54"/>
      <c r="I14" s="49"/>
      <c r="J14" s="49"/>
      <c r="K14" s="49"/>
      <c r="L14" s="49"/>
      <c r="M14" s="49"/>
      <c r="N14" s="49"/>
      <c r="O14" s="49"/>
      <c r="P14" s="50"/>
    </row>
    <row r="15" ht="19.5" customHeight="1">
      <c r="B15" s="45"/>
      <c r="C15" s="59" t="s">
        <v>77</v>
      </c>
      <c r="D15" s="60" t="str">
        <f>VLOOKUP(C10,'Requisitos Funcionales'!B6:O17,3,0)</f>
        <v>Garantizar la seguridad e integridad de los datos.</v>
      </c>
      <c r="E15" s="61"/>
      <c r="F15" s="49"/>
      <c r="G15" s="59" t="s">
        <v>78</v>
      </c>
      <c r="H15" s="60" t="str">
        <f>VLOOKUP(C10,'Requisitos Funcionales'!B6:O17,4,0)</f>
        <v>Para evitar que la información sea manipulada, se pierda o no sea confiable.</v>
      </c>
      <c r="I15" s="62"/>
      <c r="J15" s="61"/>
      <c r="K15" s="49"/>
      <c r="L15" s="59" t="s">
        <v>79</v>
      </c>
      <c r="M15" s="60" t="str">
        <f>VLOOKUP(C10,'Requisitos Funcionales'!B6:O17,6,0)</f>
        <v>Asegurar el acceso al programa mediante una contraseña</v>
      </c>
      <c r="N15" s="62"/>
      <c r="O15" s="61"/>
      <c r="P15" s="50"/>
    </row>
    <row r="16" ht="19.5" customHeight="1">
      <c r="B16" s="45"/>
      <c r="C16" s="63"/>
      <c r="D16" s="64"/>
      <c r="E16" s="65"/>
      <c r="F16" s="49"/>
      <c r="G16" s="63"/>
      <c r="H16" s="64"/>
      <c r="J16" s="65"/>
      <c r="K16" s="49"/>
      <c r="L16" s="63"/>
      <c r="M16" s="64"/>
      <c r="O16" s="65"/>
      <c r="P16" s="50"/>
    </row>
    <row r="17" ht="19.5" customHeight="1">
      <c r="B17" s="45"/>
      <c r="C17" s="66"/>
      <c r="D17" s="67"/>
      <c r="E17" s="68"/>
      <c r="F17" s="49"/>
      <c r="G17" s="66"/>
      <c r="H17" s="67"/>
      <c r="I17" s="69"/>
      <c r="J17" s="68"/>
      <c r="K17" s="49"/>
      <c r="L17" s="66"/>
      <c r="M17" s="67"/>
      <c r="N17" s="69"/>
      <c r="O17" s="68"/>
      <c r="P17" s="50"/>
    </row>
    <row r="18" ht="9.75" customHeight="1">
      <c r="B18" s="45"/>
      <c r="C18" s="49"/>
      <c r="D18" s="49"/>
      <c r="E18" s="49"/>
      <c r="F18" s="49"/>
      <c r="G18" s="54"/>
      <c r="H18" s="54"/>
      <c r="I18" s="54"/>
      <c r="J18" s="49"/>
      <c r="K18" s="49"/>
      <c r="L18" s="49"/>
      <c r="M18" s="49"/>
      <c r="N18" s="49"/>
      <c r="O18" s="49"/>
      <c r="P18" s="50"/>
    </row>
    <row r="19" ht="19.5" customHeight="1">
      <c r="B19" s="45"/>
      <c r="C19" s="70" t="s">
        <v>80</v>
      </c>
      <c r="D19" s="61"/>
      <c r="E19" s="71" t="s">
        <v>81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50"/>
    </row>
    <row r="20" ht="19.5" customHeight="1">
      <c r="B20" s="45"/>
      <c r="C20" s="67"/>
      <c r="D20" s="68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50"/>
    </row>
    <row r="21" ht="9.75" customHeight="1">
      <c r="B21" s="4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</row>
    <row r="22" ht="19.5" customHeight="1">
      <c r="B22" s="45"/>
      <c r="C22" s="77" t="s">
        <v>82</v>
      </c>
      <c r="D22" s="61"/>
      <c r="E22" s="60" t="str">
        <f>VLOOKUP(C10,'Requisitos Funcionales'!B6:O17,12,0)</f>
        <v>Verificar que el acceso no se otorga al ingresar una contraseña incorrecta</v>
      </c>
      <c r="F22" s="62"/>
      <c r="G22" s="62"/>
      <c r="H22" s="61"/>
      <c r="I22" s="49"/>
      <c r="J22" s="77" t="s">
        <v>13</v>
      </c>
      <c r="K22" s="61"/>
      <c r="L22" s="78" t="str">
        <f>VLOOKUP(C10,'Requisitos Funcionales'!B6:O17,13,0)</f>
        <v>-</v>
      </c>
      <c r="M22" s="62"/>
      <c r="N22" s="62"/>
      <c r="O22" s="61"/>
      <c r="P22" s="50"/>
    </row>
    <row r="23" ht="19.5" customHeight="1">
      <c r="B23" s="45"/>
      <c r="C23" s="64"/>
      <c r="D23" s="65"/>
      <c r="E23" s="64"/>
      <c r="H23" s="65"/>
      <c r="I23" s="49"/>
      <c r="J23" s="64"/>
      <c r="K23" s="65"/>
      <c r="L23" s="64"/>
      <c r="O23" s="65"/>
      <c r="P23" s="50"/>
    </row>
    <row r="24" ht="19.5" customHeight="1">
      <c r="B24" s="45"/>
      <c r="C24" s="67"/>
      <c r="D24" s="68"/>
      <c r="E24" s="67"/>
      <c r="F24" s="69"/>
      <c r="G24" s="69"/>
      <c r="H24" s="68"/>
      <c r="I24" s="49"/>
      <c r="J24" s="67"/>
      <c r="K24" s="68"/>
      <c r="L24" s="67"/>
      <c r="M24" s="69"/>
      <c r="N24" s="69"/>
      <c r="O24" s="68"/>
      <c r="P24" s="50"/>
    </row>
    <row r="25" ht="9.75" customHeight="1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