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lan\Documents\Quarantine-Lifestyle-Analysis\"/>
    </mc:Choice>
  </mc:AlternateContent>
  <xr:revisionPtr revIDLastSave="0" documentId="13_ncr:1_{9F488CE7-078F-44BD-B87F-8D943E7546F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1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</calcChain>
</file>

<file path=xl/sharedStrings.xml><?xml version="1.0" encoding="utf-8"?>
<sst xmlns="http://schemas.openxmlformats.org/spreadsheetml/2006/main" count="419" uniqueCount="65">
  <si>
    <t>ID</t>
  </si>
  <si>
    <t>Start time</t>
  </si>
  <si>
    <t>Completion time</t>
  </si>
  <si>
    <t>Email</t>
  </si>
  <si>
    <t>Name</t>
  </si>
  <si>
    <t>How many hours a week do you currently work and/or attend class?</t>
  </si>
  <si>
    <t>How many people do you currently live with?</t>
  </si>
  <si>
    <t>How many hours a week do you currently spend on making or fixing things as a hobby?</t>
  </si>
  <si>
    <t>Do you have pets? How many?</t>
  </si>
  <si>
    <t>Do you feel like you decide how your day goes?</t>
  </si>
  <si>
    <t>How many hours a week do you currently spend studying outside of class?</t>
  </si>
  <si>
    <t>How many hours a week do you currently spend socializing with your social inner circle?</t>
  </si>
  <si>
    <t>Do you currently work from home?</t>
  </si>
  <si>
    <t>How many hours a week do you currently spend exercising?</t>
  </si>
  <si>
    <t>At the end of the week, do you feel like you have more or less things on your To-do list?</t>
  </si>
  <si>
    <t>Do you feel that the quarantine has made you more or less connected to others?</t>
  </si>
  <si>
    <t>How old are you?</t>
  </si>
  <si>
    <t>How many hours a week do you currently spend socializing with people who aren't in your inner circle, outside of work/class?</t>
  </si>
  <si>
    <t>How do you feel going throughout your day?</t>
  </si>
  <si>
    <t>How many hours a night do you sleep?</t>
  </si>
  <si>
    <t>Do you feel that the quarantine has resulted in spending more or less time talking with your boss, teachers, and work peers?</t>
  </si>
  <si>
    <t>Do you feel like you decide what’s on your To-do list?</t>
  </si>
  <si>
    <t>How many hours a day do you spend outside?</t>
  </si>
  <si>
    <t>Do you currently feel like you are more rested, or overworked?</t>
  </si>
  <si>
    <t>How many hours a week do you spend reading something you enjoy?</t>
  </si>
  <si>
    <t>anonymous</t>
  </si>
  <si>
    <t>1</t>
  </si>
  <si>
    <t>4</t>
  </si>
  <si>
    <t>3</t>
  </si>
  <si>
    <t>2</t>
  </si>
  <si>
    <t>Yes</t>
  </si>
  <si>
    <t>Less</t>
  </si>
  <si>
    <t>0.5</t>
  </si>
  <si>
    <t>5</t>
  </si>
  <si>
    <t>More</t>
  </si>
  <si>
    <t>8</t>
  </si>
  <si>
    <t>10</t>
  </si>
  <si>
    <t>0</t>
  </si>
  <si>
    <t>No Change</t>
  </si>
  <si>
    <t>1.5</t>
  </si>
  <si>
    <t>No</t>
  </si>
  <si>
    <t>24</t>
  </si>
  <si>
    <t>What is the average Outlook score?</t>
  </si>
  <si>
    <t>How many hours a week are accounted for?</t>
  </si>
  <si>
    <t>Row Labels</t>
  </si>
  <si>
    <t>Grand Total</t>
  </si>
  <si>
    <t>Max of What is the average Outlook score?</t>
  </si>
  <si>
    <t>What was the completion time?</t>
  </si>
  <si>
    <t>Do you work or attend class for at least 15 hours per week?</t>
  </si>
  <si>
    <t>Do you live with other people?</t>
  </si>
  <si>
    <t>Do you live with more than 1 person?</t>
  </si>
  <si>
    <t>Do you work or attend class more than 40 hours a week?</t>
  </si>
  <si>
    <t>Do you have pets?</t>
  </si>
  <si>
    <t>Conversion - Do you have more/less things on your To-do list at the end of the week? (More, No Change, Less - 0, 1, 2)</t>
  </si>
  <si>
    <t>Do you work or attend class at least 60 hours a week?</t>
  </si>
  <si>
    <t>Do you spend at least 5 hours a week studying outside of class?</t>
  </si>
  <si>
    <t>Do you spend at least 5 hours a week socializing with your social inner circle?</t>
  </si>
  <si>
    <t>Conversion - Do you currently work from home? (Yes, No - 1, 0)</t>
  </si>
  <si>
    <t>Do you get at least 2 hours of excercize each week?</t>
  </si>
  <si>
    <t>Do you get at least 10 hours of excercize each week?</t>
  </si>
  <si>
    <t>Do you spend at least 5 hours a week socializing with people who aren't in your social inner circle, outside of work/class?</t>
  </si>
  <si>
    <t>How much sleep do you get per night? (9+hours, 7+hours, 5+hours, less - 3, 2, 1, 0)</t>
  </si>
  <si>
    <t>Do you spend time outside?</t>
  </si>
  <si>
    <t>Do you spend time reading something you enjoy?</t>
  </si>
  <si>
    <t>||INFERRED QUESTIONS||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</si>
</sst>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2" fillId="0" borderId="0" xfId="0" quotePrefix="1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NumberFormat="1" applyFont="1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2" fillId="0" borderId="0" xfId="0" quotePrefix="1" applyNumberFormat="1" applyFont="1"/>
    <xf numFmtId="0" fontId="1" fillId="0" borderId="0" xfId="0" applyFont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165" formatCode="0.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[Quarantine Survey(1-90).xlsx]Sheet2!PivotTable1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Sheet2!$E$13:$E$24</c:f>
              <c:strCach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10</c:v>
                </c:pt>
                <c:pt idx="5">
                  <c:v>2</c:v>
                </c:pt>
                <c:pt idx="6">
                  <c:v>24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</c:strCache>
            </c:strRef>
          </c:cat>
          <c:val>
            <c:numRef>
              <c:f>Sheet2!$F$13:$F$24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7.6</c:v>
                </c:pt>
                <c:pt idx="3">
                  <c:v>6.6</c:v>
                </c:pt>
                <c:pt idx="4">
                  <c:v>7.6</c:v>
                </c:pt>
                <c:pt idx="5">
                  <c:v>8</c:v>
                </c:pt>
                <c:pt idx="6">
                  <c:v>8.1999999999999993</c:v>
                </c:pt>
                <c:pt idx="7">
                  <c:v>6</c:v>
                </c:pt>
                <c:pt idx="8">
                  <c:v>6.4</c:v>
                </c:pt>
                <c:pt idx="9">
                  <c:v>5</c:v>
                </c:pt>
                <c:pt idx="10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80A-40EA-B664-D238C6FA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551984"/>
        <c:axId val="1391910992"/>
      </c:barChart>
      <c:catAx>
        <c:axId val="4355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10992"/>
        <c:crosses val="autoZero"/>
        <c:auto val="1"/>
        <c:lblAlgn val="ctr"/>
        <c:lblOffset val="100"/>
        <c:noMultiLvlLbl val="0"/>
      </c:catAx>
      <c:valAx>
        <c:axId val="13919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52387</xdr:rowOff>
    </xdr:from>
    <xdr:to>
      <xdr:col>10</xdr:col>
      <xdr:colOff>76200</xdr:colOff>
      <xdr:row>15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67FA68-A326-45FD-9B63-25CE555F1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" refreshedDate="43988.575198495368" createdVersion="6" refreshedVersion="6" minRefreshableVersion="3" recordCount="90" xr:uid="{A70C56A7-A607-4E3C-AFF6-178CA6D52CFA}">
  <cacheSource type="worksheet">
    <worksheetSource name="Table1"/>
  </cacheSource>
  <cacheFields count="28">
    <cacheField name="ID" numFmtId="0">
      <sharedItems containsSemiMixedTypes="0" containsString="0" containsNumber="1" containsInteger="1" minValue="1" maxValue="90"/>
    </cacheField>
    <cacheField name="Start time" numFmtId="164">
      <sharedItems containsSemiMixedTypes="0" containsNonDate="0" containsDate="1" containsString="0" minDate="2020-05-12T14:33:34" maxDate="2020-06-05T14:13:54"/>
    </cacheField>
    <cacheField name="Completion time" numFmtId="164">
      <sharedItems containsSemiMixedTypes="0" containsNonDate="0" containsDate="1" containsString="0" minDate="2020-05-12T14:36:26" maxDate="2020-06-05T14:20:08"/>
    </cacheField>
    <cacheField name="Email" numFmtId="0">
      <sharedItems/>
    </cacheField>
    <cacheField name="Name" numFmtId="0">
      <sharedItems containsNonDate="0" containsString="0" containsBlank="1"/>
    </cacheField>
    <cacheField name="How many hours a week do you currently work and/or attend class?" numFmtId="0">
      <sharedItems/>
    </cacheField>
    <cacheField name="How many people do you currently live with?" numFmtId="0">
      <sharedItems/>
    </cacheField>
    <cacheField name="How many hours a week do you currently spend on making or fixing things as a hobby?" numFmtId="0">
      <sharedItems/>
    </cacheField>
    <cacheField name="Do you have pets? How many?" numFmtId="0">
      <sharedItems/>
    </cacheField>
    <cacheField name="Do you feel like you decide how your day goes?" numFmtId="0">
      <sharedItems containsSemiMixedTypes="0" containsString="0" containsNumber="1" containsInteger="1" minValue="0" maxValue="10"/>
    </cacheField>
    <cacheField name="How many hours a week do you currently spend studying outside of class?" numFmtId="0">
      <sharedItems/>
    </cacheField>
    <cacheField name="How many hours a week do you currently spend socializing with your social inner circle?" numFmtId="0">
      <sharedItems/>
    </cacheField>
    <cacheField name="Do you currently work from home?" numFmtId="0">
      <sharedItems/>
    </cacheField>
    <cacheField name="How many hours a week do you currently spend exercising?" numFmtId="0">
      <sharedItems/>
    </cacheField>
    <cacheField name="At the end of the week, do you feel like you have more or less things on your To-do list?" numFmtId="0">
      <sharedItems/>
    </cacheField>
    <cacheField name="Do you feel that the quarantine has made you more or less connected to others?" numFmtId="0">
      <sharedItems containsSemiMixedTypes="0" containsString="0" containsNumber="1" containsInteger="1" minValue="0" maxValue="10"/>
    </cacheField>
    <cacheField name="How old are you?" numFmtId="0">
      <sharedItems/>
    </cacheField>
    <cacheField name="How many hours a week do you currently spend socializing with people who aren't in your inner circle, outside of work/class?" numFmtId="0">
      <sharedItems/>
    </cacheField>
    <cacheField name="How do you feel going throughout your day?" numFmtId="0">
      <sharedItems containsSemiMixedTypes="0" containsString="0" containsNumber="1" containsInteger="1" minValue="0" maxValue="10"/>
    </cacheField>
    <cacheField name="How many hours a night do you sleep?" numFmtId="0">
      <sharedItems/>
    </cacheField>
    <cacheField name="Do you feel that the quarantine has resulted in spending more or less time talking with your boss, teachers, and work peers?" numFmtId="0">
      <sharedItems/>
    </cacheField>
    <cacheField name="Do you feel like you decide what’s on your To-do list?" numFmtId="0">
      <sharedItems containsSemiMixedTypes="0" containsString="0" containsNumber="1" containsInteger="1" minValue="2" maxValue="10"/>
    </cacheField>
    <cacheField name="How many hours a day do you spend outside?" numFmtId="0">
      <sharedItems count="11">
        <s v="0.5"/>
        <s v="1"/>
        <s v="1.5"/>
        <s v="2"/>
        <s v="0"/>
        <s v="10"/>
        <s v="5"/>
        <s v="3"/>
        <s v="4"/>
        <s v="24"/>
        <s v="8"/>
      </sharedItems>
    </cacheField>
    <cacheField name="Do you currently feel like you are more rested, or overworked?" numFmtId="0">
      <sharedItems containsSemiMixedTypes="0" containsString="0" containsNumber="1" containsInteger="1" minValue="0" maxValue="10"/>
    </cacheField>
    <cacheField name="How many hours a week do you spend reading something you enjoy?" numFmtId="0">
      <sharedItems/>
    </cacheField>
    <cacheField name="." numFmtId="0">
      <sharedItems containsNonDate="0" containsString="0" containsBlank="1"/>
    </cacheField>
    <cacheField name="How many hours a week are accounted for?" numFmtId="0">
      <sharedItems containsSemiMixedTypes="0" containsString="0" containsNumber="1" minValue="35" maxValue="224"/>
    </cacheField>
    <cacheField name="What is the average Outlook score?" numFmtId="0">
      <sharedItems containsSemiMixedTypes="0" containsString="0" containsNumber="1" minValue="2" maxValue="8.1999999999999993" count="24">
        <n v="5.4"/>
        <n v="5.6"/>
        <n v="6.6"/>
        <n v="6.8"/>
        <n v="5.2"/>
        <n v="6.2"/>
        <n v="7.6"/>
        <n v="5.8"/>
        <n v="4.2"/>
        <n v="5"/>
        <n v="6"/>
        <n v="4"/>
        <n v="6.4"/>
        <n v="8"/>
        <n v="4.8"/>
        <n v="3.2"/>
        <n v="4.4000000000000004"/>
        <n v="3"/>
        <n v="4.5999999999999996"/>
        <n v="3.4"/>
        <n v="2"/>
        <n v="8.1999999999999993"/>
        <n v="3.6"/>
        <n v="7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d v="2020-05-12T14:33:34"/>
    <d v="2020-05-12T14:36:26"/>
    <s v="anonymous"/>
    <m/>
    <s v="40"/>
    <s v="1"/>
    <s v="4"/>
    <s v="3"/>
    <n v="6"/>
    <s v="2"/>
    <s v="1"/>
    <s v="Yes"/>
    <s v="1"/>
    <s v="Less"/>
    <n v="3"/>
    <s v="30"/>
    <s v="1"/>
    <n v="6"/>
    <s v="7"/>
    <s v="Less"/>
    <n v="6"/>
    <x v="0"/>
    <n v="6"/>
    <s v="2"/>
    <m/>
    <n v="52.5"/>
    <x v="0"/>
  </r>
  <r>
    <n v="2"/>
    <d v="2020-05-12T14:34:43"/>
    <d v="2020-05-12T14:37:32"/>
    <s v="anonymous"/>
    <m/>
    <s v="30"/>
    <s v="5"/>
    <s v="5"/>
    <s v="1"/>
    <n v="8"/>
    <s v="25"/>
    <s v="5"/>
    <s v="Yes"/>
    <s v="5"/>
    <s v="More"/>
    <n v="2"/>
    <s v="30"/>
    <s v="2"/>
    <n v="7"/>
    <s v="8"/>
    <s v="Less"/>
    <n v="5"/>
    <x v="1"/>
    <n v="6"/>
    <s v="10"/>
    <m/>
    <n v="63"/>
    <x v="1"/>
  </r>
  <r>
    <n v="3"/>
    <d v="2020-05-12T14:34:29"/>
    <d v="2020-05-12T14:38:41"/>
    <s v="anonymous"/>
    <m/>
    <s v="40"/>
    <s v="2"/>
    <s v="0"/>
    <s v="0"/>
    <n v="9"/>
    <s v="20"/>
    <s v="3"/>
    <s v="Yes"/>
    <s v="2"/>
    <s v="No Change"/>
    <n v="5"/>
    <s v="27"/>
    <s v="1"/>
    <n v="8"/>
    <s v="8"/>
    <s v="No Change"/>
    <n v="9"/>
    <x v="2"/>
    <n v="2"/>
    <s v="1"/>
    <m/>
    <n v="66.5"/>
    <x v="2"/>
  </r>
  <r>
    <n v="4"/>
    <d v="2020-05-12T14:41:40"/>
    <d v="2020-05-12T14:44:30"/>
    <s v="anonymous"/>
    <m/>
    <s v="40"/>
    <s v="3"/>
    <s v="5"/>
    <s v="1"/>
    <n v="7"/>
    <s v="10"/>
    <s v="5"/>
    <s v="Yes"/>
    <s v="5"/>
    <s v="More"/>
    <n v="6"/>
    <s v="36"/>
    <s v="0"/>
    <n v="6"/>
    <s v="6"/>
    <s v="Less"/>
    <n v="7"/>
    <x v="3"/>
    <n v="8"/>
    <s v="6"/>
    <m/>
    <n v="56"/>
    <x v="3"/>
  </r>
  <r>
    <n v="5"/>
    <d v="2020-05-12T14:41:24"/>
    <d v="2020-05-12T14:53:32"/>
    <s v="anonymous"/>
    <m/>
    <s v="35"/>
    <s v="1"/>
    <s v="30"/>
    <s v="2"/>
    <n v="6"/>
    <s v="20"/>
    <s v="5"/>
    <s v="Yes"/>
    <s v="5"/>
    <s v="No Change"/>
    <n v="3"/>
    <s v="43"/>
    <s v="0"/>
    <n v="5"/>
    <s v="7"/>
    <s v="Less"/>
    <n v="7"/>
    <x v="4"/>
    <n v="5"/>
    <s v="8"/>
    <m/>
    <n v="49"/>
    <x v="4"/>
  </r>
  <r>
    <n v="6"/>
    <d v="2020-05-12T14:51:46"/>
    <d v="2020-05-12T14:56:31"/>
    <s v="anonymous"/>
    <m/>
    <s v="40"/>
    <s v="1"/>
    <s v="2"/>
    <s v="0"/>
    <n v="6"/>
    <s v="10"/>
    <s v="4"/>
    <s v="No"/>
    <s v="3"/>
    <s v="No Change"/>
    <n v="5"/>
    <s v="61"/>
    <s v="0"/>
    <n v="5"/>
    <s v="7.5"/>
    <s v="No Change"/>
    <n v="9"/>
    <x v="1"/>
    <n v="6"/>
    <s v="4"/>
    <m/>
    <n v="59.5"/>
    <x v="5"/>
  </r>
  <r>
    <n v="7"/>
    <d v="2020-05-12T14:37:22"/>
    <d v="2020-05-12T15:10:38"/>
    <s v="anonymous"/>
    <m/>
    <s v="35"/>
    <s v="0"/>
    <s v="2"/>
    <s v="0"/>
    <n v="9"/>
    <s v="6"/>
    <s v="8"/>
    <s v="No"/>
    <s v="8"/>
    <s v="More"/>
    <n v="10"/>
    <s v="29"/>
    <s v="1"/>
    <n v="6"/>
    <s v="8"/>
    <s v="More"/>
    <n v="8"/>
    <x v="5"/>
    <n v="5"/>
    <s v="1"/>
    <m/>
    <n v="126"/>
    <x v="6"/>
  </r>
  <r>
    <n v="8"/>
    <d v="2020-05-12T15:34:01"/>
    <d v="2020-05-12T15:36:25"/>
    <s v="anonymous"/>
    <m/>
    <s v="35"/>
    <s v="2"/>
    <s v="5"/>
    <s v="2"/>
    <n v="8"/>
    <s v="3"/>
    <s v="5"/>
    <s v="Yes"/>
    <s v="4"/>
    <s v="No Change"/>
    <n v="5"/>
    <s v="29"/>
    <s v="0"/>
    <n v="5"/>
    <s v="8"/>
    <s v="Less"/>
    <n v="8"/>
    <x v="3"/>
    <n v="3"/>
    <s v="6"/>
    <m/>
    <n v="70"/>
    <x v="7"/>
  </r>
  <r>
    <n v="9"/>
    <d v="2020-05-12T15:48:06"/>
    <d v="2020-05-12T15:50:39"/>
    <s v="anonymous"/>
    <m/>
    <s v="70"/>
    <s v="1"/>
    <s v="0"/>
    <s v="2"/>
    <n v="3"/>
    <s v="15"/>
    <s v="6"/>
    <s v="Yes"/>
    <s v="4"/>
    <s v="More"/>
    <n v="4"/>
    <s v="30"/>
    <s v="0"/>
    <n v="4"/>
    <s v="5"/>
    <s v="Less"/>
    <n v="4"/>
    <x v="3"/>
    <n v="6"/>
    <s v="2"/>
    <m/>
    <n v="49"/>
    <x v="8"/>
  </r>
  <r>
    <n v="10"/>
    <d v="2020-05-12T16:15:54"/>
    <d v="2020-05-12T16:18:10"/>
    <s v="anonymous"/>
    <m/>
    <s v="50"/>
    <s v="2"/>
    <s v="5"/>
    <s v="0"/>
    <n v="5"/>
    <s v="5"/>
    <s v="10"/>
    <s v="Yes"/>
    <s v="5"/>
    <s v="More"/>
    <n v="5"/>
    <s v="34"/>
    <s v="2"/>
    <n v="5"/>
    <s v="7"/>
    <s v="More"/>
    <n v="3"/>
    <x v="6"/>
    <n v="7"/>
    <s v="2"/>
    <m/>
    <n v="84"/>
    <x v="9"/>
  </r>
  <r>
    <n v="11"/>
    <d v="2020-05-12T16:18:09"/>
    <d v="2020-05-12T16:21:53"/>
    <s v="anonymous"/>
    <m/>
    <s v="40"/>
    <s v="4"/>
    <s v="0"/>
    <s v="0"/>
    <n v="8"/>
    <s v="6"/>
    <s v="4"/>
    <s v="Yes"/>
    <s v="7"/>
    <s v="Less"/>
    <n v="3"/>
    <s v="41"/>
    <s v="0"/>
    <n v="6"/>
    <s v="8"/>
    <s v="Less"/>
    <n v="8"/>
    <x v="4"/>
    <n v="5"/>
    <s v="6"/>
    <m/>
    <n v="56"/>
    <x v="10"/>
  </r>
  <r>
    <n v="12"/>
    <d v="2020-05-12T18:23:13"/>
    <d v="2020-05-12T18:25:50"/>
    <s v="anonymous"/>
    <m/>
    <s v="40"/>
    <s v="5"/>
    <s v="0"/>
    <s v="2"/>
    <n v="2"/>
    <s v="5"/>
    <s v="0"/>
    <s v="No"/>
    <s v="0"/>
    <s v="More"/>
    <n v="4"/>
    <s v="32"/>
    <s v="0"/>
    <n v="2"/>
    <s v="4.5"/>
    <s v="No Change"/>
    <n v="3"/>
    <x v="0"/>
    <n v="9"/>
    <s v="0"/>
    <m/>
    <n v="35"/>
    <x v="11"/>
  </r>
  <r>
    <n v="13"/>
    <d v="2020-05-12T21:07:55"/>
    <d v="2020-05-12T21:09:50"/>
    <s v="anonymous"/>
    <m/>
    <s v="52"/>
    <s v="2"/>
    <s v="0"/>
    <s v="1"/>
    <n v="8"/>
    <s v="5"/>
    <s v="1"/>
    <s v="Yes"/>
    <s v="5"/>
    <s v="Less"/>
    <n v="2"/>
    <s v="35"/>
    <s v="0"/>
    <n v="6"/>
    <s v="9"/>
    <s v="More"/>
    <n v="7"/>
    <x v="1"/>
    <n v="6"/>
    <s v="6"/>
    <m/>
    <n v="70"/>
    <x v="7"/>
  </r>
  <r>
    <n v="14"/>
    <d v="2020-05-12T21:07:21"/>
    <d v="2020-05-12T21:12:23"/>
    <s v="anonymous"/>
    <m/>
    <s v="52"/>
    <s v="2"/>
    <s v="0"/>
    <s v="0"/>
    <n v="3"/>
    <s v="8"/>
    <s v="1"/>
    <s v="Yes"/>
    <s v="2"/>
    <s v="More"/>
    <n v="5"/>
    <s v="0"/>
    <s v="0"/>
    <n v="9"/>
    <s v="5"/>
    <s v="No Change"/>
    <n v="7"/>
    <x v="4"/>
    <n v="8"/>
    <s v="2"/>
    <m/>
    <n v="35"/>
    <x v="12"/>
  </r>
  <r>
    <n v="15"/>
    <d v="2020-05-12T21:09:11"/>
    <d v="2020-05-12T21:13:11"/>
    <s v="anonymous"/>
    <m/>
    <s v="54"/>
    <s v="1"/>
    <s v="3"/>
    <s v="1"/>
    <n v="7"/>
    <s v="4"/>
    <s v="0"/>
    <s v="Yes"/>
    <s v="0"/>
    <s v="Less"/>
    <n v="5"/>
    <s v="38"/>
    <s v="0"/>
    <n v="3"/>
    <s v="8"/>
    <s v="Less"/>
    <n v="7"/>
    <x v="0"/>
    <n v="3"/>
    <s v="0"/>
    <m/>
    <n v="59.5"/>
    <x v="9"/>
  </r>
  <r>
    <n v="16"/>
    <d v="2020-05-12T21:11:57"/>
    <d v="2020-05-12T21:14:32"/>
    <s v="anonymous"/>
    <m/>
    <s v="12"/>
    <s v="4"/>
    <s v="1"/>
    <s v="0"/>
    <n v="10"/>
    <s v="15"/>
    <s v="4"/>
    <s v="No"/>
    <s v="0"/>
    <s v="More"/>
    <n v="5"/>
    <s v="39"/>
    <s v="0"/>
    <n v="3"/>
    <s v="5"/>
    <s v="Less"/>
    <n v="10"/>
    <x v="1"/>
    <n v="10"/>
    <s v="0"/>
    <m/>
    <n v="42"/>
    <x v="6"/>
  </r>
  <r>
    <n v="17"/>
    <d v="2020-05-12T21:07:47"/>
    <d v="2020-05-12T21:14:52"/>
    <s v="anonymous"/>
    <m/>
    <s v="15"/>
    <s v="3"/>
    <s v="5"/>
    <s v="1"/>
    <n v="7"/>
    <s v="25"/>
    <s v="3"/>
    <s v="No"/>
    <s v="7"/>
    <s v="No Change"/>
    <n v="2"/>
    <s v="50"/>
    <s v="0"/>
    <n v="5"/>
    <s v="8"/>
    <s v="Less"/>
    <n v="5"/>
    <x v="5"/>
    <n v="7"/>
    <s v="4"/>
    <m/>
    <n v="126"/>
    <x v="4"/>
  </r>
  <r>
    <n v="18"/>
    <d v="2020-05-12T21:13:33"/>
    <d v="2020-05-12T21:16:19"/>
    <s v="anonymous"/>
    <m/>
    <s v="40"/>
    <s v="1"/>
    <s v="0"/>
    <s v="0"/>
    <n v="8"/>
    <s v="20"/>
    <s v="0"/>
    <s v="Yes"/>
    <s v="2"/>
    <s v="No Change"/>
    <n v="5"/>
    <s v="52"/>
    <s v="0"/>
    <n v="7"/>
    <s v="7"/>
    <s v="No Change"/>
    <n v="10"/>
    <x v="3"/>
    <n v="2"/>
    <s v="5"/>
    <m/>
    <n v="63"/>
    <x v="12"/>
  </r>
  <r>
    <n v="19"/>
    <d v="2020-05-12T21:13:32"/>
    <d v="2020-05-12T21:17:21"/>
    <s v="anonymous"/>
    <m/>
    <s v="65"/>
    <s v="3"/>
    <s v="0"/>
    <s v="6"/>
    <n v="6"/>
    <s v="2"/>
    <s v="0"/>
    <s v="Yes"/>
    <s v="0"/>
    <s v="More"/>
    <n v="5"/>
    <s v="34"/>
    <s v="0"/>
    <n v="8"/>
    <s v="6"/>
    <s v="More"/>
    <n v="3"/>
    <x v="4"/>
    <n v="9"/>
    <s v="0"/>
    <m/>
    <n v="42"/>
    <x v="5"/>
  </r>
  <r>
    <n v="20"/>
    <d v="2020-05-12T21:08:15"/>
    <d v="2020-05-12T21:19:09"/>
    <s v="anonymous"/>
    <m/>
    <s v="60"/>
    <s v="3"/>
    <s v="2"/>
    <s v="1"/>
    <n v="5"/>
    <s v="15"/>
    <s v="2"/>
    <s v="Yes"/>
    <s v="5"/>
    <s v="More"/>
    <n v="5"/>
    <s v="51"/>
    <s v="0"/>
    <n v="2"/>
    <s v="4"/>
    <s v="Less"/>
    <n v="7"/>
    <x v="1"/>
    <n v="10"/>
    <s v="0"/>
    <m/>
    <n v="35"/>
    <x v="7"/>
  </r>
  <r>
    <n v="21"/>
    <d v="2020-05-12T21:15:19"/>
    <d v="2020-05-12T21:20:13"/>
    <s v="anonymous"/>
    <m/>
    <s v="50"/>
    <s v="5"/>
    <s v="1"/>
    <s v="0"/>
    <n v="10"/>
    <s v="20"/>
    <s v="4"/>
    <s v="No"/>
    <s v="0"/>
    <s v="More"/>
    <n v="3"/>
    <s v="33"/>
    <s v="0"/>
    <n v="7"/>
    <s v="8"/>
    <s v="No Change"/>
    <n v="10"/>
    <x v="4"/>
    <n v="10"/>
    <s v="0"/>
    <m/>
    <n v="56"/>
    <x v="13"/>
  </r>
  <r>
    <n v="22"/>
    <d v="2020-05-12T21:13:34"/>
    <d v="2020-05-12T21:22:52"/>
    <s v="anonymous"/>
    <m/>
    <s v="52"/>
    <s v="0"/>
    <s v="12"/>
    <s v="0"/>
    <n v="10"/>
    <s v="15"/>
    <s v="5"/>
    <s v="No"/>
    <s v="10"/>
    <s v="More"/>
    <n v="8"/>
    <s v="37"/>
    <s v="0"/>
    <n v="2"/>
    <s v="8"/>
    <s v="More"/>
    <n v="10"/>
    <x v="3"/>
    <n v="10"/>
    <s v="0"/>
    <m/>
    <n v="70"/>
    <x v="13"/>
  </r>
  <r>
    <n v="23"/>
    <d v="2020-05-12T21:21:18"/>
    <d v="2020-05-12T21:23:38"/>
    <s v="anonymous"/>
    <m/>
    <s v="35"/>
    <s v="1"/>
    <s v="0"/>
    <s v="1"/>
    <n v="6"/>
    <s v="5"/>
    <s v="0"/>
    <s v="Yes"/>
    <s v="1"/>
    <s v="No Change"/>
    <n v="2"/>
    <s v="42"/>
    <s v="0"/>
    <n v="4"/>
    <s v="8"/>
    <s v="Less"/>
    <n v="6"/>
    <x v="1"/>
    <n v="6"/>
    <s v="0"/>
    <m/>
    <n v="63"/>
    <x v="14"/>
  </r>
  <r>
    <n v="24"/>
    <d v="2020-05-12T21:15:37"/>
    <d v="2020-05-12T21:25:14"/>
    <s v="anonymous"/>
    <m/>
    <s v="12"/>
    <s v="4"/>
    <s v="4"/>
    <s v="0"/>
    <n v="3"/>
    <s v="30"/>
    <s v="0"/>
    <s v="No"/>
    <s v="2"/>
    <s v="More"/>
    <n v="2"/>
    <s v="35"/>
    <s v="0"/>
    <n v="3"/>
    <s v="7"/>
    <s v="Less"/>
    <n v="3"/>
    <x v="3"/>
    <n v="5"/>
    <s v="2"/>
    <m/>
    <n v="63"/>
    <x v="15"/>
  </r>
  <r>
    <n v="25"/>
    <d v="2020-05-12T22:00:36"/>
    <d v="2020-05-12T22:04:41"/>
    <s v="anonymous"/>
    <m/>
    <s v="6"/>
    <s v="3"/>
    <s v="0"/>
    <s v="0"/>
    <n v="9"/>
    <s v="5"/>
    <s v="9"/>
    <s v="No"/>
    <s v="2"/>
    <s v="No Change"/>
    <n v="9"/>
    <s v="19"/>
    <s v="0"/>
    <n v="8"/>
    <s v="6"/>
    <s v="No Change"/>
    <n v="9"/>
    <x v="3"/>
    <n v="3"/>
    <s v="3"/>
    <m/>
    <n v="56"/>
    <x v="6"/>
  </r>
  <r>
    <n v="26"/>
    <d v="2020-05-12T22:40:25"/>
    <d v="2020-05-12T22:42:45"/>
    <s v="anonymous"/>
    <m/>
    <s v="10"/>
    <s v="2"/>
    <s v="1"/>
    <s v="1"/>
    <n v="7"/>
    <s v="3"/>
    <s v="50"/>
    <s v="No"/>
    <s v="0"/>
    <s v="More"/>
    <n v="8"/>
    <s v="19"/>
    <s v="0"/>
    <n v="3"/>
    <s v="9"/>
    <s v="Less"/>
    <n v="5"/>
    <x v="1"/>
    <n v="3"/>
    <s v="0"/>
    <m/>
    <n v="70"/>
    <x v="4"/>
  </r>
  <r>
    <n v="27"/>
    <d v="2020-05-12T22:53:34"/>
    <d v="2020-05-12T22:55:26"/>
    <s v="anonymous"/>
    <m/>
    <s v="0"/>
    <s v="1"/>
    <s v="0"/>
    <s v="1"/>
    <n v="10"/>
    <s v="0"/>
    <s v="5"/>
    <s v="No"/>
    <s v="7"/>
    <s v="No Change"/>
    <n v="3"/>
    <s v="19"/>
    <s v="0"/>
    <n v="5"/>
    <s v="7"/>
    <s v="Less"/>
    <n v="10"/>
    <x v="7"/>
    <n v="2"/>
    <s v="10"/>
    <m/>
    <n v="70"/>
    <x v="10"/>
  </r>
  <r>
    <n v="28"/>
    <d v="2020-05-12T22:53:31"/>
    <d v="2020-05-13T00:17:33"/>
    <s v="anonymous"/>
    <m/>
    <s v="16"/>
    <s v="3"/>
    <s v="4"/>
    <s v="4"/>
    <n v="8"/>
    <s v="2"/>
    <s v="4"/>
    <s v="Yes"/>
    <s v="1"/>
    <s v="Less"/>
    <n v="5"/>
    <s v="20"/>
    <s v="24"/>
    <n v="3"/>
    <s v="8"/>
    <s v="More"/>
    <n v="5"/>
    <x v="7"/>
    <n v="6"/>
    <s v="0"/>
    <m/>
    <n v="77"/>
    <x v="0"/>
  </r>
  <r>
    <n v="29"/>
    <d v="2020-05-13T09:30:38"/>
    <d v="2020-05-13T09:35:28"/>
    <s v="anonymous"/>
    <m/>
    <s v="40"/>
    <s v="2"/>
    <s v="5"/>
    <s v="1"/>
    <n v="6"/>
    <s v="20"/>
    <s v="1"/>
    <s v="Yes"/>
    <s v="1"/>
    <s v="More"/>
    <n v="10"/>
    <s v="25"/>
    <s v="2"/>
    <n v="3"/>
    <s v="5"/>
    <s v="More"/>
    <n v="6"/>
    <x v="2"/>
    <n v="5"/>
    <s v="1"/>
    <m/>
    <n v="45.5"/>
    <x v="10"/>
  </r>
  <r>
    <n v="30"/>
    <d v="2020-05-13T11:25:28"/>
    <d v="2020-05-13T11:27:41"/>
    <s v="anonymous"/>
    <m/>
    <s v="40"/>
    <s v="5"/>
    <s v="10"/>
    <s v="4"/>
    <n v="10"/>
    <s v="4"/>
    <s v="10"/>
    <s v="Yes"/>
    <s v="5"/>
    <s v="Less"/>
    <n v="0"/>
    <s v="23"/>
    <s v="0"/>
    <n v="3"/>
    <s v="10"/>
    <s v="More"/>
    <n v="8"/>
    <x v="7"/>
    <n v="1"/>
    <s v="5"/>
    <m/>
    <n v="91"/>
    <x v="16"/>
  </r>
  <r>
    <n v="31"/>
    <d v="2020-05-13T11:50:23"/>
    <d v="2020-05-13T11:55:54"/>
    <s v="anonymous"/>
    <m/>
    <s v="6"/>
    <s v="3"/>
    <s v="6"/>
    <s v="0"/>
    <n v="7"/>
    <s v="25"/>
    <s v="7"/>
    <s v="Yes"/>
    <s v="25"/>
    <s v="Less"/>
    <n v="5"/>
    <s v="36"/>
    <s v="0"/>
    <n v="5"/>
    <s v="6"/>
    <s v="Less"/>
    <n v="5"/>
    <x v="7"/>
    <n v="5"/>
    <s v="7"/>
    <m/>
    <n v="63"/>
    <x v="0"/>
  </r>
  <r>
    <n v="32"/>
    <d v="2020-05-13T14:07:18"/>
    <d v="2020-05-13T14:08:43"/>
    <s v="anonymous"/>
    <m/>
    <s v="55"/>
    <s v="2"/>
    <s v="3"/>
    <s v="2"/>
    <n v="9"/>
    <s v="10"/>
    <s v="1"/>
    <s v="Yes"/>
    <s v="0"/>
    <s v="More"/>
    <n v="2"/>
    <s v="32"/>
    <s v="1"/>
    <n v="5"/>
    <s v="8"/>
    <s v="More"/>
    <n v="5"/>
    <x v="1"/>
    <n v="7"/>
    <s v="3"/>
    <m/>
    <n v="63"/>
    <x v="1"/>
  </r>
  <r>
    <n v="33"/>
    <d v="2020-05-13T14:07:35"/>
    <d v="2020-05-13T14:09:29"/>
    <s v="anonymous"/>
    <m/>
    <s v="40"/>
    <s v="2"/>
    <s v="4"/>
    <s v="1"/>
    <n v="7"/>
    <s v="2"/>
    <s v="2"/>
    <s v="Yes"/>
    <s v="3"/>
    <s v="More"/>
    <n v="3"/>
    <s v="35"/>
    <s v="0"/>
    <n v="5"/>
    <s v="7"/>
    <s v="Less"/>
    <n v="6"/>
    <x v="0"/>
    <n v="6"/>
    <s v="1"/>
    <m/>
    <n v="52.5"/>
    <x v="0"/>
  </r>
  <r>
    <n v="34"/>
    <d v="2020-05-13T14:08:04"/>
    <d v="2020-05-13T14:09:56"/>
    <s v="anonymous"/>
    <m/>
    <s v="40"/>
    <s v="1"/>
    <s v="4"/>
    <s v="0"/>
    <n v="7"/>
    <s v="3"/>
    <s v="2"/>
    <s v="Yes"/>
    <s v="5"/>
    <s v="Less"/>
    <n v="2"/>
    <s v="26"/>
    <s v="0"/>
    <n v="4"/>
    <s v="8"/>
    <s v="No Change"/>
    <n v="8"/>
    <x v="1"/>
    <n v="3"/>
    <s v="2"/>
    <m/>
    <n v="63"/>
    <x v="14"/>
  </r>
  <r>
    <n v="35"/>
    <d v="2020-05-13T14:09:17"/>
    <d v="2020-05-13T14:11:44"/>
    <s v="anonymous"/>
    <m/>
    <s v="40"/>
    <s v="2"/>
    <s v="2"/>
    <s v="3"/>
    <n v="2"/>
    <s v="2"/>
    <s v="2"/>
    <s v="Yes"/>
    <s v="0"/>
    <s v="More"/>
    <n v="2"/>
    <s v="31"/>
    <s v="1"/>
    <n v="2"/>
    <s v="4"/>
    <s v="Less"/>
    <n v="4"/>
    <x v="1"/>
    <n v="5"/>
    <s v="0"/>
    <m/>
    <n v="35"/>
    <x v="17"/>
  </r>
  <r>
    <n v="36"/>
    <d v="2020-05-13T14:09:41"/>
    <d v="2020-05-13T14:12:46"/>
    <s v="anonymous"/>
    <m/>
    <s v="62"/>
    <s v="3"/>
    <s v="2"/>
    <s v="2"/>
    <n v="8"/>
    <s v="6"/>
    <s v="4"/>
    <s v="Yes"/>
    <s v="4"/>
    <s v="No Change"/>
    <n v="5"/>
    <s v="26"/>
    <s v="2"/>
    <n v="6"/>
    <s v="7"/>
    <s v="Less"/>
    <n v="7"/>
    <x v="3"/>
    <n v="3"/>
    <s v="2"/>
    <m/>
    <n v="63"/>
    <x v="7"/>
  </r>
  <r>
    <n v="37"/>
    <d v="2020-05-13T14:09:24"/>
    <d v="2020-05-13T14:12:55"/>
    <s v="anonymous"/>
    <m/>
    <s v="15"/>
    <s v="2"/>
    <s v="15"/>
    <s v="1"/>
    <n v="7"/>
    <s v="10"/>
    <s v="2"/>
    <s v="No"/>
    <s v="2"/>
    <s v="Less"/>
    <n v="5"/>
    <s v="29"/>
    <s v="0"/>
    <n v="5"/>
    <s v="6"/>
    <s v="Less"/>
    <n v="4"/>
    <x v="5"/>
    <n v="4"/>
    <s v="3"/>
    <m/>
    <n v="112"/>
    <x v="9"/>
  </r>
  <r>
    <n v="38"/>
    <d v="2020-05-13T14:09:30"/>
    <d v="2020-05-13T14:13:04"/>
    <s v="anonymous"/>
    <m/>
    <s v="7"/>
    <s v="4"/>
    <s v="4"/>
    <s v="0"/>
    <n v="10"/>
    <s v="10"/>
    <s v="16"/>
    <s v="No"/>
    <s v="2"/>
    <s v="More"/>
    <n v="8"/>
    <s v="29"/>
    <s v="0"/>
    <n v="2"/>
    <s v="8"/>
    <s v="Less"/>
    <n v="7"/>
    <x v="1"/>
    <n v="7"/>
    <s v="4"/>
    <m/>
    <n v="63"/>
    <x v="3"/>
  </r>
  <r>
    <n v="39"/>
    <d v="2020-05-13T14:09:55"/>
    <d v="2020-05-13T14:13:30"/>
    <s v="anonymous"/>
    <m/>
    <s v="30"/>
    <s v="3"/>
    <s v="3"/>
    <s v="0"/>
    <n v="7"/>
    <s v="3"/>
    <s v="0.5"/>
    <s v="Yes"/>
    <s v="2"/>
    <s v="More"/>
    <n v="3"/>
    <s v="47"/>
    <s v="0"/>
    <n v="7"/>
    <s v="8"/>
    <s v="No Change"/>
    <n v="6"/>
    <x v="0"/>
    <n v="7"/>
    <s v="3"/>
    <m/>
    <n v="59.5"/>
    <x v="10"/>
  </r>
  <r>
    <n v="40"/>
    <d v="2020-05-13T14:10:23"/>
    <d v="2020-05-13T14:13:40"/>
    <s v="anonymous"/>
    <m/>
    <s v="60"/>
    <s v="3"/>
    <s v="0"/>
    <s v="3"/>
    <n v="5"/>
    <s v="14"/>
    <s v="0"/>
    <s v="No"/>
    <s v="0"/>
    <s v="More"/>
    <n v="4"/>
    <s v="50"/>
    <s v="0"/>
    <n v="5"/>
    <s v="6"/>
    <s v="Less"/>
    <n v="5"/>
    <x v="3"/>
    <n v="10"/>
    <s v="0"/>
    <m/>
    <n v="56"/>
    <x v="7"/>
  </r>
  <r>
    <n v="41"/>
    <d v="2020-05-13T14:11:43"/>
    <d v="2020-05-13T14:13:40"/>
    <s v="anonymous"/>
    <m/>
    <s v="52"/>
    <s v="1"/>
    <s v="2"/>
    <s v="2"/>
    <n v="7"/>
    <s v="1"/>
    <s v="0"/>
    <s v="No"/>
    <s v="0"/>
    <s v="No Change"/>
    <n v="4"/>
    <s v="29"/>
    <s v="0"/>
    <n v="4"/>
    <s v="7"/>
    <s v="More"/>
    <n v="5"/>
    <x v="4"/>
    <n v="6"/>
    <s v="0"/>
    <m/>
    <n v="49"/>
    <x v="4"/>
  </r>
  <r>
    <n v="42"/>
    <d v="2020-05-13T14:09:55"/>
    <d v="2020-05-13T14:13:52"/>
    <s v="anonymous"/>
    <m/>
    <s v="55"/>
    <s v="2"/>
    <s v="5"/>
    <s v="0"/>
    <n v="10"/>
    <s v="4"/>
    <s v="1"/>
    <s v="Yes"/>
    <s v="3"/>
    <s v="No Change"/>
    <n v="5"/>
    <s v="29"/>
    <s v="0"/>
    <n v="5"/>
    <s v="8"/>
    <s v="Less"/>
    <n v="10"/>
    <x v="4"/>
    <n v="2"/>
    <s v="0"/>
    <m/>
    <n v="56"/>
    <x v="12"/>
  </r>
  <r>
    <n v="43"/>
    <d v="2020-05-13T14:10:11"/>
    <d v="2020-05-13T14:14:15"/>
    <s v="anonymous"/>
    <m/>
    <s v="15"/>
    <s v="2"/>
    <s v="0"/>
    <s v="0"/>
    <n v="10"/>
    <s v="20"/>
    <s v="1"/>
    <s v="No"/>
    <s v="0"/>
    <s v="No Change"/>
    <n v="3"/>
    <s v="50"/>
    <s v="0"/>
    <n v="8"/>
    <s v="8"/>
    <s v="No Change"/>
    <n v="8"/>
    <x v="4"/>
    <n v="0"/>
    <s v="0"/>
    <m/>
    <n v="56"/>
    <x v="7"/>
  </r>
  <r>
    <n v="44"/>
    <d v="2020-05-13T14:13:36"/>
    <d v="2020-05-13T14:16:22"/>
    <s v="anonymous"/>
    <m/>
    <s v="67"/>
    <s v="4"/>
    <s v="0"/>
    <s v="0"/>
    <n v="4"/>
    <s v="5"/>
    <s v="2"/>
    <s v="No"/>
    <s v="3"/>
    <s v="More"/>
    <n v="7"/>
    <s v="38"/>
    <s v="0"/>
    <n v="3"/>
    <s v="5"/>
    <s v="Less"/>
    <n v="4"/>
    <x v="0"/>
    <n v="9"/>
    <s v="5"/>
    <m/>
    <n v="38.5"/>
    <x v="0"/>
  </r>
  <r>
    <n v="45"/>
    <d v="2020-05-13T14:15:05"/>
    <d v="2020-05-13T14:17:25"/>
    <s v="anonymous"/>
    <m/>
    <s v="40"/>
    <s v="1"/>
    <s v="20"/>
    <s v="2"/>
    <n v="7"/>
    <s v="8"/>
    <s v="1"/>
    <s v="Yes"/>
    <s v="0"/>
    <s v="No Change"/>
    <n v="0"/>
    <s v="39"/>
    <s v="0"/>
    <n v="6"/>
    <s v="8"/>
    <s v="Less"/>
    <n v="7"/>
    <x v="1"/>
    <n v="3"/>
    <s v="0"/>
    <m/>
    <n v="63"/>
    <x v="18"/>
  </r>
  <r>
    <n v="46"/>
    <d v="2020-05-13T14:18:34"/>
    <d v="2020-05-13T14:20:01"/>
    <s v="anonymous"/>
    <m/>
    <s v="40"/>
    <s v="3"/>
    <s v="0"/>
    <s v="1"/>
    <n v="10"/>
    <s v="0"/>
    <s v="4"/>
    <s v="Yes"/>
    <s v="3"/>
    <s v="No Change"/>
    <n v="5"/>
    <s v="31"/>
    <s v="1"/>
    <n v="8"/>
    <s v="7"/>
    <s v="Less"/>
    <n v="10"/>
    <x v="1"/>
    <n v="5"/>
    <s v="3"/>
    <m/>
    <n v="56"/>
    <x v="6"/>
  </r>
  <r>
    <n v="47"/>
    <d v="2020-05-13T14:21:39"/>
    <d v="2020-05-13T14:23:21"/>
    <s v="anonymous"/>
    <m/>
    <s v="45"/>
    <s v="1"/>
    <s v="0"/>
    <s v="0"/>
    <n v="0"/>
    <s v="45"/>
    <s v="2"/>
    <s v="Yes"/>
    <s v="0"/>
    <s v="More"/>
    <n v="0"/>
    <s v="46"/>
    <s v="0"/>
    <n v="0"/>
    <s v="4"/>
    <s v="Less"/>
    <n v="10"/>
    <x v="7"/>
    <n v="5"/>
    <s v="18"/>
    <m/>
    <n v="49"/>
    <x v="17"/>
  </r>
  <r>
    <n v="48"/>
    <d v="2020-05-13T14:24:57"/>
    <d v="2020-05-13T14:27:40"/>
    <s v="anonymous"/>
    <m/>
    <s v="60"/>
    <s v="3"/>
    <s v="12"/>
    <s v="3"/>
    <n v="3"/>
    <s v="3"/>
    <s v="2"/>
    <s v="Yes"/>
    <s v="0"/>
    <s v="No Change"/>
    <n v="3"/>
    <s v="48"/>
    <s v="0"/>
    <n v="8"/>
    <s v="8"/>
    <s v="No Change"/>
    <n v="3"/>
    <x v="1"/>
    <n v="8"/>
    <s v="4"/>
    <m/>
    <n v="63"/>
    <x v="9"/>
  </r>
  <r>
    <n v="49"/>
    <d v="2020-05-13T14:40:46"/>
    <d v="2020-05-13T14:45:21"/>
    <s v="anonymous"/>
    <m/>
    <s v="40"/>
    <s v="2"/>
    <s v="5"/>
    <s v="10"/>
    <n v="5"/>
    <s v="2"/>
    <s v="3"/>
    <s v="No"/>
    <s v="1"/>
    <s v="More"/>
    <n v="8"/>
    <s v="35"/>
    <s v="0"/>
    <n v="4"/>
    <s v="6"/>
    <s v="Less"/>
    <n v="5"/>
    <x v="1"/>
    <n v="5"/>
    <s v="0"/>
    <m/>
    <n v="49"/>
    <x v="0"/>
  </r>
  <r>
    <n v="50"/>
    <d v="2020-05-13T14:48:55"/>
    <d v="2020-05-13T14:53:43"/>
    <s v="anonymous"/>
    <m/>
    <s v="40"/>
    <s v="5"/>
    <s v="0"/>
    <s v="3"/>
    <n v="1"/>
    <s v="5"/>
    <s v="14"/>
    <s v="Yes"/>
    <s v="2"/>
    <s v="No Change"/>
    <n v="4"/>
    <s v="34"/>
    <s v="0"/>
    <n v="3"/>
    <s v="6"/>
    <s v="Less"/>
    <n v="2"/>
    <x v="5"/>
    <n v="7"/>
    <s v="1"/>
    <m/>
    <n v="112"/>
    <x v="19"/>
  </r>
  <r>
    <n v="51"/>
    <d v="2020-05-13T15:03:13"/>
    <d v="2020-05-13T15:04:58"/>
    <s v="anonymous"/>
    <m/>
    <s v="40"/>
    <s v="2"/>
    <s v="0"/>
    <s v="1"/>
    <n v="7"/>
    <s v="0"/>
    <s v="1"/>
    <s v="Yes"/>
    <s v="2"/>
    <s v="More"/>
    <n v="7"/>
    <s v="35"/>
    <s v="0"/>
    <n v="3"/>
    <s v="7"/>
    <s v="Less"/>
    <n v="7"/>
    <x v="1"/>
    <n v="4"/>
    <s v="2"/>
    <m/>
    <n v="56"/>
    <x v="1"/>
  </r>
  <r>
    <n v="52"/>
    <d v="2020-05-13T15:05:02"/>
    <d v="2020-05-13T15:06:59"/>
    <s v="anonymous"/>
    <m/>
    <s v="52"/>
    <s v="1"/>
    <s v="2"/>
    <s v="2"/>
    <n v="7"/>
    <s v="1"/>
    <s v="0"/>
    <s v="No"/>
    <s v="0"/>
    <s v="No Change"/>
    <n v="4"/>
    <s v="29"/>
    <s v="0"/>
    <n v="4"/>
    <s v="7"/>
    <s v="More"/>
    <n v="5"/>
    <x v="4"/>
    <n v="6"/>
    <s v="0"/>
    <m/>
    <n v="49"/>
    <x v="4"/>
  </r>
  <r>
    <n v="53"/>
    <d v="2020-05-13T15:06:27"/>
    <d v="2020-05-13T15:09:58"/>
    <s v="anonymous"/>
    <m/>
    <s v="70"/>
    <s v="1"/>
    <s v="2"/>
    <s v="0"/>
    <n v="7"/>
    <s v="5"/>
    <s v="1"/>
    <s v="Yes"/>
    <s v="1"/>
    <s v="No Change"/>
    <n v="4"/>
    <s v="24"/>
    <s v="0"/>
    <n v="6"/>
    <s v="7"/>
    <s v="No Change"/>
    <n v="6"/>
    <x v="4"/>
    <n v="4"/>
    <s v="2"/>
    <m/>
    <n v="49"/>
    <x v="0"/>
  </r>
  <r>
    <n v="54"/>
    <d v="2020-05-13T15:11:42"/>
    <d v="2020-05-13T15:14:49"/>
    <s v="anonymous"/>
    <m/>
    <s v="40"/>
    <s v="0"/>
    <s v="8"/>
    <s v="0"/>
    <n v="9"/>
    <s v="0"/>
    <s v="5"/>
    <s v="Yes"/>
    <s v="2"/>
    <s v="No Change"/>
    <n v="7"/>
    <s v="26"/>
    <s v="0"/>
    <n v="6"/>
    <s v="9"/>
    <s v="Less"/>
    <n v="2"/>
    <x v="4"/>
    <n v="5"/>
    <s v="0"/>
    <m/>
    <n v="63"/>
    <x v="7"/>
  </r>
  <r>
    <n v="55"/>
    <d v="2020-05-13T15:33:50"/>
    <d v="2020-05-13T15:36:55"/>
    <s v="anonymous"/>
    <m/>
    <s v="56"/>
    <s v="3"/>
    <s v="5"/>
    <s v="1"/>
    <n v="8"/>
    <s v="0"/>
    <s v="0"/>
    <s v="No"/>
    <s v="4"/>
    <s v="No Change"/>
    <n v="1"/>
    <s v="28"/>
    <s v="0"/>
    <n v="7"/>
    <s v="7"/>
    <s v="More"/>
    <n v="9"/>
    <x v="7"/>
    <n v="5"/>
    <s v="2"/>
    <m/>
    <n v="70"/>
    <x v="10"/>
  </r>
  <r>
    <n v="56"/>
    <d v="2020-05-13T15:37:17"/>
    <d v="2020-05-13T15:41:36"/>
    <s v="anonymous"/>
    <m/>
    <s v="40"/>
    <s v="5"/>
    <s v="10"/>
    <s v="3"/>
    <n v="4"/>
    <s v="1"/>
    <s v="10"/>
    <s v="Yes"/>
    <s v="0"/>
    <s v="No Change"/>
    <n v="5"/>
    <s v="25"/>
    <s v="1"/>
    <n v="2"/>
    <s v="6"/>
    <s v="No Change"/>
    <n v="9"/>
    <x v="1"/>
    <n v="1"/>
    <s v="1"/>
    <m/>
    <n v="49"/>
    <x v="8"/>
  </r>
  <r>
    <n v="57"/>
    <d v="2020-05-13T15:43:28"/>
    <d v="2020-05-13T15:46:09"/>
    <s v="anonymous"/>
    <m/>
    <s v="40"/>
    <s v="1"/>
    <s v="0"/>
    <s v="2"/>
    <n v="5"/>
    <s v="2"/>
    <s v="1"/>
    <s v="No"/>
    <s v="0"/>
    <s v="More"/>
    <n v="5"/>
    <s v="27"/>
    <s v="0"/>
    <n v="3"/>
    <s v="6"/>
    <s v="No Change"/>
    <n v="6"/>
    <x v="4"/>
    <n v="8"/>
    <s v="1"/>
    <m/>
    <n v="42"/>
    <x v="0"/>
  </r>
  <r>
    <n v="58"/>
    <d v="2020-05-13T15:48:36"/>
    <d v="2020-05-13T15:50:45"/>
    <s v="anonymous"/>
    <m/>
    <s v="40"/>
    <s v="1"/>
    <s v="10"/>
    <s v="1"/>
    <n v="8"/>
    <s v="0"/>
    <s v="4"/>
    <s v="Yes"/>
    <s v="2"/>
    <s v="More"/>
    <n v="4"/>
    <s v="27"/>
    <s v="0"/>
    <n v="3"/>
    <s v="7"/>
    <s v="No Change"/>
    <n v="7"/>
    <x v="7"/>
    <n v="7"/>
    <s v="1"/>
    <m/>
    <n v="70"/>
    <x v="7"/>
  </r>
  <r>
    <n v="59"/>
    <d v="2020-05-13T14:47:44"/>
    <d v="2020-05-13T16:02:48"/>
    <s v="anonymous"/>
    <m/>
    <s v="35"/>
    <s v="5"/>
    <s v="2"/>
    <s v="1"/>
    <n v="4"/>
    <s v="5"/>
    <s v="1"/>
    <s v="No"/>
    <s v="1"/>
    <s v="No Change"/>
    <n v="3"/>
    <s v="27"/>
    <s v="0"/>
    <n v="7"/>
    <s v="8"/>
    <s v="Less"/>
    <n v="7"/>
    <x v="0"/>
    <n v="5"/>
    <s v="2"/>
    <m/>
    <n v="59.5"/>
    <x v="4"/>
  </r>
  <r>
    <n v="60"/>
    <d v="2020-05-13T16:27:14"/>
    <d v="2020-05-13T16:29:49"/>
    <s v="anonymous"/>
    <m/>
    <s v="60"/>
    <s v="1"/>
    <s v="5"/>
    <s v="1"/>
    <n v="6"/>
    <s v="6"/>
    <s v="4"/>
    <s v="Yes"/>
    <s v="7"/>
    <s v="Less"/>
    <n v="6"/>
    <s v="30"/>
    <s v="5"/>
    <n v="7"/>
    <s v="8"/>
    <s v="Less"/>
    <n v="5"/>
    <x v="1"/>
    <n v="9"/>
    <s v="1"/>
    <m/>
    <n v="63"/>
    <x v="2"/>
  </r>
  <r>
    <n v="61"/>
    <d v="2020-05-13T16:51:26"/>
    <d v="2020-05-13T16:53:08"/>
    <s v="anonymous"/>
    <m/>
    <s v="60"/>
    <s v="5"/>
    <s v="3"/>
    <s v="2"/>
    <n v="5"/>
    <s v="5"/>
    <s v="1"/>
    <s v="Yes"/>
    <s v="0"/>
    <s v="Less"/>
    <n v="7"/>
    <s v="42"/>
    <s v="1"/>
    <n v="6"/>
    <s v="6"/>
    <s v="More"/>
    <n v="6"/>
    <x v="4"/>
    <n v="6"/>
    <s v="5"/>
    <m/>
    <n v="42"/>
    <x v="10"/>
  </r>
  <r>
    <n v="62"/>
    <d v="2020-05-13T16:53:48"/>
    <d v="2020-05-13T16:56:36"/>
    <s v="anonymous"/>
    <m/>
    <s v="40"/>
    <s v="1"/>
    <s v="5"/>
    <s v="1"/>
    <n v="7"/>
    <s v="1"/>
    <s v="30"/>
    <s v="Yes"/>
    <s v="0"/>
    <s v="Less"/>
    <n v="6"/>
    <s v="26"/>
    <s v="4"/>
    <n v="6"/>
    <s v="6"/>
    <s v="Less"/>
    <n v="7"/>
    <x v="1"/>
    <n v="6"/>
    <s v="10"/>
    <m/>
    <n v="49"/>
    <x v="12"/>
  </r>
  <r>
    <n v="63"/>
    <d v="2020-05-13T17:15:28"/>
    <d v="2020-05-13T17:17:25"/>
    <s v="anonymous"/>
    <m/>
    <s v="48"/>
    <s v="1"/>
    <s v="0"/>
    <s v="2"/>
    <n v="0"/>
    <s v="0"/>
    <s v="10"/>
    <s v="Yes"/>
    <s v="0"/>
    <s v="More"/>
    <n v="0"/>
    <s v="26"/>
    <s v="2"/>
    <n v="2"/>
    <s v="4"/>
    <s v="Less"/>
    <n v="2"/>
    <x v="1"/>
    <n v="6"/>
    <s v="0"/>
    <m/>
    <n v="35"/>
    <x v="20"/>
  </r>
  <r>
    <n v="64"/>
    <d v="2020-05-13T17:22:21"/>
    <d v="2020-05-13T17:24:32"/>
    <s v="anonymous"/>
    <m/>
    <s v="15"/>
    <s v="1"/>
    <s v="15"/>
    <s v="1"/>
    <n v="7"/>
    <s v="15"/>
    <s v="2"/>
    <s v="No"/>
    <s v="1"/>
    <s v="Less"/>
    <n v="7"/>
    <s v="32"/>
    <s v="2"/>
    <n v="6"/>
    <s v="8"/>
    <s v="Less"/>
    <n v="6"/>
    <x v="4"/>
    <n v="3"/>
    <s v="5"/>
    <m/>
    <n v="56"/>
    <x v="7"/>
  </r>
  <r>
    <n v="65"/>
    <d v="2020-05-13T17:27:56"/>
    <d v="2020-05-13T17:30:00"/>
    <s v="anonymous"/>
    <m/>
    <s v="40"/>
    <s v="1"/>
    <s v="0"/>
    <s v="0"/>
    <n v="8"/>
    <s v="0"/>
    <s v="10"/>
    <s v="Yes"/>
    <s v="6"/>
    <s v="No Change"/>
    <n v="5"/>
    <s v="31"/>
    <s v="0"/>
    <n v="8"/>
    <s v="6"/>
    <s v="No Change"/>
    <n v="5"/>
    <x v="3"/>
    <n v="6"/>
    <s v="2"/>
    <m/>
    <n v="56"/>
    <x v="12"/>
  </r>
  <r>
    <n v="66"/>
    <d v="2020-05-13T17:26:11"/>
    <d v="2020-05-13T17:32:08"/>
    <s v="anonymous"/>
    <m/>
    <s v="40"/>
    <s v="2"/>
    <s v="5"/>
    <s v="1"/>
    <n v="5"/>
    <s v="2"/>
    <s v="3"/>
    <s v="Yes"/>
    <s v="5"/>
    <s v="No Change"/>
    <n v="4"/>
    <s v="40"/>
    <s v="0"/>
    <n v="9"/>
    <s v="7"/>
    <s v="More"/>
    <n v="6"/>
    <x v="7"/>
    <n v="1"/>
    <s v="5"/>
    <m/>
    <n v="70"/>
    <x v="9"/>
  </r>
  <r>
    <n v="67"/>
    <d v="2020-05-13T17:31:44"/>
    <d v="2020-05-13T17:34:31"/>
    <s v="anonymous"/>
    <m/>
    <s v="12"/>
    <s v="3"/>
    <s v="2"/>
    <s v="1"/>
    <n v="6"/>
    <s v="8"/>
    <s v="2"/>
    <s v="No"/>
    <s v="5"/>
    <s v="No Change"/>
    <n v="7"/>
    <s v="34"/>
    <s v="4"/>
    <n v="5"/>
    <s v="7"/>
    <s v="Less"/>
    <n v="6"/>
    <x v="1"/>
    <n v="5"/>
    <s v="4"/>
    <m/>
    <n v="56"/>
    <x v="7"/>
  </r>
  <r>
    <n v="68"/>
    <d v="2020-05-13T17:39:23"/>
    <d v="2020-05-13T17:42:53"/>
    <s v="anonymous"/>
    <m/>
    <s v="60"/>
    <s v="1"/>
    <s v="5"/>
    <s v="0"/>
    <n v="5"/>
    <s v="5"/>
    <s v="1"/>
    <s v="Yes"/>
    <s v="5"/>
    <s v="More"/>
    <n v="2"/>
    <s v="33"/>
    <s v="1"/>
    <n v="3"/>
    <s v="8"/>
    <s v="Less"/>
    <n v="3"/>
    <x v="1"/>
    <n v="7"/>
    <s v="3"/>
    <m/>
    <n v="63"/>
    <x v="11"/>
  </r>
  <r>
    <n v="69"/>
    <d v="2020-05-13T19:19:07"/>
    <d v="2020-05-13T19:26:20"/>
    <s v="anonymous"/>
    <m/>
    <s v="12"/>
    <s v="2"/>
    <s v="5"/>
    <s v="2"/>
    <n v="3"/>
    <s v="4"/>
    <s v="1"/>
    <s v="No"/>
    <s v="1"/>
    <s v="Less"/>
    <n v="0"/>
    <s v="32"/>
    <s v="2"/>
    <n v="3"/>
    <s v="6"/>
    <s v="Less"/>
    <n v="10"/>
    <x v="3"/>
    <n v="5"/>
    <s v="3"/>
    <m/>
    <n v="56"/>
    <x v="8"/>
  </r>
  <r>
    <n v="70"/>
    <d v="2020-05-13T19:47:06"/>
    <d v="2020-05-13T19:55:01"/>
    <s v="anonymous"/>
    <m/>
    <s v="8"/>
    <s v="2"/>
    <s v="5"/>
    <s v="2"/>
    <n v="5"/>
    <s v="3"/>
    <s v="5"/>
    <s v="Yes"/>
    <s v="4"/>
    <s v="More"/>
    <n v="1"/>
    <s v="36"/>
    <s v="0"/>
    <n v="2"/>
    <s v="8"/>
    <s v="Less"/>
    <n v="6"/>
    <x v="1"/>
    <n v="6"/>
    <s v="6"/>
    <m/>
    <n v="63"/>
    <x v="11"/>
  </r>
  <r>
    <n v="71"/>
    <d v="2020-05-13T19:49:29"/>
    <d v="2020-05-13T19:56:42"/>
    <s v="anonymous"/>
    <m/>
    <s v="12.5"/>
    <s v="3"/>
    <s v="0"/>
    <s v="1"/>
    <n v="7"/>
    <s v="8"/>
    <s v="3"/>
    <s v="No"/>
    <s v="0"/>
    <s v="No Change"/>
    <n v="3"/>
    <s v="59"/>
    <s v="0"/>
    <n v="6"/>
    <s v="9"/>
    <s v="Less"/>
    <n v="5"/>
    <x v="8"/>
    <n v="5"/>
    <s v="20"/>
    <m/>
    <n v="91"/>
    <x v="4"/>
  </r>
  <r>
    <n v="72"/>
    <d v="2020-05-13T20:25:19"/>
    <d v="2020-05-13T20:27:19"/>
    <s v="anonymous"/>
    <m/>
    <s v="40"/>
    <s v="4"/>
    <s v="1"/>
    <s v="2"/>
    <n v="10"/>
    <s v="10"/>
    <s v="20"/>
    <s v="Yes"/>
    <s v="10"/>
    <s v="More"/>
    <n v="10"/>
    <s v="34"/>
    <s v="3"/>
    <n v="10"/>
    <s v="8"/>
    <s v="More"/>
    <n v="10"/>
    <x v="9"/>
    <n v="1"/>
    <s v="5"/>
    <m/>
    <n v="224"/>
    <x v="21"/>
  </r>
  <r>
    <n v="73"/>
    <d v="2020-05-14T02:54:24"/>
    <d v="2020-05-14T02:57:55"/>
    <s v="anonymous"/>
    <m/>
    <s v="18"/>
    <s v="4"/>
    <s v="5"/>
    <s v="10"/>
    <n v="6"/>
    <s v="20"/>
    <s v="4"/>
    <s v="No"/>
    <s v="0"/>
    <s v="No Change"/>
    <n v="4"/>
    <s v="42"/>
    <s v="1"/>
    <n v="5"/>
    <s v="6"/>
    <s v="Less"/>
    <n v="6"/>
    <x v="8"/>
    <n v="5"/>
    <s v="5"/>
    <m/>
    <n v="70"/>
    <x v="4"/>
  </r>
  <r>
    <n v="74"/>
    <d v="2020-05-14T08:56:30"/>
    <d v="2020-05-14T08:58:25"/>
    <s v="anonymous"/>
    <m/>
    <s v="40"/>
    <s v="1"/>
    <s v="10"/>
    <s v="1"/>
    <n v="3"/>
    <s v="0"/>
    <s v="1"/>
    <s v="Yes"/>
    <s v="10"/>
    <s v="No Change"/>
    <n v="2"/>
    <s v="33"/>
    <s v="0"/>
    <n v="2"/>
    <s v="7"/>
    <s v="Less"/>
    <n v="2"/>
    <x v="3"/>
    <n v="6"/>
    <s v="0"/>
    <m/>
    <n v="63"/>
    <x v="17"/>
  </r>
  <r>
    <n v="75"/>
    <d v="2020-05-14T09:28:45"/>
    <d v="2020-05-14T09:32:36"/>
    <s v="anonymous"/>
    <m/>
    <s v="30"/>
    <s v="1"/>
    <s v="8"/>
    <s v="1"/>
    <n v="7"/>
    <s v="10"/>
    <s v="1"/>
    <s v="No"/>
    <s v="1"/>
    <s v="More"/>
    <n v="4"/>
    <s v="30"/>
    <s v="1"/>
    <n v="7"/>
    <s v="7"/>
    <s v="Less"/>
    <n v="7"/>
    <x v="1"/>
    <n v="5"/>
    <s v="1"/>
    <m/>
    <n v="56"/>
    <x v="10"/>
  </r>
  <r>
    <n v="76"/>
    <d v="2020-05-14T18:02:11"/>
    <d v="2020-05-14T18:05:05"/>
    <s v="anonymous"/>
    <m/>
    <s v="10"/>
    <s v="1"/>
    <s v="0"/>
    <s v="1"/>
    <n v="7"/>
    <s v="6"/>
    <s v="0"/>
    <s v="Yes"/>
    <s v="2"/>
    <s v="No Change"/>
    <n v="5"/>
    <s v="29"/>
    <s v="0"/>
    <n v="6"/>
    <s v="7"/>
    <s v="No Change"/>
    <n v="7"/>
    <x v="1"/>
    <n v="8"/>
    <s v="1"/>
    <m/>
    <n v="56"/>
    <x v="2"/>
  </r>
  <r>
    <n v="77"/>
    <d v="2020-05-14T21:33:54"/>
    <d v="2020-05-14T21:36:35"/>
    <s v="anonymous"/>
    <m/>
    <s v="12"/>
    <s v="2"/>
    <s v="0"/>
    <s v="2"/>
    <n v="9"/>
    <s v="14"/>
    <s v="3"/>
    <s v="Yes"/>
    <s v="12"/>
    <s v="More"/>
    <n v="2"/>
    <s v="39"/>
    <s v="0"/>
    <n v="5"/>
    <s v="7"/>
    <s v="Less"/>
    <n v="6"/>
    <x v="1"/>
    <n v="6"/>
    <s v="7"/>
    <m/>
    <n v="56"/>
    <x v="1"/>
  </r>
  <r>
    <n v="78"/>
    <d v="2020-05-15T00:07:04"/>
    <d v="2020-05-15T00:09:20"/>
    <s v="anonymous"/>
    <m/>
    <s v="0"/>
    <s v="2"/>
    <s v="2"/>
    <s v="3"/>
    <n v="8"/>
    <s v="0"/>
    <s v="7"/>
    <s v="Yes"/>
    <s v="3"/>
    <s v="Less"/>
    <n v="3"/>
    <s v="18"/>
    <s v="2"/>
    <n v="6"/>
    <s v="8"/>
    <s v="Less"/>
    <n v="8"/>
    <x v="3"/>
    <n v="3"/>
    <s v="2"/>
    <m/>
    <n v="70"/>
    <x v="1"/>
  </r>
  <r>
    <n v="79"/>
    <d v="2020-05-15T07:20:30"/>
    <d v="2020-05-15T07:23:33"/>
    <s v="anonymous"/>
    <m/>
    <s v="30"/>
    <s v="1"/>
    <s v="10"/>
    <s v="2"/>
    <n v="4"/>
    <s v="0"/>
    <s v="10"/>
    <s v="Yes"/>
    <s v="0"/>
    <s v="No Change"/>
    <n v="2"/>
    <s v="27"/>
    <s v="1"/>
    <n v="3"/>
    <s v="6"/>
    <s v="No Change"/>
    <n v="6"/>
    <x v="1"/>
    <n v="3"/>
    <s v="0"/>
    <m/>
    <n v="49"/>
    <x v="22"/>
  </r>
  <r>
    <n v="80"/>
    <d v="2020-05-15T20:22:47"/>
    <d v="2020-05-15T20:24:47"/>
    <s v="anonymous"/>
    <m/>
    <s v="40"/>
    <s v="0"/>
    <s v="5"/>
    <s v="1"/>
    <n v="6"/>
    <s v="0"/>
    <s v="3"/>
    <s v="Yes"/>
    <s v="6"/>
    <s v="Less"/>
    <n v="0"/>
    <s v="36"/>
    <s v="3"/>
    <n v="3"/>
    <s v="8"/>
    <s v="Less"/>
    <n v="7"/>
    <x v="3"/>
    <n v="5"/>
    <s v="3"/>
    <m/>
    <n v="70"/>
    <x v="8"/>
  </r>
  <r>
    <n v="81"/>
    <d v="2020-05-17T00:31:05"/>
    <d v="2020-05-17T00:33:57"/>
    <s v="anonymous"/>
    <m/>
    <s v="30"/>
    <s v="2"/>
    <s v="10"/>
    <s v="1"/>
    <n v="7"/>
    <s v="1"/>
    <s v="30"/>
    <s v="No"/>
    <s v="4"/>
    <s v="No Change"/>
    <n v="5"/>
    <s v="32"/>
    <s v="5"/>
    <n v="4"/>
    <s v="6"/>
    <s v="More"/>
    <n v="6"/>
    <x v="0"/>
    <n v="7"/>
    <s v="2"/>
    <m/>
    <n v="45.5"/>
    <x v="7"/>
  </r>
  <r>
    <n v="82"/>
    <d v="2020-05-17T06:48:48"/>
    <d v="2020-05-17T06:52:04"/>
    <s v="anonymous"/>
    <m/>
    <s v="45"/>
    <s v="0"/>
    <s v="7"/>
    <s v="1"/>
    <n v="10"/>
    <s v="1"/>
    <s v="10"/>
    <s v="Yes"/>
    <s v="7"/>
    <s v="No Change"/>
    <n v="5"/>
    <s v="28"/>
    <s v="2"/>
    <n v="7"/>
    <s v="8"/>
    <s v="More"/>
    <n v="10"/>
    <x v="3"/>
    <n v="0"/>
    <s v="21"/>
    <m/>
    <n v="70"/>
    <x v="12"/>
  </r>
  <r>
    <n v="83"/>
    <d v="2020-05-28T19:11:20"/>
    <d v="2020-05-28T19:33:01"/>
    <s v="anonymous"/>
    <m/>
    <s v="51.5"/>
    <s v="2"/>
    <s v="24"/>
    <s v="4"/>
    <n v="8"/>
    <s v="14"/>
    <s v="3"/>
    <s v="Yes"/>
    <s v="5"/>
    <s v="No Change"/>
    <n v="5"/>
    <s v="47"/>
    <s v="0"/>
    <n v="7"/>
    <s v="5"/>
    <s v="More"/>
    <n v="8"/>
    <x v="10"/>
    <n v="8"/>
    <s v="8"/>
    <m/>
    <n v="91"/>
    <x v="23"/>
  </r>
  <r>
    <n v="84"/>
    <d v="2020-06-04T19:07:53"/>
    <d v="2020-06-04T19:09:36"/>
    <s v="anonymous"/>
    <m/>
    <s v="50"/>
    <s v="5"/>
    <s v="8"/>
    <s v="0"/>
    <n v="8"/>
    <s v="15"/>
    <s v="1"/>
    <s v="Yes"/>
    <s v="5"/>
    <s v="More"/>
    <n v="3"/>
    <s v="31"/>
    <s v="0"/>
    <n v="8"/>
    <s v="8"/>
    <s v="More"/>
    <n v="10"/>
    <x v="8"/>
    <n v="3"/>
    <s v="8"/>
    <m/>
    <n v="84"/>
    <x v="12"/>
  </r>
  <r>
    <n v="85"/>
    <d v="2020-06-04T20:39:52"/>
    <d v="2020-06-04T20:43:23"/>
    <s v="anonymous"/>
    <m/>
    <s v="40"/>
    <s v="3"/>
    <s v="0"/>
    <s v="10"/>
    <n v="5"/>
    <s v="0"/>
    <s v="3"/>
    <s v="Yes"/>
    <s v="2"/>
    <s v="No Change"/>
    <n v="7"/>
    <s v="38"/>
    <s v="0"/>
    <n v="3"/>
    <s v="7"/>
    <s v="More"/>
    <n v="3"/>
    <x v="1"/>
    <n v="7"/>
    <s v="10"/>
    <m/>
    <n v="56"/>
    <x v="9"/>
  </r>
  <r>
    <n v="86"/>
    <d v="2020-06-04T21:18:16"/>
    <d v="2020-06-04T21:23:12"/>
    <s v="anonymous"/>
    <m/>
    <s v="40"/>
    <s v="0"/>
    <s v="0"/>
    <s v="0"/>
    <n v="6"/>
    <s v="2"/>
    <s v="2"/>
    <s v="Yes"/>
    <s v="8"/>
    <s v="More"/>
    <n v="3"/>
    <s v="41"/>
    <s v="2"/>
    <n v="5"/>
    <s v="7"/>
    <s v="More"/>
    <n v="4"/>
    <x v="10"/>
    <n v="7"/>
    <s v="1"/>
    <m/>
    <n v="105"/>
    <x v="9"/>
  </r>
  <r>
    <n v="87"/>
    <d v="2020-06-04T21:27:45"/>
    <d v="2020-06-04T21:29:28"/>
    <s v="anonymous"/>
    <m/>
    <s v="45"/>
    <s v="1"/>
    <s v="1"/>
    <s v="2"/>
    <n v="6"/>
    <s v="0"/>
    <s v="2"/>
    <s v="No"/>
    <s v="0"/>
    <s v="More"/>
    <n v="2"/>
    <s v="37"/>
    <s v="0"/>
    <n v="4"/>
    <s v="6"/>
    <s v="More"/>
    <n v="6"/>
    <x v="3"/>
    <n v="6"/>
    <s v="10"/>
    <m/>
    <n v="56"/>
    <x v="14"/>
  </r>
  <r>
    <n v="88"/>
    <d v="2020-06-05T08:12:38"/>
    <d v="2020-06-05T08:14:53"/>
    <s v="anonymous"/>
    <m/>
    <s v="40"/>
    <s v="1"/>
    <s v="2"/>
    <s v="10"/>
    <n v="7"/>
    <s v="0"/>
    <s v="5"/>
    <s v="Yes"/>
    <s v="3"/>
    <s v="No Change"/>
    <n v="4"/>
    <s v="32"/>
    <s v="0"/>
    <n v="5"/>
    <s v="8"/>
    <s v="More"/>
    <n v="6"/>
    <x v="3"/>
    <n v="4"/>
    <s v="5"/>
    <m/>
    <n v="70"/>
    <x v="4"/>
  </r>
  <r>
    <n v="89"/>
    <d v="2020-06-05T13:37:01"/>
    <d v="2020-06-05T13:49:22"/>
    <s v="anonymous"/>
    <m/>
    <s v="40"/>
    <s v="1"/>
    <s v="4"/>
    <s v="5"/>
    <n v="5"/>
    <s v="0"/>
    <s v="5"/>
    <s v="Yes"/>
    <s v="0"/>
    <s v="No Change"/>
    <n v="5"/>
    <s v="25"/>
    <s v="0"/>
    <n v="5"/>
    <s v="8"/>
    <s v="No Change"/>
    <n v="4"/>
    <x v="3"/>
    <n v="6"/>
    <s v="3"/>
    <m/>
    <n v="70"/>
    <x v="9"/>
  </r>
  <r>
    <n v="90"/>
    <d v="2020-06-05T14:13:54"/>
    <d v="2020-06-05T14:20:08"/>
    <s v="anonymous"/>
    <m/>
    <s v="0"/>
    <s v="5"/>
    <s v="20"/>
    <s v="2"/>
    <n v="5"/>
    <s v="10"/>
    <s v="7"/>
    <s v="No"/>
    <s v="2"/>
    <s v="Less"/>
    <n v="3"/>
    <s v="58"/>
    <s v="2"/>
    <n v="4"/>
    <s v="6"/>
    <s v="Less"/>
    <n v="3"/>
    <x v="3"/>
    <n v="5"/>
    <s v="4"/>
    <m/>
    <n v="5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F45BE-4D5E-4372-9529-6ACCD65D5C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2:F24" firstHeaderRow="1" firstDataRow="1" firstDataCol="1"/>
  <pivotFields count="2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2"/>
        <item x="5"/>
        <item x="3"/>
        <item x="9"/>
        <item x="7"/>
        <item x="8"/>
        <item x="6"/>
        <item x="10"/>
        <item t="default"/>
      </items>
    </pivotField>
    <pivotField showAll="0"/>
    <pivotField showAll="0"/>
    <pivotField showAll="0"/>
    <pivotField showAll="0"/>
    <pivotField dataField="1" showAll="0">
      <items count="25">
        <item x="20"/>
        <item x="17"/>
        <item x="15"/>
        <item x="19"/>
        <item x="22"/>
        <item x="11"/>
        <item x="8"/>
        <item x="16"/>
        <item x="18"/>
        <item x="14"/>
        <item x="9"/>
        <item x="4"/>
        <item x="0"/>
        <item x="1"/>
        <item x="7"/>
        <item x="10"/>
        <item x="5"/>
        <item x="12"/>
        <item x="2"/>
        <item x="3"/>
        <item x="23"/>
        <item x="6"/>
        <item x="13"/>
        <item x="21"/>
        <item t="default"/>
      </items>
    </pivotField>
  </pivotFields>
  <rowFields count="1">
    <field x="2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ax of What is the average Outlook score?" fld="27" subtotal="max" baseField="22" baseItem="0"/>
  </dataFields>
  <chartFormats count="1"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S91" totalsRowShown="0" headerRowDxfId="45">
  <autoFilter ref="A1:AS91" xr:uid="{00000000-0009-0000-0100-000001000000}"/>
  <tableColumns count="45">
    <tableColumn id="1" xr3:uid="{00000000-0010-0000-0000-000001000000}" name="ID" dataDxfId="44"/>
    <tableColumn id="2" xr3:uid="{00000000-0010-0000-0000-000002000000}" name="Start time" dataDxfId="43"/>
    <tableColumn id="3" xr3:uid="{00000000-0010-0000-0000-000003000000}" name="Completion time" dataDxfId="42"/>
    <tableColumn id="4" xr3:uid="{00000000-0010-0000-0000-000004000000}" name="Email" dataDxfId="41"/>
    <tableColumn id="5" xr3:uid="{00000000-0010-0000-0000-000005000000}" name="Name" dataDxfId="40"/>
    <tableColumn id="6" xr3:uid="{00000000-0010-0000-0000-000006000000}" name="How many hours a week do you currently work and/or attend class?" dataDxfId="39"/>
    <tableColumn id="7" xr3:uid="{00000000-0010-0000-0000-000007000000}" name="How many people do you currently live with?" dataDxfId="38"/>
    <tableColumn id="8" xr3:uid="{00000000-0010-0000-0000-000008000000}" name="How many hours a week do you currently spend on making or fixing things as a hobby?" dataDxfId="37"/>
    <tableColumn id="9" xr3:uid="{00000000-0010-0000-0000-000009000000}" name="Do you have pets? How many?" dataDxfId="36"/>
    <tableColumn id="10" xr3:uid="{00000000-0010-0000-0000-00000A000000}" name="Do you feel like you decide how your day goes?" dataDxfId="35"/>
    <tableColumn id="11" xr3:uid="{00000000-0010-0000-0000-00000B000000}" name="How many hours a week do you currently spend studying outside of class?" dataDxfId="34"/>
    <tableColumn id="12" xr3:uid="{00000000-0010-0000-0000-00000C000000}" name="How many hours a week do you currently spend socializing with your social inner circle?" dataDxfId="33"/>
    <tableColumn id="13" xr3:uid="{00000000-0010-0000-0000-00000D000000}" name="Do you currently work from home?" dataDxfId="32"/>
    <tableColumn id="14" xr3:uid="{00000000-0010-0000-0000-00000E000000}" name="How many hours a week do you currently spend exercising?" dataDxfId="31"/>
    <tableColumn id="15" xr3:uid="{00000000-0010-0000-0000-00000F000000}" name="At the end of the week, do you feel like you have more or less things on your To-do list?" dataDxfId="30"/>
    <tableColumn id="16" xr3:uid="{00000000-0010-0000-0000-000010000000}" name="Do you feel that the quarantine has made you more or less connected to others?" dataDxfId="29"/>
    <tableColumn id="17" xr3:uid="{00000000-0010-0000-0000-000011000000}" name="How old are you?" dataDxfId="28"/>
    <tableColumn id="18" xr3:uid="{00000000-0010-0000-0000-000012000000}" name="How many hours a week do you currently spend socializing with people who aren't in your inner circle, outside of work/class?" dataDxfId="27"/>
    <tableColumn id="19" xr3:uid="{00000000-0010-0000-0000-000013000000}" name="How do you feel going throughout your day?" dataDxfId="26"/>
    <tableColumn id="20" xr3:uid="{00000000-0010-0000-0000-000014000000}" name="How many hours a night do you sleep?" dataDxfId="25"/>
    <tableColumn id="21" xr3:uid="{00000000-0010-0000-0000-000015000000}" name="Do you feel that the quarantine has resulted in spending more or less time talking with your boss, teachers, and work peers?" dataDxfId="24"/>
    <tableColumn id="22" xr3:uid="{00000000-0010-0000-0000-000016000000}" name="Do you feel like you decide what’s on your To-do list?" dataDxfId="23"/>
    <tableColumn id="23" xr3:uid="{00000000-0010-0000-0000-000017000000}" name="How many hours a day do you spend outside?" dataDxfId="22"/>
    <tableColumn id="24" xr3:uid="{00000000-0010-0000-0000-000018000000}" name="Do you currently feel like you are more rested, or overworked?" dataDxfId="21"/>
    <tableColumn id="25" xr3:uid="{00000000-0010-0000-0000-000019000000}" name="How many hours a week do you spend reading something you enjoy?" dataDxfId="20"/>
    <tableColumn id="26" xr3:uid="{9946B6E0-47B0-4C03-A843-FCEDFF1B69F8}" name="||INFERRED QUESTIONS||" dataDxfId="19"/>
    <tableColumn id="27" xr3:uid="{F08E3FE3-4F18-4DE6-BDD2-D16CB4A44517}" name="How many hours a week are accounted for?" dataDxfId="18">
      <calculatedColumnFormula>SUM(F2,H2,K2, L2,N2,R2,(T2*7),(W2*7),Y2)/7</calculatedColumnFormula>
    </tableColumn>
    <tableColumn id="28" xr3:uid="{956D6BF9-8597-4604-A601-3129427C4047}" name="What is the average Outlook score?" dataDxfId="17">
      <calculatedColumnFormula>AVERAGE(J2,P2,S2,V2,X2)</calculatedColumnFormula>
    </tableColumn>
    <tableColumn id="29" xr3:uid="{79A1F31C-F938-4AD0-B34F-79123381EAB7}" name="What was the completion time?" dataDxfId="16">
      <calculatedColumnFormula>TEXT(C2-B2, "h:mm:ss")</calculatedColumnFormula>
    </tableColumn>
    <tableColumn id="30" xr3:uid="{9A2C7940-588D-4407-A21C-268BD3C615DA}" name="Do you work or attend class for at least 15 hours per week?" dataDxfId="15">
      <calculatedColumnFormula>IF(F2&gt;=15, 1, 0)</calculatedColumnFormula>
    </tableColumn>
    <tableColumn id="31" xr3:uid="{C08580A0-23A5-4DF6-B9C0-848DAA30F6F3}" name="Do you live with other people?" dataDxfId="14">
      <calculatedColumnFormula>IF(G2&gt;0, 1, 0)</calculatedColumnFormula>
    </tableColumn>
    <tableColumn id="32" xr3:uid="{3F8A21B5-9C8A-43F4-853D-8E2BDE4F647E}" name="Do you live with more than 1 person?" dataDxfId="13">
      <calculatedColumnFormula>IF(G2&gt;1, 1, 0)</calculatedColumnFormula>
    </tableColumn>
    <tableColumn id="33" xr3:uid="{27F26200-E124-4F90-B2EC-7532397146B7}" name="Do you work or attend class more than 40 hours a week?" dataDxfId="12">
      <calculatedColumnFormula>IF(F2&gt;40, 1, 0)</calculatedColumnFormula>
    </tableColumn>
    <tableColumn id="34" xr3:uid="{EC2003BB-4C4B-46B6-BDBF-A66A1134072F}" name="Do you have pets?" dataDxfId="11">
      <calculatedColumnFormula>IF(I2&gt;0, 1, 0)</calculatedColumnFormula>
    </tableColumn>
    <tableColumn id="35" xr3:uid="{8EBFACD9-C350-46EF-8C63-404E05F5B895}" name="Conversion - Do you have more/less things on your To-do list at the end of the week? (More, No Change, Less - 0, 1, 2)" dataDxfId="10">
      <calculatedColumnFormula>_xlfn.IFS(O2="More", 0, O2="No Change", 1, O2="Less", 2)</calculatedColumnFormula>
    </tableColumn>
    <tableColumn id="36" xr3:uid="{4A655CD3-C158-4EB2-A0DE-94E561DD1EDC}" name="Do you work or attend class at least 60 hours a week?" dataDxfId="9">
      <calculatedColumnFormula>IF(F2&gt;=60, 1, 0)</calculatedColumnFormula>
    </tableColumn>
    <tableColumn id="37" xr3:uid="{3518B6F1-6B59-4BA5-8660-992A37F8E405}" name="Do you spend at least 5 hours a week studying outside of class?" dataDxfId="8">
      <calculatedColumnFormula>IF(K2&gt;=5, 1, 0)</calculatedColumnFormula>
    </tableColumn>
    <tableColumn id="38" xr3:uid="{BE6D9D9E-10BC-4628-8B56-C91565E5272B}" name="Do you spend at least 5 hours a week socializing with your social inner circle?" dataDxfId="7">
      <calculatedColumnFormula>IF(L2&gt;=5, 1, 0)</calculatedColumnFormula>
    </tableColumn>
    <tableColumn id="39" xr3:uid="{48DA64FF-A05D-4296-9C7B-C65B9ACB9FBC}" name="Conversion - Do you currently work from home? (Yes, No - 1, 0)" dataDxfId="6">
      <calculatedColumnFormula>IF(M2="Yes", 1, 0)</calculatedColumnFormula>
    </tableColumn>
    <tableColumn id="40" xr3:uid="{54DA5FFB-0A94-4701-AD35-60FEC1EA6E2A}" name="Do you get at least 2 hours of excercize each week?" dataDxfId="5">
      <calculatedColumnFormula>IF(N2&gt;=2, 1, 0)</calculatedColumnFormula>
    </tableColumn>
    <tableColumn id="41" xr3:uid="{4449C697-F5A8-4348-A680-F685A61D177F}" name="Do you get at least 10 hours of excercize each week?" dataDxfId="4">
      <calculatedColumnFormula>IF(N2&gt;=10, 1, 0)</calculatedColumnFormula>
    </tableColumn>
    <tableColumn id="42" xr3:uid="{A2DBD004-6E22-4223-AF0E-89D15BFC7C74}" name="Do you spend at least 5 hours a week socializing with people who aren't in your social inner circle, outside of work/class?" dataDxfId="3">
      <calculatedColumnFormula>IF(R2&gt;=5, 1, 0)</calculatedColumnFormula>
    </tableColumn>
    <tableColumn id="43" xr3:uid="{B8EE00B1-4A78-4B09-8CED-F1110EF9492B}" name="How much sleep do you get per night? (9+hours, 7+hours, 5+hours, less - 3, 2, 1, 0)" dataDxfId="2">
      <calculatedColumnFormula>_xlfn.IFS(T2&gt;=9, 2, T2&gt;=7, 1, T2&lt;7, 0)</calculatedColumnFormula>
    </tableColumn>
    <tableColumn id="44" xr3:uid="{19A10DFE-7FFE-4EBF-A286-CEFDB153F546}" name="Do you spend time outside?" dataDxfId="1">
      <calculatedColumnFormula>IF(W2&gt;0, 1, 0)</calculatedColumnFormula>
    </tableColumn>
    <tableColumn id="45" xr3:uid="{FD04A290-8D80-4ADC-8805-DB963C2A9BB5}" name="Do you spend time reading something you enjoy?" dataDxfId="0">
      <calculatedColumnFormula>IF(Y2&gt;0,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1"/>
  <sheetViews>
    <sheetView tabSelected="1" topLeftCell="AD1" workbookViewId="0">
      <pane ySplit="1" topLeftCell="A2" activePane="bottomLeft" state="frozen"/>
      <selection activeCell="Q1" sqref="Q1"/>
      <selection pane="bottomLeft" activeCell="AS1" sqref="AS1"/>
    </sheetView>
  </sheetViews>
  <sheetFormatPr defaultRowHeight="15" x14ac:dyDescent="0.25"/>
  <cols>
    <col min="1" max="1" width="5.140625" bestFit="1" customWidth="1"/>
    <col min="2" max="2" width="15.42578125" customWidth="1"/>
    <col min="3" max="3" width="20" customWidth="1"/>
    <col min="4" max="5" width="20" hidden="1" customWidth="1"/>
    <col min="6" max="6" width="20" style="5" bestFit="1" customWidth="1"/>
    <col min="7" max="7" width="20" bestFit="1" customWidth="1"/>
    <col min="8" max="8" width="20" style="5" bestFit="1" customWidth="1"/>
    <col min="9" max="9" width="20" bestFit="1" customWidth="1"/>
    <col min="10" max="10" width="20" style="6" bestFit="1" customWidth="1"/>
    <col min="11" max="12" width="20" style="5" bestFit="1" customWidth="1"/>
    <col min="13" max="13" width="20" bestFit="1" customWidth="1"/>
    <col min="14" max="14" width="20" style="5" bestFit="1" customWidth="1"/>
    <col min="15" max="15" width="20" bestFit="1" customWidth="1"/>
    <col min="16" max="16" width="20" style="6" bestFit="1" customWidth="1"/>
    <col min="17" max="17" width="20" bestFit="1" customWidth="1"/>
    <col min="18" max="18" width="20" style="5" bestFit="1" customWidth="1"/>
    <col min="19" max="19" width="20" style="6" bestFit="1" customWidth="1"/>
    <col min="20" max="20" width="20" style="5" bestFit="1" customWidth="1"/>
    <col min="21" max="21" width="20" bestFit="1" customWidth="1"/>
    <col min="22" max="22" width="20" style="6" bestFit="1" customWidth="1"/>
    <col min="23" max="23" width="20" style="5" bestFit="1" customWidth="1"/>
    <col min="24" max="24" width="20" style="6" bestFit="1" customWidth="1"/>
    <col min="25" max="25" width="20" style="5" bestFit="1" customWidth="1"/>
    <col min="26" max="26" width="27" bestFit="1" customWidth="1"/>
    <col min="27" max="27" width="19.7109375" style="5" customWidth="1"/>
    <col min="28" max="28" width="19.7109375" style="6" customWidth="1"/>
    <col min="29" max="29" width="24" customWidth="1"/>
    <col min="30" max="30" width="19.140625" customWidth="1"/>
    <col min="31" max="31" width="18.28515625" customWidth="1"/>
    <col min="32" max="32" width="16.85546875" customWidth="1"/>
    <col min="33" max="33" width="17.28515625" customWidth="1"/>
    <col min="35" max="35" width="9.140625" customWidth="1"/>
  </cols>
  <sheetData>
    <row r="1" spans="1: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64</v>
      </c>
      <c r="AA1" s="8" t="s">
        <v>43</v>
      </c>
      <c r="AB1" s="8" t="s">
        <v>42</v>
      </c>
      <c r="AC1" s="12" t="s">
        <v>47</v>
      </c>
      <c r="AD1" s="12" t="s">
        <v>48</v>
      </c>
      <c r="AE1" s="12" t="s">
        <v>49</v>
      </c>
      <c r="AF1" s="12" t="s">
        <v>50</v>
      </c>
      <c r="AG1" s="12" t="s">
        <v>51</v>
      </c>
      <c r="AH1" s="12" t="s">
        <v>52</v>
      </c>
      <c r="AI1" s="12" t="s">
        <v>53</v>
      </c>
      <c r="AJ1" s="12" t="s">
        <v>54</v>
      </c>
      <c r="AK1" s="12" t="s">
        <v>55</v>
      </c>
      <c r="AL1" s="12" t="s">
        <v>56</v>
      </c>
      <c r="AM1" s="12" t="s">
        <v>57</v>
      </c>
      <c r="AN1" s="12" t="s">
        <v>58</v>
      </c>
      <c r="AO1" s="12" t="s">
        <v>59</v>
      </c>
      <c r="AP1" s="12" t="s">
        <v>60</v>
      </c>
      <c r="AQ1" s="12" t="s">
        <v>61</v>
      </c>
      <c r="AR1" s="12" t="s">
        <v>62</v>
      </c>
      <c r="AS1" s="12" t="s">
        <v>63</v>
      </c>
    </row>
    <row r="2" spans="1:45" x14ac:dyDescent="0.25">
      <c r="A2">
        <v>1</v>
      </c>
      <c r="B2" s="1">
        <v>43963.606643518498</v>
      </c>
      <c r="C2" s="1">
        <v>43963.608634259297</v>
      </c>
      <c r="D2" s="3" t="s">
        <v>25</v>
      </c>
      <c r="E2" s="3"/>
      <c r="F2" s="4">
        <v>40</v>
      </c>
      <c r="G2" s="2">
        <v>1</v>
      </c>
      <c r="H2" s="4">
        <v>4</v>
      </c>
      <c r="I2" s="2">
        <v>3</v>
      </c>
      <c r="J2" s="6">
        <v>6</v>
      </c>
      <c r="K2" s="4">
        <v>2</v>
      </c>
      <c r="L2" s="4">
        <v>1</v>
      </c>
      <c r="M2" s="3" t="s">
        <v>30</v>
      </c>
      <c r="N2" s="4">
        <v>1</v>
      </c>
      <c r="O2" s="3" t="s">
        <v>31</v>
      </c>
      <c r="P2" s="6">
        <v>3</v>
      </c>
      <c r="Q2" s="2">
        <v>30</v>
      </c>
      <c r="R2" s="4">
        <v>1</v>
      </c>
      <c r="S2" s="6">
        <v>6</v>
      </c>
      <c r="T2" s="4">
        <v>7</v>
      </c>
      <c r="U2" s="3" t="s">
        <v>31</v>
      </c>
      <c r="V2" s="6">
        <v>6</v>
      </c>
      <c r="W2" s="4">
        <v>0.5</v>
      </c>
      <c r="X2" s="6">
        <v>6</v>
      </c>
      <c r="Y2" s="4">
        <v>2</v>
      </c>
      <c r="Z2" s="2"/>
      <c r="AA2" s="11">
        <f t="shared" ref="AA2:AA33" si="0">SUM(F2,H2,K2, L2,N2,R2,(T2*7),(W2*7),Y2)/7</f>
        <v>14.785714285714286</v>
      </c>
      <c r="AB2" s="7">
        <f t="shared" ref="AB2:AB33" si="1">AVERAGE(J2,P2,S2,V2,X2)</f>
        <v>5.4</v>
      </c>
      <c r="AC2" t="str">
        <f t="shared" ref="AC2:AC33" si="2">TEXT(C2-B2, "h:mm:ss")</f>
        <v>0:02:52</v>
      </c>
      <c r="AD2">
        <f t="shared" ref="AD2:AD33" si="3">IF(F2&gt;=15, 1, 0)</f>
        <v>1</v>
      </c>
      <c r="AE2" s="3">
        <f t="shared" ref="AE2:AE33" si="4">IF(G2&gt;0, 1, 0)</f>
        <v>1</v>
      </c>
      <c r="AF2" s="3">
        <f t="shared" ref="AF2:AF33" si="5">IF(G2&gt;1, 1, 0)</f>
        <v>0</v>
      </c>
      <c r="AG2" s="3">
        <f t="shared" ref="AG2:AG33" si="6">IF(F2&gt;40, 1, 0)</f>
        <v>0</v>
      </c>
      <c r="AH2" s="3">
        <f t="shared" ref="AH2:AH33" si="7">IF(I2&gt;0, 1, 0)</f>
        <v>1</v>
      </c>
      <c r="AI2" s="3">
        <f t="shared" ref="AI2:AI33" si="8">_xlfn.IFS(O2="More", 0, O2="No Change", 1, O2="Less", 2)</f>
        <v>2</v>
      </c>
      <c r="AJ2" s="3">
        <f t="shared" ref="AJ2:AJ33" si="9">IF(F2&gt;=60, 1, 0)</f>
        <v>0</v>
      </c>
      <c r="AK2" s="3">
        <f t="shared" ref="AK2:AK33" si="10">IF(K2&gt;=5, 1, 0)</f>
        <v>0</v>
      </c>
      <c r="AL2" s="3">
        <f t="shared" ref="AL2:AL33" si="11">IF(L2&gt;=5, 1, 0)</f>
        <v>0</v>
      </c>
      <c r="AM2" s="3">
        <f t="shared" ref="AM2:AM33" si="12">IF(M2="Yes", 1, 0)</f>
        <v>1</v>
      </c>
      <c r="AN2" s="3">
        <f t="shared" ref="AN2:AN33" si="13">IF(N2&gt;=2, 1, 0)</f>
        <v>0</v>
      </c>
      <c r="AO2" s="3">
        <f t="shared" ref="AO2:AO33" si="14">IF(N2&gt;=10, 1, 0)</f>
        <v>0</v>
      </c>
      <c r="AP2" s="3">
        <f t="shared" ref="AP2:AP33" si="15">IF(R2&gt;=5, 1, 0)</f>
        <v>0</v>
      </c>
      <c r="AQ2" s="3">
        <f t="shared" ref="AQ2:AQ33" si="16">_xlfn.IFS(T2&gt;=9, 2, T2&gt;=7, 1, T2&lt;7, 0)</f>
        <v>1</v>
      </c>
      <c r="AR2" s="3">
        <f t="shared" ref="AR2:AR33" si="17">IF(W2&gt;0, 1, 0)</f>
        <v>1</v>
      </c>
      <c r="AS2" s="3">
        <f t="shared" ref="AS2:AS33" si="18">IF(Y2&gt;0, 1, 0)</f>
        <v>1</v>
      </c>
    </row>
    <row r="3" spans="1:45" x14ac:dyDescent="0.25">
      <c r="A3">
        <v>2</v>
      </c>
      <c r="B3" s="1">
        <v>43963.6074421296</v>
      </c>
      <c r="C3" s="1">
        <v>43963.609398148103</v>
      </c>
      <c r="D3" s="3" t="s">
        <v>25</v>
      </c>
      <c r="E3" s="3"/>
      <c r="F3" s="4">
        <v>30</v>
      </c>
      <c r="G3" s="2">
        <v>5</v>
      </c>
      <c r="H3" s="4">
        <v>5</v>
      </c>
      <c r="I3" s="2">
        <v>1</v>
      </c>
      <c r="J3" s="6">
        <v>8</v>
      </c>
      <c r="K3" s="4">
        <v>25</v>
      </c>
      <c r="L3" s="4">
        <v>5</v>
      </c>
      <c r="M3" s="3" t="s">
        <v>30</v>
      </c>
      <c r="N3" s="4">
        <v>5</v>
      </c>
      <c r="O3" s="3" t="s">
        <v>34</v>
      </c>
      <c r="P3" s="6">
        <v>2</v>
      </c>
      <c r="Q3" s="2">
        <v>30</v>
      </c>
      <c r="R3" s="4">
        <v>2</v>
      </c>
      <c r="S3" s="6">
        <v>7</v>
      </c>
      <c r="T3" s="4">
        <v>8</v>
      </c>
      <c r="U3" s="3" t="s">
        <v>31</v>
      </c>
      <c r="V3" s="6">
        <v>5</v>
      </c>
      <c r="W3" s="4">
        <v>1</v>
      </c>
      <c r="X3" s="6">
        <v>6</v>
      </c>
      <c r="Y3" s="4">
        <v>10</v>
      </c>
      <c r="Z3" s="2"/>
      <c r="AA3" s="11">
        <f t="shared" si="0"/>
        <v>20.714285714285715</v>
      </c>
      <c r="AB3" s="7">
        <f t="shared" si="1"/>
        <v>5.6</v>
      </c>
      <c r="AC3" t="str">
        <f t="shared" si="2"/>
        <v>0:02:49</v>
      </c>
      <c r="AD3">
        <f t="shared" si="3"/>
        <v>1</v>
      </c>
      <c r="AE3" s="3">
        <f t="shared" si="4"/>
        <v>1</v>
      </c>
      <c r="AF3" s="3">
        <f t="shared" si="5"/>
        <v>1</v>
      </c>
      <c r="AG3" s="3">
        <f t="shared" si="6"/>
        <v>0</v>
      </c>
      <c r="AH3" s="3">
        <f t="shared" si="7"/>
        <v>1</v>
      </c>
      <c r="AI3" s="3">
        <f t="shared" si="8"/>
        <v>0</v>
      </c>
      <c r="AJ3" s="3">
        <f t="shared" si="9"/>
        <v>0</v>
      </c>
      <c r="AK3" s="3">
        <f t="shared" si="10"/>
        <v>1</v>
      </c>
      <c r="AL3" s="3">
        <f t="shared" si="11"/>
        <v>1</v>
      </c>
      <c r="AM3" s="3">
        <f t="shared" si="12"/>
        <v>1</v>
      </c>
      <c r="AN3" s="3">
        <f t="shared" si="13"/>
        <v>1</v>
      </c>
      <c r="AO3" s="3">
        <f t="shared" si="14"/>
        <v>0</v>
      </c>
      <c r="AP3" s="3">
        <f t="shared" si="15"/>
        <v>0</v>
      </c>
      <c r="AQ3" s="3">
        <f t="shared" si="16"/>
        <v>1</v>
      </c>
      <c r="AR3" s="3">
        <f t="shared" si="17"/>
        <v>1</v>
      </c>
      <c r="AS3" s="3">
        <f t="shared" si="18"/>
        <v>1</v>
      </c>
    </row>
    <row r="4" spans="1:45" x14ac:dyDescent="0.25">
      <c r="A4">
        <v>3</v>
      </c>
      <c r="B4" s="1">
        <v>43963.607280092598</v>
      </c>
      <c r="C4" s="1">
        <v>43963.610196759299</v>
      </c>
      <c r="D4" s="3" t="s">
        <v>25</v>
      </c>
      <c r="E4" s="3"/>
      <c r="F4" s="4">
        <v>40</v>
      </c>
      <c r="G4" s="2">
        <v>2</v>
      </c>
      <c r="H4" s="4">
        <v>0</v>
      </c>
      <c r="I4" s="2">
        <v>0</v>
      </c>
      <c r="J4" s="6">
        <v>9</v>
      </c>
      <c r="K4" s="4">
        <v>20</v>
      </c>
      <c r="L4" s="4">
        <v>3</v>
      </c>
      <c r="M4" s="3" t="s">
        <v>30</v>
      </c>
      <c r="N4" s="4">
        <v>2</v>
      </c>
      <c r="O4" s="3" t="s">
        <v>38</v>
      </c>
      <c r="P4" s="6">
        <v>5</v>
      </c>
      <c r="Q4" s="2">
        <v>27</v>
      </c>
      <c r="R4" s="4">
        <v>1</v>
      </c>
      <c r="S4" s="6">
        <v>8</v>
      </c>
      <c r="T4" s="4">
        <v>8</v>
      </c>
      <c r="U4" s="3" t="s">
        <v>38</v>
      </c>
      <c r="V4" s="6">
        <v>9</v>
      </c>
      <c r="W4" s="4">
        <v>1.5</v>
      </c>
      <c r="X4" s="6">
        <v>2</v>
      </c>
      <c r="Y4" s="4">
        <v>1</v>
      </c>
      <c r="Z4" s="2"/>
      <c r="AA4" s="11">
        <f t="shared" si="0"/>
        <v>19.071428571428573</v>
      </c>
      <c r="AB4" s="7">
        <f t="shared" si="1"/>
        <v>6.6</v>
      </c>
      <c r="AC4" t="str">
        <f t="shared" si="2"/>
        <v>0:04:12</v>
      </c>
      <c r="AD4">
        <f t="shared" si="3"/>
        <v>1</v>
      </c>
      <c r="AE4" s="3">
        <f t="shared" si="4"/>
        <v>1</v>
      </c>
      <c r="AF4" s="3">
        <f t="shared" si="5"/>
        <v>1</v>
      </c>
      <c r="AG4" s="3">
        <f t="shared" si="6"/>
        <v>0</v>
      </c>
      <c r="AH4" s="3">
        <f t="shared" si="7"/>
        <v>0</v>
      </c>
      <c r="AI4" s="3">
        <f t="shared" si="8"/>
        <v>1</v>
      </c>
      <c r="AJ4" s="3">
        <f t="shared" si="9"/>
        <v>0</v>
      </c>
      <c r="AK4" s="3">
        <f t="shared" si="10"/>
        <v>1</v>
      </c>
      <c r="AL4" s="3">
        <f t="shared" si="11"/>
        <v>0</v>
      </c>
      <c r="AM4" s="3">
        <f t="shared" si="12"/>
        <v>1</v>
      </c>
      <c r="AN4" s="3">
        <f t="shared" si="13"/>
        <v>1</v>
      </c>
      <c r="AO4" s="3">
        <f t="shared" si="14"/>
        <v>0</v>
      </c>
      <c r="AP4" s="3">
        <f t="shared" si="15"/>
        <v>0</v>
      </c>
      <c r="AQ4" s="3">
        <f t="shared" si="16"/>
        <v>1</v>
      </c>
      <c r="AR4" s="3">
        <f t="shared" si="17"/>
        <v>1</v>
      </c>
      <c r="AS4" s="3">
        <f t="shared" si="18"/>
        <v>1</v>
      </c>
    </row>
    <row r="5" spans="1:45" x14ac:dyDescent="0.25">
      <c r="A5">
        <v>4</v>
      </c>
      <c r="B5" s="1">
        <v>43963.612268518496</v>
      </c>
      <c r="C5" s="1">
        <v>43963.614236111098</v>
      </c>
      <c r="D5" s="3" t="s">
        <v>25</v>
      </c>
      <c r="E5" s="3"/>
      <c r="F5" s="4">
        <v>40</v>
      </c>
      <c r="G5" s="2">
        <v>3</v>
      </c>
      <c r="H5" s="4">
        <v>5</v>
      </c>
      <c r="I5" s="2">
        <v>1</v>
      </c>
      <c r="J5" s="6">
        <v>7</v>
      </c>
      <c r="K5" s="4">
        <v>10</v>
      </c>
      <c r="L5" s="4">
        <v>5</v>
      </c>
      <c r="M5" s="3" t="s">
        <v>30</v>
      </c>
      <c r="N5" s="4">
        <v>5</v>
      </c>
      <c r="O5" s="3" t="s">
        <v>34</v>
      </c>
      <c r="P5" s="6">
        <v>6</v>
      </c>
      <c r="Q5" s="2">
        <v>36</v>
      </c>
      <c r="R5" s="4">
        <v>0</v>
      </c>
      <c r="S5" s="6">
        <v>6</v>
      </c>
      <c r="T5" s="4">
        <v>6</v>
      </c>
      <c r="U5" s="3" t="s">
        <v>31</v>
      </c>
      <c r="V5" s="6">
        <v>7</v>
      </c>
      <c r="W5" s="4">
        <v>2</v>
      </c>
      <c r="X5" s="6">
        <v>8</v>
      </c>
      <c r="Y5" s="4">
        <v>6</v>
      </c>
      <c r="Z5" s="2"/>
      <c r="AA5" s="11">
        <f t="shared" si="0"/>
        <v>18.142857142857142</v>
      </c>
      <c r="AB5" s="7">
        <f t="shared" si="1"/>
        <v>6.8</v>
      </c>
      <c r="AC5" t="str">
        <f t="shared" si="2"/>
        <v>0:02:50</v>
      </c>
      <c r="AD5">
        <f t="shared" si="3"/>
        <v>1</v>
      </c>
      <c r="AE5" s="3">
        <f t="shared" si="4"/>
        <v>1</v>
      </c>
      <c r="AF5" s="3">
        <f t="shared" si="5"/>
        <v>1</v>
      </c>
      <c r="AG5" s="3">
        <f t="shared" si="6"/>
        <v>0</v>
      </c>
      <c r="AH5" s="3">
        <f t="shared" si="7"/>
        <v>1</v>
      </c>
      <c r="AI5" s="3">
        <f t="shared" si="8"/>
        <v>0</v>
      </c>
      <c r="AJ5" s="3">
        <f t="shared" si="9"/>
        <v>0</v>
      </c>
      <c r="AK5" s="3">
        <f t="shared" si="10"/>
        <v>1</v>
      </c>
      <c r="AL5" s="3">
        <f t="shared" si="11"/>
        <v>1</v>
      </c>
      <c r="AM5" s="3">
        <f t="shared" si="12"/>
        <v>1</v>
      </c>
      <c r="AN5" s="3">
        <f t="shared" si="13"/>
        <v>1</v>
      </c>
      <c r="AO5" s="3">
        <f t="shared" si="14"/>
        <v>0</v>
      </c>
      <c r="AP5" s="3">
        <f t="shared" si="15"/>
        <v>0</v>
      </c>
      <c r="AQ5" s="3">
        <f t="shared" si="16"/>
        <v>0</v>
      </c>
      <c r="AR5" s="3">
        <f t="shared" si="17"/>
        <v>1</v>
      </c>
      <c r="AS5" s="3">
        <f t="shared" si="18"/>
        <v>1</v>
      </c>
    </row>
    <row r="6" spans="1:45" x14ac:dyDescent="0.25">
      <c r="A6">
        <v>5</v>
      </c>
      <c r="B6" s="1">
        <v>43963.612083333297</v>
      </c>
      <c r="C6" s="1">
        <v>43963.620509259301</v>
      </c>
      <c r="D6" s="3" t="s">
        <v>25</v>
      </c>
      <c r="E6" s="3"/>
      <c r="F6" s="4">
        <v>35</v>
      </c>
      <c r="G6" s="2">
        <v>1</v>
      </c>
      <c r="H6" s="4">
        <v>30</v>
      </c>
      <c r="I6" s="2">
        <v>2</v>
      </c>
      <c r="J6" s="6">
        <v>6</v>
      </c>
      <c r="K6" s="4">
        <v>20</v>
      </c>
      <c r="L6" s="4">
        <v>5</v>
      </c>
      <c r="M6" s="3" t="s">
        <v>30</v>
      </c>
      <c r="N6" s="4">
        <v>5</v>
      </c>
      <c r="O6" s="3" t="s">
        <v>38</v>
      </c>
      <c r="P6" s="6">
        <v>3</v>
      </c>
      <c r="Q6" s="2">
        <v>43</v>
      </c>
      <c r="R6" s="4">
        <v>0</v>
      </c>
      <c r="S6" s="6">
        <v>5</v>
      </c>
      <c r="T6" s="4">
        <v>7</v>
      </c>
      <c r="U6" s="3" t="s">
        <v>31</v>
      </c>
      <c r="V6" s="6">
        <v>7</v>
      </c>
      <c r="W6" s="4">
        <v>0</v>
      </c>
      <c r="X6" s="6">
        <v>5</v>
      </c>
      <c r="Y6" s="4">
        <v>8</v>
      </c>
      <c r="Z6" s="2"/>
      <c r="AA6" s="11">
        <f t="shared" si="0"/>
        <v>21.714285714285715</v>
      </c>
      <c r="AB6" s="7">
        <f t="shared" si="1"/>
        <v>5.2</v>
      </c>
      <c r="AC6" t="str">
        <f t="shared" si="2"/>
        <v>0:12:08</v>
      </c>
      <c r="AD6">
        <f t="shared" si="3"/>
        <v>1</v>
      </c>
      <c r="AE6" s="3">
        <f t="shared" si="4"/>
        <v>1</v>
      </c>
      <c r="AF6" s="3">
        <f t="shared" si="5"/>
        <v>0</v>
      </c>
      <c r="AG6" s="3">
        <f t="shared" si="6"/>
        <v>0</v>
      </c>
      <c r="AH6" s="3">
        <f t="shared" si="7"/>
        <v>1</v>
      </c>
      <c r="AI6" s="3">
        <f t="shared" si="8"/>
        <v>1</v>
      </c>
      <c r="AJ6" s="3">
        <f t="shared" si="9"/>
        <v>0</v>
      </c>
      <c r="AK6" s="3">
        <f t="shared" si="10"/>
        <v>1</v>
      </c>
      <c r="AL6" s="3">
        <f t="shared" si="11"/>
        <v>1</v>
      </c>
      <c r="AM6" s="3">
        <f t="shared" si="12"/>
        <v>1</v>
      </c>
      <c r="AN6" s="3">
        <f t="shared" si="13"/>
        <v>1</v>
      </c>
      <c r="AO6" s="3">
        <f t="shared" si="14"/>
        <v>0</v>
      </c>
      <c r="AP6" s="3">
        <f t="shared" si="15"/>
        <v>0</v>
      </c>
      <c r="AQ6" s="3">
        <f t="shared" si="16"/>
        <v>1</v>
      </c>
      <c r="AR6" s="3">
        <f t="shared" si="17"/>
        <v>0</v>
      </c>
      <c r="AS6" s="3">
        <f t="shared" si="18"/>
        <v>1</v>
      </c>
    </row>
    <row r="7" spans="1:45" x14ac:dyDescent="0.25">
      <c r="A7">
        <v>6</v>
      </c>
      <c r="B7" s="1">
        <v>43963.619282407402</v>
      </c>
      <c r="C7" s="1">
        <v>43963.622581018499</v>
      </c>
      <c r="D7" s="3" t="s">
        <v>25</v>
      </c>
      <c r="E7" s="3"/>
      <c r="F7" s="4">
        <v>40</v>
      </c>
      <c r="G7" s="2">
        <v>1</v>
      </c>
      <c r="H7" s="4">
        <v>2</v>
      </c>
      <c r="I7" s="2">
        <v>0</v>
      </c>
      <c r="J7" s="6">
        <v>6</v>
      </c>
      <c r="K7" s="4">
        <v>10</v>
      </c>
      <c r="L7" s="4">
        <v>4</v>
      </c>
      <c r="M7" s="3" t="s">
        <v>40</v>
      </c>
      <c r="N7" s="4">
        <v>3</v>
      </c>
      <c r="O7" s="3" t="s">
        <v>38</v>
      </c>
      <c r="P7" s="6">
        <v>5</v>
      </c>
      <c r="Q7" s="2">
        <v>61</v>
      </c>
      <c r="R7" s="4">
        <v>0</v>
      </c>
      <c r="S7" s="6">
        <v>5</v>
      </c>
      <c r="T7" s="4">
        <v>7.5</v>
      </c>
      <c r="U7" s="3" t="s">
        <v>38</v>
      </c>
      <c r="V7" s="6">
        <v>9</v>
      </c>
      <c r="W7" s="4">
        <v>1</v>
      </c>
      <c r="X7" s="6">
        <v>6</v>
      </c>
      <c r="Y7" s="4">
        <v>4</v>
      </c>
      <c r="Z7" s="2"/>
      <c r="AA7" s="11">
        <f t="shared" si="0"/>
        <v>17.5</v>
      </c>
      <c r="AB7" s="7">
        <f t="shared" si="1"/>
        <v>6.2</v>
      </c>
      <c r="AC7" t="str">
        <f t="shared" si="2"/>
        <v>0:04:45</v>
      </c>
      <c r="AD7">
        <f t="shared" si="3"/>
        <v>1</v>
      </c>
      <c r="AE7" s="3">
        <f t="shared" si="4"/>
        <v>1</v>
      </c>
      <c r="AF7" s="3">
        <f t="shared" si="5"/>
        <v>0</v>
      </c>
      <c r="AG7" s="3">
        <f t="shared" si="6"/>
        <v>0</v>
      </c>
      <c r="AH7" s="3">
        <f t="shared" si="7"/>
        <v>0</v>
      </c>
      <c r="AI7" s="3">
        <f t="shared" si="8"/>
        <v>1</v>
      </c>
      <c r="AJ7" s="3">
        <f t="shared" si="9"/>
        <v>0</v>
      </c>
      <c r="AK7" s="3">
        <f t="shared" si="10"/>
        <v>1</v>
      </c>
      <c r="AL7" s="3">
        <f t="shared" si="11"/>
        <v>0</v>
      </c>
      <c r="AM7" s="3">
        <f t="shared" si="12"/>
        <v>0</v>
      </c>
      <c r="AN7" s="3">
        <f t="shared" si="13"/>
        <v>1</v>
      </c>
      <c r="AO7" s="3">
        <f t="shared" si="14"/>
        <v>0</v>
      </c>
      <c r="AP7" s="3">
        <f t="shared" si="15"/>
        <v>0</v>
      </c>
      <c r="AQ7" s="3">
        <f t="shared" si="16"/>
        <v>1</v>
      </c>
      <c r="AR7" s="3">
        <f t="shared" si="17"/>
        <v>1</v>
      </c>
      <c r="AS7" s="3">
        <f t="shared" si="18"/>
        <v>1</v>
      </c>
    </row>
    <row r="8" spans="1:45" x14ac:dyDescent="0.25">
      <c r="A8">
        <v>7</v>
      </c>
      <c r="B8" s="1">
        <v>43963.6092824074</v>
      </c>
      <c r="C8" s="1">
        <v>43963.632384259297</v>
      </c>
      <c r="D8" s="3" t="s">
        <v>25</v>
      </c>
      <c r="E8" s="3"/>
      <c r="F8" s="4">
        <v>35</v>
      </c>
      <c r="G8" s="2">
        <v>0</v>
      </c>
      <c r="H8" s="4">
        <v>2</v>
      </c>
      <c r="I8" s="2">
        <v>0</v>
      </c>
      <c r="J8" s="6">
        <v>9</v>
      </c>
      <c r="K8" s="4">
        <v>6</v>
      </c>
      <c r="L8" s="4">
        <v>8</v>
      </c>
      <c r="M8" s="3" t="s">
        <v>40</v>
      </c>
      <c r="N8" s="4">
        <v>8</v>
      </c>
      <c r="O8" s="3" t="s">
        <v>34</v>
      </c>
      <c r="P8" s="6">
        <v>10</v>
      </c>
      <c r="Q8" s="2">
        <v>29</v>
      </c>
      <c r="R8" s="4">
        <v>1</v>
      </c>
      <c r="S8" s="6">
        <v>6</v>
      </c>
      <c r="T8" s="4">
        <v>8</v>
      </c>
      <c r="U8" s="3" t="s">
        <v>34</v>
      </c>
      <c r="V8" s="6">
        <v>8</v>
      </c>
      <c r="W8" s="4">
        <v>10</v>
      </c>
      <c r="X8" s="6">
        <v>5</v>
      </c>
      <c r="Y8" s="4">
        <v>1</v>
      </c>
      <c r="Z8" s="2"/>
      <c r="AA8" s="11">
        <f t="shared" si="0"/>
        <v>26.714285714285715</v>
      </c>
      <c r="AB8" s="7">
        <f t="shared" si="1"/>
        <v>7.6</v>
      </c>
      <c r="AC8" t="str">
        <f t="shared" si="2"/>
        <v>0:33:16</v>
      </c>
      <c r="AD8">
        <f t="shared" si="3"/>
        <v>1</v>
      </c>
      <c r="AE8" s="3">
        <f t="shared" si="4"/>
        <v>0</v>
      </c>
      <c r="AF8" s="3">
        <f t="shared" si="5"/>
        <v>0</v>
      </c>
      <c r="AG8" s="3">
        <f t="shared" si="6"/>
        <v>0</v>
      </c>
      <c r="AH8" s="3">
        <f t="shared" si="7"/>
        <v>0</v>
      </c>
      <c r="AI8" s="3">
        <f t="shared" si="8"/>
        <v>0</v>
      </c>
      <c r="AJ8" s="3">
        <f t="shared" si="9"/>
        <v>0</v>
      </c>
      <c r="AK8" s="3">
        <f t="shared" si="10"/>
        <v>1</v>
      </c>
      <c r="AL8" s="3">
        <f t="shared" si="11"/>
        <v>1</v>
      </c>
      <c r="AM8" s="3">
        <f t="shared" si="12"/>
        <v>0</v>
      </c>
      <c r="AN8" s="3">
        <f t="shared" si="13"/>
        <v>1</v>
      </c>
      <c r="AO8" s="3">
        <f t="shared" si="14"/>
        <v>0</v>
      </c>
      <c r="AP8" s="3">
        <f t="shared" si="15"/>
        <v>0</v>
      </c>
      <c r="AQ8" s="3">
        <f t="shared" si="16"/>
        <v>1</v>
      </c>
      <c r="AR8" s="3">
        <f t="shared" si="17"/>
        <v>1</v>
      </c>
      <c r="AS8" s="3">
        <f t="shared" si="18"/>
        <v>1</v>
      </c>
    </row>
    <row r="9" spans="1:45" x14ac:dyDescent="0.25">
      <c r="A9">
        <v>8</v>
      </c>
      <c r="B9" s="1">
        <v>43963.648622685199</v>
      </c>
      <c r="C9" s="1">
        <v>43963.650289351797</v>
      </c>
      <c r="D9" s="3" t="s">
        <v>25</v>
      </c>
      <c r="E9" s="3"/>
      <c r="F9" s="4">
        <v>35</v>
      </c>
      <c r="G9" s="2">
        <v>2</v>
      </c>
      <c r="H9" s="4">
        <v>5</v>
      </c>
      <c r="I9" s="2">
        <v>2</v>
      </c>
      <c r="J9" s="6">
        <v>8</v>
      </c>
      <c r="K9" s="4">
        <v>3</v>
      </c>
      <c r="L9" s="4">
        <v>5</v>
      </c>
      <c r="M9" s="3" t="s">
        <v>30</v>
      </c>
      <c r="N9" s="4">
        <v>4</v>
      </c>
      <c r="O9" s="3" t="s">
        <v>38</v>
      </c>
      <c r="P9" s="6">
        <v>5</v>
      </c>
      <c r="Q9" s="2">
        <v>29</v>
      </c>
      <c r="R9" s="4">
        <v>0</v>
      </c>
      <c r="S9" s="6">
        <v>5</v>
      </c>
      <c r="T9" s="4">
        <v>8</v>
      </c>
      <c r="U9" s="3" t="s">
        <v>31</v>
      </c>
      <c r="V9" s="6">
        <v>8</v>
      </c>
      <c r="W9" s="4">
        <v>2</v>
      </c>
      <c r="X9" s="6">
        <v>3</v>
      </c>
      <c r="Y9" s="4">
        <v>6</v>
      </c>
      <c r="Z9" s="2"/>
      <c r="AA9" s="11">
        <f t="shared" si="0"/>
        <v>18.285714285714285</v>
      </c>
      <c r="AB9" s="7">
        <f t="shared" si="1"/>
        <v>5.8</v>
      </c>
      <c r="AC9" t="str">
        <f t="shared" si="2"/>
        <v>0:02:24</v>
      </c>
      <c r="AD9">
        <f t="shared" si="3"/>
        <v>1</v>
      </c>
      <c r="AE9" s="3">
        <f t="shared" si="4"/>
        <v>1</v>
      </c>
      <c r="AF9" s="3">
        <f t="shared" si="5"/>
        <v>1</v>
      </c>
      <c r="AG9" s="3">
        <f t="shared" si="6"/>
        <v>0</v>
      </c>
      <c r="AH9" s="3">
        <f t="shared" si="7"/>
        <v>1</v>
      </c>
      <c r="AI9" s="3">
        <f t="shared" si="8"/>
        <v>1</v>
      </c>
      <c r="AJ9" s="3">
        <f t="shared" si="9"/>
        <v>0</v>
      </c>
      <c r="AK9" s="3">
        <f t="shared" si="10"/>
        <v>0</v>
      </c>
      <c r="AL9" s="3">
        <f t="shared" si="11"/>
        <v>1</v>
      </c>
      <c r="AM9" s="3">
        <f t="shared" si="12"/>
        <v>1</v>
      </c>
      <c r="AN9" s="3">
        <f t="shared" si="13"/>
        <v>1</v>
      </c>
      <c r="AO9" s="3">
        <f t="shared" si="14"/>
        <v>0</v>
      </c>
      <c r="AP9" s="3">
        <f t="shared" si="15"/>
        <v>0</v>
      </c>
      <c r="AQ9" s="3">
        <f t="shared" si="16"/>
        <v>1</v>
      </c>
      <c r="AR9" s="3">
        <f t="shared" si="17"/>
        <v>1</v>
      </c>
      <c r="AS9" s="3">
        <f t="shared" si="18"/>
        <v>1</v>
      </c>
    </row>
    <row r="10" spans="1:45" x14ac:dyDescent="0.25">
      <c r="A10">
        <v>9</v>
      </c>
      <c r="B10" s="1">
        <v>43963.658402777801</v>
      </c>
      <c r="C10" s="1">
        <v>43963.660173611097</v>
      </c>
      <c r="D10" s="3" t="s">
        <v>25</v>
      </c>
      <c r="E10" s="3"/>
      <c r="F10" s="4">
        <v>70</v>
      </c>
      <c r="G10" s="2">
        <v>1</v>
      </c>
      <c r="H10" s="4">
        <v>0</v>
      </c>
      <c r="I10" s="2">
        <v>2</v>
      </c>
      <c r="J10" s="6">
        <v>3</v>
      </c>
      <c r="K10" s="4">
        <v>15</v>
      </c>
      <c r="L10" s="4">
        <v>6</v>
      </c>
      <c r="M10" s="3" t="s">
        <v>30</v>
      </c>
      <c r="N10" s="4">
        <v>4</v>
      </c>
      <c r="O10" s="3" t="s">
        <v>34</v>
      </c>
      <c r="P10" s="6">
        <v>4</v>
      </c>
      <c r="Q10" s="2">
        <v>30</v>
      </c>
      <c r="R10" s="4">
        <v>0</v>
      </c>
      <c r="S10" s="6">
        <v>4</v>
      </c>
      <c r="T10" s="4">
        <v>5</v>
      </c>
      <c r="U10" s="3" t="s">
        <v>31</v>
      </c>
      <c r="V10" s="6">
        <v>4</v>
      </c>
      <c r="W10" s="4">
        <v>2</v>
      </c>
      <c r="X10" s="6">
        <v>6</v>
      </c>
      <c r="Y10" s="4">
        <v>2</v>
      </c>
      <c r="Z10" s="2"/>
      <c r="AA10" s="11">
        <f t="shared" si="0"/>
        <v>20.857142857142858</v>
      </c>
      <c r="AB10" s="7">
        <f t="shared" si="1"/>
        <v>4.2</v>
      </c>
      <c r="AC10" t="str">
        <f t="shared" si="2"/>
        <v>0:02:33</v>
      </c>
      <c r="AD10">
        <f t="shared" si="3"/>
        <v>1</v>
      </c>
      <c r="AE10" s="3">
        <f t="shared" si="4"/>
        <v>1</v>
      </c>
      <c r="AF10" s="3">
        <f t="shared" si="5"/>
        <v>0</v>
      </c>
      <c r="AG10" s="3">
        <f t="shared" si="6"/>
        <v>1</v>
      </c>
      <c r="AH10" s="3">
        <f t="shared" si="7"/>
        <v>1</v>
      </c>
      <c r="AI10" s="3">
        <f t="shared" si="8"/>
        <v>0</v>
      </c>
      <c r="AJ10" s="3">
        <f t="shared" si="9"/>
        <v>1</v>
      </c>
      <c r="AK10" s="3">
        <f t="shared" si="10"/>
        <v>1</v>
      </c>
      <c r="AL10" s="3">
        <f t="shared" si="11"/>
        <v>1</v>
      </c>
      <c r="AM10" s="3">
        <f t="shared" si="12"/>
        <v>1</v>
      </c>
      <c r="AN10" s="3">
        <f t="shared" si="13"/>
        <v>1</v>
      </c>
      <c r="AO10" s="3">
        <f t="shared" si="14"/>
        <v>0</v>
      </c>
      <c r="AP10" s="3">
        <f t="shared" si="15"/>
        <v>0</v>
      </c>
      <c r="AQ10" s="3">
        <f t="shared" si="16"/>
        <v>0</v>
      </c>
      <c r="AR10" s="3">
        <f t="shared" si="17"/>
        <v>1</v>
      </c>
      <c r="AS10" s="3">
        <f t="shared" si="18"/>
        <v>1</v>
      </c>
    </row>
    <row r="11" spans="1:45" x14ac:dyDescent="0.25">
      <c r="A11">
        <v>10</v>
      </c>
      <c r="B11" s="1">
        <v>43963.6777083333</v>
      </c>
      <c r="C11" s="1">
        <v>43963.6792824074</v>
      </c>
      <c r="D11" s="3" t="s">
        <v>25</v>
      </c>
      <c r="E11" s="3"/>
      <c r="F11" s="4">
        <v>50</v>
      </c>
      <c r="G11" s="2">
        <v>2</v>
      </c>
      <c r="H11" s="4">
        <v>5</v>
      </c>
      <c r="I11" s="2">
        <v>0</v>
      </c>
      <c r="J11" s="6">
        <v>5</v>
      </c>
      <c r="K11" s="4">
        <v>5</v>
      </c>
      <c r="L11" s="4">
        <v>10</v>
      </c>
      <c r="M11" s="3" t="s">
        <v>30</v>
      </c>
      <c r="N11" s="4">
        <v>5</v>
      </c>
      <c r="O11" s="3" t="s">
        <v>34</v>
      </c>
      <c r="P11" s="6">
        <v>5</v>
      </c>
      <c r="Q11" s="2">
        <v>34</v>
      </c>
      <c r="R11" s="4">
        <v>2</v>
      </c>
      <c r="S11" s="6">
        <v>5</v>
      </c>
      <c r="T11" s="4">
        <v>7</v>
      </c>
      <c r="U11" s="3" t="s">
        <v>34</v>
      </c>
      <c r="V11" s="6">
        <v>3</v>
      </c>
      <c r="W11" s="4">
        <v>5</v>
      </c>
      <c r="X11" s="6">
        <v>7</v>
      </c>
      <c r="Y11" s="4">
        <v>2</v>
      </c>
      <c r="Z11" s="2"/>
      <c r="AA11" s="11">
        <f t="shared" si="0"/>
        <v>23.285714285714285</v>
      </c>
      <c r="AB11" s="7">
        <f t="shared" si="1"/>
        <v>5</v>
      </c>
      <c r="AC11" t="str">
        <f t="shared" si="2"/>
        <v>0:02:16</v>
      </c>
      <c r="AD11">
        <f t="shared" si="3"/>
        <v>1</v>
      </c>
      <c r="AE11" s="3">
        <f t="shared" si="4"/>
        <v>1</v>
      </c>
      <c r="AF11" s="3">
        <f t="shared" si="5"/>
        <v>1</v>
      </c>
      <c r="AG11" s="3">
        <f t="shared" si="6"/>
        <v>1</v>
      </c>
      <c r="AH11" s="3">
        <f t="shared" si="7"/>
        <v>0</v>
      </c>
      <c r="AI11" s="3">
        <f t="shared" si="8"/>
        <v>0</v>
      </c>
      <c r="AJ11" s="3">
        <f t="shared" si="9"/>
        <v>0</v>
      </c>
      <c r="AK11" s="3">
        <f t="shared" si="10"/>
        <v>1</v>
      </c>
      <c r="AL11" s="3">
        <f t="shared" si="11"/>
        <v>1</v>
      </c>
      <c r="AM11" s="3">
        <f t="shared" si="12"/>
        <v>1</v>
      </c>
      <c r="AN11" s="3">
        <f t="shared" si="13"/>
        <v>1</v>
      </c>
      <c r="AO11" s="3">
        <f t="shared" si="14"/>
        <v>0</v>
      </c>
      <c r="AP11" s="3">
        <f t="shared" si="15"/>
        <v>0</v>
      </c>
      <c r="AQ11" s="3">
        <f t="shared" si="16"/>
        <v>1</v>
      </c>
      <c r="AR11" s="3">
        <f t="shared" si="17"/>
        <v>1</v>
      </c>
      <c r="AS11" s="3">
        <f t="shared" si="18"/>
        <v>1</v>
      </c>
    </row>
    <row r="12" spans="1:45" x14ac:dyDescent="0.25">
      <c r="A12">
        <v>11</v>
      </c>
      <c r="B12" s="1">
        <v>43963.679270833301</v>
      </c>
      <c r="C12" s="1">
        <v>43963.681863425903</v>
      </c>
      <c r="D12" s="3" t="s">
        <v>25</v>
      </c>
      <c r="E12" s="3"/>
      <c r="F12" s="4">
        <v>40</v>
      </c>
      <c r="G12" s="2">
        <v>4</v>
      </c>
      <c r="H12" s="4">
        <v>0</v>
      </c>
      <c r="I12" s="2">
        <v>0</v>
      </c>
      <c r="J12" s="6">
        <v>8</v>
      </c>
      <c r="K12" s="4">
        <v>6</v>
      </c>
      <c r="L12" s="4">
        <v>4</v>
      </c>
      <c r="M12" s="3" t="s">
        <v>30</v>
      </c>
      <c r="N12" s="4">
        <v>7</v>
      </c>
      <c r="O12" s="3" t="s">
        <v>31</v>
      </c>
      <c r="P12" s="6">
        <v>3</v>
      </c>
      <c r="Q12" s="2">
        <v>41</v>
      </c>
      <c r="R12" s="4">
        <v>0</v>
      </c>
      <c r="S12" s="6">
        <v>6</v>
      </c>
      <c r="T12" s="4">
        <v>8</v>
      </c>
      <c r="U12" s="3" t="s">
        <v>31</v>
      </c>
      <c r="V12" s="6">
        <v>8</v>
      </c>
      <c r="W12" s="4">
        <v>0</v>
      </c>
      <c r="X12" s="6">
        <v>5</v>
      </c>
      <c r="Y12" s="4">
        <v>6</v>
      </c>
      <c r="Z12" s="2"/>
      <c r="AA12" s="11">
        <f t="shared" si="0"/>
        <v>17</v>
      </c>
      <c r="AB12" s="7">
        <f t="shared" si="1"/>
        <v>6</v>
      </c>
      <c r="AC12" t="str">
        <f t="shared" si="2"/>
        <v>0:03:44</v>
      </c>
      <c r="AD12">
        <f t="shared" si="3"/>
        <v>1</v>
      </c>
      <c r="AE12" s="3">
        <f t="shared" si="4"/>
        <v>1</v>
      </c>
      <c r="AF12" s="3">
        <f t="shared" si="5"/>
        <v>1</v>
      </c>
      <c r="AG12" s="3">
        <f t="shared" si="6"/>
        <v>0</v>
      </c>
      <c r="AH12" s="3">
        <f t="shared" si="7"/>
        <v>0</v>
      </c>
      <c r="AI12" s="3">
        <f t="shared" si="8"/>
        <v>2</v>
      </c>
      <c r="AJ12" s="3">
        <f t="shared" si="9"/>
        <v>0</v>
      </c>
      <c r="AK12" s="3">
        <f t="shared" si="10"/>
        <v>1</v>
      </c>
      <c r="AL12" s="3">
        <f t="shared" si="11"/>
        <v>0</v>
      </c>
      <c r="AM12" s="3">
        <f t="shared" si="12"/>
        <v>1</v>
      </c>
      <c r="AN12" s="3">
        <f t="shared" si="13"/>
        <v>1</v>
      </c>
      <c r="AO12" s="3">
        <f t="shared" si="14"/>
        <v>0</v>
      </c>
      <c r="AP12" s="3">
        <f t="shared" si="15"/>
        <v>0</v>
      </c>
      <c r="AQ12" s="3">
        <f t="shared" si="16"/>
        <v>1</v>
      </c>
      <c r="AR12" s="3">
        <f t="shared" si="17"/>
        <v>0</v>
      </c>
      <c r="AS12" s="3">
        <f t="shared" si="18"/>
        <v>1</v>
      </c>
    </row>
    <row r="13" spans="1:45" x14ac:dyDescent="0.25">
      <c r="A13">
        <v>12</v>
      </c>
      <c r="B13" s="1">
        <v>43963.7661226852</v>
      </c>
      <c r="C13" s="1">
        <v>43963.767939814803</v>
      </c>
      <c r="D13" s="3" t="s">
        <v>25</v>
      </c>
      <c r="E13" s="3"/>
      <c r="F13" s="4">
        <v>40</v>
      </c>
      <c r="G13" s="2">
        <v>5</v>
      </c>
      <c r="H13" s="4">
        <v>0</v>
      </c>
      <c r="I13" s="2">
        <v>2</v>
      </c>
      <c r="J13" s="6">
        <v>2</v>
      </c>
      <c r="K13" s="4">
        <v>5</v>
      </c>
      <c r="L13" s="4">
        <v>0</v>
      </c>
      <c r="M13" s="3" t="s">
        <v>40</v>
      </c>
      <c r="N13" s="4">
        <v>0</v>
      </c>
      <c r="O13" s="3" t="s">
        <v>34</v>
      </c>
      <c r="P13" s="6">
        <v>4</v>
      </c>
      <c r="Q13" s="2">
        <v>32</v>
      </c>
      <c r="R13" s="4">
        <v>0</v>
      </c>
      <c r="S13" s="6">
        <v>2</v>
      </c>
      <c r="T13" s="4">
        <v>4.5</v>
      </c>
      <c r="U13" s="3" t="s">
        <v>38</v>
      </c>
      <c r="V13" s="6">
        <v>3</v>
      </c>
      <c r="W13" s="4">
        <v>0.5</v>
      </c>
      <c r="X13" s="6">
        <v>9</v>
      </c>
      <c r="Y13" s="4">
        <v>0</v>
      </c>
      <c r="Z13" s="2"/>
      <c r="AA13" s="11">
        <f t="shared" si="0"/>
        <v>11.428571428571429</v>
      </c>
      <c r="AB13" s="7">
        <f t="shared" si="1"/>
        <v>4</v>
      </c>
      <c r="AC13" t="str">
        <f t="shared" si="2"/>
        <v>0:02:37</v>
      </c>
      <c r="AD13">
        <f t="shared" si="3"/>
        <v>1</v>
      </c>
      <c r="AE13" s="3">
        <f t="shared" si="4"/>
        <v>1</v>
      </c>
      <c r="AF13" s="3">
        <f t="shared" si="5"/>
        <v>1</v>
      </c>
      <c r="AG13" s="3">
        <f t="shared" si="6"/>
        <v>0</v>
      </c>
      <c r="AH13" s="3">
        <f t="shared" si="7"/>
        <v>1</v>
      </c>
      <c r="AI13" s="3">
        <f t="shared" si="8"/>
        <v>0</v>
      </c>
      <c r="AJ13" s="3">
        <f t="shared" si="9"/>
        <v>0</v>
      </c>
      <c r="AK13" s="3">
        <f t="shared" si="10"/>
        <v>1</v>
      </c>
      <c r="AL13" s="3">
        <f t="shared" si="11"/>
        <v>0</v>
      </c>
      <c r="AM13" s="3">
        <f t="shared" si="12"/>
        <v>0</v>
      </c>
      <c r="AN13" s="3">
        <f t="shared" si="13"/>
        <v>0</v>
      </c>
      <c r="AO13" s="3">
        <f t="shared" si="14"/>
        <v>0</v>
      </c>
      <c r="AP13" s="3">
        <f t="shared" si="15"/>
        <v>0</v>
      </c>
      <c r="AQ13" s="3">
        <f t="shared" si="16"/>
        <v>0</v>
      </c>
      <c r="AR13" s="3">
        <f t="shared" si="17"/>
        <v>1</v>
      </c>
      <c r="AS13" s="3">
        <f t="shared" si="18"/>
        <v>0</v>
      </c>
    </row>
    <row r="14" spans="1:45" x14ac:dyDescent="0.25">
      <c r="A14">
        <v>13</v>
      </c>
      <c r="B14" s="1">
        <v>43963.880497685197</v>
      </c>
      <c r="C14" s="1">
        <v>43963.881828703699</v>
      </c>
      <c r="D14" s="3" t="s">
        <v>25</v>
      </c>
      <c r="E14" s="3"/>
      <c r="F14" s="4">
        <v>52</v>
      </c>
      <c r="G14" s="2">
        <v>2</v>
      </c>
      <c r="H14" s="4">
        <v>0</v>
      </c>
      <c r="I14" s="2">
        <v>1</v>
      </c>
      <c r="J14" s="6">
        <v>8</v>
      </c>
      <c r="K14" s="4">
        <v>5</v>
      </c>
      <c r="L14" s="4">
        <v>1</v>
      </c>
      <c r="M14" s="3" t="s">
        <v>30</v>
      </c>
      <c r="N14" s="4">
        <v>5</v>
      </c>
      <c r="O14" s="3" t="s">
        <v>31</v>
      </c>
      <c r="P14" s="6">
        <v>2</v>
      </c>
      <c r="Q14" s="2">
        <v>35</v>
      </c>
      <c r="R14" s="4">
        <v>0</v>
      </c>
      <c r="S14" s="6">
        <v>6</v>
      </c>
      <c r="T14" s="4">
        <v>9</v>
      </c>
      <c r="U14" s="3" t="s">
        <v>34</v>
      </c>
      <c r="V14" s="6">
        <v>7</v>
      </c>
      <c r="W14" s="4">
        <v>1</v>
      </c>
      <c r="X14" s="6">
        <v>6</v>
      </c>
      <c r="Y14" s="4">
        <v>6</v>
      </c>
      <c r="Z14" s="2"/>
      <c r="AA14" s="11">
        <f t="shared" si="0"/>
        <v>19.857142857142858</v>
      </c>
      <c r="AB14" s="7">
        <f t="shared" si="1"/>
        <v>5.8</v>
      </c>
      <c r="AC14" t="str">
        <f t="shared" si="2"/>
        <v>0:01:55</v>
      </c>
      <c r="AD14">
        <f t="shared" si="3"/>
        <v>1</v>
      </c>
      <c r="AE14" s="3">
        <f t="shared" si="4"/>
        <v>1</v>
      </c>
      <c r="AF14" s="3">
        <f t="shared" si="5"/>
        <v>1</v>
      </c>
      <c r="AG14" s="3">
        <f t="shared" si="6"/>
        <v>1</v>
      </c>
      <c r="AH14" s="3">
        <f t="shared" si="7"/>
        <v>1</v>
      </c>
      <c r="AI14" s="3">
        <f t="shared" si="8"/>
        <v>2</v>
      </c>
      <c r="AJ14" s="3">
        <f t="shared" si="9"/>
        <v>0</v>
      </c>
      <c r="AK14" s="3">
        <f t="shared" si="10"/>
        <v>1</v>
      </c>
      <c r="AL14" s="3">
        <f t="shared" si="11"/>
        <v>0</v>
      </c>
      <c r="AM14" s="3">
        <f t="shared" si="12"/>
        <v>1</v>
      </c>
      <c r="AN14" s="3">
        <f t="shared" si="13"/>
        <v>1</v>
      </c>
      <c r="AO14" s="3">
        <f t="shared" si="14"/>
        <v>0</v>
      </c>
      <c r="AP14" s="3">
        <f t="shared" si="15"/>
        <v>0</v>
      </c>
      <c r="AQ14" s="3">
        <f t="shared" si="16"/>
        <v>2</v>
      </c>
      <c r="AR14" s="3">
        <f t="shared" si="17"/>
        <v>1</v>
      </c>
      <c r="AS14" s="3">
        <f t="shared" si="18"/>
        <v>1</v>
      </c>
    </row>
    <row r="15" spans="1:45" x14ac:dyDescent="0.25">
      <c r="A15">
        <v>14</v>
      </c>
      <c r="B15" s="1">
        <v>43963.880104166703</v>
      </c>
      <c r="C15" s="1">
        <v>43963.883599537003</v>
      </c>
      <c r="D15" s="3" t="s">
        <v>25</v>
      </c>
      <c r="E15" s="3"/>
      <c r="F15" s="4">
        <v>52</v>
      </c>
      <c r="G15" s="2">
        <v>2</v>
      </c>
      <c r="H15" s="4">
        <v>0</v>
      </c>
      <c r="I15" s="2">
        <v>0</v>
      </c>
      <c r="J15" s="6">
        <v>3</v>
      </c>
      <c r="K15" s="4">
        <v>8</v>
      </c>
      <c r="L15" s="4">
        <v>1</v>
      </c>
      <c r="M15" s="3" t="s">
        <v>30</v>
      </c>
      <c r="N15" s="4">
        <v>2</v>
      </c>
      <c r="O15" s="3" t="s">
        <v>34</v>
      </c>
      <c r="P15" s="6">
        <v>5</v>
      </c>
      <c r="Q15" s="2">
        <v>0</v>
      </c>
      <c r="R15" s="4">
        <v>0</v>
      </c>
      <c r="S15" s="6">
        <v>9</v>
      </c>
      <c r="T15" s="4">
        <v>5</v>
      </c>
      <c r="U15" s="3" t="s">
        <v>38</v>
      </c>
      <c r="V15" s="6">
        <v>7</v>
      </c>
      <c r="W15" s="4">
        <v>0</v>
      </c>
      <c r="X15" s="6">
        <v>8</v>
      </c>
      <c r="Y15" s="4">
        <v>2</v>
      </c>
      <c r="Z15" s="2"/>
      <c r="AA15" s="11">
        <f t="shared" si="0"/>
        <v>14.285714285714286</v>
      </c>
      <c r="AB15" s="7">
        <f t="shared" si="1"/>
        <v>6.4</v>
      </c>
      <c r="AC15" t="str">
        <f t="shared" si="2"/>
        <v>0:05:02</v>
      </c>
      <c r="AD15">
        <f t="shared" si="3"/>
        <v>1</v>
      </c>
      <c r="AE15" s="3">
        <f t="shared" si="4"/>
        <v>1</v>
      </c>
      <c r="AF15" s="3">
        <f t="shared" si="5"/>
        <v>1</v>
      </c>
      <c r="AG15" s="3">
        <f t="shared" si="6"/>
        <v>1</v>
      </c>
      <c r="AH15" s="3">
        <f t="shared" si="7"/>
        <v>0</v>
      </c>
      <c r="AI15" s="3">
        <f t="shared" si="8"/>
        <v>0</v>
      </c>
      <c r="AJ15" s="3">
        <f t="shared" si="9"/>
        <v>0</v>
      </c>
      <c r="AK15" s="3">
        <f t="shared" si="10"/>
        <v>1</v>
      </c>
      <c r="AL15" s="3">
        <f t="shared" si="11"/>
        <v>0</v>
      </c>
      <c r="AM15" s="3">
        <f t="shared" si="12"/>
        <v>1</v>
      </c>
      <c r="AN15" s="3">
        <f t="shared" si="13"/>
        <v>1</v>
      </c>
      <c r="AO15" s="3">
        <f t="shared" si="14"/>
        <v>0</v>
      </c>
      <c r="AP15" s="3">
        <f t="shared" si="15"/>
        <v>0</v>
      </c>
      <c r="AQ15" s="3">
        <f t="shared" si="16"/>
        <v>0</v>
      </c>
      <c r="AR15" s="3">
        <f t="shared" si="17"/>
        <v>0</v>
      </c>
      <c r="AS15" s="3">
        <f t="shared" si="18"/>
        <v>1</v>
      </c>
    </row>
    <row r="16" spans="1:45" x14ac:dyDescent="0.25">
      <c r="A16">
        <v>15</v>
      </c>
      <c r="B16" s="1">
        <v>43963.881377314799</v>
      </c>
      <c r="C16" s="1">
        <v>43963.884155092601</v>
      </c>
      <c r="D16" s="3" t="s">
        <v>25</v>
      </c>
      <c r="E16" s="3"/>
      <c r="F16" s="4">
        <v>54</v>
      </c>
      <c r="G16" s="2">
        <v>1</v>
      </c>
      <c r="H16" s="4">
        <v>3</v>
      </c>
      <c r="I16" s="2">
        <v>1</v>
      </c>
      <c r="J16" s="6">
        <v>7</v>
      </c>
      <c r="K16" s="4">
        <v>4</v>
      </c>
      <c r="L16" s="4">
        <v>0</v>
      </c>
      <c r="M16" s="3" t="s">
        <v>30</v>
      </c>
      <c r="N16" s="4">
        <v>0</v>
      </c>
      <c r="O16" s="3" t="s">
        <v>31</v>
      </c>
      <c r="P16" s="6">
        <v>5</v>
      </c>
      <c r="Q16" s="2">
        <v>38</v>
      </c>
      <c r="R16" s="4">
        <v>0</v>
      </c>
      <c r="S16" s="6">
        <v>3</v>
      </c>
      <c r="T16" s="4">
        <v>8</v>
      </c>
      <c r="U16" s="3" t="s">
        <v>31</v>
      </c>
      <c r="V16" s="6">
        <v>7</v>
      </c>
      <c r="W16" s="4">
        <v>0.5</v>
      </c>
      <c r="X16" s="6">
        <v>3</v>
      </c>
      <c r="Y16" s="4">
        <v>0</v>
      </c>
      <c r="Z16" s="2"/>
      <c r="AA16" s="11">
        <f t="shared" si="0"/>
        <v>17.214285714285715</v>
      </c>
      <c r="AB16" s="7">
        <f t="shared" si="1"/>
        <v>5</v>
      </c>
      <c r="AC16" t="str">
        <f t="shared" si="2"/>
        <v>0:04:00</v>
      </c>
      <c r="AD16">
        <f t="shared" si="3"/>
        <v>1</v>
      </c>
      <c r="AE16" s="3">
        <f t="shared" si="4"/>
        <v>1</v>
      </c>
      <c r="AF16" s="3">
        <f t="shared" si="5"/>
        <v>0</v>
      </c>
      <c r="AG16" s="3">
        <f t="shared" si="6"/>
        <v>1</v>
      </c>
      <c r="AH16" s="3">
        <f t="shared" si="7"/>
        <v>1</v>
      </c>
      <c r="AI16" s="3">
        <f t="shared" si="8"/>
        <v>2</v>
      </c>
      <c r="AJ16" s="3">
        <f t="shared" si="9"/>
        <v>0</v>
      </c>
      <c r="AK16" s="3">
        <f t="shared" si="10"/>
        <v>0</v>
      </c>
      <c r="AL16" s="3">
        <f t="shared" si="11"/>
        <v>0</v>
      </c>
      <c r="AM16" s="3">
        <f t="shared" si="12"/>
        <v>1</v>
      </c>
      <c r="AN16" s="3">
        <f t="shared" si="13"/>
        <v>0</v>
      </c>
      <c r="AO16" s="3">
        <f t="shared" si="14"/>
        <v>0</v>
      </c>
      <c r="AP16" s="3">
        <f t="shared" si="15"/>
        <v>0</v>
      </c>
      <c r="AQ16" s="3">
        <f t="shared" si="16"/>
        <v>1</v>
      </c>
      <c r="AR16" s="3">
        <f t="shared" si="17"/>
        <v>1</v>
      </c>
      <c r="AS16" s="3">
        <f t="shared" si="18"/>
        <v>0</v>
      </c>
    </row>
    <row r="17" spans="1:45" x14ac:dyDescent="0.25">
      <c r="A17">
        <v>16</v>
      </c>
      <c r="B17" s="1">
        <v>43963.883298611101</v>
      </c>
      <c r="C17" s="1">
        <v>43963.885092592602</v>
      </c>
      <c r="D17" s="3" t="s">
        <v>25</v>
      </c>
      <c r="E17" s="3"/>
      <c r="F17" s="4">
        <v>12</v>
      </c>
      <c r="G17" s="2">
        <v>4</v>
      </c>
      <c r="H17" s="4">
        <v>1</v>
      </c>
      <c r="I17" s="2">
        <v>0</v>
      </c>
      <c r="J17" s="6">
        <v>10</v>
      </c>
      <c r="K17" s="4">
        <v>15</v>
      </c>
      <c r="L17" s="4">
        <v>4</v>
      </c>
      <c r="M17" s="3" t="s">
        <v>40</v>
      </c>
      <c r="N17" s="4">
        <v>0</v>
      </c>
      <c r="O17" s="3" t="s">
        <v>34</v>
      </c>
      <c r="P17" s="6">
        <v>5</v>
      </c>
      <c r="Q17" s="2">
        <v>39</v>
      </c>
      <c r="R17" s="4">
        <v>0</v>
      </c>
      <c r="S17" s="6">
        <v>3</v>
      </c>
      <c r="T17" s="4">
        <v>5</v>
      </c>
      <c r="U17" s="3" t="s">
        <v>31</v>
      </c>
      <c r="V17" s="6">
        <v>10</v>
      </c>
      <c r="W17" s="4">
        <v>1</v>
      </c>
      <c r="X17" s="6">
        <v>10</v>
      </c>
      <c r="Y17" s="4">
        <v>0</v>
      </c>
      <c r="Z17" s="2"/>
      <c r="AA17" s="11">
        <f t="shared" si="0"/>
        <v>10.571428571428571</v>
      </c>
      <c r="AB17" s="7">
        <f t="shared" si="1"/>
        <v>7.6</v>
      </c>
      <c r="AC17" t="str">
        <f t="shared" si="2"/>
        <v>0:02:35</v>
      </c>
      <c r="AD17">
        <f t="shared" si="3"/>
        <v>0</v>
      </c>
      <c r="AE17" s="3">
        <f t="shared" si="4"/>
        <v>1</v>
      </c>
      <c r="AF17" s="3">
        <f t="shared" si="5"/>
        <v>1</v>
      </c>
      <c r="AG17" s="3">
        <f t="shared" si="6"/>
        <v>0</v>
      </c>
      <c r="AH17" s="3">
        <f t="shared" si="7"/>
        <v>0</v>
      </c>
      <c r="AI17" s="3">
        <f t="shared" si="8"/>
        <v>0</v>
      </c>
      <c r="AJ17" s="3">
        <f t="shared" si="9"/>
        <v>0</v>
      </c>
      <c r="AK17" s="3">
        <f t="shared" si="10"/>
        <v>1</v>
      </c>
      <c r="AL17" s="3">
        <f t="shared" si="11"/>
        <v>0</v>
      </c>
      <c r="AM17" s="3">
        <f t="shared" si="12"/>
        <v>0</v>
      </c>
      <c r="AN17" s="3">
        <f t="shared" si="13"/>
        <v>0</v>
      </c>
      <c r="AO17" s="3">
        <f t="shared" si="14"/>
        <v>0</v>
      </c>
      <c r="AP17" s="3">
        <f t="shared" si="15"/>
        <v>0</v>
      </c>
      <c r="AQ17" s="3">
        <f t="shared" si="16"/>
        <v>0</v>
      </c>
      <c r="AR17" s="3">
        <f t="shared" si="17"/>
        <v>1</v>
      </c>
      <c r="AS17" s="3">
        <f t="shared" si="18"/>
        <v>0</v>
      </c>
    </row>
    <row r="18" spans="1:45" x14ac:dyDescent="0.25">
      <c r="A18">
        <v>17</v>
      </c>
      <c r="B18" s="1">
        <v>43963.880405092597</v>
      </c>
      <c r="C18" s="1">
        <v>43963.885324074101</v>
      </c>
      <c r="D18" s="3" t="s">
        <v>25</v>
      </c>
      <c r="E18" s="3"/>
      <c r="F18" s="4">
        <v>15</v>
      </c>
      <c r="G18" s="2">
        <v>3</v>
      </c>
      <c r="H18" s="4">
        <v>5</v>
      </c>
      <c r="I18" s="2">
        <v>1</v>
      </c>
      <c r="J18" s="6">
        <v>7</v>
      </c>
      <c r="K18" s="4">
        <v>25</v>
      </c>
      <c r="L18" s="4">
        <v>3</v>
      </c>
      <c r="M18" s="3" t="s">
        <v>40</v>
      </c>
      <c r="N18" s="4">
        <v>7</v>
      </c>
      <c r="O18" s="3" t="s">
        <v>38</v>
      </c>
      <c r="P18" s="6">
        <v>2</v>
      </c>
      <c r="Q18" s="2">
        <v>50</v>
      </c>
      <c r="R18" s="4">
        <v>0</v>
      </c>
      <c r="S18" s="6">
        <v>5</v>
      </c>
      <c r="T18" s="4">
        <v>8</v>
      </c>
      <c r="U18" s="3" t="s">
        <v>31</v>
      </c>
      <c r="V18" s="6">
        <v>5</v>
      </c>
      <c r="W18" s="4">
        <v>10</v>
      </c>
      <c r="X18" s="6">
        <v>7</v>
      </c>
      <c r="Y18" s="4">
        <v>4</v>
      </c>
      <c r="Z18" s="2"/>
      <c r="AA18" s="11">
        <f t="shared" si="0"/>
        <v>26.428571428571427</v>
      </c>
      <c r="AB18" s="7">
        <f t="shared" si="1"/>
        <v>5.2</v>
      </c>
      <c r="AC18" t="str">
        <f t="shared" si="2"/>
        <v>0:07:05</v>
      </c>
      <c r="AD18">
        <f t="shared" si="3"/>
        <v>1</v>
      </c>
      <c r="AE18" s="3">
        <f t="shared" si="4"/>
        <v>1</v>
      </c>
      <c r="AF18" s="3">
        <f t="shared" si="5"/>
        <v>1</v>
      </c>
      <c r="AG18" s="3">
        <f t="shared" si="6"/>
        <v>0</v>
      </c>
      <c r="AH18" s="3">
        <f t="shared" si="7"/>
        <v>1</v>
      </c>
      <c r="AI18" s="3">
        <f t="shared" si="8"/>
        <v>1</v>
      </c>
      <c r="AJ18" s="3">
        <f t="shared" si="9"/>
        <v>0</v>
      </c>
      <c r="AK18" s="3">
        <f t="shared" si="10"/>
        <v>1</v>
      </c>
      <c r="AL18" s="3">
        <f t="shared" si="11"/>
        <v>0</v>
      </c>
      <c r="AM18" s="3">
        <f t="shared" si="12"/>
        <v>0</v>
      </c>
      <c r="AN18" s="3">
        <f t="shared" si="13"/>
        <v>1</v>
      </c>
      <c r="AO18" s="3">
        <f t="shared" si="14"/>
        <v>0</v>
      </c>
      <c r="AP18" s="3">
        <f t="shared" si="15"/>
        <v>0</v>
      </c>
      <c r="AQ18" s="3">
        <f t="shared" si="16"/>
        <v>1</v>
      </c>
      <c r="AR18" s="3">
        <f t="shared" si="17"/>
        <v>1</v>
      </c>
      <c r="AS18" s="3">
        <f t="shared" si="18"/>
        <v>1</v>
      </c>
    </row>
    <row r="19" spans="1:45" x14ac:dyDescent="0.25">
      <c r="A19">
        <v>18</v>
      </c>
      <c r="B19" s="1">
        <v>43963.884409722203</v>
      </c>
      <c r="C19" s="1">
        <v>43963.886331018497</v>
      </c>
      <c r="D19" s="3" t="s">
        <v>25</v>
      </c>
      <c r="E19" s="3"/>
      <c r="F19" s="4">
        <v>40</v>
      </c>
      <c r="G19" s="2">
        <v>1</v>
      </c>
      <c r="H19" s="4">
        <v>0</v>
      </c>
      <c r="I19" s="2">
        <v>0</v>
      </c>
      <c r="J19" s="6">
        <v>8</v>
      </c>
      <c r="K19" s="4">
        <v>20</v>
      </c>
      <c r="L19" s="4">
        <v>0</v>
      </c>
      <c r="M19" s="3" t="s">
        <v>30</v>
      </c>
      <c r="N19" s="4">
        <v>2</v>
      </c>
      <c r="O19" s="3" t="s">
        <v>38</v>
      </c>
      <c r="P19" s="6">
        <v>5</v>
      </c>
      <c r="Q19" s="2">
        <v>52</v>
      </c>
      <c r="R19" s="4">
        <v>0</v>
      </c>
      <c r="S19" s="6">
        <v>7</v>
      </c>
      <c r="T19" s="4">
        <v>7</v>
      </c>
      <c r="U19" s="3" t="s">
        <v>38</v>
      </c>
      <c r="V19" s="6">
        <v>10</v>
      </c>
      <c r="W19" s="4">
        <v>2</v>
      </c>
      <c r="X19" s="6">
        <v>2</v>
      </c>
      <c r="Y19" s="4">
        <v>5</v>
      </c>
      <c r="Z19" s="2"/>
      <c r="AA19" s="11">
        <f t="shared" si="0"/>
        <v>18.571428571428573</v>
      </c>
      <c r="AB19" s="7">
        <f t="shared" si="1"/>
        <v>6.4</v>
      </c>
      <c r="AC19" t="str">
        <f t="shared" si="2"/>
        <v>0:02:46</v>
      </c>
      <c r="AD19">
        <f t="shared" si="3"/>
        <v>1</v>
      </c>
      <c r="AE19" s="3">
        <f t="shared" si="4"/>
        <v>1</v>
      </c>
      <c r="AF19" s="3">
        <f t="shared" si="5"/>
        <v>0</v>
      </c>
      <c r="AG19" s="3">
        <f t="shared" si="6"/>
        <v>0</v>
      </c>
      <c r="AH19" s="3">
        <f t="shared" si="7"/>
        <v>0</v>
      </c>
      <c r="AI19" s="3">
        <f t="shared" si="8"/>
        <v>1</v>
      </c>
      <c r="AJ19" s="3">
        <f t="shared" si="9"/>
        <v>0</v>
      </c>
      <c r="AK19" s="3">
        <f t="shared" si="10"/>
        <v>1</v>
      </c>
      <c r="AL19" s="3">
        <f t="shared" si="11"/>
        <v>0</v>
      </c>
      <c r="AM19" s="3">
        <f t="shared" si="12"/>
        <v>1</v>
      </c>
      <c r="AN19" s="3">
        <f t="shared" si="13"/>
        <v>1</v>
      </c>
      <c r="AO19" s="3">
        <f t="shared" si="14"/>
        <v>0</v>
      </c>
      <c r="AP19" s="3">
        <f t="shared" si="15"/>
        <v>0</v>
      </c>
      <c r="AQ19" s="3">
        <f t="shared" si="16"/>
        <v>1</v>
      </c>
      <c r="AR19" s="3">
        <f t="shared" si="17"/>
        <v>1</v>
      </c>
      <c r="AS19" s="3">
        <f t="shared" si="18"/>
        <v>1</v>
      </c>
    </row>
    <row r="20" spans="1:45" x14ac:dyDescent="0.25">
      <c r="A20">
        <v>19</v>
      </c>
      <c r="B20" s="1">
        <v>43963.884398148097</v>
      </c>
      <c r="C20" s="1">
        <v>43963.887048611097</v>
      </c>
      <c r="D20" s="3" t="s">
        <v>25</v>
      </c>
      <c r="E20" s="3"/>
      <c r="F20" s="4">
        <v>65</v>
      </c>
      <c r="G20" s="2">
        <v>3</v>
      </c>
      <c r="H20" s="4">
        <v>0</v>
      </c>
      <c r="I20" s="2">
        <v>6</v>
      </c>
      <c r="J20" s="6">
        <v>6</v>
      </c>
      <c r="K20" s="4">
        <v>2</v>
      </c>
      <c r="L20" s="4">
        <v>0</v>
      </c>
      <c r="M20" s="3" t="s">
        <v>30</v>
      </c>
      <c r="N20" s="4">
        <v>0</v>
      </c>
      <c r="O20" s="3" t="s">
        <v>34</v>
      </c>
      <c r="P20" s="6">
        <v>5</v>
      </c>
      <c r="Q20" s="2">
        <v>34</v>
      </c>
      <c r="R20" s="4">
        <v>0</v>
      </c>
      <c r="S20" s="6">
        <v>8</v>
      </c>
      <c r="T20" s="4">
        <v>6</v>
      </c>
      <c r="U20" s="3" t="s">
        <v>34</v>
      </c>
      <c r="V20" s="6">
        <v>3</v>
      </c>
      <c r="W20" s="4">
        <v>0</v>
      </c>
      <c r="X20" s="6">
        <v>9</v>
      </c>
      <c r="Y20" s="4">
        <v>0</v>
      </c>
      <c r="Z20" s="2"/>
      <c r="AA20" s="11">
        <f t="shared" si="0"/>
        <v>15.571428571428571</v>
      </c>
      <c r="AB20" s="7">
        <f t="shared" si="1"/>
        <v>6.2</v>
      </c>
      <c r="AC20" t="str">
        <f t="shared" si="2"/>
        <v>0:03:49</v>
      </c>
      <c r="AD20">
        <f t="shared" si="3"/>
        <v>1</v>
      </c>
      <c r="AE20" s="3">
        <f t="shared" si="4"/>
        <v>1</v>
      </c>
      <c r="AF20" s="3">
        <f t="shared" si="5"/>
        <v>1</v>
      </c>
      <c r="AG20" s="3">
        <f t="shared" si="6"/>
        <v>1</v>
      </c>
      <c r="AH20" s="3">
        <f t="shared" si="7"/>
        <v>1</v>
      </c>
      <c r="AI20" s="3">
        <f t="shared" si="8"/>
        <v>0</v>
      </c>
      <c r="AJ20" s="3">
        <f t="shared" si="9"/>
        <v>1</v>
      </c>
      <c r="AK20" s="3">
        <f t="shared" si="10"/>
        <v>0</v>
      </c>
      <c r="AL20" s="3">
        <f t="shared" si="11"/>
        <v>0</v>
      </c>
      <c r="AM20" s="3">
        <f t="shared" si="12"/>
        <v>1</v>
      </c>
      <c r="AN20" s="3">
        <f t="shared" si="13"/>
        <v>0</v>
      </c>
      <c r="AO20" s="3">
        <f t="shared" si="14"/>
        <v>0</v>
      </c>
      <c r="AP20" s="3">
        <f t="shared" si="15"/>
        <v>0</v>
      </c>
      <c r="AQ20" s="3">
        <f t="shared" si="16"/>
        <v>0</v>
      </c>
      <c r="AR20" s="3">
        <f t="shared" si="17"/>
        <v>0</v>
      </c>
      <c r="AS20" s="3">
        <f t="shared" si="18"/>
        <v>0</v>
      </c>
    </row>
    <row r="21" spans="1:45" x14ac:dyDescent="0.25">
      <c r="A21">
        <v>20</v>
      </c>
      <c r="B21" s="1">
        <v>43963.880729166704</v>
      </c>
      <c r="C21" s="1">
        <v>43963.888298611098</v>
      </c>
      <c r="D21" s="3" t="s">
        <v>25</v>
      </c>
      <c r="E21" s="3"/>
      <c r="F21" s="4">
        <v>60</v>
      </c>
      <c r="G21" s="2">
        <v>3</v>
      </c>
      <c r="H21" s="4">
        <v>2</v>
      </c>
      <c r="I21" s="2">
        <v>1</v>
      </c>
      <c r="J21" s="6">
        <v>5</v>
      </c>
      <c r="K21" s="4">
        <v>15</v>
      </c>
      <c r="L21" s="4">
        <v>2</v>
      </c>
      <c r="M21" s="3" t="s">
        <v>30</v>
      </c>
      <c r="N21" s="4">
        <v>5</v>
      </c>
      <c r="O21" s="3" t="s">
        <v>34</v>
      </c>
      <c r="P21" s="6">
        <v>5</v>
      </c>
      <c r="Q21" s="2">
        <v>51</v>
      </c>
      <c r="R21" s="4">
        <v>0</v>
      </c>
      <c r="S21" s="6">
        <v>2</v>
      </c>
      <c r="T21" s="4">
        <v>4</v>
      </c>
      <c r="U21" s="3" t="s">
        <v>31</v>
      </c>
      <c r="V21" s="6">
        <v>7</v>
      </c>
      <c r="W21" s="4">
        <v>1</v>
      </c>
      <c r="X21" s="6">
        <v>10</v>
      </c>
      <c r="Y21" s="4">
        <v>0</v>
      </c>
      <c r="Z21" s="2"/>
      <c r="AA21" s="11">
        <f t="shared" si="0"/>
        <v>17</v>
      </c>
      <c r="AB21" s="7">
        <f t="shared" si="1"/>
        <v>5.8</v>
      </c>
      <c r="AC21" t="str">
        <f t="shared" si="2"/>
        <v>0:10:54</v>
      </c>
      <c r="AD21">
        <f t="shared" si="3"/>
        <v>1</v>
      </c>
      <c r="AE21" s="3">
        <f t="shared" si="4"/>
        <v>1</v>
      </c>
      <c r="AF21" s="3">
        <f t="shared" si="5"/>
        <v>1</v>
      </c>
      <c r="AG21" s="3">
        <f t="shared" si="6"/>
        <v>1</v>
      </c>
      <c r="AH21" s="3">
        <f t="shared" si="7"/>
        <v>1</v>
      </c>
      <c r="AI21" s="3">
        <f t="shared" si="8"/>
        <v>0</v>
      </c>
      <c r="AJ21" s="3">
        <f t="shared" si="9"/>
        <v>1</v>
      </c>
      <c r="AK21" s="3">
        <f t="shared" si="10"/>
        <v>1</v>
      </c>
      <c r="AL21" s="3">
        <f t="shared" si="11"/>
        <v>0</v>
      </c>
      <c r="AM21" s="3">
        <f t="shared" si="12"/>
        <v>1</v>
      </c>
      <c r="AN21" s="3">
        <f t="shared" si="13"/>
        <v>1</v>
      </c>
      <c r="AO21" s="3">
        <f t="shared" si="14"/>
        <v>0</v>
      </c>
      <c r="AP21" s="3">
        <f t="shared" si="15"/>
        <v>0</v>
      </c>
      <c r="AQ21" s="3">
        <f t="shared" si="16"/>
        <v>0</v>
      </c>
      <c r="AR21" s="3">
        <f t="shared" si="17"/>
        <v>1</v>
      </c>
      <c r="AS21" s="3">
        <f t="shared" si="18"/>
        <v>0</v>
      </c>
    </row>
    <row r="22" spans="1:45" x14ac:dyDescent="0.25">
      <c r="A22">
        <v>21</v>
      </c>
      <c r="B22" s="1">
        <v>43963.885636574101</v>
      </c>
      <c r="C22" s="1">
        <v>43963.889039351903</v>
      </c>
      <c r="D22" s="3" t="s">
        <v>25</v>
      </c>
      <c r="E22" s="3"/>
      <c r="F22" s="4">
        <v>50</v>
      </c>
      <c r="G22" s="2">
        <v>5</v>
      </c>
      <c r="H22" s="4">
        <v>1</v>
      </c>
      <c r="I22" s="2">
        <v>0</v>
      </c>
      <c r="J22" s="6">
        <v>10</v>
      </c>
      <c r="K22" s="4">
        <v>20</v>
      </c>
      <c r="L22" s="4">
        <v>4</v>
      </c>
      <c r="M22" s="3" t="s">
        <v>40</v>
      </c>
      <c r="N22" s="4">
        <v>0</v>
      </c>
      <c r="O22" s="3" t="s">
        <v>34</v>
      </c>
      <c r="P22" s="6">
        <v>3</v>
      </c>
      <c r="Q22" s="2">
        <v>33</v>
      </c>
      <c r="R22" s="4">
        <v>0</v>
      </c>
      <c r="S22" s="6">
        <v>7</v>
      </c>
      <c r="T22" s="4">
        <v>8</v>
      </c>
      <c r="U22" s="3" t="s">
        <v>38</v>
      </c>
      <c r="V22" s="6">
        <v>10</v>
      </c>
      <c r="W22" s="4">
        <v>0</v>
      </c>
      <c r="X22" s="6">
        <v>10</v>
      </c>
      <c r="Y22" s="4">
        <v>0</v>
      </c>
      <c r="Z22" s="2"/>
      <c r="AA22" s="11">
        <f t="shared" si="0"/>
        <v>18.714285714285715</v>
      </c>
      <c r="AB22" s="7">
        <f t="shared" si="1"/>
        <v>8</v>
      </c>
      <c r="AC22" t="str">
        <f t="shared" si="2"/>
        <v>0:04:54</v>
      </c>
      <c r="AD22">
        <f t="shared" si="3"/>
        <v>1</v>
      </c>
      <c r="AE22" s="3">
        <f t="shared" si="4"/>
        <v>1</v>
      </c>
      <c r="AF22" s="3">
        <f t="shared" si="5"/>
        <v>1</v>
      </c>
      <c r="AG22" s="3">
        <f t="shared" si="6"/>
        <v>1</v>
      </c>
      <c r="AH22" s="3">
        <f t="shared" si="7"/>
        <v>0</v>
      </c>
      <c r="AI22" s="3">
        <f t="shared" si="8"/>
        <v>0</v>
      </c>
      <c r="AJ22" s="3">
        <f t="shared" si="9"/>
        <v>0</v>
      </c>
      <c r="AK22" s="3">
        <f t="shared" si="10"/>
        <v>1</v>
      </c>
      <c r="AL22" s="3">
        <f t="shared" si="11"/>
        <v>0</v>
      </c>
      <c r="AM22" s="3">
        <f t="shared" si="12"/>
        <v>0</v>
      </c>
      <c r="AN22" s="3">
        <f t="shared" si="13"/>
        <v>0</v>
      </c>
      <c r="AO22" s="3">
        <f t="shared" si="14"/>
        <v>0</v>
      </c>
      <c r="AP22" s="3">
        <f t="shared" si="15"/>
        <v>0</v>
      </c>
      <c r="AQ22" s="3">
        <f t="shared" si="16"/>
        <v>1</v>
      </c>
      <c r="AR22" s="3">
        <f t="shared" si="17"/>
        <v>0</v>
      </c>
      <c r="AS22" s="3">
        <f t="shared" si="18"/>
        <v>0</v>
      </c>
    </row>
    <row r="23" spans="1:45" x14ac:dyDescent="0.25">
      <c r="A23">
        <v>22</v>
      </c>
      <c r="B23" s="1">
        <v>43963.884421296301</v>
      </c>
      <c r="C23" s="1">
        <v>43963.890879629602</v>
      </c>
      <c r="D23" s="3" t="s">
        <v>25</v>
      </c>
      <c r="E23" s="3"/>
      <c r="F23" s="4">
        <v>52</v>
      </c>
      <c r="G23" s="2">
        <v>0</v>
      </c>
      <c r="H23" s="4">
        <v>12</v>
      </c>
      <c r="I23" s="2">
        <v>0</v>
      </c>
      <c r="J23" s="6">
        <v>10</v>
      </c>
      <c r="K23" s="4">
        <v>15</v>
      </c>
      <c r="L23" s="4">
        <v>5</v>
      </c>
      <c r="M23" s="3" t="s">
        <v>40</v>
      </c>
      <c r="N23" s="4">
        <v>10</v>
      </c>
      <c r="O23" s="3" t="s">
        <v>34</v>
      </c>
      <c r="P23" s="6">
        <v>8</v>
      </c>
      <c r="Q23" s="2">
        <v>37</v>
      </c>
      <c r="R23" s="4">
        <v>0</v>
      </c>
      <c r="S23" s="6">
        <v>2</v>
      </c>
      <c r="T23" s="4">
        <v>8</v>
      </c>
      <c r="U23" s="3" t="s">
        <v>34</v>
      </c>
      <c r="V23" s="6">
        <v>10</v>
      </c>
      <c r="W23" s="4">
        <v>2</v>
      </c>
      <c r="X23" s="6">
        <v>10</v>
      </c>
      <c r="Y23" s="4">
        <v>0</v>
      </c>
      <c r="Z23" s="2"/>
      <c r="AA23" s="11">
        <f t="shared" si="0"/>
        <v>23.428571428571427</v>
      </c>
      <c r="AB23" s="7">
        <f t="shared" si="1"/>
        <v>8</v>
      </c>
      <c r="AC23" t="str">
        <f t="shared" si="2"/>
        <v>0:09:18</v>
      </c>
      <c r="AD23">
        <f t="shared" si="3"/>
        <v>1</v>
      </c>
      <c r="AE23" s="3">
        <f t="shared" si="4"/>
        <v>0</v>
      </c>
      <c r="AF23" s="3">
        <f t="shared" si="5"/>
        <v>0</v>
      </c>
      <c r="AG23" s="3">
        <f t="shared" si="6"/>
        <v>1</v>
      </c>
      <c r="AH23" s="3">
        <f t="shared" si="7"/>
        <v>0</v>
      </c>
      <c r="AI23" s="3">
        <f t="shared" si="8"/>
        <v>0</v>
      </c>
      <c r="AJ23" s="3">
        <f t="shared" si="9"/>
        <v>0</v>
      </c>
      <c r="AK23" s="3">
        <f t="shared" si="10"/>
        <v>1</v>
      </c>
      <c r="AL23" s="3">
        <f t="shared" si="11"/>
        <v>1</v>
      </c>
      <c r="AM23" s="3">
        <f t="shared" si="12"/>
        <v>0</v>
      </c>
      <c r="AN23" s="3">
        <f t="shared" si="13"/>
        <v>1</v>
      </c>
      <c r="AO23" s="3">
        <f t="shared" si="14"/>
        <v>1</v>
      </c>
      <c r="AP23" s="3">
        <f t="shared" si="15"/>
        <v>0</v>
      </c>
      <c r="AQ23" s="3">
        <f t="shared" si="16"/>
        <v>1</v>
      </c>
      <c r="AR23" s="3">
        <f t="shared" si="17"/>
        <v>1</v>
      </c>
      <c r="AS23" s="3">
        <f t="shared" si="18"/>
        <v>0</v>
      </c>
    </row>
    <row r="24" spans="1:45" x14ac:dyDescent="0.25">
      <c r="A24">
        <v>23</v>
      </c>
      <c r="B24" s="1">
        <v>43963.889791666697</v>
      </c>
      <c r="C24" s="1">
        <v>43963.891412037003</v>
      </c>
      <c r="D24" s="3" t="s">
        <v>25</v>
      </c>
      <c r="E24" s="3"/>
      <c r="F24" s="4">
        <v>35</v>
      </c>
      <c r="G24" s="2">
        <v>1</v>
      </c>
      <c r="H24" s="4">
        <v>0</v>
      </c>
      <c r="I24" s="2">
        <v>1</v>
      </c>
      <c r="J24" s="6">
        <v>6</v>
      </c>
      <c r="K24" s="4">
        <v>5</v>
      </c>
      <c r="L24" s="4">
        <v>0</v>
      </c>
      <c r="M24" s="3" t="s">
        <v>30</v>
      </c>
      <c r="N24" s="4">
        <v>1</v>
      </c>
      <c r="O24" s="3" t="s">
        <v>38</v>
      </c>
      <c r="P24" s="6">
        <v>2</v>
      </c>
      <c r="Q24" s="2">
        <v>42</v>
      </c>
      <c r="R24" s="4">
        <v>0</v>
      </c>
      <c r="S24" s="6">
        <v>4</v>
      </c>
      <c r="T24" s="4">
        <v>8</v>
      </c>
      <c r="U24" s="3" t="s">
        <v>31</v>
      </c>
      <c r="V24" s="6">
        <v>6</v>
      </c>
      <c r="W24" s="4">
        <v>1</v>
      </c>
      <c r="X24" s="6">
        <v>6</v>
      </c>
      <c r="Y24" s="4">
        <v>0</v>
      </c>
      <c r="Z24" s="2"/>
      <c r="AA24" s="11">
        <f t="shared" si="0"/>
        <v>14.857142857142858</v>
      </c>
      <c r="AB24" s="7">
        <f t="shared" si="1"/>
        <v>4.8</v>
      </c>
      <c r="AC24" t="str">
        <f t="shared" si="2"/>
        <v>0:02:20</v>
      </c>
      <c r="AD24">
        <f t="shared" si="3"/>
        <v>1</v>
      </c>
      <c r="AE24" s="3">
        <f t="shared" si="4"/>
        <v>1</v>
      </c>
      <c r="AF24" s="3">
        <f t="shared" si="5"/>
        <v>0</v>
      </c>
      <c r="AG24" s="3">
        <f t="shared" si="6"/>
        <v>0</v>
      </c>
      <c r="AH24" s="3">
        <f t="shared" si="7"/>
        <v>1</v>
      </c>
      <c r="AI24" s="3">
        <f t="shared" si="8"/>
        <v>1</v>
      </c>
      <c r="AJ24" s="3">
        <f t="shared" si="9"/>
        <v>0</v>
      </c>
      <c r="AK24" s="3">
        <f t="shared" si="10"/>
        <v>1</v>
      </c>
      <c r="AL24" s="3">
        <f t="shared" si="11"/>
        <v>0</v>
      </c>
      <c r="AM24" s="3">
        <f t="shared" si="12"/>
        <v>1</v>
      </c>
      <c r="AN24" s="3">
        <f t="shared" si="13"/>
        <v>0</v>
      </c>
      <c r="AO24" s="3">
        <f t="shared" si="14"/>
        <v>0</v>
      </c>
      <c r="AP24" s="3">
        <f t="shared" si="15"/>
        <v>0</v>
      </c>
      <c r="AQ24" s="3">
        <f t="shared" si="16"/>
        <v>1</v>
      </c>
      <c r="AR24" s="3">
        <f t="shared" si="17"/>
        <v>1</v>
      </c>
      <c r="AS24" s="3">
        <f t="shared" si="18"/>
        <v>0</v>
      </c>
    </row>
    <row r="25" spans="1:45" x14ac:dyDescent="0.25">
      <c r="A25">
        <v>24</v>
      </c>
      <c r="B25" s="1">
        <v>43963.885844907403</v>
      </c>
      <c r="C25" s="1">
        <v>43963.892523148097</v>
      </c>
      <c r="D25" s="3" t="s">
        <v>25</v>
      </c>
      <c r="E25" s="3"/>
      <c r="F25" s="4">
        <v>12</v>
      </c>
      <c r="G25" s="2">
        <v>4</v>
      </c>
      <c r="H25" s="4">
        <v>4</v>
      </c>
      <c r="I25" s="2">
        <v>0</v>
      </c>
      <c r="J25" s="6">
        <v>3</v>
      </c>
      <c r="K25" s="4">
        <v>30</v>
      </c>
      <c r="L25" s="4">
        <v>0</v>
      </c>
      <c r="M25" s="3" t="s">
        <v>40</v>
      </c>
      <c r="N25" s="4">
        <v>2</v>
      </c>
      <c r="O25" s="3" t="s">
        <v>34</v>
      </c>
      <c r="P25" s="6">
        <v>2</v>
      </c>
      <c r="Q25" s="2">
        <v>35</v>
      </c>
      <c r="R25" s="4">
        <v>0</v>
      </c>
      <c r="S25" s="6">
        <v>3</v>
      </c>
      <c r="T25" s="4">
        <v>7</v>
      </c>
      <c r="U25" s="3" t="s">
        <v>31</v>
      </c>
      <c r="V25" s="6">
        <v>3</v>
      </c>
      <c r="W25" s="4">
        <v>2</v>
      </c>
      <c r="X25" s="6">
        <v>5</v>
      </c>
      <c r="Y25" s="4">
        <v>2</v>
      </c>
      <c r="Z25" s="2"/>
      <c r="AA25" s="11">
        <f t="shared" si="0"/>
        <v>16.142857142857142</v>
      </c>
      <c r="AB25" s="7">
        <f t="shared" si="1"/>
        <v>3.2</v>
      </c>
      <c r="AC25" t="str">
        <f t="shared" si="2"/>
        <v>0:09:37</v>
      </c>
      <c r="AD25">
        <f t="shared" si="3"/>
        <v>0</v>
      </c>
      <c r="AE25" s="3">
        <f t="shared" si="4"/>
        <v>1</v>
      </c>
      <c r="AF25" s="3">
        <f t="shared" si="5"/>
        <v>1</v>
      </c>
      <c r="AG25" s="3">
        <f t="shared" si="6"/>
        <v>0</v>
      </c>
      <c r="AH25" s="3">
        <f t="shared" si="7"/>
        <v>0</v>
      </c>
      <c r="AI25" s="3">
        <f t="shared" si="8"/>
        <v>0</v>
      </c>
      <c r="AJ25" s="3">
        <f t="shared" si="9"/>
        <v>0</v>
      </c>
      <c r="AK25" s="3">
        <f t="shared" si="10"/>
        <v>1</v>
      </c>
      <c r="AL25" s="3">
        <f t="shared" si="11"/>
        <v>0</v>
      </c>
      <c r="AM25" s="3">
        <f t="shared" si="12"/>
        <v>0</v>
      </c>
      <c r="AN25" s="3">
        <f t="shared" si="13"/>
        <v>1</v>
      </c>
      <c r="AO25" s="3">
        <f t="shared" si="14"/>
        <v>0</v>
      </c>
      <c r="AP25" s="3">
        <f t="shared" si="15"/>
        <v>0</v>
      </c>
      <c r="AQ25" s="3">
        <f t="shared" si="16"/>
        <v>1</v>
      </c>
      <c r="AR25" s="3">
        <f t="shared" si="17"/>
        <v>1</v>
      </c>
      <c r="AS25" s="3">
        <f t="shared" si="18"/>
        <v>1</v>
      </c>
    </row>
    <row r="26" spans="1:45" x14ac:dyDescent="0.25">
      <c r="A26">
        <v>25</v>
      </c>
      <c r="B26" s="1">
        <v>43963.917083333297</v>
      </c>
      <c r="C26" s="1">
        <v>43963.919918981497</v>
      </c>
      <c r="D26" s="3" t="s">
        <v>25</v>
      </c>
      <c r="E26" s="3"/>
      <c r="F26" s="4">
        <v>6</v>
      </c>
      <c r="G26" s="2">
        <v>3</v>
      </c>
      <c r="H26" s="4">
        <v>0</v>
      </c>
      <c r="I26" s="2">
        <v>0</v>
      </c>
      <c r="J26" s="6">
        <v>9</v>
      </c>
      <c r="K26" s="4">
        <v>5</v>
      </c>
      <c r="L26" s="4">
        <v>9</v>
      </c>
      <c r="M26" s="3" t="s">
        <v>40</v>
      </c>
      <c r="N26" s="4">
        <v>2</v>
      </c>
      <c r="O26" s="3" t="s">
        <v>38</v>
      </c>
      <c r="P26" s="6">
        <v>9</v>
      </c>
      <c r="Q26" s="2">
        <v>19</v>
      </c>
      <c r="R26" s="4">
        <v>0</v>
      </c>
      <c r="S26" s="6">
        <v>8</v>
      </c>
      <c r="T26" s="4">
        <v>6</v>
      </c>
      <c r="U26" s="3" t="s">
        <v>38</v>
      </c>
      <c r="V26" s="6">
        <v>9</v>
      </c>
      <c r="W26" s="4">
        <v>2</v>
      </c>
      <c r="X26" s="6">
        <v>3</v>
      </c>
      <c r="Y26" s="4">
        <v>3</v>
      </c>
      <c r="Z26" s="2"/>
      <c r="AA26" s="11">
        <f t="shared" si="0"/>
        <v>11.571428571428571</v>
      </c>
      <c r="AB26" s="7">
        <f t="shared" si="1"/>
        <v>7.6</v>
      </c>
      <c r="AC26" t="str">
        <f t="shared" si="2"/>
        <v>0:04:05</v>
      </c>
      <c r="AD26">
        <f t="shared" si="3"/>
        <v>0</v>
      </c>
      <c r="AE26" s="3">
        <f t="shared" si="4"/>
        <v>1</v>
      </c>
      <c r="AF26" s="3">
        <f t="shared" si="5"/>
        <v>1</v>
      </c>
      <c r="AG26" s="3">
        <f t="shared" si="6"/>
        <v>0</v>
      </c>
      <c r="AH26" s="3">
        <f t="shared" si="7"/>
        <v>0</v>
      </c>
      <c r="AI26" s="3">
        <f t="shared" si="8"/>
        <v>1</v>
      </c>
      <c r="AJ26" s="3">
        <f t="shared" si="9"/>
        <v>0</v>
      </c>
      <c r="AK26" s="3">
        <f t="shared" si="10"/>
        <v>1</v>
      </c>
      <c r="AL26" s="3">
        <f t="shared" si="11"/>
        <v>1</v>
      </c>
      <c r="AM26" s="3">
        <f t="shared" si="12"/>
        <v>0</v>
      </c>
      <c r="AN26" s="3">
        <f t="shared" si="13"/>
        <v>1</v>
      </c>
      <c r="AO26" s="3">
        <f t="shared" si="14"/>
        <v>0</v>
      </c>
      <c r="AP26" s="3">
        <f t="shared" si="15"/>
        <v>0</v>
      </c>
      <c r="AQ26" s="3">
        <f t="shared" si="16"/>
        <v>0</v>
      </c>
      <c r="AR26" s="3">
        <f t="shared" si="17"/>
        <v>1</v>
      </c>
      <c r="AS26" s="3">
        <f t="shared" si="18"/>
        <v>1</v>
      </c>
    </row>
    <row r="27" spans="1:45" x14ac:dyDescent="0.25">
      <c r="A27">
        <v>26</v>
      </c>
      <c r="B27" s="1">
        <v>43963.944733796299</v>
      </c>
      <c r="C27" s="1">
        <v>43963.946354166699</v>
      </c>
      <c r="D27" s="3" t="s">
        <v>25</v>
      </c>
      <c r="E27" s="3"/>
      <c r="F27" s="4">
        <v>10</v>
      </c>
      <c r="G27" s="2">
        <v>2</v>
      </c>
      <c r="H27" s="4">
        <v>1</v>
      </c>
      <c r="I27" s="2">
        <v>1</v>
      </c>
      <c r="J27" s="6">
        <v>7</v>
      </c>
      <c r="K27" s="4">
        <v>3</v>
      </c>
      <c r="L27" s="4">
        <v>50</v>
      </c>
      <c r="M27" s="3" t="s">
        <v>40</v>
      </c>
      <c r="N27" s="4">
        <v>0</v>
      </c>
      <c r="O27" s="3" t="s">
        <v>34</v>
      </c>
      <c r="P27" s="6">
        <v>8</v>
      </c>
      <c r="Q27" s="2">
        <v>19</v>
      </c>
      <c r="R27" s="4">
        <v>0</v>
      </c>
      <c r="S27" s="6">
        <v>3</v>
      </c>
      <c r="T27" s="4">
        <v>9</v>
      </c>
      <c r="U27" s="3" t="s">
        <v>31</v>
      </c>
      <c r="V27" s="6">
        <v>5</v>
      </c>
      <c r="W27" s="4">
        <v>1</v>
      </c>
      <c r="X27" s="6">
        <v>3</v>
      </c>
      <c r="Y27" s="4">
        <v>0</v>
      </c>
      <c r="Z27" s="2"/>
      <c r="AA27" s="11">
        <f t="shared" si="0"/>
        <v>19.142857142857142</v>
      </c>
      <c r="AB27" s="7">
        <f t="shared" si="1"/>
        <v>5.2</v>
      </c>
      <c r="AC27" t="str">
        <f t="shared" si="2"/>
        <v>0:02:20</v>
      </c>
      <c r="AD27">
        <f t="shared" si="3"/>
        <v>0</v>
      </c>
      <c r="AE27" s="3">
        <f t="shared" si="4"/>
        <v>1</v>
      </c>
      <c r="AF27" s="3">
        <f t="shared" si="5"/>
        <v>1</v>
      </c>
      <c r="AG27" s="3">
        <f t="shared" si="6"/>
        <v>0</v>
      </c>
      <c r="AH27" s="3">
        <f t="shared" si="7"/>
        <v>1</v>
      </c>
      <c r="AI27" s="3">
        <f t="shared" si="8"/>
        <v>0</v>
      </c>
      <c r="AJ27" s="3">
        <f t="shared" si="9"/>
        <v>0</v>
      </c>
      <c r="AK27" s="3">
        <f t="shared" si="10"/>
        <v>0</v>
      </c>
      <c r="AL27" s="3">
        <f t="shared" si="11"/>
        <v>1</v>
      </c>
      <c r="AM27" s="3">
        <f t="shared" si="12"/>
        <v>0</v>
      </c>
      <c r="AN27" s="3">
        <f t="shared" si="13"/>
        <v>0</v>
      </c>
      <c r="AO27" s="3">
        <f t="shared" si="14"/>
        <v>0</v>
      </c>
      <c r="AP27" s="3">
        <f t="shared" si="15"/>
        <v>0</v>
      </c>
      <c r="AQ27" s="3">
        <f t="shared" si="16"/>
        <v>2</v>
      </c>
      <c r="AR27" s="3">
        <f t="shared" si="17"/>
        <v>1</v>
      </c>
      <c r="AS27" s="3">
        <f t="shared" si="18"/>
        <v>0</v>
      </c>
    </row>
    <row r="28" spans="1:45" x14ac:dyDescent="0.25">
      <c r="A28">
        <v>27</v>
      </c>
      <c r="B28" s="1">
        <v>43963.953865740703</v>
      </c>
      <c r="C28" s="1">
        <v>43963.955162036997</v>
      </c>
      <c r="D28" s="3" t="s">
        <v>25</v>
      </c>
      <c r="E28" s="3"/>
      <c r="F28" s="4">
        <v>0</v>
      </c>
      <c r="G28" s="2">
        <v>1</v>
      </c>
      <c r="H28" s="4">
        <v>0</v>
      </c>
      <c r="I28" s="2">
        <v>1</v>
      </c>
      <c r="J28" s="6">
        <v>10</v>
      </c>
      <c r="K28" s="4">
        <v>0</v>
      </c>
      <c r="L28" s="4">
        <v>5</v>
      </c>
      <c r="M28" s="3" t="s">
        <v>40</v>
      </c>
      <c r="N28" s="4">
        <v>7</v>
      </c>
      <c r="O28" s="3" t="s">
        <v>38</v>
      </c>
      <c r="P28" s="6">
        <v>3</v>
      </c>
      <c r="Q28" s="2">
        <v>19</v>
      </c>
      <c r="R28" s="4">
        <v>0</v>
      </c>
      <c r="S28" s="6">
        <v>5</v>
      </c>
      <c r="T28" s="4">
        <v>7</v>
      </c>
      <c r="U28" s="3" t="s">
        <v>31</v>
      </c>
      <c r="V28" s="6">
        <v>10</v>
      </c>
      <c r="W28" s="4">
        <v>3</v>
      </c>
      <c r="X28" s="6">
        <v>2</v>
      </c>
      <c r="Y28" s="4">
        <v>10</v>
      </c>
      <c r="Z28" s="2"/>
      <c r="AA28" s="11">
        <f t="shared" si="0"/>
        <v>13.142857142857142</v>
      </c>
      <c r="AB28" s="7">
        <f t="shared" si="1"/>
        <v>6</v>
      </c>
      <c r="AC28" t="str">
        <f t="shared" si="2"/>
        <v>0:01:52</v>
      </c>
      <c r="AD28">
        <f t="shared" si="3"/>
        <v>0</v>
      </c>
      <c r="AE28" s="3">
        <f t="shared" si="4"/>
        <v>1</v>
      </c>
      <c r="AF28" s="3">
        <f t="shared" si="5"/>
        <v>0</v>
      </c>
      <c r="AG28" s="3">
        <f t="shared" si="6"/>
        <v>0</v>
      </c>
      <c r="AH28" s="3">
        <f t="shared" si="7"/>
        <v>1</v>
      </c>
      <c r="AI28" s="3">
        <f t="shared" si="8"/>
        <v>1</v>
      </c>
      <c r="AJ28" s="3">
        <f t="shared" si="9"/>
        <v>0</v>
      </c>
      <c r="AK28" s="3">
        <f t="shared" si="10"/>
        <v>0</v>
      </c>
      <c r="AL28" s="3">
        <f t="shared" si="11"/>
        <v>1</v>
      </c>
      <c r="AM28" s="3">
        <f t="shared" si="12"/>
        <v>0</v>
      </c>
      <c r="AN28" s="3">
        <f t="shared" si="13"/>
        <v>1</v>
      </c>
      <c r="AO28" s="3">
        <f t="shared" si="14"/>
        <v>0</v>
      </c>
      <c r="AP28" s="3">
        <f t="shared" si="15"/>
        <v>0</v>
      </c>
      <c r="AQ28" s="3">
        <f t="shared" si="16"/>
        <v>1</v>
      </c>
      <c r="AR28" s="3">
        <f t="shared" si="17"/>
        <v>1</v>
      </c>
      <c r="AS28" s="3">
        <f t="shared" si="18"/>
        <v>1</v>
      </c>
    </row>
    <row r="29" spans="1:45" x14ac:dyDescent="0.25">
      <c r="A29">
        <v>28</v>
      </c>
      <c r="B29" s="1">
        <v>43963.953831018502</v>
      </c>
      <c r="C29" s="1">
        <v>43964.012187499997</v>
      </c>
      <c r="D29" s="3" t="s">
        <v>25</v>
      </c>
      <c r="E29" s="3"/>
      <c r="F29" s="4">
        <v>16</v>
      </c>
      <c r="G29" s="2">
        <v>3</v>
      </c>
      <c r="H29" s="4">
        <v>4</v>
      </c>
      <c r="I29" s="2">
        <v>4</v>
      </c>
      <c r="J29" s="6">
        <v>8</v>
      </c>
      <c r="K29" s="4">
        <v>2</v>
      </c>
      <c r="L29" s="4">
        <v>4</v>
      </c>
      <c r="M29" s="3" t="s">
        <v>30</v>
      </c>
      <c r="N29" s="4">
        <v>1</v>
      </c>
      <c r="O29" s="3" t="s">
        <v>31</v>
      </c>
      <c r="P29" s="6">
        <v>5</v>
      </c>
      <c r="Q29" s="2">
        <v>20</v>
      </c>
      <c r="R29" s="4">
        <v>24</v>
      </c>
      <c r="S29" s="6">
        <v>3</v>
      </c>
      <c r="T29" s="4">
        <v>8</v>
      </c>
      <c r="U29" s="3" t="s">
        <v>34</v>
      </c>
      <c r="V29" s="6">
        <v>5</v>
      </c>
      <c r="W29" s="4">
        <v>3</v>
      </c>
      <c r="X29" s="6">
        <v>6</v>
      </c>
      <c r="Y29" s="4">
        <v>0</v>
      </c>
      <c r="Z29" s="2"/>
      <c r="AA29" s="11">
        <f t="shared" si="0"/>
        <v>18.285714285714285</v>
      </c>
      <c r="AB29" s="7">
        <f t="shared" si="1"/>
        <v>5.4</v>
      </c>
      <c r="AC29" t="str">
        <f t="shared" si="2"/>
        <v>1:24:02</v>
      </c>
      <c r="AD29">
        <f t="shared" si="3"/>
        <v>1</v>
      </c>
      <c r="AE29" s="3">
        <f t="shared" si="4"/>
        <v>1</v>
      </c>
      <c r="AF29" s="3">
        <f t="shared" si="5"/>
        <v>1</v>
      </c>
      <c r="AG29" s="3">
        <f t="shared" si="6"/>
        <v>0</v>
      </c>
      <c r="AH29" s="3">
        <f t="shared" si="7"/>
        <v>1</v>
      </c>
      <c r="AI29" s="3">
        <f t="shared" si="8"/>
        <v>2</v>
      </c>
      <c r="AJ29" s="3">
        <f t="shared" si="9"/>
        <v>0</v>
      </c>
      <c r="AK29" s="3">
        <f t="shared" si="10"/>
        <v>0</v>
      </c>
      <c r="AL29" s="3">
        <f t="shared" si="11"/>
        <v>0</v>
      </c>
      <c r="AM29" s="3">
        <f t="shared" si="12"/>
        <v>1</v>
      </c>
      <c r="AN29" s="3">
        <f t="shared" si="13"/>
        <v>0</v>
      </c>
      <c r="AO29" s="3">
        <f t="shared" si="14"/>
        <v>0</v>
      </c>
      <c r="AP29" s="3">
        <f t="shared" si="15"/>
        <v>1</v>
      </c>
      <c r="AQ29" s="3">
        <f t="shared" si="16"/>
        <v>1</v>
      </c>
      <c r="AR29" s="3">
        <f t="shared" si="17"/>
        <v>1</v>
      </c>
      <c r="AS29" s="3">
        <f t="shared" si="18"/>
        <v>0</v>
      </c>
    </row>
    <row r="30" spans="1:45" x14ac:dyDescent="0.25">
      <c r="A30">
        <v>29</v>
      </c>
      <c r="B30" s="1">
        <v>43964.396273148101</v>
      </c>
      <c r="C30" s="1">
        <v>43964.399629629603</v>
      </c>
      <c r="D30" s="3" t="s">
        <v>25</v>
      </c>
      <c r="E30" s="3"/>
      <c r="F30" s="4">
        <v>40</v>
      </c>
      <c r="G30" s="2">
        <v>2</v>
      </c>
      <c r="H30" s="4">
        <v>5</v>
      </c>
      <c r="I30" s="2">
        <v>1</v>
      </c>
      <c r="J30" s="6">
        <v>6</v>
      </c>
      <c r="K30" s="4">
        <v>20</v>
      </c>
      <c r="L30" s="4">
        <v>1</v>
      </c>
      <c r="M30" s="3" t="s">
        <v>30</v>
      </c>
      <c r="N30" s="4">
        <v>1</v>
      </c>
      <c r="O30" s="3" t="s">
        <v>34</v>
      </c>
      <c r="P30" s="6">
        <v>10</v>
      </c>
      <c r="Q30" s="2">
        <v>25</v>
      </c>
      <c r="R30" s="4">
        <v>2</v>
      </c>
      <c r="S30" s="6">
        <v>3</v>
      </c>
      <c r="T30" s="4">
        <v>5</v>
      </c>
      <c r="U30" s="3" t="s">
        <v>34</v>
      </c>
      <c r="V30" s="6">
        <v>6</v>
      </c>
      <c r="W30" s="4">
        <v>1.5</v>
      </c>
      <c r="X30" s="6">
        <v>5</v>
      </c>
      <c r="Y30" s="4">
        <v>1</v>
      </c>
      <c r="Z30" s="2"/>
      <c r="AA30" s="11">
        <f t="shared" si="0"/>
        <v>16.5</v>
      </c>
      <c r="AB30" s="7">
        <f t="shared" si="1"/>
        <v>6</v>
      </c>
      <c r="AC30" t="str">
        <f t="shared" si="2"/>
        <v>0:04:50</v>
      </c>
      <c r="AD30">
        <f t="shared" si="3"/>
        <v>1</v>
      </c>
      <c r="AE30" s="3">
        <f t="shared" si="4"/>
        <v>1</v>
      </c>
      <c r="AF30" s="3">
        <f t="shared" si="5"/>
        <v>1</v>
      </c>
      <c r="AG30" s="3">
        <f t="shared" si="6"/>
        <v>0</v>
      </c>
      <c r="AH30" s="3">
        <f t="shared" si="7"/>
        <v>1</v>
      </c>
      <c r="AI30" s="3">
        <f t="shared" si="8"/>
        <v>0</v>
      </c>
      <c r="AJ30" s="3">
        <f t="shared" si="9"/>
        <v>0</v>
      </c>
      <c r="AK30" s="3">
        <f t="shared" si="10"/>
        <v>1</v>
      </c>
      <c r="AL30" s="3">
        <f t="shared" si="11"/>
        <v>0</v>
      </c>
      <c r="AM30" s="3">
        <f t="shared" si="12"/>
        <v>1</v>
      </c>
      <c r="AN30" s="3">
        <f t="shared" si="13"/>
        <v>0</v>
      </c>
      <c r="AO30" s="3">
        <f t="shared" si="14"/>
        <v>0</v>
      </c>
      <c r="AP30" s="3">
        <f t="shared" si="15"/>
        <v>0</v>
      </c>
      <c r="AQ30" s="3">
        <f t="shared" si="16"/>
        <v>0</v>
      </c>
      <c r="AR30" s="3">
        <f t="shared" si="17"/>
        <v>1</v>
      </c>
      <c r="AS30" s="3">
        <f t="shared" si="18"/>
        <v>1</v>
      </c>
    </row>
    <row r="31" spans="1:45" x14ac:dyDescent="0.25">
      <c r="A31">
        <v>30</v>
      </c>
      <c r="B31" s="1">
        <v>43964.4760185185</v>
      </c>
      <c r="C31" s="1">
        <v>43964.477557870399</v>
      </c>
      <c r="D31" s="3" t="s">
        <v>25</v>
      </c>
      <c r="E31" s="3"/>
      <c r="F31" s="4">
        <v>40</v>
      </c>
      <c r="G31" s="2">
        <v>5</v>
      </c>
      <c r="H31" s="4">
        <v>10</v>
      </c>
      <c r="I31" s="2">
        <v>4</v>
      </c>
      <c r="J31" s="6">
        <v>10</v>
      </c>
      <c r="K31" s="4">
        <v>4</v>
      </c>
      <c r="L31" s="4">
        <v>10</v>
      </c>
      <c r="M31" s="3" t="s">
        <v>30</v>
      </c>
      <c r="N31" s="4">
        <v>5</v>
      </c>
      <c r="O31" s="3" t="s">
        <v>31</v>
      </c>
      <c r="P31" s="6">
        <v>0</v>
      </c>
      <c r="Q31" s="2">
        <v>23</v>
      </c>
      <c r="R31" s="4">
        <v>0</v>
      </c>
      <c r="S31" s="6">
        <v>3</v>
      </c>
      <c r="T31" s="4">
        <v>10</v>
      </c>
      <c r="U31" s="3" t="s">
        <v>34</v>
      </c>
      <c r="V31" s="6">
        <v>8</v>
      </c>
      <c r="W31" s="4">
        <v>3</v>
      </c>
      <c r="X31" s="6">
        <v>1</v>
      </c>
      <c r="Y31" s="4">
        <v>5</v>
      </c>
      <c r="Z31" s="2"/>
      <c r="AA31" s="11">
        <f t="shared" si="0"/>
        <v>23.571428571428573</v>
      </c>
      <c r="AB31" s="7">
        <f t="shared" si="1"/>
        <v>4.4000000000000004</v>
      </c>
      <c r="AC31" t="str">
        <f t="shared" si="2"/>
        <v>0:02:13</v>
      </c>
      <c r="AD31">
        <f t="shared" si="3"/>
        <v>1</v>
      </c>
      <c r="AE31" s="3">
        <f t="shared" si="4"/>
        <v>1</v>
      </c>
      <c r="AF31" s="3">
        <f t="shared" si="5"/>
        <v>1</v>
      </c>
      <c r="AG31" s="3">
        <f t="shared" si="6"/>
        <v>0</v>
      </c>
      <c r="AH31" s="3">
        <f t="shared" si="7"/>
        <v>1</v>
      </c>
      <c r="AI31" s="3">
        <f t="shared" si="8"/>
        <v>2</v>
      </c>
      <c r="AJ31" s="3">
        <f t="shared" si="9"/>
        <v>0</v>
      </c>
      <c r="AK31" s="3">
        <f t="shared" si="10"/>
        <v>0</v>
      </c>
      <c r="AL31" s="3">
        <f t="shared" si="11"/>
        <v>1</v>
      </c>
      <c r="AM31" s="3">
        <f t="shared" si="12"/>
        <v>1</v>
      </c>
      <c r="AN31" s="3">
        <f t="shared" si="13"/>
        <v>1</v>
      </c>
      <c r="AO31" s="3">
        <f t="shared" si="14"/>
        <v>0</v>
      </c>
      <c r="AP31" s="3">
        <f t="shared" si="15"/>
        <v>0</v>
      </c>
      <c r="AQ31" s="3">
        <f t="shared" si="16"/>
        <v>2</v>
      </c>
      <c r="AR31" s="3">
        <f t="shared" si="17"/>
        <v>1</v>
      </c>
      <c r="AS31" s="3">
        <f t="shared" si="18"/>
        <v>1</v>
      </c>
    </row>
    <row r="32" spans="1:45" x14ac:dyDescent="0.25">
      <c r="A32">
        <v>31</v>
      </c>
      <c r="B32" s="1">
        <v>43964.493321759299</v>
      </c>
      <c r="C32" s="1">
        <v>43964.497152777803</v>
      </c>
      <c r="D32" s="3" t="s">
        <v>25</v>
      </c>
      <c r="E32" s="3"/>
      <c r="F32" s="4">
        <v>6</v>
      </c>
      <c r="G32" s="2">
        <v>3</v>
      </c>
      <c r="H32" s="4">
        <v>6</v>
      </c>
      <c r="I32" s="2">
        <v>0</v>
      </c>
      <c r="J32" s="6">
        <v>7</v>
      </c>
      <c r="K32" s="4">
        <v>25</v>
      </c>
      <c r="L32" s="4">
        <v>7</v>
      </c>
      <c r="M32" s="3" t="s">
        <v>30</v>
      </c>
      <c r="N32" s="4">
        <v>25</v>
      </c>
      <c r="O32" s="3" t="s">
        <v>31</v>
      </c>
      <c r="P32" s="6">
        <v>5</v>
      </c>
      <c r="Q32" s="2">
        <v>36</v>
      </c>
      <c r="R32" s="4">
        <v>0</v>
      </c>
      <c r="S32" s="6">
        <v>5</v>
      </c>
      <c r="T32" s="4">
        <v>6</v>
      </c>
      <c r="U32" s="3" t="s">
        <v>31</v>
      </c>
      <c r="V32" s="6">
        <v>5</v>
      </c>
      <c r="W32" s="4">
        <v>3</v>
      </c>
      <c r="X32" s="6">
        <v>5</v>
      </c>
      <c r="Y32" s="4">
        <v>7</v>
      </c>
      <c r="Z32" s="2"/>
      <c r="AA32" s="11">
        <f t="shared" si="0"/>
        <v>19.857142857142858</v>
      </c>
      <c r="AB32" s="7">
        <f t="shared" si="1"/>
        <v>5.4</v>
      </c>
      <c r="AC32" t="str">
        <f t="shared" si="2"/>
        <v>0:05:31</v>
      </c>
      <c r="AD32">
        <f t="shared" si="3"/>
        <v>0</v>
      </c>
      <c r="AE32" s="3">
        <f t="shared" si="4"/>
        <v>1</v>
      </c>
      <c r="AF32" s="3">
        <f t="shared" si="5"/>
        <v>1</v>
      </c>
      <c r="AG32" s="3">
        <f t="shared" si="6"/>
        <v>0</v>
      </c>
      <c r="AH32" s="3">
        <f t="shared" si="7"/>
        <v>0</v>
      </c>
      <c r="AI32" s="3">
        <f t="shared" si="8"/>
        <v>2</v>
      </c>
      <c r="AJ32" s="3">
        <f t="shared" si="9"/>
        <v>0</v>
      </c>
      <c r="AK32" s="3">
        <f t="shared" si="10"/>
        <v>1</v>
      </c>
      <c r="AL32" s="3">
        <f t="shared" si="11"/>
        <v>1</v>
      </c>
      <c r="AM32" s="3">
        <f t="shared" si="12"/>
        <v>1</v>
      </c>
      <c r="AN32" s="3">
        <f t="shared" si="13"/>
        <v>1</v>
      </c>
      <c r="AO32" s="3">
        <f t="shared" si="14"/>
        <v>1</v>
      </c>
      <c r="AP32" s="3">
        <f t="shared" si="15"/>
        <v>0</v>
      </c>
      <c r="AQ32" s="3">
        <f t="shared" si="16"/>
        <v>0</v>
      </c>
      <c r="AR32" s="3">
        <f t="shared" si="17"/>
        <v>1</v>
      </c>
      <c r="AS32" s="3">
        <f t="shared" si="18"/>
        <v>1</v>
      </c>
    </row>
    <row r="33" spans="1:45" x14ac:dyDescent="0.25">
      <c r="A33">
        <v>32</v>
      </c>
      <c r="B33" s="1">
        <v>43964.588402777801</v>
      </c>
      <c r="C33" s="1">
        <v>43964.589386574102</v>
      </c>
      <c r="D33" s="3" t="s">
        <v>25</v>
      </c>
      <c r="E33" s="3"/>
      <c r="F33" s="4">
        <v>55</v>
      </c>
      <c r="G33" s="2">
        <v>2</v>
      </c>
      <c r="H33" s="4">
        <v>3</v>
      </c>
      <c r="I33" s="2">
        <v>2</v>
      </c>
      <c r="J33" s="6">
        <v>9</v>
      </c>
      <c r="K33" s="4">
        <v>10</v>
      </c>
      <c r="L33" s="4">
        <v>1</v>
      </c>
      <c r="M33" s="3" t="s">
        <v>30</v>
      </c>
      <c r="N33" s="4">
        <v>0</v>
      </c>
      <c r="O33" s="3" t="s">
        <v>34</v>
      </c>
      <c r="P33" s="6">
        <v>2</v>
      </c>
      <c r="Q33" s="2">
        <v>32</v>
      </c>
      <c r="R33" s="4">
        <v>1</v>
      </c>
      <c r="S33" s="6">
        <v>5</v>
      </c>
      <c r="T33" s="4">
        <v>8</v>
      </c>
      <c r="U33" s="3" t="s">
        <v>34</v>
      </c>
      <c r="V33" s="6">
        <v>5</v>
      </c>
      <c r="W33" s="4">
        <v>1</v>
      </c>
      <c r="X33" s="6">
        <v>7</v>
      </c>
      <c r="Y33" s="4">
        <v>3</v>
      </c>
      <c r="Z33" s="2"/>
      <c r="AA33" s="11">
        <f t="shared" si="0"/>
        <v>19.428571428571427</v>
      </c>
      <c r="AB33" s="7">
        <f t="shared" si="1"/>
        <v>5.6</v>
      </c>
      <c r="AC33" t="str">
        <f t="shared" si="2"/>
        <v>0:01:25</v>
      </c>
      <c r="AD33">
        <f t="shared" si="3"/>
        <v>1</v>
      </c>
      <c r="AE33" s="3">
        <f t="shared" si="4"/>
        <v>1</v>
      </c>
      <c r="AF33" s="3">
        <f t="shared" si="5"/>
        <v>1</v>
      </c>
      <c r="AG33" s="3">
        <f t="shared" si="6"/>
        <v>1</v>
      </c>
      <c r="AH33" s="3">
        <f t="shared" si="7"/>
        <v>1</v>
      </c>
      <c r="AI33" s="3">
        <f t="shared" si="8"/>
        <v>0</v>
      </c>
      <c r="AJ33" s="3">
        <f t="shared" si="9"/>
        <v>0</v>
      </c>
      <c r="AK33" s="3">
        <f t="shared" si="10"/>
        <v>1</v>
      </c>
      <c r="AL33" s="3">
        <f t="shared" si="11"/>
        <v>0</v>
      </c>
      <c r="AM33" s="3">
        <f t="shared" si="12"/>
        <v>1</v>
      </c>
      <c r="AN33" s="3">
        <f t="shared" si="13"/>
        <v>0</v>
      </c>
      <c r="AO33" s="3">
        <f t="shared" si="14"/>
        <v>0</v>
      </c>
      <c r="AP33" s="3">
        <f t="shared" si="15"/>
        <v>0</v>
      </c>
      <c r="AQ33" s="3">
        <f t="shared" si="16"/>
        <v>1</v>
      </c>
      <c r="AR33" s="3">
        <f t="shared" si="17"/>
        <v>1</v>
      </c>
      <c r="AS33" s="3">
        <f t="shared" si="18"/>
        <v>1</v>
      </c>
    </row>
    <row r="34" spans="1:45" x14ac:dyDescent="0.25">
      <c r="A34">
        <v>33</v>
      </c>
      <c r="B34" s="1">
        <v>43964.588599536997</v>
      </c>
      <c r="C34" s="1">
        <v>43964.589918981503</v>
      </c>
      <c r="D34" s="3" t="s">
        <v>25</v>
      </c>
      <c r="E34" s="3"/>
      <c r="F34" s="4">
        <v>40</v>
      </c>
      <c r="G34" s="2">
        <v>2</v>
      </c>
      <c r="H34" s="4">
        <v>4</v>
      </c>
      <c r="I34" s="2">
        <v>1</v>
      </c>
      <c r="J34" s="6">
        <v>7</v>
      </c>
      <c r="K34" s="4">
        <v>2</v>
      </c>
      <c r="L34" s="4">
        <v>2</v>
      </c>
      <c r="M34" s="3" t="s">
        <v>30</v>
      </c>
      <c r="N34" s="4">
        <v>3</v>
      </c>
      <c r="O34" s="3" t="s">
        <v>34</v>
      </c>
      <c r="P34" s="6">
        <v>3</v>
      </c>
      <c r="Q34" s="2">
        <v>35</v>
      </c>
      <c r="R34" s="4">
        <v>0</v>
      </c>
      <c r="S34" s="6">
        <v>5</v>
      </c>
      <c r="T34" s="4">
        <v>7</v>
      </c>
      <c r="U34" s="3" t="s">
        <v>31</v>
      </c>
      <c r="V34" s="6">
        <v>6</v>
      </c>
      <c r="W34" s="4">
        <v>0.5</v>
      </c>
      <c r="X34" s="6">
        <v>6</v>
      </c>
      <c r="Y34" s="4">
        <v>1</v>
      </c>
      <c r="Z34" s="2"/>
      <c r="AA34" s="11">
        <f t="shared" ref="AA34:AA65" si="19">SUM(F34,H34,K34, L34,N34,R34,(T34*7),(W34*7),Y34)/7</f>
        <v>14.928571428571429</v>
      </c>
      <c r="AB34" s="7">
        <f t="shared" ref="AB34:AB65" si="20">AVERAGE(J34,P34,S34,V34,X34)</f>
        <v>5.4</v>
      </c>
      <c r="AC34" t="str">
        <f t="shared" ref="AC34:AC65" si="21">TEXT(C34-B34, "h:mm:ss")</f>
        <v>0:01:54</v>
      </c>
      <c r="AD34">
        <f t="shared" ref="AD34:AD65" si="22">IF(F34&gt;=15, 1, 0)</f>
        <v>1</v>
      </c>
      <c r="AE34" s="3">
        <f t="shared" ref="AE34:AE65" si="23">IF(G34&gt;0, 1, 0)</f>
        <v>1</v>
      </c>
      <c r="AF34" s="3">
        <f t="shared" ref="AF34:AF65" si="24">IF(G34&gt;1, 1, 0)</f>
        <v>1</v>
      </c>
      <c r="AG34" s="3">
        <f t="shared" ref="AG34:AG65" si="25">IF(F34&gt;40, 1, 0)</f>
        <v>0</v>
      </c>
      <c r="AH34" s="3">
        <f t="shared" ref="AH34:AH65" si="26">IF(I34&gt;0, 1, 0)</f>
        <v>1</v>
      </c>
      <c r="AI34" s="3">
        <f t="shared" ref="AI34:AI65" si="27">_xlfn.IFS(O34="More", 0, O34="No Change", 1, O34="Less", 2)</f>
        <v>0</v>
      </c>
      <c r="AJ34" s="3">
        <f t="shared" ref="AJ34:AJ65" si="28">IF(F34&gt;=60, 1, 0)</f>
        <v>0</v>
      </c>
      <c r="AK34" s="3">
        <f t="shared" ref="AK34:AK65" si="29">IF(K34&gt;=5, 1, 0)</f>
        <v>0</v>
      </c>
      <c r="AL34" s="3">
        <f t="shared" ref="AL34:AL65" si="30">IF(L34&gt;=5, 1, 0)</f>
        <v>0</v>
      </c>
      <c r="AM34" s="3">
        <f t="shared" ref="AM34:AM65" si="31">IF(M34="Yes", 1, 0)</f>
        <v>1</v>
      </c>
      <c r="AN34" s="3">
        <f t="shared" ref="AN34:AN65" si="32">IF(N34&gt;=2, 1, 0)</f>
        <v>1</v>
      </c>
      <c r="AO34" s="3">
        <f t="shared" ref="AO34:AO65" si="33">IF(N34&gt;=10, 1, 0)</f>
        <v>0</v>
      </c>
      <c r="AP34" s="3">
        <f t="shared" ref="AP34:AP65" si="34">IF(R34&gt;=5, 1, 0)</f>
        <v>0</v>
      </c>
      <c r="AQ34" s="3">
        <f t="shared" ref="AQ34:AQ65" si="35">_xlfn.IFS(T34&gt;=9, 2, T34&gt;=7, 1, T34&lt;7, 0)</f>
        <v>1</v>
      </c>
      <c r="AR34" s="3">
        <f t="shared" ref="AR34:AR65" si="36">IF(W34&gt;0, 1, 0)</f>
        <v>1</v>
      </c>
      <c r="AS34" s="3">
        <f t="shared" ref="AS34:AS65" si="37">IF(Y34&gt;0, 1, 0)</f>
        <v>1</v>
      </c>
    </row>
    <row r="35" spans="1:45" x14ac:dyDescent="0.25">
      <c r="A35">
        <v>34</v>
      </c>
      <c r="B35" s="1">
        <v>43964.588935185202</v>
      </c>
      <c r="C35" s="1">
        <v>43964.590231481503</v>
      </c>
      <c r="D35" s="3" t="s">
        <v>25</v>
      </c>
      <c r="E35" s="3"/>
      <c r="F35" s="4">
        <v>40</v>
      </c>
      <c r="G35" s="2">
        <v>1</v>
      </c>
      <c r="H35" s="4">
        <v>4</v>
      </c>
      <c r="I35" s="2">
        <v>0</v>
      </c>
      <c r="J35" s="6">
        <v>7</v>
      </c>
      <c r="K35" s="4">
        <v>3</v>
      </c>
      <c r="L35" s="4">
        <v>2</v>
      </c>
      <c r="M35" s="3" t="s">
        <v>30</v>
      </c>
      <c r="N35" s="4">
        <v>5</v>
      </c>
      <c r="O35" s="3" t="s">
        <v>31</v>
      </c>
      <c r="P35" s="6">
        <v>2</v>
      </c>
      <c r="Q35" s="2">
        <v>26</v>
      </c>
      <c r="R35" s="4">
        <v>0</v>
      </c>
      <c r="S35" s="6">
        <v>4</v>
      </c>
      <c r="T35" s="4">
        <v>8</v>
      </c>
      <c r="U35" s="3" t="s">
        <v>38</v>
      </c>
      <c r="V35" s="6">
        <v>8</v>
      </c>
      <c r="W35" s="4">
        <v>1</v>
      </c>
      <c r="X35" s="6">
        <v>3</v>
      </c>
      <c r="Y35" s="4">
        <v>2</v>
      </c>
      <c r="Z35" s="2"/>
      <c r="AA35" s="11">
        <f t="shared" si="19"/>
        <v>17</v>
      </c>
      <c r="AB35" s="7">
        <f t="shared" si="20"/>
        <v>4.8</v>
      </c>
      <c r="AC35" t="str">
        <f t="shared" si="21"/>
        <v>0:01:52</v>
      </c>
      <c r="AD35">
        <f t="shared" si="22"/>
        <v>1</v>
      </c>
      <c r="AE35" s="3">
        <f t="shared" si="23"/>
        <v>1</v>
      </c>
      <c r="AF35" s="3">
        <f t="shared" si="24"/>
        <v>0</v>
      </c>
      <c r="AG35" s="3">
        <f t="shared" si="25"/>
        <v>0</v>
      </c>
      <c r="AH35" s="3">
        <f t="shared" si="26"/>
        <v>0</v>
      </c>
      <c r="AI35" s="3">
        <f t="shared" si="27"/>
        <v>2</v>
      </c>
      <c r="AJ35" s="3">
        <f t="shared" si="28"/>
        <v>0</v>
      </c>
      <c r="AK35" s="3">
        <f t="shared" si="29"/>
        <v>0</v>
      </c>
      <c r="AL35" s="3">
        <f t="shared" si="30"/>
        <v>0</v>
      </c>
      <c r="AM35" s="3">
        <f t="shared" si="31"/>
        <v>1</v>
      </c>
      <c r="AN35" s="3">
        <f t="shared" si="32"/>
        <v>1</v>
      </c>
      <c r="AO35" s="3">
        <f t="shared" si="33"/>
        <v>0</v>
      </c>
      <c r="AP35" s="3">
        <f t="shared" si="34"/>
        <v>0</v>
      </c>
      <c r="AQ35" s="3">
        <f t="shared" si="35"/>
        <v>1</v>
      </c>
      <c r="AR35" s="3">
        <f t="shared" si="36"/>
        <v>1</v>
      </c>
      <c r="AS35" s="3">
        <f t="shared" si="37"/>
        <v>1</v>
      </c>
    </row>
    <row r="36" spans="1:45" x14ac:dyDescent="0.25">
      <c r="A36">
        <v>35</v>
      </c>
      <c r="B36" s="1">
        <v>43964.589780092603</v>
      </c>
      <c r="C36" s="1">
        <v>43964.591481481497</v>
      </c>
      <c r="D36" s="3" t="s">
        <v>25</v>
      </c>
      <c r="E36" s="3"/>
      <c r="F36" s="4">
        <v>40</v>
      </c>
      <c r="G36" s="2">
        <v>2</v>
      </c>
      <c r="H36" s="4">
        <v>2</v>
      </c>
      <c r="I36" s="2">
        <v>3</v>
      </c>
      <c r="J36" s="6">
        <v>2</v>
      </c>
      <c r="K36" s="4">
        <v>2</v>
      </c>
      <c r="L36" s="4">
        <v>2</v>
      </c>
      <c r="M36" s="3" t="s">
        <v>30</v>
      </c>
      <c r="N36" s="4">
        <v>0</v>
      </c>
      <c r="O36" s="3" t="s">
        <v>34</v>
      </c>
      <c r="P36" s="6">
        <v>2</v>
      </c>
      <c r="Q36" s="2">
        <v>31</v>
      </c>
      <c r="R36" s="4">
        <v>1</v>
      </c>
      <c r="S36" s="6">
        <v>2</v>
      </c>
      <c r="T36" s="4">
        <v>4</v>
      </c>
      <c r="U36" s="3" t="s">
        <v>31</v>
      </c>
      <c r="V36" s="6">
        <v>4</v>
      </c>
      <c r="W36" s="4">
        <v>1</v>
      </c>
      <c r="X36" s="6">
        <v>5</v>
      </c>
      <c r="Y36" s="4">
        <v>0</v>
      </c>
      <c r="Z36" s="2"/>
      <c r="AA36" s="11">
        <f t="shared" si="19"/>
        <v>11.714285714285714</v>
      </c>
      <c r="AB36" s="7">
        <f t="shared" si="20"/>
        <v>3</v>
      </c>
      <c r="AC36" t="str">
        <f t="shared" si="21"/>
        <v>0:02:27</v>
      </c>
      <c r="AD36">
        <f t="shared" si="22"/>
        <v>1</v>
      </c>
      <c r="AE36" s="3">
        <f t="shared" si="23"/>
        <v>1</v>
      </c>
      <c r="AF36" s="3">
        <f t="shared" si="24"/>
        <v>1</v>
      </c>
      <c r="AG36" s="3">
        <f t="shared" si="25"/>
        <v>0</v>
      </c>
      <c r="AH36" s="3">
        <f t="shared" si="26"/>
        <v>1</v>
      </c>
      <c r="AI36" s="3">
        <f t="shared" si="27"/>
        <v>0</v>
      </c>
      <c r="AJ36" s="3">
        <f t="shared" si="28"/>
        <v>0</v>
      </c>
      <c r="AK36" s="3">
        <f t="shared" si="29"/>
        <v>0</v>
      </c>
      <c r="AL36" s="3">
        <f t="shared" si="30"/>
        <v>0</v>
      </c>
      <c r="AM36" s="3">
        <f t="shared" si="31"/>
        <v>1</v>
      </c>
      <c r="AN36" s="3">
        <f t="shared" si="32"/>
        <v>0</v>
      </c>
      <c r="AO36" s="3">
        <f t="shared" si="33"/>
        <v>0</v>
      </c>
      <c r="AP36" s="3">
        <f t="shared" si="34"/>
        <v>0</v>
      </c>
      <c r="AQ36" s="3">
        <f t="shared" si="35"/>
        <v>0</v>
      </c>
      <c r="AR36" s="3">
        <f t="shared" si="36"/>
        <v>1</v>
      </c>
      <c r="AS36" s="3">
        <f t="shared" si="37"/>
        <v>0</v>
      </c>
    </row>
    <row r="37" spans="1:45" x14ac:dyDescent="0.25">
      <c r="A37">
        <v>36</v>
      </c>
      <c r="B37" s="1">
        <v>43964.590057870402</v>
      </c>
      <c r="C37" s="1">
        <v>43964.592199074097</v>
      </c>
      <c r="D37" s="3" t="s">
        <v>25</v>
      </c>
      <c r="E37" s="3"/>
      <c r="F37" s="4">
        <v>62</v>
      </c>
      <c r="G37" s="2">
        <v>3</v>
      </c>
      <c r="H37" s="4">
        <v>2</v>
      </c>
      <c r="I37" s="2">
        <v>2</v>
      </c>
      <c r="J37" s="6">
        <v>8</v>
      </c>
      <c r="K37" s="4">
        <v>6</v>
      </c>
      <c r="L37" s="4">
        <v>4</v>
      </c>
      <c r="M37" s="3" t="s">
        <v>30</v>
      </c>
      <c r="N37" s="4">
        <v>4</v>
      </c>
      <c r="O37" s="3" t="s">
        <v>38</v>
      </c>
      <c r="P37" s="6">
        <v>5</v>
      </c>
      <c r="Q37" s="2">
        <v>26</v>
      </c>
      <c r="R37" s="4">
        <v>2</v>
      </c>
      <c r="S37" s="6">
        <v>6</v>
      </c>
      <c r="T37" s="4">
        <v>7</v>
      </c>
      <c r="U37" s="3" t="s">
        <v>31</v>
      </c>
      <c r="V37" s="6">
        <v>7</v>
      </c>
      <c r="W37" s="4">
        <v>2</v>
      </c>
      <c r="X37" s="6">
        <v>3</v>
      </c>
      <c r="Y37" s="4">
        <v>2</v>
      </c>
      <c r="Z37" s="2"/>
      <c r="AA37" s="11">
        <f t="shared" si="19"/>
        <v>20.714285714285715</v>
      </c>
      <c r="AB37" s="7">
        <f t="shared" si="20"/>
        <v>5.8</v>
      </c>
      <c r="AC37" t="str">
        <f t="shared" si="21"/>
        <v>0:03:05</v>
      </c>
      <c r="AD37">
        <f t="shared" si="22"/>
        <v>1</v>
      </c>
      <c r="AE37" s="3">
        <f t="shared" si="23"/>
        <v>1</v>
      </c>
      <c r="AF37" s="3">
        <f t="shared" si="24"/>
        <v>1</v>
      </c>
      <c r="AG37" s="3">
        <f t="shared" si="25"/>
        <v>1</v>
      </c>
      <c r="AH37" s="3">
        <f t="shared" si="26"/>
        <v>1</v>
      </c>
      <c r="AI37" s="3">
        <f t="shared" si="27"/>
        <v>1</v>
      </c>
      <c r="AJ37" s="3">
        <f t="shared" si="28"/>
        <v>1</v>
      </c>
      <c r="AK37" s="3">
        <f t="shared" si="29"/>
        <v>1</v>
      </c>
      <c r="AL37" s="3">
        <f t="shared" si="30"/>
        <v>0</v>
      </c>
      <c r="AM37" s="3">
        <f t="shared" si="31"/>
        <v>1</v>
      </c>
      <c r="AN37" s="3">
        <f t="shared" si="32"/>
        <v>1</v>
      </c>
      <c r="AO37" s="3">
        <f t="shared" si="33"/>
        <v>0</v>
      </c>
      <c r="AP37" s="3">
        <f t="shared" si="34"/>
        <v>0</v>
      </c>
      <c r="AQ37" s="3">
        <f t="shared" si="35"/>
        <v>1</v>
      </c>
      <c r="AR37" s="3">
        <f t="shared" si="36"/>
        <v>1</v>
      </c>
      <c r="AS37" s="3">
        <f t="shared" si="37"/>
        <v>1</v>
      </c>
    </row>
    <row r="38" spans="1:45" x14ac:dyDescent="0.25">
      <c r="A38">
        <v>37</v>
      </c>
      <c r="B38" s="1">
        <v>43964.589861111097</v>
      </c>
      <c r="C38" s="1">
        <v>43964.592303240701</v>
      </c>
      <c r="D38" s="3" t="s">
        <v>25</v>
      </c>
      <c r="E38" s="3"/>
      <c r="F38" s="4">
        <v>15</v>
      </c>
      <c r="G38" s="2">
        <v>2</v>
      </c>
      <c r="H38" s="4">
        <v>15</v>
      </c>
      <c r="I38" s="2">
        <v>1</v>
      </c>
      <c r="J38" s="6">
        <v>7</v>
      </c>
      <c r="K38" s="4">
        <v>10</v>
      </c>
      <c r="L38" s="4">
        <v>2</v>
      </c>
      <c r="M38" s="3" t="s">
        <v>40</v>
      </c>
      <c r="N38" s="4">
        <v>2</v>
      </c>
      <c r="O38" s="3" t="s">
        <v>31</v>
      </c>
      <c r="P38" s="6">
        <v>5</v>
      </c>
      <c r="Q38" s="2">
        <v>29</v>
      </c>
      <c r="R38" s="4">
        <v>0</v>
      </c>
      <c r="S38" s="6">
        <v>5</v>
      </c>
      <c r="T38" s="4">
        <v>6</v>
      </c>
      <c r="U38" s="3" t="s">
        <v>31</v>
      </c>
      <c r="V38" s="6">
        <v>4</v>
      </c>
      <c r="W38" s="4">
        <v>10</v>
      </c>
      <c r="X38" s="6">
        <v>4</v>
      </c>
      <c r="Y38" s="4">
        <v>3</v>
      </c>
      <c r="Z38" s="2"/>
      <c r="AA38" s="11">
        <f t="shared" si="19"/>
        <v>22.714285714285715</v>
      </c>
      <c r="AB38" s="7">
        <f t="shared" si="20"/>
        <v>5</v>
      </c>
      <c r="AC38" t="str">
        <f t="shared" si="21"/>
        <v>0:03:31</v>
      </c>
      <c r="AD38">
        <f t="shared" si="22"/>
        <v>1</v>
      </c>
      <c r="AE38" s="3">
        <f t="shared" si="23"/>
        <v>1</v>
      </c>
      <c r="AF38" s="3">
        <f t="shared" si="24"/>
        <v>1</v>
      </c>
      <c r="AG38" s="3">
        <f t="shared" si="25"/>
        <v>0</v>
      </c>
      <c r="AH38" s="3">
        <f t="shared" si="26"/>
        <v>1</v>
      </c>
      <c r="AI38" s="3">
        <f t="shared" si="27"/>
        <v>2</v>
      </c>
      <c r="AJ38" s="3">
        <f t="shared" si="28"/>
        <v>0</v>
      </c>
      <c r="AK38" s="3">
        <f t="shared" si="29"/>
        <v>1</v>
      </c>
      <c r="AL38" s="3">
        <f t="shared" si="30"/>
        <v>0</v>
      </c>
      <c r="AM38" s="3">
        <f t="shared" si="31"/>
        <v>0</v>
      </c>
      <c r="AN38" s="3">
        <f t="shared" si="32"/>
        <v>1</v>
      </c>
      <c r="AO38" s="3">
        <f t="shared" si="33"/>
        <v>0</v>
      </c>
      <c r="AP38" s="3">
        <f t="shared" si="34"/>
        <v>0</v>
      </c>
      <c r="AQ38" s="3">
        <f t="shared" si="35"/>
        <v>0</v>
      </c>
      <c r="AR38" s="3">
        <f t="shared" si="36"/>
        <v>1</v>
      </c>
      <c r="AS38" s="3">
        <f t="shared" si="37"/>
        <v>1</v>
      </c>
    </row>
    <row r="39" spans="1:45" x14ac:dyDescent="0.25">
      <c r="A39">
        <v>38</v>
      </c>
      <c r="B39" s="1">
        <v>43964.589930555601</v>
      </c>
      <c r="C39" s="1">
        <v>43964.592407407399</v>
      </c>
      <c r="D39" s="3" t="s">
        <v>25</v>
      </c>
      <c r="E39" s="3"/>
      <c r="F39" s="4">
        <v>7</v>
      </c>
      <c r="G39" s="2">
        <v>4</v>
      </c>
      <c r="H39" s="4">
        <v>4</v>
      </c>
      <c r="I39" s="2">
        <v>0</v>
      </c>
      <c r="J39" s="6">
        <v>10</v>
      </c>
      <c r="K39" s="4">
        <v>10</v>
      </c>
      <c r="L39" s="4">
        <v>16</v>
      </c>
      <c r="M39" s="3" t="s">
        <v>40</v>
      </c>
      <c r="N39" s="4">
        <v>2</v>
      </c>
      <c r="O39" s="3" t="s">
        <v>34</v>
      </c>
      <c r="P39" s="6">
        <v>8</v>
      </c>
      <c r="Q39" s="2">
        <v>29</v>
      </c>
      <c r="R39" s="4">
        <v>0</v>
      </c>
      <c r="S39" s="6">
        <v>2</v>
      </c>
      <c r="T39" s="4">
        <v>8</v>
      </c>
      <c r="U39" s="3" t="s">
        <v>31</v>
      </c>
      <c r="V39" s="6">
        <v>7</v>
      </c>
      <c r="W39" s="4">
        <v>1</v>
      </c>
      <c r="X39" s="6">
        <v>7</v>
      </c>
      <c r="Y39" s="4">
        <v>4</v>
      </c>
      <c r="Z39" s="2"/>
      <c r="AA39" s="11">
        <f t="shared" si="19"/>
        <v>15.142857142857142</v>
      </c>
      <c r="AB39" s="7">
        <f t="shared" si="20"/>
        <v>6.8</v>
      </c>
      <c r="AC39" t="str">
        <f t="shared" si="21"/>
        <v>0:03:34</v>
      </c>
      <c r="AD39">
        <f t="shared" si="22"/>
        <v>0</v>
      </c>
      <c r="AE39" s="3">
        <f t="shared" si="23"/>
        <v>1</v>
      </c>
      <c r="AF39" s="3">
        <f t="shared" si="24"/>
        <v>1</v>
      </c>
      <c r="AG39" s="3">
        <f t="shared" si="25"/>
        <v>0</v>
      </c>
      <c r="AH39" s="3">
        <f t="shared" si="26"/>
        <v>0</v>
      </c>
      <c r="AI39" s="3">
        <f t="shared" si="27"/>
        <v>0</v>
      </c>
      <c r="AJ39" s="3">
        <f t="shared" si="28"/>
        <v>0</v>
      </c>
      <c r="AK39" s="3">
        <f t="shared" si="29"/>
        <v>1</v>
      </c>
      <c r="AL39" s="3">
        <f t="shared" si="30"/>
        <v>1</v>
      </c>
      <c r="AM39" s="3">
        <f t="shared" si="31"/>
        <v>0</v>
      </c>
      <c r="AN39" s="3">
        <f t="shared" si="32"/>
        <v>1</v>
      </c>
      <c r="AO39" s="3">
        <f t="shared" si="33"/>
        <v>0</v>
      </c>
      <c r="AP39" s="3">
        <f t="shared" si="34"/>
        <v>0</v>
      </c>
      <c r="AQ39" s="3">
        <f t="shared" si="35"/>
        <v>1</v>
      </c>
      <c r="AR39" s="3">
        <f t="shared" si="36"/>
        <v>1</v>
      </c>
      <c r="AS39" s="3">
        <f t="shared" si="37"/>
        <v>1</v>
      </c>
    </row>
    <row r="40" spans="1:45" x14ac:dyDescent="0.25">
      <c r="A40">
        <v>39</v>
      </c>
      <c r="B40" s="1">
        <v>43964.590219907397</v>
      </c>
      <c r="C40" s="1">
        <v>43964.592708333301</v>
      </c>
      <c r="D40" s="3" t="s">
        <v>25</v>
      </c>
      <c r="E40" s="3"/>
      <c r="F40" s="4">
        <v>30</v>
      </c>
      <c r="G40" s="2">
        <v>3</v>
      </c>
      <c r="H40" s="4">
        <v>3</v>
      </c>
      <c r="I40" s="2">
        <v>0</v>
      </c>
      <c r="J40" s="6">
        <v>7</v>
      </c>
      <c r="K40" s="4">
        <v>3</v>
      </c>
      <c r="L40" s="4">
        <v>0.5</v>
      </c>
      <c r="M40" s="3" t="s">
        <v>30</v>
      </c>
      <c r="N40" s="4">
        <v>2</v>
      </c>
      <c r="O40" s="3" t="s">
        <v>34</v>
      </c>
      <c r="P40" s="6">
        <v>3</v>
      </c>
      <c r="Q40" s="2">
        <v>47</v>
      </c>
      <c r="R40" s="4">
        <v>0</v>
      </c>
      <c r="S40" s="6">
        <v>7</v>
      </c>
      <c r="T40" s="4">
        <v>8</v>
      </c>
      <c r="U40" s="3" t="s">
        <v>38</v>
      </c>
      <c r="V40" s="6">
        <v>6</v>
      </c>
      <c r="W40" s="4">
        <v>0.5</v>
      </c>
      <c r="X40" s="6">
        <v>7</v>
      </c>
      <c r="Y40" s="4">
        <v>3</v>
      </c>
      <c r="Z40" s="2"/>
      <c r="AA40" s="11">
        <f t="shared" si="19"/>
        <v>14.428571428571429</v>
      </c>
      <c r="AB40" s="7">
        <f t="shared" si="20"/>
        <v>6</v>
      </c>
      <c r="AC40" t="str">
        <f t="shared" si="21"/>
        <v>0:03:35</v>
      </c>
      <c r="AD40">
        <f t="shared" si="22"/>
        <v>1</v>
      </c>
      <c r="AE40" s="3">
        <f t="shared" si="23"/>
        <v>1</v>
      </c>
      <c r="AF40" s="3">
        <f t="shared" si="24"/>
        <v>1</v>
      </c>
      <c r="AG40" s="3">
        <f t="shared" si="25"/>
        <v>0</v>
      </c>
      <c r="AH40" s="3">
        <f t="shared" si="26"/>
        <v>0</v>
      </c>
      <c r="AI40" s="3">
        <f t="shared" si="27"/>
        <v>0</v>
      </c>
      <c r="AJ40" s="3">
        <f t="shared" si="28"/>
        <v>0</v>
      </c>
      <c r="AK40" s="3">
        <f t="shared" si="29"/>
        <v>0</v>
      </c>
      <c r="AL40" s="3">
        <f t="shared" si="30"/>
        <v>0</v>
      </c>
      <c r="AM40" s="3">
        <f t="shared" si="31"/>
        <v>1</v>
      </c>
      <c r="AN40" s="3">
        <f t="shared" si="32"/>
        <v>1</v>
      </c>
      <c r="AO40" s="3">
        <f t="shared" si="33"/>
        <v>0</v>
      </c>
      <c r="AP40" s="3">
        <f t="shared" si="34"/>
        <v>0</v>
      </c>
      <c r="AQ40" s="3">
        <f t="shared" si="35"/>
        <v>1</v>
      </c>
      <c r="AR40" s="3">
        <f t="shared" si="36"/>
        <v>1</v>
      </c>
      <c r="AS40" s="3">
        <f t="shared" si="37"/>
        <v>1</v>
      </c>
    </row>
    <row r="41" spans="1:45" x14ac:dyDescent="0.25">
      <c r="A41">
        <v>40</v>
      </c>
      <c r="B41" s="1">
        <v>43964.590543981503</v>
      </c>
      <c r="C41" s="1">
        <v>43964.592824074098</v>
      </c>
      <c r="D41" s="3" t="s">
        <v>25</v>
      </c>
      <c r="E41" s="3"/>
      <c r="F41" s="4">
        <v>60</v>
      </c>
      <c r="G41" s="2">
        <v>3</v>
      </c>
      <c r="H41" s="4">
        <v>0</v>
      </c>
      <c r="I41" s="2">
        <v>3</v>
      </c>
      <c r="J41" s="6">
        <v>5</v>
      </c>
      <c r="K41" s="4">
        <v>14</v>
      </c>
      <c r="L41" s="4">
        <v>0</v>
      </c>
      <c r="M41" s="3" t="s">
        <v>40</v>
      </c>
      <c r="N41" s="4">
        <v>0</v>
      </c>
      <c r="O41" s="3" t="s">
        <v>34</v>
      </c>
      <c r="P41" s="6">
        <v>4</v>
      </c>
      <c r="Q41" s="2">
        <v>50</v>
      </c>
      <c r="R41" s="4">
        <v>0</v>
      </c>
      <c r="S41" s="6">
        <v>5</v>
      </c>
      <c r="T41" s="4">
        <v>6</v>
      </c>
      <c r="U41" s="3" t="s">
        <v>31</v>
      </c>
      <c r="V41" s="6">
        <v>5</v>
      </c>
      <c r="W41" s="4">
        <v>2</v>
      </c>
      <c r="X41" s="6">
        <v>10</v>
      </c>
      <c r="Y41" s="4">
        <v>0</v>
      </c>
      <c r="Z41" s="2"/>
      <c r="AA41" s="11">
        <f t="shared" si="19"/>
        <v>18.571428571428573</v>
      </c>
      <c r="AB41" s="7">
        <f t="shared" si="20"/>
        <v>5.8</v>
      </c>
      <c r="AC41" t="str">
        <f t="shared" si="21"/>
        <v>0:03:17</v>
      </c>
      <c r="AD41">
        <f t="shared" si="22"/>
        <v>1</v>
      </c>
      <c r="AE41" s="3">
        <f t="shared" si="23"/>
        <v>1</v>
      </c>
      <c r="AF41" s="3">
        <f t="shared" si="24"/>
        <v>1</v>
      </c>
      <c r="AG41" s="3">
        <f t="shared" si="25"/>
        <v>1</v>
      </c>
      <c r="AH41" s="3">
        <f t="shared" si="26"/>
        <v>1</v>
      </c>
      <c r="AI41" s="3">
        <f t="shared" si="27"/>
        <v>0</v>
      </c>
      <c r="AJ41" s="3">
        <f t="shared" si="28"/>
        <v>1</v>
      </c>
      <c r="AK41" s="3">
        <f t="shared" si="29"/>
        <v>1</v>
      </c>
      <c r="AL41" s="3">
        <f t="shared" si="30"/>
        <v>0</v>
      </c>
      <c r="AM41" s="3">
        <f t="shared" si="31"/>
        <v>0</v>
      </c>
      <c r="AN41" s="3">
        <f t="shared" si="32"/>
        <v>0</v>
      </c>
      <c r="AO41" s="3">
        <f t="shared" si="33"/>
        <v>0</v>
      </c>
      <c r="AP41" s="3">
        <f t="shared" si="34"/>
        <v>0</v>
      </c>
      <c r="AQ41" s="3">
        <f t="shared" si="35"/>
        <v>0</v>
      </c>
      <c r="AR41" s="3">
        <f t="shared" si="36"/>
        <v>1</v>
      </c>
      <c r="AS41" s="3">
        <f t="shared" si="37"/>
        <v>0</v>
      </c>
    </row>
    <row r="42" spans="1:45" x14ac:dyDescent="0.25">
      <c r="A42">
        <v>41</v>
      </c>
      <c r="B42" s="1">
        <v>43964.591469907398</v>
      </c>
      <c r="C42" s="1">
        <v>43964.592824074098</v>
      </c>
      <c r="D42" s="3" t="s">
        <v>25</v>
      </c>
      <c r="E42" s="3"/>
      <c r="F42" s="4">
        <v>52</v>
      </c>
      <c r="G42" s="2">
        <v>1</v>
      </c>
      <c r="H42" s="4">
        <v>2</v>
      </c>
      <c r="I42" s="2">
        <v>2</v>
      </c>
      <c r="J42" s="6">
        <v>7</v>
      </c>
      <c r="K42" s="4">
        <v>1</v>
      </c>
      <c r="L42" s="4">
        <v>0</v>
      </c>
      <c r="M42" s="3" t="s">
        <v>40</v>
      </c>
      <c r="N42" s="4">
        <v>0</v>
      </c>
      <c r="O42" s="3" t="s">
        <v>38</v>
      </c>
      <c r="P42" s="6">
        <v>4</v>
      </c>
      <c r="Q42" s="2">
        <v>29</v>
      </c>
      <c r="R42" s="4">
        <v>0</v>
      </c>
      <c r="S42" s="6">
        <v>4</v>
      </c>
      <c r="T42" s="4">
        <v>7</v>
      </c>
      <c r="U42" s="3" t="s">
        <v>34</v>
      </c>
      <c r="V42" s="6">
        <v>5</v>
      </c>
      <c r="W42" s="4">
        <v>0</v>
      </c>
      <c r="X42" s="6">
        <v>6</v>
      </c>
      <c r="Y42" s="4">
        <v>0</v>
      </c>
      <c r="Z42" s="2"/>
      <c r="AA42" s="11">
        <f t="shared" si="19"/>
        <v>14.857142857142858</v>
      </c>
      <c r="AB42" s="7">
        <f t="shared" si="20"/>
        <v>5.2</v>
      </c>
      <c r="AC42" t="str">
        <f t="shared" si="21"/>
        <v>0:01:57</v>
      </c>
      <c r="AD42">
        <f t="shared" si="22"/>
        <v>1</v>
      </c>
      <c r="AE42" s="3">
        <f t="shared" si="23"/>
        <v>1</v>
      </c>
      <c r="AF42" s="3">
        <f t="shared" si="24"/>
        <v>0</v>
      </c>
      <c r="AG42" s="3">
        <f t="shared" si="25"/>
        <v>1</v>
      </c>
      <c r="AH42" s="3">
        <f t="shared" si="26"/>
        <v>1</v>
      </c>
      <c r="AI42" s="3">
        <f t="shared" si="27"/>
        <v>1</v>
      </c>
      <c r="AJ42" s="3">
        <f t="shared" si="28"/>
        <v>0</v>
      </c>
      <c r="AK42" s="3">
        <f t="shared" si="29"/>
        <v>0</v>
      </c>
      <c r="AL42" s="3">
        <f t="shared" si="30"/>
        <v>0</v>
      </c>
      <c r="AM42" s="3">
        <f t="shared" si="31"/>
        <v>0</v>
      </c>
      <c r="AN42" s="3">
        <f t="shared" si="32"/>
        <v>0</v>
      </c>
      <c r="AO42" s="3">
        <f t="shared" si="33"/>
        <v>0</v>
      </c>
      <c r="AP42" s="3">
        <f t="shared" si="34"/>
        <v>0</v>
      </c>
      <c r="AQ42" s="3">
        <f t="shared" si="35"/>
        <v>1</v>
      </c>
      <c r="AR42" s="3">
        <f t="shared" si="36"/>
        <v>0</v>
      </c>
      <c r="AS42" s="3">
        <f t="shared" si="37"/>
        <v>0</v>
      </c>
    </row>
    <row r="43" spans="1:45" x14ac:dyDescent="0.25">
      <c r="A43">
        <v>42</v>
      </c>
      <c r="B43" s="1">
        <v>43964.590219907397</v>
      </c>
      <c r="C43" s="1">
        <v>43964.592962962997</v>
      </c>
      <c r="D43" s="3" t="s">
        <v>25</v>
      </c>
      <c r="E43" s="3"/>
      <c r="F43" s="4">
        <v>55</v>
      </c>
      <c r="G43" s="2">
        <v>2</v>
      </c>
      <c r="H43" s="4">
        <v>5</v>
      </c>
      <c r="I43" s="2">
        <v>0</v>
      </c>
      <c r="J43" s="6">
        <v>10</v>
      </c>
      <c r="K43" s="4">
        <v>4</v>
      </c>
      <c r="L43" s="4">
        <v>1</v>
      </c>
      <c r="M43" s="3" t="s">
        <v>30</v>
      </c>
      <c r="N43" s="4">
        <v>3</v>
      </c>
      <c r="O43" s="3" t="s">
        <v>38</v>
      </c>
      <c r="P43" s="6">
        <v>5</v>
      </c>
      <c r="Q43" s="2">
        <v>29</v>
      </c>
      <c r="R43" s="4">
        <v>0</v>
      </c>
      <c r="S43" s="6">
        <v>5</v>
      </c>
      <c r="T43" s="4">
        <v>8</v>
      </c>
      <c r="U43" s="3" t="s">
        <v>31</v>
      </c>
      <c r="V43" s="6">
        <v>10</v>
      </c>
      <c r="W43" s="4">
        <v>0</v>
      </c>
      <c r="X43" s="6">
        <v>2</v>
      </c>
      <c r="Y43" s="4">
        <v>0</v>
      </c>
      <c r="Z43" s="2"/>
      <c r="AA43" s="11">
        <f t="shared" si="19"/>
        <v>17.714285714285715</v>
      </c>
      <c r="AB43" s="7">
        <f t="shared" si="20"/>
        <v>6.4</v>
      </c>
      <c r="AC43" t="str">
        <f t="shared" si="21"/>
        <v>0:03:57</v>
      </c>
      <c r="AD43">
        <f t="shared" si="22"/>
        <v>1</v>
      </c>
      <c r="AE43" s="3">
        <f t="shared" si="23"/>
        <v>1</v>
      </c>
      <c r="AF43" s="3">
        <f t="shared" si="24"/>
        <v>1</v>
      </c>
      <c r="AG43" s="3">
        <f t="shared" si="25"/>
        <v>1</v>
      </c>
      <c r="AH43" s="3">
        <f t="shared" si="26"/>
        <v>0</v>
      </c>
      <c r="AI43" s="3">
        <f t="shared" si="27"/>
        <v>1</v>
      </c>
      <c r="AJ43" s="3">
        <f t="shared" si="28"/>
        <v>0</v>
      </c>
      <c r="AK43" s="3">
        <f t="shared" si="29"/>
        <v>0</v>
      </c>
      <c r="AL43" s="3">
        <f t="shared" si="30"/>
        <v>0</v>
      </c>
      <c r="AM43" s="3">
        <f t="shared" si="31"/>
        <v>1</v>
      </c>
      <c r="AN43" s="3">
        <f t="shared" si="32"/>
        <v>1</v>
      </c>
      <c r="AO43" s="3">
        <f t="shared" si="33"/>
        <v>0</v>
      </c>
      <c r="AP43" s="3">
        <f t="shared" si="34"/>
        <v>0</v>
      </c>
      <c r="AQ43" s="3">
        <f t="shared" si="35"/>
        <v>1</v>
      </c>
      <c r="AR43" s="3">
        <f t="shared" si="36"/>
        <v>0</v>
      </c>
      <c r="AS43" s="3">
        <f t="shared" si="37"/>
        <v>0</v>
      </c>
    </row>
    <row r="44" spans="1:45" x14ac:dyDescent="0.25">
      <c r="A44">
        <v>43</v>
      </c>
      <c r="B44" s="1">
        <v>43964.590405092596</v>
      </c>
      <c r="C44" s="1">
        <v>43964.593229166698</v>
      </c>
      <c r="D44" s="3" t="s">
        <v>25</v>
      </c>
      <c r="E44" s="3"/>
      <c r="F44" s="4">
        <v>15</v>
      </c>
      <c r="G44" s="2">
        <v>2</v>
      </c>
      <c r="H44" s="4">
        <v>0</v>
      </c>
      <c r="I44" s="2">
        <v>0</v>
      </c>
      <c r="J44" s="6">
        <v>10</v>
      </c>
      <c r="K44" s="4">
        <v>20</v>
      </c>
      <c r="L44" s="4">
        <v>1</v>
      </c>
      <c r="M44" s="3" t="s">
        <v>40</v>
      </c>
      <c r="N44" s="4">
        <v>0</v>
      </c>
      <c r="O44" s="3" t="s">
        <v>38</v>
      </c>
      <c r="P44" s="6">
        <v>3</v>
      </c>
      <c r="Q44" s="2">
        <v>50</v>
      </c>
      <c r="R44" s="4">
        <v>0</v>
      </c>
      <c r="S44" s="6">
        <v>8</v>
      </c>
      <c r="T44" s="4">
        <v>8</v>
      </c>
      <c r="U44" s="3" t="s">
        <v>38</v>
      </c>
      <c r="V44" s="6">
        <v>8</v>
      </c>
      <c r="W44" s="4">
        <v>0</v>
      </c>
      <c r="X44" s="6">
        <v>0</v>
      </c>
      <c r="Y44" s="4">
        <v>0</v>
      </c>
      <c r="Z44" s="2"/>
      <c r="AA44" s="11">
        <f t="shared" si="19"/>
        <v>13.142857142857142</v>
      </c>
      <c r="AB44" s="7">
        <f t="shared" si="20"/>
        <v>5.8</v>
      </c>
      <c r="AC44" t="str">
        <f t="shared" si="21"/>
        <v>0:04:04</v>
      </c>
      <c r="AD44">
        <f t="shared" si="22"/>
        <v>1</v>
      </c>
      <c r="AE44" s="3">
        <f t="shared" si="23"/>
        <v>1</v>
      </c>
      <c r="AF44" s="3">
        <f t="shared" si="24"/>
        <v>1</v>
      </c>
      <c r="AG44" s="3">
        <f t="shared" si="25"/>
        <v>0</v>
      </c>
      <c r="AH44" s="3">
        <f t="shared" si="26"/>
        <v>0</v>
      </c>
      <c r="AI44" s="3">
        <f t="shared" si="27"/>
        <v>1</v>
      </c>
      <c r="AJ44" s="3">
        <f t="shared" si="28"/>
        <v>0</v>
      </c>
      <c r="AK44" s="3">
        <f t="shared" si="29"/>
        <v>1</v>
      </c>
      <c r="AL44" s="3">
        <f t="shared" si="30"/>
        <v>0</v>
      </c>
      <c r="AM44" s="3">
        <f t="shared" si="31"/>
        <v>0</v>
      </c>
      <c r="AN44" s="3">
        <f t="shared" si="32"/>
        <v>0</v>
      </c>
      <c r="AO44" s="3">
        <f t="shared" si="33"/>
        <v>0</v>
      </c>
      <c r="AP44" s="3">
        <f t="shared" si="34"/>
        <v>0</v>
      </c>
      <c r="AQ44" s="3">
        <f t="shared" si="35"/>
        <v>1</v>
      </c>
      <c r="AR44" s="3">
        <f t="shared" si="36"/>
        <v>0</v>
      </c>
      <c r="AS44" s="3">
        <f t="shared" si="37"/>
        <v>0</v>
      </c>
    </row>
    <row r="45" spans="1:45" x14ac:dyDescent="0.25">
      <c r="A45">
        <v>44</v>
      </c>
      <c r="B45" s="1">
        <v>43964.592777777798</v>
      </c>
      <c r="C45" s="1">
        <v>43964.594699074099</v>
      </c>
      <c r="D45" s="3" t="s">
        <v>25</v>
      </c>
      <c r="E45" s="3"/>
      <c r="F45" s="4">
        <v>67</v>
      </c>
      <c r="G45" s="2">
        <v>4</v>
      </c>
      <c r="H45" s="4">
        <v>0</v>
      </c>
      <c r="I45" s="2">
        <v>0</v>
      </c>
      <c r="J45" s="6">
        <v>4</v>
      </c>
      <c r="K45" s="4">
        <v>5</v>
      </c>
      <c r="L45" s="4">
        <v>2</v>
      </c>
      <c r="M45" s="3" t="s">
        <v>40</v>
      </c>
      <c r="N45" s="4">
        <v>3</v>
      </c>
      <c r="O45" s="3" t="s">
        <v>34</v>
      </c>
      <c r="P45" s="6">
        <v>7</v>
      </c>
      <c r="Q45" s="2">
        <v>38</v>
      </c>
      <c r="R45" s="4">
        <v>0</v>
      </c>
      <c r="S45" s="6">
        <v>3</v>
      </c>
      <c r="T45" s="4">
        <v>5</v>
      </c>
      <c r="U45" s="3" t="s">
        <v>31</v>
      </c>
      <c r="V45" s="6">
        <v>4</v>
      </c>
      <c r="W45" s="4">
        <v>0.5</v>
      </c>
      <c r="X45" s="6">
        <v>9</v>
      </c>
      <c r="Y45" s="4">
        <v>5</v>
      </c>
      <c r="Z45" s="2"/>
      <c r="AA45" s="11">
        <f t="shared" si="19"/>
        <v>17.214285714285715</v>
      </c>
      <c r="AB45" s="7">
        <f t="shared" si="20"/>
        <v>5.4</v>
      </c>
      <c r="AC45" t="str">
        <f t="shared" si="21"/>
        <v>0:02:46</v>
      </c>
      <c r="AD45">
        <f t="shared" si="22"/>
        <v>1</v>
      </c>
      <c r="AE45" s="3">
        <f t="shared" si="23"/>
        <v>1</v>
      </c>
      <c r="AF45" s="3">
        <f t="shared" si="24"/>
        <v>1</v>
      </c>
      <c r="AG45" s="3">
        <f t="shared" si="25"/>
        <v>1</v>
      </c>
      <c r="AH45" s="3">
        <f t="shared" si="26"/>
        <v>0</v>
      </c>
      <c r="AI45" s="3">
        <f t="shared" si="27"/>
        <v>0</v>
      </c>
      <c r="AJ45" s="3">
        <f t="shared" si="28"/>
        <v>1</v>
      </c>
      <c r="AK45" s="3">
        <f t="shared" si="29"/>
        <v>1</v>
      </c>
      <c r="AL45" s="3">
        <f t="shared" si="30"/>
        <v>0</v>
      </c>
      <c r="AM45" s="3">
        <f t="shared" si="31"/>
        <v>0</v>
      </c>
      <c r="AN45" s="3">
        <f t="shared" si="32"/>
        <v>1</v>
      </c>
      <c r="AO45" s="3">
        <f t="shared" si="33"/>
        <v>0</v>
      </c>
      <c r="AP45" s="3">
        <f t="shared" si="34"/>
        <v>0</v>
      </c>
      <c r="AQ45" s="3">
        <f t="shared" si="35"/>
        <v>0</v>
      </c>
      <c r="AR45" s="3">
        <f t="shared" si="36"/>
        <v>1</v>
      </c>
      <c r="AS45" s="3">
        <f t="shared" si="37"/>
        <v>1</v>
      </c>
    </row>
    <row r="46" spans="1:45" x14ac:dyDescent="0.25">
      <c r="A46">
        <v>45</v>
      </c>
      <c r="B46" s="1">
        <v>43964.593807870398</v>
      </c>
      <c r="C46" s="1">
        <v>43964.595428240696</v>
      </c>
      <c r="D46" s="3" t="s">
        <v>25</v>
      </c>
      <c r="E46" s="3"/>
      <c r="F46" s="4">
        <v>40</v>
      </c>
      <c r="G46" s="2">
        <v>1</v>
      </c>
      <c r="H46" s="4">
        <v>20</v>
      </c>
      <c r="I46" s="2">
        <v>2</v>
      </c>
      <c r="J46" s="6">
        <v>7</v>
      </c>
      <c r="K46" s="4">
        <v>8</v>
      </c>
      <c r="L46" s="4">
        <v>1</v>
      </c>
      <c r="M46" s="3" t="s">
        <v>30</v>
      </c>
      <c r="N46" s="4">
        <v>0</v>
      </c>
      <c r="O46" s="3" t="s">
        <v>38</v>
      </c>
      <c r="P46" s="6">
        <v>0</v>
      </c>
      <c r="Q46" s="2">
        <v>39</v>
      </c>
      <c r="R46" s="4">
        <v>0</v>
      </c>
      <c r="S46" s="6">
        <v>6</v>
      </c>
      <c r="T46" s="4">
        <v>8</v>
      </c>
      <c r="U46" s="3" t="s">
        <v>31</v>
      </c>
      <c r="V46" s="6">
        <v>7</v>
      </c>
      <c r="W46" s="4">
        <v>1</v>
      </c>
      <c r="X46" s="6">
        <v>3</v>
      </c>
      <c r="Y46" s="4">
        <v>0</v>
      </c>
      <c r="Z46" s="2"/>
      <c r="AA46" s="11">
        <f t="shared" si="19"/>
        <v>18.857142857142858</v>
      </c>
      <c r="AB46" s="7">
        <f t="shared" si="20"/>
        <v>4.5999999999999996</v>
      </c>
      <c r="AC46" t="str">
        <f t="shared" si="21"/>
        <v>0:02:20</v>
      </c>
      <c r="AD46">
        <f t="shared" si="22"/>
        <v>1</v>
      </c>
      <c r="AE46" s="3">
        <f t="shared" si="23"/>
        <v>1</v>
      </c>
      <c r="AF46" s="3">
        <f t="shared" si="24"/>
        <v>0</v>
      </c>
      <c r="AG46" s="3">
        <f t="shared" si="25"/>
        <v>0</v>
      </c>
      <c r="AH46" s="3">
        <f t="shared" si="26"/>
        <v>1</v>
      </c>
      <c r="AI46" s="3">
        <f t="shared" si="27"/>
        <v>1</v>
      </c>
      <c r="AJ46" s="3">
        <f t="shared" si="28"/>
        <v>0</v>
      </c>
      <c r="AK46" s="3">
        <f t="shared" si="29"/>
        <v>1</v>
      </c>
      <c r="AL46" s="3">
        <f t="shared" si="30"/>
        <v>0</v>
      </c>
      <c r="AM46" s="3">
        <f t="shared" si="31"/>
        <v>1</v>
      </c>
      <c r="AN46" s="3">
        <f t="shared" si="32"/>
        <v>0</v>
      </c>
      <c r="AO46" s="3">
        <f t="shared" si="33"/>
        <v>0</v>
      </c>
      <c r="AP46" s="3">
        <f t="shared" si="34"/>
        <v>0</v>
      </c>
      <c r="AQ46" s="3">
        <f t="shared" si="35"/>
        <v>1</v>
      </c>
      <c r="AR46" s="3">
        <f t="shared" si="36"/>
        <v>1</v>
      </c>
      <c r="AS46" s="3">
        <f t="shared" si="37"/>
        <v>0</v>
      </c>
    </row>
    <row r="47" spans="1:45" x14ac:dyDescent="0.25">
      <c r="A47">
        <v>46</v>
      </c>
      <c r="B47" s="1">
        <v>43964.596226851798</v>
      </c>
      <c r="C47" s="1">
        <v>43964.597233796303</v>
      </c>
      <c r="D47" s="3" t="s">
        <v>25</v>
      </c>
      <c r="E47" s="3"/>
      <c r="F47" s="4">
        <v>40</v>
      </c>
      <c r="G47" s="2">
        <v>3</v>
      </c>
      <c r="H47" s="4">
        <v>0</v>
      </c>
      <c r="I47" s="2">
        <v>1</v>
      </c>
      <c r="J47" s="6">
        <v>10</v>
      </c>
      <c r="K47" s="4">
        <v>0</v>
      </c>
      <c r="L47" s="4">
        <v>4</v>
      </c>
      <c r="M47" s="3" t="s">
        <v>30</v>
      </c>
      <c r="N47" s="4">
        <v>3</v>
      </c>
      <c r="O47" s="3" t="s">
        <v>38</v>
      </c>
      <c r="P47" s="6">
        <v>5</v>
      </c>
      <c r="Q47" s="2">
        <v>31</v>
      </c>
      <c r="R47" s="4">
        <v>1</v>
      </c>
      <c r="S47" s="6">
        <v>8</v>
      </c>
      <c r="T47" s="4">
        <v>7</v>
      </c>
      <c r="U47" s="3" t="s">
        <v>31</v>
      </c>
      <c r="V47" s="6">
        <v>10</v>
      </c>
      <c r="W47" s="4">
        <v>1</v>
      </c>
      <c r="X47" s="6">
        <v>5</v>
      </c>
      <c r="Y47" s="4">
        <v>3</v>
      </c>
      <c r="Z47" s="2"/>
      <c r="AA47" s="11">
        <f t="shared" si="19"/>
        <v>15.285714285714286</v>
      </c>
      <c r="AB47" s="7">
        <f t="shared" si="20"/>
        <v>7.6</v>
      </c>
      <c r="AC47" t="str">
        <f t="shared" si="21"/>
        <v>0:01:27</v>
      </c>
      <c r="AD47">
        <f t="shared" si="22"/>
        <v>1</v>
      </c>
      <c r="AE47" s="3">
        <f t="shared" si="23"/>
        <v>1</v>
      </c>
      <c r="AF47" s="3">
        <f t="shared" si="24"/>
        <v>1</v>
      </c>
      <c r="AG47" s="3">
        <f t="shared" si="25"/>
        <v>0</v>
      </c>
      <c r="AH47" s="3">
        <f t="shared" si="26"/>
        <v>1</v>
      </c>
      <c r="AI47" s="3">
        <f t="shared" si="27"/>
        <v>1</v>
      </c>
      <c r="AJ47" s="3">
        <f t="shared" si="28"/>
        <v>0</v>
      </c>
      <c r="AK47" s="3">
        <f t="shared" si="29"/>
        <v>0</v>
      </c>
      <c r="AL47" s="3">
        <f t="shared" si="30"/>
        <v>0</v>
      </c>
      <c r="AM47" s="3">
        <f t="shared" si="31"/>
        <v>1</v>
      </c>
      <c r="AN47" s="3">
        <f t="shared" si="32"/>
        <v>1</v>
      </c>
      <c r="AO47" s="3">
        <f t="shared" si="33"/>
        <v>0</v>
      </c>
      <c r="AP47" s="3">
        <f t="shared" si="34"/>
        <v>0</v>
      </c>
      <c r="AQ47" s="3">
        <f t="shared" si="35"/>
        <v>1</v>
      </c>
      <c r="AR47" s="3">
        <f t="shared" si="36"/>
        <v>1</v>
      </c>
      <c r="AS47" s="3">
        <f t="shared" si="37"/>
        <v>1</v>
      </c>
    </row>
    <row r="48" spans="1:45" x14ac:dyDescent="0.25">
      <c r="A48">
        <v>47</v>
      </c>
      <c r="B48" s="1">
        <v>43964.598368055602</v>
      </c>
      <c r="C48" s="1">
        <v>43964.599548611099</v>
      </c>
      <c r="D48" s="3" t="s">
        <v>25</v>
      </c>
      <c r="E48" s="3"/>
      <c r="F48" s="4">
        <v>45</v>
      </c>
      <c r="G48" s="2">
        <v>1</v>
      </c>
      <c r="H48" s="4">
        <v>0</v>
      </c>
      <c r="I48" s="2">
        <v>0</v>
      </c>
      <c r="J48" s="6">
        <v>0</v>
      </c>
      <c r="K48" s="4">
        <v>45</v>
      </c>
      <c r="L48" s="4">
        <v>2</v>
      </c>
      <c r="M48" s="3" t="s">
        <v>30</v>
      </c>
      <c r="N48" s="4">
        <v>0</v>
      </c>
      <c r="O48" s="3" t="s">
        <v>34</v>
      </c>
      <c r="P48" s="6">
        <v>0</v>
      </c>
      <c r="Q48" s="2">
        <v>46</v>
      </c>
      <c r="R48" s="4">
        <v>0</v>
      </c>
      <c r="S48" s="6">
        <v>0</v>
      </c>
      <c r="T48" s="4">
        <v>4</v>
      </c>
      <c r="U48" s="3" t="s">
        <v>31</v>
      </c>
      <c r="V48" s="6">
        <v>10</v>
      </c>
      <c r="W48" s="4">
        <v>3</v>
      </c>
      <c r="X48" s="6">
        <v>5</v>
      </c>
      <c r="Y48" s="4">
        <v>18</v>
      </c>
      <c r="Z48" s="2"/>
      <c r="AA48" s="11">
        <f t="shared" si="19"/>
        <v>22.714285714285715</v>
      </c>
      <c r="AB48" s="7">
        <f t="shared" si="20"/>
        <v>3</v>
      </c>
      <c r="AC48" t="str">
        <f t="shared" si="21"/>
        <v>0:01:42</v>
      </c>
      <c r="AD48">
        <f t="shared" si="22"/>
        <v>1</v>
      </c>
      <c r="AE48" s="3">
        <f t="shared" si="23"/>
        <v>1</v>
      </c>
      <c r="AF48" s="3">
        <f t="shared" si="24"/>
        <v>0</v>
      </c>
      <c r="AG48" s="3">
        <f t="shared" si="25"/>
        <v>1</v>
      </c>
      <c r="AH48" s="3">
        <f t="shared" si="26"/>
        <v>0</v>
      </c>
      <c r="AI48" s="3">
        <f t="shared" si="27"/>
        <v>0</v>
      </c>
      <c r="AJ48" s="3">
        <f t="shared" si="28"/>
        <v>0</v>
      </c>
      <c r="AK48" s="3">
        <f t="shared" si="29"/>
        <v>1</v>
      </c>
      <c r="AL48" s="3">
        <f t="shared" si="30"/>
        <v>0</v>
      </c>
      <c r="AM48" s="3">
        <f t="shared" si="31"/>
        <v>1</v>
      </c>
      <c r="AN48" s="3">
        <f t="shared" si="32"/>
        <v>0</v>
      </c>
      <c r="AO48" s="3">
        <f t="shared" si="33"/>
        <v>0</v>
      </c>
      <c r="AP48" s="3">
        <f t="shared" si="34"/>
        <v>0</v>
      </c>
      <c r="AQ48" s="3">
        <f t="shared" si="35"/>
        <v>0</v>
      </c>
      <c r="AR48" s="3">
        <f t="shared" si="36"/>
        <v>1</v>
      </c>
      <c r="AS48" s="3">
        <f t="shared" si="37"/>
        <v>1</v>
      </c>
    </row>
    <row r="49" spans="1:45" x14ac:dyDescent="0.25">
      <c r="A49">
        <v>48</v>
      </c>
      <c r="B49" s="1">
        <v>43964.6006597222</v>
      </c>
      <c r="C49" s="1">
        <v>43964.602546296301</v>
      </c>
      <c r="D49" s="3" t="s">
        <v>25</v>
      </c>
      <c r="E49" s="3"/>
      <c r="F49" s="4">
        <v>60</v>
      </c>
      <c r="G49" s="2">
        <v>3</v>
      </c>
      <c r="H49" s="4">
        <v>12</v>
      </c>
      <c r="I49" s="2">
        <v>3</v>
      </c>
      <c r="J49" s="6">
        <v>3</v>
      </c>
      <c r="K49" s="4">
        <v>3</v>
      </c>
      <c r="L49" s="4">
        <v>2</v>
      </c>
      <c r="M49" s="3" t="s">
        <v>30</v>
      </c>
      <c r="N49" s="4">
        <v>0</v>
      </c>
      <c r="O49" s="3" t="s">
        <v>38</v>
      </c>
      <c r="P49" s="6">
        <v>3</v>
      </c>
      <c r="Q49" s="2">
        <v>48</v>
      </c>
      <c r="R49" s="4">
        <v>0</v>
      </c>
      <c r="S49" s="6">
        <v>8</v>
      </c>
      <c r="T49" s="4">
        <v>8</v>
      </c>
      <c r="U49" s="3" t="s">
        <v>38</v>
      </c>
      <c r="V49" s="6">
        <v>3</v>
      </c>
      <c r="W49" s="4">
        <v>1</v>
      </c>
      <c r="X49" s="6">
        <v>8</v>
      </c>
      <c r="Y49" s="4">
        <v>4</v>
      </c>
      <c r="Z49" s="2"/>
      <c r="AA49" s="11">
        <f t="shared" si="19"/>
        <v>20.571428571428573</v>
      </c>
      <c r="AB49" s="7">
        <f t="shared" si="20"/>
        <v>5</v>
      </c>
      <c r="AC49" t="str">
        <f t="shared" si="21"/>
        <v>0:02:43</v>
      </c>
      <c r="AD49">
        <f t="shared" si="22"/>
        <v>1</v>
      </c>
      <c r="AE49" s="3">
        <f t="shared" si="23"/>
        <v>1</v>
      </c>
      <c r="AF49" s="3">
        <f t="shared" si="24"/>
        <v>1</v>
      </c>
      <c r="AG49" s="3">
        <f t="shared" si="25"/>
        <v>1</v>
      </c>
      <c r="AH49" s="3">
        <f t="shared" si="26"/>
        <v>1</v>
      </c>
      <c r="AI49" s="3">
        <f t="shared" si="27"/>
        <v>1</v>
      </c>
      <c r="AJ49" s="3">
        <f t="shared" si="28"/>
        <v>1</v>
      </c>
      <c r="AK49" s="3">
        <f t="shared" si="29"/>
        <v>0</v>
      </c>
      <c r="AL49" s="3">
        <f t="shared" si="30"/>
        <v>0</v>
      </c>
      <c r="AM49" s="3">
        <f t="shared" si="31"/>
        <v>1</v>
      </c>
      <c r="AN49" s="3">
        <f t="shared" si="32"/>
        <v>0</v>
      </c>
      <c r="AO49" s="3">
        <f t="shared" si="33"/>
        <v>0</v>
      </c>
      <c r="AP49" s="3">
        <f t="shared" si="34"/>
        <v>0</v>
      </c>
      <c r="AQ49" s="3">
        <f t="shared" si="35"/>
        <v>1</v>
      </c>
      <c r="AR49" s="3">
        <f t="shared" si="36"/>
        <v>1</v>
      </c>
      <c r="AS49" s="3">
        <f t="shared" si="37"/>
        <v>1</v>
      </c>
    </row>
    <row r="50" spans="1:45" x14ac:dyDescent="0.25">
      <c r="A50">
        <v>49</v>
      </c>
      <c r="B50" s="1">
        <v>43964.611643518503</v>
      </c>
      <c r="C50" s="1">
        <v>43964.614826388897</v>
      </c>
      <c r="D50" s="3" t="s">
        <v>25</v>
      </c>
      <c r="E50" s="3"/>
      <c r="F50" s="4">
        <v>40</v>
      </c>
      <c r="G50" s="2">
        <v>2</v>
      </c>
      <c r="H50" s="4">
        <v>5</v>
      </c>
      <c r="I50" s="2">
        <v>10</v>
      </c>
      <c r="J50" s="6">
        <v>5</v>
      </c>
      <c r="K50" s="4">
        <v>2</v>
      </c>
      <c r="L50" s="4">
        <v>3</v>
      </c>
      <c r="M50" s="3" t="s">
        <v>40</v>
      </c>
      <c r="N50" s="4">
        <v>1</v>
      </c>
      <c r="O50" s="3" t="s">
        <v>34</v>
      </c>
      <c r="P50" s="6">
        <v>8</v>
      </c>
      <c r="Q50" s="2">
        <v>35</v>
      </c>
      <c r="R50" s="4">
        <v>0</v>
      </c>
      <c r="S50" s="6">
        <v>4</v>
      </c>
      <c r="T50" s="4">
        <v>6</v>
      </c>
      <c r="U50" s="3" t="s">
        <v>31</v>
      </c>
      <c r="V50" s="6">
        <v>5</v>
      </c>
      <c r="W50" s="4">
        <v>1</v>
      </c>
      <c r="X50" s="6">
        <v>5</v>
      </c>
      <c r="Y50" s="4">
        <v>0</v>
      </c>
      <c r="Z50" s="2"/>
      <c r="AA50" s="11">
        <f t="shared" si="19"/>
        <v>14.285714285714286</v>
      </c>
      <c r="AB50" s="7">
        <f t="shared" si="20"/>
        <v>5.4</v>
      </c>
      <c r="AC50" t="str">
        <f t="shared" si="21"/>
        <v>0:04:35</v>
      </c>
      <c r="AD50">
        <f t="shared" si="22"/>
        <v>1</v>
      </c>
      <c r="AE50" s="3">
        <f t="shared" si="23"/>
        <v>1</v>
      </c>
      <c r="AF50" s="3">
        <f t="shared" si="24"/>
        <v>1</v>
      </c>
      <c r="AG50" s="3">
        <f t="shared" si="25"/>
        <v>0</v>
      </c>
      <c r="AH50" s="3">
        <f t="shared" si="26"/>
        <v>1</v>
      </c>
      <c r="AI50" s="3">
        <f t="shared" si="27"/>
        <v>0</v>
      </c>
      <c r="AJ50" s="3">
        <f t="shared" si="28"/>
        <v>0</v>
      </c>
      <c r="AK50" s="3">
        <f t="shared" si="29"/>
        <v>0</v>
      </c>
      <c r="AL50" s="3">
        <f t="shared" si="30"/>
        <v>0</v>
      </c>
      <c r="AM50" s="3">
        <f t="shared" si="31"/>
        <v>0</v>
      </c>
      <c r="AN50" s="3">
        <f t="shared" si="32"/>
        <v>0</v>
      </c>
      <c r="AO50" s="3">
        <f t="shared" si="33"/>
        <v>0</v>
      </c>
      <c r="AP50" s="3">
        <f t="shared" si="34"/>
        <v>0</v>
      </c>
      <c r="AQ50" s="3">
        <f t="shared" si="35"/>
        <v>0</v>
      </c>
      <c r="AR50" s="3">
        <f t="shared" si="36"/>
        <v>1</v>
      </c>
      <c r="AS50" s="3">
        <f t="shared" si="37"/>
        <v>0</v>
      </c>
    </row>
    <row r="51" spans="1:45" x14ac:dyDescent="0.25">
      <c r="A51">
        <v>50</v>
      </c>
      <c r="B51" s="1">
        <v>43964.617303240702</v>
      </c>
      <c r="C51" s="1">
        <v>43964.620636574102</v>
      </c>
      <c r="D51" s="3" t="s">
        <v>25</v>
      </c>
      <c r="E51" s="3"/>
      <c r="F51" s="4">
        <v>40</v>
      </c>
      <c r="G51" s="2">
        <v>5</v>
      </c>
      <c r="H51" s="4">
        <v>0</v>
      </c>
      <c r="I51" s="2">
        <v>3</v>
      </c>
      <c r="J51" s="6">
        <v>1</v>
      </c>
      <c r="K51" s="4">
        <v>5</v>
      </c>
      <c r="L51" s="4">
        <v>14</v>
      </c>
      <c r="M51" s="3" t="s">
        <v>30</v>
      </c>
      <c r="N51" s="4">
        <v>2</v>
      </c>
      <c r="O51" s="3" t="s">
        <v>38</v>
      </c>
      <c r="P51" s="6">
        <v>4</v>
      </c>
      <c r="Q51" s="2">
        <v>34</v>
      </c>
      <c r="R51" s="4">
        <v>0</v>
      </c>
      <c r="S51" s="6">
        <v>3</v>
      </c>
      <c r="T51" s="4">
        <v>6</v>
      </c>
      <c r="U51" s="3" t="s">
        <v>31</v>
      </c>
      <c r="V51" s="6">
        <v>2</v>
      </c>
      <c r="W51" s="4">
        <v>10</v>
      </c>
      <c r="X51" s="6">
        <v>7</v>
      </c>
      <c r="Y51" s="4">
        <v>1</v>
      </c>
      <c r="Z51" s="2"/>
      <c r="AA51" s="11">
        <f t="shared" si="19"/>
        <v>24.857142857142858</v>
      </c>
      <c r="AB51" s="7">
        <f t="shared" si="20"/>
        <v>3.4</v>
      </c>
      <c r="AC51" t="str">
        <f t="shared" si="21"/>
        <v>0:04:48</v>
      </c>
      <c r="AD51">
        <f t="shared" si="22"/>
        <v>1</v>
      </c>
      <c r="AE51" s="3">
        <f t="shared" si="23"/>
        <v>1</v>
      </c>
      <c r="AF51" s="3">
        <f t="shared" si="24"/>
        <v>1</v>
      </c>
      <c r="AG51" s="3">
        <f t="shared" si="25"/>
        <v>0</v>
      </c>
      <c r="AH51" s="3">
        <f t="shared" si="26"/>
        <v>1</v>
      </c>
      <c r="AI51" s="3">
        <f t="shared" si="27"/>
        <v>1</v>
      </c>
      <c r="AJ51" s="3">
        <f t="shared" si="28"/>
        <v>0</v>
      </c>
      <c r="AK51" s="3">
        <f t="shared" si="29"/>
        <v>1</v>
      </c>
      <c r="AL51" s="3">
        <f t="shared" si="30"/>
        <v>1</v>
      </c>
      <c r="AM51" s="3">
        <f t="shared" si="31"/>
        <v>1</v>
      </c>
      <c r="AN51" s="3">
        <f t="shared" si="32"/>
        <v>1</v>
      </c>
      <c r="AO51" s="3">
        <f t="shared" si="33"/>
        <v>0</v>
      </c>
      <c r="AP51" s="3">
        <f t="shared" si="34"/>
        <v>0</v>
      </c>
      <c r="AQ51" s="3">
        <f t="shared" si="35"/>
        <v>0</v>
      </c>
      <c r="AR51" s="3">
        <f t="shared" si="36"/>
        <v>1</v>
      </c>
      <c r="AS51" s="3">
        <f t="shared" si="37"/>
        <v>1</v>
      </c>
    </row>
    <row r="52" spans="1:45" x14ac:dyDescent="0.25">
      <c r="A52">
        <v>51</v>
      </c>
      <c r="B52" s="1">
        <v>43964.627233796302</v>
      </c>
      <c r="C52" s="1">
        <v>43964.628449074102</v>
      </c>
      <c r="D52" s="3" t="s">
        <v>25</v>
      </c>
      <c r="E52" s="3"/>
      <c r="F52" s="4">
        <v>40</v>
      </c>
      <c r="G52" s="2">
        <v>2</v>
      </c>
      <c r="H52" s="4">
        <v>0</v>
      </c>
      <c r="I52" s="2">
        <v>1</v>
      </c>
      <c r="J52" s="6">
        <v>7</v>
      </c>
      <c r="K52" s="4">
        <v>0</v>
      </c>
      <c r="L52" s="4">
        <v>1</v>
      </c>
      <c r="M52" s="3" t="s">
        <v>30</v>
      </c>
      <c r="N52" s="4">
        <v>2</v>
      </c>
      <c r="O52" s="3" t="s">
        <v>34</v>
      </c>
      <c r="P52" s="6">
        <v>7</v>
      </c>
      <c r="Q52" s="2">
        <v>35</v>
      </c>
      <c r="R52" s="4">
        <v>0</v>
      </c>
      <c r="S52" s="6">
        <v>3</v>
      </c>
      <c r="T52" s="4">
        <v>7</v>
      </c>
      <c r="U52" s="3" t="s">
        <v>31</v>
      </c>
      <c r="V52" s="6">
        <v>7</v>
      </c>
      <c r="W52" s="4">
        <v>1</v>
      </c>
      <c r="X52" s="6">
        <v>4</v>
      </c>
      <c r="Y52" s="4">
        <v>2</v>
      </c>
      <c r="Z52" s="2"/>
      <c r="AA52" s="11">
        <f t="shared" si="19"/>
        <v>14.428571428571429</v>
      </c>
      <c r="AB52" s="7">
        <f t="shared" si="20"/>
        <v>5.6</v>
      </c>
      <c r="AC52" t="str">
        <f t="shared" si="21"/>
        <v>0:01:45</v>
      </c>
      <c r="AD52">
        <f t="shared" si="22"/>
        <v>1</v>
      </c>
      <c r="AE52" s="3">
        <f t="shared" si="23"/>
        <v>1</v>
      </c>
      <c r="AF52" s="3">
        <f t="shared" si="24"/>
        <v>1</v>
      </c>
      <c r="AG52" s="3">
        <f t="shared" si="25"/>
        <v>0</v>
      </c>
      <c r="AH52" s="3">
        <f t="shared" si="26"/>
        <v>1</v>
      </c>
      <c r="AI52" s="3">
        <f t="shared" si="27"/>
        <v>0</v>
      </c>
      <c r="AJ52" s="3">
        <f t="shared" si="28"/>
        <v>0</v>
      </c>
      <c r="AK52" s="3">
        <f t="shared" si="29"/>
        <v>0</v>
      </c>
      <c r="AL52" s="3">
        <f t="shared" si="30"/>
        <v>0</v>
      </c>
      <c r="AM52" s="3">
        <f t="shared" si="31"/>
        <v>1</v>
      </c>
      <c r="AN52" s="3">
        <f t="shared" si="32"/>
        <v>1</v>
      </c>
      <c r="AO52" s="3">
        <f t="shared" si="33"/>
        <v>0</v>
      </c>
      <c r="AP52" s="3">
        <f t="shared" si="34"/>
        <v>0</v>
      </c>
      <c r="AQ52" s="3">
        <f t="shared" si="35"/>
        <v>1</v>
      </c>
      <c r="AR52" s="3">
        <f t="shared" si="36"/>
        <v>1</v>
      </c>
      <c r="AS52" s="3">
        <f t="shared" si="37"/>
        <v>1</v>
      </c>
    </row>
    <row r="53" spans="1:45" x14ac:dyDescent="0.25">
      <c r="A53">
        <v>52</v>
      </c>
      <c r="B53" s="1">
        <v>43964.628495370402</v>
      </c>
      <c r="C53" s="1">
        <v>43964.629849536999</v>
      </c>
      <c r="D53" s="3" t="s">
        <v>25</v>
      </c>
      <c r="E53" s="3"/>
      <c r="F53" s="4">
        <v>52</v>
      </c>
      <c r="G53" s="2">
        <v>1</v>
      </c>
      <c r="H53" s="4">
        <v>2</v>
      </c>
      <c r="I53" s="2">
        <v>2</v>
      </c>
      <c r="J53" s="6">
        <v>7</v>
      </c>
      <c r="K53" s="4">
        <v>1</v>
      </c>
      <c r="L53" s="4">
        <v>0</v>
      </c>
      <c r="M53" s="3" t="s">
        <v>40</v>
      </c>
      <c r="N53" s="4">
        <v>0</v>
      </c>
      <c r="O53" s="3" t="s">
        <v>38</v>
      </c>
      <c r="P53" s="6">
        <v>4</v>
      </c>
      <c r="Q53" s="2">
        <v>29</v>
      </c>
      <c r="R53" s="4">
        <v>0</v>
      </c>
      <c r="S53" s="6">
        <v>4</v>
      </c>
      <c r="T53" s="4">
        <v>7</v>
      </c>
      <c r="U53" s="3" t="s">
        <v>34</v>
      </c>
      <c r="V53" s="6">
        <v>5</v>
      </c>
      <c r="W53" s="4">
        <v>0</v>
      </c>
      <c r="X53" s="6">
        <v>6</v>
      </c>
      <c r="Y53" s="4">
        <v>0</v>
      </c>
      <c r="Z53" s="2"/>
      <c r="AA53" s="11">
        <f t="shared" si="19"/>
        <v>14.857142857142858</v>
      </c>
      <c r="AB53" s="7">
        <f t="shared" si="20"/>
        <v>5.2</v>
      </c>
      <c r="AC53" t="str">
        <f t="shared" si="21"/>
        <v>0:01:57</v>
      </c>
      <c r="AD53">
        <f t="shared" si="22"/>
        <v>1</v>
      </c>
      <c r="AE53" s="3">
        <f t="shared" si="23"/>
        <v>1</v>
      </c>
      <c r="AF53" s="3">
        <f t="shared" si="24"/>
        <v>0</v>
      </c>
      <c r="AG53" s="3">
        <f t="shared" si="25"/>
        <v>1</v>
      </c>
      <c r="AH53" s="3">
        <f t="shared" si="26"/>
        <v>1</v>
      </c>
      <c r="AI53" s="3">
        <f t="shared" si="27"/>
        <v>1</v>
      </c>
      <c r="AJ53" s="3">
        <f t="shared" si="28"/>
        <v>0</v>
      </c>
      <c r="AK53" s="3">
        <f t="shared" si="29"/>
        <v>0</v>
      </c>
      <c r="AL53" s="3">
        <f t="shared" si="30"/>
        <v>0</v>
      </c>
      <c r="AM53" s="3">
        <f t="shared" si="31"/>
        <v>0</v>
      </c>
      <c r="AN53" s="3">
        <f t="shared" si="32"/>
        <v>0</v>
      </c>
      <c r="AO53" s="3">
        <f t="shared" si="33"/>
        <v>0</v>
      </c>
      <c r="AP53" s="3">
        <f t="shared" si="34"/>
        <v>0</v>
      </c>
      <c r="AQ53" s="3">
        <f t="shared" si="35"/>
        <v>1</v>
      </c>
      <c r="AR53" s="3">
        <f t="shared" si="36"/>
        <v>0</v>
      </c>
      <c r="AS53" s="3">
        <f t="shared" si="37"/>
        <v>0</v>
      </c>
    </row>
    <row r="54" spans="1:45" x14ac:dyDescent="0.25">
      <c r="A54">
        <v>53</v>
      </c>
      <c r="B54" s="1">
        <v>43964.629479166702</v>
      </c>
      <c r="C54" s="1">
        <v>43964.631921296299</v>
      </c>
      <c r="D54" s="3" t="s">
        <v>25</v>
      </c>
      <c r="E54" s="3"/>
      <c r="F54" s="4">
        <v>70</v>
      </c>
      <c r="G54" s="2">
        <v>1</v>
      </c>
      <c r="H54" s="4">
        <v>2</v>
      </c>
      <c r="I54" s="2">
        <v>0</v>
      </c>
      <c r="J54" s="6">
        <v>7</v>
      </c>
      <c r="K54" s="4">
        <v>5</v>
      </c>
      <c r="L54" s="4">
        <v>1</v>
      </c>
      <c r="M54" s="3" t="s">
        <v>30</v>
      </c>
      <c r="N54" s="4">
        <v>1</v>
      </c>
      <c r="O54" s="3" t="s">
        <v>38</v>
      </c>
      <c r="P54" s="6">
        <v>4</v>
      </c>
      <c r="Q54" s="2">
        <v>24</v>
      </c>
      <c r="R54" s="4">
        <v>0</v>
      </c>
      <c r="S54" s="6">
        <v>6</v>
      </c>
      <c r="T54" s="4">
        <v>7</v>
      </c>
      <c r="U54" s="3" t="s">
        <v>38</v>
      </c>
      <c r="V54" s="6">
        <v>6</v>
      </c>
      <c r="W54" s="4">
        <v>0</v>
      </c>
      <c r="X54" s="6">
        <v>4</v>
      </c>
      <c r="Y54" s="4">
        <v>2</v>
      </c>
      <c r="Z54" s="2"/>
      <c r="AA54" s="11">
        <f t="shared" si="19"/>
        <v>18.571428571428573</v>
      </c>
      <c r="AB54" s="7">
        <f t="shared" si="20"/>
        <v>5.4</v>
      </c>
      <c r="AC54" t="str">
        <f t="shared" si="21"/>
        <v>0:03:31</v>
      </c>
      <c r="AD54">
        <f t="shared" si="22"/>
        <v>1</v>
      </c>
      <c r="AE54" s="3">
        <f t="shared" si="23"/>
        <v>1</v>
      </c>
      <c r="AF54" s="3">
        <f t="shared" si="24"/>
        <v>0</v>
      </c>
      <c r="AG54" s="3">
        <f t="shared" si="25"/>
        <v>1</v>
      </c>
      <c r="AH54" s="3">
        <f t="shared" si="26"/>
        <v>0</v>
      </c>
      <c r="AI54" s="3">
        <f t="shared" si="27"/>
        <v>1</v>
      </c>
      <c r="AJ54" s="3">
        <f t="shared" si="28"/>
        <v>1</v>
      </c>
      <c r="AK54" s="3">
        <f t="shared" si="29"/>
        <v>1</v>
      </c>
      <c r="AL54" s="3">
        <f t="shared" si="30"/>
        <v>0</v>
      </c>
      <c r="AM54" s="3">
        <f t="shared" si="31"/>
        <v>1</v>
      </c>
      <c r="AN54" s="3">
        <f t="shared" si="32"/>
        <v>0</v>
      </c>
      <c r="AO54" s="3">
        <f t="shared" si="33"/>
        <v>0</v>
      </c>
      <c r="AP54" s="3">
        <f t="shared" si="34"/>
        <v>0</v>
      </c>
      <c r="AQ54" s="3">
        <f t="shared" si="35"/>
        <v>1</v>
      </c>
      <c r="AR54" s="3">
        <f t="shared" si="36"/>
        <v>0</v>
      </c>
      <c r="AS54" s="3">
        <f t="shared" si="37"/>
        <v>1</v>
      </c>
    </row>
    <row r="55" spans="1:45" x14ac:dyDescent="0.25">
      <c r="A55">
        <v>54</v>
      </c>
      <c r="B55" s="1">
        <v>43964.633125</v>
      </c>
      <c r="C55" s="1">
        <v>43964.635289351798</v>
      </c>
      <c r="D55" s="3" t="s">
        <v>25</v>
      </c>
      <c r="E55" s="3"/>
      <c r="F55" s="4">
        <v>40</v>
      </c>
      <c r="G55" s="2">
        <v>0</v>
      </c>
      <c r="H55" s="4">
        <v>8</v>
      </c>
      <c r="I55" s="2">
        <v>0</v>
      </c>
      <c r="J55" s="6">
        <v>9</v>
      </c>
      <c r="K55" s="4">
        <v>0</v>
      </c>
      <c r="L55" s="4">
        <v>5</v>
      </c>
      <c r="M55" s="3" t="s">
        <v>30</v>
      </c>
      <c r="N55" s="4">
        <v>2</v>
      </c>
      <c r="O55" s="3" t="s">
        <v>38</v>
      </c>
      <c r="P55" s="6">
        <v>7</v>
      </c>
      <c r="Q55" s="2">
        <v>26</v>
      </c>
      <c r="R55" s="4">
        <v>0</v>
      </c>
      <c r="S55" s="6">
        <v>6</v>
      </c>
      <c r="T55" s="4">
        <v>9</v>
      </c>
      <c r="U55" s="3" t="s">
        <v>31</v>
      </c>
      <c r="V55" s="6">
        <v>2</v>
      </c>
      <c r="W55" s="4">
        <v>0</v>
      </c>
      <c r="X55" s="6">
        <v>5</v>
      </c>
      <c r="Y55" s="4">
        <v>0</v>
      </c>
      <c r="Z55" s="2"/>
      <c r="AA55" s="11">
        <f t="shared" si="19"/>
        <v>16.857142857142858</v>
      </c>
      <c r="AB55" s="7">
        <f t="shared" si="20"/>
        <v>5.8</v>
      </c>
      <c r="AC55" t="str">
        <f t="shared" si="21"/>
        <v>0:03:07</v>
      </c>
      <c r="AD55">
        <f t="shared" si="22"/>
        <v>1</v>
      </c>
      <c r="AE55" s="3">
        <f t="shared" si="23"/>
        <v>0</v>
      </c>
      <c r="AF55" s="3">
        <f t="shared" si="24"/>
        <v>0</v>
      </c>
      <c r="AG55" s="3">
        <f t="shared" si="25"/>
        <v>0</v>
      </c>
      <c r="AH55" s="3">
        <f t="shared" si="26"/>
        <v>0</v>
      </c>
      <c r="AI55" s="3">
        <f t="shared" si="27"/>
        <v>1</v>
      </c>
      <c r="AJ55" s="3">
        <f t="shared" si="28"/>
        <v>0</v>
      </c>
      <c r="AK55" s="3">
        <f t="shared" si="29"/>
        <v>0</v>
      </c>
      <c r="AL55" s="3">
        <f t="shared" si="30"/>
        <v>1</v>
      </c>
      <c r="AM55" s="3">
        <f t="shared" si="31"/>
        <v>1</v>
      </c>
      <c r="AN55" s="3">
        <f t="shared" si="32"/>
        <v>1</v>
      </c>
      <c r="AO55" s="3">
        <f t="shared" si="33"/>
        <v>0</v>
      </c>
      <c r="AP55" s="3">
        <f t="shared" si="34"/>
        <v>0</v>
      </c>
      <c r="AQ55" s="3">
        <f t="shared" si="35"/>
        <v>2</v>
      </c>
      <c r="AR55" s="3">
        <f t="shared" si="36"/>
        <v>0</v>
      </c>
      <c r="AS55" s="3">
        <f t="shared" si="37"/>
        <v>0</v>
      </c>
    </row>
    <row r="56" spans="1:45" x14ac:dyDescent="0.25">
      <c r="A56">
        <v>55</v>
      </c>
      <c r="B56" s="1">
        <v>43964.648495370398</v>
      </c>
      <c r="C56" s="1">
        <v>43964.650636574101</v>
      </c>
      <c r="D56" s="3" t="s">
        <v>25</v>
      </c>
      <c r="E56" s="3"/>
      <c r="F56" s="4">
        <v>56</v>
      </c>
      <c r="G56" s="2">
        <v>3</v>
      </c>
      <c r="H56" s="4">
        <v>5</v>
      </c>
      <c r="I56" s="2">
        <v>1</v>
      </c>
      <c r="J56" s="6">
        <v>8</v>
      </c>
      <c r="K56" s="4">
        <v>0</v>
      </c>
      <c r="L56" s="4">
        <v>0</v>
      </c>
      <c r="M56" s="3" t="s">
        <v>40</v>
      </c>
      <c r="N56" s="4">
        <v>4</v>
      </c>
      <c r="O56" s="3" t="s">
        <v>38</v>
      </c>
      <c r="P56" s="6">
        <v>1</v>
      </c>
      <c r="Q56" s="2">
        <v>28</v>
      </c>
      <c r="R56" s="4">
        <v>0</v>
      </c>
      <c r="S56" s="6">
        <v>7</v>
      </c>
      <c r="T56" s="4">
        <v>7</v>
      </c>
      <c r="U56" s="3" t="s">
        <v>34</v>
      </c>
      <c r="V56" s="6">
        <v>9</v>
      </c>
      <c r="W56" s="4">
        <v>3</v>
      </c>
      <c r="X56" s="6">
        <v>5</v>
      </c>
      <c r="Y56" s="4">
        <v>2</v>
      </c>
      <c r="Z56" s="2"/>
      <c r="AA56" s="11">
        <f t="shared" si="19"/>
        <v>19.571428571428573</v>
      </c>
      <c r="AB56" s="7">
        <f t="shared" si="20"/>
        <v>6</v>
      </c>
      <c r="AC56" t="str">
        <f t="shared" si="21"/>
        <v>0:03:05</v>
      </c>
      <c r="AD56">
        <f t="shared" si="22"/>
        <v>1</v>
      </c>
      <c r="AE56" s="3">
        <f t="shared" si="23"/>
        <v>1</v>
      </c>
      <c r="AF56" s="3">
        <f t="shared" si="24"/>
        <v>1</v>
      </c>
      <c r="AG56" s="3">
        <f t="shared" si="25"/>
        <v>1</v>
      </c>
      <c r="AH56" s="3">
        <f t="shared" si="26"/>
        <v>1</v>
      </c>
      <c r="AI56" s="3">
        <f t="shared" si="27"/>
        <v>1</v>
      </c>
      <c r="AJ56" s="3">
        <f t="shared" si="28"/>
        <v>0</v>
      </c>
      <c r="AK56" s="3">
        <f t="shared" si="29"/>
        <v>0</v>
      </c>
      <c r="AL56" s="3">
        <f t="shared" si="30"/>
        <v>0</v>
      </c>
      <c r="AM56" s="3">
        <f t="shared" si="31"/>
        <v>0</v>
      </c>
      <c r="AN56" s="3">
        <f t="shared" si="32"/>
        <v>1</v>
      </c>
      <c r="AO56" s="3">
        <f t="shared" si="33"/>
        <v>0</v>
      </c>
      <c r="AP56" s="3">
        <f t="shared" si="34"/>
        <v>0</v>
      </c>
      <c r="AQ56" s="3">
        <f t="shared" si="35"/>
        <v>1</v>
      </c>
      <c r="AR56" s="3">
        <f t="shared" si="36"/>
        <v>1</v>
      </c>
      <c r="AS56" s="3">
        <f t="shared" si="37"/>
        <v>1</v>
      </c>
    </row>
    <row r="57" spans="1:45" x14ac:dyDescent="0.25">
      <c r="A57">
        <v>56</v>
      </c>
      <c r="B57" s="1">
        <v>43964.650891203702</v>
      </c>
      <c r="C57" s="1">
        <v>43964.653888888897</v>
      </c>
      <c r="D57" s="3" t="s">
        <v>25</v>
      </c>
      <c r="E57" s="3"/>
      <c r="F57" s="4">
        <v>40</v>
      </c>
      <c r="G57" s="2">
        <v>5</v>
      </c>
      <c r="H57" s="4">
        <v>10</v>
      </c>
      <c r="I57" s="2">
        <v>3</v>
      </c>
      <c r="J57" s="6">
        <v>4</v>
      </c>
      <c r="K57" s="4">
        <v>1</v>
      </c>
      <c r="L57" s="4">
        <v>10</v>
      </c>
      <c r="M57" s="3" t="s">
        <v>30</v>
      </c>
      <c r="N57" s="4">
        <v>0</v>
      </c>
      <c r="O57" s="3" t="s">
        <v>38</v>
      </c>
      <c r="P57" s="6">
        <v>5</v>
      </c>
      <c r="Q57" s="2">
        <v>25</v>
      </c>
      <c r="R57" s="4">
        <v>1</v>
      </c>
      <c r="S57" s="6">
        <v>2</v>
      </c>
      <c r="T57" s="4">
        <v>6</v>
      </c>
      <c r="U57" s="3" t="s">
        <v>38</v>
      </c>
      <c r="V57" s="6">
        <v>9</v>
      </c>
      <c r="W57" s="4">
        <v>1</v>
      </c>
      <c r="X57" s="6">
        <v>1</v>
      </c>
      <c r="Y57" s="4">
        <v>1</v>
      </c>
      <c r="Z57" s="2"/>
      <c r="AA57" s="11">
        <f t="shared" si="19"/>
        <v>16</v>
      </c>
      <c r="AB57" s="7">
        <f t="shared" si="20"/>
        <v>4.2</v>
      </c>
      <c r="AC57" t="str">
        <f t="shared" si="21"/>
        <v>0:04:19</v>
      </c>
      <c r="AD57">
        <f t="shared" si="22"/>
        <v>1</v>
      </c>
      <c r="AE57" s="3">
        <f t="shared" si="23"/>
        <v>1</v>
      </c>
      <c r="AF57" s="3">
        <f t="shared" si="24"/>
        <v>1</v>
      </c>
      <c r="AG57" s="3">
        <f t="shared" si="25"/>
        <v>0</v>
      </c>
      <c r="AH57" s="3">
        <f t="shared" si="26"/>
        <v>1</v>
      </c>
      <c r="AI57" s="3">
        <f t="shared" si="27"/>
        <v>1</v>
      </c>
      <c r="AJ57" s="3">
        <f t="shared" si="28"/>
        <v>0</v>
      </c>
      <c r="AK57" s="3">
        <f t="shared" si="29"/>
        <v>0</v>
      </c>
      <c r="AL57" s="3">
        <f t="shared" si="30"/>
        <v>1</v>
      </c>
      <c r="AM57" s="3">
        <f t="shared" si="31"/>
        <v>1</v>
      </c>
      <c r="AN57" s="3">
        <f t="shared" si="32"/>
        <v>0</v>
      </c>
      <c r="AO57" s="3">
        <f t="shared" si="33"/>
        <v>0</v>
      </c>
      <c r="AP57" s="3">
        <f t="shared" si="34"/>
        <v>0</v>
      </c>
      <c r="AQ57" s="3">
        <f t="shared" si="35"/>
        <v>0</v>
      </c>
      <c r="AR57" s="3">
        <f t="shared" si="36"/>
        <v>1</v>
      </c>
      <c r="AS57" s="3">
        <f t="shared" si="37"/>
        <v>1</v>
      </c>
    </row>
    <row r="58" spans="1:45" x14ac:dyDescent="0.25">
      <c r="A58">
        <v>57</v>
      </c>
      <c r="B58" s="1">
        <v>43964.655185185198</v>
      </c>
      <c r="C58" s="1">
        <v>43964.657048611101</v>
      </c>
      <c r="D58" s="3" t="s">
        <v>25</v>
      </c>
      <c r="E58" s="3"/>
      <c r="F58" s="4">
        <v>40</v>
      </c>
      <c r="G58" s="2">
        <v>1</v>
      </c>
      <c r="H58" s="4">
        <v>0</v>
      </c>
      <c r="I58" s="2">
        <v>2</v>
      </c>
      <c r="J58" s="6">
        <v>5</v>
      </c>
      <c r="K58" s="4">
        <v>2</v>
      </c>
      <c r="L58" s="4">
        <v>1</v>
      </c>
      <c r="M58" s="3" t="s">
        <v>40</v>
      </c>
      <c r="N58" s="4">
        <v>0</v>
      </c>
      <c r="O58" s="3" t="s">
        <v>34</v>
      </c>
      <c r="P58" s="6">
        <v>5</v>
      </c>
      <c r="Q58" s="2">
        <v>27</v>
      </c>
      <c r="R58" s="4">
        <v>0</v>
      </c>
      <c r="S58" s="6">
        <v>3</v>
      </c>
      <c r="T58" s="4">
        <v>6</v>
      </c>
      <c r="U58" s="3" t="s">
        <v>38</v>
      </c>
      <c r="V58" s="6">
        <v>6</v>
      </c>
      <c r="W58" s="4">
        <v>0</v>
      </c>
      <c r="X58" s="6">
        <v>8</v>
      </c>
      <c r="Y58" s="4">
        <v>1</v>
      </c>
      <c r="Z58" s="2"/>
      <c r="AA58" s="11">
        <f t="shared" si="19"/>
        <v>12.285714285714286</v>
      </c>
      <c r="AB58" s="7">
        <f t="shared" si="20"/>
        <v>5.4</v>
      </c>
      <c r="AC58" t="str">
        <f t="shared" si="21"/>
        <v>0:02:41</v>
      </c>
      <c r="AD58">
        <f t="shared" si="22"/>
        <v>1</v>
      </c>
      <c r="AE58" s="3">
        <f t="shared" si="23"/>
        <v>1</v>
      </c>
      <c r="AF58" s="3">
        <f t="shared" si="24"/>
        <v>0</v>
      </c>
      <c r="AG58" s="3">
        <f t="shared" si="25"/>
        <v>0</v>
      </c>
      <c r="AH58" s="3">
        <f t="shared" si="26"/>
        <v>1</v>
      </c>
      <c r="AI58" s="3">
        <f t="shared" si="27"/>
        <v>0</v>
      </c>
      <c r="AJ58" s="3">
        <f t="shared" si="28"/>
        <v>0</v>
      </c>
      <c r="AK58" s="3">
        <f t="shared" si="29"/>
        <v>0</v>
      </c>
      <c r="AL58" s="3">
        <f t="shared" si="30"/>
        <v>0</v>
      </c>
      <c r="AM58" s="3">
        <f t="shared" si="31"/>
        <v>0</v>
      </c>
      <c r="AN58" s="3">
        <f t="shared" si="32"/>
        <v>0</v>
      </c>
      <c r="AO58" s="3">
        <f t="shared" si="33"/>
        <v>0</v>
      </c>
      <c r="AP58" s="3">
        <f t="shared" si="34"/>
        <v>0</v>
      </c>
      <c r="AQ58" s="3">
        <f t="shared" si="35"/>
        <v>0</v>
      </c>
      <c r="AR58" s="3">
        <f t="shared" si="36"/>
        <v>0</v>
      </c>
      <c r="AS58" s="3">
        <f t="shared" si="37"/>
        <v>1</v>
      </c>
    </row>
    <row r="59" spans="1:45" x14ac:dyDescent="0.25">
      <c r="A59">
        <v>58</v>
      </c>
      <c r="B59" s="1">
        <v>43964.658750000002</v>
      </c>
      <c r="C59" s="1">
        <v>43964.660243055601</v>
      </c>
      <c r="D59" s="3" t="s">
        <v>25</v>
      </c>
      <c r="E59" s="3"/>
      <c r="F59" s="4">
        <v>40</v>
      </c>
      <c r="G59" s="2">
        <v>1</v>
      </c>
      <c r="H59" s="4">
        <v>10</v>
      </c>
      <c r="I59" s="2">
        <v>1</v>
      </c>
      <c r="J59" s="6">
        <v>8</v>
      </c>
      <c r="K59" s="4">
        <v>0</v>
      </c>
      <c r="L59" s="4">
        <v>4</v>
      </c>
      <c r="M59" s="3" t="s">
        <v>30</v>
      </c>
      <c r="N59" s="4">
        <v>2</v>
      </c>
      <c r="O59" s="3" t="s">
        <v>34</v>
      </c>
      <c r="P59" s="6">
        <v>4</v>
      </c>
      <c r="Q59" s="2">
        <v>27</v>
      </c>
      <c r="R59" s="4">
        <v>0</v>
      </c>
      <c r="S59" s="6">
        <v>3</v>
      </c>
      <c r="T59" s="4">
        <v>7</v>
      </c>
      <c r="U59" s="3" t="s">
        <v>38</v>
      </c>
      <c r="V59" s="6">
        <v>7</v>
      </c>
      <c r="W59" s="4">
        <v>3</v>
      </c>
      <c r="X59" s="6">
        <v>7</v>
      </c>
      <c r="Y59" s="4">
        <v>1</v>
      </c>
      <c r="Z59" s="2"/>
      <c r="AA59" s="11">
        <f t="shared" si="19"/>
        <v>18.142857142857142</v>
      </c>
      <c r="AB59" s="7">
        <f t="shared" si="20"/>
        <v>5.8</v>
      </c>
      <c r="AC59" t="str">
        <f t="shared" si="21"/>
        <v>0:02:09</v>
      </c>
      <c r="AD59">
        <f t="shared" si="22"/>
        <v>1</v>
      </c>
      <c r="AE59" s="3">
        <f t="shared" si="23"/>
        <v>1</v>
      </c>
      <c r="AF59" s="3">
        <f t="shared" si="24"/>
        <v>0</v>
      </c>
      <c r="AG59" s="3">
        <f t="shared" si="25"/>
        <v>0</v>
      </c>
      <c r="AH59" s="3">
        <f t="shared" si="26"/>
        <v>1</v>
      </c>
      <c r="AI59" s="3">
        <f t="shared" si="27"/>
        <v>0</v>
      </c>
      <c r="AJ59" s="3">
        <f t="shared" si="28"/>
        <v>0</v>
      </c>
      <c r="AK59" s="3">
        <f t="shared" si="29"/>
        <v>0</v>
      </c>
      <c r="AL59" s="3">
        <f t="shared" si="30"/>
        <v>0</v>
      </c>
      <c r="AM59" s="3">
        <f t="shared" si="31"/>
        <v>1</v>
      </c>
      <c r="AN59" s="3">
        <f t="shared" si="32"/>
        <v>1</v>
      </c>
      <c r="AO59" s="3">
        <f t="shared" si="33"/>
        <v>0</v>
      </c>
      <c r="AP59" s="3">
        <f t="shared" si="34"/>
        <v>0</v>
      </c>
      <c r="AQ59" s="3">
        <f t="shared" si="35"/>
        <v>1</v>
      </c>
      <c r="AR59" s="3">
        <f t="shared" si="36"/>
        <v>1</v>
      </c>
      <c r="AS59" s="3">
        <f t="shared" si="37"/>
        <v>1</v>
      </c>
    </row>
    <row r="60" spans="1:45" x14ac:dyDescent="0.25">
      <c r="A60">
        <v>59</v>
      </c>
      <c r="B60" s="1">
        <v>43964.616481481498</v>
      </c>
      <c r="C60" s="1">
        <v>43964.668611111098</v>
      </c>
      <c r="D60" s="3" t="s">
        <v>25</v>
      </c>
      <c r="E60" s="3"/>
      <c r="F60" s="4">
        <v>35</v>
      </c>
      <c r="G60" s="2">
        <v>5</v>
      </c>
      <c r="H60" s="4">
        <v>2</v>
      </c>
      <c r="I60" s="2">
        <v>1</v>
      </c>
      <c r="J60" s="6">
        <v>4</v>
      </c>
      <c r="K60" s="4">
        <v>5</v>
      </c>
      <c r="L60" s="4">
        <v>1</v>
      </c>
      <c r="M60" s="3" t="s">
        <v>40</v>
      </c>
      <c r="N60" s="4">
        <v>1</v>
      </c>
      <c r="O60" s="3" t="s">
        <v>38</v>
      </c>
      <c r="P60" s="6">
        <v>3</v>
      </c>
      <c r="Q60" s="2">
        <v>27</v>
      </c>
      <c r="R60" s="4">
        <v>0</v>
      </c>
      <c r="S60" s="6">
        <v>7</v>
      </c>
      <c r="T60" s="4">
        <v>8</v>
      </c>
      <c r="U60" s="3" t="s">
        <v>31</v>
      </c>
      <c r="V60" s="6">
        <v>7</v>
      </c>
      <c r="W60" s="4">
        <v>0.5</v>
      </c>
      <c r="X60" s="6">
        <v>5</v>
      </c>
      <c r="Y60" s="4">
        <v>2</v>
      </c>
      <c r="Z60" s="2"/>
      <c r="AA60" s="11">
        <f t="shared" si="19"/>
        <v>15.071428571428571</v>
      </c>
      <c r="AB60" s="7">
        <f t="shared" si="20"/>
        <v>5.2</v>
      </c>
      <c r="AC60" t="str">
        <f t="shared" si="21"/>
        <v>1:15:04</v>
      </c>
      <c r="AD60">
        <f t="shared" si="22"/>
        <v>1</v>
      </c>
      <c r="AE60" s="3">
        <f t="shared" si="23"/>
        <v>1</v>
      </c>
      <c r="AF60" s="3">
        <f t="shared" si="24"/>
        <v>1</v>
      </c>
      <c r="AG60" s="3">
        <f t="shared" si="25"/>
        <v>0</v>
      </c>
      <c r="AH60" s="3">
        <f t="shared" si="26"/>
        <v>1</v>
      </c>
      <c r="AI60" s="3">
        <f t="shared" si="27"/>
        <v>1</v>
      </c>
      <c r="AJ60" s="3">
        <f t="shared" si="28"/>
        <v>0</v>
      </c>
      <c r="AK60" s="3">
        <f t="shared" si="29"/>
        <v>1</v>
      </c>
      <c r="AL60" s="3">
        <f t="shared" si="30"/>
        <v>0</v>
      </c>
      <c r="AM60" s="3">
        <f t="shared" si="31"/>
        <v>0</v>
      </c>
      <c r="AN60" s="3">
        <f t="shared" si="32"/>
        <v>0</v>
      </c>
      <c r="AO60" s="3">
        <f t="shared" si="33"/>
        <v>0</v>
      </c>
      <c r="AP60" s="3">
        <f t="shared" si="34"/>
        <v>0</v>
      </c>
      <c r="AQ60" s="3">
        <f t="shared" si="35"/>
        <v>1</v>
      </c>
      <c r="AR60" s="3">
        <f t="shared" si="36"/>
        <v>1</v>
      </c>
      <c r="AS60" s="3">
        <f t="shared" si="37"/>
        <v>1</v>
      </c>
    </row>
    <row r="61" spans="1:45" x14ac:dyDescent="0.25">
      <c r="A61">
        <v>60</v>
      </c>
      <c r="B61" s="1">
        <v>43964.685578703698</v>
      </c>
      <c r="C61" s="1">
        <v>43964.687372685199</v>
      </c>
      <c r="D61" s="3" t="s">
        <v>25</v>
      </c>
      <c r="E61" s="3"/>
      <c r="F61" s="4">
        <v>60</v>
      </c>
      <c r="G61" s="2">
        <v>1</v>
      </c>
      <c r="H61" s="4">
        <v>5</v>
      </c>
      <c r="I61" s="2">
        <v>1</v>
      </c>
      <c r="J61" s="6">
        <v>6</v>
      </c>
      <c r="K61" s="4">
        <v>6</v>
      </c>
      <c r="L61" s="4">
        <v>4</v>
      </c>
      <c r="M61" s="3" t="s">
        <v>30</v>
      </c>
      <c r="N61" s="4">
        <v>7</v>
      </c>
      <c r="O61" s="3" t="s">
        <v>31</v>
      </c>
      <c r="P61" s="6">
        <v>6</v>
      </c>
      <c r="Q61" s="2">
        <v>30</v>
      </c>
      <c r="R61" s="4">
        <v>5</v>
      </c>
      <c r="S61" s="6">
        <v>7</v>
      </c>
      <c r="T61" s="4">
        <v>8</v>
      </c>
      <c r="U61" s="3" t="s">
        <v>31</v>
      </c>
      <c r="V61" s="6">
        <v>5</v>
      </c>
      <c r="W61" s="4">
        <v>1</v>
      </c>
      <c r="X61" s="6">
        <v>9</v>
      </c>
      <c r="Y61" s="4">
        <v>1</v>
      </c>
      <c r="Z61" s="2"/>
      <c r="AA61" s="11">
        <f t="shared" si="19"/>
        <v>21.571428571428573</v>
      </c>
      <c r="AB61" s="7">
        <f t="shared" si="20"/>
        <v>6.6</v>
      </c>
      <c r="AC61" t="str">
        <f t="shared" si="21"/>
        <v>0:02:35</v>
      </c>
      <c r="AD61">
        <f t="shared" si="22"/>
        <v>1</v>
      </c>
      <c r="AE61" s="3">
        <f t="shared" si="23"/>
        <v>1</v>
      </c>
      <c r="AF61" s="3">
        <f t="shared" si="24"/>
        <v>0</v>
      </c>
      <c r="AG61" s="3">
        <f t="shared" si="25"/>
        <v>1</v>
      </c>
      <c r="AH61" s="3">
        <f t="shared" si="26"/>
        <v>1</v>
      </c>
      <c r="AI61" s="3">
        <f t="shared" si="27"/>
        <v>2</v>
      </c>
      <c r="AJ61" s="3">
        <f t="shared" si="28"/>
        <v>1</v>
      </c>
      <c r="AK61" s="3">
        <f t="shared" si="29"/>
        <v>1</v>
      </c>
      <c r="AL61" s="3">
        <f t="shared" si="30"/>
        <v>0</v>
      </c>
      <c r="AM61" s="3">
        <f t="shared" si="31"/>
        <v>1</v>
      </c>
      <c r="AN61" s="3">
        <f t="shared" si="32"/>
        <v>1</v>
      </c>
      <c r="AO61" s="3">
        <f t="shared" si="33"/>
        <v>0</v>
      </c>
      <c r="AP61" s="3">
        <f t="shared" si="34"/>
        <v>1</v>
      </c>
      <c r="AQ61" s="3">
        <f t="shared" si="35"/>
        <v>1</v>
      </c>
      <c r="AR61" s="3">
        <f t="shared" si="36"/>
        <v>1</v>
      </c>
      <c r="AS61" s="3">
        <f t="shared" si="37"/>
        <v>1</v>
      </c>
    </row>
    <row r="62" spans="1:45" x14ac:dyDescent="0.25">
      <c r="A62">
        <v>61</v>
      </c>
      <c r="B62" s="1">
        <v>43964.702384259297</v>
      </c>
      <c r="C62" s="1">
        <v>43964.703564814801</v>
      </c>
      <c r="D62" s="3" t="s">
        <v>25</v>
      </c>
      <c r="E62" s="3"/>
      <c r="F62" s="4">
        <v>60</v>
      </c>
      <c r="G62" s="2">
        <v>5</v>
      </c>
      <c r="H62" s="4">
        <v>3</v>
      </c>
      <c r="I62" s="2">
        <v>2</v>
      </c>
      <c r="J62" s="6">
        <v>5</v>
      </c>
      <c r="K62" s="4">
        <v>5</v>
      </c>
      <c r="L62" s="4">
        <v>1</v>
      </c>
      <c r="M62" s="3" t="s">
        <v>30</v>
      </c>
      <c r="N62" s="4">
        <v>0</v>
      </c>
      <c r="O62" s="3" t="s">
        <v>31</v>
      </c>
      <c r="P62" s="6">
        <v>7</v>
      </c>
      <c r="Q62" s="2">
        <v>42</v>
      </c>
      <c r="R62" s="4">
        <v>1</v>
      </c>
      <c r="S62" s="6">
        <v>6</v>
      </c>
      <c r="T62" s="4">
        <v>6</v>
      </c>
      <c r="U62" s="3" t="s">
        <v>34</v>
      </c>
      <c r="V62" s="6">
        <v>6</v>
      </c>
      <c r="W62" s="4">
        <v>0</v>
      </c>
      <c r="X62" s="6">
        <v>6</v>
      </c>
      <c r="Y62" s="4">
        <v>5</v>
      </c>
      <c r="Z62" s="2"/>
      <c r="AA62" s="11">
        <f t="shared" si="19"/>
        <v>16.714285714285715</v>
      </c>
      <c r="AB62" s="7">
        <f t="shared" si="20"/>
        <v>6</v>
      </c>
      <c r="AC62" t="str">
        <f t="shared" si="21"/>
        <v>0:01:42</v>
      </c>
      <c r="AD62">
        <f t="shared" si="22"/>
        <v>1</v>
      </c>
      <c r="AE62" s="3">
        <f t="shared" si="23"/>
        <v>1</v>
      </c>
      <c r="AF62" s="3">
        <f t="shared" si="24"/>
        <v>1</v>
      </c>
      <c r="AG62" s="3">
        <f t="shared" si="25"/>
        <v>1</v>
      </c>
      <c r="AH62" s="3">
        <f t="shared" si="26"/>
        <v>1</v>
      </c>
      <c r="AI62" s="3">
        <f t="shared" si="27"/>
        <v>2</v>
      </c>
      <c r="AJ62" s="3">
        <f t="shared" si="28"/>
        <v>1</v>
      </c>
      <c r="AK62" s="3">
        <f t="shared" si="29"/>
        <v>1</v>
      </c>
      <c r="AL62" s="3">
        <f t="shared" si="30"/>
        <v>0</v>
      </c>
      <c r="AM62" s="3">
        <f t="shared" si="31"/>
        <v>1</v>
      </c>
      <c r="AN62" s="3">
        <f t="shared" si="32"/>
        <v>0</v>
      </c>
      <c r="AO62" s="3">
        <f t="shared" si="33"/>
        <v>0</v>
      </c>
      <c r="AP62" s="3">
        <f t="shared" si="34"/>
        <v>0</v>
      </c>
      <c r="AQ62" s="3">
        <f t="shared" si="35"/>
        <v>0</v>
      </c>
      <c r="AR62" s="3">
        <f t="shared" si="36"/>
        <v>0</v>
      </c>
      <c r="AS62" s="3">
        <f t="shared" si="37"/>
        <v>1</v>
      </c>
    </row>
    <row r="63" spans="1:45" x14ac:dyDescent="0.25">
      <c r="A63">
        <v>62</v>
      </c>
      <c r="B63" s="1">
        <v>43964.7040277778</v>
      </c>
      <c r="C63" s="1">
        <v>43964.705972222197</v>
      </c>
      <c r="D63" s="3" t="s">
        <v>25</v>
      </c>
      <c r="E63" s="3"/>
      <c r="F63" s="4">
        <v>40</v>
      </c>
      <c r="G63" s="2">
        <v>1</v>
      </c>
      <c r="H63" s="4">
        <v>5</v>
      </c>
      <c r="I63" s="2">
        <v>1</v>
      </c>
      <c r="J63" s="6">
        <v>7</v>
      </c>
      <c r="K63" s="4">
        <v>1</v>
      </c>
      <c r="L63" s="4">
        <v>30</v>
      </c>
      <c r="M63" s="3" t="s">
        <v>30</v>
      </c>
      <c r="N63" s="4">
        <v>0</v>
      </c>
      <c r="O63" s="3" t="s">
        <v>31</v>
      </c>
      <c r="P63" s="6">
        <v>6</v>
      </c>
      <c r="Q63" s="2">
        <v>26</v>
      </c>
      <c r="R63" s="4">
        <v>4</v>
      </c>
      <c r="S63" s="6">
        <v>6</v>
      </c>
      <c r="T63" s="4">
        <v>6</v>
      </c>
      <c r="U63" s="3" t="s">
        <v>31</v>
      </c>
      <c r="V63" s="6">
        <v>7</v>
      </c>
      <c r="W63" s="4">
        <v>1</v>
      </c>
      <c r="X63" s="6">
        <v>6</v>
      </c>
      <c r="Y63" s="4">
        <v>10</v>
      </c>
      <c r="Z63" s="2"/>
      <c r="AA63" s="11">
        <f t="shared" si="19"/>
        <v>19.857142857142858</v>
      </c>
      <c r="AB63" s="7">
        <f t="shared" si="20"/>
        <v>6.4</v>
      </c>
      <c r="AC63" t="str">
        <f t="shared" si="21"/>
        <v>0:02:48</v>
      </c>
      <c r="AD63">
        <f t="shared" si="22"/>
        <v>1</v>
      </c>
      <c r="AE63" s="3">
        <f t="shared" si="23"/>
        <v>1</v>
      </c>
      <c r="AF63" s="3">
        <f t="shared" si="24"/>
        <v>0</v>
      </c>
      <c r="AG63" s="3">
        <f t="shared" si="25"/>
        <v>0</v>
      </c>
      <c r="AH63" s="3">
        <f t="shared" si="26"/>
        <v>1</v>
      </c>
      <c r="AI63" s="3">
        <f t="shared" si="27"/>
        <v>2</v>
      </c>
      <c r="AJ63" s="3">
        <f t="shared" si="28"/>
        <v>0</v>
      </c>
      <c r="AK63" s="3">
        <f t="shared" si="29"/>
        <v>0</v>
      </c>
      <c r="AL63" s="3">
        <f t="shared" si="30"/>
        <v>1</v>
      </c>
      <c r="AM63" s="3">
        <f t="shared" si="31"/>
        <v>1</v>
      </c>
      <c r="AN63" s="3">
        <f t="shared" si="32"/>
        <v>0</v>
      </c>
      <c r="AO63" s="3">
        <f t="shared" si="33"/>
        <v>0</v>
      </c>
      <c r="AP63" s="3">
        <f t="shared" si="34"/>
        <v>0</v>
      </c>
      <c r="AQ63" s="3">
        <f t="shared" si="35"/>
        <v>0</v>
      </c>
      <c r="AR63" s="3">
        <f t="shared" si="36"/>
        <v>1</v>
      </c>
      <c r="AS63" s="3">
        <f t="shared" si="37"/>
        <v>1</v>
      </c>
    </row>
    <row r="64" spans="1:45" x14ac:dyDescent="0.25">
      <c r="A64">
        <v>63</v>
      </c>
      <c r="B64" s="1">
        <v>43964.719074074099</v>
      </c>
      <c r="C64" s="1">
        <v>43964.720428240696</v>
      </c>
      <c r="D64" s="3" t="s">
        <v>25</v>
      </c>
      <c r="E64" s="3"/>
      <c r="F64" s="4">
        <v>48</v>
      </c>
      <c r="G64" s="2">
        <v>1</v>
      </c>
      <c r="H64" s="4">
        <v>0</v>
      </c>
      <c r="I64" s="2">
        <v>2</v>
      </c>
      <c r="J64" s="6">
        <v>0</v>
      </c>
      <c r="K64" s="4">
        <v>0</v>
      </c>
      <c r="L64" s="4">
        <v>10</v>
      </c>
      <c r="M64" s="3" t="s">
        <v>30</v>
      </c>
      <c r="N64" s="4">
        <v>0</v>
      </c>
      <c r="O64" s="3" t="s">
        <v>34</v>
      </c>
      <c r="P64" s="6">
        <v>0</v>
      </c>
      <c r="Q64" s="2">
        <v>26</v>
      </c>
      <c r="R64" s="4">
        <v>2</v>
      </c>
      <c r="S64" s="6">
        <v>2</v>
      </c>
      <c r="T64" s="4">
        <v>4</v>
      </c>
      <c r="U64" s="3" t="s">
        <v>31</v>
      </c>
      <c r="V64" s="6">
        <v>2</v>
      </c>
      <c r="W64" s="4">
        <v>1</v>
      </c>
      <c r="X64" s="6">
        <v>6</v>
      </c>
      <c r="Y64" s="4">
        <v>0</v>
      </c>
      <c r="Z64" s="2"/>
      <c r="AA64" s="11">
        <f t="shared" si="19"/>
        <v>13.571428571428571</v>
      </c>
      <c r="AB64" s="7">
        <f t="shared" si="20"/>
        <v>2</v>
      </c>
      <c r="AC64" t="str">
        <f t="shared" si="21"/>
        <v>0:01:57</v>
      </c>
      <c r="AD64">
        <f t="shared" si="22"/>
        <v>1</v>
      </c>
      <c r="AE64" s="3">
        <f t="shared" si="23"/>
        <v>1</v>
      </c>
      <c r="AF64" s="3">
        <f t="shared" si="24"/>
        <v>0</v>
      </c>
      <c r="AG64" s="3">
        <f t="shared" si="25"/>
        <v>1</v>
      </c>
      <c r="AH64" s="3">
        <f t="shared" si="26"/>
        <v>1</v>
      </c>
      <c r="AI64" s="3">
        <f t="shared" si="27"/>
        <v>0</v>
      </c>
      <c r="AJ64" s="3">
        <f t="shared" si="28"/>
        <v>0</v>
      </c>
      <c r="AK64" s="3">
        <f t="shared" si="29"/>
        <v>0</v>
      </c>
      <c r="AL64" s="3">
        <f t="shared" si="30"/>
        <v>1</v>
      </c>
      <c r="AM64" s="3">
        <f t="shared" si="31"/>
        <v>1</v>
      </c>
      <c r="AN64" s="3">
        <f t="shared" si="32"/>
        <v>0</v>
      </c>
      <c r="AO64" s="3">
        <f t="shared" si="33"/>
        <v>0</v>
      </c>
      <c r="AP64" s="3">
        <f t="shared" si="34"/>
        <v>0</v>
      </c>
      <c r="AQ64" s="3">
        <f t="shared" si="35"/>
        <v>0</v>
      </c>
      <c r="AR64" s="3">
        <f t="shared" si="36"/>
        <v>1</v>
      </c>
      <c r="AS64" s="3">
        <f t="shared" si="37"/>
        <v>0</v>
      </c>
    </row>
    <row r="65" spans="1:45" x14ac:dyDescent="0.25">
      <c r="A65">
        <v>64</v>
      </c>
      <c r="B65" s="1">
        <v>43964.723854166703</v>
      </c>
      <c r="C65" s="1">
        <v>43964.725370370397</v>
      </c>
      <c r="D65" s="3" t="s">
        <v>25</v>
      </c>
      <c r="E65" s="3"/>
      <c r="F65" s="4">
        <v>15</v>
      </c>
      <c r="G65" s="2">
        <v>1</v>
      </c>
      <c r="H65" s="4">
        <v>15</v>
      </c>
      <c r="I65" s="2">
        <v>1</v>
      </c>
      <c r="J65" s="6">
        <v>7</v>
      </c>
      <c r="K65" s="4">
        <v>15</v>
      </c>
      <c r="L65" s="4">
        <v>2</v>
      </c>
      <c r="M65" s="3" t="s">
        <v>40</v>
      </c>
      <c r="N65" s="4">
        <v>1</v>
      </c>
      <c r="O65" s="3" t="s">
        <v>31</v>
      </c>
      <c r="P65" s="6">
        <v>7</v>
      </c>
      <c r="Q65" s="2">
        <v>32</v>
      </c>
      <c r="R65" s="4">
        <v>2</v>
      </c>
      <c r="S65" s="6">
        <v>6</v>
      </c>
      <c r="T65" s="4">
        <v>8</v>
      </c>
      <c r="U65" s="3" t="s">
        <v>31</v>
      </c>
      <c r="V65" s="6">
        <v>6</v>
      </c>
      <c r="W65" s="4">
        <v>0</v>
      </c>
      <c r="X65" s="6">
        <v>3</v>
      </c>
      <c r="Y65" s="4">
        <v>5</v>
      </c>
      <c r="Z65" s="2"/>
      <c r="AA65" s="11">
        <f t="shared" si="19"/>
        <v>15.857142857142858</v>
      </c>
      <c r="AB65" s="7">
        <f t="shared" si="20"/>
        <v>5.8</v>
      </c>
      <c r="AC65" t="str">
        <f t="shared" si="21"/>
        <v>0:02:11</v>
      </c>
      <c r="AD65">
        <f t="shared" si="22"/>
        <v>1</v>
      </c>
      <c r="AE65" s="3">
        <f t="shared" si="23"/>
        <v>1</v>
      </c>
      <c r="AF65" s="3">
        <f t="shared" si="24"/>
        <v>0</v>
      </c>
      <c r="AG65" s="3">
        <f t="shared" si="25"/>
        <v>0</v>
      </c>
      <c r="AH65" s="3">
        <f t="shared" si="26"/>
        <v>1</v>
      </c>
      <c r="AI65" s="3">
        <f t="shared" si="27"/>
        <v>2</v>
      </c>
      <c r="AJ65" s="3">
        <f t="shared" si="28"/>
        <v>0</v>
      </c>
      <c r="AK65" s="3">
        <f t="shared" si="29"/>
        <v>1</v>
      </c>
      <c r="AL65" s="3">
        <f t="shared" si="30"/>
        <v>0</v>
      </c>
      <c r="AM65" s="3">
        <f t="shared" si="31"/>
        <v>0</v>
      </c>
      <c r="AN65" s="3">
        <f t="shared" si="32"/>
        <v>0</v>
      </c>
      <c r="AO65" s="3">
        <f t="shared" si="33"/>
        <v>0</v>
      </c>
      <c r="AP65" s="3">
        <f t="shared" si="34"/>
        <v>0</v>
      </c>
      <c r="AQ65" s="3">
        <f t="shared" si="35"/>
        <v>1</v>
      </c>
      <c r="AR65" s="3">
        <f t="shared" si="36"/>
        <v>0</v>
      </c>
      <c r="AS65" s="3">
        <f t="shared" si="37"/>
        <v>1</v>
      </c>
    </row>
    <row r="66" spans="1:45" x14ac:dyDescent="0.25">
      <c r="A66">
        <v>65</v>
      </c>
      <c r="B66" s="1">
        <v>43964.7277314815</v>
      </c>
      <c r="C66" s="1">
        <v>43964.729166666701</v>
      </c>
      <c r="D66" s="3" t="s">
        <v>25</v>
      </c>
      <c r="E66" s="3"/>
      <c r="F66" s="4">
        <v>40</v>
      </c>
      <c r="G66" s="2">
        <v>1</v>
      </c>
      <c r="H66" s="4">
        <v>0</v>
      </c>
      <c r="I66" s="2">
        <v>0</v>
      </c>
      <c r="J66" s="6">
        <v>8</v>
      </c>
      <c r="K66" s="4">
        <v>0</v>
      </c>
      <c r="L66" s="4">
        <v>10</v>
      </c>
      <c r="M66" s="3" t="s">
        <v>30</v>
      </c>
      <c r="N66" s="4">
        <v>6</v>
      </c>
      <c r="O66" s="3" t="s">
        <v>38</v>
      </c>
      <c r="P66" s="6">
        <v>5</v>
      </c>
      <c r="Q66" s="2">
        <v>31</v>
      </c>
      <c r="R66" s="4">
        <v>0</v>
      </c>
      <c r="S66" s="6">
        <v>8</v>
      </c>
      <c r="T66" s="4">
        <v>6</v>
      </c>
      <c r="U66" s="3" t="s">
        <v>38</v>
      </c>
      <c r="V66" s="6">
        <v>5</v>
      </c>
      <c r="W66" s="4">
        <v>2</v>
      </c>
      <c r="X66" s="6">
        <v>6</v>
      </c>
      <c r="Y66" s="4">
        <v>2</v>
      </c>
      <c r="Z66" s="2"/>
      <c r="AA66" s="11">
        <f t="shared" ref="AA66:AA91" si="38">SUM(F66,H66,K66, L66,N66,R66,(T66*7),(W66*7),Y66)/7</f>
        <v>16.285714285714285</v>
      </c>
      <c r="AB66" s="7">
        <f t="shared" ref="AB66:AB91" si="39">AVERAGE(J66,P66,S66,V66,X66)</f>
        <v>6.4</v>
      </c>
      <c r="AC66" t="str">
        <f t="shared" ref="AC66:AC91" si="40">TEXT(C66-B66, "h:mm:ss")</f>
        <v>0:02:04</v>
      </c>
      <c r="AD66">
        <f t="shared" ref="AD66:AD91" si="41">IF(F66&gt;=15, 1, 0)</f>
        <v>1</v>
      </c>
      <c r="AE66" s="3">
        <f t="shared" ref="AE66:AE91" si="42">IF(G66&gt;0, 1, 0)</f>
        <v>1</v>
      </c>
      <c r="AF66" s="3">
        <f t="shared" ref="AF66:AF91" si="43">IF(G66&gt;1, 1, 0)</f>
        <v>0</v>
      </c>
      <c r="AG66" s="3">
        <f t="shared" ref="AG66:AG91" si="44">IF(F66&gt;40, 1, 0)</f>
        <v>0</v>
      </c>
      <c r="AH66" s="3">
        <f t="shared" ref="AH66:AH91" si="45">IF(I66&gt;0, 1, 0)</f>
        <v>0</v>
      </c>
      <c r="AI66" s="3">
        <f t="shared" ref="AI66:AI91" si="46">_xlfn.IFS(O66="More", 0, O66="No Change", 1, O66="Less", 2)</f>
        <v>1</v>
      </c>
      <c r="AJ66" s="3">
        <f t="shared" ref="AJ66:AJ91" si="47">IF(F66&gt;=60, 1, 0)</f>
        <v>0</v>
      </c>
      <c r="AK66" s="3">
        <f t="shared" ref="AK66:AK91" si="48">IF(K66&gt;=5, 1, 0)</f>
        <v>0</v>
      </c>
      <c r="AL66" s="3">
        <f t="shared" ref="AL66:AL91" si="49">IF(L66&gt;=5, 1, 0)</f>
        <v>1</v>
      </c>
      <c r="AM66" s="3">
        <f t="shared" ref="AM66:AM91" si="50">IF(M66="Yes", 1, 0)</f>
        <v>1</v>
      </c>
      <c r="AN66" s="3">
        <f t="shared" ref="AN66:AN91" si="51">IF(N66&gt;=2, 1, 0)</f>
        <v>1</v>
      </c>
      <c r="AO66" s="3">
        <f t="shared" ref="AO66:AO91" si="52">IF(N66&gt;=10, 1, 0)</f>
        <v>0</v>
      </c>
      <c r="AP66" s="3">
        <f t="shared" ref="AP66:AP91" si="53">IF(R66&gt;=5, 1, 0)</f>
        <v>0</v>
      </c>
      <c r="AQ66" s="3">
        <f t="shared" ref="AQ66:AQ91" si="54">_xlfn.IFS(T66&gt;=9, 2, T66&gt;=7, 1, T66&lt;7, 0)</f>
        <v>0</v>
      </c>
      <c r="AR66" s="3">
        <f t="shared" ref="AR66:AR91" si="55">IF(W66&gt;0, 1, 0)</f>
        <v>1</v>
      </c>
      <c r="AS66" s="3">
        <f t="shared" ref="AS66:AS91" si="56">IF(Y66&gt;0, 1, 0)</f>
        <v>1</v>
      </c>
    </row>
    <row r="67" spans="1:45" x14ac:dyDescent="0.25">
      <c r="A67">
        <v>66</v>
      </c>
      <c r="B67" s="1">
        <v>43964.7265162037</v>
      </c>
      <c r="C67" s="1">
        <v>43964.730648148099</v>
      </c>
      <c r="D67" s="3" t="s">
        <v>25</v>
      </c>
      <c r="E67" s="3"/>
      <c r="F67" s="4">
        <v>40</v>
      </c>
      <c r="G67" s="2">
        <v>2</v>
      </c>
      <c r="H67" s="4">
        <v>5</v>
      </c>
      <c r="I67" s="2">
        <v>1</v>
      </c>
      <c r="J67" s="6">
        <v>5</v>
      </c>
      <c r="K67" s="4">
        <v>2</v>
      </c>
      <c r="L67" s="4">
        <v>3</v>
      </c>
      <c r="M67" s="3" t="s">
        <v>30</v>
      </c>
      <c r="N67" s="4">
        <v>5</v>
      </c>
      <c r="O67" s="3" t="s">
        <v>38</v>
      </c>
      <c r="P67" s="6">
        <v>4</v>
      </c>
      <c r="Q67" s="2">
        <v>40</v>
      </c>
      <c r="R67" s="4">
        <v>0</v>
      </c>
      <c r="S67" s="6">
        <v>9</v>
      </c>
      <c r="T67" s="4">
        <v>7</v>
      </c>
      <c r="U67" s="3" t="s">
        <v>34</v>
      </c>
      <c r="V67" s="6">
        <v>6</v>
      </c>
      <c r="W67" s="4">
        <v>3</v>
      </c>
      <c r="X67" s="6">
        <v>1</v>
      </c>
      <c r="Y67" s="4">
        <v>5</v>
      </c>
      <c r="Z67" s="2"/>
      <c r="AA67" s="11">
        <f t="shared" si="38"/>
        <v>18.571428571428573</v>
      </c>
      <c r="AB67" s="7">
        <f t="shared" si="39"/>
        <v>5</v>
      </c>
      <c r="AC67" t="str">
        <f t="shared" si="40"/>
        <v>0:05:57</v>
      </c>
      <c r="AD67">
        <f t="shared" si="41"/>
        <v>1</v>
      </c>
      <c r="AE67" s="3">
        <f t="shared" si="42"/>
        <v>1</v>
      </c>
      <c r="AF67" s="3">
        <f t="shared" si="43"/>
        <v>1</v>
      </c>
      <c r="AG67" s="3">
        <f t="shared" si="44"/>
        <v>0</v>
      </c>
      <c r="AH67" s="3">
        <f t="shared" si="45"/>
        <v>1</v>
      </c>
      <c r="AI67" s="3">
        <f t="shared" si="46"/>
        <v>1</v>
      </c>
      <c r="AJ67" s="3">
        <f t="shared" si="47"/>
        <v>0</v>
      </c>
      <c r="AK67" s="3">
        <f t="shared" si="48"/>
        <v>0</v>
      </c>
      <c r="AL67" s="3">
        <f t="shared" si="49"/>
        <v>0</v>
      </c>
      <c r="AM67" s="3">
        <f t="shared" si="50"/>
        <v>1</v>
      </c>
      <c r="AN67" s="3">
        <f t="shared" si="51"/>
        <v>1</v>
      </c>
      <c r="AO67" s="3">
        <f t="shared" si="52"/>
        <v>0</v>
      </c>
      <c r="AP67" s="3">
        <f t="shared" si="53"/>
        <v>0</v>
      </c>
      <c r="AQ67" s="3">
        <f t="shared" si="54"/>
        <v>1</v>
      </c>
      <c r="AR67" s="3">
        <f t="shared" si="55"/>
        <v>1</v>
      </c>
      <c r="AS67" s="3">
        <f t="shared" si="56"/>
        <v>1</v>
      </c>
    </row>
    <row r="68" spans="1:45" x14ac:dyDescent="0.25">
      <c r="A68">
        <v>67</v>
      </c>
      <c r="B68" s="1">
        <v>43964.730370370402</v>
      </c>
      <c r="C68" s="1">
        <v>43964.7323032407</v>
      </c>
      <c r="D68" s="3" t="s">
        <v>25</v>
      </c>
      <c r="E68" s="3"/>
      <c r="F68" s="4">
        <v>12</v>
      </c>
      <c r="G68" s="2">
        <v>3</v>
      </c>
      <c r="H68" s="4">
        <v>2</v>
      </c>
      <c r="I68" s="2">
        <v>1</v>
      </c>
      <c r="J68" s="6">
        <v>6</v>
      </c>
      <c r="K68" s="4">
        <v>8</v>
      </c>
      <c r="L68" s="4">
        <v>2</v>
      </c>
      <c r="M68" s="3" t="s">
        <v>40</v>
      </c>
      <c r="N68" s="4">
        <v>5</v>
      </c>
      <c r="O68" s="3" t="s">
        <v>38</v>
      </c>
      <c r="P68" s="6">
        <v>7</v>
      </c>
      <c r="Q68" s="2">
        <v>34</v>
      </c>
      <c r="R68" s="4">
        <v>4</v>
      </c>
      <c r="S68" s="6">
        <v>5</v>
      </c>
      <c r="T68" s="4">
        <v>7</v>
      </c>
      <c r="U68" s="3" t="s">
        <v>31</v>
      </c>
      <c r="V68" s="6">
        <v>6</v>
      </c>
      <c r="W68" s="4">
        <v>1</v>
      </c>
      <c r="X68" s="6">
        <v>5</v>
      </c>
      <c r="Y68" s="4">
        <v>4</v>
      </c>
      <c r="Z68" s="2"/>
      <c r="AA68" s="11">
        <f t="shared" si="38"/>
        <v>13.285714285714286</v>
      </c>
      <c r="AB68" s="7">
        <f t="shared" si="39"/>
        <v>5.8</v>
      </c>
      <c r="AC68" t="str">
        <f t="shared" si="40"/>
        <v>0:02:47</v>
      </c>
      <c r="AD68">
        <f t="shared" si="41"/>
        <v>0</v>
      </c>
      <c r="AE68" s="3">
        <f t="shared" si="42"/>
        <v>1</v>
      </c>
      <c r="AF68" s="3">
        <f t="shared" si="43"/>
        <v>1</v>
      </c>
      <c r="AG68" s="3">
        <f t="shared" si="44"/>
        <v>0</v>
      </c>
      <c r="AH68" s="3">
        <f t="shared" si="45"/>
        <v>1</v>
      </c>
      <c r="AI68" s="3">
        <f t="shared" si="46"/>
        <v>1</v>
      </c>
      <c r="AJ68" s="3">
        <f t="shared" si="47"/>
        <v>0</v>
      </c>
      <c r="AK68" s="3">
        <f t="shared" si="48"/>
        <v>1</v>
      </c>
      <c r="AL68" s="3">
        <f t="shared" si="49"/>
        <v>0</v>
      </c>
      <c r="AM68" s="3">
        <f t="shared" si="50"/>
        <v>0</v>
      </c>
      <c r="AN68" s="3">
        <f t="shared" si="51"/>
        <v>1</v>
      </c>
      <c r="AO68" s="3">
        <f t="shared" si="52"/>
        <v>0</v>
      </c>
      <c r="AP68" s="3">
        <f t="shared" si="53"/>
        <v>0</v>
      </c>
      <c r="AQ68" s="3">
        <f t="shared" si="54"/>
        <v>1</v>
      </c>
      <c r="AR68" s="3">
        <f t="shared" si="55"/>
        <v>1</v>
      </c>
      <c r="AS68" s="3">
        <f t="shared" si="56"/>
        <v>1</v>
      </c>
    </row>
    <row r="69" spans="1:45" x14ac:dyDescent="0.25">
      <c r="A69">
        <v>68</v>
      </c>
      <c r="B69" s="1">
        <v>43964.7356828704</v>
      </c>
      <c r="C69" s="1">
        <v>43964.738113425898</v>
      </c>
      <c r="D69" s="3" t="s">
        <v>25</v>
      </c>
      <c r="E69" s="3"/>
      <c r="F69" s="4">
        <v>60</v>
      </c>
      <c r="G69" s="2">
        <v>1</v>
      </c>
      <c r="H69" s="4">
        <v>5</v>
      </c>
      <c r="I69" s="2">
        <v>0</v>
      </c>
      <c r="J69" s="6">
        <v>5</v>
      </c>
      <c r="K69" s="4">
        <v>5</v>
      </c>
      <c r="L69" s="4">
        <v>1</v>
      </c>
      <c r="M69" s="3" t="s">
        <v>30</v>
      </c>
      <c r="N69" s="4">
        <v>5</v>
      </c>
      <c r="O69" s="3" t="s">
        <v>34</v>
      </c>
      <c r="P69" s="6">
        <v>2</v>
      </c>
      <c r="Q69" s="2">
        <v>33</v>
      </c>
      <c r="R69" s="4">
        <v>1</v>
      </c>
      <c r="S69" s="6">
        <v>3</v>
      </c>
      <c r="T69" s="4">
        <v>8</v>
      </c>
      <c r="U69" s="3" t="s">
        <v>31</v>
      </c>
      <c r="V69" s="6">
        <v>3</v>
      </c>
      <c r="W69" s="4">
        <v>1</v>
      </c>
      <c r="X69" s="6">
        <v>7</v>
      </c>
      <c r="Y69" s="4">
        <v>3</v>
      </c>
      <c r="Z69" s="2"/>
      <c r="AA69" s="11">
        <f t="shared" si="38"/>
        <v>20.428571428571427</v>
      </c>
      <c r="AB69" s="7">
        <f t="shared" si="39"/>
        <v>4</v>
      </c>
      <c r="AC69" t="str">
        <f t="shared" si="40"/>
        <v>0:03:30</v>
      </c>
      <c r="AD69">
        <f t="shared" si="41"/>
        <v>1</v>
      </c>
      <c r="AE69" s="3">
        <f t="shared" si="42"/>
        <v>1</v>
      </c>
      <c r="AF69" s="3">
        <f t="shared" si="43"/>
        <v>0</v>
      </c>
      <c r="AG69" s="3">
        <f t="shared" si="44"/>
        <v>1</v>
      </c>
      <c r="AH69" s="3">
        <f t="shared" si="45"/>
        <v>0</v>
      </c>
      <c r="AI69" s="3">
        <f t="shared" si="46"/>
        <v>0</v>
      </c>
      <c r="AJ69" s="3">
        <f t="shared" si="47"/>
        <v>1</v>
      </c>
      <c r="AK69" s="3">
        <f t="shared" si="48"/>
        <v>1</v>
      </c>
      <c r="AL69" s="3">
        <f t="shared" si="49"/>
        <v>0</v>
      </c>
      <c r="AM69" s="3">
        <f t="shared" si="50"/>
        <v>1</v>
      </c>
      <c r="AN69" s="3">
        <f t="shared" si="51"/>
        <v>1</v>
      </c>
      <c r="AO69" s="3">
        <f t="shared" si="52"/>
        <v>0</v>
      </c>
      <c r="AP69" s="3">
        <f t="shared" si="53"/>
        <v>0</v>
      </c>
      <c r="AQ69" s="3">
        <f t="shared" si="54"/>
        <v>1</v>
      </c>
      <c r="AR69" s="3">
        <f t="shared" si="55"/>
        <v>1</v>
      </c>
      <c r="AS69" s="3">
        <f t="shared" si="56"/>
        <v>1</v>
      </c>
    </row>
    <row r="70" spans="1:45" x14ac:dyDescent="0.25">
      <c r="A70">
        <v>69</v>
      </c>
      <c r="B70" s="1">
        <v>43964.804942129602</v>
      </c>
      <c r="C70" s="1">
        <v>43964.809953703698</v>
      </c>
      <c r="D70" s="3" t="s">
        <v>25</v>
      </c>
      <c r="E70" s="3"/>
      <c r="F70" s="4">
        <v>12</v>
      </c>
      <c r="G70" s="2">
        <v>2</v>
      </c>
      <c r="H70" s="4">
        <v>5</v>
      </c>
      <c r="I70" s="2">
        <v>2</v>
      </c>
      <c r="J70" s="6">
        <v>3</v>
      </c>
      <c r="K70" s="4">
        <v>4</v>
      </c>
      <c r="L70" s="4">
        <v>1</v>
      </c>
      <c r="M70" s="3" t="s">
        <v>40</v>
      </c>
      <c r="N70" s="4">
        <v>1</v>
      </c>
      <c r="O70" s="3" t="s">
        <v>31</v>
      </c>
      <c r="P70" s="6">
        <v>0</v>
      </c>
      <c r="Q70" s="2">
        <v>32</v>
      </c>
      <c r="R70" s="4">
        <v>2</v>
      </c>
      <c r="S70" s="6">
        <v>3</v>
      </c>
      <c r="T70" s="4">
        <v>6</v>
      </c>
      <c r="U70" s="3" t="s">
        <v>31</v>
      </c>
      <c r="V70" s="6">
        <v>10</v>
      </c>
      <c r="W70" s="4">
        <v>2</v>
      </c>
      <c r="X70" s="6">
        <v>5</v>
      </c>
      <c r="Y70" s="4">
        <v>3</v>
      </c>
      <c r="Z70" s="2"/>
      <c r="AA70" s="11">
        <f t="shared" si="38"/>
        <v>12</v>
      </c>
      <c r="AB70" s="7">
        <f t="shared" si="39"/>
        <v>4.2</v>
      </c>
      <c r="AC70" t="str">
        <f t="shared" si="40"/>
        <v>0:07:13</v>
      </c>
      <c r="AD70">
        <f t="shared" si="41"/>
        <v>0</v>
      </c>
      <c r="AE70" s="3">
        <f t="shared" si="42"/>
        <v>1</v>
      </c>
      <c r="AF70" s="3">
        <f t="shared" si="43"/>
        <v>1</v>
      </c>
      <c r="AG70" s="3">
        <f t="shared" si="44"/>
        <v>0</v>
      </c>
      <c r="AH70" s="3">
        <f t="shared" si="45"/>
        <v>1</v>
      </c>
      <c r="AI70" s="3">
        <f t="shared" si="46"/>
        <v>2</v>
      </c>
      <c r="AJ70" s="3">
        <f t="shared" si="47"/>
        <v>0</v>
      </c>
      <c r="AK70" s="3">
        <f t="shared" si="48"/>
        <v>0</v>
      </c>
      <c r="AL70" s="3">
        <f t="shared" si="49"/>
        <v>0</v>
      </c>
      <c r="AM70" s="3">
        <f t="shared" si="50"/>
        <v>0</v>
      </c>
      <c r="AN70" s="3">
        <f t="shared" si="51"/>
        <v>0</v>
      </c>
      <c r="AO70" s="3">
        <f t="shared" si="52"/>
        <v>0</v>
      </c>
      <c r="AP70" s="3">
        <f t="shared" si="53"/>
        <v>0</v>
      </c>
      <c r="AQ70" s="3">
        <f t="shared" si="54"/>
        <v>0</v>
      </c>
      <c r="AR70" s="3">
        <f t="shared" si="55"/>
        <v>1</v>
      </c>
      <c r="AS70" s="3">
        <f t="shared" si="56"/>
        <v>1</v>
      </c>
    </row>
    <row r="71" spans="1:45" x14ac:dyDescent="0.25">
      <c r="A71">
        <v>70</v>
      </c>
      <c r="B71" s="1">
        <v>43964.824374999997</v>
      </c>
      <c r="C71" s="1">
        <v>43964.829872685201</v>
      </c>
      <c r="D71" s="3" t="s">
        <v>25</v>
      </c>
      <c r="E71" s="3"/>
      <c r="F71" s="4">
        <v>8</v>
      </c>
      <c r="G71" s="2">
        <v>2</v>
      </c>
      <c r="H71" s="4">
        <v>5</v>
      </c>
      <c r="I71" s="2">
        <v>2</v>
      </c>
      <c r="J71" s="6">
        <v>5</v>
      </c>
      <c r="K71" s="4">
        <v>3</v>
      </c>
      <c r="L71" s="4">
        <v>5</v>
      </c>
      <c r="M71" s="3" t="s">
        <v>30</v>
      </c>
      <c r="N71" s="4">
        <v>4</v>
      </c>
      <c r="O71" s="3" t="s">
        <v>34</v>
      </c>
      <c r="P71" s="6">
        <v>1</v>
      </c>
      <c r="Q71" s="2">
        <v>36</v>
      </c>
      <c r="R71" s="4">
        <v>0</v>
      </c>
      <c r="S71" s="6">
        <v>2</v>
      </c>
      <c r="T71" s="4">
        <v>8</v>
      </c>
      <c r="U71" s="3" t="s">
        <v>31</v>
      </c>
      <c r="V71" s="6">
        <v>6</v>
      </c>
      <c r="W71" s="4">
        <v>1</v>
      </c>
      <c r="X71" s="6">
        <v>6</v>
      </c>
      <c r="Y71" s="4">
        <v>6</v>
      </c>
      <c r="Z71" s="2"/>
      <c r="AA71" s="11">
        <f t="shared" si="38"/>
        <v>13.428571428571429</v>
      </c>
      <c r="AB71" s="7">
        <f t="shared" si="39"/>
        <v>4</v>
      </c>
      <c r="AC71" t="str">
        <f t="shared" si="40"/>
        <v>0:07:55</v>
      </c>
      <c r="AD71">
        <f t="shared" si="41"/>
        <v>0</v>
      </c>
      <c r="AE71" s="3">
        <f t="shared" si="42"/>
        <v>1</v>
      </c>
      <c r="AF71" s="3">
        <f t="shared" si="43"/>
        <v>1</v>
      </c>
      <c r="AG71" s="3">
        <f t="shared" si="44"/>
        <v>0</v>
      </c>
      <c r="AH71" s="3">
        <f t="shared" si="45"/>
        <v>1</v>
      </c>
      <c r="AI71" s="3">
        <f t="shared" si="46"/>
        <v>0</v>
      </c>
      <c r="AJ71" s="3">
        <f t="shared" si="47"/>
        <v>0</v>
      </c>
      <c r="AK71" s="3">
        <f t="shared" si="48"/>
        <v>0</v>
      </c>
      <c r="AL71" s="3">
        <f t="shared" si="49"/>
        <v>1</v>
      </c>
      <c r="AM71" s="3">
        <f t="shared" si="50"/>
        <v>1</v>
      </c>
      <c r="AN71" s="3">
        <f t="shared" si="51"/>
        <v>1</v>
      </c>
      <c r="AO71" s="3">
        <f t="shared" si="52"/>
        <v>0</v>
      </c>
      <c r="AP71" s="3">
        <f t="shared" si="53"/>
        <v>0</v>
      </c>
      <c r="AQ71" s="3">
        <f t="shared" si="54"/>
        <v>1</v>
      </c>
      <c r="AR71" s="3">
        <f t="shared" si="55"/>
        <v>1</v>
      </c>
      <c r="AS71" s="3">
        <f t="shared" si="56"/>
        <v>1</v>
      </c>
    </row>
    <row r="72" spans="1:45" x14ac:dyDescent="0.25">
      <c r="A72">
        <v>71</v>
      </c>
      <c r="B72" s="1">
        <v>43964.826030092598</v>
      </c>
      <c r="C72" s="1">
        <v>43964.831041666701</v>
      </c>
      <c r="D72" s="3" t="s">
        <v>25</v>
      </c>
      <c r="E72" s="3"/>
      <c r="F72" s="4">
        <v>12.5</v>
      </c>
      <c r="G72" s="2">
        <v>3</v>
      </c>
      <c r="H72" s="4">
        <v>0</v>
      </c>
      <c r="I72" s="2">
        <v>1</v>
      </c>
      <c r="J72" s="6">
        <v>7</v>
      </c>
      <c r="K72" s="4">
        <v>8</v>
      </c>
      <c r="L72" s="4">
        <v>3</v>
      </c>
      <c r="M72" s="3" t="s">
        <v>40</v>
      </c>
      <c r="N72" s="4">
        <v>0</v>
      </c>
      <c r="O72" s="3" t="s">
        <v>38</v>
      </c>
      <c r="P72" s="6">
        <v>3</v>
      </c>
      <c r="Q72" s="2">
        <v>59</v>
      </c>
      <c r="R72" s="4">
        <v>0</v>
      </c>
      <c r="S72" s="6">
        <v>6</v>
      </c>
      <c r="T72" s="4">
        <v>9</v>
      </c>
      <c r="U72" s="3" t="s">
        <v>31</v>
      </c>
      <c r="V72" s="6">
        <v>5</v>
      </c>
      <c r="W72" s="4">
        <v>4</v>
      </c>
      <c r="X72" s="6">
        <v>5</v>
      </c>
      <c r="Y72" s="4">
        <v>20</v>
      </c>
      <c r="Z72" s="2"/>
      <c r="AA72" s="11">
        <f t="shared" si="38"/>
        <v>19.214285714285715</v>
      </c>
      <c r="AB72" s="7">
        <f t="shared" si="39"/>
        <v>5.2</v>
      </c>
      <c r="AC72" t="str">
        <f t="shared" si="40"/>
        <v>0:07:13</v>
      </c>
      <c r="AD72">
        <f t="shared" si="41"/>
        <v>0</v>
      </c>
      <c r="AE72" s="3">
        <f t="shared" si="42"/>
        <v>1</v>
      </c>
      <c r="AF72" s="3">
        <f t="shared" si="43"/>
        <v>1</v>
      </c>
      <c r="AG72" s="3">
        <f t="shared" si="44"/>
        <v>0</v>
      </c>
      <c r="AH72" s="3">
        <f t="shared" si="45"/>
        <v>1</v>
      </c>
      <c r="AI72" s="3">
        <f t="shared" si="46"/>
        <v>1</v>
      </c>
      <c r="AJ72" s="3">
        <f t="shared" si="47"/>
        <v>0</v>
      </c>
      <c r="AK72" s="3">
        <f t="shared" si="48"/>
        <v>1</v>
      </c>
      <c r="AL72" s="3">
        <f t="shared" si="49"/>
        <v>0</v>
      </c>
      <c r="AM72" s="3">
        <f t="shared" si="50"/>
        <v>0</v>
      </c>
      <c r="AN72" s="3">
        <f t="shared" si="51"/>
        <v>0</v>
      </c>
      <c r="AO72" s="3">
        <f t="shared" si="52"/>
        <v>0</v>
      </c>
      <c r="AP72" s="3">
        <f t="shared" si="53"/>
        <v>0</v>
      </c>
      <c r="AQ72" s="3">
        <f t="shared" si="54"/>
        <v>2</v>
      </c>
      <c r="AR72" s="3">
        <f t="shared" si="55"/>
        <v>1</v>
      </c>
      <c r="AS72" s="3">
        <f t="shared" si="56"/>
        <v>1</v>
      </c>
    </row>
    <row r="73" spans="1:45" x14ac:dyDescent="0.25">
      <c r="A73">
        <v>72</v>
      </c>
      <c r="B73" s="1">
        <v>43964.850914351897</v>
      </c>
      <c r="C73" s="1">
        <v>43964.852303240703</v>
      </c>
      <c r="D73" s="3" t="s">
        <v>25</v>
      </c>
      <c r="E73" s="3"/>
      <c r="F73" s="4">
        <v>40</v>
      </c>
      <c r="G73" s="2">
        <v>4</v>
      </c>
      <c r="H73" s="4">
        <v>1</v>
      </c>
      <c r="I73" s="2">
        <v>2</v>
      </c>
      <c r="J73" s="6">
        <v>10</v>
      </c>
      <c r="K73" s="4">
        <v>10</v>
      </c>
      <c r="L73" s="4">
        <v>20</v>
      </c>
      <c r="M73" s="3" t="s">
        <v>30</v>
      </c>
      <c r="N73" s="4">
        <v>10</v>
      </c>
      <c r="O73" s="3" t="s">
        <v>34</v>
      </c>
      <c r="P73" s="6">
        <v>10</v>
      </c>
      <c r="Q73" s="2">
        <v>34</v>
      </c>
      <c r="R73" s="4">
        <v>3</v>
      </c>
      <c r="S73" s="6">
        <v>10</v>
      </c>
      <c r="T73" s="4">
        <v>8</v>
      </c>
      <c r="U73" s="3" t="s">
        <v>34</v>
      </c>
      <c r="V73" s="6">
        <v>10</v>
      </c>
      <c r="W73" s="4">
        <v>24</v>
      </c>
      <c r="X73" s="6">
        <v>1</v>
      </c>
      <c r="Y73" s="4">
        <v>5</v>
      </c>
      <c r="Z73" s="2"/>
      <c r="AA73" s="11">
        <f t="shared" si="38"/>
        <v>44.714285714285715</v>
      </c>
      <c r="AB73" s="7">
        <f t="shared" si="39"/>
        <v>8.1999999999999993</v>
      </c>
      <c r="AC73" t="str">
        <f t="shared" si="40"/>
        <v>0:02:00</v>
      </c>
      <c r="AD73">
        <f t="shared" si="41"/>
        <v>1</v>
      </c>
      <c r="AE73" s="3">
        <f t="shared" si="42"/>
        <v>1</v>
      </c>
      <c r="AF73" s="3">
        <f t="shared" si="43"/>
        <v>1</v>
      </c>
      <c r="AG73" s="3">
        <f t="shared" si="44"/>
        <v>0</v>
      </c>
      <c r="AH73" s="3">
        <f t="shared" si="45"/>
        <v>1</v>
      </c>
      <c r="AI73" s="3">
        <f t="shared" si="46"/>
        <v>0</v>
      </c>
      <c r="AJ73" s="3">
        <f t="shared" si="47"/>
        <v>0</v>
      </c>
      <c r="AK73" s="3">
        <f t="shared" si="48"/>
        <v>1</v>
      </c>
      <c r="AL73" s="3">
        <f t="shared" si="49"/>
        <v>1</v>
      </c>
      <c r="AM73" s="3">
        <f t="shared" si="50"/>
        <v>1</v>
      </c>
      <c r="AN73" s="3">
        <f t="shared" si="51"/>
        <v>1</v>
      </c>
      <c r="AO73" s="3">
        <f t="shared" si="52"/>
        <v>1</v>
      </c>
      <c r="AP73" s="3">
        <f t="shared" si="53"/>
        <v>0</v>
      </c>
      <c r="AQ73" s="3">
        <f t="shared" si="54"/>
        <v>1</v>
      </c>
      <c r="AR73" s="3">
        <f t="shared" si="55"/>
        <v>1</v>
      </c>
      <c r="AS73" s="3">
        <f t="shared" si="56"/>
        <v>1</v>
      </c>
    </row>
    <row r="74" spans="1:45" x14ac:dyDescent="0.25">
      <c r="A74">
        <v>73</v>
      </c>
      <c r="B74" s="1">
        <v>43965.121111111097</v>
      </c>
      <c r="C74" s="1">
        <v>43965.123553240701</v>
      </c>
      <c r="D74" s="3" t="s">
        <v>25</v>
      </c>
      <c r="E74" s="3"/>
      <c r="F74" s="4">
        <v>18</v>
      </c>
      <c r="G74" s="2">
        <v>4</v>
      </c>
      <c r="H74" s="4">
        <v>5</v>
      </c>
      <c r="I74" s="2">
        <v>10</v>
      </c>
      <c r="J74" s="6">
        <v>6</v>
      </c>
      <c r="K74" s="4">
        <v>20</v>
      </c>
      <c r="L74" s="4">
        <v>4</v>
      </c>
      <c r="M74" s="3" t="s">
        <v>40</v>
      </c>
      <c r="N74" s="4">
        <v>0</v>
      </c>
      <c r="O74" s="3" t="s">
        <v>38</v>
      </c>
      <c r="P74" s="6">
        <v>4</v>
      </c>
      <c r="Q74" s="2">
        <v>42</v>
      </c>
      <c r="R74" s="4">
        <v>1</v>
      </c>
      <c r="S74" s="6">
        <v>5</v>
      </c>
      <c r="T74" s="4">
        <v>6</v>
      </c>
      <c r="U74" s="3" t="s">
        <v>31</v>
      </c>
      <c r="V74" s="6">
        <v>6</v>
      </c>
      <c r="W74" s="4">
        <v>4</v>
      </c>
      <c r="X74" s="6">
        <v>5</v>
      </c>
      <c r="Y74" s="4">
        <v>5</v>
      </c>
      <c r="Z74" s="2"/>
      <c r="AA74" s="11">
        <f t="shared" si="38"/>
        <v>17.571428571428573</v>
      </c>
      <c r="AB74" s="7">
        <f t="shared" si="39"/>
        <v>5.2</v>
      </c>
      <c r="AC74" t="str">
        <f t="shared" si="40"/>
        <v>0:03:31</v>
      </c>
      <c r="AD74">
        <f t="shared" si="41"/>
        <v>1</v>
      </c>
      <c r="AE74" s="3">
        <f t="shared" si="42"/>
        <v>1</v>
      </c>
      <c r="AF74" s="3">
        <f t="shared" si="43"/>
        <v>1</v>
      </c>
      <c r="AG74" s="3">
        <f t="shared" si="44"/>
        <v>0</v>
      </c>
      <c r="AH74" s="3">
        <f t="shared" si="45"/>
        <v>1</v>
      </c>
      <c r="AI74" s="3">
        <f t="shared" si="46"/>
        <v>1</v>
      </c>
      <c r="AJ74" s="3">
        <f t="shared" si="47"/>
        <v>0</v>
      </c>
      <c r="AK74" s="3">
        <f t="shared" si="48"/>
        <v>1</v>
      </c>
      <c r="AL74" s="3">
        <f t="shared" si="49"/>
        <v>0</v>
      </c>
      <c r="AM74" s="3">
        <f t="shared" si="50"/>
        <v>0</v>
      </c>
      <c r="AN74" s="3">
        <f t="shared" si="51"/>
        <v>0</v>
      </c>
      <c r="AO74" s="3">
        <f t="shared" si="52"/>
        <v>0</v>
      </c>
      <c r="AP74" s="3">
        <f t="shared" si="53"/>
        <v>0</v>
      </c>
      <c r="AQ74" s="3">
        <f t="shared" si="54"/>
        <v>0</v>
      </c>
      <c r="AR74" s="3">
        <f t="shared" si="55"/>
        <v>1</v>
      </c>
      <c r="AS74" s="3">
        <f t="shared" si="56"/>
        <v>1</v>
      </c>
    </row>
    <row r="75" spans="1:45" x14ac:dyDescent="0.25">
      <c r="A75">
        <v>74</v>
      </c>
      <c r="B75" s="1">
        <v>43965.3725694444</v>
      </c>
      <c r="C75" s="1">
        <v>43965.373900462997</v>
      </c>
      <c r="D75" s="3" t="s">
        <v>25</v>
      </c>
      <c r="E75" s="3"/>
      <c r="F75" s="4">
        <v>40</v>
      </c>
      <c r="G75" s="2">
        <v>1</v>
      </c>
      <c r="H75" s="4">
        <v>10</v>
      </c>
      <c r="I75" s="2">
        <v>1</v>
      </c>
      <c r="J75" s="6">
        <v>3</v>
      </c>
      <c r="K75" s="4">
        <v>0</v>
      </c>
      <c r="L75" s="4">
        <v>1</v>
      </c>
      <c r="M75" s="3" t="s">
        <v>30</v>
      </c>
      <c r="N75" s="4">
        <v>10</v>
      </c>
      <c r="O75" s="3" t="s">
        <v>38</v>
      </c>
      <c r="P75" s="6">
        <v>2</v>
      </c>
      <c r="Q75" s="2">
        <v>33</v>
      </c>
      <c r="R75" s="4">
        <v>0</v>
      </c>
      <c r="S75" s="6">
        <v>2</v>
      </c>
      <c r="T75" s="4">
        <v>7</v>
      </c>
      <c r="U75" s="3" t="s">
        <v>31</v>
      </c>
      <c r="V75" s="6">
        <v>2</v>
      </c>
      <c r="W75" s="4">
        <v>2</v>
      </c>
      <c r="X75" s="6">
        <v>6</v>
      </c>
      <c r="Y75" s="4">
        <v>0</v>
      </c>
      <c r="Z75" s="2"/>
      <c r="AA75" s="11">
        <f t="shared" si="38"/>
        <v>17.714285714285715</v>
      </c>
      <c r="AB75" s="7">
        <f t="shared" si="39"/>
        <v>3</v>
      </c>
      <c r="AC75" t="str">
        <f t="shared" si="40"/>
        <v>0:01:55</v>
      </c>
      <c r="AD75">
        <f t="shared" si="41"/>
        <v>1</v>
      </c>
      <c r="AE75" s="3">
        <f t="shared" si="42"/>
        <v>1</v>
      </c>
      <c r="AF75" s="3">
        <f t="shared" si="43"/>
        <v>0</v>
      </c>
      <c r="AG75" s="3">
        <f t="shared" si="44"/>
        <v>0</v>
      </c>
      <c r="AH75" s="3">
        <f t="shared" si="45"/>
        <v>1</v>
      </c>
      <c r="AI75" s="3">
        <f t="shared" si="46"/>
        <v>1</v>
      </c>
      <c r="AJ75" s="3">
        <f t="shared" si="47"/>
        <v>0</v>
      </c>
      <c r="AK75" s="3">
        <f t="shared" si="48"/>
        <v>0</v>
      </c>
      <c r="AL75" s="3">
        <f t="shared" si="49"/>
        <v>0</v>
      </c>
      <c r="AM75" s="3">
        <f t="shared" si="50"/>
        <v>1</v>
      </c>
      <c r="AN75" s="3">
        <f t="shared" si="51"/>
        <v>1</v>
      </c>
      <c r="AO75" s="3">
        <f t="shared" si="52"/>
        <v>1</v>
      </c>
      <c r="AP75" s="3">
        <f t="shared" si="53"/>
        <v>0</v>
      </c>
      <c r="AQ75" s="3">
        <f t="shared" si="54"/>
        <v>1</v>
      </c>
      <c r="AR75" s="3">
        <f t="shared" si="55"/>
        <v>1</v>
      </c>
      <c r="AS75" s="3">
        <f t="shared" si="56"/>
        <v>0</v>
      </c>
    </row>
    <row r="76" spans="1:45" x14ac:dyDescent="0.25">
      <c r="A76">
        <v>75</v>
      </c>
      <c r="B76" s="1">
        <v>43965.394965277803</v>
      </c>
      <c r="C76" s="1">
        <v>43965.397638888899</v>
      </c>
      <c r="D76" s="3" t="s">
        <v>25</v>
      </c>
      <c r="E76" s="3"/>
      <c r="F76" s="4">
        <v>30</v>
      </c>
      <c r="G76" s="2">
        <v>1</v>
      </c>
      <c r="H76" s="4">
        <v>8</v>
      </c>
      <c r="I76" s="2">
        <v>1</v>
      </c>
      <c r="J76" s="6">
        <v>7</v>
      </c>
      <c r="K76" s="4">
        <v>10</v>
      </c>
      <c r="L76" s="4">
        <v>1</v>
      </c>
      <c r="M76" s="3" t="s">
        <v>40</v>
      </c>
      <c r="N76" s="4">
        <v>1</v>
      </c>
      <c r="O76" s="3" t="s">
        <v>34</v>
      </c>
      <c r="P76" s="6">
        <v>4</v>
      </c>
      <c r="Q76" s="2">
        <v>30</v>
      </c>
      <c r="R76" s="4">
        <v>1</v>
      </c>
      <c r="S76" s="6">
        <v>7</v>
      </c>
      <c r="T76" s="4">
        <v>7</v>
      </c>
      <c r="U76" s="3" t="s">
        <v>31</v>
      </c>
      <c r="V76" s="6">
        <v>7</v>
      </c>
      <c r="W76" s="4">
        <v>1</v>
      </c>
      <c r="X76" s="6">
        <v>5</v>
      </c>
      <c r="Y76" s="4">
        <v>1</v>
      </c>
      <c r="Z76" s="2"/>
      <c r="AA76" s="11">
        <f t="shared" si="38"/>
        <v>15.428571428571429</v>
      </c>
      <c r="AB76" s="7">
        <f t="shared" si="39"/>
        <v>6</v>
      </c>
      <c r="AC76" t="str">
        <f t="shared" si="40"/>
        <v>0:03:51</v>
      </c>
      <c r="AD76">
        <f t="shared" si="41"/>
        <v>1</v>
      </c>
      <c r="AE76" s="3">
        <f t="shared" si="42"/>
        <v>1</v>
      </c>
      <c r="AF76" s="3">
        <f t="shared" si="43"/>
        <v>0</v>
      </c>
      <c r="AG76" s="3">
        <f t="shared" si="44"/>
        <v>0</v>
      </c>
      <c r="AH76" s="3">
        <f t="shared" si="45"/>
        <v>1</v>
      </c>
      <c r="AI76" s="3">
        <f t="shared" si="46"/>
        <v>0</v>
      </c>
      <c r="AJ76" s="3">
        <f t="shared" si="47"/>
        <v>0</v>
      </c>
      <c r="AK76" s="3">
        <f t="shared" si="48"/>
        <v>1</v>
      </c>
      <c r="AL76" s="3">
        <f t="shared" si="49"/>
        <v>0</v>
      </c>
      <c r="AM76" s="3">
        <f t="shared" si="50"/>
        <v>0</v>
      </c>
      <c r="AN76" s="3">
        <f t="shared" si="51"/>
        <v>0</v>
      </c>
      <c r="AO76" s="3">
        <f t="shared" si="52"/>
        <v>0</v>
      </c>
      <c r="AP76" s="3">
        <f t="shared" si="53"/>
        <v>0</v>
      </c>
      <c r="AQ76" s="3">
        <f t="shared" si="54"/>
        <v>1</v>
      </c>
      <c r="AR76" s="3">
        <f t="shared" si="55"/>
        <v>1</v>
      </c>
      <c r="AS76" s="3">
        <f t="shared" si="56"/>
        <v>1</v>
      </c>
    </row>
    <row r="77" spans="1:45" x14ac:dyDescent="0.25">
      <c r="A77">
        <v>76</v>
      </c>
      <c r="B77" s="1">
        <v>43965.751516203702</v>
      </c>
      <c r="C77" s="1">
        <v>43965.753530092603</v>
      </c>
      <c r="D77" s="3" t="s">
        <v>25</v>
      </c>
      <c r="E77" s="3"/>
      <c r="F77" s="4">
        <v>10</v>
      </c>
      <c r="G77" s="2">
        <v>1</v>
      </c>
      <c r="H77" s="4">
        <v>0</v>
      </c>
      <c r="I77" s="2">
        <v>1</v>
      </c>
      <c r="J77" s="6">
        <v>7</v>
      </c>
      <c r="K77" s="4">
        <v>6</v>
      </c>
      <c r="L77" s="4">
        <v>0</v>
      </c>
      <c r="M77" s="3" t="s">
        <v>30</v>
      </c>
      <c r="N77" s="4">
        <v>2</v>
      </c>
      <c r="O77" s="3" t="s">
        <v>38</v>
      </c>
      <c r="P77" s="6">
        <v>5</v>
      </c>
      <c r="Q77" s="2">
        <v>29</v>
      </c>
      <c r="R77" s="4">
        <v>0</v>
      </c>
      <c r="S77" s="6">
        <v>6</v>
      </c>
      <c r="T77" s="4">
        <v>7</v>
      </c>
      <c r="U77" s="3" t="s">
        <v>38</v>
      </c>
      <c r="V77" s="6">
        <v>7</v>
      </c>
      <c r="W77" s="4">
        <v>1</v>
      </c>
      <c r="X77" s="6">
        <v>8</v>
      </c>
      <c r="Y77" s="4">
        <v>1</v>
      </c>
      <c r="Z77" s="2"/>
      <c r="AA77" s="11">
        <f t="shared" si="38"/>
        <v>10.714285714285714</v>
      </c>
      <c r="AB77" s="7">
        <f t="shared" si="39"/>
        <v>6.6</v>
      </c>
      <c r="AC77" t="str">
        <f t="shared" si="40"/>
        <v>0:02:54</v>
      </c>
      <c r="AD77">
        <f t="shared" si="41"/>
        <v>0</v>
      </c>
      <c r="AE77" s="3">
        <f t="shared" si="42"/>
        <v>1</v>
      </c>
      <c r="AF77" s="3">
        <f t="shared" si="43"/>
        <v>0</v>
      </c>
      <c r="AG77" s="3">
        <f t="shared" si="44"/>
        <v>0</v>
      </c>
      <c r="AH77" s="3">
        <f t="shared" si="45"/>
        <v>1</v>
      </c>
      <c r="AI77" s="3">
        <f t="shared" si="46"/>
        <v>1</v>
      </c>
      <c r="AJ77" s="3">
        <f t="shared" si="47"/>
        <v>0</v>
      </c>
      <c r="AK77" s="3">
        <f t="shared" si="48"/>
        <v>1</v>
      </c>
      <c r="AL77" s="3">
        <f t="shared" si="49"/>
        <v>0</v>
      </c>
      <c r="AM77" s="3">
        <f t="shared" si="50"/>
        <v>1</v>
      </c>
      <c r="AN77" s="3">
        <f t="shared" si="51"/>
        <v>1</v>
      </c>
      <c r="AO77" s="3">
        <f t="shared" si="52"/>
        <v>0</v>
      </c>
      <c r="AP77" s="3">
        <f t="shared" si="53"/>
        <v>0</v>
      </c>
      <c r="AQ77" s="3">
        <f t="shared" si="54"/>
        <v>1</v>
      </c>
      <c r="AR77" s="3">
        <f t="shared" si="55"/>
        <v>1</v>
      </c>
      <c r="AS77" s="3">
        <f t="shared" si="56"/>
        <v>1</v>
      </c>
    </row>
    <row r="78" spans="1:45" x14ac:dyDescent="0.25">
      <c r="A78">
        <v>77</v>
      </c>
      <c r="B78" s="1">
        <v>43965.898541666698</v>
      </c>
      <c r="C78" s="1">
        <v>43965.900405092601</v>
      </c>
      <c r="D78" s="3" t="s">
        <v>25</v>
      </c>
      <c r="E78" s="3"/>
      <c r="F78" s="4">
        <v>12</v>
      </c>
      <c r="G78" s="2">
        <v>2</v>
      </c>
      <c r="H78" s="4">
        <v>0</v>
      </c>
      <c r="I78" s="2">
        <v>2</v>
      </c>
      <c r="J78" s="6">
        <v>9</v>
      </c>
      <c r="K78" s="4">
        <v>14</v>
      </c>
      <c r="L78" s="4">
        <v>3</v>
      </c>
      <c r="M78" s="3" t="s">
        <v>30</v>
      </c>
      <c r="N78" s="4">
        <v>12</v>
      </c>
      <c r="O78" s="3" t="s">
        <v>34</v>
      </c>
      <c r="P78" s="6">
        <v>2</v>
      </c>
      <c r="Q78" s="2">
        <v>39</v>
      </c>
      <c r="R78" s="4">
        <v>0</v>
      </c>
      <c r="S78" s="6">
        <v>5</v>
      </c>
      <c r="T78" s="4">
        <v>7</v>
      </c>
      <c r="U78" s="3" t="s">
        <v>31</v>
      </c>
      <c r="V78" s="6">
        <v>6</v>
      </c>
      <c r="W78" s="4">
        <v>1</v>
      </c>
      <c r="X78" s="6">
        <v>6</v>
      </c>
      <c r="Y78" s="4">
        <v>7</v>
      </c>
      <c r="Z78" s="2"/>
      <c r="AA78" s="11">
        <f t="shared" si="38"/>
        <v>14.857142857142858</v>
      </c>
      <c r="AB78" s="7">
        <f t="shared" si="39"/>
        <v>5.6</v>
      </c>
      <c r="AC78" t="str">
        <f t="shared" si="40"/>
        <v>0:02:41</v>
      </c>
      <c r="AD78">
        <f t="shared" si="41"/>
        <v>0</v>
      </c>
      <c r="AE78" s="3">
        <f t="shared" si="42"/>
        <v>1</v>
      </c>
      <c r="AF78" s="3">
        <f t="shared" si="43"/>
        <v>1</v>
      </c>
      <c r="AG78" s="3">
        <f t="shared" si="44"/>
        <v>0</v>
      </c>
      <c r="AH78" s="3">
        <f t="shared" si="45"/>
        <v>1</v>
      </c>
      <c r="AI78" s="3">
        <f t="shared" si="46"/>
        <v>0</v>
      </c>
      <c r="AJ78" s="3">
        <f t="shared" si="47"/>
        <v>0</v>
      </c>
      <c r="AK78" s="3">
        <f t="shared" si="48"/>
        <v>1</v>
      </c>
      <c r="AL78" s="3">
        <f t="shared" si="49"/>
        <v>0</v>
      </c>
      <c r="AM78" s="3">
        <f t="shared" si="50"/>
        <v>1</v>
      </c>
      <c r="AN78" s="3">
        <f t="shared" si="51"/>
        <v>1</v>
      </c>
      <c r="AO78" s="3">
        <f t="shared" si="52"/>
        <v>1</v>
      </c>
      <c r="AP78" s="3">
        <f t="shared" si="53"/>
        <v>0</v>
      </c>
      <c r="AQ78" s="3">
        <f t="shared" si="54"/>
        <v>1</v>
      </c>
      <c r="AR78" s="3">
        <f t="shared" si="55"/>
        <v>1</v>
      </c>
      <c r="AS78" s="3">
        <f t="shared" si="56"/>
        <v>1</v>
      </c>
    </row>
    <row r="79" spans="1:45" x14ac:dyDescent="0.25">
      <c r="A79">
        <v>78</v>
      </c>
      <c r="B79" s="1">
        <v>43966.004907407398</v>
      </c>
      <c r="C79" s="1">
        <v>43966.006481481498</v>
      </c>
      <c r="D79" s="3" t="s">
        <v>25</v>
      </c>
      <c r="E79" s="3"/>
      <c r="F79" s="4">
        <v>0</v>
      </c>
      <c r="G79" s="2">
        <v>2</v>
      </c>
      <c r="H79" s="4">
        <v>2</v>
      </c>
      <c r="I79" s="2">
        <v>3</v>
      </c>
      <c r="J79" s="6">
        <v>8</v>
      </c>
      <c r="K79" s="4">
        <v>0</v>
      </c>
      <c r="L79" s="4">
        <v>7</v>
      </c>
      <c r="M79" s="3" t="s">
        <v>30</v>
      </c>
      <c r="N79" s="4">
        <v>3</v>
      </c>
      <c r="O79" s="3" t="s">
        <v>31</v>
      </c>
      <c r="P79" s="6">
        <v>3</v>
      </c>
      <c r="Q79" s="2">
        <v>18</v>
      </c>
      <c r="R79" s="4">
        <v>2</v>
      </c>
      <c r="S79" s="6">
        <v>6</v>
      </c>
      <c r="T79" s="4">
        <v>8</v>
      </c>
      <c r="U79" s="3" t="s">
        <v>31</v>
      </c>
      <c r="V79" s="6">
        <v>8</v>
      </c>
      <c r="W79" s="4">
        <v>2</v>
      </c>
      <c r="X79" s="6">
        <v>3</v>
      </c>
      <c r="Y79" s="4">
        <v>2</v>
      </c>
      <c r="Z79" s="2"/>
      <c r="AA79" s="11">
        <f t="shared" si="38"/>
        <v>12.285714285714286</v>
      </c>
      <c r="AB79" s="7">
        <f t="shared" si="39"/>
        <v>5.6</v>
      </c>
      <c r="AC79" t="str">
        <f t="shared" si="40"/>
        <v>0:02:16</v>
      </c>
      <c r="AD79">
        <f t="shared" si="41"/>
        <v>0</v>
      </c>
      <c r="AE79" s="3">
        <f t="shared" si="42"/>
        <v>1</v>
      </c>
      <c r="AF79" s="3">
        <f t="shared" si="43"/>
        <v>1</v>
      </c>
      <c r="AG79" s="3">
        <f t="shared" si="44"/>
        <v>0</v>
      </c>
      <c r="AH79" s="3">
        <f t="shared" si="45"/>
        <v>1</v>
      </c>
      <c r="AI79" s="3">
        <f t="shared" si="46"/>
        <v>2</v>
      </c>
      <c r="AJ79" s="3">
        <f t="shared" si="47"/>
        <v>0</v>
      </c>
      <c r="AK79" s="3">
        <f t="shared" si="48"/>
        <v>0</v>
      </c>
      <c r="AL79" s="3">
        <f t="shared" si="49"/>
        <v>1</v>
      </c>
      <c r="AM79" s="3">
        <f t="shared" si="50"/>
        <v>1</v>
      </c>
      <c r="AN79" s="3">
        <f t="shared" si="51"/>
        <v>1</v>
      </c>
      <c r="AO79" s="3">
        <f t="shared" si="52"/>
        <v>0</v>
      </c>
      <c r="AP79" s="3">
        <f t="shared" si="53"/>
        <v>0</v>
      </c>
      <c r="AQ79" s="3">
        <f t="shared" si="54"/>
        <v>1</v>
      </c>
      <c r="AR79" s="3">
        <f t="shared" si="55"/>
        <v>1</v>
      </c>
      <c r="AS79" s="3">
        <f t="shared" si="56"/>
        <v>1</v>
      </c>
    </row>
    <row r="80" spans="1:45" x14ac:dyDescent="0.25">
      <c r="A80">
        <v>79</v>
      </c>
      <c r="B80" s="1">
        <v>43966.3059027778</v>
      </c>
      <c r="C80" s="1">
        <v>43966.308020833298</v>
      </c>
      <c r="D80" s="3" t="s">
        <v>25</v>
      </c>
      <c r="E80" s="3"/>
      <c r="F80" s="4">
        <v>30</v>
      </c>
      <c r="G80" s="2">
        <v>1</v>
      </c>
      <c r="H80" s="4">
        <v>10</v>
      </c>
      <c r="I80" s="2">
        <v>2</v>
      </c>
      <c r="J80" s="6">
        <v>4</v>
      </c>
      <c r="K80" s="4">
        <v>0</v>
      </c>
      <c r="L80" s="4">
        <v>10</v>
      </c>
      <c r="M80" s="3" t="s">
        <v>30</v>
      </c>
      <c r="N80" s="4">
        <v>0</v>
      </c>
      <c r="O80" s="3" t="s">
        <v>38</v>
      </c>
      <c r="P80" s="6">
        <v>2</v>
      </c>
      <c r="Q80" s="2">
        <v>27</v>
      </c>
      <c r="R80" s="4">
        <v>1</v>
      </c>
      <c r="S80" s="6">
        <v>3</v>
      </c>
      <c r="T80" s="4">
        <v>6</v>
      </c>
      <c r="U80" s="3" t="s">
        <v>38</v>
      </c>
      <c r="V80" s="6">
        <v>6</v>
      </c>
      <c r="W80" s="4">
        <v>1</v>
      </c>
      <c r="X80" s="6">
        <v>3</v>
      </c>
      <c r="Y80" s="4">
        <v>0</v>
      </c>
      <c r="Z80" s="2"/>
      <c r="AA80" s="11">
        <f t="shared" si="38"/>
        <v>14.285714285714286</v>
      </c>
      <c r="AB80" s="7">
        <f t="shared" si="39"/>
        <v>3.6</v>
      </c>
      <c r="AC80" t="str">
        <f t="shared" si="40"/>
        <v>0:03:03</v>
      </c>
      <c r="AD80">
        <f t="shared" si="41"/>
        <v>1</v>
      </c>
      <c r="AE80" s="3">
        <f t="shared" si="42"/>
        <v>1</v>
      </c>
      <c r="AF80" s="3">
        <f t="shared" si="43"/>
        <v>0</v>
      </c>
      <c r="AG80" s="3">
        <f t="shared" si="44"/>
        <v>0</v>
      </c>
      <c r="AH80" s="3">
        <f t="shared" si="45"/>
        <v>1</v>
      </c>
      <c r="AI80" s="3">
        <f t="shared" si="46"/>
        <v>1</v>
      </c>
      <c r="AJ80" s="3">
        <f t="shared" si="47"/>
        <v>0</v>
      </c>
      <c r="AK80" s="3">
        <f t="shared" si="48"/>
        <v>0</v>
      </c>
      <c r="AL80" s="3">
        <f t="shared" si="49"/>
        <v>1</v>
      </c>
      <c r="AM80" s="3">
        <f t="shared" si="50"/>
        <v>1</v>
      </c>
      <c r="AN80" s="3">
        <f t="shared" si="51"/>
        <v>0</v>
      </c>
      <c r="AO80" s="3">
        <f t="shared" si="52"/>
        <v>0</v>
      </c>
      <c r="AP80" s="3">
        <f t="shared" si="53"/>
        <v>0</v>
      </c>
      <c r="AQ80" s="3">
        <f t="shared" si="54"/>
        <v>0</v>
      </c>
      <c r="AR80" s="3">
        <f t="shared" si="55"/>
        <v>1</v>
      </c>
      <c r="AS80" s="3">
        <f t="shared" si="56"/>
        <v>0</v>
      </c>
    </row>
    <row r="81" spans="1:45" x14ac:dyDescent="0.25">
      <c r="A81">
        <v>80</v>
      </c>
      <c r="B81" s="1">
        <v>43966.849155092597</v>
      </c>
      <c r="C81" s="1">
        <v>43966.850543981498</v>
      </c>
      <c r="D81" s="3" t="s">
        <v>25</v>
      </c>
      <c r="E81" s="3"/>
      <c r="F81" s="4">
        <v>40</v>
      </c>
      <c r="G81" s="2">
        <v>0</v>
      </c>
      <c r="H81" s="4">
        <v>5</v>
      </c>
      <c r="I81" s="2">
        <v>1</v>
      </c>
      <c r="J81" s="6">
        <v>6</v>
      </c>
      <c r="K81" s="4">
        <v>0</v>
      </c>
      <c r="L81" s="4">
        <v>3</v>
      </c>
      <c r="M81" s="3" t="s">
        <v>30</v>
      </c>
      <c r="N81" s="4">
        <v>6</v>
      </c>
      <c r="O81" s="3" t="s">
        <v>31</v>
      </c>
      <c r="P81" s="6">
        <v>0</v>
      </c>
      <c r="Q81" s="2">
        <v>36</v>
      </c>
      <c r="R81" s="4">
        <v>3</v>
      </c>
      <c r="S81" s="6">
        <v>3</v>
      </c>
      <c r="T81" s="4">
        <v>8</v>
      </c>
      <c r="U81" s="3" t="s">
        <v>31</v>
      </c>
      <c r="V81" s="6">
        <v>7</v>
      </c>
      <c r="W81" s="4">
        <v>2</v>
      </c>
      <c r="X81" s="6">
        <v>5</v>
      </c>
      <c r="Y81" s="4">
        <v>3</v>
      </c>
      <c r="Z81" s="2"/>
      <c r="AA81" s="11">
        <f t="shared" si="38"/>
        <v>18.571428571428573</v>
      </c>
      <c r="AB81" s="7">
        <f t="shared" si="39"/>
        <v>4.2</v>
      </c>
      <c r="AC81" t="str">
        <f t="shared" si="40"/>
        <v>0:02:00</v>
      </c>
      <c r="AD81">
        <f t="shared" si="41"/>
        <v>1</v>
      </c>
      <c r="AE81" s="3">
        <f t="shared" si="42"/>
        <v>0</v>
      </c>
      <c r="AF81" s="3">
        <f t="shared" si="43"/>
        <v>0</v>
      </c>
      <c r="AG81" s="3">
        <f t="shared" si="44"/>
        <v>0</v>
      </c>
      <c r="AH81" s="3">
        <f t="shared" si="45"/>
        <v>1</v>
      </c>
      <c r="AI81" s="3">
        <f t="shared" si="46"/>
        <v>2</v>
      </c>
      <c r="AJ81" s="3">
        <f t="shared" si="47"/>
        <v>0</v>
      </c>
      <c r="AK81" s="3">
        <f t="shared" si="48"/>
        <v>0</v>
      </c>
      <c r="AL81" s="3">
        <f t="shared" si="49"/>
        <v>0</v>
      </c>
      <c r="AM81" s="3">
        <f t="shared" si="50"/>
        <v>1</v>
      </c>
      <c r="AN81" s="3">
        <f t="shared" si="51"/>
        <v>1</v>
      </c>
      <c r="AO81" s="3">
        <f t="shared" si="52"/>
        <v>0</v>
      </c>
      <c r="AP81" s="3">
        <f t="shared" si="53"/>
        <v>0</v>
      </c>
      <c r="AQ81" s="3">
        <f t="shared" si="54"/>
        <v>1</v>
      </c>
      <c r="AR81" s="3">
        <f t="shared" si="55"/>
        <v>1</v>
      </c>
      <c r="AS81" s="3">
        <f t="shared" si="56"/>
        <v>1</v>
      </c>
    </row>
    <row r="82" spans="1:45" x14ac:dyDescent="0.25">
      <c r="A82">
        <v>81</v>
      </c>
      <c r="B82" s="1">
        <v>43968.021585648101</v>
      </c>
      <c r="C82" s="1">
        <v>43968.0235763889</v>
      </c>
      <c r="D82" s="3" t="s">
        <v>25</v>
      </c>
      <c r="E82" s="3"/>
      <c r="F82" s="4">
        <v>30</v>
      </c>
      <c r="G82" s="2">
        <v>2</v>
      </c>
      <c r="H82" s="4">
        <v>10</v>
      </c>
      <c r="I82" s="2">
        <v>1</v>
      </c>
      <c r="J82" s="6">
        <v>7</v>
      </c>
      <c r="K82" s="4">
        <v>1</v>
      </c>
      <c r="L82" s="4">
        <v>30</v>
      </c>
      <c r="M82" s="3" t="s">
        <v>40</v>
      </c>
      <c r="N82" s="4">
        <v>4</v>
      </c>
      <c r="O82" s="3" t="s">
        <v>38</v>
      </c>
      <c r="P82" s="6">
        <v>5</v>
      </c>
      <c r="Q82" s="2">
        <v>32</v>
      </c>
      <c r="R82" s="4">
        <v>5</v>
      </c>
      <c r="S82" s="6">
        <v>4</v>
      </c>
      <c r="T82" s="4">
        <v>6</v>
      </c>
      <c r="U82" s="3" t="s">
        <v>34</v>
      </c>
      <c r="V82" s="6">
        <v>6</v>
      </c>
      <c r="W82" s="4">
        <v>0.5</v>
      </c>
      <c r="X82" s="6">
        <v>7</v>
      </c>
      <c r="Y82" s="4">
        <v>2</v>
      </c>
      <c r="Z82" s="2"/>
      <c r="AA82" s="11">
        <f t="shared" si="38"/>
        <v>18.214285714285715</v>
      </c>
      <c r="AB82" s="7">
        <f t="shared" si="39"/>
        <v>5.8</v>
      </c>
      <c r="AC82" t="str">
        <f t="shared" si="40"/>
        <v>0:02:52</v>
      </c>
      <c r="AD82">
        <f t="shared" si="41"/>
        <v>1</v>
      </c>
      <c r="AE82" s="3">
        <f t="shared" si="42"/>
        <v>1</v>
      </c>
      <c r="AF82" s="3">
        <f t="shared" si="43"/>
        <v>1</v>
      </c>
      <c r="AG82" s="3">
        <f t="shared" si="44"/>
        <v>0</v>
      </c>
      <c r="AH82" s="3">
        <f t="shared" si="45"/>
        <v>1</v>
      </c>
      <c r="AI82" s="3">
        <f t="shared" si="46"/>
        <v>1</v>
      </c>
      <c r="AJ82" s="3">
        <f t="shared" si="47"/>
        <v>0</v>
      </c>
      <c r="AK82" s="3">
        <f t="shared" si="48"/>
        <v>0</v>
      </c>
      <c r="AL82" s="3">
        <f t="shared" si="49"/>
        <v>1</v>
      </c>
      <c r="AM82" s="3">
        <f t="shared" si="50"/>
        <v>0</v>
      </c>
      <c r="AN82" s="3">
        <f t="shared" si="51"/>
        <v>1</v>
      </c>
      <c r="AO82" s="3">
        <f t="shared" si="52"/>
        <v>0</v>
      </c>
      <c r="AP82" s="3">
        <f t="shared" si="53"/>
        <v>1</v>
      </c>
      <c r="AQ82" s="3">
        <f t="shared" si="54"/>
        <v>0</v>
      </c>
      <c r="AR82" s="3">
        <f t="shared" si="55"/>
        <v>1</v>
      </c>
      <c r="AS82" s="3">
        <f t="shared" si="56"/>
        <v>1</v>
      </c>
    </row>
    <row r="83" spans="1:45" x14ac:dyDescent="0.25">
      <c r="A83">
        <v>82</v>
      </c>
      <c r="B83" s="1">
        <v>43968.283888888902</v>
      </c>
      <c r="C83" s="1">
        <v>43968.286157407398</v>
      </c>
      <c r="D83" s="3" t="s">
        <v>25</v>
      </c>
      <c r="E83" s="3"/>
      <c r="F83" s="4">
        <v>45</v>
      </c>
      <c r="G83" s="2">
        <v>0</v>
      </c>
      <c r="H83" s="4">
        <v>7</v>
      </c>
      <c r="I83" s="2">
        <v>1</v>
      </c>
      <c r="J83" s="6">
        <v>10</v>
      </c>
      <c r="K83" s="4">
        <v>1</v>
      </c>
      <c r="L83" s="4">
        <v>10</v>
      </c>
      <c r="M83" s="3" t="s">
        <v>30</v>
      </c>
      <c r="N83" s="4">
        <v>7</v>
      </c>
      <c r="O83" s="3" t="s">
        <v>38</v>
      </c>
      <c r="P83" s="6">
        <v>5</v>
      </c>
      <c r="Q83" s="2">
        <v>28</v>
      </c>
      <c r="R83" s="4">
        <v>2</v>
      </c>
      <c r="S83" s="6">
        <v>7</v>
      </c>
      <c r="T83" s="4">
        <v>8</v>
      </c>
      <c r="U83" s="3" t="s">
        <v>34</v>
      </c>
      <c r="V83" s="6">
        <v>10</v>
      </c>
      <c r="W83" s="4">
        <v>2</v>
      </c>
      <c r="X83" s="6">
        <v>0</v>
      </c>
      <c r="Y83" s="4">
        <v>21</v>
      </c>
      <c r="Z83" s="2"/>
      <c r="AA83" s="11">
        <f t="shared" si="38"/>
        <v>23.285714285714285</v>
      </c>
      <c r="AB83" s="7">
        <f t="shared" si="39"/>
        <v>6.4</v>
      </c>
      <c r="AC83" t="str">
        <f t="shared" si="40"/>
        <v>0:03:16</v>
      </c>
      <c r="AD83">
        <f t="shared" si="41"/>
        <v>1</v>
      </c>
      <c r="AE83" s="3">
        <f t="shared" si="42"/>
        <v>0</v>
      </c>
      <c r="AF83" s="3">
        <f t="shared" si="43"/>
        <v>0</v>
      </c>
      <c r="AG83" s="3">
        <f t="shared" si="44"/>
        <v>1</v>
      </c>
      <c r="AH83" s="3">
        <f t="shared" si="45"/>
        <v>1</v>
      </c>
      <c r="AI83" s="3">
        <f t="shared" si="46"/>
        <v>1</v>
      </c>
      <c r="AJ83" s="3">
        <f t="shared" si="47"/>
        <v>0</v>
      </c>
      <c r="AK83" s="3">
        <f t="shared" si="48"/>
        <v>0</v>
      </c>
      <c r="AL83" s="3">
        <f t="shared" si="49"/>
        <v>1</v>
      </c>
      <c r="AM83" s="3">
        <f t="shared" si="50"/>
        <v>1</v>
      </c>
      <c r="AN83" s="3">
        <f t="shared" si="51"/>
        <v>1</v>
      </c>
      <c r="AO83" s="3">
        <f t="shared" si="52"/>
        <v>0</v>
      </c>
      <c r="AP83" s="3">
        <f t="shared" si="53"/>
        <v>0</v>
      </c>
      <c r="AQ83" s="3">
        <f t="shared" si="54"/>
        <v>1</v>
      </c>
      <c r="AR83" s="3">
        <f t="shared" si="55"/>
        <v>1</v>
      </c>
      <c r="AS83" s="3">
        <f t="shared" si="56"/>
        <v>1</v>
      </c>
    </row>
    <row r="84" spans="1:45" x14ac:dyDescent="0.25">
      <c r="A84">
        <v>83</v>
      </c>
      <c r="B84" s="1">
        <v>43979.799537036997</v>
      </c>
      <c r="C84" s="1">
        <v>43979.814594907402</v>
      </c>
      <c r="D84" s="3" t="s">
        <v>25</v>
      </c>
      <c r="E84" s="3"/>
      <c r="F84" s="4">
        <v>51.5</v>
      </c>
      <c r="G84" s="2">
        <v>2</v>
      </c>
      <c r="H84" s="4">
        <v>24</v>
      </c>
      <c r="I84" s="2">
        <v>4</v>
      </c>
      <c r="J84" s="6">
        <v>8</v>
      </c>
      <c r="K84" s="4">
        <v>14</v>
      </c>
      <c r="L84" s="4">
        <v>3</v>
      </c>
      <c r="M84" s="3" t="s">
        <v>30</v>
      </c>
      <c r="N84" s="4">
        <v>5</v>
      </c>
      <c r="O84" s="3" t="s">
        <v>38</v>
      </c>
      <c r="P84" s="6">
        <v>5</v>
      </c>
      <c r="Q84" s="2">
        <v>47</v>
      </c>
      <c r="R84" s="4">
        <v>0</v>
      </c>
      <c r="S84" s="6">
        <v>7</v>
      </c>
      <c r="T84" s="4">
        <v>5</v>
      </c>
      <c r="U84" s="3" t="s">
        <v>34</v>
      </c>
      <c r="V84" s="6">
        <v>8</v>
      </c>
      <c r="W84" s="4">
        <v>8</v>
      </c>
      <c r="X84" s="6">
        <v>8</v>
      </c>
      <c r="Y84" s="4">
        <v>8</v>
      </c>
      <c r="Z84" s="2"/>
      <c r="AA84" s="11">
        <f t="shared" si="38"/>
        <v>28.071428571428573</v>
      </c>
      <c r="AB84" s="7">
        <f t="shared" si="39"/>
        <v>7.2</v>
      </c>
      <c r="AC84" t="str">
        <f t="shared" si="40"/>
        <v>0:21:41</v>
      </c>
      <c r="AD84">
        <f t="shared" si="41"/>
        <v>1</v>
      </c>
      <c r="AE84" s="3">
        <f t="shared" si="42"/>
        <v>1</v>
      </c>
      <c r="AF84" s="3">
        <f t="shared" si="43"/>
        <v>1</v>
      </c>
      <c r="AG84" s="3">
        <f t="shared" si="44"/>
        <v>1</v>
      </c>
      <c r="AH84" s="3">
        <f t="shared" si="45"/>
        <v>1</v>
      </c>
      <c r="AI84" s="3">
        <f t="shared" si="46"/>
        <v>1</v>
      </c>
      <c r="AJ84" s="3">
        <f t="shared" si="47"/>
        <v>0</v>
      </c>
      <c r="AK84" s="3">
        <f t="shared" si="48"/>
        <v>1</v>
      </c>
      <c r="AL84" s="3">
        <f t="shared" si="49"/>
        <v>0</v>
      </c>
      <c r="AM84" s="3">
        <f t="shared" si="50"/>
        <v>1</v>
      </c>
      <c r="AN84" s="3">
        <f t="shared" si="51"/>
        <v>1</v>
      </c>
      <c r="AO84" s="3">
        <f t="shared" si="52"/>
        <v>0</v>
      </c>
      <c r="AP84" s="3">
        <f t="shared" si="53"/>
        <v>0</v>
      </c>
      <c r="AQ84" s="3">
        <f t="shared" si="54"/>
        <v>0</v>
      </c>
      <c r="AR84" s="3">
        <f t="shared" si="55"/>
        <v>1</v>
      </c>
      <c r="AS84" s="3">
        <f t="shared" si="56"/>
        <v>1</v>
      </c>
    </row>
    <row r="85" spans="1:45" x14ac:dyDescent="0.25">
      <c r="A85">
        <v>84</v>
      </c>
      <c r="B85" s="1">
        <v>43986.7971412037</v>
      </c>
      <c r="C85" s="1">
        <v>43986.798333333303</v>
      </c>
      <c r="D85" s="3" t="s">
        <v>25</v>
      </c>
      <c r="E85" s="3"/>
      <c r="F85" s="4">
        <v>50</v>
      </c>
      <c r="G85" s="2">
        <v>5</v>
      </c>
      <c r="H85" s="4">
        <v>8</v>
      </c>
      <c r="I85" s="2">
        <v>0</v>
      </c>
      <c r="J85" s="6">
        <v>8</v>
      </c>
      <c r="K85" s="4">
        <v>15</v>
      </c>
      <c r="L85" s="4">
        <v>1</v>
      </c>
      <c r="M85" s="3" t="s">
        <v>30</v>
      </c>
      <c r="N85" s="4">
        <v>5</v>
      </c>
      <c r="O85" s="3" t="s">
        <v>34</v>
      </c>
      <c r="P85" s="6">
        <v>3</v>
      </c>
      <c r="Q85" s="2">
        <v>31</v>
      </c>
      <c r="R85" s="4">
        <v>0</v>
      </c>
      <c r="S85" s="6">
        <v>8</v>
      </c>
      <c r="T85" s="4">
        <v>8</v>
      </c>
      <c r="U85" s="3" t="s">
        <v>34</v>
      </c>
      <c r="V85" s="6">
        <v>10</v>
      </c>
      <c r="W85" s="4">
        <v>4</v>
      </c>
      <c r="X85" s="6">
        <v>3</v>
      </c>
      <c r="Y85" s="4">
        <v>8</v>
      </c>
      <c r="Z85" s="2"/>
      <c r="AA85" s="11">
        <f t="shared" si="38"/>
        <v>24.428571428571427</v>
      </c>
      <c r="AB85" s="7">
        <f t="shared" si="39"/>
        <v>6.4</v>
      </c>
      <c r="AC85" t="str">
        <f t="shared" si="40"/>
        <v>0:01:43</v>
      </c>
      <c r="AD85">
        <f t="shared" si="41"/>
        <v>1</v>
      </c>
      <c r="AE85" s="3">
        <f t="shared" si="42"/>
        <v>1</v>
      </c>
      <c r="AF85" s="3">
        <f t="shared" si="43"/>
        <v>1</v>
      </c>
      <c r="AG85" s="3">
        <f t="shared" si="44"/>
        <v>1</v>
      </c>
      <c r="AH85" s="3">
        <f t="shared" si="45"/>
        <v>0</v>
      </c>
      <c r="AI85" s="3">
        <f t="shared" si="46"/>
        <v>0</v>
      </c>
      <c r="AJ85" s="3">
        <f t="shared" si="47"/>
        <v>0</v>
      </c>
      <c r="AK85" s="3">
        <f t="shared" si="48"/>
        <v>1</v>
      </c>
      <c r="AL85" s="3">
        <f t="shared" si="49"/>
        <v>0</v>
      </c>
      <c r="AM85" s="3">
        <f t="shared" si="50"/>
        <v>1</v>
      </c>
      <c r="AN85" s="3">
        <f t="shared" si="51"/>
        <v>1</v>
      </c>
      <c r="AO85" s="3">
        <f t="shared" si="52"/>
        <v>0</v>
      </c>
      <c r="AP85" s="3">
        <f t="shared" si="53"/>
        <v>0</v>
      </c>
      <c r="AQ85" s="3">
        <f t="shared" si="54"/>
        <v>1</v>
      </c>
      <c r="AR85" s="3">
        <f t="shared" si="55"/>
        <v>1</v>
      </c>
      <c r="AS85" s="3">
        <f t="shared" si="56"/>
        <v>1</v>
      </c>
    </row>
    <row r="86" spans="1:45" x14ac:dyDescent="0.25">
      <c r="A86">
        <v>85</v>
      </c>
      <c r="B86" s="1">
        <v>43986.861018518503</v>
      </c>
      <c r="C86" s="1">
        <v>43986.863460648099</v>
      </c>
      <c r="D86" s="3" t="s">
        <v>25</v>
      </c>
      <c r="E86" s="3"/>
      <c r="F86" s="4">
        <v>40</v>
      </c>
      <c r="G86" s="2">
        <v>3</v>
      </c>
      <c r="H86" s="4">
        <v>0</v>
      </c>
      <c r="I86" s="2">
        <v>10</v>
      </c>
      <c r="J86" s="6">
        <v>5</v>
      </c>
      <c r="K86" s="4">
        <v>0</v>
      </c>
      <c r="L86" s="4">
        <v>3</v>
      </c>
      <c r="M86" s="3" t="s">
        <v>30</v>
      </c>
      <c r="N86" s="4">
        <v>2</v>
      </c>
      <c r="O86" s="3" t="s">
        <v>38</v>
      </c>
      <c r="P86" s="6">
        <v>7</v>
      </c>
      <c r="Q86" s="2">
        <v>38</v>
      </c>
      <c r="R86" s="4">
        <v>0</v>
      </c>
      <c r="S86" s="6">
        <v>3</v>
      </c>
      <c r="T86" s="4">
        <v>7</v>
      </c>
      <c r="U86" s="3" t="s">
        <v>34</v>
      </c>
      <c r="V86" s="6">
        <v>3</v>
      </c>
      <c r="W86" s="4">
        <v>1</v>
      </c>
      <c r="X86" s="6">
        <v>7</v>
      </c>
      <c r="Y86" s="4">
        <v>10</v>
      </c>
      <c r="Z86" s="2"/>
      <c r="AA86" s="11">
        <f t="shared" si="38"/>
        <v>15.857142857142858</v>
      </c>
      <c r="AB86" s="7">
        <f t="shared" si="39"/>
        <v>5</v>
      </c>
      <c r="AC86" t="str">
        <f t="shared" si="40"/>
        <v>0:03:31</v>
      </c>
      <c r="AD86">
        <f t="shared" si="41"/>
        <v>1</v>
      </c>
      <c r="AE86" s="3">
        <f t="shared" si="42"/>
        <v>1</v>
      </c>
      <c r="AF86" s="3">
        <f t="shared" si="43"/>
        <v>1</v>
      </c>
      <c r="AG86" s="3">
        <f t="shared" si="44"/>
        <v>0</v>
      </c>
      <c r="AH86" s="3">
        <f t="shared" si="45"/>
        <v>1</v>
      </c>
      <c r="AI86" s="3">
        <f t="shared" si="46"/>
        <v>1</v>
      </c>
      <c r="AJ86" s="3">
        <f t="shared" si="47"/>
        <v>0</v>
      </c>
      <c r="AK86" s="3">
        <f t="shared" si="48"/>
        <v>0</v>
      </c>
      <c r="AL86" s="3">
        <f t="shared" si="49"/>
        <v>0</v>
      </c>
      <c r="AM86" s="3">
        <f t="shared" si="50"/>
        <v>1</v>
      </c>
      <c r="AN86" s="3">
        <f t="shared" si="51"/>
        <v>1</v>
      </c>
      <c r="AO86" s="3">
        <f t="shared" si="52"/>
        <v>0</v>
      </c>
      <c r="AP86" s="3">
        <f t="shared" si="53"/>
        <v>0</v>
      </c>
      <c r="AQ86" s="3">
        <f t="shared" si="54"/>
        <v>1</v>
      </c>
      <c r="AR86" s="3">
        <f t="shared" si="55"/>
        <v>1</v>
      </c>
      <c r="AS86" s="3">
        <f t="shared" si="56"/>
        <v>1</v>
      </c>
    </row>
    <row r="87" spans="1:45" x14ac:dyDescent="0.25">
      <c r="A87">
        <v>86</v>
      </c>
      <c r="B87" s="1">
        <v>43986.887685185196</v>
      </c>
      <c r="C87" s="1">
        <v>43986.891111111101</v>
      </c>
      <c r="D87" s="3" t="s">
        <v>25</v>
      </c>
      <c r="E87" s="3"/>
      <c r="F87" s="4">
        <v>40</v>
      </c>
      <c r="G87" s="2">
        <v>0</v>
      </c>
      <c r="H87" s="4">
        <v>0</v>
      </c>
      <c r="I87" s="2">
        <v>0</v>
      </c>
      <c r="J87" s="6">
        <v>6</v>
      </c>
      <c r="K87" s="4">
        <v>2</v>
      </c>
      <c r="L87" s="4">
        <v>2</v>
      </c>
      <c r="M87" s="3" t="s">
        <v>30</v>
      </c>
      <c r="N87" s="4">
        <v>8</v>
      </c>
      <c r="O87" s="3" t="s">
        <v>34</v>
      </c>
      <c r="P87" s="6">
        <v>3</v>
      </c>
      <c r="Q87" s="2">
        <v>41</v>
      </c>
      <c r="R87" s="4">
        <v>2</v>
      </c>
      <c r="S87" s="6">
        <v>5</v>
      </c>
      <c r="T87" s="4">
        <v>7</v>
      </c>
      <c r="U87" s="3" t="s">
        <v>34</v>
      </c>
      <c r="V87" s="6">
        <v>4</v>
      </c>
      <c r="W87" s="4">
        <v>8</v>
      </c>
      <c r="X87" s="6">
        <v>7</v>
      </c>
      <c r="Y87" s="4">
        <v>1</v>
      </c>
      <c r="Z87" s="2"/>
      <c r="AA87" s="11">
        <f t="shared" si="38"/>
        <v>22.857142857142858</v>
      </c>
      <c r="AB87" s="7">
        <f t="shared" si="39"/>
        <v>5</v>
      </c>
      <c r="AC87" t="str">
        <f t="shared" si="40"/>
        <v>0:04:56</v>
      </c>
      <c r="AD87">
        <f t="shared" si="41"/>
        <v>1</v>
      </c>
      <c r="AE87" s="3">
        <f t="shared" si="42"/>
        <v>0</v>
      </c>
      <c r="AF87" s="3">
        <f t="shared" si="43"/>
        <v>0</v>
      </c>
      <c r="AG87" s="3">
        <f t="shared" si="44"/>
        <v>0</v>
      </c>
      <c r="AH87" s="3">
        <f t="shared" si="45"/>
        <v>0</v>
      </c>
      <c r="AI87" s="3">
        <f t="shared" si="46"/>
        <v>0</v>
      </c>
      <c r="AJ87" s="3">
        <f t="shared" si="47"/>
        <v>0</v>
      </c>
      <c r="AK87" s="3">
        <f t="shared" si="48"/>
        <v>0</v>
      </c>
      <c r="AL87" s="3">
        <f t="shared" si="49"/>
        <v>0</v>
      </c>
      <c r="AM87" s="3">
        <f t="shared" si="50"/>
        <v>1</v>
      </c>
      <c r="AN87" s="3">
        <f t="shared" si="51"/>
        <v>1</v>
      </c>
      <c r="AO87" s="3">
        <f t="shared" si="52"/>
        <v>0</v>
      </c>
      <c r="AP87" s="3">
        <f t="shared" si="53"/>
        <v>0</v>
      </c>
      <c r="AQ87" s="3">
        <f t="shared" si="54"/>
        <v>1</v>
      </c>
      <c r="AR87" s="3">
        <f t="shared" si="55"/>
        <v>1</v>
      </c>
      <c r="AS87" s="3">
        <f t="shared" si="56"/>
        <v>1</v>
      </c>
    </row>
    <row r="88" spans="1:45" x14ac:dyDescent="0.25">
      <c r="A88">
        <v>87</v>
      </c>
      <c r="B88" s="1">
        <v>43986.894270833298</v>
      </c>
      <c r="C88" s="1">
        <v>43986.895462963003</v>
      </c>
      <c r="D88" s="3" t="s">
        <v>25</v>
      </c>
      <c r="E88" s="3"/>
      <c r="F88" s="4">
        <v>45</v>
      </c>
      <c r="G88" s="2">
        <v>1</v>
      </c>
      <c r="H88" s="4">
        <v>1</v>
      </c>
      <c r="I88" s="2">
        <v>2</v>
      </c>
      <c r="J88" s="6">
        <v>6</v>
      </c>
      <c r="K88" s="4">
        <v>0</v>
      </c>
      <c r="L88" s="4">
        <v>2</v>
      </c>
      <c r="M88" s="3" t="s">
        <v>40</v>
      </c>
      <c r="N88" s="4">
        <v>0</v>
      </c>
      <c r="O88" s="3" t="s">
        <v>34</v>
      </c>
      <c r="P88" s="6">
        <v>2</v>
      </c>
      <c r="Q88" s="2">
        <v>37</v>
      </c>
      <c r="R88" s="4">
        <v>0</v>
      </c>
      <c r="S88" s="6">
        <v>4</v>
      </c>
      <c r="T88" s="4">
        <v>6</v>
      </c>
      <c r="U88" s="3" t="s">
        <v>34</v>
      </c>
      <c r="V88" s="6">
        <v>6</v>
      </c>
      <c r="W88" s="4">
        <v>2</v>
      </c>
      <c r="X88" s="6">
        <v>6</v>
      </c>
      <c r="Y88" s="4">
        <v>10</v>
      </c>
      <c r="Z88" s="2"/>
      <c r="AA88" s="11">
        <f t="shared" si="38"/>
        <v>16.285714285714285</v>
      </c>
      <c r="AB88" s="7">
        <f t="shared" si="39"/>
        <v>4.8</v>
      </c>
      <c r="AC88" t="str">
        <f t="shared" si="40"/>
        <v>0:01:43</v>
      </c>
      <c r="AD88">
        <f t="shared" si="41"/>
        <v>1</v>
      </c>
      <c r="AE88" s="3">
        <f t="shared" si="42"/>
        <v>1</v>
      </c>
      <c r="AF88" s="3">
        <f t="shared" si="43"/>
        <v>0</v>
      </c>
      <c r="AG88" s="3">
        <f t="shared" si="44"/>
        <v>1</v>
      </c>
      <c r="AH88" s="3">
        <f t="shared" si="45"/>
        <v>1</v>
      </c>
      <c r="AI88" s="3">
        <f t="shared" si="46"/>
        <v>0</v>
      </c>
      <c r="AJ88" s="3">
        <f t="shared" si="47"/>
        <v>0</v>
      </c>
      <c r="AK88" s="3">
        <f t="shared" si="48"/>
        <v>0</v>
      </c>
      <c r="AL88" s="3">
        <f t="shared" si="49"/>
        <v>0</v>
      </c>
      <c r="AM88" s="3">
        <f t="shared" si="50"/>
        <v>0</v>
      </c>
      <c r="AN88" s="3">
        <f t="shared" si="51"/>
        <v>0</v>
      </c>
      <c r="AO88" s="3">
        <f t="shared" si="52"/>
        <v>0</v>
      </c>
      <c r="AP88" s="3">
        <f t="shared" si="53"/>
        <v>0</v>
      </c>
      <c r="AQ88" s="3">
        <f t="shared" si="54"/>
        <v>0</v>
      </c>
      <c r="AR88" s="3">
        <f t="shared" si="55"/>
        <v>1</v>
      </c>
      <c r="AS88" s="3">
        <f t="shared" si="56"/>
        <v>1</v>
      </c>
    </row>
    <row r="89" spans="1:45" x14ac:dyDescent="0.25">
      <c r="A89">
        <v>88</v>
      </c>
      <c r="B89" s="1">
        <v>43987.342106481497</v>
      </c>
      <c r="C89" s="1">
        <v>43987.343668981499</v>
      </c>
      <c r="D89" s="3" t="s">
        <v>25</v>
      </c>
      <c r="E89" s="3"/>
      <c r="F89" s="4">
        <v>40</v>
      </c>
      <c r="G89" s="2">
        <v>1</v>
      </c>
      <c r="H89" s="4">
        <v>2</v>
      </c>
      <c r="I89" s="2">
        <v>10</v>
      </c>
      <c r="J89" s="6">
        <v>7</v>
      </c>
      <c r="K89" s="4">
        <v>0</v>
      </c>
      <c r="L89" s="4">
        <v>5</v>
      </c>
      <c r="M89" s="3" t="s">
        <v>30</v>
      </c>
      <c r="N89" s="4">
        <v>3</v>
      </c>
      <c r="O89" s="3" t="s">
        <v>38</v>
      </c>
      <c r="P89" s="6">
        <v>4</v>
      </c>
      <c r="Q89" s="2">
        <v>32</v>
      </c>
      <c r="R89" s="4">
        <v>0</v>
      </c>
      <c r="S89" s="6">
        <v>5</v>
      </c>
      <c r="T89" s="4">
        <v>8</v>
      </c>
      <c r="U89" s="3" t="s">
        <v>34</v>
      </c>
      <c r="V89" s="6">
        <v>6</v>
      </c>
      <c r="W89" s="4">
        <v>2</v>
      </c>
      <c r="X89" s="6">
        <v>4</v>
      </c>
      <c r="Y89" s="4">
        <v>5</v>
      </c>
      <c r="Z89" s="2"/>
      <c r="AA89" s="11">
        <f t="shared" si="38"/>
        <v>17.857142857142858</v>
      </c>
      <c r="AB89" s="7">
        <f t="shared" si="39"/>
        <v>5.2</v>
      </c>
      <c r="AC89" t="str">
        <f t="shared" si="40"/>
        <v>0:02:15</v>
      </c>
      <c r="AD89">
        <f t="shared" si="41"/>
        <v>1</v>
      </c>
      <c r="AE89" s="3">
        <f t="shared" si="42"/>
        <v>1</v>
      </c>
      <c r="AF89" s="3">
        <f t="shared" si="43"/>
        <v>0</v>
      </c>
      <c r="AG89" s="3">
        <f t="shared" si="44"/>
        <v>0</v>
      </c>
      <c r="AH89" s="3">
        <f t="shared" si="45"/>
        <v>1</v>
      </c>
      <c r="AI89" s="3">
        <f t="shared" si="46"/>
        <v>1</v>
      </c>
      <c r="AJ89" s="3">
        <f t="shared" si="47"/>
        <v>0</v>
      </c>
      <c r="AK89" s="3">
        <f t="shared" si="48"/>
        <v>0</v>
      </c>
      <c r="AL89" s="3">
        <f t="shared" si="49"/>
        <v>1</v>
      </c>
      <c r="AM89" s="3">
        <f t="shared" si="50"/>
        <v>1</v>
      </c>
      <c r="AN89" s="3">
        <f t="shared" si="51"/>
        <v>1</v>
      </c>
      <c r="AO89" s="3">
        <f t="shared" si="52"/>
        <v>0</v>
      </c>
      <c r="AP89" s="3">
        <f t="shared" si="53"/>
        <v>0</v>
      </c>
      <c r="AQ89" s="3">
        <f t="shared" si="54"/>
        <v>1</v>
      </c>
      <c r="AR89" s="3">
        <f t="shared" si="55"/>
        <v>1</v>
      </c>
      <c r="AS89" s="3">
        <f t="shared" si="56"/>
        <v>1</v>
      </c>
    </row>
    <row r="90" spans="1:45" x14ac:dyDescent="0.25">
      <c r="A90">
        <v>89</v>
      </c>
      <c r="B90" s="1">
        <v>43987.567372685196</v>
      </c>
      <c r="C90" s="1">
        <v>43987.575949074097</v>
      </c>
      <c r="D90" s="3" t="s">
        <v>25</v>
      </c>
      <c r="E90" s="3"/>
      <c r="F90" s="4">
        <v>40</v>
      </c>
      <c r="G90" s="2">
        <v>1</v>
      </c>
      <c r="H90" s="4">
        <v>4</v>
      </c>
      <c r="I90" s="2">
        <v>5</v>
      </c>
      <c r="J90" s="6">
        <v>5</v>
      </c>
      <c r="K90" s="4">
        <v>0</v>
      </c>
      <c r="L90" s="4">
        <v>5</v>
      </c>
      <c r="M90" s="3" t="s">
        <v>30</v>
      </c>
      <c r="N90" s="4">
        <v>0</v>
      </c>
      <c r="O90" s="3" t="s">
        <v>38</v>
      </c>
      <c r="P90" s="6">
        <v>5</v>
      </c>
      <c r="Q90" s="2">
        <v>25</v>
      </c>
      <c r="R90" s="4">
        <v>0</v>
      </c>
      <c r="S90" s="6">
        <v>5</v>
      </c>
      <c r="T90" s="4">
        <v>8</v>
      </c>
      <c r="U90" s="3" t="s">
        <v>38</v>
      </c>
      <c r="V90" s="6">
        <v>4</v>
      </c>
      <c r="W90" s="4">
        <v>2</v>
      </c>
      <c r="X90" s="6">
        <v>6</v>
      </c>
      <c r="Y90" s="4">
        <v>3</v>
      </c>
      <c r="Z90" s="2"/>
      <c r="AA90" s="11">
        <f t="shared" si="38"/>
        <v>17.428571428571427</v>
      </c>
      <c r="AB90" s="7">
        <f t="shared" si="39"/>
        <v>5</v>
      </c>
      <c r="AC90" t="str">
        <f t="shared" si="40"/>
        <v>0:12:21</v>
      </c>
      <c r="AD90">
        <f t="shared" si="41"/>
        <v>1</v>
      </c>
      <c r="AE90" s="3">
        <f t="shared" si="42"/>
        <v>1</v>
      </c>
      <c r="AF90" s="3">
        <f t="shared" si="43"/>
        <v>0</v>
      </c>
      <c r="AG90" s="3">
        <f t="shared" si="44"/>
        <v>0</v>
      </c>
      <c r="AH90" s="3">
        <f t="shared" si="45"/>
        <v>1</v>
      </c>
      <c r="AI90" s="3">
        <f t="shared" si="46"/>
        <v>1</v>
      </c>
      <c r="AJ90" s="3">
        <f t="shared" si="47"/>
        <v>0</v>
      </c>
      <c r="AK90" s="3">
        <f t="shared" si="48"/>
        <v>0</v>
      </c>
      <c r="AL90" s="3">
        <f t="shared" si="49"/>
        <v>1</v>
      </c>
      <c r="AM90" s="3">
        <f t="shared" si="50"/>
        <v>1</v>
      </c>
      <c r="AN90" s="3">
        <f t="shared" si="51"/>
        <v>0</v>
      </c>
      <c r="AO90" s="3">
        <f t="shared" si="52"/>
        <v>0</v>
      </c>
      <c r="AP90" s="3">
        <f t="shared" si="53"/>
        <v>0</v>
      </c>
      <c r="AQ90" s="3">
        <f t="shared" si="54"/>
        <v>1</v>
      </c>
      <c r="AR90" s="3">
        <f t="shared" si="55"/>
        <v>1</v>
      </c>
      <c r="AS90" s="3">
        <f t="shared" si="56"/>
        <v>1</v>
      </c>
    </row>
    <row r="91" spans="1:45" x14ac:dyDescent="0.25">
      <c r="A91">
        <v>90</v>
      </c>
      <c r="B91" s="1">
        <v>43987.5929861111</v>
      </c>
      <c r="C91" s="1">
        <v>43987.597314814797</v>
      </c>
      <c r="D91" s="3" t="s">
        <v>25</v>
      </c>
      <c r="E91" s="3"/>
      <c r="F91" s="4">
        <v>0</v>
      </c>
      <c r="G91" s="2">
        <v>5</v>
      </c>
      <c r="H91" s="4">
        <v>20</v>
      </c>
      <c r="I91" s="2">
        <v>2</v>
      </c>
      <c r="J91" s="6">
        <v>5</v>
      </c>
      <c r="K91" s="4">
        <v>10</v>
      </c>
      <c r="L91" s="4">
        <v>7</v>
      </c>
      <c r="M91" s="3" t="s">
        <v>40</v>
      </c>
      <c r="N91" s="4">
        <v>2</v>
      </c>
      <c r="O91" s="3" t="s">
        <v>31</v>
      </c>
      <c r="P91" s="6">
        <v>3</v>
      </c>
      <c r="Q91" s="2">
        <v>58</v>
      </c>
      <c r="R91" s="4">
        <v>2</v>
      </c>
      <c r="S91" s="6">
        <v>4</v>
      </c>
      <c r="T91" s="4">
        <v>6</v>
      </c>
      <c r="U91" s="3" t="s">
        <v>31</v>
      </c>
      <c r="V91" s="6">
        <v>3</v>
      </c>
      <c r="W91" s="4">
        <v>2</v>
      </c>
      <c r="X91" s="6">
        <v>5</v>
      </c>
      <c r="Y91" s="4">
        <v>4</v>
      </c>
      <c r="Z91" s="2"/>
      <c r="AA91" s="11">
        <f t="shared" si="38"/>
        <v>14.428571428571429</v>
      </c>
      <c r="AB91" s="7">
        <f t="shared" si="39"/>
        <v>4</v>
      </c>
      <c r="AC91" t="str">
        <f t="shared" si="40"/>
        <v>0:06:14</v>
      </c>
      <c r="AD91">
        <f t="shared" si="41"/>
        <v>0</v>
      </c>
      <c r="AE91" s="3">
        <f t="shared" si="42"/>
        <v>1</v>
      </c>
      <c r="AF91" s="3">
        <f t="shared" si="43"/>
        <v>1</v>
      </c>
      <c r="AG91" s="3">
        <f t="shared" si="44"/>
        <v>0</v>
      </c>
      <c r="AH91" s="3">
        <f t="shared" si="45"/>
        <v>1</v>
      </c>
      <c r="AI91" s="3">
        <f t="shared" si="46"/>
        <v>2</v>
      </c>
      <c r="AJ91" s="3">
        <f t="shared" si="47"/>
        <v>0</v>
      </c>
      <c r="AK91" s="3">
        <f t="shared" si="48"/>
        <v>1</v>
      </c>
      <c r="AL91" s="3">
        <f t="shared" si="49"/>
        <v>1</v>
      </c>
      <c r="AM91" s="3">
        <f t="shared" si="50"/>
        <v>0</v>
      </c>
      <c r="AN91" s="3">
        <f t="shared" si="51"/>
        <v>1</v>
      </c>
      <c r="AO91" s="3">
        <f t="shared" si="52"/>
        <v>0</v>
      </c>
      <c r="AP91" s="3">
        <f t="shared" si="53"/>
        <v>0</v>
      </c>
      <c r="AQ91" s="3">
        <f t="shared" si="54"/>
        <v>0</v>
      </c>
      <c r="AR91" s="3">
        <f t="shared" si="55"/>
        <v>1</v>
      </c>
      <c r="AS91" s="3">
        <f t="shared" si="56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D610-9550-41C6-A406-C469D412747A}">
  <dimension ref="E12:F24"/>
  <sheetViews>
    <sheetView workbookViewId="0">
      <selection activeCell="F13" sqref="F13"/>
    </sheetView>
  </sheetViews>
  <sheetFormatPr defaultRowHeight="15" x14ac:dyDescent="0.25"/>
  <cols>
    <col min="5" max="5" width="13.140625" bestFit="1" customWidth="1"/>
    <col min="6" max="6" width="39.85546875" bestFit="1" customWidth="1"/>
    <col min="7" max="7" width="2" bestFit="1" customWidth="1"/>
    <col min="8" max="10" width="4" bestFit="1" customWidth="1"/>
    <col min="11" max="11" width="2" bestFit="1" customWidth="1"/>
    <col min="12" max="15" width="4" bestFit="1" customWidth="1"/>
    <col min="16" max="16" width="2" bestFit="1" customWidth="1"/>
    <col min="17" max="20" width="4" bestFit="1" customWidth="1"/>
    <col min="21" max="21" width="2" bestFit="1" customWidth="1"/>
    <col min="22" max="27" width="4" bestFit="1" customWidth="1"/>
    <col min="28" max="28" width="2" bestFit="1" customWidth="1"/>
    <col min="29" max="29" width="4" bestFit="1" customWidth="1"/>
    <col min="30" max="30" width="11.28515625" bestFit="1" customWidth="1"/>
  </cols>
  <sheetData>
    <row r="12" spans="5:6" x14ac:dyDescent="0.25">
      <c r="E12" s="9" t="s">
        <v>44</v>
      </c>
      <c r="F12" t="s">
        <v>46</v>
      </c>
    </row>
    <row r="13" spans="5:6" x14ac:dyDescent="0.25">
      <c r="E13" s="10" t="s">
        <v>37</v>
      </c>
      <c r="F13" s="3">
        <v>8</v>
      </c>
    </row>
    <row r="14" spans="5:6" x14ac:dyDescent="0.25">
      <c r="E14" s="10" t="s">
        <v>32</v>
      </c>
      <c r="F14" s="3">
        <v>6</v>
      </c>
    </row>
    <row r="15" spans="5:6" x14ac:dyDescent="0.25">
      <c r="E15" s="10" t="s">
        <v>26</v>
      </c>
      <c r="F15" s="3">
        <v>7.6</v>
      </c>
    </row>
    <row r="16" spans="5:6" x14ac:dyDescent="0.25">
      <c r="E16" s="10" t="s">
        <v>39</v>
      </c>
      <c r="F16" s="3">
        <v>6.6</v>
      </c>
    </row>
    <row r="17" spans="5:6" x14ac:dyDescent="0.25">
      <c r="E17" s="10" t="s">
        <v>36</v>
      </c>
      <c r="F17" s="3">
        <v>7.6</v>
      </c>
    </row>
    <row r="18" spans="5:6" x14ac:dyDescent="0.25">
      <c r="E18" s="10" t="s">
        <v>29</v>
      </c>
      <c r="F18" s="3">
        <v>8</v>
      </c>
    </row>
    <row r="19" spans="5:6" x14ac:dyDescent="0.25">
      <c r="E19" s="10" t="s">
        <v>41</v>
      </c>
      <c r="F19" s="3">
        <v>8.1999999999999993</v>
      </c>
    </row>
    <row r="20" spans="5:6" x14ac:dyDescent="0.25">
      <c r="E20" s="10" t="s">
        <v>28</v>
      </c>
      <c r="F20" s="3">
        <v>6</v>
      </c>
    </row>
    <row r="21" spans="5:6" x14ac:dyDescent="0.25">
      <c r="E21" s="10" t="s">
        <v>27</v>
      </c>
      <c r="F21" s="3">
        <v>6.4</v>
      </c>
    </row>
    <row r="22" spans="5:6" x14ac:dyDescent="0.25">
      <c r="E22" s="10" t="s">
        <v>33</v>
      </c>
      <c r="F22" s="3">
        <v>5</v>
      </c>
    </row>
    <row r="23" spans="5:6" x14ac:dyDescent="0.25">
      <c r="E23" s="10" t="s">
        <v>35</v>
      </c>
      <c r="F23" s="3">
        <v>7.2</v>
      </c>
    </row>
    <row r="24" spans="5:6" x14ac:dyDescent="0.25">
      <c r="E24" s="10" t="s">
        <v>45</v>
      </c>
      <c r="F24" s="3">
        <v>8.1999999999999993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G 3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4 b c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G 3 G U C i K R 7 g O A A A A E Q A A A B M A H A B G b 3 J t d W x h c y 9 T Z W N 0 a W 9 u M S 5 t I K I Y A C i g F A A A A A A A A A A A A A A A A A A A A A A A A A A A A C t O T S 7 J z M 9 T C I b Q h t Y A U E s B A i 0 A F A A C A A g A e G 3 G U F T B D G u m A A A A + A A A A B I A A A A A A A A A A A A A A A A A A A A A A E N v b m Z p Z y 9 Q Y W N r Y W d l L n h t b F B L A Q I t A B Q A A g A I A H h t x l A P y u m r p A A A A O k A A A A T A A A A A A A A A A A A A A A A A P I A A A B b Q 2 9 u d G V u d F 9 U e X B l c 1 0 u e G 1 s U E s B A i 0 A F A A C A A g A e G 3 G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j K P R W q x R 1 E g 8 j k P B D k x 9 g A A A A A A g A A A A A A E G Y A A A A B A A A g A A A A F r c V p 2 A D P e e 0 i R b 0 g F c o K i 4 N s f i a Y f y C s 7 B s u + F h U W w A A A A A D o A A A A A C A A A g A A A A F 9 a M W 3 J 8 i x H G r q + A A 9 7 0 X Z T B l z 1 q r M X d G z m F a I 2 3 1 t F Q A A A A L m D i i 1 k p O a a F z 3 y Z j U 9 J M R r u m B p h l 2 9 u f K Y k 1 F 0 C 4 U C O z 0 A + U l d 5 H A T P H Q F 6 9 k V M C g / y S 4 z N i J I V + 4 7 o 7 c P p t S z K G m 9 d T + a X 8 C i 8 A 9 z H 9 4 h A A A A A c K p o 3 1 O L f f v z F F e 7 V 9 p z y 5 P I 0 D s 1 7 1 P 9 c I R 8 c 1 F V M D z R 3 B h 2 C r 0 l w 0 D Z 4 x O l c s k E R x l J 1 f s J 4 a S m / J 0 L c b Z p K A = = < / D a t a M a s h u p > 
</file>

<file path=customXml/itemProps1.xml><?xml version="1.0" encoding="utf-8"?>
<ds:datastoreItem xmlns:ds="http://schemas.openxmlformats.org/officeDocument/2006/customXml" ds:itemID="{05D68B34-BFEE-434B-A2C8-841E4D1F15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Brunlinger</dc:creator>
  <cp:lastModifiedBy>Alan</cp:lastModifiedBy>
  <dcterms:created xsi:type="dcterms:W3CDTF">2020-06-06T15:55:42Z</dcterms:created>
  <dcterms:modified xsi:type="dcterms:W3CDTF">2020-06-16T23:42:56Z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