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nnie\Documents\Word Docs\"/>
    </mc:Choice>
  </mc:AlternateContent>
  <xr:revisionPtr revIDLastSave="0" documentId="8_{054A04C4-E1E7-4FDF-8524-AE105DC3D3E8}" xr6:coauthVersionLast="46" xr6:coauthVersionMax="46" xr10:uidLastSave="{00000000-0000-0000-0000-000000000000}"/>
  <bookViews>
    <workbookView xWindow="-120" yWindow="-120" windowWidth="29040" windowHeight="15840" xr2:uid="{BB71D62A-836C-46D5-9BFF-F0BDAA8E9FE5}"/>
  </bookViews>
  <sheets>
    <sheet name="SwampHacksDataCompleteCSV" sheetId="8" r:id="rId1"/>
    <sheet name="Global Burden of Disease" sheetId="4" r:id="rId2"/>
    <sheet name="Poverty Index" sheetId="1" r:id="rId3"/>
    <sheet name="Human Freedom Index" sheetId="2" r:id="rId4"/>
    <sheet name="Global Peace Index" sheetId="3" r:id="rId5"/>
    <sheet name="Militarization" sheetId="9" r:id="rId6"/>
    <sheet name="Human Development Index" sheetId="5" r:id="rId7"/>
    <sheet name="Environmental Sustainability" sheetId="6" r:id="rId8"/>
    <sheet name="Gender Inequality" sheetId="7" r:id="rId9"/>
  </sheets>
  <definedNames>
    <definedName name="_xlchart.v1.0" hidden="1">'Poverty Index'!$B$2:$B$102</definedName>
    <definedName name="_xlchart.v1.1" hidden="1">'Poverty Index'!$K$2:$K$102</definedName>
    <definedName name="_xlchart.v1.2" hidden="1">'Human Freedom Index'!$B$2:$B$163</definedName>
    <definedName name="_xlchart.v1.3" hidden="1">'Human Freedom Index'!$I$2:$I$163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1" i="8" l="1"/>
  <c r="I201" i="8"/>
  <c r="H201" i="8"/>
  <c r="G201" i="8"/>
  <c r="F201" i="8"/>
  <c r="E201" i="8"/>
  <c r="D201" i="8"/>
  <c r="C201" i="8"/>
  <c r="B164" i="7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" i="8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2" i="5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" i="8"/>
  <c r="I5" i="8"/>
  <c r="I6" i="8"/>
  <c r="I22" i="8"/>
  <c r="I24" i="8"/>
  <c r="I42" i="8"/>
  <c r="I43" i="8"/>
  <c r="I45" i="8"/>
  <c r="I49" i="8"/>
  <c r="I60" i="8"/>
  <c r="I71" i="8"/>
  <c r="I73" i="8"/>
  <c r="I80" i="8"/>
  <c r="I85" i="8"/>
  <c r="I96" i="8"/>
  <c r="I100" i="8"/>
  <c r="I105" i="8"/>
  <c r="I118" i="8"/>
  <c r="I119" i="8"/>
  <c r="I133" i="8"/>
  <c r="I137" i="8"/>
  <c r="I138" i="8"/>
  <c r="I146" i="8"/>
  <c r="I151" i="8"/>
  <c r="I165" i="8"/>
  <c r="I167" i="8"/>
  <c r="I174" i="8"/>
  <c r="I175" i="8"/>
  <c r="I177" i="8"/>
  <c r="I190" i="8"/>
  <c r="I194" i="8"/>
  <c r="I195" i="8"/>
  <c r="I196" i="8"/>
  <c r="I197" i="8"/>
  <c r="I198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" i="8"/>
  <c r="C2" i="8"/>
  <c r="H5" i="8"/>
  <c r="H22" i="8"/>
  <c r="H71" i="8"/>
  <c r="H73" i="8"/>
  <c r="H80" i="8"/>
  <c r="H96" i="8"/>
  <c r="H97" i="8"/>
  <c r="H119" i="8"/>
  <c r="H133" i="8"/>
  <c r="H146" i="8"/>
  <c r="H149" i="8"/>
  <c r="H165" i="8"/>
  <c r="H175" i="8"/>
  <c r="H177" i="8"/>
  <c r="H195" i="8"/>
  <c r="H196" i="8"/>
  <c r="H197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F36" i="8"/>
  <c r="F41" i="8"/>
  <c r="F42" i="8"/>
  <c r="F45" i="8"/>
  <c r="F47" i="8"/>
  <c r="F51" i="8"/>
  <c r="F52" i="8"/>
  <c r="F58" i="8"/>
  <c r="F60" i="8"/>
  <c r="F71" i="8"/>
  <c r="F72" i="8"/>
  <c r="F73" i="8"/>
  <c r="F80" i="8"/>
  <c r="F95" i="8"/>
  <c r="F96" i="8"/>
  <c r="F111" i="8"/>
  <c r="F114" i="8"/>
  <c r="F118" i="8"/>
  <c r="F133" i="8"/>
  <c r="F137" i="8"/>
  <c r="F138" i="8"/>
  <c r="F146" i="8"/>
  <c r="F147" i="8"/>
  <c r="F151" i="8"/>
  <c r="F152" i="8"/>
  <c r="F153" i="8"/>
  <c r="F154" i="8"/>
  <c r="F155" i="8"/>
  <c r="F164" i="8"/>
  <c r="F165" i="8"/>
  <c r="F170" i="8"/>
  <c r="F171" i="8"/>
  <c r="F174" i="8"/>
  <c r="F175" i="8"/>
  <c r="F181" i="8"/>
  <c r="F185" i="8"/>
  <c r="F192" i="8"/>
  <c r="F193" i="8"/>
  <c r="F196" i="8"/>
  <c r="F197" i="8"/>
  <c r="F5" i="8"/>
  <c r="F6" i="8"/>
  <c r="F8" i="8"/>
  <c r="F14" i="8"/>
  <c r="F17" i="8"/>
  <c r="F22" i="8"/>
  <c r="F23" i="8"/>
  <c r="F28" i="8"/>
  <c r="F32" i="8"/>
  <c r="N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" i="8"/>
  <c r="G80" i="8"/>
  <c r="G137" i="8"/>
  <c r="G151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E5" i="8"/>
  <c r="E6" i="8"/>
  <c r="E8" i="8"/>
  <c r="E14" i="8"/>
  <c r="E17" i="8"/>
  <c r="E20" i="8"/>
  <c r="E22" i="8"/>
  <c r="E28" i="8"/>
  <c r="E32" i="8"/>
  <c r="E41" i="8"/>
  <c r="E52" i="8"/>
  <c r="E62" i="8"/>
  <c r="E71" i="8"/>
  <c r="E72" i="8"/>
  <c r="E73" i="8"/>
  <c r="E80" i="8"/>
  <c r="E95" i="8"/>
  <c r="E107" i="8"/>
  <c r="E111" i="8"/>
  <c r="E113" i="8"/>
  <c r="E114" i="8"/>
  <c r="E118" i="8"/>
  <c r="E133" i="8"/>
  <c r="E137" i="8"/>
  <c r="E146" i="8"/>
  <c r="E151" i="8"/>
  <c r="E152" i="8"/>
  <c r="E153" i="8"/>
  <c r="E154" i="8"/>
  <c r="E155" i="8"/>
  <c r="E159" i="8"/>
  <c r="E164" i="8"/>
  <c r="E171" i="8"/>
  <c r="E181" i="8"/>
  <c r="E193" i="8"/>
  <c r="E196" i="8"/>
  <c r="E197" i="8"/>
  <c r="M2" i="8"/>
  <c r="L2" i="8"/>
  <c r="B164" i="2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" i="8"/>
  <c r="B103" i="1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N24" i="8" s="1"/>
  <c r="C25" i="8"/>
  <c r="N25" i="8" s="1"/>
  <c r="C26" i="8"/>
  <c r="N26" i="8" s="1"/>
  <c r="C27" i="8"/>
  <c r="N27" i="8" s="1"/>
  <c r="C28" i="8"/>
  <c r="N28" i="8" s="1"/>
  <c r="C29" i="8"/>
  <c r="N29" i="8" s="1"/>
  <c r="C30" i="8"/>
  <c r="N30" i="8" s="1"/>
  <c r="C31" i="8"/>
  <c r="N31" i="8" s="1"/>
  <c r="C32" i="8"/>
  <c r="N32" i="8" s="1"/>
  <c r="C33" i="8"/>
  <c r="N33" i="8" s="1"/>
  <c r="C34" i="8"/>
  <c r="N34" i="8" s="1"/>
  <c r="C35" i="8"/>
  <c r="N35" i="8" s="1"/>
  <c r="C36" i="8"/>
  <c r="N36" i="8" s="1"/>
  <c r="C37" i="8"/>
  <c r="N37" i="8" s="1"/>
  <c r="C38" i="8"/>
  <c r="N38" i="8" s="1"/>
  <c r="C39" i="8"/>
  <c r="N39" i="8" s="1"/>
  <c r="C40" i="8"/>
  <c r="N40" i="8" s="1"/>
  <c r="C41" i="8"/>
  <c r="N41" i="8" s="1"/>
  <c r="C42" i="8"/>
  <c r="N42" i="8" s="1"/>
  <c r="C43" i="8"/>
  <c r="N43" i="8" s="1"/>
  <c r="C44" i="8"/>
  <c r="N44" i="8" s="1"/>
  <c r="C45" i="8"/>
  <c r="N45" i="8" s="1"/>
  <c r="C46" i="8"/>
  <c r="N46" i="8" s="1"/>
  <c r="C47" i="8"/>
  <c r="N47" i="8" s="1"/>
  <c r="C48" i="8"/>
  <c r="N48" i="8" s="1"/>
  <c r="C49" i="8"/>
  <c r="N49" i="8" s="1"/>
  <c r="C50" i="8"/>
  <c r="N50" i="8" s="1"/>
  <c r="C51" i="8"/>
  <c r="N51" i="8" s="1"/>
  <c r="C52" i="8"/>
  <c r="N52" i="8" s="1"/>
  <c r="C53" i="8"/>
  <c r="N53" i="8" s="1"/>
  <c r="C54" i="8"/>
  <c r="N54" i="8" s="1"/>
  <c r="C55" i="8"/>
  <c r="N55" i="8" s="1"/>
  <c r="C56" i="8"/>
  <c r="N56" i="8" s="1"/>
  <c r="C57" i="8"/>
  <c r="N57" i="8" s="1"/>
  <c r="C58" i="8"/>
  <c r="N58" i="8" s="1"/>
  <c r="C59" i="8"/>
  <c r="N59" i="8" s="1"/>
  <c r="C60" i="8"/>
  <c r="N60" i="8" s="1"/>
  <c r="C61" i="8"/>
  <c r="N61" i="8" s="1"/>
  <c r="C62" i="8"/>
  <c r="N62" i="8" s="1"/>
  <c r="C63" i="8"/>
  <c r="N63" i="8" s="1"/>
  <c r="C64" i="8"/>
  <c r="N64" i="8" s="1"/>
  <c r="C65" i="8"/>
  <c r="N65" i="8" s="1"/>
  <c r="C66" i="8"/>
  <c r="N66" i="8" s="1"/>
  <c r="C67" i="8"/>
  <c r="N67" i="8" s="1"/>
  <c r="C68" i="8"/>
  <c r="N68" i="8" s="1"/>
  <c r="C69" i="8"/>
  <c r="N69" i="8" s="1"/>
  <c r="C70" i="8"/>
  <c r="N70" i="8" s="1"/>
  <c r="C71" i="8"/>
  <c r="N71" i="8" s="1"/>
  <c r="C72" i="8"/>
  <c r="N72" i="8" s="1"/>
  <c r="C73" i="8"/>
  <c r="N73" i="8" s="1"/>
  <c r="C74" i="8"/>
  <c r="N74" i="8" s="1"/>
  <c r="C75" i="8"/>
  <c r="N75" i="8" s="1"/>
  <c r="C76" i="8"/>
  <c r="N76" i="8" s="1"/>
  <c r="C77" i="8"/>
  <c r="N77" i="8" s="1"/>
  <c r="C78" i="8"/>
  <c r="N78" i="8" s="1"/>
  <c r="C79" i="8"/>
  <c r="N79" i="8" s="1"/>
  <c r="C80" i="8"/>
  <c r="N80" i="8" s="1"/>
  <c r="C81" i="8"/>
  <c r="N81" i="8" s="1"/>
  <c r="C82" i="8"/>
  <c r="N82" i="8" s="1"/>
  <c r="C83" i="8"/>
  <c r="N83" i="8" s="1"/>
  <c r="C84" i="8"/>
  <c r="N84" i="8" s="1"/>
  <c r="C85" i="8"/>
  <c r="N85" i="8" s="1"/>
  <c r="C86" i="8"/>
  <c r="N86" i="8" s="1"/>
  <c r="C87" i="8"/>
  <c r="N87" i="8" s="1"/>
  <c r="C88" i="8"/>
  <c r="N88" i="8" s="1"/>
  <c r="C89" i="8"/>
  <c r="N89" i="8" s="1"/>
  <c r="C90" i="8"/>
  <c r="N90" i="8" s="1"/>
  <c r="C91" i="8"/>
  <c r="N91" i="8" s="1"/>
  <c r="C92" i="8"/>
  <c r="N92" i="8" s="1"/>
  <c r="C93" i="8"/>
  <c r="N93" i="8" s="1"/>
  <c r="C94" i="8"/>
  <c r="N94" i="8" s="1"/>
  <c r="C95" i="8"/>
  <c r="N95" i="8" s="1"/>
  <c r="C96" i="8"/>
  <c r="N96" i="8" s="1"/>
  <c r="C97" i="8"/>
  <c r="N97" i="8" s="1"/>
  <c r="C98" i="8"/>
  <c r="N98" i="8" s="1"/>
  <c r="C99" i="8"/>
  <c r="N99" i="8" s="1"/>
  <c r="C100" i="8"/>
  <c r="N100" i="8" s="1"/>
  <c r="C101" i="8"/>
  <c r="N101" i="8" s="1"/>
  <c r="C102" i="8"/>
  <c r="N102" i="8" s="1"/>
  <c r="C103" i="8"/>
  <c r="N103" i="8" s="1"/>
  <c r="C104" i="8"/>
  <c r="N104" i="8" s="1"/>
  <c r="C105" i="8"/>
  <c r="N105" i="8" s="1"/>
  <c r="C106" i="8"/>
  <c r="N106" i="8" s="1"/>
  <c r="C107" i="8"/>
  <c r="N107" i="8" s="1"/>
  <c r="C108" i="8"/>
  <c r="N108" i="8" s="1"/>
  <c r="C109" i="8"/>
  <c r="N109" i="8" s="1"/>
  <c r="C110" i="8"/>
  <c r="N110" i="8" s="1"/>
  <c r="C111" i="8"/>
  <c r="N111" i="8" s="1"/>
  <c r="C112" i="8"/>
  <c r="N112" i="8" s="1"/>
  <c r="C113" i="8"/>
  <c r="N113" i="8" s="1"/>
  <c r="C114" i="8"/>
  <c r="N114" i="8" s="1"/>
  <c r="C115" i="8"/>
  <c r="N115" i="8" s="1"/>
  <c r="C116" i="8"/>
  <c r="N116" i="8" s="1"/>
  <c r="C117" i="8"/>
  <c r="N117" i="8" s="1"/>
  <c r="C118" i="8"/>
  <c r="N118" i="8" s="1"/>
  <c r="C119" i="8"/>
  <c r="N119" i="8" s="1"/>
  <c r="C120" i="8"/>
  <c r="N120" i="8" s="1"/>
  <c r="C121" i="8"/>
  <c r="N121" i="8" s="1"/>
  <c r="C122" i="8"/>
  <c r="N122" i="8" s="1"/>
  <c r="C123" i="8"/>
  <c r="N123" i="8" s="1"/>
  <c r="C124" i="8"/>
  <c r="N124" i="8" s="1"/>
  <c r="C125" i="8"/>
  <c r="N125" i="8" s="1"/>
  <c r="C126" i="8"/>
  <c r="N126" i="8" s="1"/>
  <c r="C127" i="8"/>
  <c r="N127" i="8" s="1"/>
  <c r="C128" i="8"/>
  <c r="N128" i="8" s="1"/>
  <c r="C129" i="8"/>
  <c r="N129" i="8" s="1"/>
  <c r="C130" i="8"/>
  <c r="N130" i="8" s="1"/>
  <c r="C131" i="8"/>
  <c r="N131" i="8" s="1"/>
  <c r="C132" i="8"/>
  <c r="N132" i="8" s="1"/>
  <c r="C133" i="8"/>
  <c r="N133" i="8" s="1"/>
  <c r="C134" i="8"/>
  <c r="N134" i="8" s="1"/>
  <c r="C135" i="8"/>
  <c r="N135" i="8" s="1"/>
  <c r="C136" i="8"/>
  <c r="N136" i="8" s="1"/>
  <c r="C137" i="8"/>
  <c r="N137" i="8" s="1"/>
  <c r="C138" i="8"/>
  <c r="N138" i="8" s="1"/>
  <c r="C139" i="8"/>
  <c r="N139" i="8" s="1"/>
  <c r="C140" i="8"/>
  <c r="N140" i="8" s="1"/>
  <c r="C141" i="8"/>
  <c r="N141" i="8" s="1"/>
  <c r="C142" i="8"/>
  <c r="N142" i="8" s="1"/>
  <c r="C143" i="8"/>
  <c r="N143" i="8" s="1"/>
  <c r="C144" i="8"/>
  <c r="N144" i="8" s="1"/>
  <c r="C145" i="8"/>
  <c r="N145" i="8" s="1"/>
  <c r="C146" i="8"/>
  <c r="N146" i="8" s="1"/>
  <c r="C147" i="8"/>
  <c r="N147" i="8" s="1"/>
  <c r="C148" i="8"/>
  <c r="N148" i="8" s="1"/>
  <c r="C149" i="8"/>
  <c r="N149" i="8" s="1"/>
  <c r="C150" i="8"/>
  <c r="N150" i="8" s="1"/>
  <c r="C151" i="8"/>
  <c r="N151" i="8" s="1"/>
  <c r="C152" i="8"/>
  <c r="N152" i="8" s="1"/>
  <c r="C153" i="8"/>
  <c r="N153" i="8" s="1"/>
  <c r="C154" i="8"/>
  <c r="N154" i="8" s="1"/>
  <c r="C155" i="8"/>
  <c r="N155" i="8" s="1"/>
  <c r="C156" i="8"/>
  <c r="N156" i="8" s="1"/>
  <c r="C157" i="8"/>
  <c r="N157" i="8" s="1"/>
  <c r="C158" i="8"/>
  <c r="N158" i="8" s="1"/>
  <c r="C159" i="8"/>
  <c r="N159" i="8" s="1"/>
  <c r="C160" i="8"/>
  <c r="N160" i="8" s="1"/>
  <c r="C161" i="8"/>
  <c r="N161" i="8" s="1"/>
  <c r="C162" i="8"/>
  <c r="N162" i="8" s="1"/>
  <c r="C163" i="8"/>
  <c r="N163" i="8" s="1"/>
  <c r="C164" i="8"/>
  <c r="N164" i="8" s="1"/>
  <c r="C165" i="8"/>
  <c r="N165" i="8" s="1"/>
  <c r="C166" i="8"/>
  <c r="N166" i="8" s="1"/>
  <c r="C167" i="8"/>
  <c r="N167" i="8" s="1"/>
  <c r="C168" i="8"/>
  <c r="N168" i="8" s="1"/>
  <c r="C169" i="8"/>
  <c r="N169" i="8" s="1"/>
  <c r="C170" i="8"/>
  <c r="N170" i="8" s="1"/>
  <c r="C171" i="8"/>
  <c r="N171" i="8" s="1"/>
  <c r="C172" i="8"/>
  <c r="N172" i="8" s="1"/>
  <c r="C173" i="8"/>
  <c r="N173" i="8" s="1"/>
  <c r="C174" i="8"/>
  <c r="N174" i="8" s="1"/>
  <c r="C175" i="8"/>
  <c r="N175" i="8" s="1"/>
  <c r="C176" i="8"/>
  <c r="N176" i="8" s="1"/>
  <c r="C177" i="8"/>
  <c r="N177" i="8" s="1"/>
  <c r="C178" i="8"/>
  <c r="N178" i="8" s="1"/>
  <c r="C179" i="8"/>
  <c r="N179" i="8" s="1"/>
  <c r="C180" i="8"/>
  <c r="N180" i="8" s="1"/>
  <c r="C181" i="8"/>
  <c r="N181" i="8" s="1"/>
  <c r="C182" i="8"/>
  <c r="N182" i="8" s="1"/>
  <c r="C183" i="8"/>
  <c r="N183" i="8" s="1"/>
  <c r="C184" i="8"/>
  <c r="N184" i="8" s="1"/>
  <c r="C185" i="8"/>
  <c r="N185" i="8" s="1"/>
  <c r="C186" i="8"/>
  <c r="N186" i="8" s="1"/>
  <c r="C187" i="8"/>
  <c r="N187" i="8" s="1"/>
  <c r="C188" i="8"/>
  <c r="N188" i="8" s="1"/>
  <c r="C189" i="8"/>
  <c r="N189" i="8" s="1"/>
  <c r="C190" i="8"/>
  <c r="N190" i="8" s="1"/>
  <c r="C191" i="8"/>
  <c r="N191" i="8" s="1"/>
  <c r="C192" i="8"/>
  <c r="N192" i="8" s="1"/>
  <c r="C193" i="8"/>
  <c r="N193" i="8" s="1"/>
  <c r="C194" i="8"/>
  <c r="N194" i="8" s="1"/>
  <c r="C195" i="8"/>
  <c r="N195" i="8" s="1"/>
  <c r="C196" i="8"/>
  <c r="N196" i="8" s="1"/>
  <c r="C197" i="8"/>
  <c r="N197" i="8" s="1"/>
  <c r="C198" i="8"/>
  <c r="N198" i="8" s="1"/>
  <c r="C199" i="8"/>
  <c r="N199" i="8" s="1"/>
  <c r="C200" i="8"/>
  <c r="N200" i="8" s="1"/>
  <c r="C3" i="8"/>
  <c r="C4" i="8"/>
  <c r="C5" i="8"/>
  <c r="C6" i="8"/>
  <c r="C7" i="8"/>
  <c r="C8" i="8"/>
  <c r="C9" i="8"/>
  <c r="C10" i="8"/>
  <c r="N3" i="3"/>
  <c r="I145" i="3" s="1"/>
  <c r="B145" i="3" s="1"/>
  <c r="E178" i="8" s="1"/>
  <c r="N2" i="3"/>
  <c r="I80" i="3"/>
  <c r="K80" i="3" s="1"/>
  <c r="I95" i="3"/>
  <c r="B95" i="3" s="1"/>
  <c r="E120" i="8" s="1"/>
  <c r="I92" i="3"/>
  <c r="K92" i="3" s="1"/>
  <c r="I109" i="3"/>
  <c r="B109" i="3" s="1"/>
  <c r="E134" i="8" s="1"/>
  <c r="N4" i="3"/>
  <c r="I2" i="3" s="1"/>
  <c r="G2" i="4"/>
  <c r="G3" i="4"/>
  <c r="G3" i="5"/>
  <c r="N2" i="9"/>
  <c r="N4" i="9" s="1"/>
  <c r="G2" i="7"/>
  <c r="G3" i="7"/>
  <c r="G2" i="5"/>
  <c r="G3" i="6"/>
  <c r="G2" i="6"/>
  <c r="N3" i="9"/>
  <c r="S80" i="8" l="1"/>
  <c r="I130" i="3"/>
  <c r="K130" i="3" s="1"/>
  <c r="I137" i="3"/>
  <c r="K137" i="3" s="1"/>
  <c r="I73" i="3"/>
  <c r="K73" i="3" s="1"/>
  <c r="I63" i="3"/>
  <c r="K63" i="3" s="1"/>
  <c r="B63" i="3"/>
  <c r="E79" i="8" s="1"/>
  <c r="I16" i="3"/>
  <c r="I126" i="3"/>
  <c r="K126" i="3" s="1"/>
  <c r="I24" i="3"/>
  <c r="B24" i="3" s="1"/>
  <c r="E33" i="8" s="1"/>
  <c r="I58" i="3"/>
  <c r="K58" i="3" s="1"/>
  <c r="I89" i="3"/>
  <c r="K89" i="3" s="1"/>
  <c r="I67" i="3"/>
  <c r="K67" i="3" s="1"/>
  <c r="I18" i="3"/>
  <c r="I151" i="3"/>
  <c r="I39" i="3"/>
  <c r="K39" i="3" s="1"/>
  <c r="I97" i="3"/>
  <c r="I26" i="3"/>
  <c r="B26" i="3" s="1"/>
  <c r="E35" i="8" s="1"/>
  <c r="I32" i="3"/>
  <c r="I146" i="3"/>
  <c r="B146" i="3" s="1"/>
  <c r="E179" i="8" s="1"/>
  <c r="I149" i="3"/>
  <c r="I93" i="3"/>
  <c r="I34" i="3"/>
  <c r="B34" i="3" s="1"/>
  <c r="E46" i="8" s="1"/>
  <c r="I28" i="3"/>
  <c r="K28" i="3" s="1"/>
  <c r="I129" i="3"/>
  <c r="K129" i="3" s="1"/>
  <c r="I19" i="3"/>
  <c r="K19" i="3" s="1"/>
  <c r="I3" i="3"/>
  <c r="I79" i="3"/>
  <c r="I100" i="3"/>
  <c r="I37" i="3"/>
  <c r="K37" i="3" s="1"/>
  <c r="I81" i="3"/>
  <c r="K81" i="3" s="1"/>
  <c r="I108" i="3"/>
  <c r="B108" i="3" s="1"/>
  <c r="E132" i="8" s="1"/>
  <c r="I52" i="3"/>
  <c r="I69" i="3"/>
  <c r="I144" i="3"/>
  <c r="B144" i="3" s="1"/>
  <c r="E177" i="8" s="1"/>
  <c r="I74" i="3"/>
  <c r="K74" i="3" s="1"/>
  <c r="I157" i="3"/>
  <c r="K157" i="3" s="1"/>
  <c r="I36" i="3"/>
  <c r="B36" i="3" s="1"/>
  <c r="E48" i="8" s="1"/>
  <c r="I98" i="3"/>
  <c r="B98" i="3" s="1"/>
  <c r="E123" i="8" s="1"/>
  <c r="I49" i="3"/>
  <c r="I140" i="3"/>
  <c r="K140" i="3" s="1"/>
  <c r="I142" i="3"/>
  <c r="I160" i="3"/>
  <c r="I11" i="3"/>
  <c r="K11" i="3" s="1"/>
  <c r="I124" i="3"/>
  <c r="K124" i="3" s="1"/>
  <c r="I131" i="3"/>
  <c r="I136" i="3"/>
  <c r="I110" i="3"/>
  <c r="K110" i="3" s="1"/>
  <c r="I44" i="3"/>
  <c r="K44" i="3" s="1"/>
  <c r="K2" i="3"/>
  <c r="B2" i="3"/>
  <c r="E2" i="8" s="1"/>
  <c r="B80" i="3"/>
  <c r="E100" i="8" s="1"/>
  <c r="B137" i="3"/>
  <c r="E169" i="8" s="1"/>
  <c r="B73" i="3"/>
  <c r="E90" i="8" s="1"/>
  <c r="I102" i="3"/>
  <c r="I154" i="3"/>
  <c r="I51" i="3"/>
  <c r="B51" i="3" s="1"/>
  <c r="E64" i="8" s="1"/>
  <c r="I12" i="3"/>
  <c r="I105" i="3"/>
  <c r="B105" i="3" s="1"/>
  <c r="E130" i="8" s="1"/>
  <c r="B157" i="3"/>
  <c r="E191" i="8" s="1"/>
  <c r="B124" i="3"/>
  <c r="E150" i="8" s="1"/>
  <c r="I9" i="3"/>
  <c r="B9" i="3" s="1"/>
  <c r="E12" i="8" s="1"/>
  <c r="I122" i="3"/>
  <c r="K122" i="3" s="1"/>
  <c r="I128" i="3"/>
  <c r="I48" i="3"/>
  <c r="K48" i="3" s="1"/>
  <c r="I83" i="3"/>
  <c r="B83" i="3" s="1"/>
  <c r="E103" i="8" s="1"/>
  <c r="G4" i="4"/>
  <c r="I164" i="4" s="1"/>
  <c r="K69" i="3"/>
  <c r="B69" i="3"/>
  <c r="E86" i="8" s="1"/>
  <c r="I66" i="3"/>
  <c r="I31" i="3"/>
  <c r="B39" i="3"/>
  <c r="E50" i="8" s="1"/>
  <c r="I96" i="3"/>
  <c r="I60" i="3"/>
  <c r="I156" i="3"/>
  <c r="I159" i="3"/>
  <c r="B130" i="3"/>
  <c r="E162" i="8" s="1"/>
  <c r="B28" i="3"/>
  <c r="E37" i="8" s="1"/>
  <c r="I8" i="3"/>
  <c r="I21" i="3"/>
  <c r="B21" i="3" s="1"/>
  <c r="E29" i="8" s="1"/>
  <c r="I155" i="3"/>
  <c r="B155" i="3" s="1"/>
  <c r="E189" i="8" s="1"/>
  <c r="I113" i="3"/>
  <c r="I76" i="3"/>
  <c r="I17" i="3"/>
  <c r="I114" i="3"/>
  <c r="B114" i="3" s="1"/>
  <c r="E140" i="8" s="1"/>
  <c r="I22" i="3"/>
  <c r="I150" i="3"/>
  <c r="B150" i="3" s="1"/>
  <c r="E184" i="8" s="1"/>
  <c r="B122" i="3"/>
  <c r="E148" i="8" s="1"/>
  <c r="B92" i="3"/>
  <c r="E116" i="8" s="1"/>
  <c r="B110" i="3"/>
  <c r="E135" i="8" s="1"/>
  <c r="B11" i="3"/>
  <c r="E15" i="8" s="1"/>
  <c r="I50" i="3"/>
  <c r="B50" i="3" s="1"/>
  <c r="E63" i="8" s="1"/>
  <c r="I118" i="3"/>
  <c r="I56" i="3"/>
  <c r="I57" i="3"/>
  <c r="I94" i="3"/>
  <c r="I148" i="3"/>
  <c r="B148" i="3" s="1"/>
  <c r="E182" i="8" s="1"/>
  <c r="I158" i="3"/>
  <c r="I77" i="3"/>
  <c r="I107" i="3"/>
  <c r="B74" i="3"/>
  <c r="E91" i="8" s="1"/>
  <c r="B126" i="3"/>
  <c r="E157" i="8" s="1"/>
  <c r="I65" i="3"/>
  <c r="I55" i="3"/>
  <c r="B55" i="3" s="1"/>
  <c r="E68" i="8" s="1"/>
  <c r="I47" i="3"/>
  <c r="B47" i="3" s="1"/>
  <c r="E59" i="8" s="1"/>
  <c r="I162" i="3"/>
  <c r="I84" i="3"/>
  <c r="I101" i="3"/>
  <c r="I59" i="3"/>
  <c r="I30" i="3"/>
  <c r="I20" i="3"/>
  <c r="B20" i="3" s="1"/>
  <c r="E27" i="8" s="1"/>
  <c r="I111" i="3"/>
  <c r="B140" i="3"/>
  <c r="E173" i="8" s="1"/>
  <c r="B58" i="3"/>
  <c r="E74" i="8" s="1"/>
  <c r="I103" i="3"/>
  <c r="I14" i="3"/>
  <c r="I72" i="3"/>
  <c r="I29" i="3"/>
  <c r="I88" i="3"/>
  <c r="I6" i="3"/>
  <c r="I42" i="3"/>
  <c r="B42" i="3" s="1"/>
  <c r="E54" i="8" s="1"/>
  <c r="I143" i="3"/>
  <c r="I99" i="3"/>
  <c r="B19" i="3"/>
  <c r="E26" i="8" s="1"/>
  <c r="I45" i="3"/>
  <c r="B45" i="3" s="1"/>
  <c r="E57" i="8" s="1"/>
  <c r="I41" i="3"/>
  <c r="B41" i="3" s="1"/>
  <c r="E53" i="8" s="1"/>
  <c r="I5" i="3"/>
  <c r="I152" i="3"/>
  <c r="I125" i="3"/>
  <c r="I141" i="3"/>
  <c r="B141" i="3" s="1"/>
  <c r="E174" i="8" s="1"/>
  <c r="K34" i="3"/>
  <c r="K108" i="3"/>
  <c r="K83" i="3"/>
  <c r="K9" i="3"/>
  <c r="K21" i="3"/>
  <c r="K95" i="3"/>
  <c r="K144" i="3"/>
  <c r="K36" i="3"/>
  <c r="K98" i="3"/>
  <c r="I33" i="3"/>
  <c r="I4" i="3"/>
  <c r="I117" i="3"/>
  <c r="I25" i="3"/>
  <c r="I138" i="3"/>
  <c r="K109" i="3"/>
  <c r="K47" i="3"/>
  <c r="K146" i="3"/>
  <c r="K51" i="3"/>
  <c r="K24" i="3"/>
  <c r="K114" i="3"/>
  <c r="K145" i="3"/>
  <c r="I61" i="3"/>
  <c r="I13" i="3"/>
  <c r="I15" i="3"/>
  <c r="I91" i="3"/>
  <c r="I43" i="3"/>
  <c r="I68" i="3"/>
  <c r="I123" i="3"/>
  <c r="I163" i="3"/>
  <c r="I112" i="3"/>
  <c r="I27" i="3"/>
  <c r="I70" i="3"/>
  <c r="I64" i="3"/>
  <c r="I86" i="3"/>
  <c r="I134" i="3"/>
  <c r="I53" i="3"/>
  <c r="I75" i="3"/>
  <c r="I116" i="3"/>
  <c r="I54" i="3"/>
  <c r="I147" i="3"/>
  <c r="I10" i="3"/>
  <c r="I23" i="3"/>
  <c r="I90" i="3"/>
  <c r="I38" i="3"/>
  <c r="I71" i="3"/>
  <c r="I85" i="3"/>
  <c r="I82" i="3"/>
  <c r="I132" i="3"/>
  <c r="I119" i="3"/>
  <c r="I139" i="3"/>
  <c r="I120" i="3"/>
  <c r="I78" i="3"/>
  <c r="I127" i="3"/>
  <c r="I87" i="3"/>
  <c r="I115" i="3"/>
  <c r="I35" i="3"/>
  <c r="I7" i="3"/>
  <c r="I62" i="3"/>
  <c r="I133" i="3"/>
  <c r="I104" i="3"/>
  <c r="I106" i="3"/>
  <c r="I161" i="3"/>
  <c r="I40" i="3"/>
  <c r="I121" i="3"/>
  <c r="I46" i="3"/>
  <c r="I153" i="3"/>
  <c r="I135" i="3"/>
  <c r="I36" i="4"/>
  <c r="I39" i="4"/>
  <c r="B39" i="4" s="1"/>
  <c r="G39" i="8" s="1"/>
  <c r="I40" i="4"/>
  <c r="I170" i="4"/>
  <c r="I157" i="4"/>
  <c r="I64" i="9"/>
  <c r="G4" i="6"/>
  <c r="K4" i="6"/>
  <c r="K64" i="9"/>
  <c r="B64" i="9"/>
  <c r="F82" i="8" s="1"/>
  <c r="I10" i="9"/>
  <c r="I148" i="9"/>
  <c r="I128" i="9"/>
  <c r="I94" i="9"/>
  <c r="I15" i="9"/>
  <c r="I3" i="9"/>
  <c r="I70" i="9"/>
  <c r="I110" i="9"/>
  <c r="I46" i="9"/>
  <c r="I114" i="9"/>
  <c r="I132" i="9"/>
  <c r="I95" i="9"/>
  <c r="I54" i="9"/>
  <c r="I57" i="9"/>
  <c r="I26" i="9"/>
  <c r="I93" i="9"/>
  <c r="I143" i="9"/>
  <c r="I127" i="9"/>
  <c r="I4" i="9"/>
  <c r="I42" i="9"/>
  <c r="I151" i="9"/>
  <c r="I37" i="9"/>
  <c r="I79" i="9"/>
  <c r="I121" i="9"/>
  <c r="I130" i="9"/>
  <c r="I12" i="9"/>
  <c r="I72" i="9"/>
  <c r="I126" i="9"/>
  <c r="I7" i="9"/>
  <c r="I11" i="9"/>
  <c r="I67" i="9"/>
  <c r="I100" i="9"/>
  <c r="I97" i="9"/>
  <c r="I85" i="9"/>
  <c r="I20" i="9"/>
  <c r="I31" i="9"/>
  <c r="I155" i="9"/>
  <c r="I39" i="9"/>
  <c r="I99" i="9"/>
  <c r="I106" i="9"/>
  <c r="I28" i="9"/>
  <c r="I38" i="9"/>
  <c r="I96" i="9"/>
  <c r="I22" i="9"/>
  <c r="I115" i="9"/>
  <c r="I89" i="9"/>
  <c r="I149" i="9"/>
  <c r="I48" i="9"/>
  <c r="I102" i="9"/>
  <c r="I136" i="9"/>
  <c r="I123" i="9"/>
  <c r="I138" i="9"/>
  <c r="I55" i="9"/>
  <c r="I52" i="9"/>
  <c r="I131" i="9"/>
  <c r="I122" i="9"/>
  <c r="I150" i="9"/>
  <c r="I92" i="9"/>
  <c r="I137" i="9"/>
  <c r="I2" i="9"/>
  <c r="I144" i="9"/>
  <c r="I45" i="9"/>
  <c r="I103" i="9"/>
  <c r="I73" i="9"/>
  <c r="I76" i="9"/>
  <c r="I87" i="9"/>
  <c r="I83" i="9"/>
  <c r="I120" i="9"/>
  <c r="I153" i="9"/>
  <c r="I118" i="9"/>
  <c r="I29" i="9"/>
  <c r="I111" i="9"/>
  <c r="I8" i="9"/>
  <c r="I44" i="9"/>
  <c r="I58" i="9"/>
  <c r="I18" i="9"/>
  <c r="I47" i="9"/>
  <c r="I41" i="9"/>
  <c r="I107" i="9"/>
  <c r="I113" i="9"/>
  <c r="I56" i="9"/>
  <c r="I81" i="9"/>
  <c r="I5" i="9"/>
  <c r="I33" i="9"/>
  <c r="I78" i="9"/>
  <c r="I63" i="9"/>
  <c r="I75" i="9"/>
  <c r="I66" i="9"/>
  <c r="I104" i="9"/>
  <c r="I6" i="9"/>
  <c r="I16" i="9"/>
  <c r="I125" i="9"/>
  <c r="I112" i="9"/>
  <c r="I74" i="9"/>
  <c r="I98" i="9"/>
  <c r="I124" i="9"/>
  <c r="I101" i="9"/>
  <c r="I59" i="9"/>
  <c r="I117" i="9"/>
  <c r="I71" i="9"/>
  <c r="I133" i="9"/>
  <c r="I60" i="9"/>
  <c r="I86" i="9"/>
  <c r="I156" i="9"/>
  <c r="I146" i="9"/>
  <c r="I61" i="9"/>
  <c r="I21" i="9"/>
  <c r="I49" i="9"/>
  <c r="I154" i="9"/>
  <c r="I134" i="9"/>
  <c r="I32" i="9"/>
  <c r="I51" i="9"/>
  <c r="I62" i="9"/>
  <c r="I14" i="9"/>
  <c r="I142" i="9"/>
  <c r="I69" i="9"/>
  <c r="I82" i="9"/>
  <c r="I88" i="9"/>
  <c r="I135" i="9"/>
  <c r="I13" i="9"/>
  <c r="I147" i="9"/>
  <c r="I119" i="9"/>
  <c r="I25" i="9"/>
  <c r="I53" i="9"/>
  <c r="I24" i="9"/>
  <c r="I65" i="9"/>
  <c r="I27" i="9"/>
  <c r="I139" i="9"/>
  <c r="I84" i="9"/>
  <c r="I90" i="9"/>
  <c r="I141" i="9"/>
  <c r="I35" i="9"/>
  <c r="I77" i="9"/>
  <c r="I145" i="9"/>
  <c r="I30" i="9"/>
  <c r="I40" i="9"/>
  <c r="I129" i="9"/>
  <c r="I17" i="9"/>
  <c r="I80" i="9"/>
  <c r="I34" i="9"/>
  <c r="I105" i="9"/>
  <c r="I36" i="9"/>
  <c r="I23" i="9"/>
  <c r="I91" i="9"/>
  <c r="G4" i="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K62" i="1" s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B85" i="1" s="1"/>
  <c r="I86" i="1"/>
  <c r="I87" i="1"/>
  <c r="I88" i="1"/>
  <c r="I89" i="1"/>
  <c r="I90" i="1"/>
  <c r="I91" i="1"/>
  <c r="I92" i="1"/>
  <c r="I93" i="1"/>
  <c r="I94" i="1"/>
  <c r="I95" i="1"/>
  <c r="I96" i="1"/>
  <c r="K96" i="1" s="1"/>
  <c r="I97" i="1"/>
  <c r="B97" i="1" s="1"/>
  <c r="I98" i="1"/>
  <c r="K98" i="1" s="1"/>
  <c r="I99" i="1"/>
  <c r="I100" i="1"/>
  <c r="I101" i="1"/>
  <c r="I102" i="1"/>
  <c r="I2" i="1"/>
  <c r="G4" i="1"/>
  <c r="G3" i="1"/>
  <c r="G3" i="2"/>
  <c r="G5" i="2" s="1"/>
  <c r="G4" i="2"/>
  <c r="K71" i="1"/>
  <c r="K63" i="1"/>
  <c r="K64" i="1"/>
  <c r="K14" i="1"/>
  <c r="K15" i="1"/>
  <c r="K3" i="1"/>
  <c r="K4" i="1"/>
  <c r="B3" i="1"/>
  <c r="B4" i="1"/>
  <c r="K5" i="1"/>
  <c r="B14" i="1"/>
  <c r="B15" i="1"/>
  <c r="K16" i="1"/>
  <c r="K17" i="1"/>
  <c r="B26" i="1"/>
  <c r="K27" i="1"/>
  <c r="K28" i="1"/>
  <c r="B29" i="1"/>
  <c r="B38" i="1"/>
  <c r="B39" i="1"/>
  <c r="B40" i="1"/>
  <c r="K41" i="1"/>
  <c r="B50" i="1"/>
  <c r="K51" i="1"/>
  <c r="B52" i="1"/>
  <c r="B53" i="1"/>
  <c r="B59" i="1"/>
  <c r="B62" i="1"/>
  <c r="B63" i="1"/>
  <c r="B64" i="1"/>
  <c r="K65" i="1"/>
  <c r="B71" i="1"/>
  <c r="B74" i="1"/>
  <c r="K75" i="1"/>
  <c r="K76" i="1"/>
  <c r="K77" i="1"/>
  <c r="K82" i="1"/>
  <c r="K83" i="1"/>
  <c r="B86" i="1"/>
  <c r="B87" i="1"/>
  <c r="B88" i="1"/>
  <c r="B89" i="1"/>
  <c r="K94" i="1"/>
  <c r="K95" i="1"/>
  <c r="B98" i="1"/>
  <c r="K99" i="1"/>
  <c r="K100" i="1"/>
  <c r="B101" i="1"/>
  <c r="B27" i="1"/>
  <c r="B28" i="1"/>
  <c r="B82" i="1"/>
  <c r="B83" i="1"/>
  <c r="B94" i="1"/>
  <c r="B95" i="1"/>
  <c r="B96" i="1"/>
  <c r="B99" i="1"/>
  <c r="B100" i="1"/>
  <c r="G2" i="1"/>
  <c r="I48" i="4" l="1"/>
  <c r="I45" i="4"/>
  <c r="I145" i="4"/>
  <c r="I175" i="4"/>
  <c r="I159" i="4"/>
  <c r="I163" i="4"/>
  <c r="I171" i="4"/>
  <c r="I121" i="4"/>
  <c r="I32" i="4"/>
  <c r="I22" i="4"/>
  <c r="I182" i="4"/>
  <c r="I110" i="4"/>
  <c r="B110" i="4" s="1"/>
  <c r="G113" i="8" s="1"/>
  <c r="I17" i="4"/>
  <c r="I112" i="4"/>
  <c r="I93" i="4"/>
  <c r="I166" i="4"/>
  <c r="I30" i="4"/>
  <c r="K30" i="4" s="1"/>
  <c r="I81" i="4"/>
  <c r="B81" i="4" s="1"/>
  <c r="G82" i="8" s="1"/>
  <c r="I177" i="4"/>
  <c r="I52" i="4"/>
  <c r="I73" i="4"/>
  <c r="I160" i="4"/>
  <c r="I38" i="4"/>
  <c r="I23" i="4"/>
  <c r="K23" i="4" s="1"/>
  <c r="I167" i="4"/>
  <c r="I76" i="4"/>
  <c r="I194" i="4"/>
  <c r="B194" i="4" s="1"/>
  <c r="G197" i="8" s="1"/>
  <c r="S197" i="8" s="1"/>
  <c r="I179" i="4"/>
  <c r="I62" i="4"/>
  <c r="K62" i="4" s="1"/>
  <c r="I174" i="4"/>
  <c r="B174" i="4" s="1"/>
  <c r="G177" i="8" s="1"/>
  <c r="I190" i="4"/>
  <c r="I75" i="4"/>
  <c r="B67" i="3"/>
  <c r="E84" i="8" s="1"/>
  <c r="B44" i="3"/>
  <c r="E56" i="8" s="1"/>
  <c r="B129" i="3"/>
  <c r="E161" i="8" s="1"/>
  <c r="B81" i="3"/>
  <c r="E101" i="8" s="1"/>
  <c r="B89" i="3"/>
  <c r="E110" i="8" s="1"/>
  <c r="I60" i="4"/>
  <c r="I50" i="4"/>
  <c r="I58" i="4"/>
  <c r="I47" i="4"/>
  <c r="K100" i="3"/>
  <c r="B100" i="3"/>
  <c r="E125" i="8" s="1"/>
  <c r="K97" i="3"/>
  <c r="B97" i="3"/>
  <c r="E122" i="8" s="1"/>
  <c r="K49" i="3"/>
  <c r="B49" i="3"/>
  <c r="E61" i="8" s="1"/>
  <c r="K79" i="3"/>
  <c r="B79" i="3"/>
  <c r="E99" i="8" s="1"/>
  <c r="B37" i="3"/>
  <c r="E49" i="8" s="1"/>
  <c r="K3" i="3"/>
  <c r="B3" i="3"/>
  <c r="E3" i="8" s="1"/>
  <c r="K151" i="3"/>
  <c r="B151" i="3"/>
  <c r="E185" i="8" s="1"/>
  <c r="B48" i="3"/>
  <c r="E60" i="8" s="1"/>
  <c r="K18" i="3"/>
  <c r="B18" i="3"/>
  <c r="E25" i="8" s="1"/>
  <c r="K155" i="3"/>
  <c r="K20" i="3"/>
  <c r="K50" i="3"/>
  <c r="K136" i="3"/>
  <c r="B136" i="3"/>
  <c r="E168" i="8" s="1"/>
  <c r="K142" i="3"/>
  <c r="B142" i="3"/>
  <c r="E175" i="8" s="1"/>
  <c r="K131" i="3"/>
  <c r="B131" i="3"/>
  <c r="E163" i="8" s="1"/>
  <c r="K93" i="3"/>
  <c r="B93" i="3"/>
  <c r="E117" i="8" s="1"/>
  <c r="K26" i="3"/>
  <c r="K42" i="3"/>
  <c r="K52" i="3"/>
  <c r="B52" i="3"/>
  <c r="E65" i="8" s="1"/>
  <c r="K149" i="3"/>
  <c r="B149" i="3"/>
  <c r="E183" i="8" s="1"/>
  <c r="K16" i="3"/>
  <c r="B16" i="3"/>
  <c r="E23" i="8" s="1"/>
  <c r="K160" i="3"/>
  <c r="B160" i="3"/>
  <c r="E195" i="8" s="1"/>
  <c r="K32" i="3"/>
  <c r="B32" i="3"/>
  <c r="E44" i="8" s="1"/>
  <c r="K12" i="3"/>
  <c r="B12" i="3"/>
  <c r="E16" i="8" s="1"/>
  <c r="K148" i="3"/>
  <c r="K41" i="3"/>
  <c r="K154" i="3"/>
  <c r="B154" i="3"/>
  <c r="E188" i="8" s="1"/>
  <c r="K102" i="3"/>
  <c r="B102" i="3"/>
  <c r="E127" i="8" s="1"/>
  <c r="K150" i="3"/>
  <c r="K128" i="3"/>
  <c r="B128" i="3"/>
  <c r="E160" i="8" s="1"/>
  <c r="K105" i="3"/>
  <c r="I116" i="9"/>
  <c r="I152" i="9"/>
  <c r="I9" i="9"/>
  <c r="I109" i="9"/>
  <c r="I19" i="9"/>
  <c r="I50" i="9"/>
  <c r="I43" i="9"/>
  <c r="I68" i="9"/>
  <c r="I108" i="9"/>
  <c r="I140" i="9"/>
  <c r="I59" i="4"/>
  <c r="B59" i="4" s="1"/>
  <c r="G59" i="8" s="1"/>
  <c r="I178" i="4"/>
  <c r="B178" i="4" s="1"/>
  <c r="G181" i="8" s="1"/>
  <c r="I63" i="4"/>
  <c r="I46" i="4"/>
  <c r="I54" i="4"/>
  <c r="K54" i="4" s="1"/>
  <c r="I181" i="4"/>
  <c r="B181" i="4" s="1"/>
  <c r="G184" i="8" s="1"/>
  <c r="I51" i="4"/>
  <c r="B51" i="4" s="1"/>
  <c r="G51" i="8" s="1"/>
  <c r="I24" i="4"/>
  <c r="I128" i="4"/>
  <c r="K128" i="4" s="1"/>
  <c r="I142" i="4"/>
  <c r="K142" i="4" s="1"/>
  <c r="B164" i="4"/>
  <c r="G167" i="8" s="1"/>
  <c r="K164" i="4"/>
  <c r="I172" i="4"/>
  <c r="B172" i="4" s="1"/>
  <c r="G175" i="8" s="1"/>
  <c r="I61" i="4"/>
  <c r="K61" i="4" s="1"/>
  <c r="I185" i="4"/>
  <c r="K185" i="4" s="1"/>
  <c r="I186" i="4"/>
  <c r="K186" i="4" s="1"/>
  <c r="I100" i="4"/>
  <c r="B100" i="4" s="1"/>
  <c r="G103" i="8" s="1"/>
  <c r="I188" i="4"/>
  <c r="K188" i="4" s="1"/>
  <c r="I189" i="4"/>
  <c r="B189" i="4" s="1"/>
  <c r="G191" i="8" s="1"/>
  <c r="I193" i="4"/>
  <c r="B193" i="4" s="1"/>
  <c r="G195" i="8" s="1"/>
  <c r="I5" i="4"/>
  <c r="B5" i="4" s="1"/>
  <c r="G5" i="8" s="1"/>
  <c r="S5" i="8" s="1"/>
  <c r="I16" i="4"/>
  <c r="K16" i="4" s="1"/>
  <c r="I29" i="4"/>
  <c r="K29" i="4" s="1"/>
  <c r="I26" i="4"/>
  <c r="K26" i="4" s="1"/>
  <c r="I25" i="4"/>
  <c r="K25" i="4" s="1"/>
  <c r="I10" i="4"/>
  <c r="I144" i="4"/>
  <c r="K144" i="4" s="1"/>
  <c r="I127" i="4"/>
  <c r="K127" i="4" s="1"/>
  <c r="I43" i="4"/>
  <c r="K43" i="4" s="1"/>
  <c r="I9" i="4"/>
  <c r="K9" i="4" s="1"/>
  <c r="I183" i="4"/>
  <c r="K183" i="4" s="1"/>
  <c r="I53" i="4"/>
  <c r="B53" i="4" s="1"/>
  <c r="G53" i="8" s="1"/>
  <c r="I195" i="4"/>
  <c r="B195" i="4" s="1"/>
  <c r="G198" i="8" s="1"/>
  <c r="I89" i="4"/>
  <c r="B89" i="4" s="1"/>
  <c r="G90" i="8" s="1"/>
  <c r="I197" i="4"/>
  <c r="B197" i="4" s="1"/>
  <c r="G200" i="8" s="1"/>
  <c r="I151" i="4"/>
  <c r="B151" i="4" s="1"/>
  <c r="G155" i="8" s="1"/>
  <c r="I162" i="4"/>
  <c r="K162" i="4" s="1"/>
  <c r="I4" i="4"/>
  <c r="B4" i="4" s="1"/>
  <c r="G4" i="8" s="1"/>
  <c r="I15" i="4"/>
  <c r="B15" i="4" s="1"/>
  <c r="G15" i="8" s="1"/>
  <c r="I28" i="4"/>
  <c r="K28" i="4" s="1"/>
  <c r="I27" i="4"/>
  <c r="B27" i="4" s="1"/>
  <c r="G27" i="8" s="1"/>
  <c r="I12" i="4"/>
  <c r="K12" i="4" s="1"/>
  <c r="I111" i="4"/>
  <c r="I7" i="4"/>
  <c r="I41" i="4"/>
  <c r="K41" i="4" s="1"/>
  <c r="I158" i="4"/>
  <c r="K158" i="4" s="1"/>
  <c r="I69" i="4"/>
  <c r="B69" i="4" s="1"/>
  <c r="G69" i="8" s="1"/>
  <c r="I152" i="4"/>
  <c r="B152" i="4" s="1"/>
  <c r="G156" i="8" s="1"/>
  <c r="I139" i="4"/>
  <c r="B139" i="4" s="1"/>
  <c r="G142" i="8" s="1"/>
  <c r="I168" i="4"/>
  <c r="B168" i="4" s="1"/>
  <c r="G171" i="8" s="1"/>
  <c r="I3" i="4"/>
  <c r="K3" i="4" s="1"/>
  <c r="I14" i="4"/>
  <c r="K14" i="4" s="1"/>
  <c r="I13" i="4"/>
  <c r="K13" i="4" s="1"/>
  <c r="I147" i="4"/>
  <c r="B147" i="4" s="1"/>
  <c r="G150" i="8" s="1"/>
  <c r="I146" i="4"/>
  <c r="K146" i="4" s="1"/>
  <c r="I113" i="4"/>
  <c r="K113" i="4" s="1"/>
  <c r="I95" i="4"/>
  <c r="K95" i="4" s="1"/>
  <c r="I6" i="4"/>
  <c r="I156" i="4"/>
  <c r="K156" i="4" s="1"/>
  <c r="I35" i="4"/>
  <c r="B35" i="4" s="1"/>
  <c r="G32" i="8" s="1"/>
  <c r="I165" i="4"/>
  <c r="K165" i="4" s="1"/>
  <c r="I57" i="4"/>
  <c r="B57" i="4" s="1"/>
  <c r="G57" i="8" s="1"/>
  <c r="I140" i="4"/>
  <c r="B140" i="4" s="1"/>
  <c r="G143" i="8" s="1"/>
  <c r="I129" i="4"/>
  <c r="K129" i="4" s="1"/>
  <c r="I138" i="4"/>
  <c r="K138" i="4" s="1"/>
  <c r="I137" i="4"/>
  <c r="B137" i="4" s="1"/>
  <c r="G140" i="8" s="1"/>
  <c r="I155" i="4"/>
  <c r="B155" i="4" s="1"/>
  <c r="G159" i="8" s="1"/>
  <c r="I2" i="4"/>
  <c r="K2" i="4" s="1"/>
  <c r="I149" i="4"/>
  <c r="K149" i="4" s="1"/>
  <c r="I148" i="4"/>
  <c r="K148" i="4" s="1"/>
  <c r="I131" i="4"/>
  <c r="B131" i="4" s="1"/>
  <c r="G133" i="8" s="1"/>
  <c r="S133" i="8" s="1"/>
  <c r="I97" i="4"/>
  <c r="K97" i="4" s="1"/>
  <c r="K39" i="4"/>
  <c r="I176" i="4"/>
  <c r="K176" i="4" s="1"/>
  <c r="I49" i="4"/>
  <c r="B49" i="4" s="1"/>
  <c r="I130" i="4"/>
  <c r="B130" i="4" s="1"/>
  <c r="G132" i="8" s="1"/>
  <c r="I119" i="4"/>
  <c r="K119" i="4" s="1"/>
  <c r="I191" i="4"/>
  <c r="K191" i="4" s="1"/>
  <c r="I126" i="4"/>
  <c r="K126" i="4" s="1"/>
  <c r="I124" i="4"/>
  <c r="K124" i="4" s="1"/>
  <c r="I136" i="4"/>
  <c r="K136" i="4" s="1"/>
  <c r="I153" i="4"/>
  <c r="K153" i="4" s="1"/>
  <c r="I150" i="4"/>
  <c r="K150" i="4" s="1"/>
  <c r="I132" i="4"/>
  <c r="K132" i="4" s="1"/>
  <c r="I115" i="4"/>
  <c r="K115" i="4" s="1"/>
  <c r="I80" i="4"/>
  <c r="K80" i="4" s="1"/>
  <c r="I66" i="4"/>
  <c r="K66" i="4" s="1"/>
  <c r="I34" i="4"/>
  <c r="I42" i="4"/>
  <c r="I133" i="4"/>
  <c r="B133" i="4" s="1"/>
  <c r="G135" i="8" s="1"/>
  <c r="I11" i="4"/>
  <c r="K11" i="4" s="1"/>
  <c r="I187" i="4"/>
  <c r="K187" i="4" s="1"/>
  <c r="I37" i="4"/>
  <c r="B37" i="4" s="1"/>
  <c r="G37" i="8" s="1"/>
  <c r="I120" i="4"/>
  <c r="I108" i="4"/>
  <c r="K108" i="4" s="1"/>
  <c r="I107" i="4"/>
  <c r="K107" i="4" s="1"/>
  <c r="I106" i="4"/>
  <c r="K106" i="4" s="1"/>
  <c r="I123" i="4"/>
  <c r="K123" i="4" s="1"/>
  <c r="I135" i="4"/>
  <c r="K135" i="4" s="1"/>
  <c r="I134" i="4"/>
  <c r="K134" i="4" s="1"/>
  <c r="I117" i="4"/>
  <c r="K117" i="4" s="1"/>
  <c r="I116" i="4"/>
  <c r="B116" i="4" s="1"/>
  <c r="G119" i="8" s="1"/>
  <c r="I101" i="4"/>
  <c r="K101" i="4" s="1"/>
  <c r="I68" i="4"/>
  <c r="B68" i="4" s="1"/>
  <c r="G68" i="8" s="1"/>
  <c r="I33" i="4"/>
  <c r="I79" i="4"/>
  <c r="I125" i="4"/>
  <c r="K125" i="4" s="1"/>
  <c r="I196" i="4"/>
  <c r="K196" i="4" s="1"/>
  <c r="I31" i="4"/>
  <c r="B31" i="4" s="1"/>
  <c r="G31" i="8" s="1"/>
  <c r="I109" i="4"/>
  <c r="B109" i="4" s="1"/>
  <c r="G112" i="8" s="1"/>
  <c r="I98" i="4"/>
  <c r="K98" i="4" s="1"/>
  <c r="I169" i="4"/>
  <c r="B169" i="4" s="1"/>
  <c r="G172" i="8" s="1"/>
  <c r="I94" i="4"/>
  <c r="K94" i="4" s="1"/>
  <c r="I92" i="4"/>
  <c r="K92" i="4" s="1"/>
  <c r="I105" i="4"/>
  <c r="I122" i="4"/>
  <c r="K122" i="4" s="1"/>
  <c r="I118" i="4"/>
  <c r="K118" i="4" s="1"/>
  <c r="I103" i="4"/>
  <c r="K103" i="4" s="1"/>
  <c r="I102" i="4"/>
  <c r="B102" i="4" s="1"/>
  <c r="G105" i="8" s="1"/>
  <c r="I83" i="4"/>
  <c r="K83" i="4" s="1"/>
  <c r="I82" i="4"/>
  <c r="K82" i="4" s="1"/>
  <c r="I55" i="4"/>
  <c r="K55" i="4" s="1"/>
  <c r="I21" i="4"/>
  <c r="I96" i="4"/>
  <c r="I114" i="4"/>
  <c r="K114" i="4" s="1"/>
  <c r="I173" i="4"/>
  <c r="B173" i="4" s="1"/>
  <c r="G176" i="8" s="1"/>
  <c r="I19" i="4"/>
  <c r="I99" i="4"/>
  <c r="B99" i="4" s="1"/>
  <c r="G102" i="8" s="1"/>
  <c r="I87" i="4"/>
  <c r="K87" i="4" s="1"/>
  <c r="I180" i="4"/>
  <c r="B180" i="4" s="1"/>
  <c r="G183" i="8" s="1"/>
  <c r="I65" i="4"/>
  <c r="K65" i="4" s="1"/>
  <c r="I78" i="4"/>
  <c r="K78" i="4" s="1"/>
  <c r="I91" i="4"/>
  <c r="K91" i="4" s="1"/>
  <c r="I104" i="4"/>
  <c r="K104" i="4" s="1"/>
  <c r="I85" i="4"/>
  <c r="K85" i="4" s="1"/>
  <c r="I84" i="4"/>
  <c r="K84" i="4" s="1"/>
  <c r="I71" i="4"/>
  <c r="I70" i="4"/>
  <c r="K70" i="4" s="1"/>
  <c r="I44" i="4"/>
  <c r="K44" i="4" s="1"/>
  <c r="I18" i="4"/>
  <c r="I67" i="4"/>
  <c r="I184" i="4"/>
  <c r="K184" i="4" s="1"/>
  <c r="I154" i="4"/>
  <c r="B154" i="4" s="1"/>
  <c r="G158" i="8" s="1"/>
  <c r="I141" i="4"/>
  <c r="K141" i="4" s="1"/>
  <c r="I8" i="4"/>
  <c r="B8" i="4" s="1"/>
  <c r="G8" i="8" s="1"/>
  <c r="I88" i="4"/>
  <c r="B88" i="4" s="1"/>
  <c r="G89" i="8" s="1"/>
  <c r="I161" i="4"/>
  <c r="B161" i="4" s="1"/>
  <c r="G165" i="8" s="1"/>
  <c r="I192" i="4"/>
  <c r="B192" i="4" s="1"/>
  <c r="G194" i="8" s="1"/>
  <c r="I64" i="4"/>
  <c r="B64" i="4" s="1"/>
  <c r="G64" i="8" s="1"/>
  <c r="I77" i="4"/>
  <c r="B77" i="4" s="1"/>
  <c r="G77" i="8" s="1"/>
  <c r="I90" i="4"/>
  <c r="I86" i="4"/>
  <c r="B86" i="4" s="1"/>
  <c r="G87" i="8" s="1"/>
  <c r="I74" i="4"/>
  <c r="K74" i="4" s="1"/>
  <c r="I72" i="4"/>
  <c r="K72" i="4" s="1"/>
  <c r="I56" i="4"/>
  <c r="K56" i="4" s="1"/>
  <c r="I143" i="4"/>
  <c r="K143" i="4" s="1"/>
  <c r="I20" i="4"/>
  <c r="B54" i="4"/>
  <c r="G54" i="8" s="1"/>
  <c r="I10" i="2"/>
  <c r="I32" i="2"/>
  <c r="I56" i="2"/>
  <c r="I128" i="2"/>
  <c r="I57" i="2"/>
  <c r="I153" i="2"/>
  <c r="I20" i="2"/>
  <c r="I116" i="2"/>
  <c r="I105" i="2"/>
  <c r="I80" i="2"/>
  <c r="I152" i="2"/>
  <c r="I21" i="2"/>
  <c r="I93" i="2"/>
  <c r="I129" i="2"/>
  <c r="I68" i="2"/>
  <c r="I140" i="2"/>
  <c r="I33" i="2"/>
  <c r="I141" i="2"/>
  <c r="I92" i="2"/>
  <c r="I9" i="2"/>
  <c r="I81" i="2"/>
  <c r="I44" i="2"/>
  <c r="I69" i="2"/>
  <c r="I8" i="2"/>
  <c r="I104" i="2"/>
  <c r="I45" i="2"/>
  <c r="I117" i="2"/>
  <c r="I163" i="2"/>
  <c r="I151" i="2"/>
  <c r="I139" i="2"/>
  <c r="I127" i="2"/>
  <c r="I115" i="2"/>
  <c r="I103" i="2"/>
  <c r="I91" i="2"/>
  <c r="I79" i="2"/>
  <c r="I67" i="2"/>
  <c r="I55" i="2"/>
  <c r="I43" i="2"/>
  <c r="I31" i="2"/>
  <c r="I19" i="2"/>
  <c r="I7" i="2"/>
  <c r="I42" i="2"/>
  <c r="I161" i="2"/>
  <c r="I149" i="2"/>
  <c r="I137" i="2"/>
  <c r="I125" i="2"/>
  <c r="I113" i="2"/>
  <c r="I101" i="2"/>
  <c r="I89" i="2"/>
  <c r="I77" i="2"/>
  <c r="I65" i="2"/>
  <c r="I53" i="2"/>
  <c r="I41" i="2"/>
  <c r="I29" i="2"/>
  <c r="I17" i="2"/>
  <c r="I5" i="2"/>
  <c r="I114" i="2"/>
  <c r="I54" i="2"/>
  <c r="I160" i="2"/>
  <c r="I136" i="2"/>
  <c r="I124" i="2"/>
  <c r="I100" i="2"/>
  <c r="I88" i="2"/>
  <c r="I76" i="2"/>
  <c r="I64" i="2"/>
  <c r="I52" i="2"/>
  <c r="I40" i="2"/>
  <c r="I28" i="2"/>
  <c r="I16" i="2"/>
  <c r="I4" i="2"/>
  <c r="I150" i="2"/>
  <c r="I90" i="2"/>
  <c r="I30" i="2"/>
  <c r="I148" i="2"/>
  <c r="I112" i="2"/>
  <c r="I159" i="2"/>
  <c r="I147" i="2"/>
  <c r="I135" i="2"/>
  <c r="I123" i="2"/>
  <c r="I111" i="2"/>
  <c r="I99" i="2"/>
  <c r="I87" i="2"/>
  <c r="I75" i="2"/>
  <c r="I63" i="2"/>
  <c r="I51" i="2"/>
  <c r="I39" i="2"/>
  <c r="I27" i="2"/>
  <c r="I15" i="2"/>
  <c r="I3" i="2"/>
  <c r="I138" i="2"/>
  <c r="I6" i="2"/>
  <c r="I158" i="2"/>
  <c r="I146" i="2"/>
  <c r="I134" i="2"/>
  <c r="I122" i="2"/>
  <c r="I110" i="2"/>
  <c r="I98" i="2"/>
  <c r="I86" i="2"/>
  <c r="I74" i="2"/>
  <c r="I62" i="2"/>
  <c r="I50" i="2"/>
  <c r="I38" i="2"/>
  <c r="I26" i="2"/>
  <c r="I14" i="2"/>
  <c r="I2" i="2"/>
  <c r="I157" i="2"/>
  <c r="I145" i="2"/>
  <c r="I133" i="2"/>
  <c r="I121" i="2"/>
  <c r="I109" i="2"/>
  <c r="I97" i="2"/>
  <c r="I85" i="2"/>
  <c r="I73" i="2"/>
  <c r="I61" i="2"/>
  <c r="I49" i="2"/>
  <c r="I37" i="2"/>
  <c r="I25" i="2"/>
  <c r="I13" i="2"/>
  <c r="I126" i="2"/>
  <c r="I78" i="2"/>
  <c r="I156" i="2"/>
  <c r="I132" i="2"/>
  <c r="I108" i="2"/>
  <c r="I84" i="2"/>
  <c r="I60" i="2"/>
  <c r="I36" i="2"/>
  <c r="I12" i="2"/>
  <c r="I155" i="2"/>
  <c r="I143" i="2"/>
  <c r="I131" i="2"/>
  <c r="I119" i="2"/>
  <c r="I107" i="2"/>
  <c r="I95" i="2"/>
  <c r="I83" i="2"/>
  <c r="I71" i="2"/>
  <c r="I59" i="2"/>
  <c r="I47" i="2"/>
  <c r="I35" i="2"/>
  <c r="I23" i="2"/>
  <c r="I11" i="2"/>
  <c r="I162" i="2"/>
  <c r="I102" i="2"/>
  <c r="I66" i="2"/>
  <c r="I18" i="2"/>
  <c r="I144" i="2"/>
  <c r="I120" i="2"/>
  <c r="I96" i="2"/>
  <c r="I72" i="2"/>
  <c r="I48" i="2"/>
  <c r="I24" i="2"/>
  <c r="I154" i="2"/>
  <c r="I142" i="2"/>
  <c r="I130" i="2"/>
  <c r="I118" i="2"/>
  <c r="I106" i="2"/>
  <c r="I94" i="2"/>
  <c r="I82" i="2"/>
  <c r="I70" i="2"/>
  <c r="I58" i="2"/>
  <c r="I46" i="2"/>
  <c r="I34" i="2"/>
  <c r="I22" i="2"/>
  <c r="K56" i="3"/>
  <c r="B56" i="3"/>
  <c r="E69" i="8" s="1"/>
  <c r="K17" i="3"/>
  <c r="B17" i="3"/>
  <c r="E24" i="8" s="1"/>
  <c r="K156" i="3"/>
  <c r="B156" i="3"/>
  <c r="E190" i="8" s="1"/>
  <c r="K65" i="3"/>
  <c r="B65" i="3"/>
  <c r="K118" i="3"/>
  <c r="B118" i="3"/>
  <c r="E144" i="8" s="1"/>
  <c r="K76" i="3"/>
  <c r="B76" i="3"/>
  <c r="E93" i="8" s="1"/>
  <c r="K60" i="3"/>
  <c r="B60" i="3"/>
  <c r="E76" i="8" s="1"/>
  <c r="K45" i="3"/>
  <c r="K113" i="3"/>
  <c r="B113" i="3"/>
  <c r="E139" i="8" s="1"/>
  <c r="K99" i="3"/>
  <c r="B99" i="3"/>
  <c r="E124" i="8" s="1"/>
  <c r="K96" i="3"/>
  <c r="B96" i="3"/>
  <c r="E121" i="8" s="1"/>
  <c r="K143" i="3"/>
  <c r="B143" i="3"/>
  <c r="E176" i="8" s="1"/>
  <c r="K111" i="3"/>
  <c r="B111" i="3"/>
  <c r="E136" i="8" s="1"/>
  <c r="K8" i="3"/>
  <c r="B8" i="3"/>
  <c r="E11" i="8" s="1"/>
  <c r="K141" i="3"/>
  <c r="K55" i="3"/>
  <c r="K6" i="3"/>
  <c r="B6" i="3"/>
  <c r="E9" i="8" s="1"/>
  <c r="K30" i="3"/>
  <c r="B30" i="3"/>
  <c r="E39" i="8" s="1"/>
  <c r="K107" i="3"/>
  <c r="B107" i="3"/>
  <c r="E96" i="8" s="1"/>
  <c r="K31" i="3"/>
  <c r="B31" i="3"/>
  <c r="E40" i="8" s="1"/>
  <c r="K88" i="3"/>
  <c r="B88" i="3"/>
  <c r="E109" i="8" s="1"/>
  <c r="K59" i="3"/>
  <c r="B59" i="3"/>
  <c r="E75" i="8" s="1"/>
  <c r="K77" i="3"/>
  <c r="B77" i="3"/>
  <c r="E94" i="8" s="1"/>
  <c r="K29" i="3"/>
  <c r="B29" i="3"/>
  <c r="E38" i="8" s="1"/>
  <c r="K101" i="3"/>
  <c r="B101" i="3"/>
  <c r="E126" i="8" s="1"/>
  <c r="K158" i="3"/>
  <c r="B158" i="3"/>
  <c r="E192" i="8" s="1"/>
  <c r="K66" i="3"/>
  <c r="B66" i="3"/>
  <c r="E83" i="8" s="1"/>
  <c r="K125" i="3"/>
  <c r="B125" i="3"/>
  <c r="E156" i="8" s="1"/>
  <c r="K72" i="3"/>
  <c r="B72" i="3"/>
  <c r="E89" i="8" s="1"/>
  <c r="K84" i="3"/>
  <c r="B84" i="3"/>
  <c r="E104" i="8" s="1"/>
  <c r="K152" i="3"/>
  <c r="B152" i="3"/>
  <c r="E186" i="8" s="1"/>
  <c r="K14" i="3"/>
  <c r="B14" i="3"/>
  <c r="E19" i="8" s="1"/>
  <c r="K162" i="3"/>
  <c r="B162" i="3"/>
  <c r="E199" i="8" s="1"/>
  <c r="K94" i="3"/>
  <c r="B94" i="3"/>
  <c r="E119" i="8" s="1"/>
  <c r="K22" i="3"/>
  <c r="B22" i="3"/>
  <c r="E30" i="8" s="1"/>
  <c r="K5" i="3"/>
  <c r="B5" i="3"/>
  <c r="E7" i="8" s="1"/>
  <c r="K103" i="3"/>
  <c r="B103" i="3"/>
  <c r="E128" i="8" s="1"/>
  <c r="K57" i="3"/>
  <c r="B57" i="3"/>
  <c r="E70" i="8" s="1"/>
  <c r="K159" i="3"/>
  <c r="B159" i="3"/>
  <c r="E194" i="8" s="1"/>
  <c r="B46" i="3"/>
  <c r="E58" i="8" s="1"/>
  <c r="K46" i="3"/>
  <c r="K133" i="3"/>
  <c r="B133" i="3"/>
  <c r="E166" i="8" s="1"/>
  <c r="K10" i="3"/>
  <c r="B10" i="3"/>
  <c r="E13" i="8" s="1"/>
  <c r="B121" i="3"/>
  <c r="E42" i="8" s="1"/>
  <c r="K121" i="3"/>
  <c r="K62" i="3"/>
  <c r="B62" i="3"/>
  <c r="E78" i="8" s="1"/>
  <c r="K85" i="3"/>
  <c r="B85" i="3"/>
  <c r="E105" i="8" s="1"/>
  <c r="K147" i="3"/>
  <c r="B147" i="3"/>
  <c r="E180" i="8" s="1"/>
  <c r="K123" i="3"/>
  <c r="B123" i="3"/>
  <c r="E149" i="8" s="1"/>
  <c r="K23" i="3"/>
  <c r="B23" i="3"/>
  <c r="E31" i="8" s="1"/>
  <c r="B40" i="3"/>
  <c r="E51" i="8" s="1"/>
  <c r="K40" i="3"/>
  <c r="B7" i="3"/>
  <c r="E10" i="8" s="1"/>
  <c r="K7" i="3"/>
  <c r="K71" i="3"/>
  <c r="B71" i="3"/>
  <c r="E88" i="8" s="1"/>
  <c r="K54" i="3"/>
  <c r="B54" i="3"/>
  <c r="E67" i="8" s="1"/>
  <c r="K68" i="3"/>
  <c r="B68" i="3"/>
  <c r="E85" i="8" s="1"/>
  <c r="B35" i="3"/>
  <c r="E47" i="8" s="1"/>
  <c r="K35" i="3"/>
  <c r="K116" i="3"/>
  <c r="B116" i="3"/>
  <c r="E142" i="8" s="1"/>
  <c r="K43" i="3"/>
  <c r="B43" i="3"/>
  <c r="E55" i="8" s="1"/>
  <c r="B115" i="3"/>
  <c r="E141" i="8" s="1"/>
  <c r="K115" i="3"/>
  <c r="K75" i="3"/>
  <c r="B75" i="3"/>
  <c r="E92" i="8" s="1"/>
  <c r="K27" i="3"/>
  <c r="B27" i="3"/>
  <c r="E36" i="8" s="1"/>
  <c r="K91" i="3"/>
  <c r="B91" i="3"/>
  <c r="E115" i="8" s="1"/>
  <c r="B87" i="3"/>
  <c r="E108" i="8" s="1"/>
  <c r="K87" i="3"/>
  <c r="B132" i="3"/>
  <c r="E165" i="8" s="1"/>
  <c r="K132" i="3"/>
  <c r="B53" i="3"/>
  <c r="E66" i="8" s="1"/>
  <c r="K53" i="3"/>
  <c r="K112" i="3"/>
  <c r="B112" i="3"/>
  <c r="E138" i="8" s="1"/>
  <c r="B15" i="3"/>
  <c r="E21" i="8" s="1"/>
  <c r="K15" i="3"/>
  <c r="B138" i="3"/>
  <c r="E170" i="8" s="1"/>
  <c r="K138" i="3"/>
  <c r="B127" i="3"/>
  <c r="E158" i="8" s="1"/>
  <c r="K127" i="3"/>
  <c r="B82" i="3"/>
  <c r="E102" i="8" s="1"/>
  <c r="K82" i="3"/>
  <c r="K134" i="3"/>
  <c r="B134" i="3"/>
  <c r="E97" i="8" s="1"/>
  <c r="K163" i="3"/>
  <c r="B163" i="3"/>
  <c r="E200" i="8" s="1"/>
  <c r="K13" i="3"/>
  <c r="B13" i="3"/>
  <c r="E18" i="8" s="1"/>
  <c r="K25" i="3"/>
  <c r="B25" i="3"/>
  <c r="E34" i="8" s="1"/>
  <c r="B153" i="3"/>
  <c r="E187" i="8" s="1"/>
  <c r="K153" i="3"/>
  <c r="B78" i="3"/>
  <c r="E98" i="8" s="1"/>
  <c r="K78" i="3"/>
  <c r="K86" i="3"/>
  <c r="B86" i="3"/>
  <c r="E106" i="8" s="1"/>
  <c r="K61" i="3"/>
  <c r="B61" i="3"/>
  <c r="E77" i="8" s="1"/>
  <c r="K117" i="3"/>
  <c r="B117" i="3"/>
  <c r="E143" i="8" s="1"/>
  <c r="B104" i="3"/>
  <c r="E129" i="8" s="1"/>
  <c r="K104" i="3"/>
  <c r="B120" i="3"/>
  <c r="E147" i="8" s="1"/>
  <c r="K120" i="3"/>
  <c r="K64" i="3"/>
  <c r="B64" i="3"/>
  <c r="E81" i="8" s="1"/>
  <c r="K4" i="3"/>
  <c r="B4" i="3"/>
  <c r="E4" i="8" s="1"/>
  <c r="B161" i="3"/>
  <c r="E198" i="8" s="1"/>
  <c r="K161" i="3"/>
  <c r="B139" i="3"/>
  <c r="E172" i="8" s="1"/>
  <c r="K139" i="3"/>
  <c r="K38" i="3"/>
  <c r="B38" i="3"/>
  <c r="E43" i="8" s="1"/>
  <c r="K70" i="3"/>
  <c r="B70" i="3"/>
  <c r="E87" i="8" s="1"/>
  <c r="B33" i="3"/>
  <c r="E45" i="8" s="1"/>
  <c r="K33" i="3"/>
  <c r="B135" i="3"/>
  <c r="E167" i="8" s="1"/>
  <c r="K135" i="3"/>
  <c r="B106" i="3"/>
  <c r="E131" i="8" s="1"/>
  <c r="K106" i="3"/>
  <c r="B119" i="3"/>
  <c r="E145" i="8" s="1"/>
  <c r="K119" i="3"/>
  <c r="K90" i="3"/>
  <c r="B90" i="3"/>
  <c r="E112" i="8" s="1"/>
  <c r="B44" i="4"/>
  <c r="G45" i="8" s="1"/>
  <c r="K90" i="4"/>
  <c r="B90" i="4"/>
  <c r="G91" i="8" s="1"/>
  <c r="K40" i="4"/>
  <c r="B40" i="4"/>
  <c r="G40" i="8" s="1"/>
  <c r="K63" i="4"/>
  <c r="B63" i="4"/>
  <c r="G63" i="8" s="1"/>
  <c r="K76" i="4"/>
  <c r="B76" i="4"/>
  <c r="G76" i="8" s="1"/>
  <c r="K75" i="4"/>
  <c r="B75" i="4"/>
  <c r="G75" i="8" s="1"/>
  <c r="K58" i="4"/>
  <c r="B58" i="4"/>
  <c r="G58" i="8" s="1"/>
  <c r="K46" i="4"/>
  <c r="B46" i="4"/>
  <c r="G47" i="8" s="1"/>
  <c r="K45" i="4"/>
  <c r="B45" i="4"/>
  <c r="G46" i="8" s="1"/>
  <c r="K32" i="4"/>
  <c r="B32" i="4"/>
  <c r="G33" i="8" s="1"/>
  <c r="K52" i="4"/>
  <c r="B52" i="4"/>
  <c r="G52" i="8" s="1"/>
  <c r="K60" i="4"/>
  <c r="B60" i="4"/>
  <c r="G60" i="8" s="1"/>
  <c r="K48" i="4"/>
  <c r="B48" i="4"/>
  <c r="G49" i="8" s="1"/>
  <c r="K47" i="4"/>
  <c r="B47" i="4"/>
  <c r="G48" i="8" s="1"/>
  <c r="K36" i="4"/>
  <c r="B36" i="4"/>
  <c r="G36" i="8" s="1"/>
  <c r="K112" i="4"/>
  <c r="B112" i="4"/>
  <c r="G115" i="8" s="1"/>
  <c r="K17" i="4"/>
  <c r="B17" i="4"/>
  <c r="G17" i="8" s="1"/>
  <c r="K38" i="4"/>
  <c r="B38" i="4"/>
  <c r="G38" i="8" s="1"/>
  <c r="K50" i="4"/>
  <c r="B50" i="4"/>
  <c r="G50" i="8" s="1"/>
  <c r="K24" i="4"/>
  <c r="B24" i="4"/>
  <c r="G24" i="8" s="1"/>
  <c r="K22" i="4"/>
  <c r="B22" i="4"/>
  <c r="G22" i="8" s="1"/>
  <c r="S22" i="8" s="1"/>
  <c r="K111" i="4"/>
  <c r="B111" i="4"/>
  <c r="G114" i="8" s="1"/>
  <c r="K105" i="4"/>
  <c r="B105" i="4"/>
  <c r="G108" i="8" s="1"/>
  <c r="B122" i="4"/>
  <c r="G125" i="8" s="1"/>
  <c r="K68" i="4"/>
  <c r="K53" i="4"/>
  <c r="K175" i="4"/>
  <c r="B175" i="4"/>
  <c r="G178" i="8" s="1"/>
  <c r="K166" i="4"/>
  <c r="B166" i="4"/>
  <c r="G169" i="8" s="1"/>
  <c r="B167" i="4"/>
  <c r="G170" i="8" s="1"/>
  <c r="K167" i="4"/>
  <c r="K190" i="4"/>
  <c r="B190" i="4"/>
  <c r="G192" i="8" s="1"/>
  <c r="K145" i="4"/>
  <c r="B145" i="4"/>
  <c r="G148" i="8" s="1"/>
  <c r="K192" i="4"/>
  <c r="K177" i="4"/>
  <c r="B177" i="4"/>
  <c r="G180" i="8" s="1"/>
  <c r="B163" i="4"/>
  <c r="G97" i="8" s="1"/>
  <c r="K163" i="4"/>
  <c r="K57" i="4"/>
  <c r="B170" i="4"/>
  <c r="G173" i="8" s="1"/>
  <c r="K170" i="4"/>
  <c r="K179" i="4"/>
  <c r="B179" i="4"/>
  <c r="G182" i="8" s="1"/>
  <c r="B120" i="4"/>
  <c r="G123" i="8" s="1"/>
  <c r="K120" i="4"/>
  <c r="B171" i="4"/>
  <c r="G174" i="8" s="1"/>
  <c r="K171" i="4"/>
  <c r="K93" i="4"/>
  <c r="B93" i="4"/>
  <c r="G94" i="8" s="1"/>
  <c r="B182" i="4"/>
  <c r="G185" i="8" s="1"/>
  <c r="K182" i="4"/>
  <c r="B19" i="4"/>
  <c r="G19" i="8" s="1"/>
  <c r="K19" i="4"/>
  <c r="K73" i="4"/>
  <c r="B73" i="4"/>
  <c r="G73" i="8" s="1"/>
  <c r="S73" i="8" s="1"/>
  <c r="K157" i="4"/>
  <c r="B157" i="4"/>
  <c r="G161" i="8" s="1"/>
  <c r="B121" i="4"/>
  <c r="G124" i="8" s="1"/>
  <c r="K121" i="4"/>
  <c r="K159" i="4"/>
  <c r="B159" i="4"/>
  <c r="G163" i="8" s="1"/>
  <c r="K160" i="4"/>
  <c r="B160" i="4"/>
  <c r="G164" i="8" s="1"/>
  <c r="B100" i="5"/>
  <c r="H105" i="8" s="1"/>
  <c r="K100" i="5"/>
  <c r="B40" i="5"/>
  <c r="H42" i="8" s="1"/>
  <c r="K28" i="6"/>
  <c r="B28" i="6"/>
  <c r="I145" i="8" s="1"/>
  <c r="K65" i="6"/>
  <c r="B65" i="6"/>
  <c r="I47" i="8" s="1"/>
  <c r="K11" i="6"/>
  <c r="B11" i="6"/>
  <c r="I68" i="8" s="1"/>
  <c r="K101" i="6"/>
  <c r="B101" i="6"/>
  <c r="I122" i="8" s="1"/>
  <c r="K64" i="6"/>
  <c r="B64" i="6"/>
  <c r="I8" i="8" s="1"/>
  <c r="K35" i="6"/>
  <c r="B35" i="6"/>
  <c r="I46" i="8" s="1"/>
  <c r="K27" i="6"/>
  <c r="B27" i="6"/>
  <c r="I162" i="8" s="1"/>
  <c r="K7" i="6"/>
  <c r="B7" i="6"/>
  <c r="I12" i="8" s="1"/>
  <c r="K3" i="6"/>
  <c r="B3" i="6"/>
  <c r="I107" i="8" s="1"/>
  <c r="K89" i="6"/>
  <c r="B89" i="6"/>
  <c r="K63" i="6"/>
  <c r="B63" i="6"/>
  <c r="I3" i="8" s="1"/>
  <c r="K31" i="6"/>
  <c r="B31" i="6"/>
  <c r="I59" i="8" s="1"/>
  <c r="K23" i="6"/>
  <c r="B23" i="6"/>
  <c r="I89" i="8" s="1"/>
  <c r="K6" i="6"/>
  <c r="B6" i="6"/>
  <c r="I64" i="8" s="1"/>
  <c r="B4" i="6"/>
  <c r="I173" i="8" s="1"/>
  <c r="B8" i="6"/>
  <c r="I63" i="8" s="1"/>
  <c r="K8" i="6"/>
  <c r="K170" i="6"/>
  <c r="B170" i="6"/>
  <c r="I83" i="8" s="1"/>
  <c r="K26" i="6"/>
  <c r="B26" i="6"/>
  <c r="I70" i="8" s="1"/>
  <c r="B61" i="6"/>
  <c r="I187" i="8" s="1"/>
  <c r="K61" i="6"/>
  <c r="K84" i="6"/>
  <c r="B84" i="6"/>
  <c r="I181" i="8" s="1"/>
  <c r="B107" i="6"/>
  <c r="I86" i="8" s="1"/>
  <c r="K107" i="6"/>
  <c r="B94" i="6"/>
  <c r="I14" i="8" s="1"/>
  <c r="K94" i="6"/>
  <c r="B129" i="6"/>
  <c r="I186" i="8" s="1"/>
  <c r="K129" i="6"/>
  <c r="K176" i="6"/>
  <c r="B176" i="6"/>
  <c r="I75" i="8" s="1"/>
  <c r="B20" i="6"/>
  <c r="I128" i="8" s="1"/>
  <c r="K20" i="6"/>
  <c r="B67" i="6"/>
  <c r="I90" i="8" s="1"/>
  <c r="K67" i="6"/>
  <c r="K78" i="6"/>
  <c r="B78" i="6"/>
  <c r="I17" i="8" s="1"/>
  <c r="K168" i="6"/>
  <c r="B168" i="6"/>
  <c r="I115" i="8" s="1"/>
  <c r="B152" i="6"/>
  <c r="I131" i="8" s="1"/>
  <c r="K152" i="6"/>
  <c r="B180" i="6"/>
  <c r="I124" i="8" s="1"/>
  <c r="K180" i="6"/>
  <c r="K146" i="6"/>
  <c r="B146" i="6"/>
  <c r="I126" i="8" s="1"/>
  <c r="B2" i="6"/>
  <c r="K2" i="6"/>
  <c r="B37" i="6"/>
  <c r="I101" i="8" s="1"/>
  <c r="K37" i="6"/>
  <c r="B60" i="6"/>
  <c r="K60" i="6"/>
  <c r="B83" i="6"/>
  <c r="I116" i="8" s="1"/>
  <c r="K83" i="6"/>
  <c r="B70" i="6"/>
  <c r="I182" i="8" s="1"/>
  <c r="K70" i="6"/>
  <c r="B105" i="6"/>
  <c r="I125" i="8" s="1"/>
  <c r="K105" i="6"/>
  <c r="B140" i="6"/>
  <c r="I33" i="8" s="1"/>
  <c r="K140" i="6"/>
  <c r="K165" i="6"/>
  <c r="B165" i="6"/>
  <c r="I51" i="8" s="1"/>
  <c r="K43" i="6"/>
  <c r="B43" i="6"/>
  <c r="I188" i="8" s="1"/>
  <c r="K54" i="6"/>
  <c r="B54" i="6"/>
  <c r="I10" i="8" s="1"/>
  <c r="K160" i="6"/>
  <c r="B160" i="6"/>
  <c r="I180" i="8" s="1"/>
  <c r="B66" i="6"/>
  <c r="I153" i="8" s="1"/>
  <c r="K66" i="6"/>
  <c r="B181" i="6"/>
  <c r="I104" i="8" s="1"/>
  <c r="K181" i="6"/>
  <c r="B134" i="6"/>
  <c r="I199" i="8" s="1"/>
  <c r="K134" i="6"/>
  <c r="B171" i="6"/>
  <c r="I31" i="8" s="1"/>
  <c r="K171" i="6"/>
  <c r="B25" i="6"/>
  <c r="K25" i="6"/>
  <c r="B48" i="6"/>
  <c r="I98" i="8" s="1"/>
  <c r="K48" i="6"/>
  <c r="B71" i="6"/>
  <c r="I139" i="8" s="1"/>
  <c r="K71" i="6"/>
  <c r="B58" i="6"/>
  <c r="I54" i="8" s="1"/>
  <c r="K58" i="6"/>
  <c r="B93" i="6"/>
  <c r="I185" i="8" s="1"/>
  <c r="K93" i="6"/>
  <c r="B128" i="6"/>
  <c r="I111" i="8" s="1"/>
  <c r="K128" i="6"/>
  <c r="K177" i="6"/>
  <c r="B177" i="6"/>
  <c r="K166" i="6"/>
  <c r="B166" i="6"/>
  <c r="I103" i="8" s="1"/>
  <c r="K42" i="6"/>
  <c r="B42" i="6"/>
  <c r="I29" i="8" s="1"/>
  <c r="K148" i="6"/>
  <c r="B148" i="6"/>
  <c r="I120" i="8" s="1"/>
  <c r="K55" i="6"/>
  <c r="B55" i="6"/>
  <c r="I9" i="8" s="1"/>
  <c r="K159" i="6"/>
  <c r="B159" i="6"/>
  <c r="I7" i="8" s="1"/>
  <c r="B122" i="6"/>
  <c r="I154" i="8" s="1"/>
  <c r="K122" i="6"/>
  <c r="K157" i="6"/>
  <c r="B157" i="6"/>
  <c r="I58" i="8" s="1"/>
  <c r="K13" i="6"/>
  <c r="B13" i="6"/>
  <c r="I91" i="8" s="1"/>
  <c r="B36" i="6"/>
  <c r="I106" i="8" s="1"/>
  <c r="K36" i="6"/>
  <c r="B59" i="6"/>
  <c r="I149" i="8" s="1"/>
  <c r="K59" i="6"/>
  <c r="B46" i="6"/>
  <c r="I158" i="8" s="1"/>
  <c r="K46" i="6"/>
  <c r="B81" i="6"/>
  <c r="I178" i="8" s="1"/>
  <c r="K81" i="6"/>
  <c r="B116" i="6"/>
  <c r="I57" i="8" s="1"/>
  <c r="K116" i="6"/>
  <c r="K163" i="6"/>
  <c r="B163" i="6"/>
  <c r="I16" i="8" s="1"/>
  <c r="K178" i="6"/>
  <c r="B178" i="6"/>
  <c r="I160" i="8" s="1"/>
  <c r="K30" i="6"/>
  <c r="B30" i="6"/>
  <c r="I88" i="8" s="1"/>
  <c r="B136" i="6"/>
  <c r="I62" i="8" s="1"/>
  <c r="K136" i="6"/>
  <c r="B95" i="6"/>
  <c r="I55" i="8" s="1"/>
  <c r="K95" i="6"/>
  <c r="K147" i="6"/>
  <c r="B147" i="6"/>
  <c r="I140" i="8" s="1"/>
  <c r="B110" i="6"/>
  <c r="I169" i="8" s="1"/>
  <c r="K110" i="6"/>
  <c r="K145" i="6"/>
  <c r="B145" i="6"/>
  <c r="I32" i="8" s="1"/>
  <c r="B172" i="6"/>
  <c r="I78" i="8" s="1"/>
  <c r="K172" i="6"/>
  <c r="B24" i="6"/>
  <c r="I113" i="8" s="1"/>
  <c r="K24" i="6"/>
  <c r="B47" i="6"/>
  <c r="I28" i="8" s="1"/>
  <c r="K47" i="6"/>
  <c r="B34" i="6"/>
  <c r="I81" i="8" s="1"/>
  <c r="K34" i="6"/>
  <c r="B69" i="6"/>
  <c r="I110" i="8" s="1"/>
  <c r="K69" i="6"/>
  <c r="B104" i="6"/>
  <c r="I26" i="8" s="1"/>
  <c r="K104" i="6"/>
  <c r="K151" i="6"/>
  <c r="B151" i="6"/>
  <c r="K162" i="6"/>
  <c r="B162" i="6"/>
  <c r="I76" i="8" s="1"/>
  <c r="K167" i="6"/>
  <c r="B167" i="6"/>
  <c r="I66" i="8" s="1"/>
  <c r="B124" i="6"/>
  <c r="I200" i="8" s="1"/>
  <c r="K124" i="6"/>
  <c r="B117" i="6"/>
  <c r="I79" i="8" s="1"/>
  <c r="K117" i="6"/>
  <c r="B135" i="6"/>
  <c r="I61" i="8" s="1"/>
  <c r="K135" i="6"/>
  <c r="K98" i="6"/>
  <c r="B98" i="6"/>
  <c r="I152" i="8" s="1"/>
  <c r="B133" i="6"/>
  <c r="I94" i="8" s="1"/>
  <c r="K133" i="6"/>
  <c r="K156" i="6"/>
  <c r="B156" i="6"/>
  <c r="I157" i="8" s="1"/>
  <c r="B12" i="6"/>
  <c r="I127" i="8" s="1"/>
  <c r="K12" i="6"/>
  <c r="B174" i="6"/>
  <c r="I164" i="8" s="1"/>
  <c r="K174" i="6"/>
  <c r="B22" i="6"/>
  <c r="K22" i="6"/>
  <c r="B57" i="6"/>
  <c r="I15" i="8" s="1"/>
  <c r="K57" i="6"/>
  <c r="B92" i="6"/>
  <c r="I156" i="8" s="1"/>
  <c r="K92" i="6"/>
  <c r="B139" i="6"/>
  <c r="I150" i="8" s="1"/>
  <c r="K139" i="6"/>
  <c r="K150" i="6"/>
  <c r="B150" i="6"/>
  <c r="I74" i="8" s="1"/>
  <c r="K179" i="6"/>
  <c r="B179" i="6"/>
  <c r="I2" i="8" s="1"/>
  <c r="K112" i="6"/>
  <c r="B112" i="6"/>
  <c r="I143" i="8" s="1"/>
  <c r="B82" i="6"/>
  <c r="I171" i="8" s="1"/>
  <c r="K82" i="6"/>
  <c r="B123" i="6"/>
  <c r="I147" i="8" s="1"/>
  <c r="K123" i="6"/>
  <c r="K86" i="6"/>
  <c r="B86" i="6"/>
  <c r="I93" i="8" s="1"/>
  <c r="B121" i="6"/>
  <c r="I39" i="8" s="1"/>
  <c r="K121" i="6"/>
  <c r="K144" i="6"/>
  <c r="B144" i="6"/>
  <c r="B173" i="6"/>
  <c r="I37" i="8" s="1"/>
  <c r="K173" i="6"/>
  <c r="B154" i="6"/>
  <c r="I130" i="8" s="1"/>
  <c r="K154" i="6"/>
  <c r="B10" i="6"/>
  <c r="I134" i="8" s="1"/>
  <c r="K10" i="6"/>
  <c r="B45" i="6"/>
  <c r="I38" i="8" s="1"/>
  <c r="K45" i="6"/>
  <c r="B80" i="6"/>
  <c r="I102" i="8" s="1"/>
  <c r="K80" i="6"/>
  <c r="K127" i="6"/>
  <c r="B127" i="6"/>
  <c r="I77" i="8" s="1"/>
  <c r="B138" i="6"/>
  <c r="K138" i="6"/>
  <c r="K161" i="6"/>
  <c r="B161" i="6"/>
  <c r="I112" i="8" s="1"/>
  <c r="K100" i="6"/>
  <c r="B100" i="6"/>
  <c r="I184" i="8" s="1"/>
  <c r="B49" i="6"/>
  <c r="I92" i="8" s="1"/>
  <c r="K49" i="6"/>
  <c r="B111" i="6"/>
  <c r="I135" i="8" s="1"/>
  <c r="K111" i="6"/>
  <c r="K74" i="6"/>
  <c r="B74" i="6"/>
  <c r="I141" i="8" s="1"/>
  <c r="B109" i="6"/>
  <c r="I129" i="8" s="1"/>
  <c r="K109" i="6"/>
  <c r="B132" i="6"/>
  <c r="I170" i="8" s="1"/>
  <c r="K132" i="6"/>
  <c r="B155" i="6"/>
  <c r="K155" i="6"/>
  <c r="K142" i="6"/>
  <c r="B142" i="6"/>
  <c r="B33" i="6"/>
  <c r="I148" i="8" s="1"/>
  <c r="K33" i="6"/>
  <c r="B68" i="6"/>
  <c r="K68" i="6"/>
  <c r="K115" i="6"/>
  <c r="B115" i="6"/>
  <c r="I176" i="8" s="1"/>
  <c r="K126" i="6"/>
  <c r="B126" i="6"/>
  <c r="K149" i="6"/>
  <c r="B149" i="6"/>
  <c r="I41" i="8" s="1"/>
  <c r="K88" i="6"/>
  <c r="B88" i="6"/>
  <c r="K158" i="6"/>
  <c r="B158" i="6"/>
  <c r="I21" i="8" s="1"/>
  <c r="K99" i="6"/>
  <c r="B99" i="6"/>
  <c r="I166" i="8" s="1"/>
  <c r="B62" i="6"/>
  <c r="I191" i="8" s="1"/>
  <c r="K62" i="6"/>
  <c r="B97" i="6"/>
  <c r="I72" i="8" s="1"/>
  <c r="K97" i="6"/>
  <c r="B120" i="6"/>
  <c r="I155" i="8" s="1"/>
  <c r="K120" i="6"/>
  <c r="K143" i="6"/>
  <c r="B143" i="6"/>
  <c r="I136" i="8" s="1"/>
  <c r="B130" i="6"/>
  <c r="I179" i="8" s="1"/>
  <c r="K130" i="6"/>
  <c r="B175" i="6"/>
  <c r="I108" i="8" s="1"/>
  <c r="K175" i="6"/>
  <c r="B21" i="6"/>
  <c r="I35" i="8" s="1"/>
  <c r="K21" i="6"/>
  <c r="B56" i="6"/>
  <c r="I27" i="8" s="1"/>
  <c r="K56" i="6"/>
  <c r="K103" i="6"/>
  <c r="B103" i="6"/>
  <c r="I67" i="8" s="1"/>
  <c r="K114" i="6"/>
  <c r="B114" i="6"/>
  <c r="I109" i="8" s="1"/>
  <c r="B137" i="6"/>
  <c r="I123" i="8" s="1"/>
  <c r="K137" i="6"/>
  <c r="K76" i="6"/>
  <c r="B76" i="6"/>
  <c r="I121" i="8" s="1"/>
  <c r="B14" i="6"/>
  <c r="I11" i="8" s="1"/>
  <c r="K14" i="6"/>
  <c r="K87" i="6"/>
  <c r="B87" i="6"/>
  <c r="I52" i="8" s="1"/>
  <c r="B50" i="6"/>
  <c r="I18" i="8" s="1"/>
  <c r="K50" i="6"/>
  <c r="B85" i="6"/>
  <c r="I4" i="8" s="1"/>
  <c r="K85" i="6"/>
  <c r="B108" i="6"/>
  <c r="I23" i="8" s="1"/>
  <c r="K108" i="6"/>
  <c r="B131" i="6"/>
  <c r="K131" i="6"/>
  <c r="B118" i="6"/>
  <c r="I84" i="8" s="1"/>
  <c r="K118" i="6"/>
  <c r="B153" i="6"/>
  <c r="I114" i="8" s="1"/>
  <c r="K153" i="6"/>
  <c r="B9" i="6"/>
  <c r="I172" i="8" s="1"/>
  <c r="K9" i="6"/>
  <c r="B44" i="6"/>
  <c r="I132" i="8" s="1"/>
  <c r="K44" i="6"/>
  <c r="K91" i="6"/>
  <c r="B91" i="6"/>
  <c r="I142" i="8" s="1"/>
  <c r="K102" i="6"/>
  <c r="B102" i="6"/>
  <c r="I20" i="8" s="1"/>
  <c r="B125" i="6"/>
  <c r="I36" i="8" s="1"/>
  <c r="K125" i="6"/>
  <c r="K72" i="6"/>
  <c r="B72" i="6"/>
  <c r="I183" i="8" s="1"/>
  <c r="K75" i="6"/>
  <c r="B75" i="6"/>
  <c r="I53" i="8" s="1"/>
  <c r="B38" i="6"/>
  <c r="I144" i="8" s="1"/>
  <c r="K38" i="6"/>
  <c r="B73" i="6"/>
  <c r="I13" i="8" s="1"/>
  <c r="K73" i="6"/>
  <c r="B96" i="6"/>
  <c r="I56" i="8" s="1"/>
  <c r="K96" i="6"/>
  <c r="B119" i="6"/>
  <c r="I95" i="8" s="1"/>
  <c r="K119" i="6"/>
  <c r="B106" i="6"/>
  <c r="I99" i="8" s="1"/>
  <c r="K106" i="6"/>
  <c r="B141" i="6"/>
  <c r="I34" i="8" s="1"/>
  <c r="K141" i="6"/>
  <c r="K164" i="6"/>
  <c r="B164" i="6"/>
  <c r="I193" i="8" s="1"/>
  <c r="B32" i="6"/>
  <c r="I48" i="8" s="1"/>
  <c r="K32" i="6"/>
  <c r="K79" i="6"/>
  <c r="B79" i="6"/>
  <c r="I25" i="8" s="1"/>
  <c r="K90" i="6"/>
  <c r="B90" i="6"/>
  <c r="I192" i="8" s="1"/>
  <c r="K113" i="6"/>
  <c r="B113" i="6"/>
  <c r="I30" i="8" s="1"/>
  <c r="B135" i="9"/>
  <c r="K135" i="9"/>
  <c r="K91" i="9"/>
  <c r="B91" i="9"/>
  <c r="F113" i="8" s="1"/>
  <c r="K35" i="9"/>
  <c r="B35" i="9"/>
  <c r="F44" i="8" s="1"/>
  <c r="K13" i="9"/>
  <c r="B13" i="9"/>
  <c r="F18" i="8" s="1"/>
  <c r="B49" i="9"/>
  <c r="F63" i="8" s="1"/>
  <c r="K49" i="9"/>
  <c r="B124" i="9"/>
  <c r="F158" i="8" s="1"/>
  <c r="K124" i="9"/>
  <c r="B33" i="9"/>
  <c r="F43" i="8" s="1"/>
  <c r="K33" i="9"/>
  <c r="B111" i="9"/>
  <c r="F136" i="8" s="1"/>
  <c r="K111" i="9"/>
  <c r="B2" i="9"/>
  <c r="F2" i="8" s="1"/>
  <c r="K2" i="9"/>
  <c r="B48" i="9"/>
  <c r="F62" i="8" s="1"/>
  <c r="K48" i="9"/>
  <c r="B31" i="9"/>
  <c r="F39" i="8" s="1"/>
  <c r="K31" i="9"/>
  <c r="B121" i="9"/>
  <c r="F150" i="8" s="1"/>
  <c r="K121" i="9"/>
  <c r="K57" i="9"/>
  <c r="B57" i="9"/>
  <c r="F74" i="8" s="1"/>
  <c r="K94" i="9"/>
  <c r="B94" i="9"/>
  <c r="F117" i="8" s="1"/>
  <c r="K141" i="9"/>
  <c r="B141" i="9"/>
  <c r="F179" i="8" s="1"/>
  <c r="B29" i="9"/>
  <c r="F37" i="8" s="1"/>
  <c r="K29" i="9"/>
  <c r="B36" i="9"/>
  <c r="K36" i="9"/>
  <c r="K90" i="9"/>
  <c r="B90" i="9"/>
  <c r="F112" i="8" s="1"/>
  <c r="B88" i="9"/>
  <c r="F109" i="8" s="1"/>
  <c r="K88" i="9"/>
  <c r="B61" i="9"/>
  <c r="F78" i="8" s="1"/>
  <c r="K61" i="9"/>
  <c r="B74" i="9"/>
  <c r="F92" i="8" s="1"/>
  <c r="K74" i="9"/>
  <c r="B81" i="9"/>
  <c r="F102" i="8" s="1"/>
  <c r="K81" i="9"/>
  <c r="B118" i="9"/>
  <c r="F145" i="8" s="1"/>
  <c r="K118" i="9"/>
  <c r="B92" i="9"/>
  <c r="F115" i="8" s="1"/>
  <c r="K92" i="9"/>
  <c r="B89" i="9"/>
  <c r="F110" i="8" s="1"/>
  <c r="K89" i="9"/>
  <c r="B85" i="9"/>
  <c r="F106" i="8" s="1"/>
  <c r="K85" i="9"/>
  <c r="B37" i="9"/>
  <c r="F46" i="8" s="1"/>
  <c r="K37" i="9"/>
  <c r="B95" i="9"/>
  <c r="F119" i="8" s="1"/>
  <c r="K95" i="9"/>
  <c r="K128" i="9"/>
  <c r="B128" i="9"/>
  <c r="F162" i="8" s="1"/>
  <c r="B149" i="9"/>
  <c r="F189" i="8" s="1"/>
  <c r="K149" i="9"/>
  <c r="K105" i="9"/>
  <c r="B105" i="9"/>
  <c r="F129" i="8" s="1"/>
  <c r="K84" i="9"/>
  <c r="B84" i="9"/>
  <c r="F105" i="8" s="1"/>
  <c r="B82" i="9"/>
  <c r="F103" i="8" s="1"/>
  <c r="K82" i="9"/>
  <c r="B146" i="9"/>
  <c r="F186" i="8" s="1"/>
  <c r="K146" i="9"/>
  <c r="B112" i="9"/>
  <c r="F139" i="8" s="1"/>
  <c r="K112" i="9"/>
  <c r="B56" i="9"/>
  <c r="F70" i="8" s="1"/>
  <c r="K56" i="9"/>
  <c r="K153" i="9"/>
  <c r="B153" i="9"/>
  <c r="F195" i="8" s="1"/>
  <c r="K150" i="9"/>
  <c r="B150" i="9"/>
  <c r="F190" i="8" s="1"/>
  <c r="B115" i="9"/>
  <c r="F142" i="8" s="1"/>
  <c r="K115" i="9"/>
  <c r="B97" i="9"/>
  <c r="F121" i="8" s="1"/>
  <c r="K97" i="9"/>
  <c r="B151" i="9"/>
  <c r="F191" i="8" s="1"/>
  <c r="K151" i="9"/>
  <c r="B132" i="9"/>
  <c r="F167" i="8" s="1"/>
  <c r="K132" i="9"/>
  <c r="K152" i="9"/>
  <c r="B152" i="9"/>
  <c r="F194" i="8" s="1"/>
  <c r="B98" i="9"/>
  <c r="F122" i="8" s="1"/>
  <c r="K98" i="9"/>
  <c r="B34" i="9"/>
  <c r="K34" i="9"/>
  <c r="K139" i="9"/>
  <c r="B139" i="9"/>
  <c r="F177" i="8" s="1"/>
  <c r="S177" i="8" s="1"/>
  <c r="B69" i="9"/>
  <c r="F87" i="8" s="1"/>
  <c r="K69" i="9"/>
  <c r="B156" i="9"/>
  <c r="F200" i="8" s="1"/>
  <c r="K156" i="9"/>
  <c r="B125" i="9"/>
  <c r="F159" i="8" s="1"/>
  <c r="K125" i="9"/>
  <c r="B113" i="9"/>
  <c r="F140" i="8" s="1"/>
  <c r="K113" i="9"/>
  <c r="B120" i="9"/>
  <c r="F149" i="8" s="1"/>
  <c r="K120" i="9"/>
  <c r="B122" i="9"/>
  <c r="F156" i="8" s="1"/>
  <c r="K122" i="9"/>
  <c r="B22" i="9"/>
  <c r="F29" i="8" s="1"/>
  <c r="K22" i="9"/>
  <c r="B100" i="9"/>
  <c r="F124" i="8" s="1"/>
  <c r="K100" i="9"/>
  <c r="B42" i="9"/>
  <c r="F54" i="8" s="1"/>
  <c r="K42" i="9"/>
  <c r="B114" i="9"/>
  <c r="F141" i="8" s="1"/>
  <c r="K114" i="9"/>
  <c r="K9" i="9"/>
  <c r="B9" i="9"/>
  <c r="F12" i="8" s="1"/>
  <c r="B21" i="9"/>
  <c r="K21" i="9"/>
  <c r="K80" i="9"/>
  <c r="B80" i="9"/>
  <c r="F101" i="8" s="1"/>
  <c r="K27" i="9"/>
  <c r="B27" i="9"/>
  <c r="F35" i="8" s="1"/>
  <c r="B142" i="9"/>
  <c r="F180" i="8" s="1"/>
  <c r="K142" i="9"/>
  <c r="B86" i="9"/>
  <c r="F107" i="8" s="1"/>
  <c r="K86" i="9"/>
  <c r="B16" i="9"/>
  <c r="F21" i="8" s="1"/>
  <c r="K16" i="9"/>
  <c r="B107" i="9"/>
  <c r="F131" i="8" s="1"/>
  <c r="K107" i="9"/>
  <c r="B83" i="9"/>
  <c r="F104" i="8" s="1"/>
  <c r="K83" i="9"/>
  <c r="B131" i="9"/>
  <c r="F97" i="8" s="1"/>
  <c r="K131" i="9"/>
  <c r="B96" i="9"/>
  <c r="F120" i="8" s="1"/>
  <c r="K96" i="9"/>
  <c r="B67" i="9"/>
  <c r="F85" i="8" s="1"/>
  <c r="K67" i="9"/>
  <c r="B109" i="9"/>
  <c r="F134" i="8" s="1"/>
  <c r="K109" i="9"/>
  <c r="B19" i="9"/>
  <c r="F26" i="8" s="1"/>
  <c r="K19" i="9"/>
  <c r="K50" i="9"/>
  <c r="B50" i="9"/>
  <c r="F64" i="8" s="1"/>
  <c r="B20" i="9"/>
  <c r="F27" i="8" s="1"/>
  <c r="K20" i="9"/>
  <c r="B17" i="9"/>
  <c r="F24" i="8" s="1"/>
  <c r="K17" i="9"/>
  <c r="K65" i="9"/>
  <c r="B65" i="9"/>
  <c r="F83" i="8" s="1"/>
  <c r="B14" i="9"/>
  <c r="F19" i="8" s="1"/>
  <c r="K14" i="9"/>
  <c r="B60" i="9"/>
  <c r="F77" i="8" s="1"/>
  <c r="K60" i="9"/>
  <c r="B6" i="9"/>
  <c r="F9" i="8" s="1"/>
  <c r="K6" i="9"/>
  <c r="B41" i="9"/>
  <c r="F53" i="8" s="1"/>
  <c r="K41" i="9"/>
  <c r="B87" i="9"/>
  <c r="F108" i="8" s="1"/>
  <c r="K87" i="9"/>
  <c r="B52" i="9"/>
  <c r="F66" i="8" s="1"/>
  <c r="K52" i="9"/>
  <c r="B38" i="9"/>
  <c r="F48" i="8" s="1"/>
  <c r="K38" i="9"/>
  <c r="B11" i="9"/>
  <c r="F15" i="8" s="1"/>
  <c r="K11" i="9"/>
  <c r="B43" i="9"/>
  <c r="F55" i="8" s="1"/>
  <c r="K43" i="9"/>
  <c r="B68" i="9"/>
  <c r="F86" i="8" s="1"/>
  <c r="K68" i="9"/>
  <c r="K108" i="9"/>
  <c r="B108" i="9"/>
  <c r="F132" i="8" s="1"/>
  <c r="B5" i="9"/>
  <c r="F7" i="8" s="1"/>
  <c r="K5" i="9"/>
  <c r="K129" i="9"/>
  <c r="B129" i="9"/>
  <c r="F163" i="8" s="1"/>
  <c r="K24" i="9"/>
  <c r="B24" i="9"/>
  <c r="F31" i="8" s="1"/>
  <c r="B62" i="9"/>
  <c r="F79" i="8" s="1"/>
  <c r="K62" i="9"/>
  <c r="B133" i="9"/>
  <c r="F168" i="8" s="1"/>
  <c r="K133" i="9"/>
  <c r="B104" i="9"/>
  <c r="F128" i="8" s="1"/>
  <c r="K104" i="9"/>
  <c r="K47" i="9"/>
  <c r="B47" i="9"/>
  <c r="F61" i="8" s="1"/>
  <c r="K76" i="9"/>
  <c r="B76" i="9"/>
  <c r="F94" i="8" s="1"/>
  <c r="B55" i="9"/>
  <c r="F69" i="8" s="1"/>
  <c r="K55" i="9"/>
  <c r="B28" i="9"/>
  <c r="K28" i="9"/>
  <c r="B7" i="9"/>
  <c r="F10" i="8" s="1"/>
  <c r="K7" i="9"/>
  <c r="B4" i="9"/>
  <c r="F4" i="8" s="1"/>
  <c r="K4" i="9"/>
  <c r="B46" i="9"/>
  <c r="F59" i="8" s="1"/>
  <c r="K46" i="9"/>
  <c r="K140" i="9"/>
  <c r="B140" i="9"/>
  <c r="F178" i="8" s="1"/>
  <c r="B137" i="9"/>
  <c r="F173" i="8" s="1"/>
  <c r="K137" i="9"/>
  <c r="K40" i="9"/>
  <c r="B40" i="9"/>
  <c r="F50" i="8" s="1"/>
  <c r="K53" i="9"/>
  <c r="B53" i="9"/>
  <c r="F67" i="8" s="1"/>
  <c r="B51" i="9"/>
  <c r="F65" i="8" s="1"/>
  <c r="K51" i="9"/>
  <c r="B71" i="9"/>
  <c r="F89" i="8" s="1"/>
  <c r="K71" i="9"/>
  <c r="B66" i="9"/>
  <c r="F84" i="8" s="1"/>
  <c r="K66" i="9"/>
  <c r="B18" i="9"/>
  <c r="F25" i="8" s="1"/>
  <c r="K18" i="9"/>
  <c r="K73" i="9"/>
  <c r="B73" i="9"/>
  <c r="F91" i="8" s="1"/>
  <c r="K138" i="9"/>
  <c r="B138" i="9"/>
  <c r="F176" i="8" s="1"/>
  <c r="B106" i="9"/>
  <c r="F130" i="8" s="1"/>
  <c r="K106" i="9"/>
  <c r="B126" i="9"/>
  <c r="F160" i="8" s="1"/>
  <c r="K126" i="9"/>
  <c r="B127" i="9"/>
  <c r="F161" i="8" s="1"/>
  <c r="K127" i="9"/>
  <c r="B110" i="9"/>
  <c r="F135" i="8" s="1"/>
  <c r="K110" i="9"/>
  <c r="K148" i="9"/>
  <c r="B148" i="9"/>
  <c r="F188" i="8" s="1"/>
  <c r="K23" i="9"/>
  <c r="B23" i="9"/>
  <c r="F30" i="8" s="1"/>
  <c r="K116" i="9"/>
  <c r="B116" i="9"/>
  <c r="F143" i="8" s="1"/>
  <c r="K30" i="9"/>
  <c r="B30" i="9"/>
  <c r="F38" i="8" s="1"/>
  <c r="K25" i="9"/>
  <c r="B25" i="9"/>
  <c r="F33" i="8" s="1"/>
  <c r="B32" i="9"/>
  <c r="F40" i="8" s="1"/>
  <c r="K32" i="9"/>
  <c r="B117" i="9"/>
  <c r="F144" i="8" s="1"/>
  <c r="K117" i="9"/>
  <c r="B75" i="9"/>
  <c r="F93" i="8" s="1"/>
  <c r="K75" i="9"/>
  <c r="B58" i="9"/>
  <c r="F75" i="8" s="1"/>
  <c r="K58" i="9"/>
  <c r="B103" i="9"/>
  <c r="F127" i="8" s="1"/>
  <c r="K103" i="9"/>
  <c r="B123" i="9"/>
  <c r="F157" i="8" s="1"/>
  <c r="K123" i="9"/>
  <c r="B99" i="9"/>
  <c r="F123" i="8" s="1"/>
  <c r="K99" i="9"/>
  <c r="B72" i="9"/>
  <c r="F90" i="8" s="1"/>
  <c r="K72" i="9"/>
  <c r="B143" i="9"/>
  <c r="F182" i="8" s="1"/>
  <c r="K143" i="9"/>
  <c r="B70" i="9"/>
  <c r="K70" i="9"/>
  <c r="K10" i="9"/>
  <c r="B10" i="9"/>
  <c r="F13" i="8" s="1"/>
  <c r="B79" i="9"/>
  <c r="F100" i="8" s="1"/>
  <c r="K79" i="9"/>
  <c r="K145" i="9"/>
  <c r="B145" i="9"/>
  <c r="F184" i="8" s="1"/>
  <c r="K119" i="9"/>
  <c r="B119" i="9"/>
  <c r="F148" i="8" s="1"/>
  <c r="B134" i="9"/>
  <c r="F169" i="8" s="1"/>
  <c r="K134" i="9"/>
  <c r="B59" i="9"/>
  <c r="F76" i="8" s="1"/>
  <c r="K59" i="9"/>
  <c r="B63" i="9"/>
  <c r="F81" i="8" s="1"/>
  <c r="K63" i="9"/>
  <c r="B44" i="9"/>
  <c r="F56" i="8" s="1"/>
  <c r="K44" i="9"/>
  <c r="B45" i="9"/>
  <c r="F57" i="8" s="1"/>
  <c r="K45" i="9"/>
  <c r="B136" i="9"/>
  <c r="F172" i="8" s="1"/>
  <c r="K136" i="9"/>
  <c r="B39" i="9"/>
  <c r="F49" i="8" s="1"/>
  <c r="K39" i="9"/>
  <c r="B12" i="9"/>
  <c r="F16" i="8" s="1"/>
  <c r="K12" i="9"/>
  <c r="B93" i="9"/>
  <c r="F116" i="8" s="1"/>
  <c r="K93" i="9"/>
  <c r="K3" i="9"/>
  <c r="B3" i="9"/>
  <c r="F3" i="8" s="1"/>
  <c r="B54" i="9"/>
  <c r="F68" i="8" s="1"/>
  <c r="K54" i="9"/>
  <c r="K77" i="9"/>
  <c r="B77" i="9"/>
  <c r="F98" i="8" s="1"/>
  <c r="K147" i="9"/>
  <c r="B147" i="9"/>
  <c r="F187" i="8" s="1"/>
  <c r="B154" i="9"/>
  <c r="F198" i="8" s="1"/>
  <c r="K154" i="9"/>
  <c r="B101" i="9"/>
  <c r="F125" i="8" s="1"/>
  <c r="K101" i="9"/>
  <c r="B78" i="9"/>
  <c r="F99" i="8" s="1"/>
  <c r="K78" i="9"/>
  <c r="K8" i="9"/>
  <c r="B8" i="9"/>
  <c r="F11" i="8" s="1"/>
  <c r="B144" i="9"/>
  <c r="F183" i="8" s="1"/>
  <c r="K144" i="9"/>
  <c r="B102" i="9"/>
  <c r="F126" i="8" s="1"/>
  <c r="K102" i="9"/>
  <c r="B155" i="9"/>
  <c r="F199" i="8" s="1"/>
  <c r="K155" i="9"/>
  <c r="B130" i="9"/>
  <c r="F166" i="8" s="1"/>
  <c r="K130" i="9"/>
  <c r="B26" i="9"/>
  <c r="F34" i="8" s="1"/>
  <c r="K26" i="9"/>
  <c r="K15" i="9"/>
  <c r="B15" i="9"/>
  <c r="F20" i="8" s="1"/>
  <c r="G4" i="7"/>
  <c r="I119" i="7" s="1"/>
  <c r="K97" i="1"/>
  <c r="K6" i="1"/>
  <c r="B6" i="1"/>
  <c r="K7" i="1"/>
  <c r="B7" i="1"/>
  <c r="K40" i="1"/>
  <c r="B41" i="1"/>
  <c r="K39" i="1"/>
  <c r="K38" i="1"/>
  <c r="K26" i="1"/>
  <c r="K59" i="1"/>
  <c r="K89" i="1"/>
  <c r="K29" i="1"/>
  <c r="B77" i="1"/>
  <c r="K53" i="1"/>
  <c r="K85" i="1"/>
  <c r="K88" i="1"/>
  <c r="K101" i="1"/>
  <c r="B76" i="1"/>
  <c r="K52" i="1"/>
  <c r="K87" i="1"/>
  <c r="B51" i="1"/>
  <c r="B5" i="1"/>
  <c r="B75" i="1"/>
  <c r="B17" i="1"/>
  <c r="K86" i="1"/>
  <c r="B16" i="1"/>
  <c r="K50" i="1"/>
  <c r="K74" i="1"/>
  <c r="B65" i="1"/>
  <c r="S165" i="8" l="1"/>
  <c r="S119" i="8"/>
  <c r="S195" i="8"/>
  <c r="S105" i="8"/>
  <c r="S175" i="8"/>
  <c r="B92" i="4"/>
  <c r="G93" i="8" s="1"/>
  <c r="K147" i="4"/>
  <c r="K110" i="4"/>
  <c r="B23" i="4"/>
  <c r="G23" i="8" s="1"/>
  <c r="K173" i="4"/>
  <c r="B30" i="4"/>
  <c r="G30" i="8" s="1"/>
  <c r="K81" i="4"/>
  <c r="B108" i="4"/>
  <c r="G111" i="8" s="1"/>
  <c r="B62" i="4"/>
  <c r="G62" i="8" s="1"/>
  <c r="K174" i="4"/>
  <c r="K194" i="4"/>
  <c r="B3" i="4"/>
  <c r="G3" i="8" s="1"/>
  <c r="K178" i="4"/>
  <c r="B61" i="4"/>
  <c r="G61" i="8" s="1"/>
  <c r="K172" i="4"/>
  <c r="B70" i="4"/>
  <c r="G70" i="8" s="1"/>
  <c r="K59" i="4"/>
  <c r="B132" i="4"/>
  <c r="G134" i="8" s="1"/>
  <c r="K99" i="4"/>
  <c r="B118" i="4"/>
  <c r="G121" i="8" s="1"/>
  <c r="K64" i="4"/>
  <c r="K140" i="4"/>
  <c r="B129" i="4"/>
  <c r="G96" i="8" s="1"/>
  <c r="S96" i="8" s="1"/>
  <c r="B65" i="4"/>
  <c r="G65" i="8" s="1"/>
  <c r="B176" i="4"/>
  <c r="G179" i="8" s="1"/>
  <c r="B14" i="4"/>
  <c r="G14" i="8" s="1"/>
  <c r="K181" i="4"/>
  <c r="B128" i="4"/>
  <c r="G131" i="8" s="1"/>
  <c r="K161" i="4"/>
  <c r="B119" i="4"/>
  <c r="G122" i="8" s="1"/>
  <c r="K189" i="4"/>
  <c r="K195" i="4"/>
  <c r="B13" i="4"/>
  <c r="G13" i="8" s="1"/>
  <c r="K51" i="4"/>
  <c r="E82" i="8"/>
  <c r="B164" i="3"/>
  <c r="B142" i="4"/>
  <c r="G145" i="8" s="1"/>
  <c r="K86" i="4"/>
  <c r="K49" i="4"/>
  <c r="B107" i="4"/>
  <c r="G110" i="8" s="1"/>
  <c r="K77" i="4"/>
  <c r="B103" i="4"/>
  <c r="G106" i="8" s="1"/>
  <c r="B87" i="4"/>
  <c r="G88" i="8" s="1"/>
  <c r="B66" i="4"/>
  <c r="G66" i="8" s="1"/>
  <c r="B41" i="4"/>
  <c r="G41" i="8" s="1"/>
  <c r="B125" i="4"/>
  <c r="G128" i="8" s="1"/>
  <c r="B115" i="4"/>
  <c r="G118" i="8" s="1"/>
  <c r="K102" i="4"/>
  <c r="K130" i="4"/>
  <c r="B80" i="4"/>
  <c r="G81" i="8" s="1"/>
  <c r="B146" i="4"/>
  <c r="G149" i="8" s="1"/>
  <c r="S149" i="8" s="1"/>
  <c r="B184" i="4"/>
  <c r="G187" i="8" s="1"/>
  <c r="K180" i="4"/>
  <c r="B196" i="4"/>
  <c r="G199" i="8" s="1"/>
  <c r="B26" i="4"/>
  <c r="G26" i="8" s="1"/>
  <c r="K137" i="4"/>
  <c r="B123" i="4"/>
  <c r="G126" i="8" s="1"/>
  <c r="B29" i="4"/>
  <c r="G29" i="8" s="1"/>
  <c r="B83" i="4"/>
  <c r="G84" i="8" s="1"/>
  <c r="K89" i="4"/>
  <c r="K197" i="4"/>
  <c r="B106" i="4"/>
  <c r="G109" i="8" s="1"/>
  <c r="B113" i="4"/>
  <c r="G116" i="8" s="1"/>
  <c r="B138" i="4"/>
  <c r="G141" i="8" s="1"/>
  <c r="K154" i="4"/>
  <c r="K4" i="4"/>
  <c r="B186" i="4"/>
  <c r="G189" i="8" s="1"/>
  <c r="B162" i="4"/>
  <c r="G166" i="8" s="1"/>
  <c r="K69" i="4"/>
  <c r="B185" i="4"/>
  <c r="G188" i="8" s="1"/>
  <c r="B134" i="4"/>
  <c r="G136" i="8" s="1"/>
  <c r="B2" i="4"/>
  <c r="G2" i="8" s="1"/>
  <c r="B126" i="4"/>
  <c r="G129" i="8" s="1"/>
  <c r="K155" i="4"/>
  <c r="K31" i="4"/>
  <c r="B191" i="4"/>
  <c r="G193" i="8" s="1"/>
  <c r="B25" i="4"/>
  <c r="G25" i="8" s="1"/>
  <c r="K151" i="4"/>
  <c r="B95" i="4"/>
  <c r="G98" i="8" s="1"/>
  <c r="B135" i="4"/>
  <c r="G138" i="8" s="1"/>
  <c r="B158" i="4"/>
  <c r="G162" i="8" s="1"/>
  <c r="K109" i="4"/>
  <c r="K133" i="4"/>
  <c r="B144" i="4"/>
  <c r="G147" i="8" s="1"/>
  <c r="B149" i="4"/>
  <c r="G153" i="8" s="1"/>
  <c r="K100" i="4"/>
  <c r="K152" i="4"/>
  <c r="B124" i="4"/>
  <c r="G127" i="8" s="1"/>
  <c r="B117" i="4"/>
  <c r="G120" i="8" s="1"/>
  <c r="B188" i="4"/>
  <c r="B156" i="4"/>
  <c r="G160" i="8" s="1"/>
  <c r="B148" i="4"/>
  <c r="G152" i="8" s="1"/>
  <c r="B28" i="4"/>
  <c r="G28" i="8" s="1"/>
  <c r="B84" i="4"/>
  <c r="G85" i="8" s="1"/>
  <c r="B78" i="4"/>
  <c r="G78" i="8" s="1"/>
  <c r="B94" i="4"/>
  <c r="G95" i="8" s="1"/>
  <c r="B43" i="4"/>
  <c r="G44" i="8" s="1"/>
  <c r="B127" i="4"/>
  <c r="G130" i="8" s="1"/>
  <c r="K116" i="4"/>
  <c r="K15" i="4"/>
  <c r="B98" i="4"/>
  <c r="G101" i="8" s="1"/>
  <c r="K139" i="4"/>
  <c r="B141" i="4"/>
  <c r="G144" i="8" s="1"/>
  <c r="B150" i="4"/>
  <c r="G154" i="8" s="1"/>
  <c r="B114" i="4"/>
  <c r="G117" i="8" s="1"/>
  <c r="K88" i="4"/>
  <c r="K37" i="4"/>
  <c r="B97" i="4"/>
  <c r="G100" i="8" s="1"/>
  <c r="B85" i="4"/>
  <c r="G86" i="8" s="1"/>
  <c r="K193" i="4"/>
  <c r="I50" i="8"/>
  <c r="B153" i="4"/>
  <c r="G157" i="8" s="1"/>
  <c r="B187" i="4"/>
  <c r="G190" i="8" s="1"/>
  <c r="K8" i="4"/>
  <c r="K169" i="4"/>
  <c r="K27" i="4"/>
  <c r="B101" i="4"/>
  <c r="G104" i="8" s="1"/>
  <c r="B16" i="4"/>
  <c r="G16" i="8" s="1"/>
  <c r="B143" i="4"/>
  <c r="G146" i="8" s="1"/>
  <c r="S146" i="8" s="1"/>
  <c r="B56" i="4"/>
  <c r="G56" i="8" s="1"/>
  <c r="B183" i="4"/>
  <c r="G186" i="8" s="1"/>
  <c r="K131" i="4"/>
  <c r="K96" i="4"/>
  <c r="B96" i="4"/>
  <c r="G99" i="8" s="1"/>
  <c r="B12" i="4"/>
  <c r="G12" i="8" s="1"/>
  <c r="B55" i="4"/>
  <c r="G55" i="8" s="1"/>
  <c r="B42" i="4"/>
  <c r="K42" i="4"/>
  <c r="K35" i="4"/>
  <c r="K34" i="4"/>
  <c r="B34" i="4"/>
  <c r="G35" i="8" s="1"/>
  <c r="K6" i="4"/>
  <c r="B6" i="4"/>
  <c r="G6" i="8" s="1"/>
  <c r="B72" i="4"/>
  <c r="G72" i="8" s="1"/>
  <c r="B9" i="4"/>
  <c r="G9" i="8" s="1"/>
  <c r="K67" i="4"/>
  <c r="B67" i="4"/>
  <c r="G67" i="8" s="1"/>
  <c r="K168" i="4"/>
  <c r="B165" i="4"/>
  <c r="G168" i="8" s="1"/>
  <c r="K18" i="4"/>
  <c r="B18" i="4"/>
  <c r="G18" i="8" s="1"/>
  <c r="B10" i="4"/>
  <c r="G10" i="8" s="1"/>
  <c r="K10" i="4"/>
  <c r="B74" i="4"/>
  <c r="G74" i="8" s="1"/>
  <c r="B82" i="4"/>
  <c r="G83" i="8" s="1"/>
  <c r="B104" i="4"/>
  <c r="G107" i="8" s="1"/>
  <c r="K5" i="4"/>
  <c r="B79" i="4"/>
  <c r="G79" i="8" s="1"/>
  <c r="K79" i="4"/>
  <c r="B11" i="4"/>
  <c r="G11" i="8" s="1"/>
  <c r="B33" i="4"/>
  <c r="G34" i="8" s="1"/>
  <c r="K33" i="4"/>
  <c r="B21" i="4"/>
  <c r="G21" i="8" s="1"/>
  <c r="K21" i="4"/>
  <c r="B136" i="4"/>
  <c r="G139" i="8" s="1"/>
  <c r="B91" i="4"/>
  <c r="G92" i="8" s="1"/>
  <c r="B71" i="4"/>
  <c r="G71" i="8" s="1"/>
  <c r="S71" i="8" s="1"/>
  <c r="K71" i="4"/>
  <c r="K7" i="4"/>
  <c r="B7" i="4"/>
  <c r="G7" i="8" s="1"/>
  <c r="K20" i="4"/>
  <c r="B20" i="4"/>
  <c r="G20" i="8" s="1"/>
  <c r="F88" i="8"/>
  <c r="B157" i="9"/>
  <c r="B78" i="2"/>
  <c r="K78" i="2"/>
  <c r="K133" i="2"/>
  <c r="B133" i="2"/>
  <c r="K110" i="2"/>
  <c r="B110" i="2"/>
  <c r="K21" i="2"/>
  <c r="B21" i="2"/>
  <c r="B106" i="2"/>
  <c r="K106" i="2"/>
  <c r="B66" i="2"/>
  <c r="K66" i="2"/>
  <c r="B119" i="2"/>
  <c r="K119" i="2"/>
  <c r="B126" i="2"/>
  <c r="K126" i="2"/>
  <c r="K145" i="2"/>
  <c r="B145" i="2"/>
  <c r="K122" i="2"/>
  <c r="B122" i="2"/>
  <c r="K75" i="2"/>
  <c r="B75" i="2"/>
  <c r="K150" i="2"/>
  <c r="B150" i="2"/>
  <c r="K160" i="2"/>
  <c r="B160" i="2"/>
  <c r="K113" i="2"/>
  <c r="B113" i="2"/>
  <c r="B79" i="2"/>
  <c r="K79" i="2"/>
  <c r="K69" i="2"/>
  <c r="B69" i="2"/>
  <c r="B152" i="2"/>
  <c r="K152" i="2"/>
  <c r="B118" i="2"/>
  <c r="K118" i="2"/>
  <c r="B102" i="2"/>
  <c r="K102" i="2"/>
  <c r="B131" i="2"/>
  <c r="K131" i="2"/>
  <c r="K13" i="2"/>
  <c r="B13" i="2"/>
  <c r="K157" i="2"/>
  <c r="B157" i="2"/>
  <c r="K134" i="2"/>
  <c r="B134" i="2"/>
  <c r="K87" i="2"/>
  <c r="B87" i="2"/>
  <c r="B4" i="2"/>
  <c r="K4" i="2"/>
  <c r="B54" i="2"/>
  <c r="K54" i="2"/>
  <c r="K125" i="2"/>
  <c r="B125" i="2"/>
  <c r="B91" i="2"/>
  <c r="K91" i="2"/>
  <c r="B44" i="2"/>
  <c r="K44" i="2"/>
  <c r="K80" i="2"/>
  <c r="B80" i="2"/>
  <c r="B142" i="2"/>
  <c r="K142" i="2"/>
  <c r="K11" i="2"/>
  <c r="B11" i="2"/>
  <c r="K28" i="2"/>
  <c r="B28" i="2"/>
  <c r="K115" i="2"/>
  <c r="B115" i="2"/>
  <c r="K9" i="2"/>
  <c r="B9" i="2"/>
  <c r="K116" i="2"/>
  <c r="B116" i="2"/>
  <c r="K136" i="2"/>
  <c r="B136" i="2"/>
  <c r="K25" i="2"/>
  <c r="B25" i="2"/>
  <c r="K114" i="2"/>
  <c r="B114" i="2"/>
  <c r="K14" i="2"/>
  <c r="B14" i="2"/>
  <c r="B154" i="2"/>
  <c r="K154" i="2"/>
  <c r="K23" i="2"/>
  <c r="B23" i="2"/>
  <c r="K12" i="2"/>
  <c r="B12" i="2"/>
  <c r="K49" i="2"/>
  <c r="B49" i="2"/>
  <c r="K26" i="2"/>
  <c r="B26" i="2"/>
  <c r="B6" i="2"/>
  <c r="K6" i="2"/>
  <c r="K123" i="2"/>
  <c r="B123" i="2"/>
  <c r="K40" i="2"/>
  <c r="B40" i="2"/>
  <c r="K17" i="2"/>
  <c r="B17" i="2"/>
  <c r="K161" i="2"/>
  <c r="B161" i="2"/>
  <c r="K127" i="2"/>
  <c r="B127" i="2"/>
  <c r="K92" i="2"/>
  <c r="B92" i="2"/>
  <c r="K20" i="2"/>
  <c r="B20" i="2"/>
  <c r="B18" i="2"/>
  <c r="K18" i="2"/>
  <c r="B90" i="2"/>
  <c r="K90" i="2"/>
  <c r="K162" i="2"/>
  <c r="B162" i="2"/>
  <c r="K103" i="2"/>
  <c r="B103" i="2"/>
  <c r="B5" i="2"/>
  <c r="K5" i="2"/>
  <c r="K22" i="2"/>
  <c r="B22" i="2"/>
  <c r="K24" i="2"/>
  <c r="B24" i="2"/>
  <c r="K35" i="2"/>
  <c r="B35" i="2"/>
  <c r="K36" i="2"/>
  <c r="B36" i="2"/>
  <c r="K61" i="2"/>
  <c r="B61" i="2"/>
  <c r="K38" i="2"/>
  <c r="B38" i="2"/>
  <c r="B138" i="2"/>
  <c r="K138" i="2"/>
  <c r="K135" i="2"/>
  <c r="B135" i="2"/>
  <c r="K52" i="2"/>
  <c r="B52" i="2"/>
  <c r="B29" i="2"/>
  <c r="K29" i="2"/>
  <c r="B42" i="2"/>
  <c r="K42" i="2"/>
  <c r="K139" i="2"/>
  <c r="B139" i="2"/>
  <c r="B141" i="2"/>
  <c r="K141" i="2"/>
  <c r="K153" i="2"/>
  <c r="B153" i="2"/>
  <c r="B107" i="2"/>
  <c r="K107" i="2"/>
  <c r="B67" i="2"/>
  <c r="K67" i="2"/>
  <c r="B130" i="2"/>
  <c r="K130" i="2"/>
  <c r="K99" i="2"/>
  <c r="B99" i="2"/>
  <c r="K111" i="2"/>
  <c r="B111" i="2"/>
  <c r="B34" i="2"/>
  <c r="K34" i="2"/>
  <c r="K48" i="2"/>
  <c r="B48" i="2"/>
  <c r="K47" i="2"/>
  <c r="B47" i="2"/>
  <c r="K60" i="2"/>
  <c r="B60" i="2"/>
  <c r="K73" i="2"/>
  <c r="B73" i="2"/>
  <c r="K50" i="2"/>
  <c r="B50" i="2"/>
  <c r="K3" i="2"/>
  <c r="B3" i="2"/>
  <c r="K147" i="2"/>
  <c r="B147" i="2"/>
  <c r="K64" i="2"/>
  <c r="B64" i="2"/>
  <c r="B41" i="2"/>
  <c r="K41" i="2"/>
  <c r="K7" i="2"/>
  <c r="B7" i="2"/>
  <c r="K151" i="2"/>
  <c r="B151" i="2"/>
  <c r="K33" i="2"/>
  <c r="B33" i="2"/>
  <c r="K57" i="2"/>
  <c r="B57" i="2"/>
  <c r="B94" i="2"/>
  <c r="K94" i="2"/>
  <c r="B8" i="2"/>
  <c r="K8" i="2"/>
  <c r="K146" i="2"/>
  <c r="B146" i="2"/>
  <c r="B105" i="2"/>
  <c r="K105" i="2"/>
  <c r="K149" i="2"/>
  <c r="B149" i="2"/>
  <c r="B46" i="2"/>
  <c r="K46" i="2"/>
  <c r="K72" i="2"/>
  <c r="B72" i="2"/>
  <c r="K59" i="2"/>
  <c r="B59" i="2"/>
  <c r="K84" i="2"/>
  <c r="B84" i="2"/>
  <c r="K85" i="2"/>
  <c r="B85" i="2"/>
  <c r="K62" i="2"/>
  <c r="B62" i="2"/>
  <c r="K15" i="2"/>
  <c r="B15" i="2"/>
  <c r="K159" i="2"/>
  <c r="B159" i="2"/>
  <c r="K76" i="2"/>
  <c r="B76" i="2"/>
  <c r="B53" i="2"/>
  <c r="K53" i="2"/>
  <c r="K19" i="2"/>
  <c r="B19" i="2"/>
  <c r="K163" i="2"/>
  <c r="B163" i="2"/>
  <c r="B140" i="2"/>
  <c r="K140" i="2"/>
  <c r="B128" i="2"/>
  <c r="K128" i="2"/>
  <c r="K101" i="2"/>
  <c r="B101" i="2"/>
  <c r="K2" i="2"/>
  <c r="B2" i="2"/>
  <c r="K16" i="2"/>
  <c r="B16" i="2"/>
  <c r="B155" i="2"/>
  <c r="K155" i="2"/>
  <c r="B58" i="2"/>
  <c r="K58" i="2"/>
  <c r="K96" i="2"/>
  <c r="B96" i="2"/>
  <c r="K71" i="2"/>
  <c r="B71" i="2"/>
  <c r="K108" i="2"/>
  <c r="B108" i="2"/>
  <c r="K97" i="2"/>
  <c r="B97" i="2"/>
  <c r="K74" i="2"/>
  <c r="B74" i="2"/>
  <c r="K27" i="2"/>
  <c r="B27" i="2"/>
  <c r="K112" i="2"/>
  <c r="B112" i="2"/>
  <c r="K88" i="2"/>
  <c r="B88" i="2"/>
  <c r="B65" i="2"/>
  <c r="K65" i="2"/>
  <c r="B31" i="2"/>
  <c r="K31" i="2"/>
  <c r="K117" i="2"/>
  <c r="B117" i="2"/>
  <c r="B68" i="2"/>
  <c r="K68" i="2"/>
  <c r="K56" i="2"/>
  <c r="B56" i="2"/>
  <c r="K63" i="2"/>
  <c r="B63" i="2"/>
  <c r="B143" i="2"/>
  <c r="K143" i="2"/>
  <c r="K137" i="2"/>
  <c r="B137" i="2"/>
  <c r="K158" i="2"/>
  <c r="B158" i="2"/>
  <c r="B70" i="2"/>
  <c r="K70" i="2"/>
  <c r="B120" i="2"/>
  <c r="K120" i="2"/>
  <c r="K83" i="2"/>
  <c r="B83" i="2"/>
  <c r="B132" i="2"/>
  <c r="K132" i="2"/>
  <c r="K109" i="2"/>
  <c r="B109" i="2"/>
  <c r="K86" i="2"/>
  <c r="B86" i="2"/>
  <c r="K39" i="2"/>
  <c r="B39" i="2"/>
  <c r="K148" i="2"/>
  <c r="B148" i="2"/>
  <c r="K100" i="2"/>
  <c r="B100" i="2"/>
  <c r="B77" i="2"/>
  <c r="K77" i="2"/>
  <c r="B43" i="2"/>
  <c r="K43" i="2"/>
  <c r="K45" i="2"/>
  <c r="B45" i="2"/>
  <c r="B129" i="2"/>
  <c r="K129" i="2"/>
  <c r="B32" i="2"/>
  <c r="K32" i="2"/>
  <c r="K81" i="2"/>
  <c r="B81" i="2"/>
  <c r="K37" i="2"/>
  <c r="B37" i="2"/>
  <c r="K82" i="2"/>
  <c r="B82" i="2"/>
  <c r="B144" i="2"/>
  <c r="K144" i="2"/>
  <c r="K95" i="2"/>
  <c r="B95" i="2"/>
  <c r="B156" i="2"/>
  <c r="K156" i="2"/>
  <c r="K121" i="2"/>
  <c r="B121" i="2"/>
  <c r="K98" i="2"/>
  <c r="B98" i="2"/>
  <c r="K51" i="2"/>
  <c r="B51" i="2"/>
  <c r="B30" i="2"/>
  <c r="K30" i="2"/>
  <c r="K124" i="2"/>
  <c r="B124" i="2"/>
  <c r="B89" i="2"/>
  <c r="K89" i="2"/>
  <c r="B55" i="2"/>
  <c r="K55" i="2"/>
  <c r="B104" i="2"/>
  <c r="K104" i="2"/>
  <c r="K93" i="2"/>
  <c r="B93" i="2"/>
  <c r="B10" i="2"/>
  <c r="K10" i="2"/>
  <c r="I43" i="7"/>
  <c r="I17" i="7"/>
  <c r="I6" i="7"/>
  <c r="K70" i="5"/>
  <c r="B70" i="5"/>
  <c r="H74" i="8" s="1"/>
  <c r="S74" i="8" s="1"/>
  <c r="B124" i="5"/>
  <c r="H128" i="8" s="1"/>
  <c r="K124" i="5"/>
  <c r="K82" i="5"/>
  <c r="B82" i="5"/>
  <c r="H86" i="8" s="1"/>
  <c r="K33" i="5"/>
  <c r="B33" i="5"/>
  <c r="H35" i="8" s="1"/>
  <c r="K61" i="5"/>
  <c r="B61" i="5"/>
  <c r="H63" i="8" s="1"/>
  <c r="S63" i="8" s="1"/>
  <c r="B78" i="5"/>
  <c r="H82" i="8" s="1"/>
  <c r="K78" i="5"/>
  <c r="B53" i="5"/>
  <c r="H55" i="8" s="1"/>
  <c r="K53" i="5"/>
  <c r="B107" i="5"/>
  <c r="H111" i="8" s="1"/>
  <c r="K107" i="5"/>
  <c r="B189" i="5"/>
  <c r="H199" i="8" s="1"/>
  <c r="K189" i="5"/>
  <c r="K140" i="5"/>
  <c r="B140" i="5"/>
  <c r="H145" i="8" s="1"/>
  <c r="K103" i="5"/>
  <c r="B103" i="5"/>
  <c r="H107" i="8" s="1"/>
  <c r="B173" i="5"/>
  <c r="H181" i="8" s="1"/>
  <c r="S181" i="8" s="1"/>
  <c r="K173" i="5"/>
  <c r="B136" i="5"/>
  <c r="H141" i="8" s="1"/>
  <c r="K136" i="5"/>
  <c r="B133" i="5"/>
  <c r="H138" i="8" s="1"/>
  <c r="K133" i="5"/>
  <c r="B52" i="5"/>
  <c r="H54" i="8" s="1"/>
  <c r="S54" i="8" s="1"/>
  <c r="K52" i="5"/>
  <c r="K27" i="5"/>
  <c r="B27" i="5"/>
  <c r="H29" i="8" s="1"/>
  <c r="K25" i="5"/>
  <c r="B25" i="5"/>
  <c r="H27" i="8" s="1"/>
  <c r="S27" i="8" s="1"/>
  <c r="K95" i="5"/>
  <c r="B95" i="5"/>
  <c r="H100" i="8" s="1"/>
  <c r="K58" i="5"/>
  <c r="B58" i="5"/>
  <c r="H60" i="8" s="1"/>
  <c r="S60" i="8" s="1"/>
  <c r="K9" i="5"/>
  <c r="B9" i="5"/>
  <c r="H10" i="8" s="1"/>
  <c r="K79" i="5"/>
  <c r="B79" i="5"/>
  <c r="H83" i="8" s="1"/>
  <c r="B54" i="5"/>
  <c r="H56" i="8" s="1"/>
  <c r="K54" i="5"/>
  <c r="B29" i="5"/>
  <c r="H31" i="8" s="1"/>
  <c r="S31" i="8" s="1"/>
  <c r="K29" i="5"/>
  <c r="B156" i="5"/>
  <c r="H162" i="8" s="1"/>
  <c r="K156" i="5"/>
  <c r="K165" i="5"/>
  <c r="B165" i="5"/>
  <c r="H172" i="8" s="1"/>
  <c r="S172" i="8" s="1"/>
  <c r="K116" i="5"/>
  <c r="B116" i="5"/>
  <c r="H120" i="8" s="1"/>
  <c r="B186" i="5"/>
  <c r="H194" i="8" s="1"/>
  <c r="S194" i="8" s="1"/>
  <c r="K186" i="5"/>
  <c r="K149" i="5"/>
  <c r="B149" i="5"/>
  <c r="H155" i="8" s="1"/>
  <c r="S155" i="8" s="1"/>
  <c r="B112" i="5"/>
  <c r="H116" i="8" s="1"/>
  <c r="K112" i="5"/>
  <c r="B182" i="5"/>
  <c r="H190" i="8" s="1"/>
  <c r="K182" i="5"/>
  <c r="B28" i="5"/>
  <c r="H30" i="8" s="1"/>
  <c r="K28" i="5"/>
  <c r="K3" i="5"/>
  <c r="B3" i="5"/>
  <c r="H3" i="8" s="1"/>
  <c r="K84" i="5"/>
  <c r="B84" i="5"/>
  <c r="H88" i="8" s="1"/>
  <c r="K177" i="5"/>
  <c r="B177" i="5"/>
  <c r="H185" i="8" s="1"/>
  <c r="S185" i="8" s="1"/>
  <c r="K83" i="5"/>
  <c r="B83" i="5"/>
  <c r="H87" i="8" s="1"/>
  <c r="K46" i="5"/>
  <c r="B46" i="5"/>
  <c r="H49" i="8" s="1"/>
  <c r="S49" i="8" s="1"/>
  <c r="K49" i="5"/>
  <c r="B49" i="5"/>
  <c r="H51" i="8" s="1"/>
  <c r="S51" i="8" s="1"/>
  <c r="K67" i="5"/>
  <c r="B67" i="5"/>
  <c r="H69" i="8" s="1"/>
  <c r="B42" i="5"/>
  <c r="H44" i="8" s="1"/>
  <c r="K42" i="5"/>
  <c r="B17" i="5"/>
  <c r="H18" i="8" s="1"/>
  <c r="K17" i="5"/>
  <c r="K190" i="5"/>
  <c r="B190" i="5"/>
  <c r="H200" i="8" s="1"/>
  <c r="S200" i="8" s="1"/>
  <c r="B153" i="5"/>
  <c r="H159" i="8" s="1"/>
  <c r="K153" i="5"/>
  <c r="K104" i="5"/>
  <c r="B104" i="5"/>
  <c r="H108" i="8" s="1"/>
  <c r="S108" i="8" s="1"/>
  <c r="B174" i="5"/>
  <c r="H182" i="8" s="1"/>
  <c r="S182" i="8" s="1"/>
  <c r="K174" i="5"/>
  <c r="B137" i="5"/>
  <c r="H142" i="8" s="1"/>
  <c r="S142" i="8" s="1"/>
  <c r="K137" i="5"/>
  <c r="B181" i="5"/>
  <c r="H189" i="8" s="1"/>
  <c r="K181" i="5"/>
  <c r="B170" i="5"/>
  <c r="H178" i="8" s="1"/>
  <c r="S178" i="8" s="1"/>
  <c r="K170" i="5"/>
  <c r="B16" i="5"/>
  <c r="H17" i="8" s="1"/>
  <c r="S17" i="8" s="1"/>
  <c r="K16" i="5"/>
  <c r="B98" i="5"/>
  <c r="H103" i="8" s="1"/>
  <c r="S103" i="8" s="1"/>
  <c r="K98" i="5"/>
  <c r="K72" i="5"/>
  <c r="B72" i="5"/>
  <c r="H76" i="8" s="1"/>
  <c r="S76" i="8" s="1"/>
  <c r="B109" i="5"/>
  <c r="H113" i="8" s="1"/>
  <c r="S113" i="8" s="1"/>
  <c r="K109" i="5"/>
  <c r="K71" i="5"/>
  <c r="B71" i="5"/>
  <c r="H75" i="8" s="1"/>
  <c r="S75" i="8" s="1"/>
  <c r="K34" i="5"/>
  <c r="B34" i="5"/>
  <c r="H36" i="8" s="1"/>
  <c r="S36" i="8" s="1"/>
  <c r="K92" i="5"/>
  <c r="B92" i="5"/>
  <c r="K55" i="5"/>
  <c r="B55" i="5"/>
  <c r="H57" i="8" s="1"/>
  <c r="S57" i="8" s="1"/>
  <c r="B30" i="5"/>
  <c r="H32" i="8" s="1"/>
  <c r="S32" i="8" s="1"/>
  <c r="K30" i="5"/>
  <c r="B5" i="5"/>
  <c r="H6" i="8" s="1"/>
  <c r="K5" i="5"/>
  <c r="B178" i="5"/>
  <c r="H186" i="8" s="1"/>
  <c r="K178" i="5"/>
  <c r="K141" i="5"/>
  <c r="B141" i="5"/>
  <c r="H147" i="8" s="1"/>
  <c r="B157" i="5"/>
  <c r="H163" i="8" s="1"/>
  <c r="K157" i="5"/>
  <c r="B162" i="5"/>
  <c r="H169" i="8" s="1"/>
  <c r="S169" i="8" s="1"/>
  <c r="K162" i="5"/>
  <c r="K125" i="5"/>
  <c r="B125" i="5"/>
  <c r="H129" i="8" s="1"/>
  <c r="B168" i="5"/>
  <c r="H176" i="8" s="1"/>
  <c r="S176" i="8" s="1"/>
  <c r="K168" i="5"/>
  <c r="B158" i="5"/>
  <c r="H164" i="8" s="1"/>
  <c r="S164" i="8" s="1"/>
  <c r="K158" i="5"/>
  <c r="B4" i="5"/>
  <c r="H4" i="8" s="1"/>
  <c r="S4" i="8" s="1"/>
  <c r="K4" i="5"/>
  <c r="B86" i="5"/>
  <c r="H90" i="8" s="1"/>
  <c r="S90" i="8" s="1"/>
  <c r="K86" i="5"/>
  <c r="K60" i="5"/>
  <c r="B60" i="5"/>
  <c r="H62" i="8" s="1"/>
  <c r="K21" i="5"/>
  <c r="B21" i="5"/>
  <c r="H23" i="8" s="1"/>
  <c r="K120" i="5"/>
  <c r="B120" i="5"/>
  <c r="H124" i="8" s="1"/>
  <c r="S124" i="8" s="1"/>
  <c r="K59" i="5"/>
  <c r="B59" i="5"/>
  <c r="H61" i="8" s="1"/>
  <c r="K22" i="5"/>
  <c r="B22" i="5"/>
  <c r="H24" i="8" s="1"/>
  <c r="S24" i="8" s="1"/>
  <c r="B80" i="5"/>
  <c r="H84" i="8" s="1"/>
  <c r="K80" i="5"/>
  <c r="K43" i="5"/>
  <c r="B43" i="5"/>
  <c r="H46" i="8" s="1"/>
  <c r="S46" i="8" s="1"/>
  <c r="B18" i="5"/>
  <c r="H19" i="8" s="1"/>
  <c r="K18" i="5"/>
  <c r="K132" i="5"/>
  <c r="B132" i="5"/>
  <c r="H137" i="8" s="1"/>
  <c r="S137" i="8" s="1"/>
  <c r="B166" i="5"/>
  <c r="H173" i="8" s="1"/>
  <c r="S173" i="8" s="1"/>
  <c r="K166" i="5"/>
  <c r="K129" i="5"/>
  <c r="B129" i="5"/>
  <c r="H134" i="8" s="1"/>
  <c r="K187" i="5"/>
  <c r="B187" i="5"/>
  <c r="B150" i="5"/>
  <c r="H156" i="8" s="1"/>
  <c r="S156" i="8" s="1"/>
  <c r="K150" i="5"/>
  <c r="B113" i="5"/>
  <c r="H117" i="8" s="1"/>
  <c r="K113" i="5"/>
  <c r="B183" i="5"/>
  <c r="H191" i="8" s="1"/>
  <c r="S191" i="8" s="1"/>
  <c r="K183" i="5"/>
  <c r="K146" i="5"/>
  <c r="B146" i="5"/>
  <c r="H152" i="8" s="1"/>
  <c r="K73" i="5"/>
  <c r="B73" i="5"/>
  <c r="H77" i="8" s="1"/>
  <c r="S77" i="8" s="1"/>
  <c r="B74" i="5"/>
  <c r="H78" i="8" s="1"/>
  <c r="K74" i="5"/>
  <c r="K48" i="5"/>
  <c r="B48" i="5"/>
  <c r="H50" i="8" s="1"/>
  <c r="B66" i="5"/>
  <c r="H68" i="8" s="1"/>
  <c r="S68" i="8" s="1"/>
  <c r="K66" i="5"/>
  <c r="K40" i="5"/>
  <c r="K47" i="5"/>
  <c r="B47" i="5"/>
  <c r="H45" i="8" s="1"/>
  <c r="S45" i="8" s="1"/>
  <c r="K10" i="5"/>
  <c r="B10" i="5"/>
  <c r="H11" i="8" s="1"/>
  <c r="K68" i="5"/>
  <c r="B68" i="5"/>
  <c r="H70" i="8" s="1"/>
  <c r="K31" i="5"/>
  <c r="B31" i="5"/>
  <c r="H33" i="8" s="1"/>
  <c r="S33" i="8" s="1"/>
  <c r="B6" i="5"/>
  <c r="H7" i="8" s="1"/>
  <c r="K6" i="5"/>
  <c r="K179" i="5"/>
  <c r="B179" i="5"/>
  <c r="H187" i="8" s="1"/>
  <c r="B154" i="5"/>
  <c r="H160" i="8" s="1"/>
  <c r="K154" i="5"/>
  <c r="K117" i="5"/>
  <c r="B117" i="5"/>
  <c r="H121" i="8" s="1"/>
  <c r="K175" i="5"/>
  <c r="B175" i="5"/>
  <c r="H183" i="8" s="1"/>
  <c r="S183" i="8" s="1"/>
  <c r="B138" i="5"/>
  <c r="H143" i="8" s="1"/>
  <c r="S143" i="8" s="1"/>
  <c r="K138" i="5"/>
  <c r="B121" i="5"/>
  <c r="H125" i="8" s="1"/>
  <c r="S125" i="8" s="1"/>
  <c r="K121" i="5"/>
  <c r="B171" i="5"/>
  <c r="H179" i="8" s="1"/>
  <c r="K171" i="5"/>
  <c r="B134" i="5"/>
  <c r="H139" i="8" s="1"/>
  <c r="K134" i="5"/>
  <c r="B99" i="5"/>
  <c r="H104" i="8" s="1"/>
  <c r="K99" i="5"/>
  <c r="B62" i="5"/>
  <c r="H64" i="8" s="1"/>
  <c r="S64" i="8" s="1"/>
  <c r="K62" i="5"/>
  <c r="K36" i="5"/>
  <c r="B36" i="5"/>
  <c r="H38" i="8" s="1"/>
  <c r="S38" i="8" s="1"/>
  <c r="K91" i="5"/>
  <c r="B91" i="5"/>
  <c r="H95" i="8" s="1"/>
  <c r="K96" i="5"/>
  <c r="B96" i="5"/>
  <c r="H101" i="8" s="1"/>
  <c r="K35" i="5"/>
  <c r="B35" i="5"/>
  <c r="H37" i="8" s="1"/>
  <c r="S37" i="8" s="1"/>
  <c r="K93" i="5"/>
  <c r="B93" i="5"/>
  <c r="H98" i="8" s="1"/>
  <c r="K56" i="5"/>
  <c r="B56" i="5"/>
  <c r="H58" i="8" s="1"/>
  <c r="S58" i="8" s="1"/>
  <c r="K19" i="5"/>
  <c r="B19" i="5"/>
  <c r="H20" i="8" s="1"/>
  <c r="K37" i="5"/>
  <c r="B37" i="5"/>
  <c r="H39" i="8" s="1"/>
  <c r="S39" i="8" s="1"/>
  <c r="B167" i="5"/>
  <c r="H174" i="8" s="1"/>
  <c r="S174" i="8" s="1"/>
  <c r="K167" i="5"/>
  <c r="K142" i="5"/>
  <c r="B142" i="5"/>
  <c r="H148" i="8" s="1"/>
  <c r="S148" i="8" s="1"/>
  <c r="K105" i="5"/>
  <c r="B105" i="5"/>
  <c r="H109" i="8" s="1"/>
  <c r="K163" i="5"/>
  <c r="B163" i="5"/>
  <c r="H170" i="8" s="1"/>
  <c r="S170" i="8" s="1"/>
  <c r="B126" i="5"/>
  <c r="H130" i="8" s="1"/>
  <c r="K126" i="5"/>
  <c r="B108" i="5"/>
  <c r="H112" i="8" s="1"/>
  <c r="S112" i="8" s="1"/>
  <c r="K108" i="5"/>
  <c r="B159" i="5"/>
  <c r="H166" i="8" s="1"/>
  <c r="K159" i="5"/>
  <c r="B122" i="5"/>
  <c r="H126" i="8" s="1"/>
  <c r="K122" i="5"/>
  <c r="B87" i="5"/>
  <c r="H91" i="8" s="1"/>
  <c r="S91" i="8" s="1"/>
  <c r="K87" i="5"/>
  <c r="B50" i="5"/>
  <c r="H52" i="8" s="1"/>
  <c r="S52" i="8" s="1"/>
  <c r="K50" i="5"/>
  <c r="K24" i="5"/>
  <c r="B24" i="5"/>
  <c r="H26" i="8" s="1"/>
  <c r="B144" i="5"/>
  <c r="H150" i="8" s="1"/>
  <c r="S150" i="8" s="1"/>
  <c r="K144" i="5"/>
  <c r="K23" i="5"/>
  <c r="B23" i="5"/>
  <c r="H25" i="8" s="1"/>
  <c r="K81" i="5"/>
  <c r="B81" i="5"/>
  <c r="H85" i="8" s="1"/>
  <c r="B44" i="5"/>
  <c r="H47" i="8" s="1"/>
  <c r="S47" i="8" s="1"/>
  <c r="K44" i="5"/>
  <c r="K7" i="5"/>
  <c r="B7" i="5"/>
  <c r="H8" i="8" s="1"/>
  <c r="S8" i="8" s="1"/>
  <c r="B101" i="5"/>
  <c r="K101" i="5"/>
  <c r="B155" i="5"/>
  <c r="H161" i="8" s="1"/>
  <c r="K155" i="5"/>
  <c r="B130" i="5"/>
  <c r="H135" i="8" s="1"/>
  <c r="S135" i="8" s="1"/>
  <c r="K130" i="5"/>
  <c r="K188" i="5"/>
  <c r="B188" i="5"/>
  <c r="H198" i="8" s="1"/>
  <c r="S198" i="8" s="1"/>
  <c r="B151" i="5"/>
  <c r="H157" i="8" s="1"/>
  <c r="S157" i="8" s="1"/>
  <c r="K151" i="5"/>
  <c r="B114" i="5"/>
  <c r="H118" i="8" s="1"/>
  <c r="K114" i="5"/>
  <c r="B184" i="5"/>
  <c r="H192" i="8" s="1"/>
  <c r="S192" i="8" s="1"/>
  <c r="K184" i="5"/>
  <c r="K147" i="5"/>
  <c r="B147" i="5"/>
  <c r="H153" i="8" s="1"/>
  <c r="B110" i="5"/>
  <c r="H114" i="8" s="1"/>
  <c r="S114" i="8" s="1"/>
  <c r="K110" i="5"/>
  <c r="K75" i="5"/>
  <c r="B75" i="5"/>
  <c r="H79" i="8" s="1"/>
  <c r="B38" i="5"/>
  <c r="H40" i="8" s="1"/>
  <c r="K38" i="5"/>
  <c r="K12" i="5"/>
  <c r="B12" i="5"/>
  <c r="H13" i="8" s="1"/>
  <c r="B15" i="5"/>
  <c r="H16" i="8" s="1"/>
  <c r="K15" i="5"/>
  <c r="K11" i="5"/>
  <c r="B11" i="5"/>
  <c r="H12" i="8" s="1"/>
  <c r="K69" i="5"/>
  <c r="B69" i="5"/>
  <c r="H72" i="8" s="1"/>
  <c r="K32" i="5"/>
  <c r="B32" i="5"/>
  <c r="H34" i="8" s="1"/>
  <c r="K85" i="5"/>
  <c r="B85" i="5"/>
  <c r="H89" i="8" s="1"/>
  <c r="S89" i="8" s="1"/>
  <c r="B89" i="5"/>
  <c r="H93" i="8" s="1"/>
  <c r="K89" i="5"/>
  <c r="B143" i="5"/>
  <c r="K143" i="5"/>
  <c r="K118" i="5"/>
  <c r="B118" i="5"/>
  <c r="H122" i="8" s="1"/>
  <c r="K176" i="5"/>
  <c r="B176" i="5"/>
  <c r="H184" i="8" s="1"/>
  <c r="S184" i="8" s="1"/>
  <c r="K139" i="5"/>
  <c r="B139" i="5"/>
  <c r="H144" i="8" s="1"/>
  <c r="K145" i="5"/>
  <c r="B145" i="5"/>
  <c r="H151" i="8" s="1"/>
  <c r="S151" i="8" s="1"/>
  <c r="B172" i="5"/>
  <c r="H180" i="8" s="1"/>
  <c r="S180" i="8" s="1"/>
  <c r="K172" i="5"/>
  <c r="B135" i="5"/>
  <c r="H140" i="8" s="1"/>
  <c r="S140" i="8" s="1"/>
  <c r="K135" i="5"/>
  <c r="B88" i="5"/>
  <c r="H92" i="8" s="1"/>
  <c r="K88" i="5"/>
  <c r="B63" i="5"/>
  <c r="H65" i="8" s="1"/>
  <c r="K63" i="5"/>
  <c r="B26" i="5"/>
  <c r="H28" i="8" s="1"/>
  <c r="K26" i="5"/>
  <c r="K13" i="5"/>
  <c r="B13" i="5"/>
  <c r="H14" i="8" s="1"/>
  <c r="K128" i="5"/>
  <c r="B128" i="5"/>
  <c r="H132" i="8" s="1"/>
  <c r="S132" i="8" s="1"/>
  <c r="K97" i="5"/>
  <c r="B97" i="5"/>
  <c r="H102" i="8" s="1"/>
  <c r="S102" i="8" s="1"/>
  <c r="K57" i="5"/>
  <c r="B57" i="5"/>
  <c r="H59" i="8" s="1"/>
  <c r="S59" i="8" s="1"/>
  <c r="K20" i="5"/>
  <c r="B20" i="5"/>
  <c r="H21" i="8" s="1"/>
  <c r="B102" i="5"/>
  <c r="H106" i="8" s="1"/>
  <c r="K102" i="5"/>
  <c r="B77" i="5"/>
  <c r="H81" i="8" s="1"/>
  <c r="K77" i="5"/>
  <c r="K131" i="5"/>
  <c r="B131" i="5"/>
  <c r="H136" i="8" s="1"/>
  <c r="B106" i="5"/>
  <c r="H110" i="8" s="1"/>
  <c r="K106" i="5"/>
  <c r="K164" i="5"/>
  <c r="B164" i="5"/>
  <c r="H171" i="8" s="1"/>
  <c r="S171" i="8" s="1"/>
  <c r="K127" i="5"/>
  <c r="B127" i="5"/>
  <c r="H131" i="8" s="1"/>
  <c r="S131" i="8" s="1"/>
  <c r="B180" i="5"/>
  <c r="H188" i="8" s="1"/>
  <c r="K180" i="5"/>
  <c r="B160" i="5"/>
  <c r="H167" i="8" s="1"/>
  <c r="S167" i="8" s="1"/>
  <c r="K160" i="5"/>
  <c r="B123" i="5"/>
  <c r="H127" i="8" s="1"/>
  <c r="K123" i="5"/>
  <c r="B76" i="5"/>
  <c r="K76" i="5"/>
  <c r="B51" i="5"/>
  <c r="H53" i="8" s="1"/>
  <c r="S53" i="8" s="1"/>
  <c r="K51" i="5"/>
  <c r="B14" i="5"/>
  <c r="H15" i="8" s="1"/>
  <c r="S15" i="8" s="1"/>
  <c r="K14" i="5"/>
  <c r="B41" i="5"/>
  <c r="H43" i="8" s="1"/>
  <c r="K41" i="5"/>
  <c r="B161" i="5"/>
  <c r="H168" i="8" s="1"/>
  <c r="S168" i="8" s="1"/>
  <c r="K161" i="5"/>
  <c r="K94" i="5"/>
  <c r="B94" i="5"/>
  <c r="H99" i="8" s="1"/>
  <c r="K45" i="5"/>
  <c r="B45" i="5"/>
  <c r="H48" i="8" s="1"/>
  <c r="S48" i="8" s="1"/>
  <c r="B8" i="5"/>
  <c r="H9" i="8" s="1"/>
  <c r="K8" i="5"/>
  <c r="B90" i="5"/>
  <c r="H94" i="8" s="1"/>
  <c r="S94" i="8" s="1"/>
  <c r="K90" i="5"/>
  <c r="B65" i="5"/>
  <c r="H67" i="8" s="1"/>
  <c r="K65" i="5"/>
  <c r="B119" i="5"/>
  <c r="H123" i="8" s="1"/>
  <c r="S123" i="8" s="1"/>
  <c r="K119" i="5"/>
  <c r="B169" i="5"/>
  <c r="K169" i="5"/>
  <c r="B152" i="5"/>
  <c r="H158" i="8" s="1"/>
  <c r="S158" i="8" s="1"/>
  <c r="K152" i="5"/>
  <c r="K115" i="5"/>
  <c r="B115" i="5"/>
  <c r="B185" i="5"/>
  <c r="H193" i="8" s="1"/>
  <c r="K185" i="5"/>
  <c r="B148" i="5"/>
  <c r="H154" i="8" s="1"/>
  <c r="K148" i="5"/>
  <c r="B111" i="5"/>
  <c r="H115" i="8" s="1"/>
  <c r="S115" i="8" s="1"/>
  <c r="K111" i="5"/>
  <c r="B64" i="5"/>
  <c r="H66" i="8" s="1"/>
  <c r="K64" i="5"/>
  <c r="B39" i="5"/>
  <c r="H41" i="8" s="1"/>
  <c r="K39" i="5"/>
  <c r="B2" i="5"/>
  <c r="K2" i="5"/>
  <c r="K51" i="6"/>
  <c r="B51" i="6"/>
  <c r="I40" i="8" s="1"/>
  <c r="K18" i="6"/>
  <c r="B18" i="6"/>
  <c r="I82" i="8" s="1"/>
  <c r="K52" i="6"/>
  <c r="B52" i="6"/>
  <c r="I117" i="8" s="1"/>
  <c r="K16" i="6"/>
  <c r="B16" i="6"/>
  <c r="I19" i="8" s="1"/>
  <c r="K17" i="6"/>
  <c r="B17" i="6"/>
  <c r="I87" i="8" s="1"/>
  <c r="K19" i="6"/>
  <c r="B19" i="6"/>
  <c r="I163" i="8" s="1"/>
  <c r="K15" i="6"/>
  <c r="B15" i="6"/>
  <c r="I168" i="8" s="1"/>
  <c r="K29" i="6"/>
  <c r="B29" i="6"/>
  <c r="I97" i="8" s="1"/>
  <c r="S97" i="8" s="1"/>
  <c r="K40" i="6"/>
  <c r="B40" i="6"/>
  <c r="I161" i="8" s="1"/>
  <c r="K169" i="6"/>
  <c r="B169" i="6"/>
  <c r="I69" i="8" s="1"/>
  <c r="K53" i="6"/>
  <c r="B53" i="6"/>
  <c r="I44" i="8" s="1"/>
  <c r="K5" i="6"/>
  <c r="B5" i="6"/>
  <c r="I189" i="8" s="1"/>
  <c r="K77" i="6"/>
  <c r="B77" i="6"/>
  <c r="I65" i="8" s="1"/>
  <c r="K39" i="6"/>
  <c r="B39" i="6"/>
  <c r="I159" i="8" s="1"/>
  <c r="K41" i="6"/>
  <c r="B41" i="6"/>
  <c r="I5" i="7"/>
  <c r="K5" i="7" s="1"/>
  <c r="I68" i="7"/>
  <c r="K68" i="7" s="1"/>
  <c r="I76" i="7"/>
  <c r="I55" i="7"/>
  <c r="I10" i="7"/>
  <c r="I108" i="7"/>
  <c r="K108" i="7" s="1"/>
  <c r="I32" i="7"/>
  <c r="I18" i="7"/>
  <c r="I105" i="7"/>
  <c r="I67" i="7"/>
  <c r="B67" i="7" s="1"/>
  <c r="I94" i="7"/>
  <c r="K94" i="7" s="1"/>
  <c r="I33" i="7"/>
  <c r="K33" i="7" s="1"/>
  <c r="I116" i="7"/>
  <c r="B116" i="7" s="1"/>
  <c r="I135" i="7"/>
  <c r="K135" i="7" s="1"/>
  <c r="I144" i="7"/>
  <c r="B144" i="7" s="1"/>
  <c r="I112" i="7"/>
  <c r="B112" i="7" s="1"/>
  <c r="I60" i="7"/>
  <c r="K60" i="7" s="1"/>
  <c r="I72" i="7"/>
  <c r="I36" i="7"/>
  <c r="K36" i="7" s="1"/>
  <c r="I131" i="7"/>
  <c r="B131" i="7" s="1"/>
  <c r="I154" i="7"/>
  <c r="B154" i="7" s="1"/>
  <c r="I9" i="7"/>
  <c r="B9" i="7" s="1"/>
  <c r="I70" i="7"/>
  <c r="K70" i="7" s="1"/>
  <c r="I25" i="7"/>
  <c r="K25" i="7" s="1"/>
  <c r="I151" i="7"/>
  <c r="K151" i="7" s="1"/>
  <c r="I98" i="7"/>
  <c r="K98" i="7" s="1"/>
  <c r="I23" i="7"/>
  <c r="K23" i="7" s="1"/>
  <c r="I14" i="7"/>
  <c r="K14" i="7" s="1"/>
  <c r="I160" i="7"/>
  <c r="K160" i="7" s="1"/>
  <c r="I107" i="7"/>
  <c r="I80" i="7"/>
  <c r="K80" i="7" s="1"/>
  <c r="I84" i="7"/>
  <c r="B84" i="7" s="1"/>
  <c r="I52" i="7"/>
  <c r="B52" i="7" s="1"/>
  <c r="I41" i="7"/>
  <c r="B41" i="7" s="1"/>
  <c r="I29" i="7"/>
  <c r="K29" i="7" s="1"/>
  <c r="I87" i="7"/>
  <c r="B87" i="7" s="1"/>
  <c r="I146" i="7"/>
  <c r="B146" i="7" s="1"/>
  <c r="B108" i="7"/>
  <c r="I75" i="7"/>
  <c r="I129" i="7"/>
  <c r="I157" i="7"/>
  <c r="I101" i="7"/>
  <c r="I148" i="7"/>
  <c r="I110" i="7"/>
  <c r="I139" i="7"/>
  <c r="I141" i="7"/>
  <c r="I115" i="7"/>
  <c r="I134" i="7"/>
  <c r="I121" i="7"/>
  <c r="I127" i="7"/>
  <c r="B119" i="7"/>
  <c r="K119" i="7"/>
  <c r="I48" i="7"/>
  <c r="B48" i="7" s="1"/>
  <c r="I81" i="7"/>
  <c r="K81" i="7" s="1"/>
  <c r="I37" i="7"/>
  <c r="K37" i="7" s="1"/>
  <c r="I78" i="7"/>
  <c r="B78" i="7" s="1"/>
  <c r="I45" i="7"/>
  <c r="B45" i="7" s="1"/>
  <c r="I111" i="7"/>
  <c r="I150" i="7"/>
  <c r="I93" i="7"/>
  <c r="I125" i="7"/>
  <c r="I97" i="7"/>
  <c r="I137" i="7"/>
  <c r="I2" i="7"/>
  <c r="I19" i="7"/>
  <c r="B19" i="7" s="1"/>
  <c r="I26" i="7"/>
  <c r="K26" i="7" s="1"/>
  <c r="I34" i="7"/>
  <c r="K34" i="7" s="1"/>
  <c r="I122" i="7"/>
  <c r="I159" i="7"/>
  <c r="I104" i="7"/>
  <c r="I106" i="7"/>
  <c r="I145" i="7"/>
  <c r="K107" i="7"/>
  <c r="B107" i="7"/>
  <c r="I85" i="7"/>
  <c r="B85" i="7" s="1"/>
  <c r="I69" i="7"/>
  <c r="B69" i="7" s="1"/>
  <c r="I64" i="7"/>
  <c r="B64" i="7" s="1"/>
  <c r="I7" i="7"/>
  <c r="B7" i="7" s="1"/>
  <c r="I82" i="7"/>
  <c r="K82" i="7" s="1"/>
  <c r="I49" i="7"/>
  <c r="K49" i="7" s="1"/>
  <c r="I15" i="7"/>
  <c r="K15" i="7" s="1"/>
  <c r="I58" i="7"/>
  <c r="B58" i="7" s="1"/>
  <c r="I22" i="7"/>
  <c r="B22" i="7" s="1"/>
  <c r="I130" i="7"/>
  <c r="I109" i="7"/>
  <c r="I114" i="7"/>
  <c r="I143" i="7"/>
  <c r="I163" i="7"/>
  <c r="I118" i="7"/>
  <c r="I155" i="7"/>
  <c r="I56" i="7"/>
  <c r="K56" i="7" s="1"/>
  <c r="I73" i="7"/>
  <c r="B73" i="7" s="1"/>
  <c r="I92" i="7"/>
  <c r="B92" i="7" s="1"/>
  <c r="I53" i="7"/>
  <c r="K53" i="7" s="1"/>
  <c r="I46" i="7"/>
  <c r="B46" i="7" s="1"/>
  <c r="I71" i="7"/>
  <c r="K71" i="7" s="1"/>
  <c r="I38" i="7"/>
  <c r="K38" i="7" s="1"/>
  <c r="I3" i="7"/>
  <c r="K3" i="7" s="1"/>
  <c r="I47" i="7"/>
  <c r="B47" i="7" s="1"/>
  <c r="I11" i="7"/>
  <c r="B11" i="7" s="1"/>
  <c r="I140" i="7"/>
  <c r="I103" i="7"/>
  <c r="I124" i="7"/>
  <c r="I153" i="7"/>
  <c r="I100" i="7"/>
  <c r="I126" i="7"/>
  <c r="I99" i="7"/>
  <c r="I88" i="7"/>
  <c r="K88" i="7" s="1"/>
  <c r="I30" i="7"/>
  <c r="B30" i="7" s="1"/>
  <c r="I61" i="7"/>
  <c r="K61" i="7" s="1"/>
  <c r="I42" i="7"/>
  <c r="B42" i="7" s="1"/>
  <c r="I83" i="7"/>
  <c r="K83" i="7" s="1"/>
  <c r="I62" i="7"/>
  <c r="K62" i="7" s="1"/>
  <c r="I27" i="7"/>
  <c r="B27" i="7" s="1"/>
  <c r="I57" i="7"/>
  <c r="B57" i="7" s="1"/>
  <c r="I35" i="7"/>
  <c r="B35" i="7" s="1"/>
  <c r="I66" i="7"/>
  <c r="K66" i="7" s="1"/>
  <c r="I149" i="7"/>
  <c r="I113" i="7"/>
  <c r="I133" i="7"/>
  <c r="I162" i="7"/>
  <c r="I96" i="7"/>
  <c r="I136" i="7"/>
  <c r="I120" i="7"/>
  <c r="K105" i="7"/>
  <c r="B105" i="7"/>
  <c r="I91" i="7"/>
  <c r="K91" i="7" s="1"/>
  <c r="I12" i="7"/>
  <c r="B12" i="7" s="1"/>
  <c r="I74" i="7"/>
  <c r="B74" i="7" s="1"/>
  <c r="I31" i="7"/>
  <c r="B31" i="7" s="1"/>
  <c r="I63" i="7"/>
  <c r="B63" i="7" s="1"/>
  <c r="I50" i="7"/>
  <c r="K50" i="7" s="1"/>
  <c r="I16" i="7"/>
  <c r="K16" i="7" s="1"/>
  <c r="I89" i="7"/>
  <c r="K89" i="7" s="1"/>
  <c r="I24" i="7"/>
  <c r="B24" i="7" s="1"/>
  <c r="I86" i="7"/>
  <c r="K86" i="7" s="1"/>
  <c r="I158" i="7"/>
  <c r="I123" i="7"/>
  <c r="I142" i="7"/>
  <c r="I128" i="7"/>
  <c r="K131" i="7"/>
  <c r="I65" i="7"/>
  <c r="K65" i="7" s="1"/>
  <c r="I20" i="7"/>
  <c r="B20" i="7" s="1"/>
  <c r="I51" i="7"/>
  <c r="B51" i="7" s="1"/>
  <c r="I39" i="7"/>
  <c r="K39" i="7" s="1"/>
  <c r="I4" i="7"/>
  <c r="B4" i="7" s="1"/>
  <c r="I79" i="7"/>
  <c r="B79" i="7" s="1"/>
  <c r="I13" i="7"/>
  <c r="K13" i="7" s="1"/>
  <c r="I21" i="7"/>
  <c r="K21" i="7" s="1"/>
  <c r="I156" i="7"/>
  <c r="I132" i="7"/>
  <c r="I152" i="7"/>
  <c r="I138" i="7"/>
  <c r="I117" i="7"/>
  <c r="I147" i="7"/>
  <c r="I54" i="7"/>
  <c r="B54" i="7" s="1"/>
  <c r="I8" i="7"/>
  <c r="K8" i="7" s="1"/>
  <c r="I40" i="7"/>
  <c r="K40" i="7" s="1"/>
  <c r="I28" i="7"/>
  <c r="K28" i="7" s="1"/>
  <c r="I90" i="7"/>
  <c r="B90" i="7" s="1"/>
  <c r="I59" i="7"/>
  <c r="K59" i="7" s="1"/>
  <c r="I77" i="7"/>
  <c r="B77" i="7" s="1"/>
  <c r="I44" i="7"/>
  <c r="B44" i="7" s="1"/>
  <c r="I161" i="7"/>
  <c r="I95" i="7"/>
  <c r="I102" i="7"/>
  <c r="B6" i="7"/>
  <c r="K6" i="7"/>
  <c r="B68" i="7"/>
  <c r="B32" i="7"/>
  <c r="K32" i="7"/>
  <c r="B18" i="7"/>
  <c r="K18" i="7"/>
  <c r="B81" i="7"/>
  <c r="K48" i="7"/>
  <c r="B55" i="7"/>
  <c r="K55" i="7"/>
  <c r="B72" i="7"/>
  <c r="K72" i="7"/>
  <c r="B76" i="7"/>
  <c r="K76" i="7"/>
  <c r="B10" i="7"/>
  <c r="K10" i="7"/>
  <c r="K17" i="7"/>
  <c r="B17" i="7"/>
  <c r="B2" i="7"/>
  <c r="K2" i="7"/>
  <c r="B43" i="7"/>
  <c r="K43" i="7"/>
  <c r="B75" i="7"/>
  <c r="K75" i="7"/>
  <c r="B13" i="1"/>
  <c r="K13" i="1"/>
  <c r="K44" i="1"/>
  <c r="B44" i="1"/>
  <c r="B80" i="1"/>
  <c r="K80" i="1"/>
  <c r="B25" i="1"/>
  <c r="K25" i="1"/>
  <c r="B31" i="1"/>
  <c r="K31" i="1"/>
  <c r="K33" i="1"/>
  <c r="B33" i="1"/>
  <c r="K45" i="1"/>
  <c r="B45" i="1"/>
  <c r="K54" i="1"/>
  <c r="B54" i="1"/>
  <c r="B24" i="1"/>
  <c r="K24" i="1"/>
  <c r="B73" i="1"/>
  <c r="K73" i="1"/>
  <c r="B47" i="1"/>
  <c r="K47" i="1"/>
  <c r="B37" i="1"/>
  <c r="K37" i="1"/>
  <c r="B68" i="1"/>
  <c r="K68" i="1"/>
  <c r="B69" i="1"/>
  <c r="K69" i="1"/>
  <c r="K78" i="1"/>
  <c r="B78" i="1"/>
  <c r="B2" i="1"/>
  <c r="K2" i="1"/>
  <c r="B48" i="1"/>
  <c r="K48" i="1"/>
  <c r="K18" i="1"/>
  <c r="B18" i="1"/>
  <c r="B22" i="1"/>
  <c r="K22" i="1"/>
  <c r="K34" i="1"/>
  <c r="B34" i="1"/>
  <c r="K46" i="1"/>
  <c r="B46" i="1"/>
  <c r="B61" i="1"/>
  <c r="K61" i="1"/>
  <c r="B60" i="1"/>
  <c r="K60" i="1"/>
  <c r="K10" i="1"/>
  <c r="B10" i="1"/>
  <c r="B30" i="1"/>
  <c r="K30" i="1"/>
  <c r="B49" i="1"/>
  <c r="K49" i="1"/>
  <c r="B92" i="1"/>
  <c r="K92" i="1"/>
  <c r="B91" i="1"/>
  <c r="K91" i="1"/>
  <c r="B90" i="1"/>
  <c r="K90" i="1"/>
  <c r="B36" i="1"/>
  <c r="K36" i="1"/>
  <c r="B11" i="1"/>
  <c r="K11" i="1"/>
  <c r="B72" i="1"/>
  <c r="K72" i="1"/>
  <c r="B21" i="1"/>
  <c r="K21" i="1"/>
  <c r="K56" i="1"/>
  <c r="B56" i="1"/>
  <c r="B42" i="1"/>
  <c r="K42" i="1"/>
  <c r="B57" i="1"/>
  <c r="K57" i="1"/>
  <c r="B66" i="1"/>
  <c r="K66" i="1"/>
  <c r="B12" i="1"/>
  <c r="K12" i="1"/>
  <c r="K81" i="1"/>
  <c r="B81" i="1"/>
  <c r="B93" i="1"/>
  <c r="K93" i="1"/>
  <c r="B102" i="1"/>
  <c r="K102" i="1"/>
  <c r="B23" i="1"/>
  <c r="K23" i="1"/>
  <c r="B84" i="1"/>
  <c r="K84" i="1"/>
  <c r="B43" i="1"/>
  <c r="K43" i="1"/>
  <c r="B55" i="1"/>
  <c r="K55" i="1"/>
  <c r="K67" i="1"/>
  <c r="B67" i="1"/>
  <c r="B79" i="1"/>
  <c r="K79" i="1"/>
  <c r="B58" i="1"/>
  <c r="K58" i="1"/>
  <c r="B70" i="1"/>
  <c r="K70" i="1"/>
  <c r="B8" i="1"/>
  <c r="K8" i="1"/>
  <c r="B20" i="1"/>
  <c r="K20" i="1"/>
  <c r="B19" i="1"/>
  <c r="K19" i="1"/>
  <c r="K32" i="1"/>
  <c r="B32" i="1"/>
  <c r="B9" i="1"/>
  <c r="K9" i="1"/>
  <c r="B35" i="1"/>
  <c r="K35" i="1"/>
  <c r="S79" i="8" l="1"/>
  <c r="S86" i="8"/>
  <c r="S26" i="8"/>
  <c r="S3" i="8"/>
  <c r="S189" i="8"/>
  <c r="S12" i="8"/>
  <c r="S130" i="8"/>
  <c r="S83" i="8"/>
  <c r="S100" i="8"/>
  <c r="S139" i="8"/>
  <c r="S78" i="8"/>
  <c r="S136" i="8"/>
  <c r="S163" i="8"/>
  <c r="S159" i="8"/>
  <c r="S10" i="8"/>
  <c r="S85" i="8"/>
  <c r="S188" i="8"/>
  <c r="S128" i="8"/>
  <c r="S87" i="8"/>
  <c r="S21" i="8"/>
  <c r="S18" i="8"/>
  <c r="S104" i="8"/>
  <c r="S117" i="8"/>
  <c r="S126" i="8"/>
  <c r="S62" i="8"/>
  <c r="S138" i="8"/>
  <c r="S166" i="8"/>
  <c r="S66" i="8"/>
  <c r="S121" i="8"/>
  <c r="S40" i="8"/>
  <c r="S29" i="8"/>
  <c r="S35" i="8"/>
  <c r="S34" i="8"/>
  <c r="S144" i="8"/>
  <c r="S160" i="8"/>
  <c r="S98" i="8"/>
  <c r="S20" i="8"/>
  <c r="S11" i="8"/>
  <c r="S55" i="8"/>
  <c r="S199" i="8"/>
  <c r="S106" i="8"/>
  <c r="S122" i="8"/>
  <c r="S134" i="8"/>
  <c r="S30" i="8"/>
  <c r="S67" i="8"/>
  <c r="S190" i="8"/>
  <c r="S101" i="8"/>
  <c r="S120" i="8"/>
  <c r="S25" i="8"/>
  <c r="S7" i="8"/>
  <c r="S99" i="8"/>
  <c r="S127" i="8"/>
  <c r="S193" i="8"/>
  <c r="S141" i="8"/>
  <c r="S187" i="8"/>
  <c r="S110" i="8"/>
  <c r="S70" i="8"/>
  <c r="S23" i="8"/>
  <c r="S84" i="8"/>
  <c r="S69" i="8"/>
  <c r="S9" i="8"/>
  <c r="S50" i="8"/>
  <c r="S16" i="8"/>
  <c r="S162" i="8"/>
  <c r="S19" i="8"/>
  <c r="S107" i="8"/>
  <c r="S109" i="8"/>
  <c r="S81" i="8"/>
  <c r="S61" i="8"/>
  <c r="S161" i="8"/>
  <c r="S186" i="8"/>
  <c r="S44" i="8"/>
  <c r="S153" i="8"/>
  <c r="S129" i="8"/>
  <c r="S145" i="8"/>
  <c r="S179" i="8"/>
  <c r="S93" i="8"/>
  <c r="S13" i="8"/>
  <c r="S92" i="8"/>
  <c r="S56" i="8"/>
  <c r="S147" i="8"/>
  <c r="S65" i="8"/>
  <c r="S95" i="8"/>
  <c r="S118" i="8"/>
  <c r="S82" i="8"/>
  <c r="S28" i="8"/>
  <c r="S41" i="8"/>
  <c r="S154" i="8"/>
  <c r="S152" i="8"/>
  <c r="S111" i="8"/>
  <c r="S6" i="8"/>
  <c r="S88" i="8"/>
  <c r="S116" i="8"/>
  <c r="S72" i="8"/>
  <c r="S14" i="8"/>
  <c r="G196" i="8"/>
  <c r="S196" i="8" s="1"/>
  <c r="G43" i="8"/>
  <c r="S43" i="8" s="1"/>
  <c r="G42" i="8"/>
  <c r="S42" i="8" s="1"/>
  <c r="B182" i="6"/>
  <c r="B198" i="4"/>
  <c r="H2" i="8"/>
  <c r="S2" i="8" s="1"/>
  <c r="B191" i="5"/>
  <c r="K67" i="7"/>
  <c r="K41" i="7"/>
  <c r="K9" i="7"/>
  <c r="B5" i="7"/>
  <c r="B88" i="7"/>
  <c r="B71" i="7"/>
  <c r="B53" i="7"/>
  <c r="B29" i="7"/>
  <c r="B91" i="7"/>
  <c r="K35" i="7"/>
  <c r="B13" i="7"/>
  <c r="B70" i="7"/>
  <c r="B94" i="7"/>
  <c r="K84" i="7"/>
  <c r="B66" i="7"/>
  <c r="B8" i="7"/>
  <c r="B86" i="7"/>
  <c r="K116" i="7"/>
  <c r="K54" i="7"/>
  <c r="K73" i="7"/>
  <c r="B21" i="7"/>
  <c r="K4" i="7"/>
  <c r="K27" i="7"/>
  <c r="K42" i="7"/>
  <c r="K20" i="7"/>
  <c r="B83" i="7"/>
  <c r="B39" i="7"/>
  <c r="K58" i="7"/>
  <c r="B56" i="7"/>
  <c r="B23" i="7"/>
  <c r="B135" i="7"/>
  <c r="B61" i="7"/>
  <c r="K45" i="7"/>
  <c r="B50" i="7"/>
  <c r="B33" i="7"/>
  <c r="K31" i="7"/>
  <c r="K47" i="7"/>
  <c r="B98" i="7"/>
  <c r="B37" i="7"/>
  <c r="K144" i="7"/>
  <c r="K63" i="7"/>
  <c r="B82" i="7"/>
  <c r="K87" i="7"/>
  <c r="K69" i="7"/>
  <c r="B25" i="7"/>
  <c r="K44" i="7"/>
  <c r="K30" i="7"/>
  <c r="K11" i="7"/>
  <c r="K7" i="7"/>
  <c r="K64" i="7"/>
  <c r="B26" i="7"/>
  <c r="B14" i="7"/>
  <c r="K112" i="7"/>
  <c r="K90" i="7"/>
  <c r="B3" i="7"/>
  <c r="B89" i="7"/>
  <c r="B151" i="7"/>
  <c r="B34" i="7"/>
  <c r="B28" i="7"/>
  <c r="K78" i="7"/>
  <c r="B16" i="7"/>
  <c r="K92" i="7"/>
  <c r="K77" i="7"/>
  <c r="B160" i="7"/>
  <c r="B60" i="7"/>
  <c r="K24" i="7"/>
  <c r="B40" i="7"/>
  <c r="B59" i="7"/>
  <c r="K22" i="7"/>
  <c r="B65" i="7"/>
  <c r="K146" i="7"/>
  <c r="B62" i="7"/>
  <c r="K52" i="7"/>
  <c r="B36" i="7"/>
  <c r="K85" i="7"/>
  <c r="B38" i="7"/>
  <c r="K46" i="7"/>
  <c r="B80" i="7"/>
  <c r="K57" i="7"/>
  <c r="K154" i="7"/>
  <c r="K19" i="7"/>
  <c r="K137" i="7"/>
  <c r="B137" i="7"/>
  <c r="K149" i="7"/>
  <c r="B149" i="7"/>
  <c r="K74" i="7"/>
  <c r="B161" i="7"/>
  <c r="K161" i="7"/>
  <c r="K142" i="7"/>
  <c r="B142" i="7"/>
  <c r="B159" i="7"/>
  <c r="K159" i="7"/>
  <c r="B101" i="7"/>
  <c r="K101" i="7"/>
  <c r="B147" i="7"/>
  <c r="K147" i="7"/>
  <c r="B123" i="7"/>
  <c r="K123" i="7"/>
  <c r="B155" i="7"/>
  <c r="K155" i="7"/>
  <c r="K122" i="7"/>
  <c r="B122" i="7"/>
  <c r="K125" i="7"/>
  <c r="B125" i="7"/>
  <c r="B157" i="7"/>
  <c r="K157" i="7"/>
  <c r="B15" i="7"/>
  <c r="B158" i="7"/>
  <c r="K158" i="7"/>
  <c r="K118" i="7"/>
  <c r="B118" i="7"/>
  <c r="K93" i="7"/>
  <c r="B93" i="7"/>
  <c r="K127" i="7"/>
  <c r="B127" i="7"/>
  <c r="B129" i="7"/>
  <c r="K129" i="7"/>
  <c r="B140" i="7"/>
  <c r="K140" i="7"/>
  <c r="K95" i="7"/>
  <c r="B95" i="7"/>
  <c r="K97" i="7"/>
  <c r="B97" i="7"/>
  <c r="K117" i="7"/>
  <c r="B117" i="7"/>
  <c r="K163" i="7"/>
  <c r="B163" i="7"/>
  <c r="B150" i="7"/>
  <c r="K150" i="7"/>
  <c r="K121" i="7"/>
  <c r="B121" i="7"/>
  <c r="K138" i="7"/>
  <c r="B138" i="7"/>
  <c r="B99" i="7"/>
  <c r="K99" i="7"/>
  <c r="B143" i="7"/>
  <c r="K143" i="7"/>
  <c r="B111" i="7"/>
  <c r="K111" i="7"/>
  <c r="K134" i="7"/>
  <c r="B134" i="7"/>
  <c r="K12" i="7"/>
  <c r="B49" i="7"/>
  <c r="K152" i="7"/>
  <c r="B152" i="7"/>
  <c r="B120" i="7"/>
  <c r="K120" i="7"/>
  <c r="K126" i="7"/>
  <c r="B126" i="7"/>
  <c r="K114" i="7"/>
  <c r="B114" i="7"/>
  <c r="K115" i="7"/>
  <c r="B115" i="7"/>
  <c r="B148" i="7"/>
  <c r="K148" i="7"/>
  <c r="B128" i="7"/>
  <c r="K128" i="7"/>
  <c r="K79" i="7"/>
  <c r="K51" i="7"/>
  <c r="B132" i="7"/>
  <c r="K132" i="7"/>
  <c r="K136" i="7"/>
  <c r="B136" i="7"/>
  <c r="B100" i="7"/>
  <c r="K100" i="7"/>
  <c r="B109" i="7"/>
  <c r="K109" i="7"/>
  <c r="B156" i="7"/>
  <c r="K156" i="7"/>
  <c r="K96" i="7"/>
  <c r="B96" i="7"/>
  <c r="B153" i="7"/>
  <c r="K153" i="7"/>
  <c r="B130" i="7"/>
  <c r="K130" i="7"/>
  <c r="B145" i="7"/>
  <c r="K145" i="7"/>
  <c r="B141" i="7"/>
  <c r="K141" i="7"/>
  <c r="B113" i="7"/>
  <c r="K113" i="7"/>
  <c r="K102" i="7"/>
  <c r="B102" i="7"/>
  <c r="K162" i="7"/>
  <c r="B162" i="7"/>
  <c r="K124" i="7"/>
  <c r="B124" i="7"/>
  <c r="B106" i="7"/>
  <c r="K106" i="7"/>
  <c r="B139" i="7"/>
  <c r="K139" i="7"/>
  <c r="K104" i="7"/>
  <c r="B104" i="7"/>
  <c r="K133" i="7"/>
  <c r="B133" i="7"/>
  <c r="B103" i="7"/>
  <c r="K103" i="7"/>
  <c r="B110" i="7"/>
  <c r="K110" i="7"/>
</calcChain>
</file>

<file path=xl/sharedStrings.xml><?xml version="1.0" encoding="utf-8"?>
<sst xmlns="http://schemas.openxmlformats.org/spreadsheetml/2006/main" count="1949" uniqueCount="441">
  <si>
    <t>Country</t>
  </si>
  <si>
    <t>Code</t>
  </si>
  <si>
    <t>AFG</t>
  </si>
  <si>
    <t>Afghanistan</t>
  </si>
  <si>
    <t>AGO</t>
  </si>
  <si>
    <t>Angola</t>
  </si>
  <si>
    <t>ALB</t>
  </si>
  <si>
    <t>Albania</t>
  </si>
  <si>
    <t>AND</t>
  </si>
  <si>
    <t>Andorra</t>
  </si>
  <si>
    <t>ARE</t>
  </si>
  <si>
    <t>ARG</t>
  </si>
  <si>
    <t>Argentina</t>
  </si>
  <si>
    <t>ARM</t>
  </si>
  <si>
    <t>Armenia</t>
  </si>
  <si>
    <t>ASM</t>
  </si>
  <si>
    <t>Samoa</t>
  </si>
  <si>
    <t>ATG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</si>
  <si>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</si>
  <si>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</si>
  <si>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</si>
  <si>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</si>
  <si>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</si>
  <si>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</si>
  <si>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</si>
  <si>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</si>
  <si>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</si>
  <si>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</si>
  <si>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</si>
  <si>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</si>
  <si>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</si>
  <si>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</si>
  <si>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</si>
  <si>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</si>
  <si>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</si>
  <si>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</si>
  <si>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</si>
  <si>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</si>
  <si>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</si>
  <si>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</si>
  <si>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BLR</t>
  </si>
  <si>
    <t>Belarus</t>
  </si>
  <si>
    <t>BLZ</t>
  </si>
  <si>
    <t>Belize</t>
  </si>
  <si>
    <t>BMU</t>
  </si>
  <si>
    <t>Bermuda</t>
  </si>
  <si>
    <t>BOL</t>
  </si>
  <si>
    <t>BRA</t>
  </si>
  <si>
    <t>Brazil</t>
  </si>
  <si>
    <t>BRB</t>
  </si>
  <si>
    <t>Barbados</t>
  </si>
  <si>
    <t>BRN</t>
  </si>
  <si>
    <t>BTN</t>
  </si>
  <si>
    <t>Bhutan</t>
  </si>
  <si>
    <t>BWA</t>
  </si>
  <si>
    <t>Botswana</t>
  </si>
  <si>
    <t>CAF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</si>
  <si>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</si>
  <si>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</si>
  <si>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</si>
  <si>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</si>
  <si>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</si>
  <si>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</si>
  <si>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</si>
  <si>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</si>
  <si>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</si>
  <si>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CMR</t>
  </si>
  <si>
    <t>Cameroon</t>
  </si>
  <si>
    <t>COD</t>
  </si>
  <si>
    <t>COG</t>
  </si>
  <si>
    <t>Congo</t>
  </si>
  <si>
    <t>COL</t>
  </si>
  <si>
    <t>Colombia</t>
  </si>
  <si>
    <t>COM</t>
  </si>
  <si>
    <t>Comoros</t>
  </si>
  <si>
    <t>CPV</t>
  </si>
  <si>
    <t>CRI</t>
  </si>
  <si>
    <t>CUB</t>
  </si>
  <si>
    <t>Cuba</t>
  </si>
  <si>
    <t>CYP</t>
  </si>
  <si>
    <t>Cyprus</t>
  </si>
  <si>
    <t>CZE</t>
  </si>
  <si>
    <t>Czechia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</si>
  <si>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</si>
  <si>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</si>
  <si>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</si>
  <si>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</si>
  <si>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</si>
  <si>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</si>
  <si>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</si>
  <si>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</si>
  <si>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</si>
  <si>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</si>
  <si>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</si>
  <si>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</si>
  <si>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</si>
  <si>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</si>
  <si>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</si>
  <si>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</si>
  <si>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</si>
  <si>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</si>
  <si>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</si>
  <si>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</si>
  <si>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</si>
  <si>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</si>
  <si>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</si>
  <si>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</si>
  <si>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</si>
  <si>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</si>
  <si>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</si>
  <si>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</si>
  <si>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</si>
  <si>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</si>
  <si>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FSM</t>
  </si>
  <si>
    <t>GAB</t>
  </si>
  <si>
    <t>Gabon</t>
  </si>
  <si>
    <t>GBR</t>
  </si>
  <si>
    <t>Ireland</t>
  </si>
  <si>
    <t>GEO</t>
  </si>
  <si>
    <t>Georgia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</si>
  <si>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</si>
  <si>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</si>
  <si>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</si>
  <si>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</si>
  <si>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</si>
  <si>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</si>
  <si>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</si>
  <si>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</si>
  <si>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GNQ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</si>
  <si>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</si>
  <si>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</si>
  <si>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</si>
  <si>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</si>
  <si>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</si>
  <si>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</si>
  <si>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</si>
  <si>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</si>
  <si>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</si>
  <si>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</si>
  <si>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</si>
  <si>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</si>
  <si>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HKG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</si>
  <si>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</si>
  <si>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</si>
  <si>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</si>
  <si>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</si>
  <si>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</si>
  <si>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</si>
  <si>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</si>
  <si>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</si>
  <si>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</si>
  <si>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</si>
  <si>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</si>
  <si>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</si>
  <si>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</si>
  <si>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</si>
  <si>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</si>
  <si>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</si>
  <si>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</si>
  <si>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</si>
  <si>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</si>
  <si>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</si>
  <si>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</si>
  <si>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</si>
  <si>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</si>
  <si>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</si>
  <si>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</si>
  <si>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</si>
  <si>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</si>
  <si>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</si>
  <si>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</si>
  <si>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</si>
  <si>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</si>
  <si>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</si>
  <si>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</si>
  <si>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</si>
  <si>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</si>
  <si>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</si>
  <si>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</si>
  <si>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</si>
  <si>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</si>
  <si>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KOR</t>
  </si>
  <si>
    <t>KWT</t>
  </si>
  <si>
    <t>Kuwait</t>
  </si>
  <si>
    <t>LAO</t>
  </si>
  <si>
    <t>LBN</t>
  </si>
  <si>
    <t>Lebanon</t>
  </si>
  <si>
    <t>LBR</t>
  </si>
  <si>
    <t>Liberia</t>
  </si>
  <si>
    <t>LBY</t>
  </si>
  <si>
    <t>Libya</t>
  </si>
  <si>
    <t>LCA</t>
  </si>
  <si>
    <t>Liechtenstein</t>
  </si>
  <si>
    <t>LKA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</si>
  <si>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</si>
  <si>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</si>
  <si>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</si>
  <si>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</si>
  <si>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</si>
  <si>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</si>
  <si>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</si>
  <si>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</si>
  <si>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</si>
  <si>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</si>
  <si>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</si>
  <si>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MDG</t>
  </si>
  <si>
    <t>Madagascar</t>
  </si>
  <si>
    <t>MDV</t>
  </si>
  <si>
    <t>Maldives</t>
  </si>
  <si>
    <t>MEX</t>
  </si>
  <si>
    <t>Mexico</t>
  </si>
  <si>
    <t>MHL</t>
  </si>
  <si>
    <t>MKD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</si>
  <si>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</si>
  <si>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</si>
  <si>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</si>
  <si>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</si>
  <si>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</si>
  <si>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</si>
  <si>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</si>
  <si>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</si>
  <si>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</si>
  <si>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</si>
  <si>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MNP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</si>
  <si>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</si>
  <si>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</si>
  <si>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</si>
  <si>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</si>
  <si>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</si>
  <si>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</si>
  <si>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</si>
  <si>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</si>
  <si>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</si>
  <si>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</si>
  <si>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</si>
  <si>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</si>
  <si>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</si>
  <si>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</si>
  <si>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</si>
  <si>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</si>
  <si>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</si>
  <si>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</si>
  <si>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</si>
  <si>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</si>
  <si>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</si>
  <si>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</si>
  <si>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</si>
  <si>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</si>
  <si>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</si>
  <si>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</si>
  <si>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</si>
  <si>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</si>
  <si>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</si>
  <si>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</si>
  <si>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</si>
  <si>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</si>
  <si>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</si>
  <si>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</si>
  <si>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</si>
  <si>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</si>
  <si>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</si>
  <si>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</si>
  <si>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POL</t>
  </si>
  <si>
    <t>Poland</t>
  </si>
  <si>
    <t>PRI</t>
  </si>
  <si>
    <t>PRK</t>
  </si>
  <si>
    <t>PRT</t>
  </si>
  <si>
    <t>Portugal</t>
  </si>
  <si>
    <t>PRY</t>
  </si>
  <si>
    <t>Paraguay</t>
  </si>
  <si>
    <t>PSE</t>
  </si>
  <si>
    <t>QAT</t>
  </si>
  <si>
    <t>Qatar</t>
  </si>
  <si>
    <t>ROU</t>
  </si>
  <si>
    <t>Romania</t>
  </si>
  <si>
    <t>RUS</t>
  </si>
  <si>
    <t>RWA</t>
  </si>
  <si>
    <t>Rwanda</t>
  </si>
  <si>
    <t>SAU</t>
  </si>
  <si>
    <t>SDN</t>
  </si>
  <si>
    <t>Sudan</t>
  </si>
  <si>
    <t>SEN</t>
  </si>
  <si>
    <t>Senegal</t>
  </si>
  <si>
    <t>SGP</t>
  </si>
  <si>
    <t>Singapore</t>
  </si>
  <si>
    <t>SLB</t>
  </si>
  <si>
    <t>SLE</t>
  </si>
  <si>
    <t>SLV</t>
  </si>
  <si>
    <t>SOM</t>
  </si>
  <si>
    <t>Somalia</t>
  </si>
  <si>
    <t>SRB</t>
  </si>
  <si>
    <t>Serbia</t>
  </si>
  <si>
    <t>SSD</t>
  </si>
  <si>
    <t>STP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</si>
  <si>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</si>
  <si>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</si>
  <si>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</si>
  <si>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</si>
  <si>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</si>
  <si>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</si>
  <si>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</si>
  <si>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</si>
  <si>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</si>
  <si>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Eswatini</t>
  </si>
  <si>
    <t>SYC</t>
  </si>
  <si>
    <t>Seychelles</t>
  </si>
  <si>
    <t>SYR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</si>
  <si>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</si>
  <si>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</si>
  <si>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</si>
  <si>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</si>
  <si>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</si>
  <si>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</si>
  <si>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</si>
  <si>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</si>
  <si>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</si>
  <si>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</si>
  <si>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</si>
  <si>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</si>
  <si>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TON</t>
  </si>
  <si>
    <t>Tonga</t>
  </si>
  <si>
    <t>TTO</t>
  </si>
  <si>
    <t>TUN</t>
  </si>
  <si>
    <t>Tunisia</t>
  </si>
  <si>
    <t>TUR</t>
  </si>
  <si>
    <t>Turkey</t>
  </si>
  <si>
    <t>TWN</t>
  </si>
  <si>
    <t>TZA</t>
  </si>
  <si>
    <t>UGA</t>
  </si>
  <si>
    <t>Uganda</t>
  </si>
  <si>
    <t>UKR</t>
  </si>
  <si>
    <t>Ukraine</t>
  </si>
  <si>
    <t>URY</t>
  </si>
  <si>
    <t>Uruguay</t>
  </si>
  <si>
    <t>USA</t>
  </si>
  <si>
    <t>UZB</t>
  </si>
  <si>
    <t>Uzbekistan</t>
  </si>
  <si>
    <t>VCT</t>
  </si>
  <si>
    <t>VEN</t>
  </si>
  <si>
    <t>VIR</t>
  </si>
  <si>
    <t>VNM</t>
  </si>
  <si>
    <t>VUT</t>
  </si>
  <si>
    <t>Vanuatu</t>
  </si>
  <si>
    <t>WSM</t>
  </si>
  <si>
    <t>YEM</t>
  </si>
  <si>
    <t>Yemen</t>
  </si>
  <si>
    <t>ZAF</t>
  </si>
  <si>
    <t>ZMB</t>
  </si>
  <si>
    <t>Zambia</t>
  </si>
  <si>
    <t>ZWE</t>
  </si>
  <si>
    <t>Zimbabwe</t>
  </si>
  <si>
    <t>United Arab Emirates</t>
  </si>
  <si>
    <t>American Samoa</t>
  </si>
  <si>
    <t>Antigua and Barbuda</t>
  </si>
  <si>
    <t>Burkina Faso</t>
  </si>
  <si>
    <t>Bosnia and Herzegovina</t>
  </si>
  <si>
    <t>Bolivia (Plurinational State of)</t>
  </si>
  <si>
    <t>Brunei Darussalam</t>
  </si>
  <si>
    <t>Central African Republic</t>
  </si>
  <si>
    <t>Côte d'Ivoire</t>
  </si>
  <si>
    <t>Cabo Verde</t>
  </si>
  <si>
    <t>Costa Rica</t>
  </si>
  <si>
    <t>Dominican Republic</t>
  </si>
  <si>
    <t>Western Sahara</t>
  </si>
  <si>
    <t>Micronesia (Federated States of)</t>
  </si>
  <si>
    <t>Equatorial Guinea</t>
  </si>
  <si>
    <t>Hong Kong</t>
  </si>
  <si>
    <t>Saint Kitts and Nevis</t>
  </si>
  <si>
    <t>Saint Lucia</t>
  </si>
  <si>
    <t>Sri Lanka</t>
  </si>
  <si>
    <t>Marshall Islands</t>
  </si>
  <si>
    <t>North Macedonia</t>
  </si>
  <si>
    <t>Northern Mariana Islands</t>
  </si>
  <si>
    <t>New Zealand</t>
  </si>
  <si>
    <t>Papua New Guinea</t>
  </si>
  <si>
    <t>Puerto Rico</t>
  </si>
  <si>
    <t>Palestine, State of</t>
  </si>
  <si>
    <t>Saudi Arabia</t>
  </si>
  <si>
    <t>Solomon Islands</t>
  </si>
  <si>
    <t>Sierra Leone</t>
  </si>
  <si>
    <t>El Salvador</t>
  </si>
  <si>
    <t>South Sudan</t>
  </si>
  <si>
    <t>Sao Tome and Principe</t>
  </si>
  <si>
    <t>Syrian Arab Republic</t>
  </si>
  <si>
    <t>Trinidad and Tobago</t>
  </si>
  <si>
    <t>Taiwan, Province of China</t>
  </si>
  <si>
    <t>United States of America</t>
  </si>
  <si>
    <t>Saint Vincent and the Grenadines</t>
  </si>
  <si>
    <t>Venezuela (Bolivarian Republic of)</t>
  </si>
  <si>
    <t>Virgin Islands (U.S.)</t>
  </si>
  <si>
    <t>South Africa</t>
  </si>
  <si>
    <t>PI</t>
  </si>
  <si>
    <t>HFI</t>
  </si>
  <si>
    <t>GPI</t>
  </si>
  <si>
    <t>GBD</t>
  </si>
  <si>
    <t>HDI</t>
  </si>
  <si>
    <t>ES</t>
  </si>
  <si>
    <t>GI</t>
  </si>
  <si>
    <t>Total</t>
  </si>
  <si>
    <t>Congo (Democratic Republic of the)</t>
  </si>
  <si>
    <t>Moldova (Republic of)</t>
  </si>
  <si>
    <t>Tanzania (United Republic of)</t>
  </si>
  <si>
    <t>Raw Value</t>
  </si>
  <si>
    <t>Max Value:</t>
  </si>
  <si>
    <t>Min Value:</t>
  </si>
  <si>
    <t>Difference:</t>
  </si>
  <si>
    <t>Normalized Value</t>
  </si>
  <si>
    <t>Normalized Integer</t>
  </si>
  <si>
    <t>Czech Republic</t>
  </si>
  <si>
    <t>Kyrgyz Republic</t>
  </si>
  <si>
    <t>Taiwan</t>
  </si>
  <si>
    <t>United Kingdom</t>
  </si>
  <si>
    <t>United States</t>
  </si>
  <si>
    <t>Vietnam</t>
  </si>
  <si>
    <t>Yemen, Rep.</t>
  </si>
  <si>
    <t>Raw Values:</t>
  </si>
  <si>
    <t>Normalized Integer (Rounded)</t>
  </si>
  <si>
    <t>M</t>
  </si>
  <si>
    <t>Raw Values</t>
  </si>
  <si>
    <t>Cote d' Ivoire</t>
  </si>
  <si>
    <t>Iran</t>
  </si>
  <si>
    <t>Kosovo</t>
  </si>
  <si>
    <t>Laos</t>
  </si>
  <si>
    <t>North Korea</t>
  </si>
  <si>
    <t>Palestine</t>
  </si>
  <si>
    <t>Republic of the Congo</t>
  </si>
  <si>
    <t>Russia</t>
  </si>
  <si>
    <t>South Korea</t>
  </si>
  <si>
    <t>Syria</t>
  </si>
  <si>
    <t>The Gambia</t>
  </si>
  <si>
    <t>Venezuela</t>
  </si>
  <si>
    <t>PI Raw</t>
  </si>
  <si>
    <t>HFI Raw</t>
  </si>
  <si>
    <t>GPI Raw</t>
  </si>
  <si>
    <t>M Raw</t>
  </si>
  <si>
    <t>GBD Raw</t>
  </si>
  <si>
    <t>HDI Raw</t>
  </si>
  <si>
    <t>ES Raw</t>
  </si>
  <si>
    <t>GI Raw</t>
  </si>
  <si>
    <t>Raw Score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</si>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</sst>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#,##0.000"/>
    <numFmt numFmtId="165" formatCode="#,##0.000"/>
    <numFmt numFmtId="166" formatCode="#,##0.0000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.15"/>
      <color rgb="FF000000"/>
      <name val="Times"/>
      <charset val="1"/>
    </font>
    <font>
      <sz val="9.9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9F9F9"/>
        <bgColor indexed="64"/>
      </patternFill>
    </fill>
  </fills>
  <borders count="13">
    <border>
      <left/>
      <right/>
      <top/>
      <bottom/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/>
      <top style="thin">
        <color rgb="FF0000FF"/>
      </top>
      <bottom/>
      <diagonal/>
    </border>
    <border>
      <left/>
      <right/>
      <top style="medium">
        <color rgb="FFDDDDDD"/>
      </top>
      <bottom/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 style="medium">
        <color rgb="FF0000FF"/>
      </left>
      <right/>
      <top style="medium">
        <color rgb="FFDDDDDD"/>
      </top>
      <bottom/>
      <diagonal/>
    </border>
    <border>
      <left style="medium">
        <color rgb="FF0000FF"/>
      </left>
      <right/>
      <top style="medium">
        <color rgb="FFDDDDDD"/>
      </top>
      <bottom style="medium">
        <color rgb="FF0000FF"/>
      </bottom>
      <diagonal/>
    </border>
    <border>
      <left/>
      <right/>
      <top style="medium">
        <color rgb="FFDDDDDD"/>
      </top>
      <bottom style="medium">
        <color rgb="FF0000FF"/>
      </bottom>
      <diagonal/>
    </border>
    <border>
      <left style="thin">
        <color rgb="FF0000FF"/>
      </left>
      <right/>
      <top style="thin">
        <color rgb="FFDDDDDD"/>
      </top>
      <bottom/>
      <diagonal/>
    </border>
    <border>
      <left/>
      <right/>
      <top style="thin">
        <color rgb="FFDDDDDD"/>
      </top>
      <bottom/>
      <diagonal/>
    </border>
    <border>
      <left style="thin">
        <color rgb="FF0000FF"/>
      </left>
      <right/>
      <top style="thin">
        <color rgb="FFDDDDDD"/>
      </top>
      <bottom style="thin">
        <color rgb="FF0000FF"/>
      </bottom>
      <diagonal/>
    </border>
    <border>
      <left/>
      <right/>
      <top style="thin">
        <color rgb="FFDDDDDD"/>
      </top>
      <bottom style="thin">
        <color rgb="FF0000FF"/>
      </bottom>
      <diagonal/>
    </border>
  </borders>
  <cellStyleXfs count="12">
    <xf numFmtId="0" fontId="0" fillId="0" borderId="0"/>
    <xf numFmtId="0" fontId="1" fillId="0" borderId="0" applyNumberFormat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" fillId="0" borderId="0" applyNumberFormat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 applyNumberFormat="0" applyFont="0" applyFill="0" applyBorder="0" applyAlignment="0" applyProtection="0"/>
  </cellStyleXfs>
  <cellXfs count="28">
    <xf numFmtId="0" fontId="0" fillId="0" borderId="0" xfId="0"/>
    <xf numFmtId="0" fontId="2" fillId="0" borderId="0" xfId="1" applyNumberFormat="1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horizontal="center" vertical="center"/>
    </xf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5" fillId="3" borderId="1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0" fillId="0" borderId="0" xfId="0"/>
    <xf numFmtId="4" fontId="0" fillId="0" borderId="0" xfId="0" applyNumberFormat="1"/>
    <xf numFmtId="0" fontId="6" fillId="2" borderId="3" xfId="0" applyFont="1" applyFill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6" fillId="4" borderId="4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horizontal="right" vertical="center" wrapText="1"/>
    </xf>
    <xf numFmtId="0" fontId="6" fillId="2" borderId="6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horizontal="right" vertical="center" wrapText="1"/>
    </xf>
    <xf numFmtId="0" fontId="5" fillId="4" borderId="9" xfId="0" applyFont="1" applyFill="1" applyBorder="1" applyAlignment="1">
      <alignment wrapText="1"/>
    </xf>
    <xf numFmtId="0" fontId="5" fillId="2" borderId="10" xfId="0" applyFont="1" applyFill="1" applyBorder="1" applyAlignment="1">
      <alignment wrapText="1"/>
    </xf>
    <xf numFmtId="0" fontId="5" fillId="3" borderId="9" xfId="0" applyFont="1" applyFill="1" applyBorder="1" applyAlignment="1">
      <alignment wrapText="1"/>
    </xf>
    <xf numFmtId="0" fontId="5" fillId="4" borderId="10" xfId="0" applyFont="1" applyFill="1" applyBorder="1" applyAlignment="1">
      <alignment wrapText="1"/>
    </xf>
    <xf numFmtId="0" fontId="5" fillId="3" borderId="11" xfId="0" applyFont="1" applyFill="1" applyBorder="1" applyAlignment="1">
      <alignment wrapText="1"/>
    </xf>
    <xf numFmtId="0" fontId="5" fillId="4" borderId="12" xfId="0" applyFont="1" applyFill="1" applyBorder="1" applyAlignment="1">
      <alignment wrapText="1"/>
    </xf>
    <xf numFmtId="0" fontId="0" fillId="0" borderId="0" xfId="0" applyFill="1"/>
    <xf numFmtId="0" fontId="0" fillId="2" borderId="0" xfId="0" applyFill="1"/>
  </cellXfs>
  <cellStyles count="12">
    <cellStyle name="Comma 2" xfId="2" xr:uid="{EF19A6A0-99F1-48A6-83DE-C8A8329996E1}"/>
    <cellStyle name="Navadno 9" xfId="4" xr:uid="{86D7349E-7D5E-4E3C-AD1C-F37B20462A96}"/>
    <cellStyle name="Normal" xfId="0" builtinId="0"/>
    <cellStyle name="Normal 2" xfId="1" xr:uid="{A6BF7564-6959-4349-8310-2F366B9E7115}"/>
    <cellStyle name="Normal 2 2" xfId="5" xr:uid="{6BA670AE-6CB6-4FDC-8404-268CF44EF6C6}"/>
    <cellStyle name="Normal 2 2 2" xfId="8" xr:uid="{BEC0E35B-1CE6-4A0C-808E-1FC4AAAF7064}"/>
    <cellStyle name="Normal 2 2 2 2" xfId="10" xr:uid="{F256321C-1913-4185-A8CB-C6F305FC1487}"/>
    <cellStyle name="Normal 3" xfId="7" xr:uid="{83CF32E6-9A28-471C-B9B3-0C64E0DF9FDA}"/>
    <cellStyle name="Normal 4" xfId="6" xr:uid="{1147B704-E961-4D2B-98C7-2F5F4F7406B6}"/>
    <cellStyle name="Normal 5" xfId="11" xr:uid="{14F2D8C7-382E-4A39-8A6A-896D9A08BEBC}"/>
    <cellStyle name="Normal 9" xfId="9" xr:uid="{837BE8CF-98B8-40D9-82E6-676EBC5687E4}"/>
    <cellStyle name="Percent 2" xfId="3" xr:uid="{FAB132B9-C262-43B9-ABDB-F0B715005B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Truncated Values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Truncated Values</a:t>
          </a:r>
        </a:p>
      </cx:txPr>
    </cx:title>
    <cx:plotArea>
      <cx:plotAreaRegion>
        <cx:series layoutId="clusteredColumn" uniqueId="{4FC37094-100D-4358-9444-FA0CA310E640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Rounded Values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Rounded Values</a:t>
          </a:r>
        </a:p>
      </cx:txPr>
    </cx:title>
    <cx:plotArea>
      <cx:plotAreaRegion>
        <cx:series layoutId="clusteredColumn" uniqueId="{AAB8EDA9-B9AC-4D6F-A788-13DCB5464524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Truncated Values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Truncated Values</a:t>
          </a:r>
        </a:p>
      </cx:txPr>
    </cx:title>
    <cx:plotArea>
      <cx:plotAreaRegion>
        <cx:series layoutId="clusteredColumn" uniqueId="{AE8ED3A6-26AE-4B9F-9CCB-23413907587F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Rounded Values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Rounded Values</a:t>
          </a:r>
        </a:p>
      </cx:txPr>
    </cx:title>
    <cx:plotArea>
      <cx:plotAreaRegion>
        <cx:series layoutId="clusteredColumn" uniqueId="{639545E8-4665-4F7B-AC00-A7FFE3B7F566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7</xdr:row>
      <xdr:rowOff>61912</xdr:rowOff>
    </xdr:from>
    <xdr:to>
      <xdr:col>19</xdr:col>
      <xdr:colOff>57150</xdr:colOff>
      <xdr:row>21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CFA1C70-5525-4687-B4F8-EEE61A47BD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44350" y="1395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419100</xdr:colOff>
      <xdr:row>22</xdr:row>
      <xdr:rowOff>71437</xdr:rowOff>
    </xdr:from>
    <xdr:to>
      <xdr:col>19</xdr:col>
      <xdr:colOff>114300</xdr:colOff>
      <xdr:row>36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F655F56-610A-44F4-86A0-684B120F38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1500" y="4262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4</xdr:row>
      <xdr:rowOff>95250</xdr:rowOff>
    </xdr:from>
    <xdr:to>
      <xdr:col>19</xdr:col>
      <xdr:colOff>457200</xdr:colOff>
      <xdr:row>18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D848334-5C18-464D-934E-319A32BD72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96750" y="857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171450</xdr:colOff>
      <xdr:row>20</xdr:row>
      <xdr:rowOff>19050</xdr:rowOff>
    </xdr:from>
    <xdr:to>
      <xdr:col>19</xdr:col>
      <xdr:colOff>476250</xdr:colOff>
      <xdr:row>34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D03BFDB-3834-4708-A007-E31170773A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0" y="3829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3B68-4774-4024-B9E4-662BA77A30E4}">
  <dimension ref="A1:S201"/>
  <sheetViews>
    <sheetView tabSelected="1" topLeftCell="A181" workbookViewId="0">
      <selection activeCell="J202" sqref="J202"/>
    </sheetView>
  </sheetViews>
  <sheetFormatPr defaultRowHeight="15" x14ac:dyDescent="0.25"/>
  <cols>
    <col min="1" max="1" width="49.5703125" customWidth="1"/>
    <col min="11" max="18" width="9.140625" style="10"/>
  </cols>
  <sheetData>
    <row r="1" spans="1:19" x14ac:dyDescent="0.25">
      <c r="A1" t="s">
        <v>0</v>
      </c>
      <c r="B1" t="s">
        <v>1</v>
      </c>
      <c r="C1" t="s">
        <v>391</v>
      </c>
      <c r="D1" t="s">
        <v>392</v>
      </c>
      <c r="E1" t="s">
        <v>393</v>
      </c>
      <c r="F1" t="s">
        <v>417</v>
      </c>
      <c r="G1" t="s">
        <v>394</v>
      </c>
      <c r="H1" t="s">
        <v>395</v>
      </c>
      <c r="I1" t="s">
        <v>396</v>
      </c>
      <c r="J1" t="s">
        <v>397</v>
      </c>
      <c r="K1" s="10" t="s">
        <v>431</v>
      </c>
      <c r="L1" s="10" t="s">
        <v>432</v>
      </c>
      <c r="M1" s="10" t="s">
        <v>433</v>
      </c>
      <c r="N1" s="10" t="s">
        <v>434</v>
      </c>
      <c r="O1" s="10" t="s">
        <v>435</v>
      </c>
      <c r="P1" s="10" t="s">
        <v>436</v>
      </c>
      <c r="Q1" s="10" t="s">
        <v>437</v>
      </c>
      <c r="R1" s="10" t="s">
        <v>438</v>
      </c>
      <c r="S1" t="s">
        <v>398</v>
      </c>
    </row>
    <row r="2" spans="1:19" x14ac:dyDescent="0.25">
      <c r="A2" t="s">
        <v>3</v>
      </c>
      <c r="B2" t="s">
        <v>2</v>
      </c>
      <c r="C2" s="10">
        <f>IFERROR(VLOOKUP(A2, 'Poverty Index'!$A$2:$B$102, 2, FALSE), -1)</f>
        <v>4</v>
      </c>
      <c r="D2" s="10">
        <f>IFERROR(VLOOKUP(A2, 'Human Freedom Index'!$A$2:$B$163, 2, FALSE), -1)</f>
        <v>-1</v>
      </c>
      <c r="E2" s="10">
        <f>IFERROR(VLOOKUP(A2, 'Global Peace Index'!$A$2:$B$163, 2, FALSE), -1)</f>
        <v>10</v>
      </c>
      <c r="F2" s="10">
        <f>IFERROR(VLOOKUP(A2, Militarization!$A$2:$B$156, 2, FALSE), -1)</f>
        <v>6</v>
      </c>
      <c r="G2" s="10">
        <f>IFERROR(VLOOKUP(A2, 'Global Burden of Disease'!$A$2:$B$197, 2, FALSE), -1)</f>
        <v>5</v>
      </c>
      <c r="H2" s="10">
        <f>IFERROR(VLOOKUP(A2, 'Human Development Index'!$A$2:$B$190, 2, FALSE), -1)</f>
        <v>7</v>
      </c>
      <c r="I2" s="10">
        <f>IFERROR(VLOOKUP(A2, 'Environmental Sustainability'!$A$2:$B$181, 2, FALSE), -1)</f>
        <v>9</v>
      </c>
      <c r="J2" s="10">
        <f>IFERROR(VLOOKUP(A2, 'Gender Inequality'!$A$2:$B$163, 2, FALSE), -1)</f>
        <v>8</v>
      </c>
      <c r="K2" s="10">
        <f>IFERROR(VLOOKUP(A2, 'Poverty Index'!$A$2:$D$102, 4, FALSE), -1)</f>
        <v>0.27172123999999998</v>
      </c>
      <c r="L2" s="10">
        <f>IFERROR(VLOOKUP(A2, 'Human Freedom Index'!$A$2:$D$163, 4, FALSE), -1)</f>
        <v>-1</v>
      </c>
      <c r="M2" s="10">
        <f>IFERROR(VLOOKUP(A2, 'Global Peace Index'!$A$2:$D$163, 4, FALSE), -1)</f>
        <v>3.6440000000000001</v>
      </c>
      <c r="N2" s="10">
        <f>IFERROR(VLOOKUP(A2, Militarization!$A$2:$D$156, 4, FALSE), -1)</f>
        <v>594</v>
      </c>
      <c r="O2" s="10">
        <f>IFERROR(VLOOKUP(A2, 'Global Burden of Disease'!$A$2:$D$197, 4, FALSE), -1)</f>
        <v>56925.15</v>
      </c>
      <c r="P2" s="10">
        <f>IFERROR(VLOOKUP(A2, 'Human Development Index'!$A$2:$D$190, 4, FALSE), -1)</f>
        <v>0.51100000000000001</v>
      </c>
      <c r="Q2" s="10">
        <f>IFERROR(VLOOKUP(A2, 'Environmental Sustainability'!$A$2:$D$181, 4, FALSE), -1)</f>
        <v>25.5</v>
      </c>
      <c r="R2" s="10">
        <f>IFERROR(VLOOKUP(A2, 'Gender Inequality'!$A$2:$D$163, 4, FALSE), -1)</f>
        <v>0.65500000000000003</v>
      </c>
      <c r="S2">
        <f>AVERAGEIF(C2:J2, "&gt;=0")</f>
        <v>7</v>
      </c>
    </row>
    <row r="3" spans="1:19" x14ac:dyDescent="0.25">
      <c r="A3" t="s">
        <v>7</v>
      </c>
      <c r="B3" t="s">
        <v>6</v>
      </c>
      <c r="C3" s="10">
        <f>IFERROR(VLOOKUP(A3, 'Poverty Index'!$A$2:$B$102, 2, FALSE), -1)</f>
        <v>0</v>
      </c>
      <c r="D3" s="10">
        <f>IFERROR(VLOOKUP(A3, 'Human Freedom Index'!$A$2:$B$163, 2, FALSE), -1)</f>
        <v>2</v>
      </c>
      <c r="E3" s="10">
        <f>IFERROR(VLOOKUP(A3, 'Global Peace Index'!$A$2:$B$163, 2, FALSE), -1)</f>
        <v>3</v>
      </c>
      <c r="F3" s="10">
        <f>IFERROR(VLOOKUP(A3, Militarization!$A$2:$B$156, 2, FALSE), -1)</f>
        <v>3</v>
      </c>
      <c r="G3" s="10">
        <f>IFERROR(VLOOKUP(A3, 'Global Burden of Disease'!$A$2:$B$197, 2, FALSE), -1)</f>
        <v>0</v>
      </c>
      <c r="H3" s="10">
        <f>IFERROR(VLOOKUP(A3, 'Human Development Index'!$A$2:$B$190, 2, FALSE), -1)</f>
        <v>2</v>
      </c>
      <c r="I3" s="10">
        <f>IFERROR(VLOOKUP(A3, 'Environmental Sustainability'!$A$2:$B$181, 2, FALSE), -1)</f>
        <v>5</v>
      </c>
      <c r="J3" s="10">
        <f>IFERROR(VLOOKUP(A3, 'Gender Inequality'!$A$2:$B$163, 2, FALSE), -1)</f>
        <v>2</v>
      </c>
      <c r="K3" s="10">
        <f>IFERROR(VLOOKUP(A3, 'Poverty Index'!$A$2:$D$102, 4, FALSE), -1)</f>
        <v>2.7478799999999999E-3</v>
      </c>
      <c r="L3" s="10">
        <f>IFERROR(VLOOKUP(A3, 'Poverty Index'!$A$2:$D$163, 4, FALSE), -1)</f>
        <v>2.7478799999999999E-3</v>
      </c>
      <c r="M3" s="10">
        <f>IFERROR(VLOOKUP(A3, 'Global Peace Index'!$A$2:$D$163, 4, FALSE), -1)</f>
        <v>1.8720000000000001</v>
      </c>
      <c r="N3" s="10">
        <f>IFERROR(VLOOKUP(A3, Militarization!$A$2:$D$156, 4, FALSE), -1)</f>
        <v>364</v>
      </c>
      <c r="O3" s="10">
        <f>IFERROR(VLOOKUP(A3, 'Global Burden of Disease'!$A$2:$D$197, 4, FALSE), -1)</f>
        <v>23013.69</v>
      </c>
      <c r="P3" s="10">
        <f>IFERROR(VLOOKUP(A3, 'Human Development Index'!$A$2:$D$190, 4, FALSE), -1)</f>
        <v>0.79500000000000004</v>
      </c>
      <c r="Q3" s="10">
        <f>IFERROR(VLOOKUP(A3, 'Environmental Sustainability'!$A$2:$D$181, 4, FALSE), -1)</f>
        <v>49</v>
      </c>
      <c r="R3" s="10">
        <f>IFERROR(VLOOKUP(A3, 'Gender Inequality'!$A$2:$D$163, 4, FALSE), -1)</f>
        <v>0.18099999999999999</v>
      </c>
      <c r="S3" s="10">
        <f t="shared" ref="S3:S54" si="0">AVERAGEIF(C3:J3, "&gt;=0")</f>
        <v>2.125</v>
      </c>
    </row>
    <row r="4" spans="1:19" x14ac:dyDescent="0.25">
      <c r="A4" t="s">
        <v>93</v>
      </c>
      <c r="B4" t="s">
        <v>92</v>
      </c>
      <c r="C4" s="10">
        <f>IFERROR(VLOOKUP(A4, 'Poverty Index'!$A$2:$B$102, 2, FALSE), -1)</f>
        <v>0</v>
      </c>
      <c r="D4" s="10">
        <f>IFERROR(VLOOKUP(A4, 'Human Freedom Index'!$A$2:$B$163, 2, FALSE), -1)</f>
        <v>7</v>
      </c>
      <c r="E4" s="10">
        <f>IFERROR(VLOOKUP(A4, 'Global Peace Index'!$A$2:$B$163, 2, FALSE), -1)</f>
        <v>4</v>
      </c>
      <c r="F4" s="10">
        <f>IFERROR(VLOOKUP(A4, Militarization!$A$2:$B$156, 2, FALSE), -1)</f>
        <v>8</v>
      </c>
      <c r="G4" s="10">
        <f>IFERROR(VLOOKUP(A4, 'Global Burden of Disease'!$A$2:$B$197, 2, FALSE), -1)</f>
        <v>1</v>
      </c>
      <c r="H4" s="10">
        <f>IFERROR(VLOOKUP(A4, 'Human Development Index'!$A$2:$B$190, 2, FALSE), -1)</f>
        <v>3</v>
      </c>
      <c r="I4" s="10">
        <f>IFERROR(VLOOKUP(A4, 'Environmental Sustainability'!$A$2:$B$181, 2, FALSE), -1)</f>
        <v>6</v>
      </c>
      <c r="J4" s="10">
        <f>IFERROR(VLOOKUP(A4, 'Gender Inequality'!$A$2:$B$163, 2, FALSE), -1)</f>
        <v>5</v>
      </c>
      <c r="K4" s="10">
        <f>IFERROR(VLOOKUP(A4, 'Poverty Index'!$A$2:$D$102, 4, FALSE), -1)</f>
        <v>8.1522599999999997E-3</v>
      </c>
      <c r="L4" s="10">
        <f>IFERROR(VLOOKUP(A4, 'Poverty Index'!$A$2:$D$163, 4, FALSE), -1)</f>
        <v>8.1522599999999997E-3</v>
      </c>
      <c r="M4" s="10">
        <f>IFERROR(VLOOKUP(A4, 'Global Peace Index'!$A$2:$D$163, 4, FALSE), -1)</f>
        <v>2.2869999999999999</v>
      </c>
      <c r="N4" s="10">
        <f>IFERROR(VLOOKUP(A4, Militarization!$A$2:$D$156, 4, FALSE), -1)</f>
        <v>743</v>
      </c>
      <c r="O4" s="10">
        <f>IFERROR(VLOOKUP(A4, 'Global Burden of Disease'!$A$2:$D$197, 4, FALSE), -1)</f>
        <v>24307.38</v>
      </c>
      <c r="P4" s="10">
        <f>IFERROR(VLOOKUP(A4, 'Human Development Index'!$A$2:$D$190, 4, FALSE), -1)</f>
        <v>0.748</v>
      </c>
      <c r="Q4" s="10">
        <f>IFERROR(VLOOKUP(A4, 'Environmental Sustainability'!$A$2:$D$181, 4, FALSE), -1)</f>
        <v>44.8</v>
      </c>
      <c r="R4" s="10">
        <f>IFERROR(VLOOKUP(A4, 'Gender Inequality'!$A$2:$D$163, 4, FALSE), -1)</f>
        <v>0.42899999999999999</v>
      </c>
      <c r="S4" s="10">
        <f t="shared" si="0"/>
        <v>4.25</v>
      </c>
    </row>
    <row r="5" spans="1:19" x14ac:dyDescent="0.25">
      <c r="A5" t="s">
        <v>352</v>
      </c>
      <c r="B5" t="s">
        <v>15</v>
      </c>
      <c r="C5" s="10">
        <f>IFERROR(VLOOKUP(A5, 'Poverty Index'!$A$2:$B$102, 2, FALSE), -1)</f>
        <v>-1</v>
      </c>
      <c r="D5" s="10">
        <f>IFERROR(VLOOKUP(A5, 'Human Freedom Index'!$A$2:$B$163, 2, FALSE), -1)</f>
        <v>-1</v>
      </c>
      <c r="E5" s="10">
        <f>IFERROR(VLOOKUP(A5, 'Global Peace Index'!$A$2:$B$163, 2, FALSE), -1)</f>
        <v>-1</v>
      </c>
      <c r="F5" s="10">
        <f>IFERROR(VLOOKUP(A5, Militarization!$A$2:$B$156, 2, FALSE), -1)</f>
        <v>-1</v>
      </c>
      <c r="G5" s="10">
        <f>IFERROR(VLOOKUP(A5, 'Global Burden of Disease'!$A$2:$B$197, 2, FALSE), -1)</f>
        <v>2</v>
      </c>
      <c r="H5" s="10">
        <f>IFERROR(VLOOKUP(A5, 'Human Development Index'!$A$2:$B$190, 2, FALSE), -1)</f>
        <v>-1</v>
      </c>
      <c r="I5" s="10">
        <f>IFERROR(VLOOKUP(A5, 'Environmental Sustainability'!$A$2:$B$181, 2, FALSE), -1)</f>
        <v>-1</v>
      </c>
      <c r="J5" s="10">
        <f>IFERROR(VLOOKUP(A5, 'Gender Inequality'!$A$2:$B$163, 2, FALSE), -1)</f>
        <v>-1</v>
      </c>
      <c r="K5" s="10">
        <f>IFERROR(VLOOKUP(A5, 'Poverty Index'!$A$2:$D$102, 4, FALSE), -1)</f>
        <v>-1</v>
      </c>
      <c r="L5" s="10">
        <f>IFERROR(VLOOKUP(A5, 'Poverty Index'!$A$2:$D$163, 4, FALSE), -1)</f>
        <v>-1</v>
      </c>
      <c r="M5" s="10">
        <f>IFERROR(VLOOKUP(A5, 'Global Peace Index'!$A$2:$D$163, 4, FALSE), -1)</f>
        <v>-1</v>
      </c>
      <c r="N5" s="10">
        <f>IFERROR(VLOOKUP(A5, Militarization!$A$2:$D$156, 4, FALSE), -1)</f>
        <v>-1</v>
      </c>
      <c r="O5" s="10">
        <f>IFERROR(VLOOKUP(A5, 'Global Burden of Disease'!$A$2:$D$197, 4, FALSE), -1)</f>
        <v>32093.02</v>
      </c>
      <c r="P5" s="10">
        <f>IFERROR(VLOOKUP(A5, 'Human Development Index'!$A$2:$D$190, 4, FALSE), -1)</f>
        <v>-1</v>
      </c>
      <c r="Q5" s="10">
        <f>IFERROR(VLOOKUP(A5, 'Environmental Sustainability'!$A$2:$D$181, 4, FALSE), -1)</f>
        <v>-1</v>
      </c>
      <c r="R5" s="10">
        <f>IFERROR(VLOOKUP(A5, 'Gender Inequality'!$A$2:$D$163, 4, FALSE), -1)</f>
        <v>-1</v>
      </c>
      <c r="S5" s="10">
        <f t="shared" si="0"/>
        <v>2</v>
      </c>
    </row>
    <row r="6" spans="1:19" x14ac:dyDescent="0.25">
      <c r="A6" t="s">
        <v>9</v>
      </c>
      <c r="B6" t="s">
        <v>8</v>
      </c>
      <c r="C6" s="10">
        <f>IFERROR(VLOOKUP(A6, 'Poverty Index'!$A$2:$B$102, 2, FALSE), -1)</f>
        <v>-1</v>
      </c>
      <c r="D6" s="10">
        <f>IFERROR(VLOOKUP(A6, 'Human Freedom Index'!$A$2:$B$163, 2, FALSE), -1)</f>
        <v>-1</v>
      </c>
      <c r="E6" s="10">
        <f>IFERROR(VLOOKUP(A6, 'Global Peace Index'!$A$2:$B$163, 2, FALSE), -1)</f>
        <v>-1</v>
      </c>
      <c r="F6" s="10">
        <f>IFERROR(VLOOKUP(A6, Militarization!$A$2:$B$156, 2, FALSE), -1)</f>
        <v>-1</v>
      </c>
      <c r="G6" s="10">
        <f>IFERROR(VLOOKUP(A6, 'Global Burden of Disease'!$A$2:$B$197, 2, FALSE), -1)</f>
        <v>0</v>
      </c>
      <c r="H6" s="10">
        <f>IFERROR(VLOOKUP(A6, 'Human Development Index'!$A$2:$B$190, 2, FALSE), -1)</f>
        <v>1</v>
      </c>
      <c r="I6" s="10">
        <f>IFERROR(VLOOKUP(A6, 'Environmental Sustainability'!$A$2:$B$181, 2, FALSE), -1)</f>
        <v>-1</v>
      </c>
      <c r="J6" s="10">
        <f>IFERROR(VLOOKUP(A6, 'Gender Inequality'!$A$2:$B$163, 2, FALSE), -1)</f>
        <v>-1</v>
      </c>
      <c r="K6" s="10">
        <f>IFERROR(VLOOKUP(A6, 'Poverty Index'!$A$2:$D$102, 4, FALSE), -1)</f>
        <v>-1</v>
      </c>
      <c r="L6" s="10">
        <f>IFERROR(VLOOKUP(A6, 'Poverty Index'!$A$2:$D$163, 4, FALSE), -1)</f>
        <v>-1</v>
      </c>
      <c r="M6" s="10">
        <f>IFERROR(VLOOKUP(A6, 'Global Peace Index'!$A$2:$D$163, 4, FALSE), -1)</f>
        <v>-1</v>
      </c>
      <c r="N6" s="10">
        <f>IFERROR(VLOOKUP(A6, Militarization!$A$2:$D$156, 4, FALSE), -1)</f>
        <v>-1</v>
      </c>
      <c r="O6" s="10">
        <f>IFERROR(VLOOKUP(A6, 'Global Burden of Disease'!$A$2:$D$197, 4, FALSE), -1)</f>
        <v>17946.37</v>
      </c>
      <c r="P6" s="10">
        <f>IFERROR(VLOOKUP(A6, 'Human Development Index'!$A$2:$D$190, 4, FALSE), -1)</f>
        <v>0.86799999999999999</v>
      </c>
      <c r="Q6" s="10">
        <f>IFERROR(VLOOKUP(A6, 'Environmental Sustainability'!$A$2:$D$181, 4, FALSE), -1)</f>
        <v>-1</v>
      </c>
      <c r="R6" s="10">
        <f>IFERROR(VLOOKUP(A6, 'Gender Inequality'!$A$2:$D$163, 4, FALSE), -1)</f>
        <v>-1</v>
      </c>
      <c r="S6" s="10">
        <f t="shared" si="0"/>
        <v>0.5</v>
      </c>
    </row>
    <row r="7" spans="1:19" x14ac:dyDescent="0.25">
      <c r="A7" t="s">
        <v>5</v>
      </c>
      <c r="B7" t="s">
        <v>4</v>
      </c>
      <c r="C7" s="10">
        <f>IFERROR(VLOOKUP(A7, 'Poverty Index'!$A$2:$B$102, 2, FALSE), -1)</f>
        <v>4</v>
      </c>
      <c r="D7" s="10">
        <f>IFERROR(VLOOKUP(A7, 'Human Freedom Index'!$A$2:$B$163, 2, FALSE), -1)</f>
        <v>6</v>
      </c>
      <c r="E7" s="10">
        <f>IFERROR(VLOOKUP(A7, 'Global Peace Index'!$A$2:$B$163, 2, FALSE), -1)</f>
        <v>3</v>
      </c>
      <c r="F7" s="10">
        <f>IFERROR(VLOOKUP(A7, Militarization!$A$2:$B$156, 2, FALSE), -1)</f>
        <v>7</v>
      </c>
      <c r="G7" s="10">
        <f>IFERROR(VLOOKUP(A7, 'Global Burden of Disease'!$A$2:$B$197, 2, FALSE), -1)</f>
        <v>4</v>
      </c>
      <c r="H7" s="10">
        <f>IFERROR(VLOOKUP(A7, 'Human Development Index'!$A$2:$B$190, 2, FALSE), -1)</f>
        <v>6</v>
      </c>
      <c r="I7" s="10">
        <f>IFERROR(VLOOKUP(A7, 'Environmental Sustainability'!$A$2:$B$181, 2, FALSE), -1)</f>
        <v>8</v>
      </c>
      <c r="J7" s="10">
        <f>IFERROR(VLOOKUP(A7, 'Gender Inequality'!$A$2:$B$163, 2, FALSE), -1)</f>
        <v>6</v>
      </c>
      <c r="K7" s="10">
        <f>IFERROR(VLOOKUP(A7, 'Poverty Index'!$A$2:$D$102, 4, FALSE), -1)</f>
        <v>0.28243506000000002</v>
      </c>
      <c r="L7" s="10">
        <f>IFERROR(VLOOKUP(A7, 'Poverty Index'!$A$2:$D$163, 4, FALSE), -1)</f>
        <v>0.28243506000000002</v>
      </c>
      <c r="M7" s="10">
        <f>IFERROR(VLOOKUP(A7, 'Global Peace Index'!$A$2:$D$163, 4, FALSE), -1)</f>
        <v>2.0870000000000002</v>
      </c>
      <c r="N7" s="10">
        <f>IFERROR(VLOOKUP(A7, Militarization!$A$2:$D$156, 4, FALSE), -1)</f>
        <v>679</v>
      </c>
      <c r="O7" s="10">
        <f>IFERROR(VLOOKUP(A7, 'Global Burden of Disease'!$A$2:$D$197, 4, FALSE), -1)</f>
        <v>51390.41</v>
      </c>
      <c r="P7" s="10">
        <f>IFERROR(VLOOKUP(A7, 'Human Development Index'!$A$2:$D$190, 4, FALSE), -1)</f>
        <v>0.58099999999999996</v>
      </c>
      <c r="Q7" s="10">
        <f>IFERROR(VLOOKUP(A7, 'Environmental Sustainability'!$A$2:$D$181, 4, FALSE), -1)</f>
        <v>29.7</v>
      </c>
      <c r="R7" s="10">
        <f>IFERROR(VLOOKUP(A7, 'Gender Inequality'!$A$2:$D$163, 4, FALSE), -1)</f>
        <v>0.53600000000000003</v>
      </c>
      <c r="S7" s="10">
        <f t="shared" si="0"/>
        <v>5.5</v>
      </c>
    </row>
    <row r="8" spans="1:19" x14ac:dyDescent="0.25">
      <c r="A8" t="s">
        <v>353</v>
      </c>
      <c r="B8" t="s">
        <v>17</v>
      </c>
      <c r="C8" s="10">
        <f>IFERROR(VLOOKUP(A8, 'Poverty Index'!$A$2:$B$102, 2, FALSE), -1)</f>
        <v>-1</v>
      </c>
      <c r="D8" s="10">
        <f>IFERROR(VLOOKUP(A8, 'Human Freedom Index'!$A$2:$B$163, 2, FALSE), -1)</f>
        <v>-1</v>
      </c>
      <c r="E8" s="10">
        <f>IFERROR(VLOOKUP(A8, 'Global Peace Index'!$A$2:$B$163, 2, FALSE), -1)</f>
        <v>-1</v>
      </c>
      <c r="F8" s="10">
        <f>IFERROR(VLOOKUP(A8, Militarization!$A$2:$B$156, 2, FALSE), -1)</f>
        <v>-1</v>
      </c>
      <c r="G8" s="10">
        <f>IFERROR(VLOOKUP(A8, 'Global Burden of Disease'!$A$2:$B$197, 2, FALSE), -1)</f>
        <v>1</v>
      </c>
      <c r="H8" s="10">
        <f>IFERROR(VLOOKUP(A8, 'Human Development Index'!$A$2:$B$190, 2, FALSE), -1)</f>
        <v>3</v>
      </c>
      <c r="I8" s="10">
        <f>IFERROR(VLOOKUP(A8, 'Environmental Sustainability'!$A$2:$B$181, 2, FALSE), -1)</f>
        <v>5</v>
      </c>
      <c r="J8" s="10">
        <f>IFERROR(VLOOKUP(A8, 'Gender Inequality'!$A$2:$B$163, 2, FALSE), -1)</f>
        <v>-1</v>
      </c>
      <c r="K8" s="10">
        <f>IFERROR(VLOOKUP(A8, 'Poverty Index'!$A$2:$D$102, 4, FALSE), -1)</f>
        <v>-1</v>
      </c>
      <c r="L8" s="10">
        <f>IFERROR(VLOOKUP(A8, 'Poverty Index'!$A$2:$D$163, 4, FALSE), -1)</f>
        <v>-1</v>
      </c>
      <c r="M8" s="10">
        <f>IFERROR(VLOOKUP(A8, 'Global Peace Index'!$A$2:$D$163, 4, FALSE), -1)</f>
        <v>-1</v>
      </c>
      <c r="N8" s="10">
        <f>IFERROR(VLOOKUP(A8, Militarization!$A$2:$D$156, 4, FALSE), -1)</f>
        <v>-1</v>
      </c>
      <c r="O8" s="10">
        <f>IFERROR(VLOOKUP(A8, 'Global Burden of Disease'!$A$2:$D$197, 4, FALSE), -1)</f>
        <v>24391.82</v>
      </c>
      <c r="P8" s="10">
        <f>IFERROR(VLOOKUP(A8, 'Human Development Index'!$A$2:$D$190, 4, FALSE), -1)</f>
        <v>0.77800000000000002</v>
      </c>
      <c r="Q8" s="10">
        <f>IFERROR(VLOOKUP(A8, 'Environmental Sustainability'!$A$2:$D$181, 4, FALSE), -1)</f>
        <v>48.5</v>
      </c>
      <c r="R8" s="10">
        <f>IFERROR(VLOOKUP(A8, 'Gender Inequality'!$A$2:$D$163, 4, FALSE), -1)</f>
        <v>-1</v>
      </c>
      <c r="S8" s="10">
        <f t="shared" si="0"/>
        <v>3</v>
      </c>
    </row>
    <row r="9" spans="1:19" x14ac:dyDescent="0.25">
      <c r="A9" t="s">
        <v>12</v>
      </c>
      <c r="B9" t="s">
        <v>11</v>
      </c>
      <c r="C9" s="10">
        <f>IFERROR(VLOOKUP(A9, 'Poverty Index'!$A$2:$B$102, 2, FALSE), -1)</f>
        <v>-1</v>
      </c>
      <c r="D9" s="10">
        <f>IFERROR(VLOOKUP(A9, 'Human Freedom Index'!$A$2:$B$163, 2, FALSE), -1)</f>
        <v>3</v>
      </c>
      <c r="E9" s="10">
        <f>IFERROR(VLOOKUP(A9, 'Global Peace Index'!$A$2:$B$163, 2, FALSE), -1)</f>
        <v>3</v>
      </c>
      <c r="F9" s="10">
        <f>IFERROR(VLOOKUP(A9, Militarization!$A$2:$B$156, 2, FALSE), -1)</f>
        <v>5</v>
      </c>
      <c r="G9" s="10">
        <f>IFERROR(VLOOKUP(A9, 'Global Burden of Disease'!$A$2:$B$197, 2, FALSE), -1)</f>
        <v>1</v>
      </c>
      <c r="H9" s="10">
        <f>IFERROR(VLOOKUP(A9, 'Human Development Index'!$A$2:$B$190, 2, FALSE), -1)</f>
        <v>1</v>
      </c>
      <c r="I9" s="10">
        <f>IFERROR(VLOOKUP(A9, 'Environmental Sustainability'!$A$2:$B$181, 2, FALSE), -1)</f>
        <v>5</v>
      </c>
      <c r="J9" s="10">
        <f>IFERROR(VLOOKUP(A9, 'Gender Inequality'!$A$2:$B$163, 2, FALSE), -1)</f>
        <v>3</v>
      </c>
      <c r="K9" s="10">
        <f>IFERROR(VLOOKUP(A9, 'Poverty Index'!$A$2:$D$102, 4, FALSE), -1)</f>
        <v>-1</v>
      </c>
      <c r="L9" s="10">
        <f>IFERROR(VLOOKUP(A9, 'Poverty Index'!$A$2:$D$163, 4, FALSE), -1)</f>
        <v>-1</v>
      </c>
      <c r="M9" s="10">
        <f>IFERROR(VLOOKUP(A9, 'Global Peace Index'!$A$2:$D$163, 4, FALSE), -1)</f>
        <v>1.978</v>
      </c>
      <c r="N9" s="10">
        <f>IFERROR(VLOOKUP(A9, Militarization!$A$2:$D$156, 4, FALSE), -1)</f>
        <v>498</v>
      </c>
      <c r="O9" s="10">
        <f>IFERROR(VLOOKUP(A9, 'Global Burden of Disease'!$A$2:$D$197, 4, FALSE), -1)</f>
        <v>24632.59</v>
      </c>
      <c r="P9" s="10">
        <f>IFERROR(VLOOKUP(A9, 'Human Development Index'!$A$2:$D$190, 4, FALSE), -1)</f>
        <v>0.84499999999999997</v>
      </c>
      <c r="Q9" s="10">
        <f>IFERROR(VLOOKUP(A9, 'Environmental Sustainability'!$A$2:$D$181, 4, FALSE), -1)</f>
        <v>52.2</v>
      </c>
      <c r="R9" s="10">
        <f>IFERROR(VLOOKUP(A9, 'Gender Inequality'!$A$2:$D$163, 4, FALSE), -1)</f>
        <v>0.32800000000000001</v>
      </c>
      <c r="S9" s="10">
        <f t="shared" si="0"/>
        <v>3</v>
      </c>
    </row>
    <row r="10" spans="1:19" x14ac:dyDescent="0.25">
      <c r="A10" t="s">
        <v>14</v>
      </c>
      <c r="B10" t="s">
        <v>13</v>
      </c>
      <c r="C10" s="10">
        <f>IFERROR(VLOOKUP(A10, 'Poverty Index'!$A$2:$B$102, 2, FALSE), -1)</f>
        <v>0</v>
      </c>
      <c r="D10" s="10">
        <f>IFERROR(VLOOKUP(A10, 'Human Freedom Index'!$A$2:$B$163, 2, FALSE), -1)</f>
        <v>2</v>
      </c>
      <c r="E10" s="10">
        <f>IFERROR(VLOOKUP(A10, 'Global Peace Index'!$A$2:$B$163, 2, FALSE), -1)</f>
        <v>4</v>
      </c>
      <c r="F10" s="10">
        <f>IFERROR(VLOOKUP(A10, Militarization!$A$2:$B$156, 2, FALSE), -1)</f>
        <v>9</v>
      </c>
      <c r="G10" s="10">
        <f>IFERROR(VLOOKUP(A10, 'Global Burden of Disease'!$A$2:$B$197, 2, FALSE), -1)</f>
        <v>1</v>
      </c>
      <c r="H10" s="10">
        <f>IFERROR(VLOOKUP(A10, 'Human Development Index'!$A$2:$B$190, 2, FALSE), -1)</f>
        <v>3</v>
      </c>
      <c r="I10" s="10">
        <f>IFERROR(VLOOKUP(A10, 'Environmental Sustainability'!$A$2:$B$181, 2, FALSE), -1)</f>
        <v>5</v>
      </c>
      <c r="J10" s="10">
        <f>IFERROR(VLOOKUP(A10, 'Gender Inequality'!$A$2:$B$163, 2, FALSE), -1)</f>
        <v>2</v>
      </c>
      <c r="K10" s="10">
        <f>IFERROR(VLOOKUP(A10, 'Poverty Index'!$A$2:$D$102, 4, FALSE), -1)</f>
        <v>6.7544999999999997E-4</v>
      </c>
      <c r="L10" s="10">
        <f>IFERROR(VLOOKUP(A10, 'Poverty Index'!$A$2:$D$163, 4, FALSE), -1)</f>
        <v>6.7544999999999997E-4</v>
      </c>
      <c r="M10" s="10">
        <f>IFERROR(VLOOKUP(A10, 'Global Peace Index'!$A$2:$D$163, 4, FALSE), -1)</f>
        <v>2.1349999999999998</v>
      </c>
      <c r="N10" s="10">
        <f>IFERROR(VLOOKUP(A10, Militarization!$A$2:$D$156, 4, FALSE), -1)</f>
        <v>860.05</v>
      </c>
      <c r="O10" s="10">
        <f>IFERROR(VLOOKUP(A10, 'Global Burden of Disease'!$A$2:$D$197, 4, FALSE), -1)</f>
        <v>25136.06</v>
      </c>
      <c r="P10" s="10">
        <f>IFERROR(VLOOKUP(A10, 'Human Development Index'!$A$2:$D$190, 4, FALSE), -1)</f>
        <v>0.77600000000000002</v>
      </c>
      <c r="Q10" s="10">
        <f>IFERROR(VLOOKUP(A10, 'Environmental Sustainability'!$A$2:$D$181, 4, FALSE), -1)</f>
        <v>52.3</v>
      </c>
      <c r="R10" s="10">
        <f>IFERROR(VLOOKUP(A10, 'Gender Inequality'!$A$2:$D$163, 4, FALSE), -1)</f>
        <v>0.245</v>
      </c>
      <c r="S10" s="10">
        <f t="shared" si="0"/>
        <v>3.25</v>
      </c>
    </row>
    <row r="11" spans="1:19" x14ac:dyDescent="0.25">
      <c r="A11" t="s">
        <v>19</v>
      </c>
      <c r="B11" t="s">
        <v>18</v>
      </c>
      <c r="C11" s="10">
        <f>IFERROR(VLOOKUP(A11, 'Poverty Index'!$A$2:$B$102, 2, FALSE), -1)</f>
        <v>-1</v>
      </c>
      <c r="D11" s="10">
        <f>IFERROR(VLOOKUP(A11, 'Human Freedom Index'!$A$2:$B$163, 2, FALSE), -1)</f>
        <v>0</v>
      </c>
      <c r="E11" s="10">
        <f>IFERROR(VLOOKUP(A11, 'Global Peace Index'!$A$2:$B$163, 2, FALSE), -1)</f>
        <v>1</v>
      </c>
      <c r="F11" s="10">
        <f>IFERROR(VLOOKUP(A11, Militarization!$A$2:$B$156, 2, FALSE), -1)</f>
        <v>6</v>
      </c>
      <c r="G11" s="10">
        <f>IFERROR(VLOOKUP(A11, 'Global Burden of Disease'!$A$2:$B$197, 2, FALSE), -1)</f>
        <v>0</v>
      </c>
      <c r="H11" s="10">
        <f>IFERROR(VLOOKUP(A11, 'Human Development Index'!$A$2:$B$190, 2, FALSE), -1)</f>
        <v>0</v>
      </c>
      <c r="I11" s="10">
        <f>IFERROR(VLOOKUP(A11, 'Environmental Sustainability'!$A$2:$B$181, 2, FALSE), -1)</f>
        <v>1</v>
      </c>
      <c r="J11" s="10">
        <f>IFERROR(VLOOKUP(A11, 'Gender Inequality'!$A$2:$B$163, 2, FALSE), -1)</f>
        <v>0</v>
      </c>
      <c r="K11" s="10">
        <f>IFERROR(VLOOKUP(A11, 'Poverty Index'!$A$2:$D$102, 4, FALSE), -1)</f>
        <v>-1</v>
      </c>
      <c r="L11" s="10">
        <f>IFERROR(VLOOKUP(A11, 'Poverty Index'!$A$2:$D$163, 4, FALSE), -1)</f>
        <v>-1</v>
      </c>
      <c r="M11" s="10">
        <f>IFERROR(VLOOKUP(A11, 'Global Peace Index'!$A$2:$D$163, 4, FALSE), -1)</f>
        <v>1.3859999999999999</v>
      </c>
      <c r="N11" s="10">
        <f>IFERROR(VLOOKUP(A11, Militarization!$A$2:$D$156, 4, FALSE), -1)</f>
        <v>592</v>
      </c>
      <c r="O11" s="10">
        <f>IFERROR(VLOOKUP(A11, 'Global Burden of Disease'!$A$2:$D$197, 4, FALSE), -1)</f>
        <v>19037.63</v>
      </c>
      <c r="P11" s="10">
        <f>IFERROR(VLOOKUP(A11, 'Human Development Index'!$A$2:$D$190, 4, FALSE), -1)</f>
        <v>0.94399999999999995</v>
      </c>
      <c r="Q11" s="10">
        <f>IFERROR(VLOOKUP(A11, 'Environmental Sustainability'!$A$2:$D$181, 4, FALSE), -1)</f>
        <v>74.900000000000006</v>
      </c>
      <c r="R11" s="10">
        <f>IFERROR(VLOOKUP(A11, 'Gender Inequality'!$A$2:$D$163, 4, FALSE), -1)</f>
        <v>9.7000000000000003E-2</v>
      </c>
      <c r="S11" s="10">
        <f t="shared" si="0"/>
        <v>1.1428571428571428</v>
      </c>
    </row>
    <row r="12" spans="1:19" x14ac:dyDescent="0.25">
      <c r="A12" t="s">
        <v>21</v>
      </c>
      <c r="B12" t="s">
        <v>20</v>
      </c>
      <c r="C12" s="10">
        <f>IFERROR(VLOOKUP(A12, 'Poverty Index'!$A$2:$B$102, 2, FALSE), -1)</f>
        <v>-1</v>
      </c>
      <c r="D12" s="10">
        <f>IFERROR(VLOOKUP(A12, 'Human Freedom Index'!$A$2:$B$163, 2, FALSE), -1)</f>
        <v>0</v>
      </c>
      <c r="E12" s="10">
        <f>IFERROR(VLOOKUP(A12, 'Global Peace Index'!$A$2:$B$163, 2, FALSE), -1)</f>
        <v>0</v>
      </c>
      <c r="F12" s="10">
        <f>IFERROR(VLOOKUP(A12, Militarization!$A$2:$B$156, 2, FALSE), -1)</f>
        <v>6</v>
      </c>
      <c r="G12" s="10">
        <f>IFERROR(VLOOKUP(A12, 'Global Burden of Disease'!$A$2:$B$197, 2, FALSE), -1)</f>
        <v>0</v>
      </c>
      <c r="H12" s="10">
        <f>IFERROR(VLOOKUP(A12, 'Human Development Index'!$A$2:$B$190, 2, FALSE), -1)</f>
        <v>0</v>
      </c>
      <c r="I12" s="10">
        <f>IFERROR(VLOOKUP(A12, 'Environmental Sustainability'!$A$2:$B$181, 2, FALSE), -1)</f>
        <v>0</v>
      </c>
      <c r="J12" s="10">
        <f>IFERROR(VLOOKUP(A12, 'Gender Inequality'!$A$2:$B$163, 2, FALSE), -1)</f>
        <v>0</v>
      </c>
      <c r="K12" s="10">
        <f>IFERROR(VLOOKUP(A12, 'Poverty Index'!$A$2:$D$102, 4, FALSE), -1)</f>
        <v>-1</v>
      </c>
      <c r="L12" s="10">
        <f>IFERROR(VLOOKUP(A12, 'Poverty Index'!$A$2:$D$163, 4, FALSE), -1)</f>
        <v>-1</v>
      </c>
      <c r="M12" s="10">
        <f>IFERROR(VLOOKUP(A12, 'Global Peace Index'!$A$2:$D$163, 4, FALSE), -1)</f>
        <v>1.2749999999999999</v>
      </c>
      <c r="N12" s="10">
        <f>IFERROR(VLOOKUP(A12, Militarization!$A$2:$D$156, 4, FALSE), -1)</f>
        <v>579</v>
      </c>
      <c r="O12" s="10">
        <f>IFERROR(VLOOKUP(A12, 'Global Burden of Disease'!$A$2:$D$197, 4, FALSE), -1)</f>
        <v>18620.939999999999</v>
      </c>
      <c r="P12" s="10">
        <f>IFERROR(VLOOKUP(A12, 'Human Development Index'!$A$2:$D$190, 4, FALSE), -1)</f>
        <v>0.92200000000000004</v>
      </c>
      <c r="Q12" s="10">
        <f>IFERROR(VLOOKUP(A12, 'Environmental Sustainability'!$A$2:$D$181, 4, FALSE), -1)</f>
        <v>79.599999999999994</v>
      </c>
      <c r="R12" s="10">
        <f>IFERROR(VLOOKUP(A12, 'Gender Inequality'!$A$2:$D$163, 4, FALSE), -1)</f>
        <v>6.9000000000000006E-2</v>
      </c>
      <c r="S12" s="10">
        <f t="shared" si="0"/>
        <v>0.8571428571428571</v>
      </c>
    </row>
    <row r="13" spans="1:19" x14ac:dyDescent="0.25">
      <c r="A13" t="s">
        <v>23</v>
      </c>
      <c r="B13" t="s">
        <v>22</v>
      </c>
      <c r="C13" s="10">
        <f>IFERROR(VLOOKUP(A13, 'Poverty Index'!$A$2:$B$102, 2, FALSE), -1)</f>
        <v>-1</v>
      </c>
      <c r="D13" s="10">
        <f>IFERROR(VLOOKUP(A13, 'Human Freedom Index'!$A$2:$B$163, 2, FALSE), -1)</f>
        <v>5</v>
      </c>
      <c r="E13" s="10">
        <f>IFERROR(VLOOKUP(A13, 'Global Peace Index'!$A$2:$B$163, 2, FALSE), -1)</f>
        <v>4</v>
      </c>
      <c r="F13" s="10">
        <f>IFERROR(VLOOKUP(A13, Militarization!$A$2:$B$156, 2, FALSE), -1)</f>
        <v>8</v>
      </c>
      <c r="G13" s="10">
        <f>IFERROR(VLOOKUP(A13, 'Global Burden of Disease'!$A$2:$B$197, 2, FALSE), -1)</f>
        <v>2</v>
      </c>
      <c r="H13" s="10">
        <f>IFERROR(VLOOKUP(A13, 'Human Development Index'!$A$2:$B$190, 2, FALSE), -1)</f>
        <v>3</v>
      </c>
      <c r="I13" s="10">
        <f>IFERROR(VLOOKUP(A13, 'Environmental Sustainability'!$A$2:$B$181, 2, FALSE), -1)</f>
        <v>6</v>
      </c>
      <c r="J13" s="10">
        <f>IFERROR(VLOOKUP(A13, 'Gender Inequality'!$A$2:$B$163, 2, FALSE), -1)</f>
        <v>3</v>
      </c>
      <c r="K13" s="10">
        <f>IFERROR(VLOOKUP(A13, 'Poverty Index'!$A$2:$D$102, 4, FALSE), -1)</f>
        <v>-1</v>
      </c>
      <c r="L13" s="10">
        <f>IFERROR(VLOOKUP(A13, 'Poverty Index'!$A$2:$D$163, 4, FALSE), -1)</f>
        <v>-1</v>
      </c>
      <c r="M13" s="10">
        <f>IFERROR(VLOOKUP(A13, 'Global Peace Index'!$A$2:$D$163, 4, FALSE), -1)</f>
        <v>2.2999999999999998</v>
      </c>
      <c r="N13" s="10">
        <f>IFERROR(VLOOKUP(A13, Militarization!$A$2:$D$156, 4, FALSE), -1)</f>
        <v>815.68</v>
      </c>
      <c r="O13" s="10">
        <f>IFERROR(VLOOKUP(A13, 'Global Burden of Disease'!$A$2:$D$197, 4, FALSE), -1)</f>
        <v>34532.29</v>
      </c>
      <c r="P13" s="10">
        <f>IFERROR(VLOOKUP(A13, 'Human Development Index'!$A$2:$D$190, 4, FALSE), -1)</f>
        <v>0.75600000000000001</v>
      </c>
      <c r="Q13" s="10">
        <f>IFERROR(VLOOKUP(A13, 'Environmental Sustainability'!$A$2:$D$181, 4, FALSE), -1)</f>
        <v>46.5</v>
      </c>
      <c r="R13" s="10">
        <f>IFERROR(VLOOKUP(A13, 'Gender Inequality'!$A$2:$D$163, 4, FALSE), -1)</f>
        <v>0.32300000000000001</v>
      </c>
      <c r="S13" s="10">
        <f t="shared" si="0"/>
        <v>4.4285714285714288</v>
      </c>
    </row>
    <row r="14" spans="1:19" x14ac:dyDescent="0.25">
      <c r="A14" t="s">
        <v>38</v>
      </c>
      <c r="B14" t="s">
        <v>37</v>
      </c>
      <c r="C14" s="10">
        <f>IFERROR(VLOOKUP(A14, 'Poverty Index'!$A$2:$B$102, 2, FALSE), -1)</f>
        <v>-1</v>
      </c>
      <c r="D14" s="10">
        <f>IFERROR(VLOOKUP(A14, 'Human Freedom Index'!$A$2:$B$163, 2, FALSE), -1)</f>
        <v>2</v>
      </c>
      <c r="E14" s="10">
        <f>IFERROR(VLOOKUP(A14, 'Global Peace Index'!$A$2:$B$163, 2, FALSE), -1)</f>
        <v>-1</v>
      </c>
      <c r="F14" s="10">
        <f>IFERROR(VLOOKUP(A14, Militarization!$A$2:$B$156, 2, FALSE), -1)</f>
        <v>-1</v>
      </c>
      <c r="G14" s="10">
        <f>IFERROR(VLOOKUP(A14, 'Global Burden of Disease'!$A$2:$B$197, 2, FALSE), -1)</f>
        <v>1</v>
      </c>
      <c r="H14" s="10">
        <f>IFERROR(VLOOKUP(A14, 'Human Development Index'!$A$2:$B$190, 2, FALSE), -1)</f>
        <v>2</v>
      </c>
      <c r="I14" s="10">
        <f>IFERROR(VLOOKUP(A14, 'Environmental Sustainability'!$A$2:$B$181, 2, FALSE), -1)</f>
        <v>6</v>
      </c>
      <c r="J14" s="10">
        <f>IFERROR(VLOOKUP(A14, 'Gender Inequality'!$A$2:$B$163, 2, FALSE), -1)</f>
        <v>4</v>
      </c>
      <c r="K14" s="10">
        <f>IFERROR(VLOOKUP(A14, 'Poverty Index'!$A$2:$D$102, 4, FALSE), -1)</f>
        <v>-1</v>
      </c>
      <c r="L14" s="10">
        <f>IFERROR(VLOOKUP(A14, 'Poverty Index'!$A$2:$D$163, 4, FALSE), -1)</f>
        <v>-1</v>
      </c>
      <c r="M14" s="10">
        <f>IFERROR(VLOOKUP(A14, 'Global Peace Index'!$A$2:$D$163, 4, FALSE), -1)</f>
        <v>-1</v>
      </c>
      <c r="N14" s="10">
        <f>IFERROR(VLOOKUP(A14, Militarization!$A$2:$D$156, 4, FALSE), -1)</f>
        <v>-1</v>
      </c>
      <c r="O14" s="10">
        <f>IFERROR(VLOOKUP(A14, 'Global Burden of Disease'!$A$2:$D$197, 4, FALSE), -1)</f>
        <v>29002.59</v>
      </c>
      <c r="P14" s="10">
        <f>IFERROR(VLOOKUP(A14, 'Human Development Index'!$A$2:$D$190, 4, FALSE), -1)</f>
        <v>0.81399999999999995</v>
      </c>
      <c r="Q14" s="10">
        <f>IFERROR(VLOOKUP(A14, 'Environmental Sustainability'!$A$2:$D$181, 4, FALSE), -1)</f>
        <v>43.5</v>
      </c>
      <c r="R14" s="10">
        <f>IFERROR(VLOOKUP(A14, 'Gender Inequality'!$A$2:$D$163, 4, FALSE), -1)</f>
        <v>0.34100000000000003</v>
      </c>
      <c r="S14" s="10">
        <f t="shared" si="0"/>
        <v>3</v>
      </c>
    </row>
    <row r="15" spans="1:19" x14ac:dyDescent="0.25">
      <c r="A15" t="s">
        <v>36</v>
      </c>
      <c r="B15" t="s">
        <v>35</v>
      </c>
      <c r="C15" s="10">
        <f>IFERROR(VLOOKUP(A15, 'Poverty Index'!$A$2:$B$102, 2, FALSE), -1)</f>
        <v>-1</v>
      </c>
      <c r="D15" s="10">
        <f>IFERROR(VLOOKUP(A15, 'Human Freedom Index'!$A$2:$B$163, 2, FALSE), -1)</f>
        <v>5</v>
      </c>
      <c r="E15" s="10">
        <f>IFERROR(VLOOKUP(A15, 'Global Peace Index'!$A$2:$B$163, 2, FALSE), -1)</f>
        <v>4</v>
      </c>
      <c r="F15" s="10">
        <f>IFERROR(VLOOKUP(A15, Militarization!$A$2:$B$156, 2, FALSE), -1)</f>
        <v>8</v>
      </c>
      <c r="G15" s="10">
        <f>IFERROR(VLOOKUP(A15, 'Global Burden of Disease'!$A$2:$B$197, 2, FALSE), -1)</f>
        <v>0</v>
      </c>
      <c r="H15" s="10">
        <f>IFERROR(VLOOKUP(A15, 'Human Development Index'!$A$2:$B$190, 2, FALSE), -1)</f>
        <v>1</v>
      </c>
      <c r="I15" s="10">
        <f>IFERROR(VLOOKUP(A15, 'Environmental Sustainability'!$A$2:$B$181, 2, FALSE), -1)</f>
        <v>5</v>
      </c>
      <c r="J15" s="10">
        <f>IFERROR(VLOOKUP(A15, 'Gender Inequality'!$A$2:$B$163, 2, FALSE), -1)</f>
        <v>2</v>
      </c>
      <c r="K15" s="10">
        <f>IFERROR(VLOOKUP(A15, 'Poverty Index'!$A$2:$D$102, 4, FALSE), -1)</f>
        <v>-1</v>
      </c>
      <c r="L15" s="10">
        <f>IFERROR(VLOOKUP(A15, 'Poverty Index'!$A$2:$D$163, 4, FALSE), -1)</f>
        <v>-1</v>
      </c>
      <c r="M15" s="10">
        <f>IFERROR(VLOOKUP(A15, 'Global Peace Index'!$A$2:$D$163, 4, FALSE), -1)</f>
        <v>2.2090000000000001</v>
      </c>
      <c r="N15" s="10">
        <f>IFERROR(VLOOKUP(A15, Militarization!$A$2:$D$156, 4, FALSE), -1)</f>
        <v>739</v>
      </c>
      <c r="O15" s="10">
        <f>IFERROR(VLOOKUP(A15, 'Global Burden of Disease'!$A$2:$D$197, 4, FALSE), -1)</f>
        <v>21249.86</v>
      </c>
      <c r="P15" s="10">
        <f>IFERROR(VLOOKUP(A15, 'Human Development Index'!$A$2:$D$190, 4, FALSE), -1)</f>
        <v>0.85199999999999998</v>
      </c>
      <c r="Q15" s="10">
        <f>IFERROR(VLOOKUP(A15, 'Environmental Sustainability'!$A$2:$D$181, 4, FALSE), -1)</f>
        <v>51</v>
      </c>
      <c r="R15" s="10">
        <f>IFERROR(VLOOKUP(A15, 'Gender Inequality'!$A$2:$D$163, 4, FALSE), -1)</f>
        <v>0.21199999999999999</v>
      </c>
      <c r="S15" s="10">
        <f t="shared" si="0"/>
        <v>3.5714285714285716</v>
      </c>
    </row>
    <row r="16" spans="1:19" x14ac:dyDescent="0.25">
      <c r="A16" t="s">
        <v>32</v>
      </c>
      <c r="B16" t="s">
        <v>31</v>
      </c>
      <c r="C16" s="10">
        <f>IFERROR(VLOOKUP(A16, 'Poverty Index'!$A$2:$B$102, 2, FALSE), -1)</f>
        <v>3</v>
      </c>
      <c r="D16" s="10">
        <f>IFERROR(VLOOKUP(A16, 'Human Freedom Index'!$A$2:$B$163, 2, FALSE), -1)</f>
        <v>6</v>
      </c>
      <c r="E16" s="10">
        <f>IFERROR(VLOOKUP(A16, 'Global Peace Index'!$A$2:$B$163, 2, FALSE), -1)</f>
        <v>4</v>
      </c>
      <c r="F16" s="10">
        <f>IFERROR(VLOOKUP(A16, Militarization!$A$2:$B$156, 2, FALSE), -1)</f>
        <v>5</v>
      </c>
      <c r="G16" s="10">
        <f>IFERROR(VLOOKUP(A16, 'Global Burden of Disease'!$A$2:$B$197, 2, FALSE), -1)</f>
        <v>2</v>
      </c>
      <c r="H16" s="10">
        <f>IFERROR(VLOOKUP(A16, 'Human Development Index'!$A$2:$B$190, 2, FALSE), -1)</f>
        <v>5</v>
      </c>
      <c r="I16" s="10">
        <f>IFERROR(VLOOKUP(A16, 'Environmental Sustainability'!$A$2:$B$181, 2, FALSE), -1)</f>
        <v>8</v>
      </c>
      <c r="J16" s="10">
        <f>IFERROR(VLOOKUP(A16, 'Gender Inequality'!$A$2:$B$163, 2, FALSE), -1)</f>
        <v>6</v>
      </c>
      <c r="K16" s="10">
        <f>IFERROR(VLOOKUP(A16, 'Poverty Index'!$A$2:$D$102, 4, FALSE), -1)</f>
        <v>0.19791469</v>
      </c>
      <c r="L16" s="10">
        <f>IFERROR(VLOOKUP(A16, 'Poverty Index'!$A$2:$D$163, 4, FALSE), -1)</f>
        <v>0.19791469</v>
      </c>
      <c r="M16" s="10">
        <f>IFERROR(VLOOKUP(A16, 'Global Peace Index'!$A$2:$D$163, 4, FALSE), -1)</f>
        <v>2.121</v>
      </c>
      <c r="N16" s="10">
        <f>IFERROR(VLOOKUP(A16, Militarization!$A$2:$D$156, 4, FALSE), -1)</f>
        <v>474</v>
      </c>
      <c r="O16" s="10">
        <f>IFERROR(VLOOKUP(A16, 'Global Burden of Disease'!$A$2:$D$197, 4, FALSE), -1)</f>
        <v>33089.660000000003</v>
      </c>
      <c r="P16" s="10">
        <f>IFERROR(VLOOKUP(A16, 'Human Development Index'!$A$2:$D$190, 4, FALSE), -1)</f>
        <v>0.63200000000000001</v>
      </c>
      <c r="Q16" s="10">
        <f>IFERROR(VLOOKUP(A16, 'Environmental Sustainability'!$A$2:$D$181, 4, FALSE), -1)</f>
        <v>29</v>
      </c>
      <c r="R16" s="10">
        <f>IFERROR(VLOOKUP(A16, 'Gender Inequality'!$A$2:$D$163, 4, FALSE), -1)</f>
        <v>0.53700000000000003</v>
      </c>
      <c r="S16" s="10">
        <f t="shared" si="0"/>
        <v>4.875</v>
      </c>
    </row>
    <row r="17" spans="1:19" x14ac:dyDescent="0.25">
      <c r="A17" t="s">
        <v>50</v>
      </c>
      <c r="B17" t="s">
        <v>49</v>
      </c>
      <c r="C17" s="10">
        <f>IFERROR(VLOOKUP(A17, 'Poverty Index'!$A$2:$B$102, 2, FALSE), -1)</f>
        <v>0</v>
      </c>
      <c r="D17" s="10">
        <f>IFERROR(VLOOKUP(A17, 'Human Freedom Index'!$A$2:$B$163, 2, FALSE), -1)</f>
        <v>3</v>
      </c>
      <c r="E17" s="10">
        <f>IFERROR(VLOOKUP(A17, 'Global Peace Index'!$A$2:$B$163, 2, FALSE), -1)</f>
        <v>-1</v>
      </c>
      <c r="F17" s="10">
        <f>IFERROR(VLOOKUP(A17, Militarization!$A$2:$B$156, 2, FALSE), -1)</f>
        <v>-1</v>
      </c>
      <c r="G17" s="10">
        <f>IFERROR(VLOOKUP(A17, 'Global Burden of Disease'!$A$2:$B$197, 2, FALSE), -1)</f>
        <v>1</v>
      </c>
      <c r="H17" s="10">
        <f>IFERROR(VLOOKUP(A17, 'Human Development Index'!$A$2:$B$190, 2, FALSE), -1)</f>
        <v>2</v>
      </c>
      <c r="I17" s="10">
        <f>IFERROR(VLOOKUP(A17, 'Environmental Sustainability'!$A$2:$B$181, 2, FALSE), -1)</f>
        <v>6</v>
      </c>
      <c r="J17" s="10">
        <f>IFERROR(VLOOKUP(A17, 'Gender Inequality'!$A$2:$B$163, 2, FALSE), -1)</f>
        <v>2</v>
      </c>
      <c r="K17" s="10">
        <f>IFERROR(VLOOKUP(A17, 'Poverty Index'!$A$2:$D$102, 4, FALSE), -1)</f>
        <v>8.5288599999999992E-3</v>
      </c>
      <c r="L17" s="10">
        <f>IFERROR(VLOOKUP(A17, 'Poverty Index'!$A$2:$D$163, 4, FALSE), -1)</f>
        <v>8.5288599999999992E-3</v>
      </c>
      <c r="M17" s="10">
        <f>IFERROR(VLOOKUP(A17, 'Global Peace Index'!$A$2:$D$163, 4, FALSE), -1)</f>
        <v>-1</v>
      </c>
      <c r="N17" s="10">
        <f>IFERROR(VLOOKUP(A17, Militarization!$A$2:$D$156, 4, FALSE), -1)</f>
        <v>-1</v>
      </c>
      <c r="O17" s="10">
        <f>IFERROR(VLOOKUP(A17, 'Global Burden of Disease'!$A$2:$D$197, 4, FALSE), -1)</f>
        <v>23743.58</v>
      </c>
      <c r="P17" s="10">
        <f>IFERROR(VLOOKUP(A17, 'Human Development Index'!$A$2:$D$190, 4, FALSE), -1)</f>
        <v>0.81399999999999995</v>
      </c>
      <c r="Q17" s="10">
        <f>IFERROR(VLOOKUP(A17, 'Environmental Sustainability'!$A$2:$D$181, 4, FALSE), -1)</f>
        <v>45.6</v>
      </c>
      <c r="R17" s="10">
        <f>IFERROR(VLOOKUP(A17, 'Gender Inequality'!$A$2:$D$163, 4, FALSE), -1)</f>
        <v>0.252</v>
      </c>
      <c r="S17" s="10">
        <f t="shared" si="0"/>
        <v>2.3333333333333335</v>
      </c>
    </row>
    <row r="18" spans="1:19" x14ac:dyDescent="0.25">
      <c r="A18" t="s">
        <v>41</v>
      </c>
      <c r="B18" t="s">
        <v>40</v>
      </c>
      <c r="C18" s="10">
        <f>IFERROR(VLOOKUP(A18, 'Poverty Index'!$A$2:$B$102, 2, FALSE), -1)</f>
        <v>-1</v>
      </c>
      <c r="D18" s="10">
        <f>IFERROR(VLOOKUP(A18, 'Human Freedom Index'!$A$2:$B$163, 2, FALSE), -1)</f>
        <v>4</v>
      </c>
      <c r="E18" s="10">
        <f>IFERROR(VLOOKUP(A18, 'Global Peace Index'!$A$2:$B$163, 2, FALSE), -1)</f>
        <v>4</v>
      </c>
      <c r="F18" s="10">
        <f>IFERROR(VLOOKUP(A18, Militarization!$A$2:$B$156, 2, FALSE), -1)</f>
        <v>8</v>
      </c>
      <c r="G18" s="10">
        <f>IFERROR(VLOOKUP(A18, 'Global Burden of Disease'!$A$2:$B$197, 2, FALSE), -1)</f>
        <v>1</v>
      </c>
      <c r="H18" s="10">
        <f>IFERROR(VLOOKUP(A18, 'Human Development Index'!$A$2:$B$190, 2, FALSE), -1)</f>
        <v>2</v>
      </c>
      <c r="I18" s="10">
        <f>IFERROR(VLOOKUP(A18, 'Environmental Sustainability'!$A$2:$B$181, 2, FALSE), -1)</f>
        <v>4</v>
      </c>
      <c r="J18" s="10">
        <f>IFERROR(VLOOKUP(A18, 'Gender Inequality'!$A$2:$B$163, 2, FALSE), -1)</f>
        <v>1</v>
      </c>
      <c r="K18" s="10">
        <f>IFERROR(VLOOKUP(A18, 'Poverty Index'!$A$2:$D$102, 4, FALSE), -1)</f>
        <v>-1</v>
      </c>
      <c r="L18" s="10">
        <f>IFERROR(VLOOKUP(A18, 'Poverty Index'!$A$2:$D$163, 4, FALSE), -1)</f>
        <v>-1</v>
      </c>
      <c r="M18" s="10">
        <f>IFERROR(VLOOKUP(A18, 'Global Peace Index'!$A$2:$D$163, 4, FALSE), -1)</f>
        <v>2.1110000000000002</v>
      </c>
      <c r="N18" s="10">
        <f>IFERROR(VLOOKUP(A18, Militarization!$A$2:$D$156, 4, FALSE), -1)</f>
        <v>819.07</v>
      </c>
      <c r="O18" s="10">
        <f>IFERROR(VLOOKUP(A18, 'Global Burden of Disease'!$A$2:$D$197, 4, FALSE), -1)</f>
        <v>28326.77</v>
      </c>
      <c r="P18" s="10">
        <f>IFERROR(VLOOKUP(A18, 'Human Development Index'!$A$2:$D$190, 4, FALSE), -1)</f>
        <v>0.82299999999999995</v>
      </c>
      <c r="Q18" s="10">
        <f>IFERROR(VLOOKUP(A18, 'Environmental Sustainability'!$A$2:$D$181, 4, FALSE), -1)</f>
        <v>53</v>
      </c>
      <c r="R18" s="10">
        <f>IFERROR(VLOOKUP(A18, 'Gender Inequality'!$A$2:$D$163, 4, FALSE), -1)</f>
        <v>0.11799999999999999</v>
      </c>
      <c r="S18" s="10">
        <f t="shared" si="0"/>
        <v>3.4285714285714284</v>
      </c>
    </row>
    <row r="19" spans="1:19" x14ac:dyDescent="0.25">
      <c r="A19" t="s">
        <v>27</v>
      </c>
      <c r="B19" t="s">
        <v>26</v>
      </c>
      <c r="C19" s="10">
        <f>IFERROR(VLOOKUP(A19, 'Poverty Index'!$A$2:$B$102, 2, FALSE), -1)</f>
        <v>-1</v>
      </c>
      <c r="D19" s="10">
        <f>IFERROR(VLOOKUP(A19, 'Human Freedom Index'!$A$2:$B$163, 2, FALSE), -1)</f>
        <v>1</v>
      </c>
      <c r="E19" s="10">
        <f>IFERROR(VLOOKUP(A19, 'Global Peace Index'!$A$2:$B$163, 2, FALSE), -1)</f>
        <v>1</v>
      </c>
      <c r="F19" s="10">
        <f>IFERROR(VLOOKUP(A19, Militarization!$A$2:$B$156, 2, FALSE), -1)</f>
        <v>5</v>
      </c>
      <c r="G19" s="10">
        <f>IFERROR(VLOOKUP(A19, 'Global Burden of Disease'!$A$2:$B$197, 2, FALSE), -1)</f>
        <v>0</v>
      </c>
      <c r="H19" s="10">
        <f>IFERROR(VLOOKUP(A19, 'Human Development Index'!$A$2:$B$190, 2, FALSE), -1)</f>
        <v>0</v>
      </c>
      <c r="I19" s="10">
        <f>IFERROR(VLOOKUP(A19, 'Environmental Sustainability'!$A$2:$B$181, 2, FALSE), -1)</f>
        <v>1</v>
      </c>
      <c r="J19" s="10">
        <f>IFERROR(VLOOKUP(A19, 'Gender Inequality'!$A$2:$B$163, 2, FALSE), -1)</f>
        <v>0</v>
      </c>
      <c r="K19" s="10">
        <f>IFERROR(VLOOKUP(A19, 'Poverty Index'!$A$2:$D$102, 4, FALSE), -1)</f>
        <v>-1</v>
      </c>
      <c r="L19" s="10">
        <f>IFERROR(VLOOKUP(A19, 'Poverty Index'!$A$2:$D$163, 4, FALSE), -1)</f>
        <v>-1</v>
      </c>
      <c r="M19" s="10">
        <f>IFERROR(VLOOKUP(A19, 'Global Peace Index'!$A$2:$D$163, 4, FALSE), -1)</f>
        <v>1.496</v>
      </c>
      <c r="N19" s="10">
        <f>IFERROR(VLOOKUP(A19, Militarization!$A$2:$D$156, 4, FALSE), -1)</f>
        <v>536</v>
      </c>
      <c r="O19" s="10">
        <f>IFERROR(VLOOKUP(A19, 'Global Burden of Disease'!$A$2:$D$197, 4, FALSE), -1)</f>
        <v>19465.349999999999</v>
      </c>
      <c r="P19" s="10">
        <f>IFERROR(VLOOKUP(A19, 'Human Development Index'!$A$2:$D$190, 4, FALSE), -1)</f>
        <v>0.93100000000000005</v>
      </c>
      <c r="Q19" s="10">
        <f>IFERROR(VLOOKUP(A19, 'Environmental Sustainability'!$A$2:$D$181, 4, FALSE), -1)</f>
        <v>73.3</v>
      </c>
      <c r="R19" s="10">
        <f>IFERROR(VLOOKUP(A19, 'Gender Inequality'!$A$2:$D$163, 4, FALSE), -1)</f>
        <v>4.2999999999999997E-2</v>
      </c>
      <c r="S19" s="10">
        <f t="shared" si="0"/>
        <v>1.1428571428571428</v>
      </c>
    </row>
    <row r="20" spans="1:19" x14ac:dyDescent="0.25">
      <c r="A20" t="s">
        <v>43</v>
      </c>
      <c r="B20" t="s">
        <v>42</v>
      </c>
      <c r="C20" s="10">
        <f>IFERROR(VLOOKUP(A20, 'Poverty Index'!$A$2:$B$102, 2, FALSE), -1)</f>
        <v>0</v>
      </c>
      <c r="D20" s="10">
        <f>IFERROR(VLOOKUP(A20, 'Human Freedom Index'!$A$2:$B$163, 2, FALSE), -1)</f>
        <v>3</v>
      </c>
      <c r="E20" s="10">
        <f>IFERROR(VLOOKUP(A20, 'Global Peace Index'!$A$2:$B$163, 2, FALSE), -1)</f>
        <v>-1</v>
      </c>
      <c r="F20" s="10">
        <f>IFERROR(VLOOKUP(A20, Militarization!$A$2:$B$156, 2, FALSE), -1)</f>
        <v>4</v>
      </c>
      <c r="G20" s="10">
        <f>IFERROR(VLOOKUP(A20, 'Global Burden of Disease'!$A$2:$B$197, 2, FALSE), -1)</f>
        <v>1</v>
      </c>
      <c r="H20" s="10">
        <f>IFERROR(VLOOKUP(A20, 'Human Development Index'!$A$2:$B$190, 2, FALSE), -1)</f>
        <v>4</v>
      </c>
      <c r="I20" s="10">
        <f>IFERROR(VLOOKUP(A20, 'Environmental Sustainability'!$A$2:$B$181, 2, FALSE), -1)</f>
        <v>6</v>
      </c>
      <c r="J20" s="10">
        <f>IFERROR(VLOOKUP(A20, 'Gender Inequality'!$A$2:$B$163, 2, FALSE), -1)</f>
        <v>5</v>
      </c>
      <c r="K20" s="10">
        <f>IFERROR(VLOOKUP(A20, 'Poverty Index'!$A$2:$D$102, 4, FALSE), -1)</f>
        <v>1.7108829999999998E-2</v>
      </c>
      <c r="L20" s="10">
        <f>IFERROR(VLOOKUP(A20, 'Poverty Index'!$A$2:$D$163, 4, FALSE), -1)</f>
        <v>1.7108829999999998E-2</v>
      </c>
      <c r="M20" s="10">
        <f>IFERROR(VLOOKUP(A20, 'Global Peace Index'!$A$2:$D$163, 4, FALSE), -1)</f>
        <v>-1</v>
      </c>
      <c r="N20" s="10">
        <f>IFERROR(VLOOKUP(A20, Militarization!$A$2:$D$156, 4, FALSE), -1)</f>
        <v>431</v>
      </c>
      <c r="O20" s="10">
        <f>IFERROR(VLOOKUP(A20, 'Global Burden of Disease'!$A$2:$D$197, 4, FALSE), -1)</f>
        <v>29790.639999999999</v>
      </c>
      <c r="P20" s="10">
        <f>IFERROR(VLOOKUP(A20, 'Human Development Index'!$A$2:$D$190, 4, FALSE), -1)</f>
        <v>0.71599999999999997</v>
      </c>
      <c r="Q20" s="10">
        <f>IFERROR(VLOOKUP(A20, 'Environmental Sustainability'!$A$2:$D$181, 4, FALSE), -1)</f>
        <v>41.9</v>
      </c>
      <c r="R20" s="10">
        <f>IFERROR(VLOOKUP(A20, 'Gender Inequality'!$A$2:$D$163, 4, FALSE), -1)</f>
        <v>0.41499999999999998</v>
      </c>
      <c r="S20" s="10">
        <f t="shared" si="0"/>
        <v>3.2857142857142856</v>
      </c>
    </row>
    <row r="21" spans="1:19" x14ac:dyDescent="0.25">
      <c r="A21" t="s">
        <v>29</v>
      </c>
      <c r="B21" t="s">
        <v>28</v>
      </c>
      <c r="C21" s="10">
        <f>IFERROR(VLOOKUP(A21, 'Poverty Index'!$A$2:$B$102, 2, FALSE), -1)</f>
        <v>6</v>
      </c>
      <c r="D21" s="10">
        <f>IFERROR(VLOOKUP(A21, 'Human Freedom Index'!$A$2:$B$163, 2, FALSE), -1)</f>
        <v>4</v>
      </c>
      <c r="E21" s="10">
        <f>IFERROR(VLOOKUP(A21, 'Global Peace Index'!$A$2:$B$163, 2, FALSE), -1)</f>
        <v>4</v>
      </c>
      <c r="F21" s="10">
        <f>IFERROR(VLOOKUP(A21, Militarization!$A$2:$B$156, 2, FALSE), -1)</f>
        <v>4</v>
      </c>
      <c r="G21" s="10">
        <f>IFERROR(VLOOKUP(A21, 'Global Burden of Disease'!$A$2:$B$197, 2, FALSE), -1)</f>
        <v>4</v>
      </c>
      <c r="H21" s="10">
        <f>IFERROR(VLOOKUP(A21, 'Human Development Index'!$A$2:$B$190, 2, FALSE), -1)</f>
        <v>7</v>
      </c>
      <c r="I21" s="10">
        <f>IFERROR(VLOOKUP(A21, 'Environmental Sustainability'!$A$2:$B$181, 2, FALSE), -1)</f>
        <v>8</v>
      </c>
      <c r="J21" s="10">
        <f>IFERROR(VLOOKUP(A21, 'Gender Inequality'!$A$2:$B$163, 2, FALSE), -1)</f>
        <v>7</v>
      </c>
      <c r="K21" s="10">
        <f>IFERROR(VLOOKUP(A21, 'Poverty Index'!$A$2:$D$102, 4, FALSE), -1)</f>
        <v>0.36767483000000001</v>
      </c>
      <c r="L21" s="10">
        <f>IFERROR(VLOOKUP(A21, 'Poverty Index'!$A$2:$D$163, 4, FALSE), -1)</f>
        <v>0.36767483000000001</v>
      </c>
      <c r="M21" s="10">
        <f>IFERROR(VLOOKUP(A21, 'Global Peace Index'!$A$2:$D$163, 4, FALSE), -1)</f>
        <v>2.1819999999999999</v>
      </c>
      <c r="N21" s="10">
        <f>IFERROR(VLOOKUP(A21, Militarization!$A$2:$D$156, 4, FALSE), -1)</f>
        <v>460</v>
      </c>
      <c r="O21" s="10">
        <f>IFERROR(VLOOKUP(A21, 'Global Burden of Disease'!$A$2:$D$197, 4, FALSE), -1)</f>
        <v>50235.16</v>
      </c>
      <c r="P21" s="10">
        <f>IFERROR(VLOOKUP(A21, 'Human Development Index'!$A$2:$D$190, 4, FALSE), -1)</f>
        <v>0.54500000000000004</v>
      </c>
      <c r="Q21" s="10">
        <f>IFERROR(VLOOKUP(A21, 'Environmental Sustainability'!$A$2:$D$181, 4, FALSE), -1)</f>
        <v>30</v>
      </c>
      <c r="R21" s="10">
        <f>IFERROR(VLOOKUP(A21, 'Gender Inequality'!$A$2:$D$163, 4, FALSE), -1)</f>
        <v>0.61199999999999999</v>
      </c>
      <c r="S21" s="10">
        <f t="shared" si="0"/>
        <v>5.5</v>
      </c>
    </row>
    <row r="22" spans="1:19" x14ac:dyDescent="0.25">
      <c r="A22" t="s">
        <v>45</v>
      </c>
      <c r="B22" t="s">
        <v>44</v>
      </c>
      <c r="C22" s="10">
        <f>IFERROR(VLOOKUP(A22, 'Poverty Index'!$A$2:$B$102, 2, FALSE), -1)</f>
        <v>-1</v>
      </c>
      <c r="D22" s="10">
        <f>IFERROR(VLOOKUP(A22, 'Human Freedom Index'!$A$2:$B$163, 2, FALSE), -1)</f>
        <v>-1</v>
      </c>
      <c r="E22" s="10">
        <f>IFERROR(VLOOKUP(A22, 'Global Peace Index'!$A$2:$B$163, 2, FALSE), -1)</f>
        <v>-1</v>
      </c>
      <c r="F22" s="10">
        <f>IFERROR(VLOOKUP(A22, Militarization!$A$2:$B$156, 2, FALSE), -1)</f>
        <v>-1</v>
      </c>
      <c r="G22" s="10">
        <f>IFERROR(VLOOKUP(A22, 'Global Burden of Disease'!$A$2:$B$197, 2, FALSE), -1)</f>
        <v>0</v>
      </c>
      <c r="H22" s="10">
        <f>IFERROR(VLOOKUP(A22, 'Human Development Index'!$A$2:$B$190, 2, FALSE), -1)</f>
        <v>-1</v>
      </c>
      <c r="I22" s="10">
        <f>IFERROR(VLOOKUP(A22, 'Environmental Sustainability'!$A$2:$B$181, 2, FALSE), -1)</f>
        <v>-1</v>
      </c>
      <c r="J22" s="10">
        <f>IFERROR(VLOOKUP(A22, 'Gender Inequality'!$A$2:$B$163, 2, FALSE), -1)</f>
        <v>-1</v>
      </c>
      <c r="K22" s="10">
        <f>IFERROR(VLOOKUP(A22, 'Poverty Index'!$A$2:$D$102, 4, FALSE), -1)</f>
        <v>-1</v>
      </c>
      <c r="L22" s="10">
        <f>IFERROR(VLOOKUP(A22, 'Poverty Index'!$A$2:$D$163, 4, FALSE), -1)</f>
        <v>-1</v>
      </c>
      <c r="M22" s="10">
        <f>IFERROR(VLOOKUP(A22, 'Global Peace Index'!$A$2:$D$163, 4, FALSE), -1)</f>
        <v>-1</v>
      </c>
      <c r="N22" s="10">
        <f>IFERROR(VLOOKUP(A22, Militarization!$A$2:$D$156, 4, FALSE), -1)</f>
        <v>-1</v>
      </c>
      <c r="O22" s="10">
        <f>IFERROR(VLOOKUP(A22, 'Global Burden of Disease'!$A$2:$D$197, 4, FALSE), -1)</f>
        <v>18276.099999999999</v>
      </c>
      <c r="P22" s="10">
        <f>IFERROR(VLOOKUP(A22, 'Human Development Index'!$A$2:$D$190, 4, FALSE), -1)</f>
        <v>-1</v>
      </c>
      <c r="Q22" s="10">
        <f>IFERROR(VLOOKUP(A22, 'Environmental Sustainability'!$A$2:$D$181, 4, FALSE), -1)</f>
        <v>-1</v>
      </c>
      <c r="R22" s="10">
        <f>IFERROR(VLOOKUP(A22, 'Gender Inequality'!$A$2:$D$163, 4, FALSE), -1)</f>
        <v>-1</v>
      </c>
      <c r="S22" s="10">
        <f t="shared" si="0"/>
        <v>0</v>
      </c>
    </row>
    <row r="23" spans="1:19" x14ac:dyDescent="0.25">
      <c r="A23" t="s">
        <v>53</v>
      </c>
      <c r="B23" t="s">
        <v>52</v>
      </c>
      <c r="C23" s="10">
        <f>IFERROR(VLOOKUP(A23, 'Poverty Index'!$A$2:$B$102, 2, FALSE), -1)</f>
        <v>2</v>
      </c>
      <c r="D23" s="10">
        <f>IFERROR(VLOOKUP(A23, 'Human Freedom Index'!$A$2:$B$163, 2, FALSE), -1)</f>
        <v>4</v>
      </c>
      <c r="E23" s="10">
        <f>IFERROR(VLOOKUP(A23, 'Global Peace Index'!$A$2:$B$163, 2, FALSE), -1)</f>
        <v>1</v>
      </c>
      <c r="F23" s="10">
        <f>IFERROR(VLOOKUP(A23, Militarization!$A$2:$B$156, 2, FALSE), -1)</f>
        <v>-1</v>
      </c>
      <c r="G23" s="10">
        <f>IFERROR(VLOOKUP(A23, 'Global Burden of Disease'!$A$2:$B$197, 2, FALSE), -1)</f>
        <v>1</v>
      </c>
      <c r="H23" s="10">
        <f>IFERROR(VLOOKUP(A23, 'Human Development Index'!$A$2:$B$190, 2, FALSE), -1)</f>
        <v>5</v>
      </c>
      <c r="I23" s="10">
        <f>IFERROR(VLOOKUP(A23, 'Environmental Sustainability'!$A$2:$B$181, 2, FALSE), -1)</f>
        <v>7</v>
      </c>
      <c r="J23" s="10">
        <f>IFERROR(VLOOKUP(A23, 'Gender Inequality'!$A$2:$B$163, 2, FALSE), -1)</f>
        <v>5</v>
      </c>
      <c r="K23" s="10">
        <f>IFERROR(VLOOKUP(A23, 'Poverty Index'!$A$2:$D$102, 4, FALSE), -1)</f>
        <v>0.17486399</v>
      </c>
      <c r="L23" s="10">
        <f>IFERROR(VLOOKUP(A23, 'Poverty Index'!$A$2:$D$163, 4, FALSE), -1)</f>
        <v>0.17486399</v>
      </c>
      <c r="M23" s="10">
        <f>IFERROR(VLOOKUP(A23, 'Global Peace Index'!$A$2:$D$163, 4, FALSE), -1)</f>
        <v>1.5009999999999999</v>
      </c>
      <c r="N23" s="10">
        <f>IFERROR(VLOOKUP(A23, Militarization!$A$2:$D$156, 4, FALSE), -1)</f>
        <v>-1</v>
      </c>
      <c r="O23" s="10">
        <f>IFERROR(VLOOKUP(A23, 'Global Burden of Disease'!$A$2:$D$197, 4, FALSE), -1)</f>
        <v>29095.83</v>
      </c>
      <c r="P23" s="10">
        <f>IFERROR(VLOOKUP(A23, 'Human Development Index'!$A$2:$D$190, 4, FALSE), -1)</f>
        <v>0.65400000000000003</v>
      </c>
      <c r="Q23" s="10">
        <f>IFERROR(VLOOKUP(A23, 'Environmental Sustainability'!$A$2:$D$181, 4, FALSE), -1)</f>
        <v>39.299999999999997</v>
      </c>
      <c r="R23" s="10">
        <f>IFERROR(VLOOKUP(A23, 'Gender Inequality'!$A$2:$D$163, 4, FALSE), -1)</f>
        <v>0.42099999999999999</v>
      </c>
      <c r="S23" s="10">
        <f t="shared" si="0"/>
        <v>3.5714285714285716</v>
      </c>
    </row>
    <row r="24" spans="1:19" x14ac:dyDescent="0.25">
      <c r="A24" s="26" t="s">
        <v>356</v>
      </c>
      <c r="B24" t="s">
        <v>46</v>
      </c>
      <c r="C24" s="10">
        <f>IFERROR(VLOOKUP(A24, 'Poverty Index'!$A$2:$B$102, 2, FALSE), -1)</f>
        <v>1</v>
      </c>
      <c r="D24" s="10">
        <f>IFERROR(VLOOKUP(A24, 'Human Freedom Index'!$A$2:$B$163, 2, FALSE), -1)</f>
        <v>4</v>
      </c>
      <c r="E24" s="10">
        <f>IFERROR(VLOOKUP(A24, 'Global Peace Index'!$A$2:$B$163, 2, FALSE), -1)</f>
        <v>3</v>
      </c>
      <c r="F24" s="10">
        <f>IFERROR(VLOOKUP(A24, Militarization!$A$2:$B$156, 2, FALSE), -1)</f>
        <v>6</v>
      </c>
      <c r="G24" s="10">
        <f>IFERROR(VLOOKUP(A24, 'Global Burden of Disease'!$A$2:$B$197, 2, FALSE), -1)</f>
        <v>1</v>
      </c>
      <c r="H24" s="10">
        <f>IFERROR(VLOOKUP(A24, 'Human Development Index'!$A$2:$B$190, 2, FALSE), -1)</f>
        <v>4</v>
      </c>
      <c r="I24" s="10">
        <f>IFERROR(VLOOKUP(A24, 'Environmental Sustainability'!$A$2:$B$181, 2, FALSE), -1)</f>
        <v>6</v>
      </c>
      <c r="J24" s="10">
        <f>IFERROR(VLOOKUP(A24, 'Gender Inequality'!$A$2:$B$163, 2, FALSE), -1)</f>
        <v>5</v>
      </c>
      <c r="K24" s="10">
        <f>IFERROR(VLOOKUP(A24, 'Poverty Index'!$A$2:$D$102, 4, FALSE), -1)</f>
        <v>9.3749390000000002E-2</v>
      </c>
      <c r="L24" s="10">
        <f>IFERROR(VLOOKUP(A24, 'Poverty Index'!$A$2:$D$163, 4, FALSE), -1)</f>
        <v>9.3749390000000002E-2</v>
      </c>
      <c r="M24" s="10">
        <f>IFERROR(VLOOKUP(A24, 'Global Peace Index'!$A$2:$D$163, 4, FALSE), -1)</f>
        <v>2.0739999999999998</v>
      </c>
      <c r="N24" s="10">
        <f>IFERROR(VLOOKUP(C24, 'Global Peace Index'!$A$2:$D$163, 4, FALSE), -1)</f>
        <v>-1</v>
      </c>
      <c r="O24" s="10">
        <f>IFERROR(VLOOKUP(A24, 'Global Burden of Disease'!$A$2:$D$197, 4, FALSE), -1)</f>
        <v>30715.56</v>
      </c>
      <c r="P24" s="10">
        <f>IFERROR(VLOOKUP(A24, 'Human Development Index'!$A$2:$D$190, 4, FALSE), -1)</f>
        <v>0.71799999999999997</v>
      </c>
      <c r="Q24" s="10">
        <f>IFERROR(VLOOKUP(A24, 'Environmental Sustainability'!$A$2:$D$181, 4, FALSE), -1)</f>
        <v>44.3</v>
      </c>
      <c r="R24" s="10">
        <f>IFERROR(VLOOKUP(A24, 'Gender Inequality'!$A$2:$D$163, 4, FALSE), -1)</f>
        <v>0.41699999999999998</v>
      </c>
      <c r="S24" s="10">
        <f t="shared" si="0"/>
        <v>3.75</v>
      </c>
    </row>
    <row r="25" spans="1:19" x14ac:dyDescent="0.25">
      <c r="A25" t="s">
        <v>355</v>
      </c>
      <c r="B25" t="s">
        <v>39</v>
      </c>
      <c r="C25" s="10">
        <f>IFERROR(VLOOKUP(A25, 'Poverty Index'!$A$2:$B$102, 2, FALSE), -1)</f>
        <v>0</v>
      </c>
      <c r="D25" s="10">
        <f>IFERROR(VLOOKUP(A25, 'Human Freedom Index'!$A$2:$B$163, 2, FALSE), -1)</f>
        <v>3</v>
      </c>
      <c r="E25" s="10">
        <f>IFERROR(VLOOKUP(A25, 'Global Peace Index'!$A$2:$B$163, 2, FALSE), -1)</f>
        <v>3</v>
      </c>
      <c r="F25" s="10">
        <f>IFERROR(VLOOKUP(A25, Militarization!$A$2:$B$156, 2, FALSE), -1)</f>
        <v>5</v>
      </c>
      <c r="G25" s="10">
        <f>IFERROR(VLOOKUP(A25, 'Global Burden of Disease'!$A$2:$B$197, 2, FALSE), -1)</f>
        <v>1</v>
      </c>
      <c r="H25" s="10">
        <f>IFERROR(VLOOKUP(A25, 'Human Development Index'!$A$2:$B$190, 2, FALSE), -1)</f>
        <v>3</v>
      </c>
      <c r="I25" s="10">
        <f>IFERROR(VLOOKUP(A25, 'Environmental Sustainability'!$A$2:$B$181, 2, FALSE), -1)</f>
        <v>6</v>
      </c>
      <c r="J25" s="10">
        <f>IFERROR(VLOOKUP(A25, 'Gender Inequality'!$A$2:$B$163, 2, FALSE), -1)</f>
        <v>1</v>
      </c>
      <c r="K25" s="10">
        <f>IFERROR(VLOOKUP(A25, 'Poverty Index'!$A$2:$D$102, 4, FALSE), -1)</f>
        <v>8.3075000000000006E-3</v>
      </c>
      <c r="L25" s="10">
        <f>IFERROR(VLOOKUP(A25, 'Poverty Index'!$A$2:$D$163, 4, FALSE), -1)</f>
        <v>8.3075000000000006E-3</v>
      </c>
      <c r="M25" s="10">
        <f>IFERROR(VLOOKUP(A25, 'Global Peace Index'!$A$2:$D$163, 4, FALSE), -1)</f>
        <v>2.04</v>
      </c>
      <c r="N25" s="10">
        <f>IFERROR(VLOOKUP(C25, 'Global Peace Index'!$A$2:$D$163, 4, FALSE), -1)</f>
        <v>-1</v>
      </c>
      <c r="O25" s="10">
        <f>IFERROR(VLOOKUP(A25, 'Global Burden of Disease'!$A$2:$D$197, 4, FALSE), -1)</f>
        <v>24302.19</v>
      </c>
      <c r="P25" s="10">
        <f>IFERROR(VLOOKUP(A25, 'Human Development Index'!$A$2:$D$190, 4, FALSE), -1)</f>
        <v>0.78</v>
      </c>
      <c r="Q25" s="10">
        <f>IFERROR(VLOOKUP(A25, 'Environmental Sustainability'!$A$2:$D$181, 4, FALSE), -1)</f>
        <v>45.4</v>
      </c>
      <c r="R25" s="10">
        <f>IFERROR(VLOOKUP(A25, 'Gender Inequality'!$A$2:$D$163, 4, FALSE), -1)</f>
        <v>0.14899999999999999</v>
      </c>
      <c r="S25" s="10">
        <f t="shared" si="0"/>
        <v>2.75</v>
      </c>
    </row>
    <row r="26" spans="1:19" x14ac:dyDescent="0.25">
      <c r="A26" t="s">
        <v>55</v>
      </c>
      <c r="B26" t="s">
        <v>54</v>
      </c>
      <c r="C26" s="10">
        <f>IFERROR(VLOOKUP(A26, 'Poverty Index'!$A$2:$B$102, 2, FALSE), -1)</f>
        <v>-1</v>
      </c>
      <c r="D26" s="10">
        <f>IFERROR(VLOOKUP(A26, 'Human Freedom Index'!$A$2:$B$163, 2, FALSE), -1)</f>
        <v>3</v>
      </c>
      <c r="E26" s="10">
        <f>IFERROR(VLOOKUP(A26, 'Global Peace Index'!$A$2:$B$163, 2, FALSE), -1)</f>
        <v>2</v>
      </c>
      <c r="F26" s="10">
        <f>IFERROR(VLOOKUP(A26, Militarization!$A$2:$B$156, 2, FALSE), -1)</f>
        <v>6</v>
      </c>
      <c r="G26" s="10">
        <f>IFERROR(VLOOKUP(A26, 'Global Burden of Disease'!$A$2:$B$197, 2, FALSE), -1)</f>
        <v>3</v>
      </c>
      <c r="H26" s="10">
        <f>IFERROR(VLOOKUP(A26, 'Human Development Index'!$A$2:$B$190, 2, FALSE), -1)</f>
        <v>3</v>
      </c>
      <c r="I26" s="10">
        <f>IFERROR(VLOOKUP(A26, 'Environmental Sustainability'!$A$2:$B$181, 2, FALSE), -1)</f>
        <v>7</v>
      </c>
      <c r="J26" s="10">
        <f>IFERROR(VLOOKUP(A26, 'Gender Inequality'!$A$2:$B$163, 2, FALSE), -1)</f>
        <v>5</v>
      </c>
      <c r="K26" s="10">
        <f>IFERROR(VLOOKUP(A26, 'Poverty Index'!$A$2:$D$102, 4, FALSE), -1)</f>
        <v>-1</v>
      </c>
      <c r="L26" s="10">
        <f>IFERROR(VLOOKUP(A26, 'Poverty Index'!$A$2:$D$163, 4, FALSE), -1)</f>
        <v>-1</v>
      </c>
      <c r="M26" s="10">
        <f>IFERROR(VLOOKUP(A26, 'Global Peace Index'!$A$2:$D$163, 4, FALSE), -1)</f>
        <v>1.6930000000000001</v>
      </c>
      <c r="N26" s="10">
        <f>IFERROR(VLOOKUP(C26, 'Global Peace Index'!$A$2:$D$163, 4, FALSE), -1)</f>
        <v>-1</v>
      </c>
      <c r="O26" s="10">
        <f>IFERROR(VLOOKUP(A26, 'Global Burden of Disease'!$A$2:$D$197, 4, FALSE), -1)</f>
        <v>39611.79</v>
      </c>
      <c r="P26" s="10">
        <f>IFERROR(VLOOKUP(A26, 'Human Development Index'!$A$2:$D$190, 4, FALSE), -1)</f>
        <v>0.73499999999999999</v>
      </c>
      <c r="Q26" s="10">
        <f>IFERROR(VLOOKUP(A26, 'Environmental Sustainability'!$A$2:$D$181, 4, FALSE), -1)</f>
        <v>40.4</v>
      </c>
      <c r="R26" s="10">
        <f>IFERROR(VLOOKUP(A26, 'Gender Inequality'!$A$2:$D$163, 4, FALSE), -1)</f>
        <v>0.46500000000000002</v>
      </c>
      <c r="S26" s="10">
        <f t="shared" si="0"/>
        <v>4.1428571428571432</v>
      </c>
    </row>
    <row r="27" spans="1:19" x14ac:dyDescent="0.25">
      <c r="A27" t="s">
        <v>48</v>
      </c>
      <c r="B27" t="s">
        <v>47</v>
      </c>
      <c r="C27" s="10">
        <f>IFERROR(VLOOKUP(A27, 'Poverty Index'!$A$2:$B$102, 2, FALSE), -1)</f>
        <v>0</v>
      </c>
      <c r="D27" s="10">
        <f>IFERROR(VLOOKUP(A27, 'Human Freedom Index'!$A$2:$B$163, 2, FALSE), -1)</f>
        <v>4</v>
      </c>
      <c r="E27" s="10">
        <f>IFERROR(VLOOKUP(A27, 'Global Peace Index'!$A$2:$B$163, 2, FALSE), -1)</f>
        <v>5</v>
      </c>
      <c r="F27" s="10">
        <f>IFERROR(VLOOKUP(A27, Militarization!$A$2:$B$156, 2, FALSE), -1)</f>
        <v>6</v>
      </c>
      <c r="G27" s="10">
        <f>IFERROR(VLOOKUP(A27, 'Global Burden of Disease'!$A$2:$B$197, 2, FALSE), -1)</f>
        <v>1</v>
      </c>
      <c r="H27" s="10">
        <f>IFERROR(VLOOKUP(A27, 'Human Development Index'!$A$2:$B$190, 2, FALSE), -1)</f>
        <v>3</v>
      </c>
      <c r="I27" s="10">
        <f>IFERROR(VLOOKUP(A27, 'Environmental Sustainability'!$A$2:$B$181, 2, FALSE), -1)</f>
        <v>5</v>
      </c>
      <c r="J27" s="10">
        <f>IFERROR(VLOOKUP(A27, 'Gender Inequality'!$A$2:$B$163, 2, FALSE), -1)</f>
        <v>4</v>
      </c>
      <c r="K27" s="10">
        <f>IFERROR(VLOOKUP(A27, 'Poverty Index'!$A$2:$D$102, 4, FALSE), -1)</f>
        <v>1.6346039999999999E-2</v>
      </c>
      <c r="L27" s="10">
        <f>IFERROR(VLOOKUP(A27, 'Poverty Index'!$A$2:$D$163, 4, FALSE), -1)</f>
        <v>1.6346039999999999E-2</v>
      </c>
      <c r="M27" s="10">
        <f>IFERROR(VLOOKUP(A27, 'Global Peace Index'!$A$2:$D$163, 4, FALSE), -1)</f>
        <v>2.4129999999999998</v>
      </c>
      <c r="N27" s="10">
        <f>IFERROR(VLOOKUP(C27, 'Global Peace Index'!$A$2:$D$163, 4, FALSE), -1)</f>
        <v>-1</v>
      </c>
      <c r="O27" s="10">
        <f>IFERROR(VLOOKUP(A27, 'Global Burden of Disease'!$A$2:$D$197, 4, FALSE), -1)</f>
        <v>27894.03</v>
      </c>
      <c r="P27" s="10">
        <f>IFERROR(VLOOKUP(A27, 'Human Development Index'!$A$2:$D$190, 4, FALSE), -1)</f>
        <v>0.76500000000000001</v>
      </c>
      <c r="Q27" s="10">
        <f>IFERROR(VLOOKUP(A27, 'Environmental Sustainability'!$A$2:$D$181, 4, FALSE), -1)</f>
        <v>51.2</v>
      </c>
      <c r="R27" s="10">
        <f>IFERROR(VLOOKUP(A27, 'Gender Inequality'!$A$2:$D$163, 4, FALSE), -1)</f>
        <v>0.40799999999999997</v>
      </c>
      <c r="S27" s="10">
        <f t="shared" si="0"/>
        <v>3.5</v>
      </c>
    </row>
    <row r="28" spans="1:19" x14ac:dyDescent="0.25">
      <c r="A28" t="s">
        <v>357</v>
      </c>
      <c r="B28" t="s">
        <v>51</v>
      </c>
      <c r="C28" s="10">
        <f>IFERROR(VLOOKUP(A28, 'Poverty Index'!$A$2:$B$102, 2, FALSE), -1)</f>
        <v>-1</v>
      </c>
      <c r="D28" s="10">
        <f>IFERROR(VLOOKUP(A28, 'Human Freedom Index'!$A$2:$B$163, 2, FALSE), -1)</f>
        <v>5</v>
      </c>
      <c r="E28" s="10">
        <f>IFERROR(VLOOKUP(A28, 'Global Peace Index'!$A$2:$B$163, 2, FALSE), -1)</f>
        <v>-1</v>
      </c>
      <c r="F28" s="10">
        <f>IFERROR(VLOOKUP(A28, Militarization!$A$2:$B$156, 2, FALSE), -1)</f>
        <v>8</v>
      </c>
      <c r="G28" s="10">
        <f>IFERROR(VLOOKUP(A28, 'Global Burden of Disease'!$A$2:$B$197, 2, FALSE), -1)</f>
        <v>1</v>
      </c>
      <c r="H28" s="10">
        <f>IFERROR(VLOOKUP(A28, 'Human Development Index'!$A$2:$B$190, 2, FALSE), -1)</f>
        <v>2</v>
      </c>
      <c r="I28" s="10">
        <f>IFERROR(VLOOKUP(A28, 'Environmental Sustainability'!$A$2:$B$181, 2, FALSE), -1)</f>
        <v>4</v>
      </c>
      <c r="J28" s="10">
        <f>IFERROR(VLOOKUP(A28, 'Gender Inequality'!$A$2:$B$163, 2, FALSE), -1)</f>
        <v>2</v>
      </c>
      <c r="K28" s="10">
        <f>IFERROR(VLOOKUP(A28, 'Poverty Index'!$A$2:$D$102, 4, FALSE), -1)</f>
        <v>-1</v>
      </c>
      <c r="L28" s="10">
        <f>IFERROR(VLOOKUP(A28, 'Poverty Index'!$A$2:$D$163, 4, FALSE), -1)</f>
        <v>-1</v>
      </c>
      <c r="M28" s="10">
        <f>IFERROR(VLOOKUP(A28, 'Global Peace Index'!$A$2:$D$163, 4, FALSE), -1)</f>
        <v>-1</v>
      </c>
      <c r="N28" s="10">
        <f>IFERROR(VLOOKUP(C28, 'Global Peace Index'!$A$2:$D$163, 4, FALSE), -1)</f>
        <v>-1</v>
      </c>
      <c r="O28" s="10">
        <f>IFERROR(VLOOKUP(A28, 'Global Burden of Disease'!$A$2:$D$197, 4, FALSE), -1)</f>
        <v>25380.98</v>
      </c>
      <c r="P28" s="10">
        <f>IFERROR(VLOOKUP(A28, 'Human Development Index'!$A$2:$D$190, 4, FALSE), -1)</f>
        <v>0.83799999999999997</v>
      </c>
      <c r="Q28" s="10">
        <f>IFERROR(VLOOKUP(A28, 'Environmental Sustainability'!$A$2:$D$181, 4, FALSE), -1)</f>
        <v>54.8</v>
      </c>
      <c r="R28" s="10">
        <f>IFERROR(VLOOKUP(A28, 'Gender Inequality'!$A$2:$D$163, 4, FALSE), -1)</f>
        <v>0.255</v>
      </c>
      <c r="S28" s="10">
        <f t="shared" si="0"/>
        <v>3.6666666666666665</v>
      </c>
    </row>
    <row r="29" spans="1:19" x14ac:dyDescent="0.25">
      <c r="A29" t="s">
        <v>34</v>
      </c>
      <c r="B29" t="s">
        <v>33</v>
      </c>
      <c r="C29" s="10">
        <f>IFERROR(VLOOKUP(A29, 'Poverty Index'!$A$2:$B$102, 2, FALSE), -1)</f>
        <v>-1</v>
      </c>
      <c r="D29" s="10">
        <f>IFERROR(VLOOKUP(A29, 'Human Freedom Index'!$A$2:$B$163, 2, FALSE), -1)</f>
        <v>1</v>
      </c>
      <c r="E29" s="10">
        <f>IFERROR(VLOOKUP(A29, 'Global Peace Index'!$A$2:$B$163, 2, FALSE), -1)</f>
        <v>2</v>
      </c>
      <c r="F29" s="10">
        <f>IFERROR(VLOOKUP(A29, Militarization!$A$2:$B$156, 2, FALSE), -1)</f>
        <v>7</v>
      </c>
      <c r="G29" s="10">
        <f>IFERROR(VLOOKUP(A29, 'Global Burden of Disease'!$A$2:$B$197, 2, FALSE), -1)</f>
        <v>1</v>
      </c>
      <c r="H29" s="10">
        <f>IFERROR(VLOOKUP(A29, 'Human Development Index'!$A$2:$B$190, 2, FALSE), -1)</f>
        <v>2</v>
      </c>
      <c r="I29" s="10">
        <f>IFERROR(VLOOKUP(A29, 'Environmental Sustainability'!$A$2:$B$181, 2, FALSE), -1)</f>
        <v>4</v>
      </c>
      <c r="J29" s="10">
        <f>IFERROR(VLOOKUP(A29, 'Gender Inequality'!$A$2:$B$163, 2, FALSE), -1)</f>
        <v>2</v>
      </c>
      <c r="K29" s="10">
        <f>IFERROR(VLOOKUP(A29, 'Poverty Index'!$A$2:$D$102, 4, FALSE), -1)</f>
        <v>-1</v>
      </c>
      <c r="L29" s="10">
        <f>IFERROR(VLOOKUP(A29, 'Poverty Index'!$A$2:$D$163, 4, FALSE), -1)</f>
        <v>-1</v>
      </c>
      <c r="M29" s="10">
        <f>IFERROR(VLOOKUP(A29, 'Global Peace Index'!$A$2:$D$163, 4, FALSE), -1)</f>
        <v>1.6279999999999999</v>
      </c>
      <c r="N29" s="10">
        <f>IFERROR(VLOOKUP(C29, 'Global Peace Index'!$A$2:$D$163, 4, FALSE), -1)</f>
        <v>-1</v>
      </c>
      <c r="O29" s="10">
        <f>IFERROR(VLOOKUP(A29, 'Global Burden of Disease'!$A$2:$D$197, 4, FALSE), -1)</f>
        <v>26541.73</v>
      </c>
      <c r="P29" s="10">
        <f>IFERROR(VLOOKUP(A29, 'Human Development Index'!$A$2:$D$190, 4, FALSE), -1)</f>
        <v>0.81599999999999995</v>
      </c>
      <c r="Q29" s="10">
        <f>IFERROR(VLOOKUP(A29, 'Environmental Sustainability'!$A$2:$D$181, 4, FALSE), -1)</f>
        <v>57</v>
      </c>
      <c r="R29" s="10">
        <f>IFERROR(VLOOKUP(A29, 'Gender Inequality'!$A$2:$D$163, 4, FALSE), -1)</f>
        <v>0.20599999999999999</v>
      </c>
      <c r="S29" s="10">
        <f t="shared" si="0"/>
        <v>2.7142857142857144</v>
      </c>
    </row>
    <row r="30" spans="1:19" x14ac:dyDescent="0.25">
      <c r="A30" t="s">
        <v>354</v>
      </c>
      <c r="B30" t="s">
        <v>30</v>
      </c>
      <c r="C30" s="10">
        <f>IFERROR(VLOOKUP(A30, 'Poverty Index'!$A$2:$B$102, 2, FALSE), -1)</f>
        <v>8</v>
      </c>
      <c r="D30" s="10">
        <f>IFERROR(VLOOKUP(A30, 'Human Freedom Index'!$A$2:$B$163, 2, FALSE), -1)</f>
        <v>4</v>
      </c>
      <c r="E30" s="10">
        <f>IFERROR(VLOOKUP(A30, 'Global Peace Index'!$A$2:$B$163, 2, FALSE), -1)</f>
        <v>4</v>
      </c>
      <c r="F30" s="10">
        <f>IFERROR(VLOOKUP(A30, Militarization!$A$2:$B$156, 2, FALSE), -1)</f>
        <v>4</v>
      </c>
      <c r="G30" s="10">
        <f>IFERROR(VLOOKUP(A30, 'Global Burden of Disease'!$A$2:$B$197, 2, FALSE), -1)</f>
        <v>5</v>
      </c>
      <c r="H30" s="10">
        <f>IFERROR(VLOOKUP(A30, 'Human Development Index'!$A$2:$B$190, 2, FALSE), -1)</f>
        <v>8</v>
      </c>
      <c r="I30" s="10">
        <f>IFERROR(VLOOKUP(A30, 'Environmental Sustainability'!$A$2:$B$181, 2, FALSE), -1)</f>
        <v>7</v>
      </c>
      <c r="J30" s="10">
        <f>IFERROR(VLOOKUP(A30, 'Gender Inequality'!$A$2:$B$163, 2, FALSE), -1)</f>
        <v>7</v>
      </c>
      <c r="K30" s="10">
        <f>IFERROR(VLOOKUP(A30, 'Poverty Index'!$A$2:$D$102, 4, FALSE), -1)</f>
        <v>0.51905924000000003</v>
      </c>
      <c r="L30" s="10">
        <f>IFERROR(VLOOKUP(A30, 'Poverty Index'!$A$2:$D$163, 4, FALSE), -1)</f>
        <v>0.51905924000000003</v>
      </c>
      <c r="M30" s="10">
        <f>IFERROR(VLOOKUP(A30, 'Global Peace Index'!$A$2:$D$163, 4, FALSE), -1)</f>
        <v>2.3159999999999998</v>
      </c>
      <c r="N30" s="10">
        <f>IFERROR(VLOOKUP(C30, 'Global Peace Index'!$A$2:$D$163, 4, FALSE), -1)</f>
        <v>-1</v>
      </c>
      <c r="O30" s="10">
        <f>IFERROR(VLOOKUP(A30, 'Global Burden of Disease'!$A$2:$D$197, 4, FALSE), -1)</f>
        <v>57810.080000000002</v>
      </c>
      <c r="P30" s="10">
        <f>IFERROR(VLOOKUP(A30, 'Human Development Index'!$A$2:$D$190, 4, FALSE), -1)</f>
        <v>0.45200000000000001</v>
      </c>
      <c r="Q30" s="10">
        <f>IFERROR(VLOOKUP(A30, 'Environmental Sustainability'!$A$2:$D$181, 4, FALSE), -1)</f>
        <v>38.299999999999997</v>
      </c>
      <c r="R30" s="10">
        <f>IFERROR(VLOOKUP(A30, 'Gender Inequality'!$A$2:$D$163, 4, FALSE), -1)</f>
        <v>0.59399999999999997</v>
      </c>
      <c r="S30" s="10">
        <f t="shared" si="0"/>
        <v>5.875</v>
      </c>
    </row>
    <row r="31" spans="1:19" x14ac:dyDescent="0.25">
      <c r="A31" t="s">
        <v>25</v>
      </c>
      <c r="B31" t="s">
        <v>24</v>
      </c>
      <c r="C31" s="10">
        <f>IFERROR(VLOOKUP(A31, 'Poverty Index'!$A$2:$B$102, 2, FALSE), -1)</f>
        <v>6</v>
      </c>
      <c r="D31" s="10">
        <f>IFERROR(VLOOKUP(A31, 'Human Freedom Index'!$A$2:$B$163, 2, FALSE), -1)</f>
        <v>7</v>
      </c>
      <c r="E31" s="10">
        <f>IFERROR(VLOOKUP(A31, 'Global Peace Index'!$A$2:$B$163, 2, FALSE), -1)</f>
        <v>5</v>
      </c>
      <c r="F31" s="10">
        <f>IFERROR(VLOOKUP(A31, Militarization!$A$2:$B$156, 2, FALSE), -1)</f>
        <v>6</v>
      </c>
      <c r="G31" s="10">
        <f>IFERROR(VLOOKUP(A31, 'Global Burden of Disease'!$A$2:$B$197, 2, FALSE), -1)</f>
        <v>5</v>
      </c>
      <c r="H31" s="10">
        <f>IFERROR(VLOOKUP(A31, 'Human Development Index'!$A$2:$B$190, 2, FALSE), -1)</f>
        <v>9</v>
      </c>
      <c r="I31" s="10">
        <f>IFERROR(VLOOKUP(A31, 'Environmental Sustainability'!$A$2:$B$181, 2, FALSE), -1)</f>
        <v>9</v>
      </c>
      <c r="J31" s="10">
        <f>IFERROR(VLOOKUP(A31, 'Gender Inequality'!$A$2:$B$163, 2, FALSE), -1)</f>
        <v>6</v>
      </c>
      <c r="K31" s="10">
        <f>IFERROR(VLOOKUP(A31, 'Poverty Index'!$A$2:$D$102, 4, FALSE), -1)</f>
        <v>0.40317395</v>
      </c>
      <c r="L31" s="10">
        <f>IFERROR(VLOOKUP(A31, 'Poverty Index'!$A$2:$D$163, 4, FALSE), -1)</f>
        <v>0.40317395</v>
      </c>
      <c r="M31" s="10">
        <f>IFERROR(VLOOKUP(A31, 'Global Peace Index'!$A$2:$D$163, 4, FALSE), -1)</f>
        <v>2.5059999999999998</v>
      </c>
      <c r="N31" s="10">
        <f>IFERROR(VLOOKUP(C31, 'Global Peace Index'!$A$2:$D$163, 4, FALSE), -1)</f>
        <v>-1</v>
      </c>
      <c r="O31" s="10">
        <f>IFERROR(VLOOKUP(A31, 'Global Burden of Disease'!$A$2:$D$197, 4, FALSE), -1)</f>
        <v>55770.82</v>
      </c>
      <c r="P31" s="10">
        <f>IFERROR(VLOOKUP(A31, 'Human Development Index'!$A$2:$D$190, 4, FALSE), -1)</f>
        <v>0.433</v>
      </c>
      <c r="Q31" s="10">
        <f>IFERROR(VLOOKUP(A31, 'Environmental Sustainability'!$A$2:$D$181, 4, FALSE), -1)</f>
        <v>27</v>
      </c>
      <c r="R31" s="10">
        <f>IFERROR(VLOOKUP(A31, 'Gender Inequality'!$A$2:$D$163, 4, FALSE), -1)</f>
        <v>0.504</v>
      </c>
      <c r="S31" s="10">
        <f t="shared" si="0"/>
        <v>6.625</v>
      </c>
    </row>
    <row r="32" spans="1:19" x14ac:dyDescent="0.25">
      <c r="A32" t="s">
        <v>360</v>
      </c>
      <c r="B32" t="s">
        <v>75</v>
      </c>
      <c r="C32" s="10">
        <f>IFERROR(VLOOKUP(A32, 'Poverty Index'!$A$2:$B$102, 2, FALSE), -1)</f>
        <v>-1</v>
      </c>
      <c r="D32" s="10">
        <f>IFERROR(VLOOKUP(A32, 'Human Freedom Index'!$A$2:$B$163, 2, FALSE), -1)</f>
        <v>2</v>
      </c>
      <c r="E32" s="10">
        <f>IFERROR(VLOOKUP(A32, 'Global Peace Index'!$A$2:$B$163, 2, FALSE), -1)</f>
        <v>-1</v>
      </c>
      <c r="F32" s="10">
        <f>IFERROR(VLOOKUP(A32, Militarization!$A$2:$B$156, 2, FALSE), -1)</f>
        <v>3</v>
      </c>
      <c r="G32" s="10">
        <f>IFERROR(VLOOKUP(A32, 'Global Burden of Disease'!$A$2:$B$197, 2, FALSE), -1)</f>
        <v>1</v>
      </c>
      <c r="H32" s="10">
        <f>IFERROR(VLOOKUP(A32, 'Human Development Index'!$A$2:$B$190, 2, FALSE), -1)</f>
        <v>5</v>
      </c>
      <c r="I32" s="10">
        <f>IFERROR(VLOOKUP(A32, 'Environmental Sustainability'!$A$2:$B$181, 2, FALSE), -1)</f>
        <v>8</v>
      </c>
      <c r="J32" s="10">
        <f>IFERROR(VLOOKUP(A32, 'Gender Inequality'!$A$2:$B$163, 2, FALSE), -1)</f>
        <v>4</v>
      </c>
      <c r="K32" s="10">
        <f>IFERROR(VLOOKUP(A32, 'Poverty Index'!$A$2:$D$102, 4, FALSE), -1)</f>
        <v>-1</v>
      </c>
      <c r="L32" s="10">
        <f>IFERROR(VLOOKUP(A32, 'Poverty Index'!$A$2:$D$163, 4, FALSE), -1)</f>
        <v>-1</v>
      </c>
      <c r="M32" s="10">
        <f>IFERROR(VLOOKUP(A32, 'Global Peace Index'!$A$2:$D$163, 4, FALSE), -1)</f>
        <v>-1</v>
      </c>
      <c r="N32" s="10">
        <f>IFERROR(VLOOKUP(C32, 'Global Peace Index'!$A$2:$D$163, 4, FALSE), -1)</f>
        <v>-1</v>
      </c>
      <c r="O32" s="10">
        <f>IFERROR(VLOOKUP(A32, 'Global Burden of Disease'!$A$2:$D$197, 4, FALSE), -1)</f>
        <v>28267.24</v>
      </c>
      <c r="P32" s="10">
        <f>IFERROR(VLOOKUP(A32, 'Human Development Index'!$A$2:$D$190, 4, FALSE), -1)</f>
        <v>0.66500000000000004</v>
      </c>
      <c r="Q32" s="10">
        <f>IFERROR(VLOOKUP(A32, 'Environmental Sustainability'!$A$2:$D$181, 4, FALSE), -1)</f>
        <v>32.799999999999997</v>
      </c>
      <c r="R32" s="10">
        <f>IFERROR(VLOOKUP(A32, 'Gender Inequality'!$A$2:$D$163, 4, FALSE), -1)</f>
        <v>0.39700000000000002</v>
      </c>
      <c r="S32" s="10">
        <f t="shared" si="0"/>
        <v>3.8333333333333335</v>
      </c>
    </row>
    <row r="33" spans="1:19" x14ac:dyDescent="0.25">
      <c r="A33" t="s">
        <v>177</v>
      </c>
      <c r="B33" t="s">
        <v>176</v>
      </c>
      <c r="C33" s="10">
        <f>IFERROR(VLOOKUP(A33, 'Poverty Index'!$A$2:$B$102, 2, FALSE), -1)</f>
        <v>2</v>
      </c>
      <c r="D33" s="10">
        <f>IFERROR(VLOOKUP(A33, 'Human Freedom Index'!$A$2:$B$163, 2, FALSE), -1)</f>
        <v>4</v>
      </c>
      <c r="E33" s="10">
        <f>IFERROR(VLOOKUP(A33, 'Global Peace Index'!$A$2:$B$163, 2, FALSE), -1)</f>
        <v>3</v>
      </c>
      <c r="F33" s="10">
        <f>IFERROR(VLOOKUP(A33, Militarization!$A$2:$B$156, 2, FALSE), -1)</f>
        <v>6</v>
      </c>
      <c r="G33" s="10">
        <f>IFERROR(VLOOKUP(A33, 'Global Burden of Disease'!$A$2:$B$197, 2, FALSE), -1)</f>
        <v>2</v>
      </c>
      <c r="H33" s="10">
        <f>IFERROR(VLOOKUP(A33, 'Human Development Index'!$A$2:$B$190, 2, FALSE), -1)</f>
        <v>6</v>
      </c>
      <c r="I33" s="10">
        <f>IFERROR(VLOOKUP(A33, 'Environmental Sustainability'!$A$2:$B$181, 2, FALSE), -1)</f>
        <v>8</v>
      </c>
      <c r="J33" s="10">
        <f>IFERROR(VLOOKUP(A33, 'Gender Inequality'!$A$2:$B$163, 2, FALSE), -1)</f>
        <v>5</v>
      </c>
      <c r="K33" s="10">
        <f>IFERROR(VLOOKUP(A33, 'Poverty Index'!$A$2:$D$102, 4, FALSE), -1)</f>
        <v>0.17034811999999999</v>
      </c>
      <c r="L33" s="10">
        <f>IFERROR(VLOOKUP(A33, 'Poverty Index'!$A$2:$D$163, 4, FALSE), -1)</f>
        <v>0.17034811999999999</v>
      </c>
      <c r="M33" s="10">
        <f>IFERROR(VLOOKUP(A33, 'Global Peace Index'!$A$2:$D$163, 4, FALSE), -1)</f>
        <v>2.0110000000000001</v>
      </c>
      <c r="N33" s="10">
        <f>IFERROR(VLOOKUP(C33, 'Global Peace Index'!$A$2:$D$163, 4, FALSE), -1)</f>
        <v>-1</v>
      </c>
      <c r="O33" s="10">
        <f>IFERROR(VLOOKUP(A33, 'Global Burden of Disease'!$A$2:$D$197, 4, FALSE), -1)</f>
        <v>36602.31</v>
      </c>
      <c r="P33" s="10">
        <f>IFERROR(VLOOKUP(A33, 'Human Development Index'!$A$2:$D$190, 4, FALSE), -1)</f>
        <v>0.59399999999999997</v>
      </c>
      <c r="Q33" s="10">
        <f>IFERROR(VLOOKUP(A33, 'Environmental Sustainability'!$A$2:$D$181, 4, FALSE), -1)</f>
        <v>33.6</v>
      </c>
      <c r="R33" s="10">
        <f>IFERROR(VLOOKUP(A33, 'Gender Inequality'!$A$2:$D$163, 4, FALSE), -1)</f>
        <v>0.47399999999999998</v>
      </c>
      <c r="S33" s="10">
        <f t="shared" si="0"/>
        <v>4.5</v>
      </c>
    </row>
    <row r="34" spans="1:19" x14ac:dyDescent="0.25">
      <c r="A34" t="s">
        <v>67</v>
      </c>
      <c r="B34" t="s">
        <v>66</v>
      </c>
      <c r="C34" s="10">
        <f>IFERROR(VLOOKUP(A34, 'Poverty Index'!$A$2:$B$102, 2, FALSE), -1)</f>
        <v>4</v>
      </c>
      <c r="D34" s="10">
        <f>IFERROR(VLOOKUP(A34, 'Human Freedom Index'!$A$2:$B$163, 2, FALSE), -1)</f>
        <v>6</v>
      </c>
      <c r="E34" s="10">
        <f>IFERROR(VLOOKUP(A34, 'Global Peace Index'!$A$2:$B$163, 2, FALSE), -1)</f>
        <v>6</v>
      </c>
      <c r="F34" s="10">
        <f>IFERROR(VLOOKUP(A34, Militarization!$A$2:$B$156, 2, FALSE), -1)</f>
        <v>5</v>
      </c>
      <c r="G34" s="10">
        <f>IFERROR(VLOOKUP(A34, 'Global Burden of Disease'!$A$2:$B$197, 2, FALSE), -1)</f>
        <v>4</v>
      </c>
      <c r="H34" s="10">
        <f>IFERROR(VLOOKUP(A34, 'Human Development Index'!$A$2:$B$190, 2, FALSE), -1)</f>
        <v>6</v>
      </c>
      <c r="I34" s="10">
        <f>IFERROR(VLOOKUP(A34, 'Environmental Sustainability'!$A$2:$B$181, 2, FALSE), -1)</f>
        <v>8</v>
      </c>
      <c r="J34" s="10">
        <f>IFERROR(VLOOKUP(A34, 'Gender Inequality'!$A$2:$B$163, 2, FALSE), -1)</f>
        <v>6</v>
      </c>
      <c r="K34" s="10">
        <f>IFERROR(VLOOKUP(A34, 'Poverty Index'!$A$2:$D$102, 4, FALSE), -1)</f>
        <v>0.24268993999999999</v>
      </c>
      <c r="L34" s="10">
        <f>IFERROR(VLOOKUP(A34, 'Poverty Index'!$A$2:$D$163, 4, FALSE), -1)</f>
        <v>0.24268993999999999</v>
      </c>
      <c r="M34" s="10">
        <f>IFERROR(VLOOKUP(A34, 'Global Peace Index'!$A$2:$D$163, 4, FALSE), -1)</f>
        <v>2.65</v>
      </c>
      <c r="N34" s="10">
        <f>IFERROR(VLOOKUP(C34, 'Global Peace Index'!$A$2:$D$163, 4, FALSE), -1)</f>
        <v>-1</v>
      </c>
      <c r="O34" s="10">
        <f>IFERROR(VLOOKUP(A34, 'Global Burden of Disease'!$A$2:$D$197, 4, FALSE), -1)</f>
        <v>52120.33</v>
      </c>
      <c r="P34" s="10">
        <f>IFERROR(VLOOKUP(A34, 'Human Development Index'!$A$2:$D$190, 4, FALSE), -1)</f>
        <v>0.56299999999999994</v>
      </c>
      <c r="Q34" s="10">
        <f>IFERROR(VLOOKUP(A34, 'Environmental Sustainability'!$A$2:$D$181, 4, FALSE), -1)</f>
        <v>33.6</v>
      </c>
      <c r="R34" s="10">
        <f>IFERROR(VLOOKUP(A34, 'Gender Inequality'!$A$2:$D$163, 4, FALSE), -1)</f>
        <v>0.56000000000000005</v>
      </c>
      <c r="S34" s="10">
        <f t="shared" si="0"/>
        <v>5.625</v>
      </c>
    </row>
    <row r="35" spans="1:19" x14ac:dyDescent="0.25">
      <c r="A35" t="s">
        <v>58</v>
      </c>
      <c r="B35" t="s">
        <v>57</v>
      </c>
      <c r="C35" s="10">
        <f>IFERROR(VLOOKUP(A35, 'Poverty Index'!$A$2:$B$102, 2, FALSE), -1)</f>
        <v>-1</v>
      </c>
      <c r="D35" s="10">
        <f>IFERROR(VLOOKUP(A35, 'Human Freedom Index'!$A$2:$B$163, 2, FALSE), -1)</f>
        <v>0</v>
      </c>
      <c r="E35" s="10">
        <f>IFERROR(VLOOKUP(A35, 'Global Peace Index'!$A$2:$B$163, 2, FALSE), -1)</f>
        <v>0</v>
      </c>
      <c r="F35" s="10">
        <f>IFERROR(VLOOKUP(A35, Militarization!$A$2:$B$156, 2, FALSE), -1)</f>
        <v>5</v>
      </c>
      <c r="G35" s="10">
        <f>IFERROR(VLOOKUP(A35, 'Global Burden of Disease'!$A$2:$B$197, 2, FALSE), -1)</f>
        <v>0</v>
      </c>
      <c r="H35" s="10">
        <f>IFERROR(VLOOKUP(A35, 'Human Development Index'!$A$2:$B$190, 2, FALSE), -1)</f>
        <v>0</v>
      </c>
      <c r="I35" s="10">
        <f>IFERROR(VLOOKUP(A35, 'Environmental Sustainability'!$A$2:$B$181, 2, FALSE), -1)</f>
        <v>1</v>
      </c>
      <c r="J35" s="10">
        <f>IFERROR(VLOOKUP(A35, 'Gender Inequality'!$A$2:$B$163, 2, FALSE), -1)</f>
        <v>0</v>
      </c>
      <c r="K35" s="10">
        <f>IFERROR(VLOOKUP(A35, 'Poverty Index'!$A$2:$D$102, 4, FALSE), -1)</f>
        <v>-1</v>
      </c>
      <c r="L35" s="10">
        <f>IFERROR(VLOOKUP(A35, 'Poverty Index'!$A$2:$D$163, 4, FALSE), -1)</f>
        <v>-1</v>
      </c>
      <c r="M35" s="10">
        <f>IFERROR(VLOOKUP(A35, 'Global Peace Index'!$A$2:$D$163, 4, FALSE), -1)</f>
        <v>1.298</v>
      </c>
      <c r="N35" s="10">
        <f>IFERROR(VLOOKUP(C35, 'Global Peace Index'!$A$2:$D$163, 4, FALSE), -1)</f>
        <v>-1</v>
      </c>
      <c r="O35" s="10">
        <f>IFERROR(VLOOKUP(A35, 'Global Burden of Disease'!$A$2:$D$197, 4, FALSE), -1)</f>
        <v>19226.77</v>
      </c>
      <c r="P35" s="10">
        <f>IFERROR(VLOOKUP(A35, 'Human Development Index'!$A$2:$D$190, 4, FALSE), -1)</f>
        <v>0.92900000000000005</v>
      </c>
      <c r="Q35" s="10">
        <f>IFERROR(VLOOKUP(A35, 'Environmental Sustainability'!$A$2:$D$181, 4, FALSE), -1)</f>
        <v>71</v>
      </c>
      <c r="R35" s="10">
        <f>IFERROR(VLOOKUP(A35, 'Gender Inequality'!$A$2:$D$163, 4, FALSE), -1)</f>
        <v>0.08</v>
      </c>
      <c r="S35" s="10">
        <f t="shared" si="0"/>
        <v>0.8571428571428571</v>
      </c>
    </row>
    <row r="36" spans="1:19" x14ac:dyDescent="0.25">
      <c r="A36" t="s">
        <v>358</v>
      </c>
      <c r="B36" t="s">
        <v>56</v>
      </c>
      <c r="C36" s="10">
        <f>IFERROR(VLOOKUP(A36, 'Poverty Index'!$A$2:$B$102, 2, FALSE), -1)</f>
        <v>7</v>
      </c>
      <c r="D36" s="10">
        <f>IFERROR(VLOOKUP(A36, 'Human Freedom Index'!$A$2:$B$163, 2, FALSE), -1)</f>
        <v>7</v>
      </c>
      <c r="E36" s="10">
        <f>IFERROR(VLOOKUP(A36, 'Global Peace Index'!$A$2:$B$163, 2, FALSE), -1)</f>
        <v>8</v>
      </c>
      <c r="F36" s="10">
        <f>IFERROR(VLOOKUP(A36, Militarization!$A$2:$B$156, 2, FALSE), -1)</f>
        <v>-1</v>
      </c>
      <c r="G36" s="10">
        <f>IFERROR(VLOOKUP(A36, 'Global Burden of Disease'!$A$2:$B$197, 2, FALSE), -1)</f>
        <v>10</v>
      </c>
      <c r="H36" s="10">
        <f>IFERROR(VLOOKUP(A36, 'Human Development Index'!$A$2:$B$190, 2, FALSE), -1)</f>
        <v>9</v>
      </c>
      <c r="I36" s="10">
        <f>IFERROR(VLOOKUP(A36, 'Environmental Sustainability'!$A$2:$B$181, 2, FALSE), -1)</f>
        <v>7</v>
      </c>
      <c r="J36" s="10">
        <f>IFERROR(VLOOKUP(A36, 'Gender Inequality'!$A$2:$B$163, 2, FALSE), -1)</f>
        <v>8</v>
      </c>
      <c r="K36" s="10">
        <f>IFERROR(VLOOKUP(A36, 'Poverty Index'!$A$2:$D$102, 4, FALSE), -1)</f>
        <v>0.46486375000000002</v>
      </c>
      <c r="L36" s="10">
        <f>IFERROR(VLOOKUP(A36, 'Poverty Index'!$A$2:$D$163, 4, FALSE), -1)</f>
        <v>0.46486375000000002</v>
      </c>
      <c r="M36" s="10">
        <f>IFERROR(VLOOKUP(A36, 'Global Peace Index'!$A$2:$D$163, 4, FALSE), -1)</f>
        <v>3.2370000000000001</v>
      </c>
      <c r="N36" s="10">
        <f>IFERROR(VLOOKUP(C36, 'Global Peace Index'!$A$2:$D$163, 4, FALSE), -1)</f>
        <v>-1</v>
      </c>
      <c r="O36" s="10">
        <f>IFERROR(VLOOKUP(A36, 'Global Burden of Disease'!$A$2:$D$197, 4, FALSE), -1)</f>
        <v>96470.91</v>
      </c>
      <c r="P36" s="10">
        <f>IFERROR(VLOOKUP(A36, 'Human Development Index'!$A$2:$D$190, 4, FALSE), -1)</f>
        <v>0.39700000000000002</v>
      </c>
      <c r="Q36" s="10">
        <f>IFERROR(VLOOKUP(A36, 'Environmental Sustainability'!$A$2:$D$181, 4, FALSE), -1)</f>
        <v>36.9</v>
      </c>
      <c r="R36" s="10">
        <f>IFERROR(VLOOKUP(A36, 'Gender Inequality'!$A$2:$D$163, 4, FALSE), -1)</f>
        <v>0.68</v>
      </c>
      <c r="S36" s="10">
        <f t="shared" si="0"/>
        <v>8</v>
      </c>
    </row>
    <row r="37" spans="1:19" x14ac:dyDescent="0.25">
      <c r="A37" t="s">
        <v>308</v>
      </c>
      <c r="B37" t="s">
        <v>307</v>
      </c>
      <c r="C37" s="10">
        <f>IFERROR(VLOOKUP(A37, 'Poverty Index'!$A$2:$B$102, 2, FALSE), -1)</f>
        <v>9</v>
      </c>
      <c r="D37" s="10">
        <f>IFERROR(VLOOKUP(A37, 'Human Freedom Index'!$A$2:$B$163, 2, FALSE), -1)</f>
        <v>6</v>
      </c>
      <c r="E37" s="10">
        <f>IFERROR(VLOOKUP(A37, 'Global Peace Index'!$A$2:$B$163, 2, FALSE), -1)</f>
        <v>5</v>
      </c>
      <c r="F37" s="10">
        <f>IFERROR(VLOOKUP(A37, Militarization!$A$2:$B$156, 2, FALSE), -1)</f>
        <v>7</v>
      </c>
      <c r="G37" s="10">
        <f>IFERROR(VLOOKUP(A37, 'Global Burden of Disease'!$A$2:$B$197, 2, FALSE), -1)</f>
        <v>5</v>
      </c>
      <c r="H37" s="10">
        <f>IFERROR(VLOOKUP(A37, 'Human Development Index'!$A$2:$B$190, 2, FALSE), -1)</f>
        <v>9</v>
      </c>
      <c r="I37" s="10">
        <f>IFERROR(VLOOKUP(A37, 'Environmental Sustainability'!$A$2:$B$181, 2, FALSE), -1)</f>
        <v>9</v>
      </c>
      <c r="J37" s="10">
        <f>IFERROR(VLOOKUP(A37, 'Gender Inequality'!$A$2:$B$163, 2, FALSE), -1)</f>
        <v>8</v>
      </c>
      <c r="K37" s="10">
        <f>IFERROR(VLOOKUP(A37, 'Poverty Index'!$A$2:$D$102, 4, FALSE), -1)</f>
        <v>0.53344195999999999</v>
      </c>
      <c r="L37" s="10">
        <f>IFERROR(VLOOKUP(A37, 'Poverty Index'!$A$2:$D$163, 4, FALSE), -1)</f>
        <v>0.53344195999999999</v>
      </c>
      <c r="M37" s="10">
        <f>IFERROR(VLOOKUP(A37, 'Global Peace Index'!$A$2:$D$163, 4, FALSE), -1)</f>
        <v>2.5379999999999998</v>
      </c>
      <c r="N37" s="10">
        <f>IFERROR(VLOOKUP(C37, 'Global Peace Index'!$A$2:$D$163, 4, FALSE), -1)</f>
        <v>-1</v>
      </c>
      <c r="O37" s="10">
        <f>IFERROR(VLOOKUP(A37, 'Global Burden of Disease'!$A$2:$D$197, 4, FALSE), -1)</f>
        <v>63126.54</v>
      </c>
      <c r="P37" s="10">
        <f>IFERROR(VLOOKUP(A37, 'Human Development Index'!$A$2:$D$190, 4, FALSE), -1)</f>
        <v>0.39800000000000002</v>
      </c>
      <c r="Q37" s="10">
        <f>IFERROR(VLOOKUP(A37, 'Environmental Sustainability'!$A$2:$D$181, 4, FALSE), -1)</f>
        <v>26.7</v>
      </c>
      <c r="R37" s="10">
        <f>IFERROR(VLOOKUP(A37, 'Gender Inequality'!$A$2:$D$163, 4, FALSE), -1)</f>
        <v>0.71</v>
      </c>
      <c r="S37" s="10">
        <f t="shared" si="0"/>
        <v>7.25</v>
      </c>
    </row>
    <row r="38" spans="1:19" x14ac:dyDescent="0.25">
      <c r="A38" t="s">
        <v>62</v>
      </c>
      <c r="B38" t="s">
        <v>61</v>
      </c>
      <c r="C38" s="10">
        <f>IFERROR(VLOOKUP(A38, 'Poverty Index'!$A$2:$B$102, 2, FALSE), -1)</f>
        <v>-1</v>
      </c>
      <c r="D38" s="10">
        <f>IFERROR(VLOOKUP(A38, 'Human Freedom Index'!$A$2:$B$163, 2, FALSE), -1)</f>
        <v>1</v>
      </c>
      <c r="E38" s="10">
        <f>IFERROR(VLOOKUP(A38, 'Global Peace Index'!$A$2:$B$163, 2, FALSE), -1)</f>
        <v>2</v>
      </c>
      <c r="F38" s="10">
        <f>IFERROR(VLOOKUP(A38, Militarization!$A$2:$B$156, 2, FALSE), -1)</f>
        <v>7</v>
      </c>
      <c r="G38" s="10">
        <f>IFERROR(VLOOKUP(A38, 'Global Burden of Disease'!$A$2:$B$197, 2, FALSE), -1)</f>
        <v>0</v>
      </c>
      <c r="H38" s="10">
        <f>IFERROR(VLOOKUP(A38, 'Human Development Index'!$A$2:$B$190, 2, FALSE), -1)</f>
        <v>1</v>
      </c>
      <c r="I38" s="10">
        <f>IFERROR(VLOOKUP(A38, 'Environmental Sustainability'!$A$2:$B$181, 2, FALSE), -1)</f>
        <v>4</v>
      </c>
      <c r="J38" s="10">
        <f>IFERROR(VLOOKUP(A38, 'Gender Inequality'!$A$2:$B$163, 2, FALSE), -1)</f>
        <v>2</v>
      </c>
      <c r="K38" s="10">
        <f>IFERROR(VLOOKUP(A38, 'Poverty Index'!$A$2:$D$102, 4, FALSE), -1)</f>
        <v>-1</v>
      </c>
      <c r="L38" s="10">
        <f>IFERROR(VLOOKUP(A38, 'Poverty Index'!$A$2:$D$163, 4, FALSE), -1)</f>
        <v>-1</v>
      </c>
      <c r="M38" s="10">
        <f>IFERROR(VLOOKUP(A38, 'Global Peace Index'!$A$2:$D$163, 4, FALSE), -1)</f>
        <v>1.804</v>
      </c>
      <c r="N38" s="10">
        <f>IFERROR(VLOOKUP(C38, 'Global Peace Index'!$A$2:$D$163, 4, FALSE), -1)</f>
        <v>-1</v>
      </c>
      <c r="O38" s="10">
        <f>IFERROR(VLOOKUP(A38, 'Global Burden of Disease'!$A$2:$D$197, 4, FALSE), -1)</f>
        <v>21615.71</v>
      </c>
      <c r="P38" s="10">
        <f>IFERROR(VLOOKUP(A38, 'Human Development Index'!$A$2:$D$190, 4, FALSE), -1)</f>
        <v>0.85099999999999998</v>
      </c>
      <c r="Q38" s="10">
        <f>IFERROR(VLOOKUP(A38, 'Environmental Sustainability'!$A$2:$D$181, 4, FALSE), -1)</f>
        <v>55.3</v>
      </c>
      <c r="R38" s="10">
        <f>IFERROR(VLOOKUP(A38, 'Gender Inequality'!$A$2:$D$163, 4, FALSE), -1)</f>
        <v>0.247</v>
      </c>
      <c r="S38" s="10">
        <f t="shared" si="0"/>
        <v>2.4285714285714284</v>
      </c>
    </row>
    <row r="39" spans="1:19" x14ac:dyDescent="0.25">
      <c r="A39" t="s">
        <v>64</v>
      </c>
      <c r="B39" t="s">
        <v>63</v>
      </c>
      <c r="C39" s="10">
        <f>IFERROR(VLOOKUP(A39, 'Poverty Index'!$A$2:$B$102, 2, FALSE), -1)</f>
        <v>0</v>
      </c>
      <c r="D39" s="10">
        <f>IFERROR(VLOOKUP(A39, 'Human Freedom Index'!$A$2:$B$163, 2, FALSE), -1)</f>
        <v>5</v>
      </c>
      <c r="E39" s="10">
        <f>IFERROR(VLOOKUP(A39, 'Global Peace Index'!$A$2:$B$163, 2, FALSE), -1)</f>
        <v>4</v>
      </c>
      <c r="F39" s="10">
        <f>IFERROR(VLOOKUP(A39, Militarization!$A$2:$B$156, 2, FALSE), -1)</f>
        <v>5</v>
      </c>
      <c r="G39" s="10">
        <f>IFERROR(VLOOKUP(A39, 'Global Burden of Disease'!$A$2:$B$197, 2, FALSE), -1)</f>
        <v>0</v>
      </c>
      <c r="H39" s="10">
        <f>IFERROR(VLOOKUP(A39, 'Human Development Index'!$A$2:$B$190, 2, FALSE), -1)</f>
        <v>3</v>
      </c>
      <c r="I39" s="10">
        <f>IFERROR(VLOOKUP(A39, 'Environmental Sustainability'!$A$2:$B$181, 2, FALSE), -1)</f>
        <v>7</v>
      </c>
      <c r="J39" s="10">
        <f>IFERROR(VLOOKUP(A39, 'Gender Inequality'!$A$2:$B$163, 2, FALSE), -1)</f>
        <v>1</v>
      </c>
      <c r="K39" s="10">
        <f>IFERROR(VLOOKUP(A39, 'Poverty Index'!$A$2:$D$102, 4, FALSE), -1)</f>
        <v>1.5957510000000001E-2</v>
      </c>
      <c r="L39" s="10">
        <f>IFERROR(VLOOKUP(A39, 'Poverty Index'!$A$2:$D$163, 4, FALSE), -1)</f>
        <v>1.5957510000000001E-2</v>
      </c>
      <c r="M39" s="10">
        <f>IFERROR(VLOOKUP(A39, 'Global Peace Index'!$A$2:$D$163, 4, FALSE), -1)</f>
        <v>2.1659999999999999</v>
      </c>
      <c r="N39" s="10">
        <f>IFERROR(VLOOKUP(C39, 'Global Peace Index'!$A$2:$D$163, 4, FALSE), -1)</f>
        <v>-1</v>
      </c>
      <c r="O39" s="10">
        <f>IFERROR(VLOOKUP(A39, 'Global Burden of Disease'!$A$2:$D$197, 4, FALSE), -1)</f>
        <v>22086.06</v>
      </c>
      <c r="P39" s="10">
        <f>IFERROR(VLOOKUP(A39, 'Human Development Index'!$A$2:$D$190, 4, FALSE), -1)</f>
        <v>0.76100000000000001</v>
      </c>
      <c r="Q39" s="10">
        <f>IFERROR(VLOOKUP(A39, 'Environmental Sustainability'!$A$2:$D$181, 4, FALSE), -1)</f>
        <v>37.299999999999997</v>
      </c>
      <c r="R39" s="10">
        <f>IFERROR(VLOOKUP(A39, 'Gender Inequality'!$A$2:$D$163, 4, FALSE), -1)</f>
        <v>0.16800000000000001</v>
      </c>
      <c r="S39" s="10">
        <f t="shared" si="0"/>
        <v>3.125</v>
      </c>
    </row>
    <row r="40" spans="1:19" x14ac:dyDescent="0.25">
      <c r="A40" t="s">
        <v>72</v>
      </c>
      <c r="B40" t="s">
        <v>71</v>
      </c>
      <c r="C40" s="10">
        <f>IFERROR(VLOOKUP(A40, 'Poverty Index'!$A$2:$B$102, 2, FALSE), -1)</f>
        <v>0</v>
      </c>
      <c r="D40" s="10">
        <f>IFERROR(VLOOKUP(A40, 'Human Freedom Index'!$A$2:$B$163, 2, FALSE), -1)</f>
        <v>4</v>
      </c>
      <c r="E40" s="10">
        <f>IFERROR(VLOOKUP(A40, 'Global Peace Index'!$A$2:$B$163, 2, FALSE), -1)</f>
        <v>6</v>
      </c>
      <c r="F40" s="10">
        <f>IFERROR(VLOOKUP(A40, Militarization!$A$2:$B$156, 2, FALSE), -1)</f>
        <v>6</v>
      </c>
      <c r="G40" s="10">
        <f>IFERROR(VLOOKUP(A40, 'Global Burden of Disease'!$A$2:$B$197, 2, FALSE), -1)</f>
        <v>0</v>
      </c>
      <c r="H40" s="10">
        <f>IFERROR(VLOOKUP(A40, 'Human Development Index'!$A$2:$B$190, 2, FALSE), -1)</f>
        <v>3</v>
      </c>
      <c r="I40" s="10">
        <f>IFERROR(VLOOKUP(A40, 'Environmental Sustainability'!$A$2:$B$181, 2, FALSE), -1)</f>
        <v>4</v>
      </c>
      <c r="J40" s="10">
        <f>IFERROR(VLOOKUP(A40, 'Gender Inequality'!$A$2:$B$163, 2, FALSE), -1)</f>
        <v>5</v>
      </c>
      <c r="K40" s="10">
        <f>IFERROR(VLOOKUP(A40, 'Poverty Index'!$A$2:$D$102, 4, FALSE), -1)</f>
        <v>1.9657270000000001E-2</v>
      </c>
      <c r="L40" s="10">
        <f>IFERROR(VLOOKUP(A40, 'Poverty Index'!$A$2:$D$163, 4, FALSE), -1)</f>
        <v>1.9657270000000001E-2</v>
      </c>
      <c r="M40" s="10">
        <f>IFERROR(VLOOKUP(A40, 'Global Peace Index'!$A$2:$D$163, 4, FALSE), -1)</f>
        <v>2.6459999999999999</v>
      </c>
      <c r="N40" s="10">
        <f>IFERROR(VLOOKUP(C40, 'Global Peace Index'!$A$2:$D$163, 4, FALSE), -1)</f>
        <v>-1</v>
      </c>
      <c r="O40" s="10">
        <f>IFERROR(VLOOKUP(A40, 'Global Burden of Disease'!$A$2:$D$197, 4, FALSE), -1)</f>
        <v>21427.33</v>
      </c>
      <c r="P40" s="10">
        <f>IFERROR(VLOOKUP(A40, 'Human Development Index'!$A$2:$D$190, 4, FALSE), -1)</f>
        <v>0.76700000000000002</v>
      </c>
      <c r="Q40" s="10">
        <f>IFERROR(VLOOKUP(A40, 'Environmental Sustainability'!$A$2:$D$181, 4, FALSE), -1)</f>
        <v>52.9</v>
      </c>
      <c r="R40" s="10">
        <f>IFERROR(VLOOKUP(A40, 'Gender Inequality'!$A$2:$D$163, 4, FALSE), -1)</f>
        <v>0.42799999999999999</v>
      </c>
      <c r="S40" s="10">
        <f t="shared" si="0"/>
        <v>3.5</v>
      </c>
    </row>
    <row r="41" spans="1:19" x14ac:dyDescent="0.25">
      <c r="A41" s="27" t="s">
        <v>74</v>
      </c>
      <c r="B41" t="s">
        <v>73</v>
      </c>
      <c r="C41" s="10">
        <f>IFERROR(VLOOKUP(A41, 'Poverty Index'!$A$2:$B$102, 2, FALSE), -1)</f>
        <v>3</v>
      </c>
      <c r="D41" s="10">
        <f>IFERROR(VLOOKUP(A41, 'Human Freedom Index'!$A$2:$B$163, 2, FALSE), -1)</f>
        <v>-1</v>
      </c>
      <c r="E41" s="10">
        <f>IFERROR(VLOOKUP(A41, 'Global Peace Index'!$A$2:$B$163, 2, FALSE), -1)</f>
        <v>-1</v>
      </c>
      <c r="F41" s="10">
        <f>IFERROR(VLOOKUP(A41, Militarization!$A$2:$B$156, 2, FALSE), -1)</f>
        <v>-1</v>
      </c>
      <c r="G41" s="10">
        <f>IFERROR(VLOOKUP(A41, 'Global Burden of Disease'!$A$2:$B$197, 2, FALSE), -1)</f>
        <v>2</v>
      </c>
      <c r="H41" s="10">
        <f>IFERROR(VLOOKUP(A41, 'Human Development Index'!$A$2:$B$190, 2, FALSE), -1)</f>
        <v>7</v>
      </c>
      <c r="I41" s="10">
        <f>IFERROR(VLOOKUP(A41, 'Environmental Sustainability'!$A$2:$B$181, 2, FALSE), -1)</f>
        <v>8</v>
      </c>
      <c r="J41" s="10">
        <f>IFERROR(VLOOKUP(A41, 'Gender Inequality'!$A$2:$B$163, 2, FALSE), -1)</f>
        <v>-1</v>
      </c>
      <c r="K41" s="10">
        <f>IFERROR(VLOOKUP(A41, 'Poverty Index'!$A$2:$D$102, 4, FALSE), -1)</f>
        <v>0.18077140999999999</v>
      </c>
      <c r="L41" s="10">
        <f>IFERROR(VLOOKUP(A41, 'Poverty Index'!$A$2:$D$163, 4, FALSE), -1)</f>
        <v>0.18077140999999999</v>
      </c>
      <c r="M41" s="10">
        <f>IFERROR(VLOOKUP(A41, 'Global Peace Index'!$A$2:$D$163, 4, FALSE), -1)</f>
        <v>-1</v>
      </c>
      <c r="N41" s="10">
        <f>IFERROR(VLOOKUP(C41, 'Global Peace Index'!$A$2:$D$163, 4, FALSE), -1)</f>
        <v>-1</v>
      </c>
      <c r="O41" s="10">
        <f>IFERROR(VLOOKUP(A41, 'Global Burden of Disease'!$A$2:$D$197, 4, FALSE), -1)</f>
        <v>38155.360000000001</v>
      </c>
      <c r="P41" s="10">
        <f>IFERROR(VLOOKUP(A41, 'Human Development Index'!$A$2:$D$190, 4, FALSE), -1)</f>
        <v>0.55400000000000005</v>
      </c>
      <c r="Q41" s="10">
        <f>IFERROR(VLOOKUP(A41, 'Environmental Sustainability'!$A$2:$D$181, 4, FALSE), -1)</f>
        <v>32.1</v>
      </c>
      <c r="R41" s="10">
        <f>IFERROR(VLOOKUP(A41, 'Gender Inequality'!$A$2:$D$163, 4, FALSE), -1)</f>
        <v>-1</v>
      </c>
      <c r="S41" s="10">
        <f t="shared" si="0"/>
        <v>5</v>
      </c>
    </row>
    <row r="42" spans="1:19" x14ac:dyDescent="0.25">
      <c r="A42" t="s">
        <v>70</v>
      </c>
      <c r="B42" t="s">
        <v>69</v>
      </c>
      <c r="C42" s="10">
        <f>IFERROR(VLOOKUP(A42, 'Poverty Index'!$A$2:$B$102, 2, FALSE), -1)</f>
        <v>1</v>
      </c>
      <c r="D42" s="10">
        <f>IFERROR(VLOOKUP(A42, 'Human Freedom Index'!$A$2:$B$163, 2, FALSE), -1)</f>
        <v>6</v>
      </c>
      <c r="E42" s="10">
        <f>IFERROR(VLOOKUP(A42, 'Global Peace Index'!$A$2:$B$163, 2, FALSE), -1)</f>
        <v>4</v>
      </c>
      <c r="F42" s="10">
        <f>IFERROR(VLOOKUP(A42, Militarization!$A$2:$B$156, 2, FALSE), -1)</f>
        <v>5</v>
      </c>
      <c r="G42" s="10">
        <f>IFERROR(VLOOKUP(A42, 'Global Burden of Disease'!$A$2:$B$197, 2, FALSE), -1)</f>
        <v>4</v>
      </c>
      <c r="H42" s="10">
        <f>IFERROR(VLOOKUP(A42, 'Human Development Index'!$A$2:$B$190, 2, FALSE), -1)</f>
        <v>6</v>
      </c>
      <c r="I42" s="10">
        <f>IFERROR(VLOOKUP(A42, 'Environmental Sustainability'!$A$2:$B$181, 2, FALSE), -1)</f>
        <v>8</v>
      </c>
      <c r="J42" s="10">
        <f>IFERROR(VLOOKUP(A42, 'Gender Inequality'!$A$2:$B$163, 2, FALSE), -1)</f>
        <v>7</v>
      </c>
      <c r="K42" s="10">
        <f>IFERROR(VLOOKUP(A42, 'Poverty Index'!$A$2:$D$102, 4, FALSE), -1)</f>
        <v>0.11167630000000001</v>
      </c>
      <c r="L42" s="10">
        <f>IFERROR(VLOOKUP(A42, 'Poverty Index'!$A$2:$D$163, 4, FALSE), -1)</f>
        <v>0.11167630000000001</v>
      </c>
      <c r="M42" s="10">
        <f>IFERROR(VLOOKUP(A42, 'Global Peace Index'!$A$2:$D$163, 4, FALSE), -1)</f>
        <v>2.343</v>
      </c>
      <c r="N42" s="10">
        <f>IFERROR(VLOOKUP(C42, 'Global Peace Index'!$A$2:$D$163, 4, FALSE), -1)</f>
        <v>-1</v>
      </c>
      <c r="O42" s="10">
        <f>IFERROR(VLOOKUP(A42, 'Global Burden of Disease'!$A$2:$D$197, 4, FALSE), -1)</f>
        <v>53615.41</v>
      </c>
      <c r="P42" s="10">
        <f>IFERROR(VLOOKUP(A42, 'Human Development Index'!$A$2:$D$190, 4, FALSE), -1)</f>
        <v>0.57399999999999995</v>
      </c>
      <c r="Q42" s="10">
        <f>IFERROR(VLOOKUP(A42, 'Environmental Sustainability'!$A$2:$D$181, 4, FALSE), -1)</f>
        <v>30.8</v>
      </c>
      <c r="R42" s="10">
        <f>IFERROR(VLOOKUP(A42, 'Gender Inequality'!$A$2:$D$163, 4, FALSE), -1)</f>
        <v>0.56999999999999995</v>
      </c>
      <c r="S42" s="10">
        <f t="shared" si="0"/>
        <v>5.125</v>
      </c>
    </row>
    <row r="43" spans="1:19" x14ac:dyDescent="0.25">
      <c r="A43" s="27" t="s">
        <v>399</v>
      </c>
      <c r="B43" t="s">
        <v>68</v>
      </c>
      <c r="C43" s="10">
        <f>IFERROR(VLOOKUP(A43, 'Poverty Index'!$A$2:$B$102, 2, FALSE), -1)</f>
        <v>6</v>
      </c>
      <c r="D43" s="10">
        <f>IFERROR(VLOOKUP(A43, 'Human Freedom Index'!$A$2:$B$163, 2, FALSE), -1)</f>
        <v>7</v>
      </c>
      <c r="E43" s="10">
        <f>IFERROR(VLOOKUP(A43, 'Global Peace Index'!$A$2:$B$163, 2, FALSE), -1)</f>
        <v>8</v>
      </c>
      <c r="F43" s="10">
        <f>IFERROR(VLOOKUP(A43, Militarization!$A$2:$B$156, 2, FALSE), -1)</f>
        <v>7</v>
      </c>
      <c r="G43" s="10">
        <f>IFERROR(VLOOKUP(A43, 'Global Burden of Disease'!$A$2:$B$197, 2, FALSE), -1)</f>
        <v>5</v>
      </c>
      <c r="H43" s="10">
        <f>IFERROR(VLOOKUP(A43, 'Human Development Index'!$A$2:$B$190, 2, FALSE), -1)</f>
        <v>8</v>
      </c>
      <c r="I43" s="10">
        <f>IFERROR(VLOOKUP(A43, 'Environmental Sustainability'!$A$2:$B$181, 2, FALSE), -1)</f>
        <v>7</v>
      </c>
      <c r="J43" s="10">
        <f>IFERROR(VLOOKUP(A43, 'Gender Inequality'!$A$2:$B$163, 2, FALSE), -1)</f>
        <v>7</v>
      </c>
      <c r="K43" s="10">
        <f>IFERROR(VLOOKUP(A43, 'Poverty Index'!$A$2:$D$102, 4, FALSE), -1)</f>
        <v>0.38901683999999997</v>
      </c>
      <c r="L43" s="10">
        <f>IFERROR(VLOOKUP(A43, 'Poverty Index'!$A$2:$D$163, 4, FALSE), -1)</f>
        <v>0.38901683999999997</v>
      </c>
      <c r="M43" s="10">
        <f>IFERROR(VLOOKUP(A43, 'Global Peace Index'!$A$2:$D$163, 4, FALSE), -1)</f>
        <v>3.2429999999999999</v>
      </c>
      <c r="N43" s="10">
        <f>IFERROR(VLOOKUP(C43, 'Global Peace Index'!$A$2:$D$163, 4, FALSE), -1)</f>
        <v>-1</v>
      </c>
      <c r="O43" s="10">
        <f>IFERROR(VLOOKUP(A43, 'Global Burden of Disease'!$A$2:$D$197, 4, FALSE), -1)</f>
        <v>57690.8</v>
      </c>
      <c r="P43" s="10">
        <f>IFERROR(VLOOKUP(A43, 'Human Development Index'!$A$2:$D$190, 4, FALSE), -1)</f>
        <v>0.48</v>
      </c>
      <c r="Q43" s="10">
        <f>IFERROR(VLOOKUP(A43, 'Environmental Sustainability'!$A$2:$D$181, 4, FALSE), -1)</f>
        <v>36.4</v>
      </c>
      <c r="R43" s="10">
        <f>IFERROR(VLOOKUP(A43, 'Gender Inequality'!$A$2:$D$163, 4, FALSE), -1)</f>
        <v>0.61699999999999999</v>
      </c>
      <c r="S43" s="10">
        <f t="shared" si="0"/>
        <v>6.875</v>
      </c>
    </row>
    <row r="44" spans="1:19" x14ac:dyDescent="0.25">
      <c r="A44" t="s">
        <v>361</v>
      </c>
      <c r="B44" t="s">
        <v>76</v>
      </c>
      <c r="C44" s="10">
        <f>IFERROR(VLOOKUP(A44, 'Poverty Index'!$A$2:$B$102, 2, FALSE), -1)</f>
        <v>-1</v>
      </c>
      <c r="D44" s="10">
        <f>IFERROR(VLOOKUP(A44, 'Human Freedom Index'!$A$2:$B$163, 2, FALSE), -1)</f>
        <v>2</v>
      </c>
      <c r="E44" s="10">
        <f>IFERROR(VLOOKUP(A44, 'Global Peace Index'!$A$2:$B$163, 2, FALSE), -1)</f>
        <v>2</v>
      </c>
      <c r="F44" s="10">
        <f>IFERROR(VLOOKUP(A44, Militarization!$A$2:$B$156, 2, FALSE), -1)</f>
        <v>0</v>
      </c>
      <c r="G44" s="10">
        <f>IFERROR(VLOOKUP(A44, 'Global Burden of Disease'!$A$2:$B$197, 2, FALSE), -1)</f>
        <v>0</v>
      </c>
      <c r="H44" s="10">
        <f>IFERROR(VLOOKUP(A44, 'Human Development Index'!$A$2:$B$190, 2, FALSE), -1)</f>
        <v>2</v>
      </c>
      <c r="I44" s="10">
        <f>IFERROR(VLOOKUP(A44, 'Environmental Sustainability'!$A$2:$B$181, 2, FALSE), -1)</f>
        <v>5</v>
      </c>
      <c r="J44" s="10">
        <f>IFERROR(VLOOKUP(A44, 'Gender Inequality'!$A$2:$B$163, 2, FALSE), -1)</f>
        <v>3</v>
      </c>
      <c r="K44" s="10">
        <f>IFERROR(VLOOKUP(A44, 'Poverty Index'!$A$2:$D$102, 4, FALSE), -1)</f>
        <v>-1</v>
      </c>
      <c r="L44" s="10">
        <f>IFERROR(VLOOKUP(A44, 'Poverty Index'!$A$2:$D$163, 4, FALSE), -1)</f>
        <v>-1</v>
      </c>
      <c r="M44" s="10">
        <f>IFERROR(VLOOKUP(A44, 'Global Peace Index'!$A$2:$D$163, 4, FALSE), -1)</f>
        <v>1.6910000000000001</v>
      </c>
      <c r="N44" s="10">
        <f>IFERROR(VLOOKUP(C44, 'Global Peace Index'!$A$2:$D$163, 4, FALSE), -1)</f>
        <v>-1</v>
      </c>
      <c r="O44" s="10">
        <f>IFERROR(VLOOKUP(A44, 'Global Burden of Disease'!$A$2:$D$197, 4, FALSE), -1)</f>
        <v>20790.95</v>
      </c>
      <c r="P44" s="10">
        <f>IFERROR(VLOOKUP(A44, 'Human Development Index'!$A$2:$D$190, 4, FALSE), -1)</f>
        <v>0.81</v>
      </c>
      <c r="Q44" s="10">
        <f>IFERROR(VLOOKUP(A44, 'Environmental Sustainability'!$A$2:$D$181, 4, FALSE), -1)</f>
        <v>52.5</v>
      </c>
      <c r="R44" s="10">
        <f>IFERROR(VLOOKUP(A44, 'Gender Inequality'!$A$2:$D$163, 4, FALSE), -1)</f>
        <v>0.28799999999999998</v>
      </c>
      <c r="S44" s="10">
        <f t="shared" si="0"/>
        <v>2</v>
      </c>
    </row>
    <row r="45" spans="1:19" x14ac:dyDescent="0.25">
      <c r="A45" t="s">
        <v>359</v>
      </c>
      <c r="B45" t="s">
        <v>65</v>
      </c>
      <c r="C45" s="10">
        <f>IFERROR(VLOOKUP(A45, 'Poverty Index'!$A$2:$B$102, 2, FALSE), -1)</f>
        <v>3</v>
      </c>
      <c r="D45" s="10">
        <f>IFERROR(VLOOKUP(A45, 'Human Freedom Index'!$A$2:$B$163, 2, FALSE), -1)</f>
        <v>4</v>
      </c>
      <c r="E45" s="10">
        <f>IFERROR(VLOOKUP(A45, 'Global Peace Index'!$A$2:$B$163, 2, FALSE), -1)</f>
        <v>4</v>
      </c>
      <c r="F45" s="10">
        <f>IFERROR(VLOOKUP(A45, Militarization!$A$2:$B$156, 2, FALSE), -1)</f>
        <v>5</v>
      </c>
      <c r="G45" s="10">
        <f>IFERROR(VLOOKUP(A45, 'Global Burden of Disease'!$A$2:$B$197, 2, FALSE), -1)</f>
        <v>4</v>
      </c>
      <c r="H45" s="10">
        <f>IFERROR(VLOOKUP(A45, 'Human Development Index'!$A$2:$B$190, 2, FALSE), -1)</f>
        <v>7</v>
      </c>
      <c r="I45" s="10">
        <f>IFERROR(VLOOKUP(A45, 'Environmental Sustainability'!$A$2:$B$181, 2, FALSE), -1)</f>
        <v>9</v>
      </c>
      <c r="J45" s="10">
        <f>IFERROR(VLOOKUP(A45, 'Gender Inequality'!$A$2:$B$163, 2, FALSE), -1)</f>
        <v>7</v>
      </c>
      <c r="K45" s="10">
        <f>IFERROR(VLOOKUP(A45, 'Poverty Index'!$A$2:$D$102, 4, FALSE), -1)</f>
        <v>0.235871</v>
      </c>
      <c r="L45" s="10">
        <f>IFERROR(VLOOKUP(A45, 'Poverty Index'!$A$2:$D$163, 4, FALSE), -1)</f>
        <v>0.235871</v>
      </c>
      <c r="M45" s="10">
        <f>IFERROR(VLOOKUP(A45, 'Global Peace Index'!$A$2:$D$163, 4, FALSE), -1)</f>
        <v>2.169</v>
      </c>
      <c r="N45" s="10">
        <f>IFERROR(VLOOKUP(C45, 'Global Peace Index'!$A$2:$D$163, 4, FALSE), -1)</f>
        <v>-1</v>
      </c>
      <c r="O45" s="10">
        <f>IFERROR(VLOOKUP(A45, 'Global Burden of Disease'!$A$2:$D$197, 4, FALSE), -1)</f>
        <v>54257.120000000003</v>
      </c>
      <c r="P45" s="10">
        <f>IFERROR(VLOOKUP(A45, 'Human Development Index'!$A$2:$D$190, 4, FALSE), -1)</f>
        <v>0.53800000000000003</v>
      </c>
      <c r="Q45" s="10">
        <f>IFERROR(VLOOKUP(A45, 'Environmental Sustainability'!$A$2:$D$181, 4, FALSE), -1)</f>
        <v>25.8</v>
      </c>
      <c r="R45" s="10">
        <f>IFERROR(VLOOKUP(A45, 'Gender Inequality'!$A$2:$D$163, 4, FALSE), -1)</f>
        <v>0.63800000000000001</v>
      </c>
      <c r="S45" s="10">
        <f t="shared" si="0"/>
        <v>5.375</v>
      </c>
    </row>
    <row r="46" spans="1:19" x14ac:dyDescent="0.25">
      <c r="A46" t="s">
        <v>145</v>
      </c>
      <c r="B46" t="s">
        <v>144</v>
      </c>
      <c r="C46" s="10">
        <f>IFERROR(VLOOKUP(A46, 'Poverty Index'!$A$2:$B$102, 2, FALSE), -1)</f>
        <v>-1</v>
      </c>
      <c r="D46" s="10">
        <f>IFERROR(VLOOKUP(A46, 'Human Freedom Index'!$A$2:$B$163, 2, FALSE), -1)</f>
        <v>1</v>
      </c>
      <c r="E46" s="10">
        <f>IFERROR(VLOOKUP(A46, 'Global Peace Index'!$A$2:$B$163, 2, FALSE), -1)</f>
        <v>2</v>
      </c>
      <c r="F46" s="10">
        <f>IFERROR(VLOOKUP(A46, Militarization!$A$2:$B$156, 2, FALSE), -1)</f>
        <v>6</v>
      </c>
      <c r="G46" s="10">
        <f>IFERROR(VLOOKUP(A46, 'Global Burden of Disease'!$A$2:$B$197, 2, FALSE), -1)</f>
        <v>0</v>
      </c>
      <c r="H46" s="10">
        <f>IFERROR(VLOOKUP(A46, 'Human Development Index'!$A$2:$B$190, 2, FALSE), -1)</f>
        <v>1</v>
      </c>
      <c r="I46" s="10">
        <f>IFERROR(VLOOKUP(A46, 'Environmental Sustainability'!$A$2:$B$181, 2, FALSE), -1)</f>
        <v>3</v>
      </c>
      <c r="J46" s="10">
        <f>IFERROR(VLOOKUP(A46, 'Gender Inequality'!$A$2:$B$163, 2, FALSE), -1)</f>
        <v>1</v>
      </c>
      <c r="K46" s="10">
        <f>IFERROR(VLOOKUP(A46, 'Poverty Index'!$A$2:$D$102, 4, FALSE), -1)</f>
        <v>-1</v>
      </c>
      <c r="L46" s="10">
        <f>IFERROR(VLOOKUP(A46, 'Poverty Index'!$A$2:$D$163, 4, FALSE), -1)</f>
        <v>-1</v>
      </c>
      <c r="M46" s="10">
        <f>IFERROR(VLOOKUP(A46, 'Global Peace Index'!$A$2:$D$163, 4, FALSE), -1)</f>
        <v>1.615</v>
      </c>
      <c r="N46" s="10">
        <f>IFERROR(VLOOKUP(C46, 'Global Peace Index'!$A$2:$D$163, 4, FALSE), -1)</f>
        <v>-1</v>
      </c>
      <c r="O46" s="10">
        <f>IFERROR(VLOOKUP(A46, 'Global Burden of Disease'!$A$2:$D$197, 4, FALSE), -1)</f>
        <v>21599.11</v>
      </c>
      <c r="P46" s="10">
        <f>IFERROR(VLOOKUP(A46, 'Human Development Index'!$A$2:$D$190, 4, FALSE), -1)</f>
        <v>0.85099999999999998</v>
      </c>
      <c r="Q46" s="10">
        <f>IFERROR(VLOOKUP(A46, 'Environmental Sustainability'!$A$2:$D$181, 4, FALSE), -1)</f>
        <v>63.1</v>
      </c>
      <c r="R46" s="10">
        <f>IFERROR(VLOOKUP(A46, 'Gender Inequality'!$A$2:$D$163, 4, FALSE), -1)</f>
        <v>0.11600000000000001</v>
      </c>
      <c r="S46" s="10">
        <f t="shared" si="0"/>
        <v>2</v>
      </c>
    </row>
    <row r="47" spans="1:19" x14ac:dyDescent="0.25">
      <c r="A47" t="s">
        <v>78</v>
      </c>
      <c r="B47" t="s">
        <v>77</v>
      </c>
      <c r="C47" s="10">
        <f>IFERROR(VLOOKUP(A47, 'Poverty Index'!$A$2:$B$102, 2, FALSE), -1)</f>
        <v>-1</v>
      </c>
      <c r="D47" s="10">
        <f>IFERROR(VLOOKUP(A47, 'Human Freedom Index'!$A$2:$B$163, 2, FALSE), -1)</f>
        <v>-1</v>
      </c>
      <c r="E47" s="10">
        <f>IFERROR(VLOOKUP(A47, 'Global Peace Index'!$A$2:$B$163, 2, FALSE), -1)</f>
        <v>3</v>
      </c>
      <c r="F47" s="10">
        <f>IFERROR(VLOOKUP(A47, Militarization!$A$2:$B$156, 2, FALSE), -1)</f>
        <v>-1</v>
      </c>
      <c r="G47" s="10">
        <f>IFERROR(VLOOKUP(A47, 'Global Burden of Disease'!$A$2:$B$197, 2, FALSE), -1)</f>
        <v>0</v>
      </c>
      <c r="H47" s="10">
        <f>IFERROR(VLOOKUP(A47, 'Human Development Index'!$A$2:$B$190, 2, FALSE), -1)</f>
        <v>3</v>
      </c>
      <c r="I47" s="10">
        <f>IFERROR(VLOOKUP(A47, 'Environmental Sustainability'!$A$2:$B$181, 2, FALSE), -1)</f>
        <v>5</v>
      </c>
      <c r="J47" s="10">
        <f>IFERROR(VLOOKUP(A47, 'Gender Inequality'!$A$2:$B$163, 2, FALSE), -1)</f>
        <v>3</v>
      </c>
      <c r="K47" s="10">
        <f>IFERROR(VLOOKUP(A47, 'Poverty Index'!$A$2:$D$102, 4, FALSE), -1)</f>
        <v>-1</v>
      </c>
      <c r="L47" s="10">
        <f>IFERROR(VLOOKUP(A47, 'Poverty Index'!$A$2:$D$163, 4, FALSE), -1)</f>
        <v>-1</v>
      </c>
      <c r="M47" s="10">
        <f>IFERROR(VLOOKUP(A47, 'Global Peace Index'!$A$2:$D$163, 4, FALSE), -1)</f>
        <v>2.0739999999999998</v>
      </c>
      <c r="N47" s="10">
        <f>IFERROR(VLOOKUP(C47, 'Global Peace Index'!$A$2:$D$163, 4, FALSE), -1)</f>
        <v>-1</v>
      </c>
      <c r="O47" s="10">
        <f>IFERROR(VLOOKUP(A47, 'Global Burden of Disease'!$A$2:$D$197, 4, FALSE), -1)</f>
        <v>21017.599999999999</v>
      </c>
      <c r="P47" s="10">
        <f>IFERROR(VLOOKUP(A47, 'Human Development Index'!$A$2:$D$190, 4, FALSE), -1)</f>
        <v>0.78300000000000003</v>
      </c>
      <c r="Q47" s="10">
        <f>IFERROR(VLOOKUP(A47, 'Environmental Sustainability'!$A$2:$D$181, 4, FALSE), -1)</f>
        <v>48.4</v>
      </c>
      <c r="R47" s="10">
        <f>IFERROR(VLOOKUP(A47, 'Gender Inequality'!$A$2:$D$163, 4, FALSE), -1)</f>
        <v>0.30399999999999999</v>
      </c>
      <c r="S47" s="10">
        <f t="shared" si="0"/>
        <v>2.8</v>
      </c>
    </row>
    <row r="48" spans="1:19" x14ac:dyDescent="0.25">
      <c r="A48" t="s">
        <v>80</v>
      </c>
      <c r="B48" t="s">
        <v>79</v>
      </c>
      <c r="C48" s="10">
        <f>IFERROR(VLOOKUP(A48, 'Poverty Index'!$A$2:$B$102, 2, FALSE), -1)</f>
        <v>-1</v>
      </c>
      <c r="D48" s="10">
        <f>IFERROR(VLOOKUP(A48, 'Human Freedom Index'!$A$2:$B$163, 2, FALSE), -1)</f>
        <v>1</v>
      </c>
      <c r="E48" s="10">
        <f>IFERROR(VLOOKUP(A48, 'Global Peace Index'!$A$2:$B$163, 2, FALSE), -1)</f>
        <v>3</v>
      </c>
      <c r="F48" s="10">
        <f>IFERROR(VLOOKUP(A48, Militarization!$A$2:$B$156, 2, FALSE), -1)</f>
        <v>9</v>
      </c>
      <c r="G48" s="10">
        <f>IFERROR(VLOOKUP(A48, 'Global Burden of Disease'!$A$2:$B$197, 2, FALSE), -1)</f>
        <v>0</v>
      </c>
      <c r="H48" s="10">
        <f>IFERROR(VLOOKUP(A48, 'Human Development Index'!$A$2:$B$190, 2, FALSE), -1)</f>
        <v>1</v>
      </c>
      <c r="I48" s="10">
        <f>IFERROR(VLOOKUP(A48, 'Environmental Sustainability'!$A$2:$B$181, 2, FALSE), -1)</f>
        <v>2</v>
      </c>
      <c r="J48" s="10">
        <f>IFERROR(VLOOKUP(A48, 'Gender Inequality'!$A$2:$B$163, 2, FALSE), -1)</f>
        <v>0</v>
      </c>
      <c r="K48" s="10">
        <f>IFERROR(VLOOKUP(A48, 'Poverty Index'!$A$2:$D$102, 4, FALSE), -1)</f>
        <v>-1</v>
      </c>
      <c r="L48" s="10">
        <f>IFERROR(VLOOKUP(A48, 'Poverty Index'!$A$2:$D$163, 4, FALSE), -1)</f>
        <v>-1</v>
      </c>
      <c r="M48" s="10">
        <f>IFERROR(VLOOKUP(A48, 'Global Peace Index'!$A$2:$D$163, 4, FALSE), -1)</f>
        <v>1.92</v>
      </c>
      <c r="N48" s="10">
        <f>IFERROR(VLOOKUP(C48, 'Global Peace Index'!$A$2:$D$163, 4, FALSE), -1)</f>
        <v>-1</v>
      </c>
      <c r="O48" s="10">
        <f>IFERROR(VLOOKUP(A48, 'Global Burden of Disease'!$A$2:$D$197, 4, FALSE), -1)</f>
        <v>18287.11</v>
      </c>
      <c r="P48" s="10">
        <f>IFERROR(VLOOKUP(A48, 'Human Development Index'!$A$2:$D$190, 4, FALSE), -1)</f>
        <v>0.88700000000000001</v>
      </c>
      <c r="Q48" s="10">
        <f>IFERROR(VLOOKUP(A48, 'Environmental Sustainability'!$A$2:$D$181, 4, FALSE), -1)</f>
        <v>64.8</v>
      </c>
      <c r="R48" s="10">
        <f>IFERROR(VLOOKUP(A48, 'Gender Inequality'!$A$2:$D$163, 4, FALSE), -1)</f>
        <v>8.5999999999999993E-2</v>
      </c>
      <c r="S48" s="10">
        <f t="shared" si="0"/>
        <v>2.2857142857142856</v>
      </c>
    </row>
    <row r="49" spans="1:19" x14ac:dyDescent="0.25">
      <c r="A49" t="s">
        <v>82</v>
      </c>
      <c r="B49" t="s">
        <v>81</v>
      </c>
      <c r="C49" s="10">
        <f>IFERROR(VLOOKUP(A49, 'Poverty Index'!$A$2:$B$102, 2, FALSE), -1)</f>
        <v>-1</v>
      </c>
      <c r="D49" s="10">
        <f>IFERROR(VLOOKUP(A49, 'Human Freedom Index'!$A$2:$B$163, 2, FALSE), -1)</f>
        <v>1</v>
      </c>
      <c r="E49" s="10">
        <f>IFERROR(VLOOKUP(A49, 'Global Peace Index'!$A$2:$B$163, 2, FALSE), -1)</f>
        <v>1</v>
      </c>
      <c r="F49" s="10">
        <f>IFERROR(VLOOKUP(A49, Militarization!$A$2:$B$156, 2, FALSE), -1)</f>
        <v>5</v>
      </c>
      <c r="G49" s="10">
        <f>IFERROR(VLOOKUP(A49, 'Global Burden of Disease'!$A$2:$B$197, 2, FALSE), -1)</f>
        <v>0</v>
      </c>
      <c r="H49" s="10">
        <f>IFERROR(VLOOKUP(A49, 'Human Development Index'!$A$2:$B$190, 2, FALSE), -1)</f>
        <v>1</v>
      </c>
      <c r="I49" s="10">
        <f>IFERROR(VLOOKUP(A49, 'Environmental Sustainability'!$A$2:$B$181, 2, FALSE), -1)</f>
        <v>1</v>
      </c>
      <c r="J49" s="10">
        <f>IFERROR(VLOOKUP(A49, 'Gender Inequality'!$A$2:$B$163, 2, FALSE), -1)</f>
        <v>1</v>
      </c>
      <c r="K49" s="10">
        <f>IFERROR(VLOOKUP(A49, 'Poverty Index'!$A$2:$D$102, 4, FALSE), -1)</f>
        <v>-1</v>
      </c>
      <c r="L49" s="10">
        <f>IFERROR(VLOOKUP(A49, 'Poverty Index'!$A$2:$D$163, 4, FALSE), -1)</f>
        <v>-1</v>
      </c>
      <c r="M49" s="10">
        <f>IFERROR(VLOOKUP(A49, 'Global Peace Index'!$A$2:$D$163, 4, FALSE), -1)</f>
        <v>1.337</v>
      </c>
      <c r="N49" s="10">
        <f>IFERROR(VLOOKUP(C49, 'Global Peace Index'!$A$2:$D$163, 4, FALSE), -1)</f>
        <v>-1</v>
      </c>
      <c r="O49" s="10">
        <f>IFERROR(VLOOKUP(A49, 'Global Burden of Disease'!$A$2:$D$197, 4, FALSE), -1)</f>
        <v>21382.38</v>
      </c>
      <c r="P49" s="10">
        <f>IFERROR(VLOOKUP(A49, 'Human Development Index'!$A$2:$D$190, 4, FALSE), -1)</f>
        <v>0.9</v>
      </c>
      <c r="Q49" s="10">
        <f>IFERROR(VLOOKUP(A49, 'Environmental Sustainability'!$A$2:$D$181, 4, FALSE), -1)</f>
        <v>71</v>
      </c>
      <c r="R49" s="10">
        <f>IFERROR(VLOOKUP(A49, 'Gender Inequality'!$A$2:$D$163, 4, FALSE), -1)</f>
        <v>0.13600000000000001</v>
      </c>
      <c r="S49" s="10">
        <f t="shared" si="0"/>
        <v>1.4285714285714286</v>
      </c>
    </row>
    <row r="50" spans="1:19" x14ac:dyDescent="0.25">
      <c r="A50" t="s">
        <v>90</v>
      </c>
      <c r="B50" t="s">
        <v>89</v>
      </c>
      <c r="C50" s="10">
        <f>IFERROR(VLOOKUP(A50, 'Poverty Index'!$A$2:$B$102, 2, FALSE), -1)</f>
        <v>-1</v>
      </c>
      <c r="D50" s="10">
        <f>IFERROR(VLOOKUP(A50, 'Human Freedom Index'!$A$2:$B$163, 2, FALSE), -1)</f>
        <v>0</v>
      </c>
      <c r="E50" s="10">
        <f>IFERROR(VLOOKUP(A50, 'Global Peace Index'!$A$2:$B$163, 2, FALSE), -1)</f>
        <v>0</v>
      </c>
      <c r="F50" s="10">
        <f>IFERROR(VLOOKUP(A50, Militarization!$A$2:$B$156, 2, FALSE), -1)</f>
        <v>6</v>
      </c>
      <c r="G50" s="10">
        <f>IFERROR(VLOOKUP(A50, 'Global Burden of Disease'!$A$2:$B$197, 2, FALSE), -1)</f>
        <v>0</v>
      </c>
      <c r="H50" s="10">
        <f>IFERROR(VLOOKUP(A50, 'Human Development Index'!$A$2:$B$190, 2, FALSE), -1)</f>
        <v>0</v>
      </c>
      <c r="I50" s="10">
        <f>IFERROR(VLOOKUP(A50, 'Environmental Sustainability'!$A$2:$B$181, 2, FALSE), -1)</f>
        <v>0</v>
      </c>
      <c r="J50" s="10">
        <f>IFERROR(VLOOKUP(A50, 'Gender Inequality'!$A$2:$B$163, 2, FALSE), -1)</f>
        <v>0</v>
      </c>
      <c r="K50" s="10">
        <f>IFERROR(VLOOKUP(A50, 'Poverty Index'!$A$2:$D$102, 4, FALSE), -1)</f>
        <v>-1</v>
      </c>
      <c r="L50" s="10">
        <f>IFERROR(VLOOKUP(A50, 'Poverty Index'!$A$2:$D$163, 4, FALSE), -1)</f>
        <v>-1</v>
      </c>
      <c r="M50" s="10">
        <f>IFERROR(VLOOKUP(A50, 'Global Peace Index'!$A$2:$D$163, 4, FALSE), -1)</f>
        <v>1.2829999999999999</v>
      </c>
      <c r="N50" s="10">
        <f>IFERROR(VLOOKUP(C50, 'Global Peace Index'!$A$2:$D$163, 4, FALSE), -1)</f>
        <v>-1</v>
      </c>
      <c r="O50" s="10">
        <f>IFERROR(VLOOKUP(A50, 'Global Burden of Disease'!$A$2:$D$197, 4, FALSE), -1)</f>
        <v>19430.93</v>
      </c>
      <c r="P50" s="10">
        <f>IFERROR(VLOOKUP(A50, 'Human Development Index'!$A$2:$D$190, 4, FALSE), -1)</f>
        <v>0.94</v>
      </c>
      <c r="Q50" s="10">
        <f>IFERROR(VLOOKUP(A50, 'Environmental Sustainability'!$A$2:$D$181, 4, FALSE), -1)</f>
        <v>82.5</v>
      </c>
      <c r="R50" s="10">
        <f>IFERROR(VLOOKUP(A50, 'Gender Inequality'!$A$2:$D$163, 4, FALSE), -1)</f>
        <v>3.7999999999999999E-2</v>
      </c>
      <c r="S50" s="10">
        <f t="shared" si="0"/>
        <v>0.8571428571428571</v>
      </c>
    </row>
    <row r="51" spans="1:19" x14ac:dyDescent="0.25">
      <c r="A51" t="s">
        <v>86</v>
      </c>
      <c r="B51" t="s">
        <v>85</v>
      </c>
      <c r="C51" s="10">
        <f>IFERROR(VLOOKUP(A51, 'Poverty Index'!$A$2:$B$102, 2, FALSE), -1)</f>
        <v>-1</v>
      </c>
      <c r="D51" s="10">
        <f>IFERROR(VLOOKUP(A51, 'Human Freedom Index'!$A$2:$B$163, 2, FALSE), -1)</f>
        <v>-1</v>
      </c>
      <c r="E51" s="10">
        <f>IFERROR(VLOOKUP(A51, 'Global Peace Index'!$A$2:$B$163, 2, FALSE), -1)</f>
        <v>4</v>
      </c>
      <c r="F51" s="10">
        <f>IFERROR(VLOOKUP(A51, Militarization!$A$2:$B$156, 2, FALSE), -1)</f>
        <v>-1</v>
      </c>
      <c r="G51" s="10">
        <f>IFERROR(VLOOKUP(A51, 'Global Burden of Disease'!$A$2:$B$197, 2, FALSE), -1)</f>
        <v>2</v>
      </c>
      <c r="H51" s="10">
        <f>IFERROR(VLOOKUP(A51, 'Human Development Index'!$A$2:$B$190, 2, FALSE), -1)</f>
        <v>7</v>
      </c>
      <c r="I51" s="10">
        <f>IFERROR(VLOOKUP(A51, 'Environmental Sustainability'!$A$2:$B$181, 2, FALSE), -1)</f>
        <v>9</v>
      </c>
      <c r="J51" s="10">
        <f>IFERROR(VLOOKUP(A51, 'Gender Inequality'!$A$2:$B$163, 2, FALSE), -1)</f>
        <v>-1</v>
      </c>
      <c r="K51" s="10">
        <f>IFERROR(VLOOKUP(A51, 'Poverty Index'!$A$2:$D$102, 4, FALSE), -1)</f>
        <v>-1</v>
      </c>
      <c r="L51" s="10">
        <f>IFERROR(VLOOKUP(A51, 'Poverty Index'!$A$2:$D$163, 4, FALSE), -1)</f>
        <v>-1</v>
      </c>
      <c r="M51" s="10">
        <f>IFERROR(VLOOKUP(A51, 'Global Peace Index'!$A$2:$D$163, 4, FALSE), -1)</f>
        <v>2.2149999999999999</v>
      </c>
      <c r="N51" s="10">
        <f>IFERROR(VLOOKUP(C51, 'Global Peace Index'!$A$2:$D$163, 4, FALSE), -1)</f>
        <v>-1</v>
      </c>
      <c r="O51" s="10">
        <f>IFERROR(VLOOKUP(A51, 'Global Burden of Disease'!$A$2:$D$197, 4, FALSE), -1)</f>
        <v>39318.839999999997</v>
      </c>
      <c r="P51" s="10">
        <f>IFERROR(VLOOKUP(A51, 'Human Development Index'!$A$2:$D$190, 4, FALSE), -1)</f>
        <v>0.52400000000000002</v>
      </c>
      <c r="Q51" s="10">
        <f>IFERROR(VLOOKUP(A51, 'Environmental Sustainability'!$A$2:$D$181, 4, FALSE), -1)</f>
        <v>28.1</v>
      </c>
      <c r="R51" s="10">
        <f>IFERROR(VLOOKUP(A51, 'Gender Inequality'!$A$2:$D$163, 4, FALSE), -1)</f>
        <v>-1</v>
      </c>
      <c r="S51" s="10">
        <f t="shared" si="0"/>
        <v>5.5</v>
      </c>
    </row>
    <row r="52" spans="1:19" x14ac:dyDescent="0.25">
      <c r="A52" t="s">
        <v>88</v>
      </c>
      <c r="B52" t="s">
        <v>87</v>
      </c>
      <c r="C52" s="10">
        <f>IFERROR(VLOOKUP(A52, 'Poverty Index'!$A$2:$B$102, 2, FALSE), -1)</f>
        <v>-1</v>
      </c>
      <c r="D52" s="10">
        <f>IFERROR(VLOOKUP(A52, 'Human Freedom Index'!$A$2:$B$163, 2, FALSE), -1)</f>
        <v>-1</v>
      </c>
      <c r="E52" s="10">
        <f>IFERROR(VLOOKUP(A52, 'Global Peace Index'!$A$2:$B$163, 2, FALSE), -1)</f>
        <v>-1</v>
      </c>
      <c r="F52" s="10">
        <f>IFERROR(VLOOKUP(A52, Militarization!$A$2:$B$156, 2, FALSE), -1)</f>
        <v>-1</v>
      </c>
      <c r="G52" s="10">
        <f>IFERROR(VLOOKUP(A52, 'Global Burden of Disease'!$A$2:$B$197, 2, FALSE), -1)</f>
        <v>2</v>
      </c>
      <c r="H52" s="10">
        <f>IFERROR(VLOOKUP(A52, 'Human Development Index'!$A$2:$B$190, 2, FALSE), -1)</f>
        <v>3</v>
      </c>
      <c r="I52" s="10">
        <f>IFERROR(VLOOKUP(A52, 'Environmental Sustainability'!$A$2:$B$181, 2, FALSE), -1)</f>
        <v>6</v>
      </c>
      <c r="J52" s="10">
        <f>IFERROR(VLOOKUP(A52, 'Gender Inequality'!$A$2:$B$163, 2, FALSE), -1)</f>
        <v>-1</v>
      </c>
      <c r="K52" s="10">
        <f>IFERROR(VLOOKUP(A52, 'Poverty Index'!$A$2:$D$102, 4, FALSE), -1)</f>
        <v>-1</v>
      </c>
      <c r="L52" s="10">
        <f>IFERROR(VLOOKUP(A52, 'Poverty Index'!$A$2:$D$163, 4, FALSE), -1)</f>
        <v>-1</v>
      </c>
      <c r="M52" s="10">
        <f>IFERROR(VLOOKUP(A52, 'Global Peace Index'!$A$2:$D$163, 4, FALSE), -1)</f>
        <v>-1</v>
      </c>
      <c r="N52" s="10">
        <f>IFERROR(VLOOKUP(C52, 'Global Peace Index'!$A$2:$D$163, 4, FALSE), -1)</f>
        <v>-1</v>
      </c>
      <c r="O52" s="10">
        <f>IFERROR(VLOOKUP(A52, 'Global Burden of Disease'!$A$2:$D$197, 4, FALSE), -1)</f>
        <v>32138.15</v>
      </c>
      <c r="P52" s="10">
        <f>IFERROR(VLOOKUP(A52, 'Human Development Index'!$A$2:$D$190, 4, FALSE), -1)</f>
        <v>0.74199999999999999</v>
      </c>
      <c r="Q52" s="10">
        <f>IFERROR(VLOOKUP(A52, 'Environmental Sustainability'!$A$2:$D$181, 4, FALSE), -1)</f>
        <v>44.6</v>
      </c>
      <c r="R52" s="10">
        <f>IFERROR(VLOOKUP(A52, 'Gender Inequality'!$A$2:$D$163, 4, FALSE), -1)</f>
        <v>-1</v>
      </c>
      <c r="S52" s="10">
        <f t="shared" si="0"/>
        <v>3.6666666666666665</v>
      </c>
    </row>
    <row r="53" spans="1:19" x14ac:dyDescent="0.25">
      <c r="A53" t="s">
        <v>362</v>
      </c>
      <c r="B53" t="s">
        <v>91</v>
      </c>
      <c r="C53" s="10">
        <f>IFERROR(VLOOKUP(A53, 'Poverty Index'!$A$2:$B$102, 2, FALSE), -1)</f>
        <v>0</v>
      </c>
      <c r="D53" s="10">
        <f>IFERROR(VLOOKUP(A53, 'Human Freedom Index'!$A$2:$B$163, 2, FALSE), -1)</f>
        <v>3</v>
      </c>
      <c r="E53" s="10">
        <f>IFERROR(VLOOKUP(A53, 'Global Peace Index'!$A$2:$B$163, 2, FALSE), -1)</f>
        <v>3</v>
      </c>
      <c r="F53" s="10">
        <f>IFERROR(VLOOKUP(A53, Militarization!$A$2:$B$156, 2, FALSE), -1)</f>
        <v>4</v>
      </c>
      <c r="G53" s="10">
        <f>IFERROR(VLOOKUP(A53, 'Global Burden of Disease'!$A$2:$B$197, 2, FALSE), -1)</f>
        <v>1</v>
      </c>
      <c r="H53" s="10">
        <f>IFERROR(VLOOKUP(A53, 'Human Development Index'!$A$2:$B$190, 2, FALSE), -1)</f>
        <v>3</v>
      </c>
      <c r="I53" s="10">
        <f>IFERROR(VLOOKUP(A53, 'Environmental Sustainability'!$A$2:$B$181, 2, FALSE), -1)</f>
        <v>6</v>
      </c>
      <c r="J53" s="10">
        <f>IFERROR(VLOOKUP(A53, 'Gender Inequality'!$A$2:$B$163, 2, FALSE), -1)</f>
        <v>5</v>
      </c>
      <c r="K53" s="10">
        <f>IFERROR(VLOOKUP(A53, 'Poverty Index'!$A$2:$D$102, 4, FALSE), -1)</f>
        <v>1.510326E-2</v>
      </c>
      <c r="L53" s="10">
        <f>IFERROR(VLOOKUP(A53, 'Poverty Index'!$A$2:$D$163, 4, FALSE), -1)</f>
        <v>1.510326E-2</v>
      </c>
      <c r="M53" s="10">
        <f>IFERROR(VLOOKUP(A53, 'Global Peace Index'!$A$2:$D$163, 4, FALSE), -1)</f>
        <v>1.992</v>
      </c>
      <c r="N53" s="10">
        <f>IFERROR(VLOOKUP(C53, 'Global Peace Index'!$A$2:$D$163, 4, FALSE), -1)</f>
        <v>-1</v>
      </c>
      <c r="O53" s="10">
        <f>IFERROR(VLOOKUP(A53, 'Global Burden of Disease'!$A$2:$D$197, 4, FALSE), -1)</f>
        <v>30965.8</v>
      </c>
      <c r="P53" s="10">
        <f>IFERROR(VLOOKUP(A53, 'Human Development Index'!$A$2:$D$190, 4, FALSE), -1)</f>
        <v>0.75600000000000001</v>
      </c>
      <c r="Q53" s="10">
        <f>IFERROR(VLOOKUP(A53, 'Environmental Sustainability'!$A$2:$D$181, 4, FALSE), -1)</f>
        <v>46.3</v>
      </c>
      <c r="R53" s="10">
        <f>IFERROR(VLOOKUP(A53, 'Gender Inequality'!$A$2:$D$163, 4, FALSE), -1)</f>
        <v>0.45500000000000002</v>
      </c>
      <c r="S53" s="10">
        <f t="shared" si="0"/>
        <v>3.125</v>
      </c>
    </row>
    <row r="54" spans="1:19" x14ac:dyDescent="0.25">
      <c r="A54" t="s">
        <v>95</v>
      </c>
      <c r="B54" t="s">
        <v>94</v>
      </c>
      <c r="C54" s="10">
        <f>IFERROR(VLOOKUP(A54, 'Poverty Index'!$A$2:$B$102, 2, FALSE), -1)</f>
        <v>0</v>
      </c>
      <c r="D54" s="10">
        <f>IFERROR(VLOOKUP(A54, 'Human Freedom Index'!$A$2:$B$163, 2, FALSE), -1)</f>
        <v>3</v>
      </c>
      <c r="E54" s="10">
        <f>IFERROR(VLOOKUP(A54, 'Global Peace Index'!$A$2:$B$163, 2, FALSE), -1)</f>
        <v>3</v>
      </c>
      <c r="F54" s="10">
        <f>IFERROR(VLOOKUP(A54, Militarization!$A$2:$B$156, 2, FALSE), -1)</f>
        <v>6</v>
      </c>
      <c r="G54" s="10">
        <f>IFERROR(VLOOKUP(A54, 'Global Burden of Disease'!$A$2:$B$197, 2, FALSE), -1)</f>
        <v>1</v>
      </c>
      <c r="H54" s="10">
        <f>IFERROR(VLOOKUP(A54, 'Human Development Index'!$A$2:$B$190, 2, FALSE), -1)</f>
        <v>3</v>
      </c>
      <c r="I54" s="10">
        <f>IFERROR(VLOOKUP(A54, 'Environmental Sustainability'!$A$2:$B$181, 2, FALSE), -1)</f>
        <v>5</v>
      </c>
      <c r="J54" s="10">
        <f>IFERROR(VLOOKUP(A54, 'Gender Inequality'!$A$2:$B$163, 2, FALSE), -1)</f>
        <v>4</v>
      </c>
      <c r="K54" s="10">
        <f>IFERROR(VLOOKUP(A54, 'Poverty Index'!$A$2:$D$102, 4, FALSE), -1)</f>
        <v>1.7952880000000001E-2</v>
      </c>
      <c r="L54" s="10">
        <f>IFERROR(VLOOKUP(A54, 'Poverty Index'!$A$2:$D$163, 4, FALSE), -1)</f>
        <v>1.7952880000000001E-2</v>
      </c>
      <c r="M54" s="10">
        <f>IFERROR(VLOOKUP(A54, 'Global Peace Index'!$A$2:$D$163, 4, FALSE), -1)</f>
        <v>2.085</v>
      </c>
      <c r="N54" s="10">
        <f>IFERROR(VLOOKUP(C54, 'Global Peace Index'!$A$2:$D$163, 4, FALSE), -1)</f>
        <v>-1</v>
      </c>
      <c r="O54" s="10">
        <f>IFERROR(VLOOKUP(A54, 'Global Burden of Disease'!$A$2:$D$197, 4, FALSE), -1)</f>
        <v>25477.07</v>
      </c>
      <c r="P54" s="10">
        <f>IFERROR(VLOOKUP(A54, 'Human Development Index'!$A$2:$D$190, 4, FALSE), -1)</f>
        <v>0.75900000000000001</v>
      </c>
      <c r="Q54" s="10">
        <f>IFERROR(VLOOKUP(A54, 'Environmental Sustainability'!$A$2:$D$181, 4, FALSE), -1)</f>
        <v>51</v>
      </c>
      <c r="R54" s="10">
        <f>IFERROR(VLOOKUP(A54, 'Gender Inequality'!$A$2:$D$163, 4, FALSE), -1)</f>
        <v>0.38400000000000001</v>
      </c>
      <c r="S54" s="10">
        <f t="shared" si="0"/>
        <v>3.125</v>
      </c>
    </row>
    <row r="55" spans="1:19" x14ac:dyDescent="0.25">
      <c r="A55" t="s">
        <v>97</v>
      </c>
      <c r="B55" t="s">
        <v>96</v>
      </c>
      <c r="C55" s="10">
        <f>IFERROR(VLOOKUP(A55, 'Poverty Index'!$A$2:$B$102, 2, FALSE), -1)</f>
        <v>0</v>
      </c>
      <c r="D55" s="10">
        <f>IFERROR(VLOOKUP(A55, 'Human Freedom Index'!$A$2:$B$163, 2, FALSE), -1)</f>
        <v>8</v>
      </c>
      <c r="E55" s="10">
        <f>IFERROR(VLOOKUP(A55, 'Global Peace Index'!$A$2:$B$163, 2, FALSE), -1)</f>
        <v>5</v>
      </c>
      <c r="F55" s="10">
        <f>IFERROR(VLOOKUP(A55, Militarization!$A$2:$B$156, 2, FALSE), -1)</f>
        <v>7</v>
      </c>
      <c r="G55" s="10">
        <f>IFERROR(VLOOKUP(A55, 'Global Burden of Disease'!$A$2:$B$197, 2, FALSE), -1)</f>
        <v>2</v>
      </c>
      <c r="H55" s="10">
        <f>IFERROR(VLOOKUP(A55, 'Human Development Index'!$A$2:$B$190, 2, FALSE), -1)</f>
        <v>4</v>
      </c>
      <c r="I55" s="10">
        <f>IFERROR(VLOOKUP(A55, 'Environmental Sustainability'!$A$2:$B$181, 2, FALSE), -1)</f>
        <v>6</v>
      </c>
      <c r="J55" s="10">
        <f>IFERROR(VLOOKUP(A55, 'Gender Inequality'!$A$2:$B$163, 2, FALSE), -1)</f>
        <v>5</v>
      </c>
      <c r="K55" s="10">
        <f>IFERROR(VLOOKUP(A55, 'Poverty Index'!$A$2:$D$102, 4, FALSE), -1)</f>
        <v>1.9424960000000002E-2</v>
      </c>
      <c r="L55" s="10">
        <f>IFERROR(VLOOKUP(A55, 'Poverty Index'!$A$2:$D$163, 4, FALSE), -1)</f>
        <v>1.9424960000000002E-2</v>
      </c>
      <c r="M55" s="10">
        <f>IFERROR(VLOOKUP(A55, 'Global Peace Index'!$A$2:$D$163, 4, FALSE), -1)</f>
        <v>2.4809999999999999</v>
      </c>
      <c r="N55" s="10">
        <f>IFERROR(VLOOKUP(C55, 'Global Peace Index'!$A$2:$D$163, 4, FALSE), -1)</f>
        <v>-1</v>
      </c>
      <c r="O55" s="10">
        <f>IFERROR(VLOOKUP(A55, 'Global Burden of Disease'!$A$2:$D$197, 4, FALSE), -1)</f>
        <v>35255.07</v>
      </c>
      <c r="P55" s="10">
        <f>IFERROR(VLOOKUP(A55, 'Human Development Index'!$A$2:$D$190, 4, FALSE), -1)</f>
        <v>0.70699999999999996</v>
      </c>
      <c r="Q55" s="10">
        <f>IFERROR(VLOOKUP(A55, 'Environmental Sustainability'!$A$2:$D$181, 4, FALSE), -1)</f>
        <v>43.3</v>
      </c>
      <c r="R55" s="10">
        <f>IFERROR(VLOOKUP(A55, 'Gender Inequality'!$A$2:$D$163, 4, FALSE), -1)</f>
        <v>0.44900000000000001</v>
      </c>
      <c r="S55" s="10">
        <f t="shared" ref="S55:S108" si="1">AVERAGEIF(C55:J55, "&gt;=0")</f>
        <v>4.625</v>
      </c>
    </row>
    <row r="56" spans="1:19" x14ac:dyDescent="0.25">
      <c r="A56" t="s">
        <v>380</v>
      </c>
      <c r="B56" t="s">
        <v>287</v>
      </c>
      <c r="C56" s="10">
        <f>IFERROR(VLOOKUP(A56, 'Poverty Index'!$A$2:$B$102, 2, FALSE), -1)</f>
        <v>0</v>
      </c>
      <c r="D56" s="10">
        <f>IFERROR(VLOOKUP(A56, 'Human Freedom Index'!$A$2:$B$163, 2, FALSE), -1)</f>
        <v>3</v>
      </c>
      <c r="E56" s="10">
        <f>IFERROR(VLOOKUP(A56, 'Global Peace Index'!$A$2:$B$163, 2, FALSE), -1)</f>
        <v>4</v>
      </c>
      <c r="F56" s="10">
        <f>IFERROR(VLOOKUP(A56, Militarization!$A$2:$B$156, 2, FALSE), -1)</f>
        <v>6</v>
      </c>
      <c r="G56" s="10">
        <f>IFERROR(VLOOKUP(A56, 'Global Burden of Disease'!$A$2:$B$197, 2, FALSE), -1)</f>
        <v>1</v>
      </c>
      <c r="H56" s="10">
        <f>IFERROR(VLOOKUP(A56, 'Human Development Index'!$A$2:$B$190, 2, FALSE), -1)</f>
        <v>5</v>
      </c>
      <c r="I56" s="10">
        <f>IFERROR(VLOOKUP(A56, 'Environmental Sustainability'!$A$2:$B$181, 2, FALSE), -1)</f>
        <v>6</v>
      </c>
      <c r="J56" s="10">
        <f>IFERROR(VLOOKUP(A56, 'Gender Inequality'!$A$2:$B$163, 2, FALSE), -1)</f>
        <v>4</v>
      </c>
      <c r="K56" s="10">
        <f>IFERROR(VLOOKUP(A56, 'Poverty Index'!$A$2:$D$102, 4, FALSE), -1)</f>
        <v>3.246251E-2</v>
      </c>
      <c r="L56" s="10">
        <f>IFERROR(VLOOKUP(A56, 'Poverty Index'!$A$2:$D$163, 4, FALSE), -1)</f>
        <v>3.246251E-2</v>
      </c>
      <c r="M56" s="10">
        <f>IFERROR(VLOOKUP(A56, 'Global Peace Index'!$A$2:$D$163, 4, FALSE), -1)</f>
        <v>2.2429999999999999</v>
      </c>
      <c r="N56" s="10">
        <f>IFERROR(VLOOKUP(C56, 'Global Peace Index'!$A$2:$D$163, 4, FALSE), -1)</f>
        <v>-1</v>
      </c>
      <c r="O56" s="10">
        <f>IFERROR(VLOOKUP(A56, 'Global Burden of Disease'!$A$2:$D$197, 4, FALSE), -1)</f>
        <v>29122.39</v>
      </c>
      <c r="P56" s="10">
        <f>IFERROR(VLOOKUP(A56, 'Human Development Index'!$A$2:$D$190, 4, FALSE), -1)</f>
        <v>0.67300000000000004</v>
      </c>
      <c r="Q56" s="10">
        <f>IFERROR(VLOOKUP(A56, 'Environmental Sustainability'!$A$2:$D$181, 4, FALSE), -1)</f>
        <v>43.1</v>
      </c>
      <c r="R56" s="10">
        <f>IFERROR(VLOOKUP(A56, 'Gender Inequality'!$A$2:$D$163, 4, FALSE), -1)</f>
        <v>0.38300000000000001</v>
      </c>
      <c r="S56" s="10">
        <f t="shared" si="1"/>
        <v>3.625</v>
      </c>
    </row>
    <row r="57" spans="1:19" x14ac:dyDescent="0.25">
      <c r="A57" t="s">
        <v>365</v>
      </c>
      <c r="B57" t="s">
        <v>128</v>
      </c>
      <c r="C57" s="10">
        <f>IFERROR(VLOOKUP(A57, 'Poverty Index'!$A$2:$B$102, 2, FALSE), -1)</f>
        <v>-1</v>
      </c>
      <c r="D57" s="10">
        <f>IFERROR(VLOOKUP(A57, 'Human Freedom Index'!$A$2:$B$163, 2, FALSE), -1)</f>
        <v>-1</v>
      </c>
      <c r="E57" s="10">
        <f>IFERROR(VLOOKUP(A57, 'Global Peace Index'!$A$2:$B$163, 2, FALSE), -1)</f>
        <v>3</v>
      </c>
      <c r="F57" s="10">
        <f>IFERROR(VLOOKUP(A57, Militarization!$A$2:$B$156, 2, FALSE), -1)</f>
        <v>5</v>
      </c>
      <c r="G57" s="10">
        <f>IFERROR(VLOOKUP(A57, 'Global Burden of Disease'!$A$2:$B$197, 2, FALSE), -1)</f>
        <v>3</v>
      </c>
      <c r="H57" s="10">
        <f>IFERROR(VLOOKUP(A57, 'Human Development Index'!$A$2:$B$190, 2, FALSE), -1)</f>
        <v>6</v>
      </c>
      <c r="I57" s="10">
        <f>IFERROR(VLOOKUP(A57, 'Environmental Sustainability'!$A$2:$B$181, 2, FALSE), -1)</f>
        <v>7</v>
      </c>
      <c r="J57" s="10">
        <f>IFERROR(VLOOKUP(A57, 'Gender Inequality'!$A$2:$B$163, 2, FALSE), -1)</f>
        <v>-1</v>
      </c>
      <c r="K57" s="10">
        <f>IFERROR(VLOOKUP(A57, 'Poverty Index'!$A$2:$D$102, 4, FALSE), -1)</f>
        <v>-1</v>
      </c>
      <c r="L57" s="10">
        <f>IFERROR(VLOOKUP(A57, 'Poverty Index'!$A$2:$D$163, 4, FALSE), -1)</f>
        <v>-1</v>
      </c>
      <c r="M57" s="10">
        <f>IFERROR(VLOOKUP(A57, 'Global Peace Index'!$A$2:$D$163, 4, FALSE), -1)</f>
        <v>1.891</v>
      </c>
      <c r="N57" s="10">
        <f>IFERROR(VLOOKUP(C57, 'Global Peace Index'!$A$2:$D$163, 4, FALSE), -1)</f>
        <v>-1</v>
      </c>
      <c r="O57" s="10">
        <f>IFERROR(VLOOKUP(A57, 'Global Burden of Disease'!$A$2:$D$197, 4, FALSE), -1)</f>
        <v>46657.39</v>
      </c>
      <c r="P57" s="10">
        <f>IFERROR(VLOOKUP(A57, 'Human Development Index'!$A$2:$D$190, 4, FALSE), -1)</f>
        <v>0.59199999999999997</v>
      </c>
      <c r="Q57" s="10">
        <f>IFERROR(VLOOKUP(A57, 'Environmental Sustainability'!$A$2:$D$181, 4, FALSE), -1)</f>
        <v>38.1</v>
      </c>
      <c r="R57" s="10">
        <f>IFERROR(VLOOKUP(A57, 'Gender Inequality'!$A$2:$D$163, 4, FALSE), -1)</f>
        <v>-1</v>
      </c>
      <c r="S57" s="10">
        <f t="shared" si="1"/>
        <v>4.8</v>
      </c>
    </row>
    <row r="58" spans="1:19" x14ac:dyDescent="0.25">
      <c r="A58" t="s">
        <v>99</v>
      </c>
      <c r="B58" t="s">
        <v>98</v>
      </c>
      <c r="C58" s="10">
        <f>IFERROR(VLOOKUP(A58, 'Poverty Index'!$A$2:$B$102, 2, FALSE), -1)</f>
        <v>-1</v>
      </c>
      <c r="D58" s="10">
        <f>IFERROR(VLOOKUP(A58, 'Human Freedom Index'!$A$2:$B$163, 2, FALSE), -1)</f>
        <v>-1</v>
      </c>
      <c r="E58" s="10">
        <f>IFERROR(VLOOKUP(A58, 'Global Peace Index'!$A$2:$B$163, 2, FALSE), -1)</f>
        <v>5</v>
      </c>
      <c r="F58" s="10">
        <f>IFERROR(VLOOKUP(A58, Militarization!$A$2:$B$156, 2, FALSE), -1)</f>
        <v>-1</v>
      </c>
      <c r="G58" s="10">
        <f>IFERROR(VLOOKUP(A58, 'Global Burden of Disease'!$A$2:$B$197, 2, FALSE), -1)</f>
        <v>5</v>
      </c>
      <c r="H58" s="10">
        <f>IFERROR(VLOOKUP(A58, 'Human Development Index'!$A$2:$B$190, 2, FALSE), -1)</f>
        <v>8</v>
      </c>
      <c r="I58" s="10">
        <f>IFERROR(VLOOKUP(A58, 'Environmental Sustainability'!$A$2:$B$181, 2, FALSE), -1)</f>
        <v>8</v>
      </c>
      <c r="J58" s="10">
        <f>IFERROR(VLOOKUP(A58, 'Gender Inequality'!$A$2:$B$163, 2, FALSE), -1)</f>
        <v>-1</v>
      </c>
      <c r="K58" s="10">
        <f>IFERROR(VLOOKUP(A58, 'Poverty Index'!$A$2:$D$102, 4, FALSE), -1)</f>
        <v>-1</v>
      </c>
      <c r="L58" s="10">
        <f>IFERROR(VLOOKUP(A58, 'Poverty Index'!$A$2:$D$163, 4, FALSE), -1)</f>
        <v>-1</v>
      </c>
      <c r="M58" s="10">
        <f>IFERROR(VLOOKUP(A58, 'Global Peace Index'!$A$2:$D$163, 4, FALSE), -1)</f>
        <v>2.5670000000000002</v>
      </c>
      <c r="N58" s="10">
        <f>IFERROR(VLOOKUP(C58, 'Global Peace Index'!$A$2:$D$163, 4, FALSE), -1)</f>
        <v>-1</v>
      </c>
      <c r="O58" s="10">
        <f>IFERROR(VLOOKUP(A58, 'Global Burden of Disease'!$A$2:$D$197, 4, FALSE), -1)</f>
        <v>57076.41</v>
      </c>
      <c r="P58" s="10">
        <f>IFERROR(VLOOKUP(A58, 'Human Development Index'!$A$2:$D$190, 4, FALSE), -1)</f>
        <v>0.45900000000000002</v>
      </c>
      <c r="Q58" s="10">
        <f>IFERROR(VLOOKUP(A58, 'Environmental Sustainability'!$A$2:$D$181, 4, FALSE), -1)</f>
        <v>30.4</v>
      </c>
      <c r="R58" s="10">
        <f>IFERROR(VLOOKUP(A58, 'Gender Inequality'!$A$2:$D$163, 4, FALSE), -1)</f>
        <v>-1</v>
      </c>
      <c r="S58" s="10">
        <f t="shared" si="1"/>
        <v>6.5</v>
      </c>
    </row>
    <row r="59" spans="1:19" x14ac:dyDescent="0.25">
      <c r="A59" t="s">
        <v>104</v>
      </c>
      <c r="B59" t="s">
        <v>103</v>
      </c>
      <c r="C59" s="10">
        <f>IFERROR(VLOOKUP(A59, 'Poverty Index'!$A$2:$B$102, 2, FALSE), -1)</f>
        <v>-1</v>
      </c>
      <c r="D59" s="10">
        <f>IFERROR(VLOOKUP(A59, 'Human Freedom Index'!$A$2:$B$163, 2, FALSE), -1)</f>
        <v>0</v>
      </c>
      <c r="E59" s="10">
        <f>IFERROR(VLOOKUP(A59, 'Global Peace Index'!$A$2:$B$163, 2, FALSE), -1)</f>
        <v>2</v>
      </c>
      <c r="F59" s="10">
        <f>IFERROR(VLOOKUP(A59, Militarization!$A$2:$B$156, 2, FALSE), -1)</f>
        <v>7</v>
      </c>
      <c r="G59" s="10">
        <f>IFERROR(VLOOKUP(A59, 'Global Burden of Disease'!$A$2:$B$197, 2, FALSE), -1)</f>
        <v>1</v>
      </c>
      <c r="H59" s="10">
        <f>IFERROR(VLOOKUP(A59, 'Human Development Index'!$A$2:$B$190, 2, FALSE), -1)</f>
        <v>1</v>
      </c>
      <c r="I59" s="10">
        <f>IFERROR(VLOOKUP(A59, 'Environmental Sustainability'!$A$2:$B$181, 2, FALSE), -1)</f>
        <v>2</v>
      </c>
      <c r="J59" s="10">
        <f>IFERROR(VLOOKUP(A59, 'Gender Inequality'!$A$2:$B$163, 2, FALSE), -1)</f>
        <v>0</v>
      </c>
      <c r="K59" s="10">
        <f>IFERROR(VLOOKUP(A59, 'Poverty Index'!$A$2:$D$102, 4, FALSE), -1)</f>
        <v>-1</v>
      </c>
      <c r="L59" s="10">
        <f>IFERROR(VLOOKUP(A59, 'Poverty Index'!$A$2:$D$163, 4, FALSE), -1)</f>
        <v>-1</v>
      </c>
      <c r="M59" s="10">
        <f>IFERROR(VLOOKUP(A59, 'Global Peace Index'!$A$2:$D$163, 4, FALSE), -1)</f>
        <v>1.68</v>
      </c>
      <c r="N59" s="10">
        <f>IFERROR(VLOOKUP(C59, 'Global Peace Index'!$A$2:$D$163, 4, FALSE), -1)</f>
        <v>-1</v>
      </c>
      <c r="O59" s="10">
        <f>IFERROR(VLOOKUP(A59, 'Global Burden of Disease'!$A$2:$D$197, 4, FALSE), -1)</f>
        <v>23217.91</v>
      </c>
      <c r="P59" s="10">
        <f>IFERROR(VLOOKUP(A59, 'Human Development Index'!$A$2:$D$190, 4, FALSE), -1)</f>
        <v>0.89200000000000002</v>
      </c>
      <c r="Q59" s="10">
        <f>IFERROR(VLOOKUP(A59, 'Environmental Sustainability'!$A$2:$D$181, 4, FALSE), -1)</f>
        <v>65.3</v>
      </c>
      <c r="R59" s="10">
        <f>IFERROR(VLOOKUP(A59, 'Gender Inequality'!$A$2:$D$163, 4, FALSE), -1)</f>
        <v>8.5999999999999993E-2</v>
      </c>
      <c r="S59" s="10">
        <f t="shared" si="1"/>
        <v>1.8571428571428572</v>
      </c>
    </row>
    <row r="60" spans="1:19" x14ac:dyDescent="0.25">
      <c r="A60" t="s">
        <v>303</v>
      </c>
      <c r="B60" t="s">
        <v>302</v>
      </c>
      <c r="C60" s="10">
        <f>IFERROR(VLOOKUP(A60, 'Poverty Index'!$A$2:$B$102, 2, FALSE), -1)</f>
        <v>1</v>
      </c>
      <c r="D60" s="10">
        <f>IFERROR(VLOOKUP(A60, 'Human Freedom Index'!$A$2:$B$163, 2, FALSE), -1)</f>
        <v>5</v>
      </c>
      <c r="E60" s="10">
        <f>IFERROR(VLOOKUP(A60, 'Global Peace Index'!$A$2:$B$163, 2, FALSE), -1)</f>
        <v>3</v>
      </c>
      <c r="F60" s="10">
        <f>IFERROR(VLOOKUP(A60, Militarization!$A$2:$B$156, 2, FALSE), -1)</f>
        <v>0</v>
      </c>
      <c r="G60" s="10">
        <f>IFERROR(VLOOKUP(A60, 'Global Burden of Disease'!$A$2:$B$197, 2, FALSE), -1)</f>
        <v>5</v>
      </c>
      <c r="H60" s="10">
        <f>IFERROR(VLOOKUP(A60, 'Human Development Index'!$A$2:$B$190, 2, FALSE), -1)</f>
        <v>6</v>
      </c>
      <c r="I60" s="10">
        <f>IFERROR(VLOOKUP(A60, 'Environmental Sustainability'!$A$2:$B$181, 2, FALSE), -1)</f>
        <v>8</v>
      </c>
      <c r="J60" s="10">
        <f>IFERROR(VLOOKUP(A60, 'Gender Inequality'!$A$2:$B$163, 2, FALSE), -1)</f>
        <v>7</v>
      </c>
      <c r="K60" s="10">
        <f>IFERROR(VLOOKUP(A60, 'Poverty Index'!$A$2:$D$102, 4, FALSE), -1)</f>
        <v>8.1271319999999994E-2</v>
      </c>
      <c r="L60" s="10">
        <f>IFERROR(VLOOKUP(A60, 'Poverty Index'!$A$2:$D$163, 4, FALSE), -1)</f>
        <v>8.1271319999999994E-2</v>
      </c>
      <c r="M60" s="10">
        <f>IFERROR(VLOOKUP(A60, 'Global Peace Index'!$A$2:$D$163, 4, FALSE), -1)</f>
        <v>1.9339999999999999</v>
      </c>
      <c r="N60" s="10">
        <f>IFERROR(VLOOKUP(C60, 'Global Peace Index'!$A$2:$D$163, 4, FALSE), -1)</f>
        <v>-1</v>
      </c>
      <c r="O60" s="10">
        <f>IFERROR(VLOOKUP(A60, 'Global Burden of Disease'!$A$2:$D$197, 4, FALSE), -1)</f>
        <v>61391</v>
      </c>
      <c r="P60" s="10">
        <f>IFERROR(VLOOKUP(A60, 'Human Development Index'!$A$2:$D$190, 4, FALSE), -1)</f>
        <v>0.61099999999999999</v>
      </c>
      <c r="Q60" s="10">
        <f>IFERROR(VLOOKUP(A60, 'Environmental Sustainability'!$A$2:$D$181, 4, FALSE), -1)</f>
        <v>33.799999999999997</v>
      </c>
      <c r="R60" s="10">
        <f>IFERROR(VLOOKUP(A60, 'Gender Inequality'!$A$2:$D$163, 4, FALSE), -1)</f>
        <v>0.56699999999999995</v>
      </c>
      <c r="S60" s="10">
        <f t="shared" si="1"/>
        <v>4.375</v>
      </c>
    </row>
    <row r="61" spans="1:19" x14ac:dyDescent="0.25">
      <c r="A61" t="s">
        <v>106</v>
      </c>
      <c r="B61" t="s">
        <v>105</v>
      </c>
      <c r="C61" s="10">
        <f>IFERROR(VLOOKUP(A61, 'Poverty Index'!$A$2:$B$102, 2, FALSE), -1)</f>
        <v>8</v>
      </c>
      <c r="D61" s="10">
        <f>IFERROR(VLOOKUP(A61, 'Human Freedom Index'!$A$2:$B$163, 2, FALSE), -1)</f>
        <v>7</v>
      </c>
      <c r="E61" s="10">
        <f>IFERROR(VLOOKUP(A61, 'Global Peace Index'!$A$2:$B$163, 2, FALSE), -1)</f>
        <v>5</v>
      </c>
      <c r="F61" s="10">
        <f>IFERROR(VLOOKUP(A61, Militarization!$A$2:$B$156, 2, FALSE), -1)</f>
        <v>5</v>
      </c>
      <c r="G61" s="10">
        <f>IFERROR(VLOOKUP(A61, 'Global Burden of Disease'!$A$2:$B$197, 2, FALSE), -1)</f>
        <v>3</v>
      </c>
      <c r="H61" s="10">
        <f>IFERROR(VLOOKUP(A61, 'Human Development Index'!$A$2:$B$190, 2, FALSE), -1)</f>
        <v>8</v>
      </c>
      <c r="I61" s="10">
        <f>IFERROR(VLOOKUP(A61, 'Environmental Sustainability'!$A$2:$B$181, 2, FALSE), -1)</f>
        <v>8</v>
      </c>
      <c r="J61" s="10">
        <f>IFERROR(VLOOKUP(A61, 'Gender Inequality'!$A$2:$B$163, 2, FALSE), -1)</f>
        <v>6</v>
      </c>
      <c r="K61" s="10">
        <f>IFERROR(VLOOKUP(A61, 'Poverty Index'!$A$2:$D$102, 4, FALSE), -1)</f>
        <v>0.48879027000000003</v>
      </c>
      <c r="L61" s="10">
        <f>IFERROR(VLOOKUP(A61, 'Poverty Index'!$A$2:$D$163, 4, FALSE), -1)</f>
        <v>0.48879027000000003</v>
      </c>
      <c r="M61" s="10">
        <f>IFERROR(VLOOKUP(A61, 'Global Peace Index'!$A$2:$D$163, 4, FALSE), -1)</f>
        <v>2.5259999999999998</v>
      </c>
      <c r="N61" s="10">
        <f>IFERROR(VLOOKUP(C61, 'Global Peace Index'!$A$2:$D$163, 4, FALSE), -1)</f>
        <v>-1</v>
      </c>
      <c r="O61" s="10">
        <f>IFERROR(VLOOKUP(A61, 'Global Burden of Disease'!$A$2:$D$197, 4, FALSE), -1)</f>
        <v>40653.53</v>
      </c>
      <c r="P61" s="10">
        <f>IFERROR(VLOOKUP(A61, 'Human Development Index'!$A$2:$D$190, 4, FALSE), -1)</f>
        <v>0.48499999999999999</v>
      </c>
      <c r="Q61" s="10">
        <f>IFERROR(VLOOKUP(A61, 'Environmental Sustainability'!$A$2:$D$181, 4, FALSE), -1)</f>
        <v>34.4</v>
      </c>
      <c r="R61" s="10">
        <f>IFERROR(VLOOKUP(A61, 'Gender Inequality'!$A$2:$D$163, 4, FALSE), -1)</f>
        <v>0.51700000000000002</v>
      </c>
      <c r="S61" s="10">
        <f t="shared" si="1"/>
        <v>6.25</v>
      </c>
    </row>
    <row r="62" spans="1:19" x14ac:dyDescent="0.25">
      <c r="A62" t="s">
        <v>110</v>
      </c>
      <c r="B62" t="s">
        <v>109</v>
      </c>
      <c r="C62" s="10">
        <f>IFERROR(VLOOKUP(A62, 'Poverty Index'!$A$2:$B$102, 2, FALSE), -1)</f>
        <v>-1</v>
      </c>
      <c r="D62" s="10">
        <f>IFERROR(VLOOKUP(A62, 'Human Freedom Index'!$A$2:$B$163, 2, FALSE), -1)</f>
        <v>3</v>
      </c>
      <c r="E62" s="10">
        <f>IFERROR(VLOOKUP(A62, 'Global Peace Index'!$A$2:$B$163, 2, FALSE), -1)</f>
        <v>-1</v>
      </c>
      <c r="F62" s="10">
        <f>IFERROR(VLOOKUP(A62, Militarization!$A$2:$B$156, 2, FALSE), -1)</f>
        <v>6</v>
      </c>
      <c r="G62" s="10">
        <f>IFERROR(VLOOKUP(A62, 'Global Burden of Disease'!$A$2:$B$197, 2, FALSE), -1)</f>
        <v>3</v>
      </c>
      <c r="H62" s="10">
        <f>IFERROR(VLOOKUP(A62, 'Human Development Index'!$A$2:$B$190, 2, FALSE), -1)</f>
        <v>3</v>
      </c>
      <c r="I62" s="10">
        <f>IFERROR(VLOOKUP(A62, 'Environmental Sustainability'!$A$2:$B$181, 2, FALSE), -1)</f>
        <v>8</v>
      </c>
      <c r="J62" s="10">
        <f>IFERROR(VLOOKUP(A62, 'Gender Inequality'!$A$2:$B$163, 2, FALSE), -1)</f>
        <v>4</v>
      </c>
      <c r="K62" s="10">
        <f>IFERROR(VLOOKUP(A62, 'Poverty Index'!$A$2:$D$102, 4, FALSE), -1)</f>
        <v>-1</v>
      </c>
      <c r="L62" s="10">
        <f>IFERROR(VLOOKUP(A62, 'Poverty Index'!$A$2:$D$163, 4, FALSE), -1)</f>
        <v>-1</v>
      </c>
      <c r="M62" s="10">
        <f>IFERROR(VLOOKUP(A62, 'Global Peace Index'!$A$2:$D$163, 4, FALSE), -1)</f>
        <v>-1</v>
      </c>
      <c r="N62" s="10">
        <f>IFERROR(VLOOKUP(C62, 'Global Peace Index'!$A$2:$D$163, 4, FALSE), -1)</f>
        <v>-1</v>
      </c>
      <c r="O62" s="10">
        <f>IFERROR(VLOOKUP(A62, 'Global Burden of Disease'!$A$2:$D$197, 4, FALSE), -1)</f>
        <v>39647.65</v>
      </c>
      <c r="P62" s="10">
        <f>IFERROR(VLOOKUP(A62, 'Human Development Index'!$A$2:$D$190, 4, FALSE), -1)</f>
        <v>0.74299999999999999</v>
      </c>
      <c r="Q62" s="10">
        <f>IFERROR(VLOOKUP(A62, 'Environmental Sustainability'!$A$2:$D$181, 4, FALSE), -1)</f>
        <v>34.4</v>
      </c>
      <c r="R62" s="10">
        <f>IFERROR(VLOOKUP(A62, 'Gender Inequality'!$A$2:$D$163, 4, FALSE), -1)</f>
        <v>0.37</v>
      </c>
      <c r="S62" s="10">
        <f t="shared" si="1"/>
        <v>4.5</v>
      </c>
    </row>
    <row r="63" spans="1:19" x14ac:dyDescent="0.25">
      <c r="A63" t="s">
        <v>108</v>
      </c>
      <c r="B63" t="s">
        <v>107</v>
      </c>
      <c r="C63" s="10">
        <f>IFERROR(VLOOKUP(A63, 'Poverty Index'!$A$2:$B$102, 2, FALSE), -1)</f>
        <v>-1</v>
      </c>
      <c r="D63" s="10">
        <f>IFERROR(VLOOKUP(A63, 'Human Freedom Index'!$A$2:$B$163, 2, FALSE), -1)</f>
        <v>0</v>
      </c>
      <c r="E63" s="10">
        <f>IFERROR(VLOOKUP(A63, 'Global Peace Index'!$A$2:$B$163, 2, FALSE), -1)</f>
        <v>1</v>
      </c>
      <c r="F63" s="10">
        <f>IFERROR(VLOOKUP(A63, Militarization!$A$2:$B$156, 2, FALSE), -1)</f>
        <v>7</v>
      </c>
      <c r="G63" s="10">
        <f>IFERROR(VLOOKUP(A63, 'Global Burden of Disease'!$A$2:$B$197, 2, FALSE), -1)</f>
        <v>0</v>
      </c>
      <c r="H63" s="10">
        <f>IFERROR(VLOOKUP(A63, 'Human Development Index'!$A$2:$B$190, 2, FALSE), -1)</f>
        <v>0</v>
      </c>
      <c r="I63" s="10">
        <f>IFERROR(VLOOKUP(A63, 'Environmental Sustainability'!$A$2:$B$181, 2, FALSE), -1)</f>
        <v>0</v>
      </c>
      <c r="J63" s="10">
        <f>IFERROR(VLOOKUP(A63, 'Gender Inequality'!$A$2:$B$163, 2, FALSE), -1)</f>
        <v>0</v>
      </c>
      <c r="K63" s="10">
        <f>IFERROR(VLOOKUP(A63, 'Poverty Index'!$A$2:$D$102, 4, FALSE), -1)</f>
        <v>-1</v>
      </c>
      <c r="L63" s="10">
        <f>IFERROR(VLOOKUP(A63, 'Poverty Index'!$A$2:$D$163, 4, FALSE), -1)</f>
        <v>-1</v>
      </c>
      <c r="M63" s="10">
        <f>IFERROR(VLOOKUP(A63, 'Global Peace Index'!$A$2:$D$163, 4, FALSE), -1)</f>
        <v>1.4039999999999999</v>
      </c>
      <c r="N63" s="10">
        <f>IFERROR(VLOOKUP(C63, 'Global Peace Index'!$A$2:$D$163, 4, FALSE), -1)</f>
        <v>-1</v>
      </c>
      <c r="O63" s="10">
        <f>IFERROR(VLOOKUP(A63, 'Global Burden of Disease'!$A$2:$D$197, 4, FALSE), -1)</f>
        <v>19522.240000000002</v>
      </c>
      <c r="P63" s="10">
        <f>IFERROR(VLOOKUP(A63, 'Human Development Index'!$A$2:$D$190, 4, FALSE), -1)</f>
        <v>0.93799999999999994</v>
      </c>
      <c r="Q63" s="10">
        <f>IFERROR(VLOOKUP(A63, 'Environmental Sustainability'!$A$2:$D$181, 4, FALSE), -1)</f>
        <v>78.900000000000006</v>
      </c>
      <c r="R63" s="10">
        <f>IFERROR(VLOOKUP(A63, 'Gender Inequality'!$A$2:$D$163, 4, FALSE), -1)</f>
        <v>4.7E-2</v>
      </c>
      <c r="S63" s="10">
        <f t="shared" si="1"/>
        <v>1.1428571428571428</v>
      </c>
    </row>
    <row r="64" spans="1:19" x14ac:dyDescent="0.25">
      <c r="A64" t="s">
        <v>112</v>
      </c>
      <c r="B64" t="s">
        <v>111</v>
      </c>
      <c r="C64" s="10">
        <f>IFERROR(VLOOKUP(A64, 'Poverty Index'!$A$2:$B$102, 2, FALSE), -1)</f>
        <v>-1</v>
      </c>
      <c r="D64" s="10">
        <f>IFERROR(VLOOKUP(A64, 'Human Freedom Index'!$A$2:$B$163, 2, FALSE), -1)</f>
        <v>1</v>
      </c>
      <c r="E64" s="10">
        <f>IFERROR(VLOOKUP(A64, 'Global Peace Index'!$A$2:$B$163, 2, FALSE), -1)</f>
        <v>3</v>
      </c>
      <c r="F64" s="10">
        <f>IFERROR(VLOOKUP(A64, Militarization!$A$2:$B$156, 2, FALSE), -1)</f>
        <v>6</v>
      </c>
      <c r="G64" s="10">
        <f>IFERROR(VLOOKUP(A64, 'Global Burden of Disease'!$A$2:$B$197, 2, FALSE), -1)</f>
        <v>0</v>
      </c>
      <c r="H64" s="10">
        <f>IFERROR(VLOOKUP(A64, 'Human Development Index'!$A$2:$B$190, 2, FALSE), -1)</f>
        <v>0</v>
      </c>
      <c r="I64" s="10">
        <f>IFERROR(VLOOKUP(A64, 'Environmental Sustainability'!$A$2:$B$181, 2, FALSE), -1)</f>
        <v>0</v>
      </c>
      <c r="J64" s="10">
        <f>IFERROR(VLOOKUP(A64, 'Gender Inequality'!$A$2:$B$163, 2, FALSE), -1)</f>
        <v>0</v>
      </c>
      <c r="K64" s="10">
        <f>IFERROR(VLOOKUP(A64, 'Poverty Index'!$A$2:$D$102, 4, FALSE), -1)</f>
        <v>-1</v>
      </c>
      <c r="L64" s="10">
        <f>IFERROR(VLOOKUP(A64, 'Poverty Index'!$A$2:$D$163, 4, FALSE), -1)</f>
        <v>-1</v>
      </c>
      <c r="M64" s="10">
        <f>IFERROR(VLOOKUP(A64, 'Global Peace Index'!$A$2:$D$163, 4, FALSE), -1)</f>
        <v>1.93</v>
      </c>
      <c r="N64" s="10">
        <f>IFERROR(VLOOKUP(C64, 'Global Peace Index'!$A$2:$D$163, 4, FALSE), -1)</f>
        <v>-1</v>
      </c>
      <c r="O64" s="10">
        <f>IFERROR(VLOOKUP(A64, 'Global Burden of Disease'!$A$2:$D$197, 4, FALSE), -1)</f>
        <v>17833.05</v>
      </c>
      <c r="P64" s="10">
        <f>IFERROR(VLOOKUP(A64, 'Human Development Index'!$A$2:$D$190, 4, FALSE), -1)</f>
        <v>0.90100000000000002</v>
      </c>
      <c r="Q64" s="10">
        <f>IFERROR(VLOOKUP(A64, 'Environmental Sustainability'!$A$2:$D$181, 4, FALSE), -1)</f>
        <v>80</v>
      </c>
      <c r="R64" s="10">
        <f>IFERROR(VLOOKUP(A64, 'Gender Inequality'!$A$2:$D$163, 4, FALSE), -1)</f>
        <v>4.9000000000000002E-2</v>
      </c>
      <c r="S64" s="10">
        <f t="shared" si="1"/>
        <v>1.4285714285714286</v>
      </c>
    </row>
    <row r="65" spans="1:19" x14ac:dyDescent="0.25">
      <c r="A65" t="s">
        <v>115</v>
      </c>
      <c r="B65" t="s">
        <v>114</v>
      </c>
      <c r="C65" s="10">
        <f>IFERROR(VLOOKUP(A65, 'Poverty Index'!$A$2:$B$102, 2, FALSE), -1)</f>
        <v>1</v>
      </c>
      <c r="D65" s="10">
        <f>IFERROR(VLOOKUP(A65, 'Human Freedom Index'!$A$2:$B$163, 2, FALSE), -1)</f>
        <v>5</v>
      </c>
      <c r="E65" s="10">
        <f>IFERROR(VLOOKUP(A65, 'Global Peace Index'!$A$2:$B$163, 2, FALSE), -1)</f>
        <v>4</v>
      </c>
      <c r="F65" s="10">
        <f>IFERROR(VLOOKUP(A65, Militarization!$A$2:$B$156, 2, FALSE), -1)</f>
        <v>6</v>
      </c>
      <c r="G65" s="10">
        <f>IFERROR(VLOOKUP(A65, 'Global Burden of Disease'!$A$2:$B$197, 2, FALSE), -1)</f>
        <v>3</v>
      </c>
      <c r="H65" s="10">
        <f>IFERROR(VLOOKUP(A65, 'Human Development Index'!$A$2:$B$190, 2, FALSE), -1)</f>
        <v>4</v>
      </c>
      <c r="I65" s="10">
        <f>IFERROR(VLOOKUP(A65, 'Environmental Sustainability'!$A$2:$B$181, 2, FALSE), -1)</f>
        <v>6</v>
      </c>
      <c r="J65" s="10">
        <f>IFERROR(VLOOKUP(A65, 'Gender Inequality'!$A$2:$B$163, 2, FALSE), -1)</f>
        <v>6</v>
      </c>
      <c r="K65" s="10">
        <f>IFERROR(VLOOKUP(A65, 'Poverty Index'!$A$2:$D$102, 4, FALSE), -1)</f>
        <v>6.5788689999999997E-2</v>
      </c>
      <c r="L65" s="10">
        <f>IFERROR(VLOOKUP(A65, 'Poverty Index'!$A$2:$D$163, 4, FALSE), -1)</f>
        <v>6.5788689999999997E-2</v>
      </c>
      <c r="M65" s="10">
        <f>IFERROR(VLOOKUP(A65, 'Global Peace Index'!$A$2:$D$163, 4, FALSE), -1)</f>
        <v>2.1160000000000001</v>
      </c>
      <c r="N65" s="10">
        <f>IFERROR(VLOOKUP(C65, 'Global Peace Index'!$A$2:$D$163, 4, FALSE), -1)</f>
        <v>-1</v>
      </c>
      <c r="O65" s="10">
        <f>IFERROR(VLOOKUP(A65, 'Global Burden of Disease'!$A$2:$D$197, 4, FALSE), -1)</f>
        <v>42486.41</v>
      </c>
      <c r="P65" s="10">
        <f>IFERROR(VLOOKUP(A65, 'Human Development Index'!$A$2:$D$190, 4, FALSE), -1)</f>
        <v>0.70299999999999996</v>
      </c>
      <c r="Q65" s="10">
        <f>IFERROR(VLOOKUP(A65, 'Environmental Sustainability'!$A$2:$D$181, 4, FALSE), -1)</f>
        <v>45.8</v>
      </c>
      <c r="R65" s="10">
        <f>IFERROR(VLOOKUP(A65, 'Gender Inequality'!$A$2:$D$163, 4, FALSE), -1)</f>
        <v>0.52500000000000002</v>
      </c>
      <c r="S65" s="10">
        <f t="shared" si="1"/>
        <v>4.375</v>
      </c>
    </row>
    <row r="66" spans="1:19" x14ac:dyDescent="0.25">
      <c r="A66" t="s">
        <v>125</v>
      </c>
      <c r="B66" t="s">
        <v>124</v>
      </c>
      <c r="C66" s="10">
        <f>IFERROR(VLOOKUP(A66, 'Poverty Index'!$A$2:$B$102, 2, FALSE), -1)</f>
        <v>4</v>
      </c>
      <c r="D66" s="10">
        <f>IFERROR(VLOOKUP(A66, 'Human Freedom Index'!$A$2:$B$163, 2, FALSE), -1)</f>
        <v>5</v>
      </c>
      <c r="E66" s="10">
        <f>IFERROR(VLOOKUP(A66, 'Global Peace Index'!$A$2:$B$163, 2, FALSE), -1)</f>
        <v>3</v>
      </c>
      <c r="F66" s="10">
        <f>IFERROR(VLOOKUP(A66, Militarization!$A$2:$B$156, 2, FALSE), -1)</f>
        <v>3</v>
      </c>
      <c r="G66" s="10">
        <f>IFERROR(VLOOKUP(A66, 'Global Burden of Disease'!$A$2:$B$197, 2, FALSE), -1)</f>
        <v>3</v>
      </c>
      <c r="H66" s="10">
        <f>IFERROR(VLOOKUP(A66, 'Human Development Index'!$A$2:$B$190, 2, FALSE), -1)</f>
        <v>8</v>
      </c>
      <c r="I66" s="10">
        <f>IFERROR(VLOOKUP(A66, 'Environmental Sustainability'!$A$2:$B$181, 2, FALSE), -1)</f>
        <v>9</v>
      </c>
      <c r="J66" s="10">
        <f>IFERROR(VLOOKUP(A66, 'Gender Inequality'!$A$2:$B$163, 2, FALSE), -1)</f>
        <v>7</v>
      </c>
      <c r="K66" s="10">
        <f>IFERROR(VLOOKUP(A66, 'Poverty Index'!$A$2:$D$102, 4, FALSE), -1)</f>
        <v>0.28578441999999998</v>
      </c>
      <c r="L66" s="10">
        <f>IFERROR(VLOOKUP(A66, 'Poverty Index'!$A$2:$D$163, 4, FALSE), -1)</f>
        <v>0.28578441999999998</v>
      </c>
      <c r="M66" s="10">
        <f>IFERROR(VLOOKUP(A66, 'Global Peace Index'!$A$2:$D$163, 4, FALSE), -1)</f>
        <v>1.891</v>
      </c>
      <c r="N66" s="10">
        <f>IFERROR(VLOOKUP(C66, 'Global Peace Index'!$A$2:$D$163, 4, FALSE), -1)</f>
        <v>-1</v>
      </c>
      <c r="O66" s="10">
        <f>IFERROR(VLOOKUP(A66, 'Global Burden of Disease'!$A$2:$D$197, 4, FALSE), -1)</f>
        <v>46916.56</v>
      </c>
      <c r="P66" s="10">
        <f>IFERROR(VLOOKUP(A66, 'Human Development Index'!$A$2:$D$190, 4, FALSE), -1)</f>
        <v>0.496</v>
      </c>
      <c r="Q66" s="10">
        <f>IFERROR(VLOOKUP(A66, 'Environmental Sustainability'!$A$2:$D$181, 4, FALSE), -1)</f>
        <v>27.9</v>
      </c>
      <c r="R66" s="10">
        <f>IFERROR(VLOOKUP(A66, 'Gender Inequality'!$A$2:$D$163, 4, FALSE), -1)</f>
        <v>0.61199999999999999</v>
      </c>
      <c r="S66" s="10">
        <f t="shared" si="1"/>
        <v>5.25</v>
      </c>
    </row>
    <row r="67" spans="1:19" x14ac:dyDescent="0.25">
      <c r="A67" t="s">
        <v>119</v>
      </c>
      <c r="B67" t="s">
        <v>118</v>
      </c>
      <c r="C67" s="10">
        <f>IFERROR(VLOOKUP(A67, 'Poverty Index'!$A$2:$B$102, 2, FALSE), -1)</f>
        <v>-1</v>
      </c>
      <c r="D67" s="10">
        <f>IFERROR(VLOOKUP(A67, 'Human Freedom Index'!$A$2:$B$163, 2, FALSE), -1)</f>
        <v>2</v>
      </c>
      <c r="E67" s="10">
        <f>IFERROR(VLOOKUP(A67, 'Global Peace Index'!$A$2:$B$163, 2, FALSE), -1)</f>
        <v>4</v>
      </c>
      <c r="F67" s="10">
        <f>IFERROR(VLOOKUP(A67, Militarization!$A$2:$B$156, 2, FALSE), -1)</f>
        <v>6</v>
      </c>
      <c r="G67" s="10">
        <f>IFERROR(VLOOKUP(A67, 'Global Burden of Disease'!$A$2:$B$197, 2, FALSE), -1)</f>
        <v>1</v>
      </c>
      <c r="H67" s="10">
        <f>IFERROR(VLOOKUP(A67, 'Human Development Index'!$A$2:$B$190, 2, FALSE), -1)</f>
        <v>2</v>
      </c>
      <c r="I67" s="10">
        <f>IFERROR(VLOOKUP(A67, 'Environmental Sustainability'!$A$2:$B$181, 2, FALSE), -1)</f>
        <v>6</v>
      </c>
      <c r="J67" s="10">
        <f>IFERROR(VLOOKUP(A67, 'Gender Inequality'!$A$2:$B$163, 2, FALSE), -1)</f>
        <v>3</v>
      </c>
      <c r="K67" s="10">
        <f>IFERROR(VLOOKUP(A67, 'Poverty Index'!$A$2:$D$102, 4, FALSE), -1)</f>
        <v>-1</v>
      </c>
      <c r="L67" s="10">
        <f>IFERROR(VLOOKUP(A67, 'Poverty Index'!$A$2:$D$163, 4, FALSE), -1)</f>
        <v>-1</v>
      </c>
      <c r="M67" s="10">
        <f>IFERROR(VLOOKUP(A67, 'Global Peace Index'!$A$2:$D$163, 4, FALSE), -1)</f>
        <v>2.1160000000000001</v>
      </c>
      <c r="N67" s="10">
        <f>IFERROR(VLOOKUP(C67, 'Global Peace Index'!$A$2:$D$163, 4, FALSE), -1)</f>
        <v>-1</v>
      </c>
      <c r="O67" s="10">
        <f>IFERROR(VLOOKUP(A67, 'Global Burden of Disease'!$A$2:$D$197, 4, FALSE), -1)</f>
        <v>29519.9</v>
      </c>
      <c r="P67" s="10">
        <f>IFERROR(VLOOKUP(A67, 'Human Development Index'!$A$2:$D$190, 4, FALSE), -1)</f>
        <v>0.81200000000000006</v>
      </c>
      <c r="Q67" s="10">
        <f>IFERROR(VLOOKUP(A67, 'Environmental Sustainability'!$A$2:$D$181, 4, FALSE), -1)</f>
        <v>41.3</v>
      </c>
      <c r="R67" s="10">
        <f>IFERROR(VLOOKUP(A67, 'Gender Inequality'!$A$2:$D$163, 4, FALSE), -1)</f>
        <v>0.33100000000000002</v>
      </c>
      <c r="S67" s="10">
        <f t="shared" si="1"/>
        <v>3.4285714285714284</v>
      </c>
    </row>
    <row r="68" spans="1:19" x14ac:dyDescent="0.25">
      <c r="A68" t="s">
        <v>84</v>
      </c>
      <c r="B68" t="s">
        <v>83</v>
      </c>
      <c r="C68" s="10">
        <f>IFERROR(VLOOKUP(A68, 'Poverty Index'!$A$2:$B$102, 2, FALSE), -1)</f>
        <v>-1</v>
      </c>
      <c r="D68" s="10">
        <f>IFERROR(VLOOKUP(A68, 'Human Freedom Index'!$A$2:$B$163, 2, FALSE), -1)</f>
        <v>0</v>
      </c>
      <c r="E68" s="10">
        <f>IFERROR(VLOOKUP(A68, 'Global Peace Index'!$A$2:$B$163, 2, FALSE), -1)</f>
        <v>1</v>
      </c>
      <c r="F68" s="10">
        <f>IFERROR(VLOOKUP(A68, Militarization!$A$2:$B$156, 2, FALSE), -1)</f>
        <v>5</v>
      </c>
      <c r="G68" s="10">
        <f>IFERROR(VLOOKUP(A68, 'Global Burden of Disease'!$A$2:$B$197, 2, FALSE), -1)</f>
        <v>0</v>
      </c>
      <c r="H68" s="10">
        <f>IFERROR(VLOOKUP(A68, 'Human Development Index'!$A$2:$B$190, 2, FALSE), -1)</f>
        <v>0</v>
      </c>
      <c r="I68" s="10">
        <f>IFERROR(VLOOKUP(A68, 'Environmental Sustainability'!$A$2:$B$181, 2, FALSE), -1)</f>
        <v>0</v>
      </c>
      <c r="J68" s="10">
        <f>IFERROR(VLOOKUP(A68, 'Gender Inequality'!$A$2:$B$163, 2, FALSE), -1)</f>
        <v>0</v>
      </c>
      <c r="K68" s="10">
        <f>IFERROR(VLOOKUP(A68, 'Poverty Index'!$A$2:$D$102, 4, FALSE), -1)</f>
        <v>-1</v>
      </c>
      <c r="L68" s="10">
        <f>IFERROR(VLOOKUP(A68, 'Poverty Index'!$A$2:$D$163, 4, FALSE), -1)</f>
        <v>-1</v>
      </c>
      <c r="M68" s="10">
        <f>IFERROR(VLOOKUP(A68, 'Global Peace Index'!$A$2:$D$163, 4, FALSE), -1)</f>
        <v>1.494</v>
      </c>
      <c r="N68" s="10">
        <f>IFERROR(VLOOKUP(C68, 'Global Peace Index'!$A$2:$D$163, 4, FALSE), -1)</f>
        <v>-1</v>
      </c>
      <c r="O68" s="10">
        <f>IFERROR(VLOOKUP(A68, 'Global Burden of Disease'!$A$2:$D$197, 4, FALSE), -1)</f>
        <v>19580.099999999999</v>
      </c>
      <c r="P68" s="10">
        <f>IFERROR(VLOOKUP(A68, 'Human Development Index'!$A$2:$D$190, 4, FALSE), -1)</f>
        <v>0.94699999999999995</v>
      </c>
      <c r="Q68" s="10">
        <f>IFERROR(VLOOKUP(A68, 'Environmental Sustainability'!$A$2:$D$181, 4, FALSE), -1)</f>
        <v>77.2</v>
      </c>
      <c r="R68" s="10">
        <f>IFERROR(VLOOKUP(A68, 'Gender Inequality'!$A$2:$D$163, 4, FALSE), -1)</f>
        <v>8.4000000000000005E-2</v>
      </c>
      <c r="S68" s="10">
        <f t="shared" si="1"/>
        <v>0.8571428571428571</v>
      </c>
    </row>
    <row r="69" spans="1:19" x14ac:dyDescent="0.25">
      <c r="A69" t="s">
        <v>121</v>
      </c>
      <c r="B69" t="s">
        <v>120</v>
      </c>
      <c r="C69" s="10">
        <f>IFERROR(VLOOKUP(A69, 'Poverty Index'!$A$2:$B$102, 2, FALSE), -1)</f>
        <v>2</v>
      </c>
      <c r="D69" s="10">
        <f>IFERROR(VLOOKUP(A69, 'Human Freedom Index'!$A$2:$B$163, 2, FALSE), -1)</f>
        <v>3</v>
      </c>
      <c r="E69" s="10">
        <f>IFERROR(VLOOKUP(A69, 'Global Peace Index'!$A$2:$B$163, 2, FALSE), -1)</f>
        <v>2</v>
      </c>
      <c r="F69" s="10">
        <f>IFERROR(VLOOKUP(A69, Militarization!$A$2:$B$156, 2, FALSE), -1)</f>
        <v>4</v>
      </c>
      <c r="G69" s="10">
        <f>IFERROR(VLOOKUP(A69, 'Global Burden of Disease'!$A$2:$B$197, 2, FALSE), -1)</f>
        <v>3</v>
      </c>
      <c r="H69" s="10">
        <f>IFERROR(VLOOKUP(A69, 'Human Development Index'!$A$2:$B$190, 2, FALSE), -1)</f>
        <v>6</v>
      </c>
      <c r="I69" s="10">
        <f>IFERROR(VLOOKUP(A69, 'Environmental Sustainability'!$A$2:$B$181, 2, FALSE), -1)</f>
        <v>9</v>
      </c>
      <c r="J69" s="10">
        <f>IFERROR(VLOOKUP(A69, 'Gender Inequality'!$A$2:$B$163, 2, FALSE), -1)</f>
        <v>6</v>
      </c>
      <c r="K69" s="10">
        <f>IFERROR(VLOOKUP(A69, 'Poverty Index'!$A$2:$D$102, 4, FALSE), -1)</f>
        <v>0.13787316999999999</v>
      </c>
      <c r="L69" s="10">
        <f>IFERROR(VLOOKUP(A69, 'Poverty Index'!$A$2:$D$163, 4, FALSE), -1)</f>
        <v>0.13787316999999999</v>
      </c>
      <c r="M69" s="10">
        <f>IFERROR(VLOOKUP(A69, 'Global Peace Index'!$A$2:$D$163, 4, FALSE), -1)</f>
        <v>1.776</v>
      </c>
      <c r="N69" s="10">
        <f>IFERROR(VLOOKUP(C69, 'Global Peace Index'!$A$2:$D$163, 4, FALSE), -1)</f>
        <v>-1</v>
      </c>
      <c r="O69" s="10">
        <f>IFERROR(VLOOKUP(A69, 'Global Burden of Disease'!$A$2:$D$197, 4, FALSE), -1)</f>
        <v>45910.46</v>
      </c>
      <c r="P69" s="10">
        <f>IFERROR(VLOOKUP(A69, 'Human Development Index'!$A$2:$D$190, 4, FALSE), -1)</f>
        <v>0.61099999999999999</v>
      </c>
      <c r="Q69" s="10">
        <f>IFERROR(VLOOKUP(A69, 'Environmental Sustainability'!$A$2:$D$181, 4, FALSE), -1)</f>
        <v>27.6</v>
      </c>
      <c r="R69" s="10">
        <f>IFERROR(VLOOKUP(A69, 'Gender Inequality'!$A$2:$D$163, 4, FALSE), -1)</f>
        <v>0.53800000000000003</v>
      </c>
      <c r="S69" s="10">
        <f t="shared" si="1"/>
        <v>4.375</v>
      </c>
    </row>
    <row r="70" spans="1:19" x14ac:dyDescent="0.25">
      <c r="A70" t="s">
        <v>130</v>
      </c>
      <c r="B70" t="s">
        <v>129</v>
      </c>
      <c r="C70" s="10">
        <f>IFERROR(VLOOKUP(A70, 'Poverty Index'!$A$2:$B$102, 2, FALSE), -1)</f>
        <v>-1</v>
      </c>
      <c r="D70" s="10">
        <f>IFERROR(VLOOKUP(A70, 'Human Freedom Index'!$A$2:$B$163, 2, FALSE), -1)</f>
        <v>3</v>
      </c>
      <c r="E70" s="10">
        <f>IFERROR(VLOOKUP(A70, 'Global Peace Index'!$A$2:$B$163, 2, FALSE), -1)</f>
        <v>3</v>
      </c>
      <c r="F70" s="10">
        <f>IFERROR(VLOOKUP(A70, Militarization!$A$2:$B$156, 2, FALSE), -1)</f>
        <v>9</v>
      </c>
      <c r="G70" s="10">
        <f>IFERROR(VLOOKUP(A70, 'Global Burden of Disease'!$A$2:$B$197, 2, FALSE), -1)</f>
        <v>0</v>
      </c>
      <c r="H70" s="10">
        <f>IFERROR(VLOOKUP(A70, 'Human Development Index'!$A$2:$B$190, 2, FALSE), -1)</f>
        <v>1</v>
      </c>
      <c r="I70" s="10">
        <f>IFERROR(VLOOKUP(A70, 'Environmental Sustainability'!$A$2:$B$181, 2, FALSE), -1)</f>
        <v>2</v>
      </c>
      <c r="J70" s="10">
        <f>IFERROR(VLOOKUP(A70, 'Gender Inequality'!$A$2:$B$163, 2, FALSE), -1)</f>
        <v>1</v>
      </c>
      <c r="K70" s="10">
        <f>IFERROR(VLOOKUP(A70, 'Poverty Index'!$A$2:$D$102, 4, FALSE), -1)</f>
        <v>-1</v>
      </c>
      <c r="L70" s="10">
        <f>IFERROR(VLOOKUP(A70, 'Poverty Index'!$A$2:$D$163, 4, FALSE), -1)</f>
        <v>-1</v>
      </c>
      <c r="M70" s="10">
        <f>IFERROR(VLOOKUP(A70, 'Global Peace Index'!$A$2:$D$163, 4, FALSE), -1)</f>
        <v>1.877</v>
      </c>
      <c r="N70" s="10">
        <f>IFERROR(VLOOKUP(C70, 'Global Peace Index'!$A$2:$D$163, 4, FALSE), -1)</f>
        <v>-1</v>
      </c>
      <c r="O70" s="10">
        <f>IFERROR(VLOOKUP(A70, 'Global Burden of Disease'!$A$2:$D$197, 4, FALSE), -1)</f>
        <v>19396.77</v>
      </c>
      <c r="P70" s="10">
        <f>IFERROR(VLOOKUP(A70, 'Human Development Index'!$A$2:$D$190, 4, FALSE), -1)</f>
        <v>0.88800000000000001</v>
      </c>
      <c r="Q70" s="10">
        <f>IFERROR(VLOOKUP(A70, 'Environmental Sustainability'!$A$2:$D$181, 4, FALSE), -1)</f>
        <v>69.099999999999994</v>
      </c>
      <c r="R70" s="10">
        <f>IFERROR(VLOOKUP(A70, 'Gender Inequality'!$A$2:$D$163, 4, FALSE), -1)</f>
        <v>0.11600000000000001</v>
      </c>
      <c r="S70" s="10">
        <f t="shared" si="1"/>
        <v>2.7142857142857144</v>
      </c>
    </row>
    <row r="71" spans="1:19" x14ac:dyDescent="0.25">
      <c r="A71" t="s">
        <v>134</v>
      </c>
      <c r="B71" t="s">
        <v>133</v>
      </c>
      <c r="C71" s="10">
        <f>IFERROR(VLOOKUP(A71, 'Poverty Index'!$A$2:$B$102, 2, FALSE), -1)</f>
        <v>-1</v>
      </c>
      <c r="D71" s="10">
        <f>IFERROR(VLOOKUP(A71, 'Human Freedom Index'!$A$2:$B$163, 2, FALSE), -1)</f>
        <v>-1</v>
      </c>
      <c r="E71" s="10">
        <f>IFERROR(VLOOKUP(A71, 'Global Peace Index'!$A$2:$B$163, 2, FALSE), -1)</f>
        <v>-1</v>
      </c>
      <c r="F71" s="10">
        <f>IFERROR(VLOOKUP(A71, Militarization!$A$2:$B$156, 2, FALSE), -1)</f>
        <v>-1</v>
      </c>
      <c r="G71" s="10">
        <f>IFERROR(VLOOKUP(A71, 'Global Burden of Disease'!$A$2:$B$197, 2, FALSE), -1)</f>
        <v>1</v>
      </c>
      <c r="H71" s="10">
        <f>IFERROR(VLOOKUP(A71, 'Human Development Index'!$A$2:$B$190, 2, FALSE), -1)</f>
        <v>-1</v>
      </c>
      <c r="I71" s="10">
        <f>IFERROR(VLOOKUP(A71, 'Environmental Sustainability'!$A$2:$B$181, 2, FALSE), -1)</f>
        <v>-1</v>
      </c>
      <c r="J71" s="10">
        <f>IFERROR(VLOOKUP(A71, 'Gender Inequality'!$A$2:$B$163, 2, FALSE), -1)</f>
        <v>-1</v>
      </c>
      <c r="K71" s="10">
        <f>IFERROR(VLOOKUP(A71, 'Poverty Index'!$A$2:$D$102, 4, FALSE), -1)</f>
        <v>-1</v>
      </c>
      <c r="L71" s="10">
        <f>IFERROR(VLOOKUP(A71, 'Poverty Index'!$A$2:$D$163, 4, FALSE), -1)</f>
        <v>-1</v>
      </c>
      <c r="M71" s="10">
        <f>IFERROR(VLOOKUP(A71, 'Global Peace Index'!$A$2:$D$163, 4, FALSE), -1)</f>
        <v>-1</v>
      </c>
      <c r="N71" s="10">
        <f>IFERROR(VLOOKUP(C71, 'Global Peace Index'!$A$2:$D$163, 4, FALSE), -1)</f>
        <v>-1</v>
      </c>
      <c r="O71" s="10">
        <f>IFERROR(VLOOKUP(A71, 'Global Burden of Disease'!$A$2:$D$197, 4, FALSE), -1)</f>
        <v>30038.05</v>
      </c>
      <c r="P71" s="10">
        <f>IFERROR(VLOOKUP(A71, 'Human Development Index'!$A$2:$D$190, 4, FALSE), -1)</f>
        <v>-1</v>
      </c>
      <c r="Q71" s="10">
        <f>IFERROR(VLOOKUP(A71, 'Environmental Sustainability'!$A$2:$D$181, 4, FALSE), -1)</f>
        <v>-1</v>
      </c>
      <c r="R71" s="10">
        <f>IFERROR(VLOOKUP(A71, 'Gender Inequality'!$A$2:$D$163, 4, FALSE), -1)</f>
        <v>-1</v>
      </c>
      <c r="S71" s="10">
        <f t="shared" si="1"/>
        <v>1</v>
      </c>
    </row>
    <row r="72" spans="1:19" x14ac:dyDescent="0.25">
      <c r="A72" t="s">
        <v>132</v>
      </c>
      <c r="B72" t="s">
        <v>131</v>
      </c>
      <c r="C72" s="10">
        <f>IFERROR(VLOOKUP(A72, 'Poverty Index'!$A$2:$B$102, 2, FALSE), -1)</f>
        <v>-1</v>
      </c>
      <c r="D72" s="10">
        <f>IFERROR(VLOOKUP(A72, 'Human Freedom Index'!$A$2:$B$163, 2, FALSE), -1)</f>
        <v>-1</v>
      </c>
      <c r="E72" s="10">
        <f>IFERROR(VLOOKUP(A72, 'Global Peace Index'!$A$2:$B$163, 2, FALSE), -1)</f>
        <v>-1</v>
      </c>
      <c r="F72" s="10">
        <f>IFERROR(VLOOKUP(A72, Militarization!$A$2:$B$156, 2, FALSE), -1)</f>
        <v>-1</v>
      </c>
      <c r="G72" s="10">
        <f>IFERROR(VLOOKUP(A72, 'Global Burden of Disease'!$A$2:$B$197, 2, FALSE), -1)</f>
        <v>1</v>
      </c>
      <c r="H72" s="10">
        <f>IFERROR(VLOOKUP(A72, 'Human Development Index'!$A$2:$B$190, 2, FALSE), -1)</f>
        <v>3</v>
      </c>
      <c r="I72" s="10">
        <f>IFERROR(VLOOKUP(A72, 'Environmental Sustainability'!$A$2:$B$181, 2, FALSE), -1)</f>
        <v>6</v>
      </c>
      <c r="J72" s="10">
        <f>IFERROR(VLOOKUP(A72, 'Gender Inequality'!$A$2:$B$163, 2, FALSE), -1)</f>
        <v>-1</v>
      </c>
      <c r="K72" s="10">
        <f>IFERROR(VLOOKUP(A72, 'Poverty Index'!$A$2:$D$102, 4, FALSE), -1)</f>
        <v>-1</v>
      </c>
      <c r="L72" s="10">
        <f>IFERROR(VLOOKUP(A72, 'Poverty Index'!$A$2:$D$163, 4, FALSE), -1)</f>
        <v>-1</v>
      </c>
      <c r="M72" s="10">
        <f>IFERROR(VLOOKUP(A72, 'Global Peace Index'!$A$2:$D$163, 4, FALSE), -1)</f>
        <v>-1</v>
      </c>
      <c r="N72" s="10">
        <f>IFERROR(VLOOKUP(C72, 'Global Peace Index'!$A$2:$D$163, 4, FALSE), -1)</f>
        <v>-1</v>
      </c>
      <c r="O72" s="10">
        <f>IFERROR(VLOOKUP(A72, 'Global Burden of Disease'!$A$2:$D$197, 4, FALSE), -1)</f>
        <v>27442.15</v>
      </c>
      <c r="P72" s="10">
        <f>IFERROR(VLOOKUP(A72, 'Human Development Index'!$A$2:$D$190, 4, FALSE), -1)</f>
        <v>0.77900000000000003</v>
      </c>
      <c r="Q72" s="10">
        <f>IFERROR(VLOOKUP(A72, 'Environmental Sustainability'!$A$2:$D$181, 4, FALSE), -1)</f>
        <v>43.1</v>
      </c>
      <c r="R72" s="10">
        <f>IFERROR(VLOOKUP(A72, 'Gender Inequality'!$A$2:$D$163, 4, FALSE), -1)</f>
        <v>-1</v>
      </c>
      <c r="S72" s="10">
        <f t="shared" si="1"/>
        <v>3.3333333333333335</v>
      </c>
    </row>
    <row r="73" spans="1:19" x14ac:dyDescent="0.25">
      <c r="A73" t="s">
        <v>138</v>
      </c>
      <c r="B73" t="s">
        <v>137</v>
      </c>
      <c r="C73" s="10">
        <f>IFERROR(VLOOKUP(A73, 'Poverty Index'!$A$2:$B$102, 2, FALSE), -1)</f>
        <v>-1</v>
      </c>
      <c r="D73" s="10">
        <f>IFERROR(VLOOKUP(A73, 'Human Freedom Index'!$A$2:$B$163, 2, FALSE), -1)</f>
        <v>-1</v>
      </c>
      <c r="E73" s="10">
        <f>IFERROR(VLOOKUP(A73, 'Global Peace Index'!$A$2:$B$163, 2, FALSE), -1)</f>
        <v>-1</v>
      </c>
      <c r="F73" s="10">
        <f>IFERROR(VLOOKUP(A73, Militarization!$A$2:$B$156, 2, FALSE), -1)</f>
        <v>-1</v>
      </c>
      <c r="G73" s="10">
        <f>IFERROR(VLOOKUP(A73, 'Global Burden of Disease'!$A$2:$B$197, 2, FALSE), -1)</f>
        <v>1</v>
      </c>
      <c r="H73" s="10">
        <f>IFERROR(VLOOKUP(A73, 'Human Development Index'!$A$2:$B$190, 2, FALSE), -1)</f>
        <v>-1</v>
      </c>
      <c r="I73" s="10">
        <f>IFERROR(VLOOKUP(A73, 'Environmental Sustainability'!$A$2:$B$181, 2, FALSE), -1)</f>
        <v>-1</v>
      </c>
      <c r="J73" s="10">
        <f>IFERROR(VLOOKUP(A73, 'Gender Inequality'!$A$2:$B$163, 2, FALSE), -1)</f>
        <v>-1</v>
      </c>
      <c r="K73" s="10">
        <f>IFERROR(VLOOKUP(A73, 'Poverty Index'!$A$2:$D$102, 4, FALSE), -1)</f>
        <v>-1</v>
      </c>
      <c r="L73" s="10">
        <f>IFERROR(VLOOKUP(A73, 'Poverty Index'!$A$2:$D$163, 4, FALSE), -1)</f>
        <v>-1</v>
      </c>
      <c r="M73" s="10">
        <f>IFERROR(VLOOKUP(A73, 'Global Peace Index'!$A$2:$D$163, 4, FALSE), -1)</f>
        <v>-1</v>
      </c>
      <c r="N73" s="10">
        <f>IFERROR(VLOOKUP(C73, 'Global Peace Index'!$A$2:$D$163, 4, FALSE), -1)</f>
        <v>-1</v>
      </c>
      <c r="O73" s="10">
        <f>IFERROR(VLOOKUP(A73, 'Global Burden of Disease'!$A$2:$D$197, 4, FALSE), -1)</f>
        <v>30104.2</v>
      </c>
      <c r="P73" s="10">
        <f>IFERROR(VLOOKUP(A73, 'Human Development Index'!$A$2:$D$190, 4, FALSE), -1)</f>
        <v>-1</v>
      </c>
      <c r="Q73" s="10">
        <f>IFERROR(VLOOKUP(A73, 'Environmental Sustainability'!$A$2:$D$181, 4, FALSE), -1)</f>
        <v>-1</v>
      </c>
      <c r="R73" s="10">
        <f>IFERROR(VLOOKUP(A73, 'Gender Inequality'!$A$2:$D$163, 4, FALSE), -1)</f>
        <v>-1</v>
      </c>
      <c r="S73" s="10">
        <f t="shared" si="1"/>
        <v>1</v>
      </c>
    </row>
    <row r="74" spans="1:19" x14ac:dyDescent="0.25">
      <c r="A74" t="s">
        <v>136</v>
      </c>
      <c r="B74" t="s">
        <v>135</v>
      </c>
      <c r="C74" s="10">
        <f>IFERROR(VLOOKUP(A74, 'Poverty Index'!$A$2:$B$102, 2, FALSE), -1)</f>
        <v>2</v>
      </c>
      <c r="D74" s="10">
        <f>IFERROR(VLOOKUP(A74, 'Human Freedom Index'!$A$2:$B$163, 2, FALSE), -1)</f>
        <v>3</v>
      </c>
      <c r="E74" s="10">
        <f>IFERROR(VLOOKUP(A74, 'Global Peace Index'!$A$2:$B$163, 2, FALSE), -1)</f>
        <v>4</v>
      </c>
      <c r="F74" s="10">
        <f>IFERROR(VLOOKUP(A74, Militarization!$A$2:$B$156, 2, FALSE), -1)</f>
        <v>5</v>
      </c>
      <c r="G74" s="10">
        <f>IFERROR(VLOOKUP(A74, 'Global Burden of Disease'!$A$2:$B$197, 2, FALSE), -1)</f>
        <v>2</v>
      </c>
      <c r="H74" s="10">
        <f>IFERROR(VLOOKUP(A74, 'Human Development Index'!$A$2:$B$190, 2, FALSE), -1)</f>
        <v>5</v>
      </c>
      <c r="I74" s="10">
        <f>IFERROR(VLOOKUP(A74, 'Environmental Sustainability'!$A$2:$B$181, 2, FALSE), -1)</f>
        <v>8</v>
      </c>
      <c r="J74" s="10">
        <f>IFERROR(VLOOKUP(A74, 'Gender Inequality'!$A$2:$B$163, 2, FALSE), -1)</f>
        <v>5</v>
      </c>
      <c r="K74" s="10">
        <f>IFERROR(VLOOKUP(A74, 'Poverty Index'!$A$2:$D$102, 4, FALSE), -1)</f>
        <v>0.13351782000000001</v>
      </c>
      <c r="L74" s="10">
        <f>IFERROR(VLOOKUP(A74, 'Poverty Index'!$A$2:$D$163, 4, FALSE), -1)</f>
        <v>0.13351782000000001</v>
      </c>
      <c r="M74" s="10">
        <f>IFERROR(VLOOKUP(A74, 'Global Peace Index'!$A$2:$D$163, 4, FALSE), -1)</f>
        <v>2.2669999999999999</v>
      </c>
      <c r="N74" s="10">
        <f>IFERROR(VLOOKUP(C74, 'Global Peace Index'!$A$2:$D$163, 4, FALSE), -1)</f>
        <v>-1</v>
      </c>
      <c r="O74" s="10">
        <f>IFERROR(VLOOKUP(A74, 'Global Burden of Disease'!$A$2:$D$197, 4, FALSE), -1)</f>
        <v>32309.45</v>
      </c>
      <c r="P74" s="10">
        <f>IFERROR(VLOOKUP(A74, 'Human Development Index'!$A$2:$D$190, 4, FALSE), -1)</f>
        <v>0.66300000000000003</v>
      </c>
      <c r="Q74" s="10">
        <f>IFERROR(VLOOKUP(A74, 'Environmental Sustainability'!$A$2:$D$181, 4, FALSE), -1)</f>
        <v>31.8</v>
      </c>
      <c r="R74" s="10">
        <f>IFERROR(VLOOKUP(A74, 'Gender Inequality'!$A$2:$D$163, 4, FALSE), -1)</f>
        <v>0.47899999999999998</v>
      </c>
      <c r="S74" s="10">
        <f t="shared" si="1"/>
        <v>4.25</v>
      </c>
    </row>
    <row r="75" spans="1:19" x14ac:dyDescent="0.25">
      <c r="A75" t="s">
        <v>123</v>
      </c>
      <c r="B75" t="s">
        <v>122</v>
      </c>
      <c r="C75" s="10">
        <f>IFERROR(VLOOKUP(A75, 'Poverty Index'!$A$2:$B$102, 2, FALSE), -1)</f>
        <v>5</v>
      </c>
      <c r="D75" s="10">
        <f>IFERROR(VLOOKUP(A75, 'Human Freedom Index'!$A$2:$B$163, 2, FALSE), -1)</f>
        <v>6</v>
      </c>
      <c r="E75" s="10">
        <f>IFERROR(VLOOKUP(A75, 'Global Peace Index'!$A$2:$B$163, 2, FALSE), -1)</f>
        <v>3</v>
      </c>
      <c r="F75" s="10">
        <f>IFERROR(VLOOKUP(A75, Militarization!$A$2:$B$156, 2, FALSE), -1)</f>
        <v>5</v>
      </c>
      <c r="G75" s="10">
        <f>IFERROR(VLOOKUP(A75, 'Global Burden of Disease'!$A$2:$B$197, 2, FALSE), -1)</f>
        <v>5</v>
      </c>
      <c r="H75" s="10">
        <f>IFERROR(VLOOKUP(A75, 'Human Development Index'!$A$2:$B$190, 2, FALSE), -1)</f>
        <v>8</v>
      </c>
      <c r="I75" s="10">
        <f>IFERROR(VLOOKUP(A75, 'Environmental Sustainability'!$A$2:$B$181, 2, FALSE), -1)</f>
        <v>9</v>
      </c>
      <c r="J75" s="10">
        <f>IFERROR(VLOOKUP(A75, 'Gender Inequality'!$A$2:$B$163, 2, FALSE), -1)</f>
        <v>-1</v>
      </c>
      <c r="K75" s="10">
        <f>IFERROR(VLOOKUP(A75, 'Poverty Index'!$A$2:$D$102, 4, FALSE), -1)</f>
        <v>0.33598137</v>
      </c>
      <c r="L75" s="10">
        <f>IFERROR(VLOOKUP(A75, 'Poverty Index'!$A$2:$D$163, 4, FALSE), -1)</f>
        <v>0.33598137</v>
      </c>
      <c r="M75" s="10">
        <f>IFERROR(VLOOKUP(A75, 'Global Peace Index'!$A$2:$D$163, 4, FALSE), -1)</f>
        <v>2.0819999999999999</v>
      </c>
      <c r="N75" s="10">
        <f>IFERROR(VLOOKUP(C75, 'Global Peace Index'!$A$2:$D$163, 4, FALSE), -1)</f>
        <v>-1</v>
      </c>
      <c r="O75" s="10">
        <f>IFERROR(VLOOKUP(A75, 'Global Burden of Disease'!$A$2:$D$197, 4, FALSE), -1)</f>
        <v>59374.29</v>
      </c>
      <c r="P75" s="10">
        <f>IFERROR(VLOOKUP(A75, 'Human Development Index'!$A$2:$D$190, 4, FALSE), -1)</f>
        <v>0.47699999999999998</v>
      </c>
      <c r="Q75" s="10">
        <f>IFERROR(VLOOKUP(A75, 'Environmental Sustainability'!$A$2:$D$181, 4, FALSE), -1)</f>
        <v>26.4</v>
      </c>
      <c r="R75" s="10">
        <f>IFERROR(VLOOKUP(A75, 'Gender Inequality'!$A$2:$D$163, 4, FALSE), -1)</f>
        <v>-1</v>
      </c>
      <c r="S75" s="10">
        <f t="shared" si="1"/>
        <v>5.8571428571428568</v>
      </c>
    </row>
    <row r="76" spans="1:19" x14ac:dyDescent="0.25">
      <c r="A76" t="s">
        <v>127</v>
      </c>
      <c r="B76" t="s">
        <v>126</v>
      </c>
      <c r="C76" s="10">
        <f>IFERROR(VLOOKUP(A76, 'Poverty Index'!$A$2:$B$102, 2, FALSE), -1)</f>
        <v>6</v>
      </c>
      <c r="D76" s="10">
        <f>IFERROR(VLOOKUP(A76, 'Human Freedom Index'!$A$2:$B$163, 2, FALSE), -1)</f>
        <v>5</v>
      </c>
      <c r="E76" s="10">
        <f>IFERROR(VLOOKUP(A76, 'Global Peace Index'!$A$2:$B$163, 2, FALSE), -1)</f>
        <v>4</v>
      </c>
      <c r="F76" s="10">
        <f>IFERROR(VLOOKUP(A76, Militarization!$A$2:$B$156, 2, FALSE), -1)</f>
        <v>6</v>
      </c>
      <c r="G76" s="10">
        <f>IFERROR(VLOOKUP(A76, 'Global Burden of Disease'!$A$2:$B$197, 2, FALSE), -1)</f>
        <v>5</v>
      </c>
      <c r="H76" s="10">
        <f>IFERROR(VLOOKUP(A76, 'Human Development Index'!$A$2:$B$190, 2, FALSE), -1)</f>
        <v>8</v>
      </c>
      <c r="I76" s="10">
        <f>IFERROR(VLOOKUP(A76, 'Environmental Sustainability'!$A$2:$B$181, 2, FALSE), -1)</f>
        <v>8</v>
      </c>
      <c r="J76" s="10">
        <f>IFERROR(VLOOKUP(A76, 'Gender Inequality'!$A$2:$B$163, 2, FALSE), -1)</f>
        <v>-1</v>
      </c>
      <c r="K76" s="10">
        <f>IFERROR(VLOOKUP(A76, 'Poverty Index'!$A$2:$D$102, 4, FALSE), -1)</f>
        <v>0.37230676000000001</v>
      </c>
      <c r="L76" s="10">
        <f>IFERROR(VLOOKUP(A76, 'Poverty Index'!$A$2:$D$163, 4, FALSE), -1)</f>
        <v>0.37230676000000001</v>
      </c>
      <c r="M76" s="10">
        <f>IFERROR(VLOOKUP(A76, 'Global Peace Index'!$A$2:$D$163, 4, FALSE), -1)</f>
        <v>2.157</v>
      </c>
      <c r="N76" s="10">
        <f>IFERROR(VLOOKUP(C76, 'Global Peace Index'!$A$2:$D$163, 4, FALSE), -1)</f>
        <v>-1</v>
      </c>
      <c r="O76" s="10">
        <f>IFERROR(VLOOKUP(A76, 'Global Burden of Disease'!$A$2:$D$197, 4, FALSE), -1)</f>
        <v>61936.52</v>
      </c>
      <c r="P76" s="10">
        <f>IFERROR(VLOOKUP(A76, 'Human Development Index'!$A$2:$D$190, 4, FALSE), -1)</f>
        <v>0.48</v>
      </c>
      <c r="Q76" s="10">
        <f>IFERROR(VLOOKUP(A76, 'Environmental Sustainability'!$A$2:$D$181, 4, FALSE), -1)</f>
        <v>29.1</v>
      </c>
      <c r="R76" s="10">
        <f>IFERROR(VLOOKUP(A76, 'Gender Inequality'!$A$2:$D$163, 4, FALSE), -1)</f>
        <v>-1</v>
      </c>
      <c r="S76" s="10">
        <f t="shared" si="1"/>
        <v>6</v>
      </c>
    </row>
    <row r="77" spans="1:19" x14ac:dyDescent="0.25">
      <c r="A77" t="s">
        <v>140</v>
      </c>
      <c r="B77" t="s">
        <v>139</v>
      </c>
      <c r="C77" s="10">
        <f>IFERROR(VLOOKUP(A77, 'Poverty Index'!$A$2:$B$102, 2, FALSE), -1)</f>
        <v>0</v>
      </c>
      <c r="D77" s="10">
        <f>IFERROR(VLOOKUP(A77, 'Human Freedom Index'!$A$2:$B$163, 2, FALSE), -1)</f>
        <v>3</v>
      </c>
      <c r="E77" s="10">
        <f>IFERROR(VLOOKUP(A77, 'Global Peace Index'!$A$2:$B$163, 2, FALSE), -1)</f>
        <v>3</v>
      </c>
      <c r="F77" s="10">
        <f>IFERROR(VLOOKUP(A77, Militarization!$A$2:$B$156, 2, FALSE), -1)</f>
        <v>5</v>
      </c>
      <c r="G77" s="10">
        <f>IFERROR(VLOOKUP(A77, 'Global Burden of Disease'!$A$2:$B$197, 2, FALSE), -1)</f>
        <v>2</v>
      </c>
      <c r="H77" s="10">
        <f>IFERROR(VLOOKUP(A77, 'Human Development Index'!$A$2:$B$190, 2, FALSE), -1)</f>
        <v>4</v>
      </c>
      <c r="I77" s="10">
        <f>IFERROR(VLOOKUP(A77, 'Environmental Sustainability'!$A$2:$B$181, 2, FALSE), -1)</f>
        <v>7</v>
      </c>
      <c r="J77" s="10">
        <f>IFERROR(VLOOKUP(A77, 'Gender Inequality'!$A$2:$B$163, 2, FALSE), -1)</f>
        <v>5</v>
      </c>
      <c r="K77" s="10">
        <f>IFERROR(VLOOKUP(A77, 'Poverty Index'!$A$2:$D$102, 4, FALSE), -1)</f>
        <v>1.407371E-2</v>
      </c>
      <c r="L77" s="10">
        <f>IFERROR(VLOOKUP(A77, 'Poverty Index'!$A$2:$D$163, 4, FALSE), -1)</f>
        <v>1.407371E-2</v>
      </c>
      <c r="M77" s="10">
        <f>IFERROR(VLOOKUP(A77, 'Global Peace Index'!$A$2:$D$163, 4, FALSE), -1)</f>
        <v>2.0499999999999998</v>
      </c>
      <c r="N77" s="10">
        <f>IFERROR(VLOOKUP(C77, 'Global Peace Index'!$A$2:$D$163, 4, FALSE), -1)</f>
        <v>-1</v>
      </c>
      <c r="O77" s="10">
        <f>IFERROR(VLOOKUP(A77, 'Global Burden of Disease'!$A$2:$D$197, 4, FALSE), -1)</f>
        <v>37282.71</v>
      </c>
      <c r="P77" s="10">
        <f>IFERROR(VLOOKUP(A77, 'Human Development Index'!$A$2:$D$190, 4, FALSE), -1)</f>
        <v>0.68200000000000005</v>
      </c>
      <c r="Q77" s="10">
        <f>IFERROR(VLOOKUP(A77, 'Environmental Sustainability'!$A$2:$D$181, 4, FALSE), -1)</f>
        <v>35.9</v>
      </c>
      <c r="R77" s="10">
        <f>IFERROR(VLOOKUP(A77, 'Gender Inequality'!$A$2:$D$163, 4, FALSE), -1)</f>
        <v>0.46200000000000002</v>
      </c>
      <c r="S77" s="10">
        <f t="shared" si="1"/>
        <v>3.625</v>
      </c>
    </row>
    <row r="78" spans="1:19" x14ac:dyDescent="0.25">
      <c r="A78" t="s">
        <v>147</v>
      </c>
      <c r="B78" t="s">
        <v>146</v>
      </c>
      <c r="C78" s="10">
        <f>IFERROR(VLOOKUP(A78, 'Poverty Index'!$A$2:$B$102, 2, FALSE), -1)</f>
        <v>3</v>
      </c>
      <c r="D78" s="10">
        <f>IFERROR(VLOOKUP(A78, 'Human Freedom Index'!$A$2:$B$163, 2, FALSE), -1)</f>
        <v>4</v>
      </c>
      <c r="E78" s="10">
        <f>IFERROR(VLOOKUP(A78, 'Global Peace Index'!$A$2:$B$163, 2, FALSE), -1)</f>
        <v>4</v>
      </c>
      <c r="F78" s="10">
        <f>IFERROR(VLOOKUP(A78, Militarization!$A$2:$B$156, 2, FALSE), -1)</f>
        <v>0</v>
      </c>
      <c r="G78" s="10">
        <f>IFERROR(VLOOKUP(A78, 'Global Burden of Disease'!$A$2:$B$197, 2, FALSE), -1)</f>
        <v>4</v>
      </c>
      <c r="H78" s="10">
        <f>IFERROR(VLOOKUP(A78, 'Human Development Index'!$A$2:$B$190, 2, FALSE), -1)</f>
        <v>7</v>
      </c>
      <c r="I78" s="10">
        <f>IFERROR(VLOOKUP(A78, 'Environmental Sustainability'!$A$2:$B$181, 2, FALSE), -1)</f>
        <v>9</v>
      </c>
      <c r="J78" s="10">
        <f>IFERROR(VLOOKUP(A78, 'Gender Inequality'!$A$2:$B$163, 2, FALSE), -1)</f>
        <v>7</v>
      </c>
      <c r="K78" s="10">
        <f>IFERROR(VLOOKUP(A78, 'Poverty Index'!$A$2:$D$102, 4, FALSE), -1)</f>
        <v>0.19958770000000001</v>
      </c>
      <c r="L78" s="10">
        <f>IFERROR(VLOOKUP(A78, 'Poverty Index'!$A$2:$D$163, 4, FALSE), -1)</f>
        <v>0.19958770000000001</v>
      </c>
      <c r="M78" s="10">
        <f>IFERROR(VLOOKUP(A78, 'Global Peace Index'!$A$2:$D$163, 4, FALSE), -1)</f>
        <v>2.2109999999999999</v>
      </c>
      <c r="N78" s="10">
        <f>IFERROR(VLOOKUP(C78, 'Global Peace Index'!$A$2:$D$163, 4, FALSE), -1)</f>
        <v>-1</v>
      </c>
      <c r="O78" s="10">
        <f>IFERROR(VLOOKUP(A78, 'Global Burden of Disease'!$A$2:$D$197, 4, FALSE), -1)</f>
        <v>49023.73</v>
      </c>
      <c r="P78" s="10">
        <f>IFERROR(VLOOKUP(A78, 'Human Development Index'!$A$2:$D$190, 4, FALSE), -1)</f>
        <v>0.51</v>
      </c>
      <c r="Q78" s="10">
        <f>IFERROR(VLOOKUP(A78, 'Environmental Sustainability'!$A$2:$D$181, 4, FALSE), -1)</f>
        <v>27</v>
      </c>
      <c r="R78" s="10">
        <f>IFERROR(VLOOKUP(A78, 'Gender Inequality'!$A$2:$D$163, 4, FALSE), -1)</f>
        <v>0.63600000000000001</v>
      </c>
      <c r="S78" s="10">
        <f t="shared" si="1"/>
        <v>4.75</v>
      </c>
    </row>
    <row r="79" spans="1:19" x14ac:dyDescent="0.25">
      <c r="A79" t="s">
        <v>143</v>
      </c>
      <c r="B79" t="s">
        <v>142</v>
      </c>
      <c r="C79" s="10">
        <f>IFERROR(VLOOKUP(A79, 'Poverty Index'!$A$2:$B$102, 2, FALSE), -1)</f>
        <v>1</v>
      </c>
      <c r="D79" s="10">
        <f>IFERROR(VLOOKUP(A79, 'Human Freedom Index'!$A$2:$B$163, 2, FALSE), -1)</f>
        <v>3</v>
      </c>
      <c r="E79" s="10">
        <f>IFERROR(VLOOKUP(A79, 'Global Peace Index'!$A$2:$B$163, 2, FALSE), -1)</f>
        <v>4</v>
      </c>
      <c r="F79" s="10">
        <f>IFERROR(VLOOKUP(A79, Militarization!$A$2:$B$156, 2, FALSE), -1)</f>
        <v>6</v>
      </c>
      <c r="G79" s="10">
        <f>IFERROR(VLOOKUP(A79, 'Global Burden of Disease'!$A$2:$B$197, 2, FALSE), -1)</f>
        <v>1</v>
      </c>
      <c r="H79" s="10">
        <f>IFERROR(VLOOKUP(A79, 'Human Development Index'!$A$2:$B$190, 2, FALSE), -1)</f>
        <v>5</v>
      </c>
      <c r="I79" s="10">
        <f>IFERROR(VLOOKUP(A79, 'Environmental Sustainability'!$A$2:$B$181, 2, FALSE), -1)</f>
        <v>7</v>
      </c>
      <c r="J79" s="10">
        <f>IFERROR(VLOOKUP(A79, 'Gender Inequality'!$A$2:$B$163, 2, FALSE), -1)</f>
        <v>5</v>
      </c>
      <c r="K79" s="10">
        <f>IFERROR(VLOOKUP(A79, 'Poverty Index'!$A$2:$D$102, 4, FALSE), -1)</f>
        <v>8.9526679999999997E-2</v>
      </c>
      <c r="L79" s="10">
        <f>IFERROR(VLOOKUP(A79, 'Poverty Index'!$A$2:$D$163, 4, FALSE), -1)</f>
        <v>8.9526679999999997E-2</v>
      </c>
      <c r="M79" s="10">
        <f>IFERROR(VLOOKUP(A79, 'Global Peace Index'!$A$2:$D$163, 4, FALSE), -1)</f>
        <v>2.2879999999999998</v>
      </c>
      <c r="N79" s="10">
        <f>IFERROR(VLOOKUP(C79, 'Global Peace Index'!$A$2:$D$163, 4, FALSE), -1)</f>
        <v>-1</v>
      </c>
      <c r="O79" s="10">
        <f>IFERROR(VLOOKUP(A79, 'Global Burden of Disease'!$A$2:$D$197, 4, FALSE), -1)</f>
        <v>28522.400000000001</v>
      </c>
      <c r="P79" s="10">
        <f>IFERROR(VLOOKUP(A79, 'Human Development Index'!$A$2:$D$190, 4, FALSE), -1)</f>
        <v>0.63400000000000001</v>
      </c>
      <c r="Q79" s="10">
        <f>IFERROR(VLOOKUP(A79, 'Environmental Sustainability'!$A$2:$D$181, 4, FALSE), -1)</f>
        <v>37.799999999999997</v>
      </c>
      <c r="R79" s="10">
        <f>IFERROR(VLOOKUP(A79, 'Gender Inequality'!$A$2:$D$163, 4, FALSE), -1)</f>
        <v>0.42299999999999999</v>
      </c>
      <c r="S79" s="10">
        <f t="shared" si="1"/>
        <v>4</v>
      </c>
    </row>
    <row r="80" spans="1:19" x14ac:dyDescent="0.25">
      <c r="A80" t="s">
        <v>366</v>
      </c>
      <c r="B80" t="s">
        <v>141</v>
      </c>
      <c r="C80" s="10">
        <f>IFERROR(VLOOKUP(A80, 'Poverty Index'!$A$2:$B$102, 2, FALSE), -1)</f>
        <v>-1</v>
      </c>
      <c r="D80" s="10">
        <f>IFERROR(VLOOKUP(A80, 'Human Freedom Index'!$A$2:$B$163, 2, FALSE), -1)</f>
        <v>0</v>
      </c>
      <c r="E80" s="10">
        <f>IFERROR(VLOOKUP(A80, 'Global Peace Index'!$A$2:$B$163, 2, FALSE), -1)</f>
        <v>-1</v>
      </c>
      <c r="F80" s="10">
        <f>IFERROR(VLOOKUP(A80, Militarization!$A$2:$B$156, 2, FALSE), -1)</f>
        <v>-1</v>
      </c>
      <c r="G80" s="10">
        <f>IFERROR(VLOOKUP(A80, 'Global Burden of Disease'!$A$2:$B$197, 2, FALSE), -1)</f>
        <v>-1</v>
      </c>
      <c r="H80" s="10">
        <f>IFERROR(VLOOKUP(A80, 'Human Development Index'!$A$2:$B$190, 2, FALSE), -1)</f>
        <v>0</v>
      </c>
      <c r="I80" s="10">
        <f>IFERROR(VLOOKUP(A80, 'Environmental Sustainability'!$A$2:$B$181, 2, FALSE), -1)</f>
        <v>-1</v>
      </c>
      <c r="J80" s="10">
        <f>IFERROR(VLOOKUP(A80, 'Gender Inequality'!$A$2:$B$163, 2, FALSE), -1)</f>
        <v>-1</v>
      </c>
      <c r="K80" s="10">
        <f>IFERROR(VLOOKUP(A80, 'Poverty Index'!$A$2:$D$102, 4, FALSE), -1)</f>
        <v>-1</v>
      </c>
      <c r="L80" s="10">
        <f>IFERROR(VLOOKUP(A80, 'Poverty Index'!$A$2:$D$163, 4, FALSE), -1)</f>
        <v>-1</v>
      </c>
      <c r="M80" s="10">
        <f>IFERROR(VLOOKUP(A80, 'Global Peace Index'!$A$2:$D$163, 4, FALSE), -1)</f>
        <v>-1</v>
      </c>
      <c r="N80" s="10">
        <f>IFERROR(VLOOKUP(C80, 'Global Peace Index'!$A$2:$D$163, 4, FALSE), -1)</f>
        <v>-1</v>
      </c>
      <c r="O80" s="10">
        <f>IFERROR(VLOOKUP(A80, 'Global Burden of Disease'!$A$2:$D$197, 4, FALSE), -1)</f>
        <v>-1</v>
      </c>
      <c r="P80" s="10">
        <f>IFERROR(VLOOKUP(A80, 'Human Development Index'!$A$2:$D$190, 4, FALSE), -1)</f>
        <v>0.94899999999999995</v>
      </c>
      <c r="Q80" s="10">
        <f>IFERROR(VLOOKUP(A80, 'Environmental Sustainability'!$A$2:$D$181, 4, FALSE), -1)</f>
        <v>-1</v>
      </c>
      <c r="R80" s="10">
        <f>IFERROR(VLOOKUP(A80, 'Gender Inequality'!$A$2:$D$163, 4, FALSE), -1)</f>
        <v>-1</v>
      </c>
      <c r="S80" s="10">
        <f t="shared" si="1"/>
        <v>0</v>
      </c>
    </row>
    <row r="81" spans="1:19" x14ac:dyDescent="0.25">
      <c r="A81" t="s">
        <v>149</v>
      </c>
      <c r="B81" t="s">
        <v>148</v>
      </c>
      <c r="C81" s="10">
        <f>IFERROR(VLOOKUP(A81, 'Poverty Index'!$A$2:$B$102, 2, FALSE), -1)</f>
        <v>-1</v>
      </c>
      <c r="D81" s="10">
        <f>IFERROR(VLOOKUP(A81, 'Human Freedom Index'!$A$2:$B$163, 2, FALSE), -1)</f>
        <v>2</v>
      </c>
      <c r="E81" s="10">
        <f>IFERROR(VLOOKUP(A81, 'Global Peace Index'!$A$2:$B$163, 2, FALSE), -1)</f>
        <v>1</v>
      </c>
      <c r="F81" s="10">
        <f>IFERROR(VLOOKUP(A81, Militarization!$A$2:$B$156, 2, FALSE), -1)</f>
        <v>6</v>
      </c>
      <c r="G81" s="10">
        <f>IFERROR(VLOOKUP(A81, 'Global Burden of Disease'!$A$2:$B$197, 2, FALSE), -1)</f>
        <v>1</v>
      </c>
      <c r="H81" s="10">
        <f>IFERROR(VLOOKUP(A81, 'Human Development Index'!$A$2:$B$190, 2, FALSE), -1)</f>
        <v>1</v>
      </c>
      <c r="I81" s="10">
        <f>IFERROR(VLOOKUP(A81, 'Environmental Sustainability'!$A$2:$B$181, 2, FALSE), -1)</f>
        <v>3</v>
      </c>
      <c r="J81" s="10">
        <f>IFERROR(VLOOKUP(A81, 'Gender Inequality'!$A$2:$B$163, 2, FALSE), -1)</f>
        <v>2</v>
      </c>
      <c r="K81" s="10">
        <f>IFERROR(VLOOKUP(A81, 'Poverty Index'!$A$2:$D$102, 4, FALSE), -1)</f>
        <v>-1</v>
      </c>
      <c r="L81" s="10">
        <f>IFERROR(VLOOKUP(A81, 'Poverty Index'!$A$2:$D$163, 4, FALSE), -1)</f>
        <v>-1</v>
      </c>
      <c r="M81" s="10">
        <f>IFERROR(VLOOKUP(A81, 'Global Peace Index'!$A$2:$D$163, 4, FALSE), -1)</f>
        <v>1.5589999999999999</v>
      </c>
      <c r="N81" s="10">
        <f>IFERROR(VLOOKUP(C81, 'Global Peace Index'!$A$2:$D$163, 4, FALSE), -1)</f>
        <v>-1</v>
      </c>
      <c r="O81" s="10">
        <f>IFERROR(VLOOKUP(A81, 'Global Burden of Disease'!$A$2:$D$197, 4, FALSE), -1)</f>
        <v>24252.44</v>
      </c>
      <c r="P81" s="10">
        <f>IFERROR(VLOOKUP(A81, 'Human Development Index'!$A$2:$D$190, 4, FALSE), -1)</f>
        <v>0.85399999999999998</v>
      </c>
      <c r="Q81" s="10">
        <f>IFERROR(VLOOKUP(A81, 'Environmental Sustainability'!$A$2:$D$181, 4, FALSE), -1)</f>
        <v>63.7</v>
      </c>
      <c r="R81" s="10">
        <f>IFERROR(VLOOKUP(A81, 'Gender Inequality'!$A$2:$D$163, 4, FALSE), -1)</f>
        <v>0.23300000000000001</v>
      </c>
      <c r="S81" s="10">
        <f t="shared" si="1"/>
        <v>2.2857142857142856</v>
      </c>
    </row>
    <row r="82" spans="1:19" x14ac:dyDescent="0.25">
      <c r="A82" t="s">
        <v>159</v>
      </c>
      <c r="B82" t="s">
        <v>158</v>
      </c>
      <c r="C82" s="10">
        <f>IFERROR(VLOOKUP(A82, 'Poverty Index'!$A$2:$B$102, 2, FALSE), -1)</f>
        <v>-1</v>
      </c>
      <c r="D82" s="10">
        <f>IFERROR(VLOOKUP(A82, 'Human Freedom Index'!$A$2:$B$163, 2, FALSE), -1)</f>
        <v>0</v>
      </c>
      <c r="E82" s="10">
        <f>IFERROR(VLOOKUP(A82, 'Global Peace Index'!$A$2:$B$163, 2, FALSE), -1)</f>
        <v>0</v>
      </c>
      <c r="F82" s="10">
        <f>IFERROR(VLOOKUP(A82, Militarization!$A$2:$B$156, 2, FALSE), -1)</f>
        <v>0</v>
      </c>
      <c r="G82" s="10">
        <f>IFERROR(VLOOKUP(A82, 'Global Burden of Disease'!$A$2:$B$197, 2, FALSE), -1)</f>
        <v>0</v>
      </c>
      <c r="H82" s="10">
        <f>IFERROR(VLOOKUP(A82, 'Human Development Index'!$A$2:$B$190, 2, FALSE), -1)</f>
        <v>0</v>
      </c>
      <c r="I82" s="10">
        <f>IFERROR(VLOOKUP(A82, 'Environmental Sustainability'!$A$2:$B$181, 2, FALSE), -1)</f>
        <v>1</v>
      </c>
      <c r="J82" s="10">
        <f>IFERROR(VLOOKUP(A82, 'Gender Inequality'!$A$2:$B$163, 2, FALSE), -1)</f>
        <v>0</v>
      </c>
      <c r="K82" s="10">
        <f>IFERROR(VLOOKUP(A82, 'Poverty Index'!$A$2:$D$102, 4, FALSE), -1)</f>
        <v>-1</v>
      </c>
      <c r="L82" s="10">
        <f>IFERROR(VLOOKUP(A82, 'Poverty Index'!$A$2:$D$163, 4, FALSE), -1)</f>
        <v>-1</v>
      </c>
      <c r="M82" s="10">
        <f>IFERROR(VLOOKUP(A82, 'Global Peace Index'!$A$2:$D$163, 4, FALSE), -1)</f>
        <v>1.0780000000000001</v>
      </c>
      <c r="N82" s="10">
        <f>IFERROR(VLOOKUP(C82, 'Global Peace Index'!$A$2:$D$163, 4, FALSE), -1)</f>
        <v>-1</v>
      </c>
      <c r="O82" s="10">
        <f>IFERROR(VLOOKUP(A82, 'Global Burden of Disease'!$A$2:$D$197, 4, FALSE), -1)</f>
        <v>17664.75</v>
      </c>
      <c r="P82" s="10">
        <f>IFERROR(VLOOKUP(A82, 'Human Development Index'!$A$2:$D$190, 4, FALSE), -1)</f>
        <v>0.94899999999999995</v>
      </c>
      <c r="Q82" s="10">
        <f>IFERROR(VLOOKUP(A82, 'Environmental Sustainability'!$A$2:$D$181, 4, FALSE), -1)</f>
        <v>72.3</v>
      </c>
      <c r="R82" s="10">
        <f>IFERROR(VLOOKUP(A82, 'Gender Inequality'!$A$2:$D$163, 4, FALSE), -1)</f>
        <v>5.8000000000000003E-2</v>
      </c>
      <c r="S82" s="10">
        <f t="shared" si="1"/>
        <v>0.14285714285714285</v>
      </c>
    </row>
    <row r="83" spans="1:19" x14ac:dyDescent="0.25">
      <c r="A83" t="s">
        <v>153</v>
      </c>
      <c r="B83" t="s">
        <v>152</v>
      </c>
      <c r="C83" s="10">
        <f>IFERROR(VLOOKUP(A83, 'Poverty Index'!$A$2:$B$102, 2, FALSE), -1)</f>
        <v>2</v>
      </c>
      <c r="D83" s="10">
        <f>IFERROR(VLOOKUP(A83, 'Human Freedom Index'!$A$2:$B$163, 2, FALSE), -1)</f>
        <v>4</v>
      </c>
      <c r="E83" s="10">
        <f>IFERROR(VLOOKUP(A83, 'Global Peace Index'!$A$2:$B$163, 2, FALSE), -1)</f>
        <v>6</v>
      </c>
      <c r="F83" s="10">
        <f>IFERROR(VLOOKUP(A83, Militarization!$A$2:$B$156, 2, FALSE), -1)</f>
        <v>6</v>
      </c>
      <c r="G83" s="10">
        <f>IFERROR(VLOOKUP(A83, 'Global Burden of Disease'!$A$2:$B$197, 2, FALSE), -1)</f>
        <v>3</v>
      </c>
      <c r="H83" s="10">
        <f>IFERROR(VLOOKUP(A83, 'Human Development Index'!$A$2:$B$190, 2, FALSE), -1)</f>
        <v>5</v>
      </c>
      <c r="I83" s="10">
        <f>IFERROR(VLOOKUP(A83, 'Environmental Sustainability'!$A$2:$B$181, 2, FALSE), -1)</f>
        <v>9</v>
      </c>
      <c r="J83" s="10">
        <f>IFERROR(VLOOKUP(A83, 'Gender Inequality'!$A$2:$B$163, 2, FALSE), -1)</f>
        <v>6</v>
      </c>
      <c r="K83" s="10">
        <f>IFERROR(VLOOKUP(A83, 'Poverty Index'!$A$2:$D$102, 4, FALSE), -1)</f>
        <v>0.12265247</v>
      </c>
      <c r="L83" s="10">
        <f>IFERROR(VLOOKUP(A83, 'Poverty Index'!$A$2:$D$163, 4, FALSE), -1)</f>
        <v>0.12265247</v>
      </c>
      <c r="M83" s="10">
        <f>IFERROR(VLOOKUP(A83, 'Global Peace Index'!$A$2:$D$163, 4, FALSE), -1)</f>
        <v>2.6280000000000001</v>
      </c>
      <c r="N83" s="10">
        <f>IFERROR(VLOOKUP(C83, 'Global Peace Index'!$A$2:$D$163, 4, FALSE), -1)</f>
        <v>-1</v>
      </c>
      <c r="O83" s="10">
        <f>IFERROR(VLOOKUP(A83, 'Global Burden of Disease'!$A$2:$D$197, 4, FALSE), -1)</f>
        <v>39559.699999999997</v>
      </c>
      <c r="P83" s="10">
        <f>IFERROR(VLOOKUP(A83, 'Human Development Index'!$A$2:$D$190, 4, FALSE), -1)</f>
        <v>0.64500000000000002</v>
      </c>
      <c r="Q83" s="10">
        <f>IFERROR(VLOOKUP(A83, 'Environmental Sustainability'!$A$2:$D$181, 4, FALSE), -1)</f>
        <v>27.6</v>
      </c>
      <c r="R83" s="10">
        <f>IFERROR(VLOOKUP(A83, 'Gender Inequality'!$A$2:$D$163, 4, FALSE), -1)</f>
        <v>0.48799999999999999</v>
      </c>
      <c r="S83" s="10">
        <f t="shared" si="1"/>
        <v>5.125</v>
      </c>
    </row>
    <row r="84" spans="1:19" x14ac:dyDescent="0.25">
      <c r="A84" t="s">
        <v>151</v>
      </c>
      <c r="B84" t="s">
        <v>150</v>
      </c>
      <c r="C84" s="10">
        <f>IFERROR(VLOOKUP(A84, 'Poverty Index'!$A$2:$B$102, 2, FALSE), -1)</f>
        <v>0</v>
      </c>
      <c r="D84" s="10">
        <f>IFERROR(VLOOKUP(A84, 'Human Freedom Index'!$A$2:$B$163, 2, FALSE), -1)</f>
        <v>3</v>
      </c>
      <c r="E84" s="10">
        <f>IFERROR(VLOOKUP(A84, 'Global Peace Index'!$A$2:$B$163, 2, FALSE), -1)</f>
        <v>2</v>
      </c>
      <c r="F84" s="10">
        <f>IFERROR(VLOOKUP(A84, Militarization!$A$2:$B$156, 2, FALSE), -1)</f>
        <v>5</v>
      </c>
      <c r="G84" s="10">
        <f>IFERROR(VLOOKUP(A84, 'Global Burden of Disease'!$A$2:$B$197, 2, FALSE), -1)</f>
        <v>2</v>
      </c>
      <c r="H84" s="10">
        <f>IFERROR(VLOOKUP(A84, 'Human Development Index'!$A$2:$B$190, 2, FALSE), -1)</f>
        <v>4</v>
      </c>
      <c r="I84" s="10">
        <f>IFERROR(VLOOKUP(A84, 'Environmental Sustainability'!$A$2:$B$181, 2, FALSE), -1)</f>
        <v>7</v>
      </c>
      <c r="J84" s="10">
        <f>IFERROR(VLOOKUP(A84, 'Gender Inequality'!$A$2:$B$163, 2, FALSE), -1)</f>
        <v>5</v>
      </c>
      <c r="K84" s="10">
        <f>IFERROR(VLOOKUP(A84, 'Poverty Index'!$A$2:$D$102, 4, FALSE), -1)</f>
        <v>2.8280420000000001E-2</v>
      </c>
      <c r="L84" s="10">
        <f>IFERROR(VLOOKUP(A84, 'Poverty Index'!$A$2:$D$163, 4, FALSE), -1)</f>
        <v>2.8280420000000001E-2</v>
      </c>
      <c r="M84" s="10">
        <f>IFERROR(VLOOKUP(A84, 'Global Peace Index'!$A$2:$D$163, 4, FALSE), -1)</f>
        <v>1.831</v>
      </c>
      <c r="N84" s="10">
        <f>IFERROR(VLOOKUP(C84, 'Global Peace Index'!$A$2:$D$163, 4, FALSE), -1)</f>
        <v>-1</v>
      </c>
      <c r="O84" s="10">
        <f>IFERROR(VLOOKUP(A84, 'Global Burden of Disease'!$A$2:$D$197, 4, FALSE), -1)</f>
        <v>32671.56</v>
      </c>
      <c r="P84" s="10">
        <f>IFERROR(VLOOKUP(A84, 'Human Development Index'!$A$2:$D$190, 4, FALSE), -1)</f>
        <v>0.71799999999999997</v>
      </c>
      <c r="Q84" s="10">
        <f>IFERROR(VLOOKUP(A84, 'Environmental Sustainability'!$A$2:$D$181, 4, FALSE), -1)</f>
        <v>37.799999999999997</v>
      </c>
      <c r="R84" s="10">
        <f>IFERROR(VLOOKUP(A84, 'Gender Inequality'!$A$2:$D$163, 4, FALSE), -1)</f>
        <v>0.48</v>
      </c>
      <c r="S84" s="10">
        <f t="shared" si="1"/>
        <v>3.5</v>
      </c>
    </row>
    <row r="85" spans="1:19" x14ac:dyDescent="0.25">
      <c r="A85" t="s">
        <v>420</v>
      </c>
      <c r="B85" t="s">
        <v>155</v>
      </c>
      <c r="C85" s="10">
        <f>IFERROR(VLOOKUP(A85, 'Poverty Index'!$A$2:$B$102, 2, FALSE), -1)</f>
        <v>-1</v>
      </c>
      <c r="D85" s="10">
        <f>IFERROR(VLOOKUP(A85, 'Human Freedom Index'!$A$2:$B$163, 2, FALSE), -1)</f>
        <v>8</v>
      </c>
      <c r="E85" s="10">
        <f>IFERROR(VLOOKUP(A85, 'Global Peace Index'!$A$2:$B$163, 2, FALSE), -1)</f>
        <v>6</v>
      </c>
      <c r="F85" s="10">
        <f>IFERROR(VLOOKUP(A85, Militarization!$A$2:$B$156, 2, FALSE), -1)</f>
        <v>7</v>
      </c>
      <c r="G85" s="10">
        <f>IFERROR(VLOOKUP(A85, 'Global Burden of Disease'!$A$2:$B$197, 2, FALSE), -1)</f>
        <v>1</v>
      </c>
      <c r="H85" s="10">
        <f>IFERROR(VLOOKUP(A85, 'Human Development Index'!$A$2:$B$190, 2, FALSE), -1)</f>
        <v>3</v>
      </c>
      <c r="I85" s="10">
        <f>IFERROR(VLOOKUP(A85, 'Environmental Sustainability'!$A$2:$B$181, 2, FALSE), -1)</f>
        <v>5</v>
      </c>
      <c r="J85" s="10">
        <f>IFERROR(VLOOKUP(A85, 'Gender Inequality'!$A$2:$B$163, 2, FALSE), -1)</f>
        <v>5</v>
      </c>
      <c r="K85" s="10">
        <f>IFERROR(VLOOKUP(A85, 'Poverty Index'!$A$2:$D$102, 4, FALSE), -1)</f>
        <v>-1</v>
      </c>
      <c r="L85" s="10">
        <f>IFERROR(VLOOKUP(A85, 'Poverty Index'!$A$2:$D$163, 4, FALSE), -1)</f>
        <v>-1</v>
      </c>
      <c r="M85" s="10">
        <f>IFERROR(VLOOKUP(A85, 'Global Peace Index'!$A$2:$D$163, 4, FALSE), -1)</f>
        <v>2.6720000000000002</v>
      </c>
      <c r="N85" s="10">
        <f>IFERROR(VLOOKUP(C85, 'Global Peace Index'!$A$2:$D$163, 4, FALSE), -1)</f>
        <v>-1</v>
      </c>
      <c r="O85" s="10">
        <f>IFERROR(VLOOKUP(A85, 'Global Burden of Disease'!$A$2:$D$197, 4, FALSE), -1)</f>
        <v>26346.12</v>
      </c>
      <c r="P85" s="10">
        <f>IFERROR(VLOOKUP(A85, 'Human Development Index'!$A$2:$D$190, 4, FALSE), -1)</f>
        <v>0.78300000000000003</v>
      </c>
      <c r="Q85" s="10">
        <f>IFERROR(VLOOKUP(A85, 'Environmental Sustainability'!$A$2:$D$181, 4, FALSE), -1)</f>
        <v>48</v>
      </c>
      <c r="R85" s="10">
        <f>IFERROR(VLOOKUP(A85, 'Gender Inequality'!$A$2:$D$163, 4, FALSE), -1)</f>
        <v>0.45900000000000002</v>
      </c>
      <c r="S85" s="10">
        <f t="shared" si="1"/>
        <v>5</v>
      </c>
    </row>
    <row r="86" spans="1:19" x14ac:dyDescent="0.25">
      <c r="A86" t="s">
        <v>157</v>
      </c>
      <c r="B86" t="s">
        <v>156</v>
      </c>
      <c r="C86" s="10">
        <f>IFERROR(VLOOKUP(A86, 'Poverty Index'!$A$2:$B$102, 2, FALSE), -1)</f>
        <v>0</v>
      </c>
      <c r="D86" s="10">
        <f>IFERROR(VLOOKUP(A86, 'Human Freedom Index'!$A$2:$B$163, 2, FALSE), -1)</f>
        <v>8</v>
      </c>
      <c r="E86" s="10">
        <f>IFERROR(VLOOKUP(A86, 'Global Peace Index'!$A$2:$B$163, 2, FALSE), -1)</f>
        <v>9</v>
      </c>
      <c r="F86" s="10">
        <f>IFERROR(VLOOKUP(A86, Militarization!$A$2:$B$156, 2, FALSE), -1)</f>
        <v>7</v>
      </c>
      <c r="G86" s="10">
        <f>IFERROR(VLOOKUP(A86, 'Global Burden of Disease'!$A$2:$B$197, 2, FALSE), -1)</f>
        <v>1</v>
      </c>
      <c r="H86" s="10">
        <f>IFERROR(VLOOKUP(A86, 'Human Development Index'!$A$2:$B$190, 2, FALSE), -1)</f>
        <v>5</v>
      </c>
      <c r="I86" s="10">
        <f>IFERROR(VLOOKUP(A86, 'Environmental Sustainability'!$A$2:$B$181, 2, FALSE), -1)</f>
        <v>7</v>
      </c>
      <c r="J86" s="10">
        <f>IFERROR(VLOOKUP(A86, 'Gender Inequality'!$A$2:$B$163, 2, FALSE), -1)</f>
        <v>7</v>
      </c>
      <c r="K86" s="10">
        <f>IFERROR(VLOOKUP(A86, 'Poverty Index'!$A$2:$D$102, 4, FALSE), -1)</f>
        <v>3.2694319999999999E-2</v>
      </c>
      <c r="L86" s="10">
        <f>IFERROR(VLOOKUP(A86, 'Poverty Index'!$A$2:$D$163, 4, FALSE), -1)</f>
        <v>3.2694319999999999E-2</v>
      </c>
      <c r="M86" s="10">
        <f>IFERROR(VLOOKUP(A86, 'Global Peace Index'!$A$2:$D$163, 4, FALSE), -1)</f>
        <v>3.4870000000000001</v>
      </c>
      <c r="N86" s="10">
        <f>IFERROR(VLOOKUP(C86, 'Global Peace Index'!$A$2:$D$163, 4, FALSE), -1)</f>
        <v>-1</v>
      </c>
      <c r="O86" s="10">
        <f>IFERROR(VLOOKUP(A86, 'Global Burden of Disease'!$A$2:$D$197, 4, FALSE), -1)</f>
        <v>30139.27</v>
      </c>
      <c r="P86" s="10">
        <f>IFERROR(VLOOKUP(A86, 'Human Development Index'!$A$2:$D$190, 4, FALSE), -1)</f>
        <v>0.67400000000000004</v>
      </c>
      <c r="Q86" s="10">
        <f>IFERROR(VLOOKUP(A86, 'Environmental Sustainability'!$A$2:$D$181, 4, FALSE), -1)</f>
        <v>39.5</v>
      </c>
      <c r="R86" s="10">
        <f>IFERROR(VLOOKUP(A86, 'Gender Inequality'!$A$2:$D$163, 4, FALSE), -1)</f>
        <v>0.57699999999999996</v>
      </c>
      <c r="S86" s="10">
        <f t="shared" si="1"/>
        <v>5.5</v>
      </c>
    </row>
    <row r="87" spans="1:19" x14ac:dyDescent="0.25">
      <c r="A87" t="s">
        <v>117</v>
      </c>
      <c r="B87" t="s">
        <v>154</v>
      </c>
      <c r="C87" s="10">
        <f>IFERROR(VLOOKUP(A87, 'Poverty Index'!$A$2:$B$102, 2, FALSE), -1)</f>
        <v>-1</v>
      </c>
      <c r="D87" s="10">
        <f>IFERROR(VLOOKUP(A87, 'Human Freedom Index'!$A$2:$B$163, 2, FALSE), -1)</f>
        <v>0</v>
      </c>
      <c r="E87" s="10">
        <f>IFERROR(VLOOKUP(A87, 'Global Peace Index'!$A$2:$B$163, 2, FALSE), -1)</f>
        <v>1</v>
      </c>
      <c r="F87" s="10">
        <f>IFERROR(VLOOKUP(A87, Militarization!$A$2:$B$156, 2, FALSE), -1)</f>
        <v>5</v>
      </c>
      <c r="G87" s="10">
        <f>IFERROR(VLOOKUP(A87, 'Global Burden of Disease'!$A$2:$B$197, 2, FALSE), -1)</f>
        <v>0</v>
      </c>
      <c r="H87" s="10">
        <f>IFERROR(VLOOKUP(A87, 'Human Development Index'!$A$2:$B$190, 2, FALSE), -1)</f>
        <v>0</v>
      </c>
      <c r="I87" s="10">
        <f>IFERROR(VLOOKUP(A87, 'Environmental Sustainability'!$A$2:$B$181, 2, FALSE), -1)</f>
        <v>1</v>
      </c>
      <c r="J87" s="10">
        <f>IFERROR(VLOOKUP(A87, 'Gender Inequality'!$A$2:$B$163, 2, FALSE), -1)</f>
        <v>0</v>
      </c>
      <c r="K87" s="10">
        <f>IFERROR(VLOOKUP(A87, 'Poverty Index'!$A$2:$D$102, 4, FALSE), -1)</f>
        <v>-1</v>
      </c>
      <c r="L87" s="10">
        <f>IFERROR(VLOOKUP(A87, 'Poverty Index'!$A$2:$D$163, 4, FALSE), -1)</f>
        <v>-1</v>
      </c>
      <c r="M87" s="10">
        <f>IFERROR(VLOOKUP(A87, 'Global Peace Index'!$A$2:$D$163, 4, FALSE), -1)</f>
        <v>1.375</v>
      </c>
      <c r="N87" s="10">
        <f>IFERROR(VLOOKUP(C87, 'Global Peace Index'!$A$2:$D$163, 4, FALSE), -1)</f>
        <v>-1</v>
      </c>
      <c r="O87" s="10">
        <f>IFERROR(VLOOKUP(A87, 'Global Burden of Disease'!$A$2:$D$197, 4, FALSE), -1)</f>
        <v>18623.25</v>
      </c>
      <c r="P87" s="10">
        <f>IFERROR(VLOOKUP(A87, 'Human Development Index'!$A$2:$D$190, 4, FALSE), -1)</f>
        <v>0.95499999999999996</v>
      </c>
      <c r="Q87" s="10">
        <f>IFERROR(VLOOKUP(A87, 'Environmental Sustainability'!$A$2:$D$181, 4, FALSE), -1)</f>
        <v>72.8</v>
      </c>
      <c r="R87" s="10">
        <f>IFERROR(VLOOKUP(A87, 'Gender Inequality'!$A$2:$D$163, 4, FALSE), -1)</f>
        <v>9.2999999999999999E-2</v>
      </c>
      <c r="S87" s="10">
        <f t="shared" si="1"/>
        <v>1</v>
      </c>
    </row>
    <row r="88" spans="1:19" x14ac:dyDescent="0.25">
      <c r="A88" t="s">
        <v>161</v>
      </c>
      <c r="B88" t="s">
        <v>160</v>
      </c>
      <c r="C88" s="10">
        <f>IFERROR(VLOOKUP(A88, 'Poverty Index'!$A$2:$B$102, 2, FALSE), -1)</f>
        <v>-1</v>
      </c>
      <c r="D88" s="10">
        <f>IFERROR(VLOOKUP(A88, 'Human Freedom Index'!$A$2:$B$163, 2, FALSE), -1)</f>
        <v>2</v>
      </c>
      <c r="E88" s="10">
        <f>IFERROR(VLOOKUP(A88, 'Global Peace Index'!$A$2:$B$163, 2, FALSE), -1)</f>
        <v>6</v>
      </c>
      <c r="F88" s="10">
        <f>IFERROR(VLOOKUP(A88, Militarization!$A$2:$B$156, 2, FALSE), -1)</f>
        <v>10</v>
      </c>
      <c r="G88" s="10">
        <f>IFERROR(VLOOKUP(A88, 'Global Burden of Disease'!$A$2:$B$197, 2, FALSE), -1)</f>
        <v>0</v>
      </c>
      <c r="H88" s="10">
        <f>IFERROR(VLOOKUP(A88, 'Human Development Index'!$A$2:$B$190, 2, FALSE), -1)</f>
        <v>0</v>
      </c>
      <c r="I88" s="10">
        <f>IFERROR(VLOOKUP(A88, 'Environmental Sustainability'!$A$2:$B$181, 2, FALSE), -1)</f>
        <v>2</v>
      </c>
      <c r="J88" s="10">
        <f>IFERROR(VLOOKUP(A88, 'Gender Inequality'!$A$2:$B$163, 2, FALSE), -1)</f>
        <v>1</v>
      </c>
      <c r="K88" s="10">
        <f>IFERROR(VLOOKUP(A88, 'Poverty Index'!$A$2:$D$102, 4, FALSE), -1)</f>
        <v>-1</v>
      </c>
      <c r="L88" s="10">
        <f>IFERROR(VLOOKUP(A88, 'Poverty Index'!$A$2:$D$163, 4, FALSE), -1)</f>
        <v>-1</v>
      </c>
      <c r="M88" s="10">
        <f>IFERROR(VLOOKUP(A88, 'Global Peace Index'!$A$2:$D$163, 4, FALSE), -1)</f>
        <v>2.7749999999999999</v>
      </c>
      <c r="N88" s="10">
        <f>IFERROR(VLOOKUP(C88, 'Global Peace Index'!$A$2:$D$163, 4, FALSE), -1)</f>
        <v>-1</v>
      </c>
      <c r="O88" s="10">
        <f>IFERROR(VLOOKUP(A88, 'Global Burden of Disease'!$A$2:$D$197, 4, FALSE), -1)</f>
        <v>17481.91</v>
      </c>
      <c r="P88" s="10">
        <f>IFERROR(VLOOKUP(A88, 'Human Development Index'!$A$2:$D$190, 4, FALSE), -1)</f>
        <v>0.91900000000000004</v>
      </c>
      <c r="Q88" s="10">
        <f>IFERROR(VLOOKUP(A88, 'Environmental Sustainability'!$A$2:$D$181, 4, FALSE), -1)</f>
        <v>65.8</v>
      </c>
      <c r="R88" s="10">
        <f>IFERROR(VLOOKUP(A88, 'Gender Inequality'!$A$2:$D$163, 4, FALSE), -1)</f>
        <v>0.109</v>
      </c>
      <c r="S88" s="10">
        <f t="shared" si="1"/>
        <v>3</v>
      </c>
    </row>
    <row r="89" spans="1:19" x14ac:dyDescent="0.25">
      <c r="A89" t="s">
        <v>163</v>
      </c>
      <c r="B89" t="s">
        <v>162</v>
      </c>
      <c r="C89" s="10">
        <f>IFERROR(VLOOKUP(A89, 'Poverty Index'!$A$2:$B$102, 2, FALSE), -1)</f>
        <v>-1</v>
      </c>
      <c r="D89" s="10">
        <f>IFERROR(VLOOKUP(A89, 'Human Freedom Index'!$A$2:$B$163, 2, FALSE), -1)</f>
        <v>1</v>
      </c>
      <c r="E89" s="10">
        <f>IFERROR(VLOOKUP(A89, 'Global Peace Index'!$A$2:$B$163, 2, FALSE), -1)</f>
        <v>2</v>
      </c>
      <c r="F89" s="10">
        <f>IFERROR(VLOOKUP(A89, Militarization!$A$2:$B$156, 2, FALSE), -1)</f>
        <v>6</v>
      </c>
      <c r="G89" s="10">
        <f>IFERROR(VLOOKUP(A89, 'Global Burden of Disease'!$A$2:$B$197, 2, FALSE), -1)</f>
        <v>0</v>
      </c>
      <c r="H89" s="10">
        <f>IFERROR(VLOOKUP(A89, 'Human Development Index'!$A$2:$B$190, 2, FALSE), -1)</f>
        <v>1</v>
      </c>
      <c r="I89" s="10">
        <f>IFERROR(VLOOKUP(A89, 'Environmental Sustainability'!$A$2:$B$181, 2, FALSE), -1)</f>
        <v>1</v>
      </c>
      <c r="J89" s="10">
        <f>IFERROR(VLOOKUP(A89, 'Gender Inequality'!$A$2:$B$163, 2, FALSE), -1)</f>
        <v>0</v>
      </c>
      <c r="K89" s="10">
        <f>IFERROR(VLOOKUP(A89, 'Poverty Index'!$A$2:$D$102, 4, FALSE), -1)</f>
        <v>-1</v>
      </c>
      <c r="L89" s="10">
        <f>IFERROR(VLOOKUP(A89, 'Poverty Index'!$A$2:$D$163, 4, FALSE), -1)</f>
        <v>-1</v>
      </c>
      <c r="M89" s="10">
        <f>IFERROR(VLOOKUP(A89, 'Global Peace Index'!$A$2:$D$163, 4, FALSE), -1)</f>
        <v>1.69</v>
      </c>
      <c r="N89" s="10">
        <f>IFERROR(VLOOKUP(C89, 'Global Peace Index'!$A$2:$D$163, 4, FALSE), -1)</f>
        <v>-1</v>
      </c>
      <c r="O89" s="10">
        <f>IFERROR(VLOOKUP(A89, 'Global Burden of Disease'!$A$2:$D$197, 4, FALSE), -1)</f>
        <v>17021.830000000002</v>
      </c>
      <c r="P89" s="10">
        <f>IFERROR(VLOOKUP(A89, 'Human Development Index'!$A$2:$D$190, 4, FALSE), -1)</f>
        <v>0.89200000000000002</v>
      </c>
      <c r="Q89" s="10">
        <f>IFERROR(VLOOKUP(A89, 'Environmental Sustainability'!$A$2:$D$181, 4, FALSE), -1)</f>
        <v>71</v>
      </c>
      <c r="R89" s="10">
        <f>IFERROR(VLOOKUP(A89, 'Gender Inequality'!$A$2:$D$163, 4, FALSE), -1)</f>
        <v>6.9000000000000006E-2</v>
      </c>
      <c r="S89" s="10">
        <f t="shared" si="1"/>
        <v>1.5714285714285714</v>
      </c>
    </row>
    <row r="90" spans="1:19" x14ac:dyDescent="0.25">
      <c r="A90" t="s">
        <v>165</v>
      </c>
      <c r="B90" t="s">
        <v>164</v>
      </c>
      <c r="C90" s="10">
        <f>IFERROR(VLOOKUP(A90, 'Poverty Index'!$A$2:$B$102, 2, FALSE), -1)</f>
        <v>0</v>
      </c>
      <c r="D90" s="10">
        <f>IFERROR(VLOOKUP(A90, 'Human Freedom Index'!$A$2:$B$163, 2, FALSE), -1)</f>
        <v>2</v>
      </c>
      <c r="E90" s="10">
        <f>IFERROR(VLOOKUP(A90, 'Global Peace Index'!$A$2:$B$163, 2, FALSE), -1)</f>
        <v>3</v>
      </c>
      <c r="F90" s="10">
        <f>IFERROR(VLOOKUP(A90, Militarization!$A$2:$B$156, 2, FALSE), -1)</f>
        <v>4</v>
      </c>
      <c r="G90" s="10">
        <f>IFERROR(VLOOKUP(A90, 'Global Burden of Disease'!$A$2:$B$197, 2, FALSE), -1)</f>
        <v>1</v>
      </c>
      <c r="H90" s="10">
        <f>IFERROR(VLOOKUP(A90, 'Human Development Index'!$A$2:$B$190, 2, FALSE), -1)</f>
        <v>3</v>
      </c>
      <c r="I90" s="10">
        <f>IFERROR(VLOOKUP(A90, 'Environmental Sustainability'!$A$2:$B$181, 2, FALSE), -1)</f>
        <v>5</v>
      </c>
      <c r="J90" s="10">
        <f>IFERROR(VLOOKUP(A90, 'Gender Inequality'!$A$2:$B$163, 2, FALSE), -1)</f>
        <v>4</v>
      </c>
      <c r="K90" s="10">
        <f>IFERROR(VLOOKUP(A90, 'Poverty Index'!$A$2:$D$102, 4, FALSE), -1)</f>
        <v>1.8152870000000002E-2</v>
      </c>
      <c r="L90" s="10">
        <f>IFERROR(VLOOKUP(A90, 'Poverty Index'!$A$2:$D$163, 4, FALSE), -1)</f>
        <v>1.8152870000000002E-2</v>
      </c>
      <c r="M90" s="10">
        <f>IFERROR(VLOOKUP(A90, 'Global Peace Index'!$A$2:$D$163, 4, FALSE), -1)</f>
        <v>2.0409999999999999</v>
      </c>
      <c r="N90" s="10">
        <f>IFERROR(VLOOKUP(C90, 'Global Peace Index'!$A$2:$D$163, 4, FALSE), -1)</f>
        <v>-1</v>
      </c>
      <c r="O90" s="10">
        <f>IFERROR(VLOOKUP(A90, 'Global Burden of Disease'!$A$2:$D$197, 4, FALSE), -1)</f>
        <v>28122.29</v>
      </c>
      <c r="P90" s="10">
        <f>IFERROR(VLOOKUP(A90, 'Human Development Index'!$A$2:$D$190, 4, FALSE), -1)</f>
        <v>0.73399999999999999</v>
      </c>
      <c r="Q90" s="10">
        <f>IFERROR(VLOOKUP(A90, 'Environmental Sustainability'!$A$2:$D$181, 4, FALSE), -1)</f>
        <v>48.2</v>
      </c>
      <c r="R90" s="10">
        <f>IFERROR(VLOOKUP(A90, 'Gender Inequality'!$A$2:$D$163, 4, FALSE), -1)</f>
        <v>0.39600000000000002</v>
      </c>
      <c r="S90" s="10">
        <f t="shared" si="1"/>
        <v>2.75</v>
      </c>
    </row>
    <row r="91" spans="1:19" x14ac:dyDescent="0.25">
      <c r="A91" t="s">
        <v>169</v>
      </c>
      <c r="B91" t="s">
        <v>168</v>
      </c>
      <c r="C91" s="10">
        <f>IFERROR(VLOOKUP(A91, 'Poverty Index'!$A$2:$B$102, 2, FALSE), -1)</f>
        <v>-1</v>
      </c>
      <c r="D91" s="10">
        <f>IFERROR(VLOOKUP(A91, 'Human Freedom Index'!$A$2:$B$163, 2, FALSE), -1)</f>
        <v>0</v>
      </c>
      <c r="E91" s="10">
        <f>IFERROR(VLOOKUP(A91, 'Global Peace Index'!$A$2:$B$163, 2, FALSE), -1)</f>
        <v>1</v>
      </c>
      <c r="F91" s="10">
        <f>IFERROR(VLOOKUP(A91, Militarization!$A$2:$B$156, 2, FALSE), -1)</f>
        <v>5</v>
      </c>
      <c r="G91" s="10">
        <f>IFERROR(VLOOKUP(A91, 'Global Burden of Disease'!$A$2:$B$197, 2, FALSE), -1)</f>
        <v>0</v>
      </c>
      <c r="H91" s="10">
        <f>IFERROR(VLOOKUP(A91, 'Human Development Index'!$A$2:$B$190, 2, FALSE), -1)</f>
        <v>0</v>
      </c>
      <c r="I91" s="10">
        <f>IFERROR(VLOOKUP(A91, 'Environmental Sustainability'!$A$2:$B$181, 2, FALSE), -1)</f>
        <v>1</v>
      </c>
      <c r="J91" s="10">
        <f>IFERROR(VLOOKUP(A91, 'Gender Inequality'!$A$2:$B$163, 2, FALSE), -1)</f>
        <v>0</v>
      </c>
      <c r="K91" s="10">
        <f>IFERROR(VLOOKUP(A91, 'Poverty Index'!$A$2:$D$102, 4, FALSE), -1)</f>
        <v>-1</v>
      </c>
      <c r="L91" s="10">
        <f>IFERROR(VLOOKUP(A91, 'Poverty Index'!$A$2:$D$163, 4, FALSE), -1)</f>
        <v>-1</v>
      </c>
      <c r="M91" s="10">
        <f>IFERROR(VLOOKUP(A91, 'Global Peace Index'!$A$2:$D$163, 4, FALSE), -1)</f>
        <v>1.36</v>
      </c>
      <c r="N91" s="10">
        <f>IFERROR(VLOOKUP(C91, 'Global Peace Index'!$A$2:$D$163, 4, FALSE), -1)</f>
        <v>-1</v>
      </c>
      <c r="O91" s="10">
        <f>IFERROR(VLOOKUP(A91, 'Global Burden of Disease'!$A$2:$D$197, 4, FALSE), -1)</f>
        <v>16214.11</v>
      </c>
      <c r="P91" s="10">
        <f>IFERROR(VLOOKUP(A91, 'Human Development Index'!$A$2:$D$190, 4, FALSE), -1)</f>
        <v>0.91900000000000004</v>
      </c>
      <c r="Q91" s="10">
        <f>IFERROR(VLOOKUP(A91, 'Environmental Sustainability'!$A$2:$D$181, 4, FALSE), -1)</f>
        <v>75.099999999999994</v>
      </c>
      <c r="R91" s="10">
        <f>IFERROR(VLOOKUP(A91, 'Gender Inequality'!$A$2:$D$163, 4, FALSE), -1)</f>
        <v>9.4E-2</v>
      </c>
      <c r="S91" s="10">
        <f t="shared" si="1"/>
        <v>1</v>
      </c>
    </row>
    <row r="92" spans="1:19" x14ac:dyDescent="0.25">
      <c r="A92" t="s">
        <v>167</v>
      </c>
      <c r="B92" t="s">
        <v>166</v>
      </c>
      <c r="C92" s="10">
        <f>IFERROR(VLOOKUP(A92, 'Poverty Index'!$A$2:$B$102, 2, FALSE), -1)</f>
        <v>0</v>
      </c>
      <c r="D92" s="10">
        <f>IFERROR(VLOOKUP(A92, 'Human Freedom Index'!$A$2:$B$163, 2, FALSE), -1)</f>
        <v>3</v>
      </c>
      <c r="E92" s="10">
        <f>IFERROR(VLOOKUP(A92, 'Global Peace Index'!$A$2:$B$163, 2, FALSE), -1)</f>
        <v>3</v>
      </c>
      <c r="F92" s="10">
        <f>IFERROR(VLOOKUP(A92, Militarization!$A$2:$B$156, 2, FALSE), -1)</f>
        <v>9</v>
      </c>
      <c r="G92" s="10">
        <f>IFERROR(VLOOKUP(A92, 'Global Burden of Disease'!$A$2:$B$197, 2, FALSE), -1)</f>
        <v>1</v>
      </c>
      <c r="H92" s="10">
        <f>IFERROR(VLOOKUP(A92, 'Human Development Index'!$A$2:$B$190, 2, FALSE), -1)</f>
        <v>4</v>
      </c>
      <c r="I92" s="10">
        <f>IFERROR(VLOOKUP(A92, 'Environmental Sustainability'!$A$2:$B$181, 2, FALSE), -1)</f>
        <v>4</v>
      </c>
      <c r="J92" s="10">
        <f>IFERROR(VLOOKUP(A92, 'Gender Inequality'!$A$2:$B$163, 2, FALSE), -1)</f>
        <v>5</v>
      </c>
      <c r="K92" s="10">
        <f>IFERROR(VLOOKUP(A92, 'Poverty Index'!$A$2:$D$102, 4, FALSE), -1)</f>
        <v>1.5259200000000001E-3</v>
      </c>
      <c r="L92" s="10">
        <f>IFERROR(VLOOKUP(A92, 'Poverty Index'!$A$2:$D$163, 4, FALSE), -1)</f>
        <v>1.5259200000000001E-3</v>
      </c>
      <c r="M92" s="10">
        <f>IFERROR(VLOOKUP(A92, 'Global Peace Index'!$A$2:$D$163, 4, FALSE), -1)</f>
        <v>1.958</v>
      </c>
      <c r="N92" s="10">
        <f>IFERROR(VLOOKUP(C92, 'Global Peace Index'!$A$2:$D$163, 4, FALSE), -1)</f>
        <v>-1</v>
      </c>
      <c r="O92" s="10">
        <f>IFERROR(VLOOKUP(A92, 'Global Burden of Disease'!$A$2:$D$197, 4, FALSE), -1)</f>
        <v>23676.32</v>
      </c>
      <c r="P92" s="10">
        <f>IFERROR(VLOOKUP(A92, 'Human Development Index'!$A$2:$D$190, 4, FALSE), -1)</f>
        <v>0.72899999999999998</v>
      </c>
      <c r="Q92" s="10">
        <f>IFERROR(VLOOKUP(A92, 'Environmental Sustainability'!$A$2:$D$181, 4, FALSE), -1)</f>
        <v>53.4</v>
      </c>
      <c r="R92" s="10">
        <f>IFERROR(VLOOKUP(A92, 'Gender Inequality'!$A$2:$D$163, 4, FALSE), -1)</f>
        <v>0.45</v>
      </c>
      <c r="S92" s="10">
        <f t="shared" si="1"/>
        <v>3.625</v>
      </c>
    </row>
    <row r="93" spans="1:19" x14ac:dyDescent="0.25">
      <c r="A93" t="s">
        <v>171</v>
      </c>
      <c r="B93" t="s">
        <v>170</v>
      </c>
      <c r="C93" s="10">
        <f>IFERROR(VLOOKUP(A93, 'Poverty Index'!$A$2:$B$102, 2, FALSE), -1)</f>
        <v>0</v>
      </c>
      <c r="D93" s="10">
        <f>IFERROR(VLOOKUP(A93, 'Human Freedom Index'!$A$2:$B$163, 2, FALSE), -1)</f>
        <v>3</v>
      </c>
      <c r="E93" s="10">
        <f>IFERROR(VLOOKUP(A93, 'Global Peace Index'!$A$2:$B$163, 2, FALSE), -1)</f>
        <v>3</v>
      </c>
      <c r="F93" s="10">
        <f>IFERROR(VLOOKUP(A93, Militarization!$A$2:$B$156, 2, FALSE), -1)</f>
        <v>6</v>
      </c>
      <c r="G93" s="10">
        <f>IFERROR(VLOOKUP(A93, 'Global Burden of Disease'!$A$2:$B$197, 2, FALSE), -1)</f>
        <v>2</v>
      </c>
      <c r="H93" s="10">
        <f>IFERROR(VLOOKUP(A93, 'Human Development Index'!$A$2:$B$190, 2, FALSE), -1)</f>
        <v>2</v>
      </c>
      <c r="I93" s="10">
        <f>IFERROR(VLOOKUP(A93, 'Environmental Sustainability'!$A$2:$B$181, 2, FALSE), -1)</f>
        <v>6</v>
      </c>
      <c r="J93" s="10">
        <f>IFERROR(VLOOKUP(A93, 'Gender Inequality'!$A$2:$B$163, 2, FALSE), -1)</f>
        <v>2</v>
      </c>
      <c r="K93" s="10">
        <f>IFERROR(VLOOKUP(A93, 'Poverty Index'!$A$2:$D$102, 4, FALSE), -1)</f>
        <v>1.61086E-3</v>
      </c>
      <c r="L93" s="10">
        <f>IFERROR(VLOOKUP(A93, 'Poverty Index'!$A$2:$D$163, 4, FALSE), -1)</f>
        <v>1.61086E-3</v>
      </c>
      <c r="M93" s="10">
        <f>IFERROR(VLOOKUP(A93, 'Global Peace Index'!$A$2:$D$163, 4, FALSE), -1)</f>
        <v>1.948</v>
      </c>
      <c r="N93" s="10">
        <f>IFERROR(VLOOKUP(C93, 'Global Peace Index'!$A$2:$D$163, 4, FALSE), -1)</f>
        <v>-1</v>
      </c>
      <c r="O93" s="10">
        <f>IFERROR(VLOOKUP(A93, 'Global Burden of Disease'!$A$2:$D$197, 4, FALSE), -1)</f>
        <v>31859.54</v>
      </c>
      <c r="P93" s="10">
        <f>IFERROR(VLOOKUP(A93, 'Human Development Index'!$A$2:$D$190, 4, FALSE), -1)</f>
        <v>0.82499999999999996</v>
      </c>
      <c r="Q93" s="10">
        <f>IFERROR(VLOOKUP(A93, 'Environmental Sustainability'!$A$2:$D$181, 4, FALSE), -1)</f>
        <v>44.7</v>
      </c>
      <c r="R93" s="10">
        <f>IFERROR(VLOOKUP(A93, 'Gender Inequality'!$A$2:$D$163, 4, FALSE), -1)</f>
        <v>0.19</v>
      </c>
      <c r="S93" s="10">
        <f t="shared" si="1"/>
        <v>3</v>
      </c>
    </row>
    <row r="94" spans="1:19" x14ac:dyDescent="0.25">
      <c r="A94" t="s">
        <v>173</v>
      </c>
      <c r="B94" t="s">
        <v>172</v>
      </c>
      <c r="C94" s="10">
        <f>IFERROR(VLOOKUP(A94, 'Poverty Index'!$A$2:$B$102, 2, FALSE), -1)</f>
        <v>3</v>
      </c>
      <c r="D94" s="10">
        <f>IFERROR(VLOOKUP(A94, 'Human Freedom Index'!$A$2:$B$163, 2, FALSE), -1)</f>
        <v>4</v>
      </c>
      <c r="E94" s="10">
        <f>IFERROR(VLOOKUP(A94, 'Global Peace Index'!$A$2:$B$163, 2, FALSE), -1)</f>
        <v>5</v>
      </c>
      <c r="F94" s="10">
        <f>IFERROR(VLOOKUP(A94, Militarization!$A$2:$B$156, 2, FALSE), -1)</f>
        <v>4</v>
      </c>
      <c r="G94" s="10">
        <f>IFERROR(VLOOKUP(A94, 'Global Burden of Disease'!$A$2:$B$197, 2, FALSE), -1)</f>
        <v>3</v>
      </c>
      <c r="H94" s="10">
        <f>IFERROR(VLOOKUP(A94, 'Human Development Index'!$A$2:$B$190, 2, FALSE), -1)</f>
        <v>6</v>
      </c>
      <c r="I94" s="10">
        <f>IFERROR(VLOOKUP(A94, 'Environmental Sustainability'!$A$2:$B$181, 2, FALSE), -1)</f>
        <v>7</v>
      </c>
      <c r="J94" s="10">
        <f>IFERROR(VLOOKUP(A94, 'Gender Inequality'!$A$2:$B$163, 2, FALSE), -1)</f>
        <v>6</v>
      </c>
      <c r="K94" s="10">
        <f>IFERROR(VLOOKUP(A94, 'Poverty Index'!$A$2:$D$102, 4, FALSE), -1)</f>
        <v>0.17788113999999999</v>
      </c>
      <c r="L94" s="10">
        <f>IFERROR(VLOOKUP(A94, 'Poverty Index'!$A$2:$D$163, 4, FALSE), -1)</f>
        <v>0.17788113999999999</v>
      </c>
      <c r="M94" s="10">
        <f>IFERROR(VLOOKUP(A94, 'Global Peace Index'!$A$2:$D$163, 4, FALSE), -1)</f>
        <v>2.375</v>
      </c>
      <c r="N94" s="10">
        <f>IFERROR(VLOOKUP(C94, 'Global Peace Index'!$A$2:$D$163, 4, FALSE), -1)</f>
        <v>-1</v>
      </c>
      <c r="O94" s="10">
        <f>IFERROR(VLOOKUP(A94, 'Global Burden of Disease'!$A$2:$D$197, 4, FALSE), -1)</f>
        <v>45177.7</v>
      </c>
      <c r="P94" s="10">
        <f>IFERROR(VLOOKUP(A94, 'Human Development Index'!$A$2:$D$190, 4, FALSE), -1)</f>
        <v>0.60099999999999998</v>
      </c>
      <c r="Q94" s="10">
        <f>IFERROR(VLOOKUP(A94, 'Environmental Sustainability'!$A$2:$D$181, 4, FALSE), -1)</f>
        <v>34.700000000000003</v>
      </c>
      <c r="R94" s="10">
        <f>IFERROR(VLOOKUP(A94, 'Gender Inequality'!$A$2:$D$163, 4, FALSE), -1)</f>
        <v>0.51800000000000002</v>
      </c>
      <c r="S94" s="10">
        <f t="shared" si="1"/>
        <v>4.75</v>
      </c>
    </row>
    <row r="95" spans="1:19" x14ac:dyDescent="0.25">
      <c r="A95" t="s">
        <v>179</v>
      </c>
      <c r="B95" t="s">
        <v>178</v>
      </c>
      <c r="C95" s="10">
        <f>IFERROR(VLOOKUP(A95, 'Poverty Index'!$A$2:$B$102, 2, FALSE), -1)</f>
        <v>-1</v>
      </c>
      <c r="D95" s="10">
        <f>IFERROR(VLOOKUP(A95, 'Human Freedom Index'!$A$2:$B$163, 2, FALSE), -1)</f>
        <v>-1</v>
      </c>
      <c r="E95" s="10">
        <f>IFERROR(VLOOKUP(A95, 'Global Peace Index'!$A$2:$B$163, 2, FALSE), -1)</f>
        <v>-1</v>
      </c>
      <c r="F95" s="10">
        <f>IFERROR(VLOOKUP(A95, Militarization!$A$2:$B$156, 2, FALSE), -1)</f>
        <v>-1</v>
      </c>
      <c r="G95" s="10">
        <f>IFERROR(VLOOKUP(A95, 'Global Burden of Disease'!$A$2:$B$197, 2, FALSE), -1)</f>
        <v>4</v>
      </c>
      <c r="H95" s="10">
        <f>IFERROR(VLOOKUP(A95, 'Human Development Index'!$A$2:$B$190, 2, FALSE), -1)</f>
        <v>5</v>
      </c>
      <c r="I95" s="10">
        <f>IFERROR(VLOOKUP(A95, 'Environmental Sustainability'!$A$2:$B$181, 2, FALSE), -1)</f>
        <v>7</v>
      </c>
      <c r="J95" s="10">
        <f>IFERROR(VLOOKUP(A95, 'Gender Inequality'!$A$2:$B$163, 2, FALSE), -1)</f>
        <v>-1</v>
      </c>
      <c r="K95" s="10">
        <f>IFERROR(VLOOKUP(A95, 'Poverty Index'!$A$2:$D$102, 4, FALSE), -1)</f>
        <v>-1</v>
      </c>
      <c r="L95" s="10">
        <f>IFERROR(VLOOKUP(A95, 'Poverty Index'!$A$2:$D$163, 4, FALSE), -1)</f>
        <v>-1</v>
      </c>
      <c r="M95" s="10">
        <f>IFERROR(VLOOKUP(A95, 'Global Peace Index'!$A$2:$D$163, 4, FALSE), -1)</f>
        <v>-1</v>
      </c>
      <c r="N95" s="10">
        <f>IFERROR(VLOOKUP(C95, 'Global Peace Index'!$A$2:$D$163, 4, FALSE), -1)</f>
        <v>-1</v>
      </c>
      <c r="O95" s="10">
        <f>IFERROR(VLOOKUP(A95, 'Global Burden of Disease'!$A$2:$D$197, 4, FALSE), -1)</f>
        <v>53679.74</v>
      </c>
      <c r="P95" s="10">
        <f>IFERROR(VLOOKUP(A95, 'Human Development Index'!$A$2:$D$190, 4, FALSE), -1)</f>
        <v>0.63</v>
      </c>
      <c r="Q95" s="10">
        <f>IFERROR(VLOOKUP(A95, 'Environmental Sustainability'!$A$2:$D$181, 4, FALSE), -1)</f>
        <v>37.700000000000003</v>
      </c>
      <c r="R95" s="10">
        <f>IFERROR(VLOOKUP(A95, 'Gender Inequality'!$A$2:$D$163, 4, FALSE), -1)</f>
        <v>-1</v>
      </c>
      <c r="S95" s="10">
        <f t="shared" si="1"/>
        <v>5.333333333333333</v>
      </c>
    </row>
    <row r="96" spans="1:19" x14ac:dyDescent="0.25">
      <c r="A96" t="s">
        <v>423</v>
      </c>
      <c r="B96" t="s">
        <v>265</v>
      </c>
      <c r="C96" s="10">
        <f>IFERROR(VLOOKUP(A96, 'Poverty Index'!$A$2:$B$102, 2, FALSE), -1)</f>
        <v>-1</v>
      </c>
      <c r="D96" s="10">
        <f>IFERROR(VLOOKUP(A96, 'Human Freedom Index'!$A$2:$B$163, 2, FALSE), -1)</f>
        <v>-1</v>
      </c>
      <c r="E96" s="10">
        <f>IFERROR(VLOOKUP(A96, 'Global Peace Index'!$A$2:$B$163, 2, FALSE), -1)</f>
        <v>7</v>
      </c>
      <c r="F96" s="10">
        <f>IFERROR(VLOOKUP(A96, Militarization!$A$2:$B$156, 2, FALSE), -1)</f>
        <v>-1</v>
      </c>
      <c r="G96" s="10">
        <f>IFERROR(VLOOKUP(A96, 'Global Burden of Disease'!$A$2:$B$197, 2, FALSE), -1)</f>
        <v>2</v>
      </c>
      <c r="H96" s="10">
        <f>IFERROR(VLOOKUP(A96, 'Human Development Index'!$A$2:$B$190, 2, FALSE), -1)</f>
        <v>-1</v>
      </c>
      <c r="I96" s="10">
        <f>IFERROR(VLOOKUP(A96, 'Environmental Sustainability'!$A$2:$B$181, 2, FALSE), -1)</f>
        <v>-1</v>
      </c>
      <c r="J96" s="10">
        <f>IFERROR(VLOOKUP(A96, 'Gender Inequality'!$A$2:$B$163, 2, FALSE), -1)</f>
        <v>-1</v>
      </c>
      <c r="K96" s="10">
        <f>IFERROR(VLOOKUP(A96, 'Poverty Index'!$A$2:$D$102, 4, FALSE), -1)</f>
        <v>-1</v>
      </c>
      <c r="L96" s="10">
        <f>IFERROR(VLOOKUP(A96, 'Poverty Index'!$A$2:$D$163, 4, FALSE), -1)</f>
        <v>-1</v>
      </c>
      <c r="M96" s="10">
        <f>IFERROR(VLOOKUP(A96, 'Global Peace Index'!$A$2:$D$163, 4, FALSE), -1)</f>
        <v>2.9620000000000002</v>
      </c>
      <c r="N96" s="10">
        <f>IFERROR(VLOOKUP(C96, 'Global Peace Index'!$A$2:$D$163, 4, FALSE), -1)</f>
        <v>-1</v>
      </c>
      <c r="O96" s="10">
        <f>IFERROR(VLOOKUP(A96, 'Global Burden of Disease'!$A$2:$D$197, 4, FALSE), -1)</f>
        <v>31804.21</v>
      </c>
      <c r="P96" s="10">
        <f>IFERROR(VLOOKUP(A96, 'Human Development Index'!$A$2:$D$190, 4, FALSE), -1)</f>
        <v>-1</v>
      </c>
      <c r="Q96" s="10">
        <f>IFERROR(VLOOKUP(A96, 'Environmental Sustainability'!$A$2:$D$181, 4, FALSE), -1)</f>
        <v>-1</v>
      </c>
      <c r="R96" s="10">
        <f>IFERROR(VLOOKUP(A96, 'Gender Inequality'!$A$2:$D$163, 4, FALSE), -1)</f>
        <v>-1</v>
      </c>
      <c r="S96" s="10">
        <f t="shared" si="1"/>
        <v>4.5</v>
      </c>
    </row>
    <row r="97" spans="1:19" x14ac:dyDescent="0.25">
      <c r="A97" t="s">
        <v>427</v>
      </c>
      <c r="B97" t="s">
        <v>181</v>
      </c>
      <c r="C97" s="10">
        <f>IFERROR(VLOOKUP(A97, 'Poverty Index'!$A$2:$B$102, 2, FALSE), -1)</f>
        <v>-1</v>
      </c>
      <c r="D97" s="10">
        <f>IFERROR(VLOOKUP(A97, 'Human Freedom Index'!$A$2:$B$163, 2, FALSE), -1)</f>
        <v>1</v>
      </c>
      <c r="E97" s="10">
        <f>IFERROR(VLOOKUP(A97, 'Global Peace Index'!$A$2:$B$163, 2, FALSE), -1)</f>
        <v>2</v>
      </c>
      <c r="F97" s="10">
        <f>IFERROR(VLOOKUP(A97, Militarization!$A$2:$B$156, 2, FALSE), -1)</f>
        <v>9</v>
      </c>
      <c r="G97" s="10">
        <f>IFERROR(VLOOKUP(A97, 'Global Burden of Disease'!$A$2:$B$197, 2, FALSE), -1)</f>
        <v>0</v>
      </c>
      <c r="H97" s="10">
        <f>IFERROR(VLOOKUP(A97, 'Human Development Index'!$A$2:$B$190, 2, FALSE), -1)</f>
        <v>0</v>
      </c>
      <c r="I97" s="10">
        <f>IFERROR(VLOOKUP(A97, 'Environmental Sustainability'!$A$2:$B$181, 2, FALSE), -1)</f>
        <v>2</v>
      </c>
      <c r="J97" s="10">
        <f>IFERROR(VLOOKUP(A97, 'Gender Inequality'!$A$2:$B$163, 2, FALSE), -1)</f>
        <v>0</v>
      </c>
      <c r="K97" s="10">
        <f>IFERROR(VLOOKUP(A97, 'Poverty Index'!$A$2:$D$102, 4, FALSE), -1)</f>
        <v>-1</v>
      </c>
      <c r="L97" s="10">
        <f>IFERROR(VLOOKUP(A97, 'Poverty Index'!$A$2:$D$163, 4, FALSE), -1)</f>
        <v>-1</v>
      </c>
      <c r="M97" s="10">
        <f>IFERROR(VLOOKUP(A97, 'Global Peace Index'!$A$2:$D$163, 4, FALSE), -1)</f>
        <v>1.829</v>
      </c>
      <c r="N97" s="10">
        <f>IFERROR(VLOOKUP(C97, 'Global Peace Index'!$A$2:$D$163, 4, FALSE), -1)</f>
        <v>-1</v>
      </c>
      <c r="O97" s="10">
        <f>IFERROR(VLOOKUP(A97, 'Global Burden of Disease'!$A$2:$D$197, 4, FALSE), -1)</f>
        <v>17236.080000000002</v>
      </c>
      <c r="P97" s="10">
        <f>IFERROR(VLOOKUP(A97, 'Human Development Index'!$A$2:$D$190, 4, FALSE), -1)</f>
        <v>0.91600000000000004</v>
      </c>
      <c r="Q97" s="10">
        <f>IFERROR(VLOOKUP(A97, 'Environmental Sustainability'!$A$2:$D$181, 4, FALSE), -1)</f>
        <v>66.5</v>
      </c>
      <c r="R97" s="10">
        <f>IFERROR(VLOOKUP(A97, 'Gender Inequality'!$A$2:$D$163, 4, FALSE), -1)</f>
        <v>6.4000000000000001E-2</v>
      </c>
      <c r="S97" s="10">
        <f t="shared" si="1"/>
        <v>2</v>
      </c>
    </row>
    <row r="98" spans="1:19" x14ac:dyDescent="0.25">
      <c r="A98" t="s">
        <v>183</v>
      </c>
      <c r="B98" t="s">
        <v>182</v>
      </c>
      <c r="C98" s="10">
        <f>IFERROR(VLOOKUP(A98, 'Poverty Index'!$A$2:$B$102, 2, FALSE), -1)</f>
        <v>-1</v>
      </c>
      <c r="D98" s="10">
        <f>IFERROR(VLOOKUP(A98, 'Human Freedom Index'!$A$2:$B$163, 2, FALSE), -1)</f>
        <v>5</v>
      </c>
      <c r="E98" s="10">
        <f>IFERROR(VLOOKUP(A98, 'Global Peace Index'!$A$2:$B$163, 2, FALSE), -1)</f>
        <v>2</v>
      </c>
      <c r="F98" s="10">
        <f>IFERROR(VLOOKUP(A98, Militarization!$A$2:$B$156, 2, FALSE), -1)</f>
        <v>8</v>
      </c>
      <c r="G98" s="10">
        <f>IFERROR(VLOOKUP(A98, 'Global Burden of Disease'!$A$2:$B$197, 2, FALSE), -1)</f>
        <v>0</v>
      </c>
      <c r="H98" s="10">
        <f>IFERROR(VLOOKUP(A98, 'Human Development Index'!$A$2:$B$190, 2, FALSE), -1)</f>
        <v>2</v>
      </c>
      <c r="I98" s="10">
        <f>IFERROR(VLOOKUP(A98, 'Environmental Sustainability'!$A$2:$B$181, 2, FALSE), -1)</f>
        <v>4</v>
      </c>
      <c r="J98" s="10">
        <f>IFERROR(VLOOKUP(A98, 'Gender Inequality'!$A$2:$B$163, 2, FALSE), -1)</f>
        <v>2</v>
      </c>
      <c r="K98" s="10">
        <f>IFERROR(VLOOKUP(A98, 'Poverty Index'!$A$2:$D$102, 4, FALSE), -1)</f>
        <v>-1</v>
      </c>
      <c r="L98" s="10">
        <f>IFERROR(VLOOKUP(A98, 'Poverty Index'!$A$2:$D$163, 4, FALSE), -1)</f>
        <v>-1</v>
      </c>
      <c r="M98" s="10">
        <f>IFERROR(VLOOKUP(A98, 'Global Peace Index'!$A$2:$D$163, 4, FALSE), -1)</f>
        <v>1.7230000000000001</v>
      </c>
      <c r="N98" s="10">
        <f>IFERROR(VLOOKUP(C98, 'Global Peace Index'!$A$2:$D$163, 4, FALSE), -1)</f>
        <v>-1</v>
      </c>
      <c r="O98" s="10">
        <f>IFERROR(VLOOKUP(A98, 'Global Burden of Disease'!$A$2:$D$197, 4, FALSE), -1)</f>
        <v>18712.63</v>
      </c>
      <c r="P98" s="10">
        <f>IFERROR(VLOOKUP(A98, 'Human Development Index'!$A$2:$D$190, 4, FALSE), -1)</f>
        <v>0.80600000000000005</v>
      </c>
      <c r="Q98" s="10">
        <f>IFERROR(VLOOKUP(A98, 'Environmental Sustainability'!$A$2:$D$181, 4, FALSE), -1)</f>
        <v>53.6</v>
      </c>
      <c r="R98" s="10">
        <f>IFERROR(VLOOKUP(A98, 'Gender Inequality'!$A$2:$D$163, 4, FALSE), -1)</f>
        <v>0.24199999999999999</v>
      </c>
      <c r="S98" s="10">
        <f t="shared" si="1"/>
        <v>3.2857142857142856</v>
      </c>
    </row>
    <row r="99" spans="1:19" x14ac:dyDescent="0.25">
      <c r="A99" t="s">
        <v>175</v>
      </c>
      <c r="B99" t="s">
        <v>174</v>
      </c>
      <c r="C99" s="10">
        <f>IFERROR(VLOOKUP(A99, 'Poverty Index'!$A$2:$B$102, 2, FALSE), -1)</f>
        <v>0</v>
      </c>
      <c r="D99" s="10">
        <f>IFERROR(VLOOKUP(A99, 'Human Freedom Index'!$A$2:$B$163, 2, FALSE), -1)</f>
        <v>3</v>
      </c>
      <c r="E99" s="10">
        <f>IFERROR(VLOOKUP(A99, 'Global Peace Index'!$A$2:$B$163, 2, FALSE), -1)</f>
        <v>3</v>
      </c>
      <c r="F99" s="10">
        <f>IFERROR(VLOOKUP(A99, Militarization!$A$2:$B$156, 2, FALSE), -1)</f>
        <v>6</v>
      </c>
      <c r="G99" s="10">
        <f>IFERROR(VLOOKUP(A99, 'Global Burden of Disease'!$A$2:$B$197, 2, FALSE), -1)</f>
        <v>1</v>
      </c>
      <c r="H99" s="10">
        <f>IFERROR(VLOOKUP(A99, 'Human Development Index'!$A$2:$B$190, 2, FALSE), -1)</f>
        <v>4</v>
      </c>
      <c r="I99" s="10">
        <f>IFERROR(VLOOKUP(A99, 'Environmental Sustainability'!$A$2:$B$181, 2, FALSE), -1)</f>
        <v>7</v>
      </c>
      <c r="J99" s="10">
        <f>IFERROR(VLOOKUP(A99, 'Gender Inequality'!$A$2:$B$163, 2, FALSE), -1)</f>
        <v>4</v>
      </c>
      <c r="K99" s="10">
        <f>IFERROR(VLOOKUP(A99, 'Poverty Index'!$A$2:$D$102, 4, FALSE), -1)</f>
        <v>8.2779800000000008E-3</v>
      </c>
      <c r="L99" s="10">
        <f>IFERROR(VLOOKUP(A99, 'Poverty Index'!$A$2:$D$163, 4, FALSE), -1)</f>
        <v>8.2779800000000008E-3</v>
      </c>
      <c r="M99" s="10">
        <f>IFERROR(VLOOKUP(A99, 'Global Peace Index'!$A$2:$D$163, 4, FALSE), -1)</f>
        <v>2.0939999999999999</v>
      </c>
      <c r="N99" s="10">
        <f>IFERROR(VLOOKUP(C99, 'Global Peace Index'!$A$2:$D$163, 4, FALSE), -1)</f>
        <v>-1</v>
      </c>
      <c r="O99" s="10">
        <f>IFERROR(VLOOKUP(A99, 'Global Burden of Disease'!$A$2:$D$197, 4, FALSE), -1)</f>
        <v>30701.83</v>
      </c>
      <c r="P99" s="10">
        <f>IFERROR(VLOOKUP(A99, 'Human Development Index'!$A$2:$D$190, 4, FALSE), -1)</f>
        <v>0.69699999999999995</v>
      </c>
      <c r="Q99" s="10">
        <f>IFERROR(VLOOKUP(A99, 'Environmental Sustainability'!$A$2:$D$181, 4, FALSE), -1)</f>
        <v>39.799999999999997</v>
      </c>
      <c r="R99" s="10">
        <f>IFERROR(VLOOKUP(A99, 'Gender Inequality'!$A$2:$D$163, 4, FALSE), -1)</f>
        <v>0.36899999999999999</v>
      </c>
      <c r="S99" s="10">
        <f t="shared" si="1"/>
        <v>3.5</v>
      </c>
    </row>
    <row r="100" spans="1:19" x14ac:dyDescent="0.25">
      <c r="A100" t="s">
        <v>422</v>
      </c>
      <c r="B100" t="s">
        <v>184</v>
      </c>
      <c r="C100" s="10">
        <f>IFERROR(VLOOKUP(A100, 'Poverty Index'!$A$2:$B$102, 2, FALSE), -1)</f>
        <v>1</v>
      </c>
      <c r="D100" s="10">
        <f>IFERROR(VLOOKUP(A100, 'Human Freedom Index'!$A$2:$B$163, 2, FALSE), -1)</f>
        <v>5</v>
      </c>
      <c r="E100" s="10">
        <f>IFERROR(VLOOKUP(A100, 'Global Peace Index'!$A$2:$B$163, 2, FALSE), -1)</f>
        <v>2</v>
      </c>
      <c r="F100" s="10">
        <f>IFERROR(VLOOKUP(A100, Militarization!$A$2:$B$156, 2, FALSE), -1)</f>
        <v>5</v>
      </c>
      <c r="G100" s="10">
        <f>IFERROR(VLOOKUP(A100, 'Global Burden of Disease'!$A$2:$B$197, 2, FALSE), -1)</f>
        <v>3</v>
      </c>
      <c r="H100" s="10">
        <f>IFERROR(VLOOKUP(A100, 'Human Development Index'!$A$2:$B$190, 2, FALSE), -1)</f>
        <v>6</v>
      </c>
      <c r="I100" s="10">
        <f>IFERROR(VLOOKUP(A100, 'Environmental Sustainability'!$A$2:$B$181, 2, FALSE), -1)</f>
        <v>7</v>
      </c>
      <c r="J100" s="10">
        <f>IFERROR(VLOOKUP(A100, 'Gender Inequality'!$A$2:$B$163, 2, FALSE), -1)</f>
        <v>5</v>
      </c>
      <c r="K100" s="10">
        <f>IFERROR(VLOOKUP(A100, 'Poverty Index'!$A$2:$D$102, 4, FALSE), -1)</f>
        <v>0.10833325000000001</v>
      </c>
      <c r="L100" s="10">
        <f>IFERROR(VLOOKUP(A100, 'Poverty Index'!$A$2:$D$163, 4, FALSE), -1)</f>
        <v>0.10833325000000001</v>
      </c>
      <c r="M100" s="10">
        <f>IFERROR(VLOOKUP(A100, 'Global Peace Index'!$A$2:$D$163, 4, FALSE), -1)</f>
        <v>1.843</v>
      </c>
      <c r="N100" s="10">
        <f>IFERROR(VLOOKUP(C100, 'Global Peace Index'!$A$2:$D$163, 4, FALSE), -1)</f>
        <v>-1</v>
      </c>
      <c r="O100" s="10">
        <f>IFERROR(VLOOKUP(A100, 'Global Burden of Disease'!$A$2:$D$197, 4, FALSE), -1)</f>
        <v>41789.47</v>
      </c>
      <c r="P100" s="10">
        <f>IFERROR(VLOOKUP(A100, 'Human Development Index'!$A$2:$D$190, 4, FALSE), -1)</f>
        <v>0.61299999999999999</v>
      </c>
      <c r="Q100" s="10">
        <f>IFERROR(VLOOKUP(A100, 'Environmental Sustainability'!$A$2:$D$181, 4, FALSE), -1)</f>
        <v>34.799999999999997</v>
      </c>
      <c r="R100" s="10">
        <f>IFERROR(VLOOKUP(A100, 'Gender Inequality'!$A$2:$D$163, 4, FALSE), -1)</f>
        <v>0.45900000000000002</v>
      </c>
      <c r="S100" s="10">
        <f t="shared" si="1"/>
        <v>4.25</v>
      </c>
    </row>
    <row r="101" spans="1:19" x14ac:dyDescent="0.25">
      <c r="A101" t="s">
        <v>201</v>
      </c>
      <c r="B101" t="s">
        <v>200</v>
      </c>
      <c r="C101" s="10">
        <f>IFERROR(VLOOKUP(A101, 'Poverty Index'!$A$2:$B$102, 2, FALSE), -1)</f>
        <v>-1</v>
      </c>
      <c r="D101" s="10">
        <f>IFERROR(VLOOKUP(A101, 'Human Freedom Index'!$A$2:$B$163, 2, FALSE), -1)</f>
        <v>1</v>
      </c>
      <c r="E101" s="10">
        <f>IFERROR(VLOOKUP(A101, 'Global Peace Index'!$A$2:$B$163, 2, FALSE), -1)</f>
        <v>2</v>
      </c>
      <c r="F101" s="10">
        <f>IFERROR(VLOOKUP(A101, Militarization!$A$2:$B$156, 2, FALSE), -1)</f>
        <v>6</v>
      </c>
      <c r="G101" s="10">
        <f>IFERROR(VLOOKUP(A101, 'Global Burden of Disease'!$A$2:$B$197, 2, FALSE), -1)</f>
        <v>1</v>
      </c>
      <c r="H101" s="10">
        <f>IFERROR(VLOOKUP(A101, 'Human Development Index'!$A$2:$B$190, 2, FALSE), -1)</f>
        <v>1</v>
      </c>
      <c r="I101" s="10">
        <f>IFERROR(VLOOKUP(A101, 'Environmental Sustainability'!$A$2:$B$181, 2, FALSE), -1)</f>
        <v>3</v>
      </c>
      <c r="J101" s="10">
        <f>IFERROR(VLOOKUP(A101, 'Gender Inequality'!$A$2:$B$163, 2, FALSE), -1)</f>
        <v>1</v>
      </c>
      <c r="K101" s="10">
        <f>IFERROR(VLOOKUP(A101, 'Poverty Index'!$A$2:$D$102, 4, FALSE), -1)</f>
        <v>-1</v>
      </c>
      <c r="L101" s="10">
        <f>IFERROR(VLOOKUP(A101, 'Poverty Index'!$A$2:$D$163, 4, FALSE), -1)</f>
        <v>-1</v>
      </c>
      <c r="M101" s="10">
        <f>IFERROR(VLOOKUP(A101, 'Global Peace Index'!$A$2:$D$163, 4, FALSE), -1)</f>
        <v>1.7</v>
      </c>
      <c r="N101" s="10">
        <f>IFERROR(VLOOKUP(C101, 'Global Peace Index'!$A$2:$D$163, 4, FALSE), -1)</f>
        <v>-1</v>
      </c>
      <c r="O101" s="10">
        <f>IFERROR(VLOOKUP(A101, 'Global Burden of Disease'!$A$2:$D$197, 4, FALSE), -1)</f>
        <v>27056.61</v>
      </c>
      <c r="P101" s="10">
        <f>IFERROR(VLOOKUP(A101, 'Human Development Index'!$A$2:$D$190, 4, FALSE), -1)</f>
        <v>0.86599999999999999</v>
      </c>
      <c r="Q101" s="10">
        <f>IFERROR(VLOOKUP(A101, 'Environmental Sustainability'!$A$2:$D$181, 4, FALSE), -1)</f>
        <v>61.6</v>
      </c>
      <c r="R101" s="10">
        <f>IFERROR(VLOOKUP(A101, 'Gender Inequality'!$A$2:$D$163, 4, FALSE), -1)</f>
        <v>0.17599999999999999</v>
      </c>
      <c r="S101" s="10">
        <f t="shared" si="1"/>
        <v>2.1428571428571428</v>
      </c>
    </row>
    <row r="102" spans="1:19" x14ac:dyDescent="0.25">
      <c r="A102" t="s">
        <v>186</v>
      </c>
      <c r="B102" t="s">
        <v>185</v>
      </c>
      <c r="C102" s="10">
        <f>IFERROR(VLOOKUP(A102, 'Poverty Index'!$A$2:$B$102, 2, FALSE), -1)</f>
        <v>-1</v>
      </c>
      <c r="D102" s="10">
        <f>IFERROR(VLOOKUP(A102, 'Human Freedom Index'!$A$2:$B$163, 2, FALSE), -1)</f>
        <v>4</v>
      </c>
      <c r="E102" s="10">
        <f>IFERROR(VLOOKUP(A102, 'Global Peace Index'!$A$2:$B$163, 2, FALSE), -1)</f>
        <v>6</v>
      </c>
      <c r="F102" s="10">
        <f>IFERROR(VLOOKUP(A102, Militarization!$A$2:$B$156, 2, FALSE), -1)</f>
        <v>7</v>
      </c>
      <c r="G102" s="10">
        <f>IFERROR(VLOOKUP(A102, 'Global Burden of Disease'!$A$2:$B$197, 2, FALSE), -1)</f>
        <v>1</v>
      </c>
      <c r="H102" s="10">
        <f>IFERROR(VLOOKUP(A102, 'Human Development Index'!$A$2:$B$190, 2, FALSE), -1)</f>
        <v>3</v>
      </c>
      <c r="I102" s="10">
        <f>IFERROR(VLOOKUP(A102, 'Environmental Sustainability'!$A$2:$B$181, 2, FALSE), -1)</f>
        <v>6</v>
      </c>
      <c r="J102" s="10">
        <f>IFERROR(VLOOKUP(A102, 'Gender Inequality'!$A$2:$B$163, 2, FALSE), -1)</f>
        <v>5</v>
      </c>
      <c r="K102" s="10">
        <f>IFERROR(VLOOKUP(A102, 'Poverty Index'!$A$2:$D$102, 4, FALSE), -1)</f>
        <v>-1</v>
      </c>
      <c r="L102" s="10">
        <f>IFERROR(VLOOKUP(A102, 'Poverty Index'!$A$2:$D$163, 4, FALSE), -1)</f>
        <v>-1</v>
      </c>
      <c r="M102" s="10">
        <f>IFERROR(VLOOKUP(A102, 'Global Peace Index'!$A$2:$D$163, 4, FALSE), -1)</f>
        <v>2.8279999999999998</v>
      </c>
      <c r="N102" s="10">
        <f>IFERROR(VLOOKUP(C102, 'Global Peace Index'!$A$2:$D$163, 4, FALSE), -1)</f>
        <v>-1</v>
      </c>
      <c r="O102" s="10">
        <f>IFERROR(VLOOKUP(A102, 'Global Burden of Disease'!$A$2:$D$197, 4, FALSE), -1)</f>
        <v>24477.9</v>
      </c>
      <c r="P102" s="10">
        <f>IFERROR(VLOOKUP(A102, 'Human Development Index'!$A$2:$D$190, 4, FALSE), -1)</f>
        <v>0.74399999999999999</v>
      </c>
      <c r="Q102" s="10">
        <f>IFERROR(VLOOKUP(A102, 'Environmental Sustainability'!$A$2:$D$181, 4, FALSE), -1)</f>
        <v>45.4</v>
      </c>
      <c r="R102" s="10">
        <f>IFERROR(VLOOKUP(A102, 'Gender Inequality'!$A$2:$D$163, 4, FALSE), -1)</f>
        <v>0.41099999999999998</v>
      </c>
      <c r="S102" s="10">
        <f t="shared" si="1"/>
        <v>4.5714285714285712</v>
      </c>
    </row>
    <row r="103" spans="1:19" x14ac:dyDescent="0.25">
      <c r="A103" t="s">
        <v>195</v>
      </c>
      <c r="B103" t="s">
        <v>194</v>
      </c>
      <c r="C103" s="10">
        <f>IFERROR(VLOOKUP(A103, 'Poverty Index'!$A$2:$B$102, 2, FALSE), -1)</f>
        <v>2</v>
      </c>
      <c r="D103" s="10">
        <f>IFERROR(VLOOKUP(A103, 'Human Freedom Index'!$A$2:$B$163, 2, FALSE), -1)</f>
        <v>4</v>
      </c>
      <c r="E103" s="10">
        <f>IFERROR(VLOOKUP(A103, 'Global Peace Index'!$A$2:$B$163, 2, FALSE), -1)</f>
        <v>4</v>
      </c>
      <c r="F103" s="10">
        <f>IFERROR(VLOOKUP(A103, Militarization!$A$2:$B$156, 2, FALSE), -1)</f>
        <v>4</v>
      </c>
      <c r="G103" s="10">
        <f>IFERROR(VLOOKUP(A103, 'Global Burden of Disease'!$A$2:$B$197, 2, FALSE), -1)</f>
        <v>7</v>
      </c>
      <c r="H103" s="10">
        <f>IFERROR(VLOOKUP(A103, 'Human Development Index'!$A$2:$B$190, 2, FALSE), -1)</f>
        <v>7</v>
      </c>
      <c r="I103" s="10">
        <f>IFERROR(VLOOKUP(A103, 'Environmental Sustainability'!$A$2:$B$181, 2, FALSE), -1)</f>
        <v>9</v>
      </c>
      <c r="J103" s="10">
        <f>IFERROR(VLOOKUP(A103, 'Gender Inequality'!$A$2:$B$163, 2, FALSE), -1)</f>
        <v>6</v>
      </c>
      <c r="K103" s="10">
        <f>IFERROR(VLOOKUP(A103, 'Poverty Index'!$A$2:$D$102, 4, FALSE), -1)</f>
        <v>0.14579296</v>
      </c>
      <c r="L103" s="10">
        <f>IFERROR(VLOOKUP(A103, 'Poverty Index'!$A$2:$D$163, 4, FALSE), -1)</f>
        <v>0.14579296</v>
      </c>
      <c r="M103" s="10">
        <f>IFERROR(VLOOKUP(A103, 'Global Peace Index'!$A$2:$D$163, 4, FALSE), -1)</f>
        <v>2.1309999999999998</v>
      </c>
      <c r="N103" s="10">
        <f>IFERROR(VLOOKUP(C103, 'Global Peace Index'!$A$2:$D$163, 4, FALSE), -1)</f>
        <v>-1</v>
      </c>
      <c r="O103" s="10">
        <f>IFERROR(VLOOKUP(A103, 'Global Burden of Disease'!$A$2:$D$197, 4, FALSE), -1)</f>
        <v>75805.94</v>
      </c>
      <c r="P103" s="10">
        <f>IFERROR(VLOOKUP(A103, 'Human Development Index'!$A$2:$D$190, 4, FALSE), -1)</f>
        <v>0.52700000000000002</v>
      </c>
      <c r="Q103" s="10">
        <f>IFERROR(VLOOKUP(A103, 'Environmental Sustainability'!$A$2:$D$181, 4, FALSE), -1)</f>
        <v>28</v>
      </c>
      <c r="R103" s="10">
        <f>IFERROR(VLOOKUP(A103, 'Gender Inequality'!$A$2:$D$163, 4, FALSE), -1)</f>
        <v>0.55300000000000005</v>
      </c>
      <c r="S103" s="10">
        <f t="shared" si="1"/>
        <v>5.375</v>
      </c>
    </row>
    <row r="104" spans="1:19" x14ac:dyDescent="0.25">
      <c r="A104" t="s">
        <v>188</v>
      </c>
      <c r="B104" t="s">
        <v>187</v>
      </c>
      <c r="C104" s="10">
        <f>IFERROR(VLOOKUP(A104, 'Poverty Index'!$A$2:$B$102, 2, FALSE), -1)</f>
        <v>5</v>
      </c>
      <c r="D104" s="10">
        <f>IFERROR(VLOOKUP(A104, 'Human Freedom Index'!$A$2:$B$163, 2, FALSE), -1)</f>
        <v>5</v>
      </c>
      <c r="E104" s="10">
        <f>IFERROR(VLOOKUP(A104, 'Global Peace Index'!$A$2:$B$163, 2, FALSE), -1)</f>
        <v>3</v>
      </c>
      <c r="F104" s="10">
        <f>IFERROR(VLOOKUP(A104, Militarization!$A$2:$B$156, 2, FALSE), -1)</f>
        <v>3</v>
      </c>
      <c r="G104" s="10">
        <f>IFERROR(VLOOKUP(A104, 'Global Burden of Disease'!$A$2:$B$197, 2, FALSE), -1)</f>
        <v>4</v>
      </c>
      <c r="H104" s="10">
        <f>IFERROR(VLOOKUP(A104, 'Human Development Index'!$A$2:$B$190, 2, FALSE), -1)</f>
        <v>8</v>
      </c>
      <c r="I104" s="10">
        <f>IFERROR(VLOOKUP(A104, 'Environmental Sustainability'!$A$2:$B$181, 2, FALSE), -1)</f>
        <v>10</v>
      </c>
      <c r="J104" s="10">
        <f>IFERROR(VLOOKUP(A104, 'Gender Inequality'!$A$2:$B$163, 2, FALSE), -1)</f>
        <v>8</v>
      </c>
      <c r="K104" s="10">
        <f>IFERROR(VLOOKUP(A104, 'Poverty Index'!$A$2:$D$102, 4, FALSE), -1)</f>
        <v>0.31968366999999998</v>
      </c>
      <c r="L104" s="10">
        <f>IFERROR(VLOOKUP(A104, 'Poverty Index'!$A$2:$D$163, 4, FALSE), -1)</f>
        <v>0.31968366999999998</v>
      </c>
      <c r="M104" s="10">
        <f>IFERROR(VLOOKUP(A104, 'Global Peace Index'!$A$2:$D$163, 4, FALSE), -1)</f>
        <v>1.877</v>
      </c>
      <c r="N104" s="10">
        <f>IFERROR(VLOOKUP(C104, 'Global Peace Index'!$A$2:$D$163, 4, FALSE), -1)</f>
        <v>-1</v>
      </c>
      <c r="O104" s="10">
        <f>IFERROR(VLOOKUP(A104, 'Global Burden of Disease'!$A$2:$D$197, 4, FALSE), -1)</f>
        <v>51219.83</v>
      </c>
      <c r="P104" s="10">
        <f>IFERROR(VLOOKUP(A104, 'Human Development Index'!$A$2:$D$190, 4, FALSE), -1)</f>
        <v>0.48</v>
      </c>
      <c r="Q104" s="10">
        <f>IFERROR(VLOOKUP(A104, 'Environmental Sustainability'!$A$2:$D$181, 4, FALSE), -1)</f>
        <v>22.6</v>
      </c>
      <c r="R104" s="10">
        <f>IFERROR(VLOOKUP(A104, 'Gender Inequality'!$A$2:$D$163, 4, FALSE), -1)</f>
        <v>0.65</v>
      </c>
      <c r="S104" s="10">
        <f t="shared" si="1"/>
        <v>5.75</v>
      </c>
    </row>
    <row r="105" spans="1:19" x14ac:dyDescent="0.25">
      <c r="A105" t="s">
        <v>190</v>
      </c>
      <c r="B105" t="s">
        <v>189</v>
      </c>
      <c r="C105" s="10">
        <f>IFERROR(VLOOKUP(A105, 'Poverty Index'!$A$2:$B$102, 2, FALSE), -1)</f>
        <v>0</v>
      </c>
      <c r="D105" s="10">
        <f>IFERROR(VLOOKUP(A105, 'Human Freedom Index'!$A$2:$B$163, 2, FALSE), -1)</f>
        <v>8</v>
      </c>
      <c r="E105" s="10">
        <f>IFERROR(VLOOKUP(A105, 'Global Peace Index'!$A$2:$B$163, 2, FALSE), -1)</f>
        <v>8</v>
      </c>
      <c r="F105" s="10">
        <f>IFERROR(VLOOKUP(A105, Militarization!$A$2:$B$156, 2, FALSE), -1)</f>
        <v>5</v>
      </c>
      <c r="G105" s="10">
        <f>IFERROR(VLOOKUP(A105, 'Global Burden of Disease'!$A$2:$B$197, 2, FALSE), -1)</f>
        <v>2</v>
      </c>
      <c r="H105" s="10">
        <f>IFERROR(VLOOKUP(A105, 'Human Development Index'!$A$2:$B$190, 2, FALSE), -1)</f>
        <v>4</v>
      </c>
      <c r="I105" s="10">
        <f>IFERROR(VLOOKUP(A105, 'Environmental Sustainability'!$A$2:$B$181, 2, FALSE), -1)</f>
        <v>-1</v>
      </c>
      <c r="J105" s="10">
        <f>IFERROR(VLOOKUP(A105, 'Gender Inequality'!$A$2:$B$163, 2, FALSE), -1)</f>
        <v>2</v>
      </c>
      <c r="K105" s="10">
        <f>IFERROR(VLOOKUP(A105, 'Poverty Index'!$A$2:$D$102, 4, FALSE), -1)</f>
        <v>7.4090500000000004E-3</v>
      </c>
      <c r="L105" s="10">
        <f>IFERROR(VLOOKUP(A105, 'Poverty Index'!$A$2:$D$163, 4, FALSE), -1)</f>
        <v>7.4090500000000004E-3</v>
      </c>
      <c r="M105" s="10">
        <f>IFERROR(VLOOKUP(A105, 'Global Peace Index'!$A$2:$D$163, 4, FALSE), -1)</f>
        <v>3.258</v>
      </c>
      <c r="N105" s="10">
        <f>IFERROR(VLOOKUP(C105, 'Global Peace Index'!$A$2:$D$163, 4, FALSE), -1)</f>
        <v>-1</v>
      </c>
      <c r="O105" s="10">
        <f>IFERROR(VLOOKUP(A105, 'Global Burden of Disease'!$A$2:$D$197, 4, FALSE), -1)</f>
        <v>31617.58</v>
      </c>
      <c r="P105" s="10">
        <f>IFERROR(VLOOKUP(A105, 'Human Development Index'!$A$2:$D$190, 4, FALSE), -1)</f>
        <v>0.72399999999999998</v>
      </c>
      <c r="Q105" s="10">
        <f>IFERROR(VLOOKUP(A105, 'Environmental Sustainability'!$A$2:$D$181, 4, FALSE), -1)</f>
        <v>-1</v>
      </c>
      <c r="R105" s="10">
        <f>IFERROR(VLOOKUP(A105, 'Gender Inequality'!$A$2:$D$163, 4, FALSE), -1)</f>
        <v>0.252</v>
      </c>
      <c r="S105" s="10">
        <f t="shared" si="1"/>
        <v>4.1428571428571432</v>
      </c>
    </row>
    <row r="106" spans="1:19" x14ac:dyDescent="0.25">
      <c r="A106" t="s">
        <v>197</v>
      </c>
      <c r="B106" t="s">
        <v>196</v>
      </c>
      <c r="C106" s="10">
        <f>IFERROR(VLOOKUP(A106, 'Poverty Index'!$A$2:$B$102, 2, FALSE), -1)</f>
        <v>-1</v>
      </c>
      <c r="D106" s="10">
        <f>IFERROR(VLOOKUP(A106, 'Human Freedom Index'!$A$2:$B$163, 2, FALSE), -1)</f>
        <v>1</v>
      </c>
      <c r="E106" s="10">
        <f>IFERROR(VLOOKUP(A106, 'Global Peace Index'!$A$2:$B$163, 2, FALSE), -1)</f>
        <v>2</v>
      </c>
      <c r="F106" s="10">
        <f>IFERROR(VLOOKUP(A106, Militarization!$A$2:$B$156, 2, FALSE), -1)</f>
        <v>6</v>
      </c>
      <c r="G106" s="10">
        <f>IFERROR(VLOOKUP(A106, 'Global Burden of Disease'!$A$2:$B$197, 2, FALSE), -1)</f>
        <v>1</v>
      </c>
      <c r="H106" s="10">
        <f>IFERROR(VLOOKUP(A106, 'Human Development Index'!$A$2:$B$190, 2, FALSE), -1)</f>
        <v>1</v>
      </c>
      <c r="I106" s="10">
        <f>IFERROR(VLOOKUP(A106, 'Environmental Sustainability'!$A$2:$B$181, 2, FALSE), -1)</f>
        <v>3</v>
      </c>
      <c r="J106" s="10">
        <f>IFERROR(VLOOKUP(A106, 'Gender Inequality'!$A$2:$B$163, 2, FALSE), -1)</f>
        <v>1</v>
      </c>
      <c r="K106" s="10">
        <f>IFERROR(VLOOKUP(A106, 'Poverty Index'!$A$2:$D$102, 4, FALSE), -1)</f>
        <v>-1</v>
      </c>
      <c r="L106" s="10">
        <f>IFERROR(VLOOKUP(A106, 'Poverty Index'!$A$2:$D$163, 4, FALSE), -1)</f>
        <v>-1</v>
      </c>
      <c r="M106" s="10">
        <f>IFERROR(VLOOKUP(A106, 'Global Peace Index'!$A$2:$D$163, 4, FALSE), -1)</f>
        <v>1.7050000000000001</v>
      </c>
      <c r="N106" s="10">
        <f>IFERROR(VLOOKUP(C106, 'Global Peace Index'!$A$2:$D$163, 4, FALSE), -1)</f>
        <v>-1</v>
      </c>
      <c r="O106" s="10">
        <f>IFERROR(VLOOKUP(A106, 'Global Burden of Disease'!$A$2:$D$197, 4, FALSE), -1)</f>
        <v>27524.59</v>
      </c>
      <c r="P106" s="10">
        <f>IFERROR(VLOOKUP(A106, 'Human Development Index'!$A$2:$D$190, 4, FALSE), -1)</f>
        <v>0.88200000000000001</v>
      </c>
      <c r="Q106" s="10">
        <f>IFERROR(VLOOKUP(A106, 'Environmental Sustainability'!$A$2:$D$181, 4, FALSE), -1)</f>
        <v>62.9</v>
      </c>
      <c r="R106" s="10">
        <f>IFERROR(VLOOKUP(A106, 'Gender Inequality'!$A$2:$D$163, 4, FALSE), -1)</f>
        <v>0.124</v>
      </c>
      <c r="S106" s="10">
        <f t="shared" si="1"/>
        <v>2.1428571428571428</v>
      </c>
    </row>
    <row r="107" spans="1:19" x14ac:dyDescent="0.25">
      <c r="A107" t="s">
        <v>199</v>
      </c>
      <c r="B107" t="s">
        <v>198</v>
      </c>
      <c r="C107" s="10">
        <f>IFERROR(VLOOKUP(A107, 'Poverty Index'!$A$2:$B$102, 2, FALSE), -1)</f>
        <v>-1</v>
      </c>
      <c r="D107" s="10">
        <f>IFERROR(VLOOKUP(A107, 'Human Freedom Index'!$A$2:$B$163, 2, FALSE), -1)</f>
        <v>0</v>
      </c>
      <c r="E107" s="10">
        <f>IFERROR(VLOOKUP(A107, 'Global Peace Index'!$A$2:$B$163, 2, FALSE), -1)</f>
        <v>-1</v>
      </c>
      <c r="F107" s="10">
        <f>IFERROR(VLOOKUP(A107, Militarization!$A$2:$B$156, 2, FALSE), -1)</f>
        <v>5</v>
      </c>
      <c r="G107" s="10">
        <f>IFERROR(VLOOKUP(A107, 'Global Burden of Disease'!$A$2:$B$197, 2, FALSE), -1)</f>
        <v>0</v>
      </c>
      <c r="H107" s="10">
        <f>IFERROR(VLOOKUP(A107, 'Human Development Index'!$A$2:$B$190, 2, FALSE), -1)</f>
        <v>0</v>
      </c>
      <c r="I107" s="10">
        <f>IFERROR(VLOOKUP(A107, 'Environmental Sustainability'!$A$2:$B$181, 2, FALSE), -1)</f>
        <v>0</v>
      </c>
      <c r="J107" s="10">
        <f>IFERROR(VLOOKUP(A107, 'Gender Inequality'!$A$2:$B$163, 2, FALSE), -1)</f>
        <v>0</v>
      </c>
      <c r="K107" s="10">
        <f>IFERROR(VLOOKUP(A107, 'Poverty Index'!$A$2:$D$102, 4, FALSE), -1)</f>
        <v>-1</v>
      </c>
      <c r="L107" s="10">
        <f>IFERROR(VLOOKUP(A107, 'Poverty Index'!$A$2:$D$163, 4, FALSE), -1)</f>
        <v>-1</v>
      </c>
      <c r="M107" s="10">
        <f>IFERROR(VLOOKUP(A107, 'Global Peace Index'!$A$2:$D$163, 4, FALSE), -1)</f>
        <v>-1</v>
      </c>
      <c r="N107" s="10">
        <f>IFERROR(VLOOKUP(C107, 'Global Peace Index'!$A$2:$D$163, 4, FALSE), -1)</f>
        <v>-1</v>
      </c>
      <c r="O107" s="10">
        <f>IFERROR(VLOOKUP(A107, 'Global Burden of Disease'!$A$2:$D$197, 4, FALSE), -1)</f>
        <v>19136.04</v>
      </c>
      <c r="P107" s="10">
        <f>IFERROR(VLOOKUP(A107, 'Human Development Index'!$A$2:$D$190, 4, FALSE), -1)</f>
        <v>0.91600000000000004</v>
      </c>
      <c r="Q107" s="10">
        <f>IFERROR(VLOOKUP(A107, 'Environmental Sustainability'!$A$2:$D$181, 4, FALSE), -1)</f>
        <v>82.3</v>
      </c>
      <c r="R107" s="10">
        <f>IFERROR(VLOOKUP(A107, 'Gender Inequality'!$A$2:$D$163, 4, FALSE), -1)</f>
        <v>6.5000000000000002E-2</v>
      </c>
      <c r="S107" s="10">
        <f t="shared" si="1"/>
        <v>0.83333333333333337</v>
      </c>
    </row>
    <row r="108" spans="1:19" x14ac:dyDescent="0.25">
      <c r="A108" t="s">
        <v>206</v>
      </c>
      <c r="B108" t="s">
        <v>205</v>
      </c>
      <c r="C108" s="10">
        <f>IFERROR(VLOOKUP(A108, 'Poverty Index'!$A$2:$B$102, 2, FALSE), -1)</f>
        <v>7</v>
      </c>
      <c r="D108" s="10">
        <f>IFERROR(VLOOKUP(A108, 'Human Freedom Index'!$A$2:$B$163, 2, FALSE), -1)</f>
        <v>4</v>
      </c>
      <c r="E108" s="10">
        <f>IFERROR(VLOOKUP(A108, 'Global Peace Index'!$A$2:$B$163, 2, FALSE), -1)</f>
        <v>3</v>
      </c>
      <c r="F108" s="10">
        <f>IFERROR(VLOOKUP(A108, Militarization!$A$2:$B$156, 2, FALSE), -1)</f>
        <v>4</v>
      </c>
      <c r="G108" s="10">
        <f>IFERROR(VLOOKUP(A108, 'Global Burden of Disease'!$A$2:$B$197, 2, FALSE), -1)</f>
        <v>4</v>
      </c>
      <c r="H108" s="10">
        <f>IFERROR(VLOOKUP(A108, 'Human Development Index'!$A$2:$B$190, 2, FALSE), -1)</f>
        <v>7</v>
      </c>
      <c r="I108" s="10">
        <f>IFERROR(VLOOKUP(A108, 'Environmental Sustainability'!$A$2:$B$181, 2, FALSE), -1)</f>
        <v>9</v>
      </c>
      <c r="J108" s="10">
        <f>IFERROR(VLOOKUP(A108, 'Gender Inequality'!$A$2:$B$163, 2, FALSE), -1)</f>
        <v>-1</v>
      </c>
      <c r="K108" s="10">
        <f>IFERROR(VLOOKUP(A108, 'Poverty Index'!$A$2:$D$102, 4, FALSE), -1)</f>
        <v>0.45255113000000002</v>
      </c>
      <c r="L108" s="10">
        <f>IFERROR(VLOOKUP(A108, 'Poverty Index'!$A$2:$D$163, 4, FALSE), -1)</f>
        <v>0.45255113000000002</v>
      </c>
      <c r="M108" s="10">
        <f>IFERROR(VLOOKUP(A108, 'Global Peace Index'!$A$2:$D$163, 4, FALSE), -1)</f>
        <v>1.905</v>
      </c>
      <c r="N108" s="10">
        <f>IFERROR(VLOOKUP(C108, 'Global Peace Index'!$A$2:$D$163, 4, FALSE), -1)</f>
        <v>-1</v>
      </c>
      <c r="O108" s="10">
        <f>IFERROR(VLOOKUP(A108, 'Global Burden of Disease'!$A$2:$D$197, 4, FALSE), -1)</f>
        <v>51989.760000000002</v>
      </c>
      <c r="P108" s="10">
        <f>IFERROR(VLOOKUP(A108, 'Human Development Index'!$A$2:$D$190, 4, FALSE), -1)</f>
        <v>0.52800000000000002</v>
      </c>
      <c r="Q108" s="10">
        <f>IFERROR(VLOOKUP(A108, 'Environmental Sustainability'!$A$2:$D$181, 4, FALSE), -1)</f>
        <v>26.5</v>
      </c>
      <c r="R108" s="10">
        <f>IFERROR(VLOOKUP(A108, 'Gender Inequality'!$A$2:$D$163, 4, FALSE), -1)</f>
        <v>-1</v>
      </c>
      <c r="S108" s="10">
        <f t="shared" si="1"/>
        <v>5.4285714285714288</v>
      </c>
    </row>
    <row r="109" spans="1:19" x14ac:dyDescent="0.25">
      <c r="A109" t="s">
        <v>231</v>
      </c>
      <c r="B109" t="s">
        <v>230</v>
      </c>
      <c r="C109" s="10">
        <f>IFERROR(VLOOKUP(A109, 'Poverty Index'!$A$2:$B$102, 2, FALSE), -1)</f>
        <v>4</v>
      </c>
      <c r="D109" s="10">
        <f>IFERROR(VLOOKUP(A109, 'Human Freedom Index'!$A$2:$B$163, 2, FALSE), -1)</f>
        <v>4</v>
      </c>
      <c r="E109" s="10">
        <f>IFERROR(VLOOKUP(A109, 'Global Peace Index'!$A$2:$B$163, 2, FALSE), -1)</f>
        <v>3</v>
      </c>
      <c r="F109" s="10">
        <f>IFERROR(VLOOKUP(A109, Militarization!$A$2:$B$156, 2, FALSE), -1)</f>
        <v>3</v>
      </c>
      <c r="G109" s="10">
        <f>IFERROR(VLOOKUP(A109, 'Global Burden of Disease'!$A$2:$B$197, 2, FALSE), -1)</f>
        <v>4</v>
      </c>
      <c r="H109" s="10">
        <f>IFERROR(VLOOKUP(A109, 'Human Development Index'!$A$2:$B$190, 2, FALSE), -1)</f>
        <v>8</v>
      </c>
      <c r="I109" s="10">
        <f>IFERROR(VLOOKUP(A109, 'Environmental Sustainability'!$A$2:$B$181, 2, FALSE), -1)</f>
        <v>7</v>
      </c>
      <c r="J109" s="10">
        <f>IFERROR(VLOOKUP(A109, 'Gender Inequality'!$A$2:$B$163, 2, FALSE), -1)</f>
        <v>7</v>
      </c>
      <c r="K109" s="10">
        <f>IFERROR(VLOOKUP(A109, 'Poverty Index'!$A$2:$D$102, 4, FALSE), -1)</f>
        <v>0.24314295</v>
      </c>
      <c r="L109" s="10">
        <f>IFERROR(VLOOKUP(A109, 'Poverty Index'!$A$2:$D$163, 4, FALSE), -1)</f>
        <v>0.24314295</v>
      </c>
      <c r="M109" s="10">
        <f>IFERROR(VLOOKUP(A109, 'Global Peace Index'!$A$2:$D$163, 4, FALSE), -1)</f>
        <v>1.885</v>
      </c>
      <c r="N109" s="10">
        <f>IFERROR(VLOOKUP(C109, 'Global Peace Index'!$A$2:$D$163, 4, FALSE), -1)</f>
        <v>-1</v>
      </c>
      <c r="O109" s="10">
        <f>IFERROR(VLOOKUP(A109, 'Global Burden of Disease'!$A$2:$D$197, 4, FALSE), -1)</f>
        <v>52313.25</v>
      </c>
      <c r="P109" s="10">
        <f>IFERROR(VLOOKUP(A109, 'Human Development Index'!$A$2:$D$190, 4, FALSE), -1)</f>
        <v>0.48299999999999998</v>
      </c>
      <c r="Q109" s="10">
        <f>IFERROR(VLOOKUP(A109, 'Environmental Sustainability'!$A$2:$D$181, 4, FALSE), -1)</f>
        <v>38.299999999999997</v>
      </c>
      <c r="R109" s="10">
        <f>IFERROR(VLOOKUP(A109, 'Gender Inequality'!$A$2:$D$163, 4, FALSE), -1)</f>
        <v>0.56499999999999995</v>
      </c>
      <c r="S109" s="10">
        <f t="shared" ref="S109:S172" si="2">AVERAGEIF(C109:J109, "&gt;=0")</f>
        <v>5</v>
      </c>
    </row>
    <row r="110" spans="1:19" x14ac:dyDescent="0.25">
      <c r="A110" t="s">
        <v>233</v>
      </c>
      <c r="B110" t="s">
        <v>232</v>
      </c>
      <c r="C110" s="10">
        <f>IFERROR(VLOOKUP(A110, 'Poverty Index'!$A$2:$B$102, 2, FALSE), -1)</f>
        <v>-1</v>
      </c>
      <c r="D110" s="10">
        <f>IFERROR(VLOOKUP(A110, 'Human Freedom Index'!$A$2:$B$163, 2, FALSE), -1)</f>
        <v>4</v>
      </c>
      <c r="E110" s="10">
        <f>IFERROR(VLOOKUP(A110, 'Global Peace Index'!$A$2:$B$163, 2, FALSE), -1)</f>
        <v>1</v>
      </c>
      <c r="F110" s="10">
        <f>IFERROR(VLOOKUP(A110, Militarization!$A$2:$B$156, 2, FALSE), -1)</f>
        <v>6</v>
      </c>
      <c r="G110" s="10">
        <f>IFERROR(VLOOKUP(A110, 'Global Burden of Disease'!$A$2:$B$197, 2, FALSE), -1)</f>
        <v>1</v>
      </c>
      <c r="H110" s="10">
        <f>IFERROR(VLOOKUP(A110, 'Human Development Index'!$A$2:$B$190, 2, FALSE), -1)</f>
        <v>2</v>
      </c>
      <c r="I110" s="10">
        <f>IFERROR(VLOOKUP(A110, 'Environmental Sustainability'!$A$2:$B$181, 2, FALSE), -1)</f>
        <v>5</v>
      </c>
      <c r="J110" s="10">
        <f>IFERROR(VLOOKUP(A110, 'Gender Inequality'!$A$2:$B$163, 2, FALSE), -1)</f>
        <v>2</v>
      </c>
      <c r="K110" s="10">
        <f>IFERROR(VLOOKUP(A110, 'Poverty Index'!$A$2:$D$102, 4, FALSE), -1)</f>
        <v>-1</v>
      </c>
      <c r="L110" s="10">
        <f>IFERROR(VLOOKUP(A110, 'Poverty Index'!$A$2:$D$163, 4, FALSE), -1)</f>
        <v>-1</v>
      </c>
      <c r="M110" s="10">
        <f>IFERROR(VLOOKUP(A110, 'Global Peace Index'!$A$2:$D$163, 4, FALSE), -1)</f>
        <v>1.5249999999999999</v>
      </c>
      <c r="N110" s="10">
        <f>IFERROR(VLOOKUP(C110, 'Global Peace Index'!$A$2:$D$163, 4, FALSE), -1)</f>
        <v>-1</v>
      </c>
      <c r="O110" s="10">
        <f>IFERROR(VLOOKUP(A110, 'Global Burden of Disease'!$A$2:$D$197, 4, FALSE), -1)</f>
        <v>25491.77</v>
      </c>
      <c r="P110" s="10">
        <f>IFERROR(VLOOKUP(A110, 'Human Development Index'!$A$2:$D$190, 4, FALSE), -1)</f>
        <v>0.81</v>
      </c>
      <c r="Q110" s="10">
        <f>IFERROR(VLOOKUP(A110, 'Environmental Sustainability'!$A$2:$D$181, 4, FALSE), -1)</f>
        <v>47.9</v>
      </c>
      <c r="R110" s="10">
        <f>IFERROR(VLOOKUP(A110, 'Gender Inequality'!$A$2:$D$163, 4, FALSE), -1)</f>
        <v>0.253</v>
      </c>
      <c r="S110" s="10">
        <f t="shared" si="2"/>
        <v>3</v>
      </c>
    </row>
    <row r="111" spans="1:19" x14ac:dyDescent="0.25">
      <c r="A111" t="s">
        <v>208</v>
      </c>
      <c r="B111" t="s">
        <v>207</v>
      </c>
      <c r="C111" s="10">
        <f>IFERROR(VLOOKUP(A111, 'Poverty Index'!$A$2:$B$102, 2, FALSE), -1)</f>
        <v>0</v>
      </c>
      <c r="D111" s="10">
        <f>IFERROR(VLOOKUP(A111, 'Human Freedom Index'!$A$2:$B$163, 2, FALSE), -1)</f>
        <v>-1</v>
      </c>
      <c r="E111" s="10">
        <f>IFERROR(VLOOKUP(A111, 'Global Peace Index'!$A$2:$B$163, 2, FALSE), -1)</f>
        <v>-1</v>
      </c>
      <c r="F111" s="10">
        <f>IFERROR(VLOOKUP(A111, Militarization!$A$2:$B$156, 2, FALSE), -1)</f>
        <v>-1</v>
      </c>
      <c r="G111" s="10">
        <f>IFERROR(VLOOKUP(A111, 'Global Burden of Disease'!$A$2:$B$197, 2, FALSE), -1)</f>
        <v>0</v>
      </c>
      <c r="H111" s="10">
        <f>IFERROR(VLOOKUP(A111, 'Human Development Index'!$A$2:$B$190, 2, FALSE), -1)</f>
        <v>3</v>
      </c>
      <c r="I111" s="10">
        <f>IFERROR(VLOOKUP(A111, 'Environmental Sustainability'!$A$2:$B$181, 2, FALSE), -1)</f>
        <v>7</v>
      </c>
      <c r="J111" s="10">
        <f>IFERROR(VLOOKUP(A111, 'Gender Inequality'!$A$2:$B$163, 2, FALSE), -1)</f>
        <v>4</v>
      </c>
      <c r="K111" s="10">
        <f>IFERROR(VLOOKUP(A111, 'Poverty Index'!$A$2:$D$102, 4, FALSE), -1)</f>
        <v>2.65409E-3</v>
      </c>
      <c r="L111" s="10">
        <f>IFERROR(VLOOKUP(A111, 'Poverty Index'!$A$2:$D$163, 4, FALSE), -1)</f>
        <v>2.65409E-3</v>
      </c>
      <c r="M111" s="10">
        <f>IFERROR(VLOOKUP(A111, 'Global Peace Index'!$A$2:$D$163, 4, FALSE), -1)</f>
        <v>-1</v>
      </c>
      <c r="N111" s="10">
        <f>IFERROR(VLOOKUP(C111, 'Global Peace Index'!$A$2:$D$163, 4, FALSE), -1)</f>
        <v>-1</v>
      </c>
      <c r="O111" s="10">
        <f>IFERROR(VLOOKUP(A111, 'Global Burden of Disease'!$A$2:$D$197, 4, FALSE), -1)</f>
        <v>18422.91</v>
      </c>
      <c r="P111" s="10">
        <f>IFERROR(VLOOKUP(A111, 'Human Development Index'!$A$2:$D$190, 4, FALSE), -1)</f>
        <v>0.74</v>
      </c>
      <c r="Q111" s="10">
        <f>IFERROR(VLOOKUP(A111, 'Environmental Sustainability'!$A$2:$D$181, 4, FALSE), -1)</f>
        <v>35.6</v>
      </c>
      <c r="R111" s="10">
        <f>IFERROR(VLOOKUP(A111, 'Gender Inequality'!$A$2:$D$163, 4, FALSE), -1)</f>
        <v>0.36899999999999999</v>
      </c>
      <c r="S111" s="10">
        <f t="shared" si="2"/>
        <v>2.8</v>
      </c>
    </row>
    <row r="112" spans="1:19" x14ac:dyDescent="0.25">
      <c r="A112" t="s">
        <v>214</v>
      </c>
      <c r="B112" t="s">
        <v>213</v>
      </c>
      <c r="C112" s="10">
        <f>IFERROR(VLOOKUP(A112, 'Poverty Index'!$A$2:$B$102, 2, FALSE), -1)</f>
        <v>7</v>
      </c>
      <c r="D112" s="10">
        <f>IFERROR(VLOOKUP(A112, 'Human Freedom Index'!$A$2:$B$163, 2, FALSE), -1)</f>
        <v>6</v>
      </c>
      <c r="E112" s="10">
        <f>IFERROR(VLOOKUP(A112, 'Global Peace Index'!$A$2:$B$163, 2, FALSE), -1)</f>
        <v>6</v>
      </c>
      <c r="F112" s="10">
        <f>IFERROR(VLOOKUP(A112, Militarization!$A$2:$B$156, 2, FALSE), -1)</f>
        <v>4</v>
      </c>
      <c r="G112" s="10">
        <f>IFERROR(VLOOKUP(A112, 'Global Burden of Disease'!$A$2:$B$197, 2, FALSE), -1)</f>
        <v>5</v>
      </c>
      <c r="H112" s="10">
        <f>IFERROR(VLOOKUP(A112, 'Human Development Index'!$A$2:$B$190, 2, FALSE), -1)</f>
        <v>9</v>
      </c>
      <c r="I112" s="10">
        <f>IFERROR(VLOOKUP(A112, 'Environmental Sustainability'!$A$2:$B$181, 2, FALSE), -1)</f>
        <v>8</v>
      </c>
      <c r="J112" s="10">
        <f>IFERROR(VLOOKUP(A112, 'Gender Inequality'!$A$2:$B$163, 2, FALSE), -1)</f>
        <v>8</v>
      </c>
      <c r="K112" s="10">
        <f>IFERROR(VLOOKUP(A112, 'Poverty Index'!$A$2:$D$102, 4, FALSE), -1)</f>
        <v>0.45676412999999999</v>
      </c>
      <c r="L112" s="10">
        <f>IFERROR(VLOOKUP(A112, 'Poverty Index'!$A$2:$D$163, 4, FALSE), -1)</f>
        <v>0.45676412999999999</v>
      </c>
      <c r="M112" s="10">
        <f>IFERROR(VLOOKUP(A112, 'Global Peace Index'!$A$2:$D$163, 4, FALSE), -1)</f>
        <v>2.7290000000000001</v>
      </c>
      <c r="N112" s="10">
        <f>IFERROR(VLOOKUP(C112, 'Global Peace Index'!$A$2:$D$163, 4, FALSE), -1)</f>
        <v>-1</v>
      </c>
      <c r="O112" s="10">
        <f>IFERROR(VLOOKUP(A112, 'Global Burden of Disease'!$A$2:$D$197, 4, FALSE), -1)</f>
        <v>59694.02</v>
      </c>
      <c r="P112" s="10">
        <f>IFERROR(VLOOKUP(A112, 'Human Development Index'!$A$2:$D$190, 4, FALSE), -1)</f>
        <v>0.434</v>
      </c>
      <c r="Q112" s="10">
        <f>IFERROR(VLOOKUP(A112, 'Environmental Sustainability'!$A$2:$D$181, 4, FALSE), -1)</f>
        <v>29.4</v>
      </c>
      <c r="R112" s="10">
        <f>IFERROR(VLOOKUP(A112, 'Gender Inequality'!$A$2:$D$163, 4, FALSE), -1)</f>
        <v>0.67100000000000004</v>
      </c>
      <c r="S112" s="10">
        <f t="shared" si="2"/>
        <v>6.625</v>
      </c>
    </row>
    <row r="113" spans="1:19" x14ac:dyDescent="0.25">
      <c r="A113" t="s">
        <v>216</v>
      </c>
      <c r="B113" t="s">
        <v>215</v>
      </c>
      <c r="C113" s="10">
        <f>IFERROR(VLOOKUP(A113, 'Poverty Index'!$A$2:$B$102, 2, FALSE), -1)</f>
        <v>-1</v>
      </c>
      <c r="D113" s="10">
        <f>IFERROR(VLOOKUP(A113, 'Human Freedom Index'!$A$2:$B$163, 2, FALSE), -1)</f>
        <v>1</v>
      </c>
      <c r="E113" s="10">
        <f>IFERROR(VLOOKUP(A113, 'Global Peace Index'!$A$2:$B$163, 2, FALSE), -1)</f>
        <v>-1</v>
      </c>
      <c r="F113" s="10">
        <f>IFERROR(VLOOKUP(A113, Militarization!$A$2:$B$156, 2, FALSE), -1)</f>
        <v>3</v>
      </c>
      <c r="G113" s="10">
        <f>IFERROR(VLOOKUP(A113, 'Global Burden of Disease'!$A$2:$B$197, 2, FALSE), -1)</f>
        <v>0</v>
      </c>
      <c r="H113" s="10">
        <f>IFERROR(VLOOKUP(A113, 'Human Development Index'!$A$2:$B$190, 2, FALSE), -1)</f>
        <v>1</v>
      </c>
      <c r="I113" s="10">
        <f>IFERROR(VLOOKUP(A113, 'Environmental Sustainability'!$A$2:$B$181, 2, FALSE), -1)</f>
        <v>1</v>
      </c>
      <c r="J113" s="10">
        <f>IFERROR(VLOOKUP(A113, 'Gender Inequality'!$A$2:$B$163, 2, FALSE), -1)</f>
        <v>1</v>
      </c>
      <c r="K113" s="10">
        <f>IFERROR(VLOOKUP(A113, 'Poverty Index'!$A$2:$D$102, 4, FALSE), -1)</f>
        <v>-1</v>
      </c>
      <c r="L113" s="10">
        <f>IFERROR(VLOOKUP(A113, 'Poverty Index'!$A$2:$D$163, 4, FALSE), -1)</f>
        <v>-1</v>
      </c>
      <c r="M113" s="10">
        <f>IFERROR(VLOOKUP(A113, 'Global Peace Index'!$A$2:$D$163, 4, FALSE), -1)</f>
        <v>-1</v>
      </c>
      <c r="N113" s="10">
        <f>IFERROR(VLOOKUP(C113, 'Global Peace Index'!$A$2:$D$163, 4, FALSE), -1)</f>
        <v>-1</v>
      </c>
      <c r="O113" s="10">
        <f>IFERROR(VLOOKUP(A113, 'Global Burden of Disease'!$A$2:$D$197, 4, FALSE), -1)</f>
        <v>19286.04</v>
      </c>
      <c r="P113" s="10">
        <f>IFERROR(VLOOKUP(A113, 'Human Development Index'!$A$2:$D$190, 4, FALSE), -1)</f>
        <v>0.89500000000000002</v>
      </c>
      <c r="Q113" s="10">
        <f>IFERROR(VLOOKUP(A113, 'Environmental Sustainability'!$A$2:$D$181, 4, FALSE), -1)</f>
        <v>70.7</v>
      </c>
      <c r="R113" s="10">
        <f>IFERROR(VLOOKUP(A113, 'Gender Inequality'!$A$2:$D$163, 4, FALSE), -1)</f>
        <v>0.17499999999999999</v>
      </c>
      <c r="S113" s="10">
        <f t="shared" si="2"/>
        <v>1.1666666666666667</v>
      </c>
    </row>
    <row r="114" spans="1:19" x14ac:dyDescent="0.25">
      <c r="A114" t="s">
        <v>370</v>
      </c>
      <c r="B114" t="s">
        <v>211</v>
      </c>
      <c r="C114" s="10">
        <f>IFERROR(VLOOKUP(A114, 'Poverty Index'!$A$2:$B$102, 2, FALSE), -1)</f>
        <v>-1</v>
      </c>
      <c r="D114" s="10">
        <f>IFERROR(VLOOKUP(A114, 'Human Freedom Index'!$A$2:$B$163, 2, FALSE), -1)</f>
        <v>-1</v>
      </c>
      <c r="E114" s="10">
        <f>IFERROR(VLOOKUP(A114, 'Global Peace Index'!$A$2:$B$163, 2, FALSE), -1)</f>
        <v>-1</v>
      </c>
      <c r="F114" s="10">
        <f>IFERROR(VLOOKUP(A114, Militarization!$A$2:$B$156, 2, FALSE), -1)</f>
        <v>-1</v>
      </c>
      <c r="G114" s="10">
        <f>IFERROR(VLOOKUP(A114, 'Global Burden of Disease'!$A$2:$B$197, 2, FALSE), -1)</f>
        <v>3</v>
      </c>
      <c r="H114" s="10">
        <f>IFERROR(VLOOKUP(A114, 'Human Development Index'!$A$2:$B$190, 2, FALSE), -1)</f>
        <v>4</v>
      </c>
      <c r="I114" s="10">
        <f>IFERROR(VLOOKUP(A114, 'Environmental Sustainability'!$A$2:$B$181, 2, FALSE), -1)</f>
        <v>8</v>
      </c>
      <c r="J114" s="10">
        <f>IFERROR(VLOOKUP(A114, 'Gender Inequality'!$A$2:$B$163, 2, FALSE), -1)</f>
        <v>-1</v>
      </c>
      <c r="K114" s="10">
        <f>IFERROR(VLOOKUP(A114, 'Poverty Index'!$A$2:$D$102, 4, FALSE), -1)</f>
        <v>-1</v>
      </c>
      <c r="L114" s="10">
        <f>IFERROR(VLOOKUP(A114, 'Poverty Index'!$A$2:$D$163, 4, FALSE), -1)</f>
        <v>-1</v>
      </c>
      <c r="M114" s="10">
        <f>IFERROR(VLOOKUP(A114, 'Global Peace Index'!$A$2:$D$163, 4, FALSE), -1)</f>
        <v>-1</v>
      </c>
      <c r="N114" s="10">
        <f>IFERROR(VLOOKUP(C114, 'Global Peace Index'!$A$2:$D$163, 4, FALSE), -1)</f>
        <v>-1</v>
      </c>
      <c r="O114" s="10">
        <f>IFERROR(VLOOKUP(A114, 'Global Burden of Disease'!$A$2:$D$197, 4, FALSE), -1)</f>
        <v>47288.21</v>
      </c>
      <c r="P114" s="10">
        <f>IFERROR(VLOOKUP(A114, 'Human Development Index'!$A$2:$D$190, 4, FALSE), -1)</f>
        <v>0.70399999999999996</v>
      </c>
      <c r="Q114" s="10">
        <f>IFERROR(VLOOKUP(A114, 'Environmental Sustainability'!$A$2:$D$181, 4, FALSE), -1)</f>
        <v>30.8</v>
      </c>
      <c r="R114" s="10">
        <f>IFERROR(VLOOKUP(A114, 'Gender Inequality'!$A$2:$D$163, 4, FALSE), -1)</f>
        <v>-1</v>
      </c>
      <c r="S114" s="10">
        <f t="shared" si="2"/>
        <v>5</v>
      </c>
    </row>
    <row r="115" spans="1:19" x14ac:dyDescent="0.25">
      <c r="A115" t="s">
        <v>227</v>
      </c>
      <c r="B115" t="s">
        <v>226</v>
      </c>
      <c r="C115" s="10">
        <f>IFERROR(VLOOKUP(A115, 'Poverty Index'!$A$2:$B$102, 2, FALSE), -1)</f>
        <v>4</v>
      </c>
      <c r="D115" s="10">
        <f>IFERROR(VLOOKUP(A115, 'Human Freedom Index'!$A$2:$B$163, 2, FALSE), -1)</f>
        <v>7</v>
      </c>
      <c r="E115" s="10">
        <f>IFERROR(VLOOKUP(A115, 'Global Peace Index'!$A$2:$B$163, 2, FALSE), -1)</f>
        <v>4</v>
      </c>
      <c r="F115" s="10">
        <f>IFERROR(VLOOKUP(A115, Militarization!$A$2:$B$156, 2, FALSE), -1)</f>
        <v>7</v>
      </c>
      <c r="G115" s="10">
        <f>IFERROR(VLOOKUP(A115, 'Global Burden of Disease'!$A$2:$B$197, 2, FALSE), -1)</f>
        <v>2</v>
      </c>
      <c r="H115" s="10">
        <f>IFERROR(VLOOKUP(A115, 'Human Development Index'!$A$2:$B$190, 2, FALSE), -1)</f>
        <v>7</v>
      </c>
      <c r="I115" s="10">
        <f>IFERROR(VLOOKUP(A115, 'Environmental Sustainability'!$A$2:$B$181, 2, FALSE), -1)</f>
        <v>9</v>
      </c>
      <c r="J115" s="10">
        <f>IFERROR(VLOOKUP(A115, 'Gender Inequality'!$A$2:$B$163, 2, FALSE), -1)</f>
        <v>7</v>
      </c>
      <c r="K115" s="10">
        <f>IFERROR(VLOOKUP(A115, 'Poverty Index'!$A$2:$D$102, 4, FALSE), -1)</f>
        <v>0.26064398999999999</v>
      </c>
      <c r="L115" s="10">
        <f>IFERROR(VLOOKUP(A115, 'Poverty Index'!$A$2:$D$163, 4, FALSE), -1)</f>
        <v>0.26064398999999999</v>
      </c>
      <c r="M115" s="10">
        <f>IFERROR(VLOOKUP(A115, 'Global Peace Index'!$A$2:$D$163, 4, FALSE), -1)</f>
        <v>2.2869999999999999</v>
      </c>
      <c r="N115" s="10">
        <f>IFERROR(VLOOKUP(C115, 'Global Peace Index'!$A$2:$D$163, 4, FALSE), -1)</f>
        <v>-1</v>
      </c>
      <c r="O115" s="10">
        <f>IFERROR(VLOOKUP(A115, 'Global Burden of Disease'!$A$2:$D$197, 4, FALSE), -1)</f>
        <v>36334.269999999997</v>
      </c>
      <c r="P115" s="10">
        <f>IFERROR(VLOOKUP(A115, 'Human Development Index'!$A$2:$D$190, 4, FALSE), -1)</f>
        <v>0.54600000000000004</v>
      </c>
      <c r="Q115" s="10">
        <f>IFERROR(VLOOKUP(A115, 'Environmental Sustainability'!$A$2:$D$181, 4, FALSE), -1)</f>
        <v>27.7</v>
      </c>
      <c r="R115" s="10">
        <f>IFERROR(VLOOKUP(A115, 'Gender Inequality'!$A$2:$D$163, 4, FALSE), -1)</f>
        <v>0.63400000000000001</v>
      </c>
      <c r="S115" s="10">
        <f t="shared" si="2"/>
        <v>5.875</v>
      </c>
    </row>
    <row r="116" spans="1:19" x14ac:dyDescent="0.25">
      <c r="A116" t="s">
        <v>229</v>
      </c>
      <c r="B116" t="s">
        <v>228</v>
      </c>
      <c r="C116" s="10">
        <f>IFERROR(VLOOKUP(A116, 'Poverty Index'!$A$2:$B$102, 2, FALSE), -1)</f>
        <v>-1</v>
      </c>
      <c r="D116" s="10">
        <f>IFERROR(VLOOKUP(A116, 'Human Freedom Index'!$A$2:$B$163, 2, FALSE), -1)</f>
        <v>2</v>
      </c>
      <c r="E116" s="10">
        <f>IFERROR(VLOOKUP(A116, 'Global Peace Index'!$A$2:$B$163, 2, FALSE), -1)</f>
        <v>1</v>
      </c>
      <c r="F116" s="10">
        <f>IFERROR(VLOOKUP(A116, Militarization!$A$2:$B$156, 2, FALSE), -1)</f>
        <v>4</v>
      </c>
      <c r="G116" s="10">
        <f>IFERROR(VLOOKUP(A116, 'Global Burden of Disease'!$A$2:$B$197, 2, FALSE), -1)</f>
        <v>1</v>
      </c>
      <c r="H116" s="10">
        <f>IFERROR(VLOOKUP(A116, 'Human Development Index'!$A$2:$B$190, 2, FALSE), -1)</f>
        <v>2</v>
      </c>
      <c r="I116" s="10">
        <f>IFERROR(VLOOKUP(A116, 'Environmental Sustainability'!$A$2:$B$181, 2, FALSE), -1)</f>
        <v>6</v>
      </c>
      <c r="J116" s="10">
        <f>IFERROR(VLOOKUP(A116, 'Gender Inequality'!$A$2:$B$163, 2, FALSE), -1)</f>
        <v>4</v>
      </c>
      <c r="K116" s="10">
        <f>IFERROR(VLOOKUP(A116, 'Poverty Index'!$A$2:$D$102, 4, FALSE), -1)</f>
        <v>-1</v>
      </c>
      <c r="L116" s="10">
        <f>IFERROR(VLOOKUP(A116, 'Poverty Index'!$A$2:$D$163, 4, FALSE), -1)</f>
        <v>-1</v>
      </c>
      <c r="M116" s="10">
        <f>IFERROR(VLOOKUP(A116, 'Global Peace Index'!$A$2:$D$163, 4, FALSE), -1)</f>
        <v>1.544</v>
      </c>
      <c r="N116" s="10">
        <f>IFERROR(VLOOKUP(C116, 'Global Peace Index'!$A$2:$D$163, 4, FALSE), -1)</f>
        <v>-1</v>
      </c>
      <c r="O116" s="10">
        <f>IFERROR(VLOOKUP(A116, 'Global Burden of Disease'!$A$2:$D$197, 4, FALSE), -1)</f>
        <v>27765.55</v>
      </c>
      <c r="P116" s="10">
        <f>IFERROR(VLOOKUP(A116, 'Human Development Index'!$A$2:$D$190, 4, FALSE), -1)</f>
        <v>0.80400000000000005</v>
      </c>
      <c r="Q116" s="10">
        <f>IFERROR(VLOOKUP(A116, 'Environmental Sustainability'!$A$2:$D$181, 4, FALSE), -1)</f>
        <v>45.1</v>
      </c>
      <c r="R116" s="10">
        <f>IFERROR(VLOOKUP(A116, 'Gender Inequality'!$A$2:$D$163, 4, FALSE), -1)</f>
        <v>0.34699999999999998</v>
      </c>
      <c r="S116" s="10">
        <f t="shared" si="2"/>
        <v>2.8571428571428572</v>
      </c>
    </row>
    <row r="117" spans="1:19" x14ac:dyDescent="0.25">
      <c r="A117" t="s">
        <v>210</v>
      </c>
      <c r="B117" t="s">
        <v>209</v>
      </c>
      <c r="C117" s="10">
        <f>IFERROR(VLOOKUP(A117, 'Poverty Index'!$A$2:$B$102, 2, FALSE), -1)</f>
        <v>0</v>
      </c>
      <c r="D117" s="10">
        <f>IFERROR(VLOOKUP(A117, 'Human Freedom Index'!$A$2:$B$163, 2, FALSE), -1)</f>
        <v>4</v>
      </c>
      <c r="E117" s="10">
        <f>IFERROR(VLOOKUP(A117, 'Global Peace Index'!$A$2:$B$163, 2, FALSE), -1)</f>
        <v>5</v>
      </c>
      <c r="F117" s="10">
        <f>IFERROR(VLOOKUP(A117, Militarization!$A$2:$B$156, 2, FALSE), -1)</f>
        <v>5</v>
      </c>
      <c r="G117" s="10">
        <f>IFERROR(VLOOKUP(A117, 'Global Burden of Disease'!$A$2:$B$197, 2, FALSE), -1)</f>
        <v>1</v>
      </c>
      <c r="H117" s="10">
        <f>IFERROR(VLOOKUP(A117, 'Human Development Index'!$A$2:$B$190, 2, FALSE), -1)</f>
        <v>3</v>
      </c>
      <c r="I117" s="10">
        <f>IFERROR(VLOOKUP(A117, 'Environmental Sustainability'!$A$2:$B$181, 2, FALSE), -1)</f>
        <v>4</v>
      </c>
      <c r="J117" s="10">
        <f>IFERROR(VLOOKUP(A117, 'Gender Inequality'!$A$2:$B$163, 2, FALSE), -1)</f>
        <v>3</v>
      </c>
      <c r="K117" s="10">
        <f>IFERROR(VLOOKUP(A117, 'Poverty Index'!$A$2:$D$102, 4, FALSE), -1)</f>
        <v>2.4719999999999999E-2</v>
      </c>
      <c r="L117" s="10">
        <f>IFERROR(VLOOKUP(A117, 'Poverty Index'!$A$2:$D$163, 4, FALSE), -1)</f>
        <v>2.4719999999999999E-2</v>
      </c>
      <c r="M117" s="10">
        <f>IFERROR(VLOOKUP(A117, 'Global Peace Index'!$A$2:$D$163, 4, FALSE), -1)</f>
        <v>2.5720000000000001</v>
      </c>
      <c r="N117" s="10">
        <f>IFERROR(VLOOKUP(C117, 'Global Peace Index'!$A$2:$D$163, 4, FALSE), -1)</f>
        <v>-1</v>
      </c>
      <c r="O117" s="10">
        <f>IFERROR(VLOOKUP(A117, 'Global Burden of Disease'!$A$2:$D$197, 4, FALSE), -1)</f>
        <v>26181.89</v>
      </c>
      <c r="P117" s="10">
        <f>IFERROR(VLOOKUP(A117, 'Human Development Index'!$A$2:$D$190, 4, FALSE), -1)</f>
        <v>0.77900000000000003</v>
      </c>
      <c r="Q117" s="10">
        <f>IFERROR(VLOOKUP(A117, 'Environmental Sustainability'!$A$2:$D$181, 4, FALSE), -1)</f>
        <v>52.6</v>
      </c>
      <c r="R117" s="10">
        <f>IFERROR(VLOOKUP(A117, 'Gender Inequality'!$A$2:$D$163, 4, FALSE), -1)</f>
        <v>0.32200000000000001</v>
      </c>
      <c r="S117" s="10">
        <f t="shared" si="2"/>
        <v>3.125</v>
      </c>
    </row>
    <row r="118" spans="1:19" x14ac:dyDescent="0.25">
      <c r="A118" t="s">
        <v>364</v>
      </c>
      <c r="B118" t="s">
        <v>113</v>
      </c>
      <c r="C118" s="10">
        <f>IFERROR(VLOOKUP(A118, 'Poverty Index'!$A$2:$B$102, 2, FALSE), -1)</f>
        <v>-1</v>
      </c>
      <c r="D118" s="10">
        <f>IFERROR(VLOOKUP(A118, 'Human Freedom Index'!$A$2:$B$163, 2, FALSE), -1)</f>
        <v>-1</v>
      </c>
      <c r="E118" s="10">
        <f>IFERROR(VLOOKUP(A118, 'Global Peace Index'!$A$2:$B$163, 2, FALSE), -1)</f>
        <v>-1</v>
      </c>
      <c r="F118" s="10">
        <f>IFERROR(VLOOKUP(A118, Militarization!$A$2:$B$156, 2, FALSE), -1)</f>
        <v>-1</v>
      </c>
      <c r="G118" s="10">
        <f>IFERROR(VLOOKUP(A118, 'Global Burden of Disease'!$A$2:$B$197, 2, FALSE), -1)</f>
        <v>3</v>
      </c>
      <c r="H118" s="10">
        <f>IFERROR(VLOOKUP(A118, 'Human Development Index'!$A$2:$B$190, 2, FALSE), -1)</f>
        <v>5</v>
      </c>
      <c r="I118" s="10">
        <f>IFERROR(VLOOKUP(A118, 'Environmental Sustainability'!$A$2:$B$181, 2, FALSE), -1)</f>
        <v>8</v>
      </c>
      <c r="J118" s="10">
        <f>IFERROR(VLOOKUP(A118, 'Gender Inequality'!$A$2:$B$163, 2, FALSE), -1)</f>
        <v>-1</v>
      </c>
      <c r="K118" s="10">
        <f>IFERROR(VLOOKUP(A118, 'Poverty Index'!$A$2:$D$102, 4, FALSE), -1)</f>
        <v>-1</v>
      </c>
      <c r="L118" s="10">
        <f>IFERROR(VLOOKUP(A118, 'Poverty Index'!$A$2:$D$163, 4, FALSE), -1)</f>
        <v>-1</v>
      </c>
      <c r="M118" s="10">
        <f>IFERROR(VLOOKUP(A118, 'Global Peace Index'!$A$2:$D$163, 4, FALSE), -1)</f>
        <v>-1</v>
      </c>
      <c r="N118" s="10">
        <f>IFERROR(VLOOKUP(C118, 'Global Peace Index'!$A$2:$D$163, 4, FALSE), -1)</f>
        <v>-1</v>
      </c>
      <c r="O118" s="10">
        <f>IFERROR(VLOOKUP(A118, 'Global Burden of Disease'!$A$2:$D$197, 4, FALSE), -1)</f>
        <v>41774.400000000001</v>
      </c>
      <c r="P118" s="10">
        <f>IFERROR(VLOOKUP(A118, 'Human Development Index'!$A$2:$D$190, 4, FALSE), -1)</f>
        <v>0.62</v>
      </c>
      <c r="Q118" s="10">
        <f>IFERROR(VLOOKUP(A118, 'Environmental Sustainability'!$A$2:$D$181, 4, FALSE), -1)</f>
        <v>33</v>
      </c>
      <c r="R118" s="10">
        <f>IFERROR(VLOOKUP(A118, 'Gender Inequality'!$A$2:$D$163, 4, FALSE), -1)</f>
        <v>-1</v>
      </c>
      <c r="S118" s="10">
        <f t="shared" si="2"/>
        <v>5.333333333333333</v>
      </c>
    </row>
    <row r="119" spans="1:19" x14ac:dyDescent="0.25">
      <c r="A119" t="s">
        <v>400</v>
      </c>
      <c r="B119" t="s">
        <v>204</v>
      </c>
      <c r="C119" s="10">
        <f>IFERROR(VLOOKUP(A119, 'Poverty Index'!$A$2:$B$102, 2, FALSE), -1)</f>
        <v>0</v>
      </c>
      <c r="D119" s="10">
        <f>IFERROR(VLOOKUP(A119, 'Human Freedom Index'!$A$2:$B$163, 2, FALSE), -1)</f>
        <v>3</v>
      </c>
      <c r="E119" s="10">
        <f>IFERROR(VLOOKUP(A119, 'Global Peace Index'!$A$2:$B$163, 2, FALSE), -1)</f>
        <v>3</v>
      </c>
      <c r="F119" s="10">
        <f>IFERROR(VLOOKUP(A119, Militarization!$A$2:$B$156, 2, FALSE), -1)</f>
        <v>6</v>
      </c>
      <c r="G119" s="10">
        <f>IFERROR(VLOOKUP(A119, 'Global Burden of Disease'!$A$2:$B$197, 2, FALSE), -1)</f>
        <v>1</v>
      </c>
      <c r="H119" s="10">
        <f>IFERROR(VLOOKUP(A119, 'Human Development Index'!$A$2:$B$190, 2, FALSE), -1)</f>
        <v>3</v>
      </c>
      <c r="I119" s="10">
        <f>IFERROR(VLOOKUP(A119, 'Environmental Sustainability'!$A$2:$B$181, 2, FALSE), -1)</f>
        <v>6</v>
      </c>
      <c r="J119" s="10">
        <f>IFERROR(VLOOKUP(A119, 'Gender Inequality'!$A$2:$B$163, 2, FALSE), -1)</f>
        <v>2</v>
      </c>
      <c r="K119" s="10">
        <f>IFERROR(VLOOKUP(A119, 'Poverty Index'!$A$2:$D$102, 4, FALSE), -1)</f>
        <v>3.5339099999999999E-3</v>
      </c>
      <c r="L119" s="10">
        <f>IFERROR(VLOOKUP(A119, 'Poverty Index'!$A$2:$D$163, 4, FALSE), -1)</f>
        <v>3.5339099999999999E-3</v>
      </c>
      <c r="M119" s="10">
        <f>IFERROR(VLOOKUP(A119, 'Global Peace Index'!$A$2:$D$163, 4, FALSE), -1)</f>
        <v>1.95</v>
      </c>
      <c r="N119" s="10">
        <f>IFERROR(VLOOKUP(C119, 'Global Peace Index'!$A$2:$D$163, 4, FALSE), -1)</f>
        <v>-1</v>
      </c>
      <c r="O119" s="10">
        <f>IFERROR(VLOOKUP(A119, 'Global Burden of Disease'!$A$2:$D$197, 4, FALSE), -1)</f>
        <v>31126.03</v>
      </c>
      <c r="P119" s="10">
        <f>IFERROR(VLOOKUP(A119, 'Human Development Index'!$A$2:$D$190, 4, FALSE), -1)</f>
        <v>0.75</v>
      </c>
      <c r="Q119" s="10">
        <f>IFERROR(VLOOKUP(A119, 'Environmental Sustainability'!$A$2:$D$181, 4, FALSE), -1)</f>
        <v>44.4</v>
      </c>
      <c r="R119" s="10">
        <f>IFERROR(VLOOKUP(A119, 'Gender Inequality'!$A$2:$D$163, 4, FALSE), -1)</f>
        <v>0.20399999999999999</v>
      </c>
      <c r="S119" s="10">
        <f t="shared" si="2"/>
        <v>3</v>
      </c>
    </row>
    <row r="120" spans="1:19" x14ac:dyDescent="0.25">
      <c r="A120" t="s">
        <v>222</v>
      </c>
      <c r="B120" t="s">
        <v>221</v>
      </c>
      <c r="C120" s="10">
        <f>IFERROR(VLOOKUP(A120, 'Poverty Index'!$A$2:$B$102, 2, FALSE), -1)</f>
        <v>0</v>
      </c>
      <c r="D120" s="10">
        <f>IFERROR(VLOOKUP(A120, 'Human Freedom Index'!$A$2:$B$163, 2, FALSE), -1)</f>
        <v>2</v>
      </c>
      <c r="E120" s="10">
        <f>IFERROR(VLOOKUP(A120, 'Global Peace Index'!$A$2:$B$163, 2, FALSE), -1)</f>
        <v>2</v>
      </c>
      <c r="F120" s="10">
        <f>IFERROR(VLOOKUP(A120, Militarization!$A$2:$B$156, 2, FALSE), -1)</f>
        <v>8</v>
      </c>
      <c r="G120" s="10">
        <f>IFERROR(VLOOKUP(A120, 'Global Burden of Disease'!$A$2:$B$197, 2, FALSE), -1)</f>
        <v>2</v>
      </c>
      <c r="H120" s="10">
        <f>IFERROR(VLOOKUP(A120, 'Human Development Index'!$A$2:$B$190, 2, FALSE), -1)</f>
        <v>3</v>
      </c>
      <c r="I120" s="10">
        <f>IFERROR(VLOOKUP(A120, 'Environmental Sustainability'!$A$2:$B$181, 2, FALSE), -1)</f>
        <v>8</v>
      </c>
      <c r="J120" s="10">
        <f>IFERROR(VLOOKUP(A120, 'Gender Inequality'!$A$2:$B$163, 2, FALSE), -1)</f>
        <v>3</v>
      </c>
      <c r="K120" s="10">
        <f>IFERROR(VLOOKUP(A120, 'Poverty Index'!$A$2:$D$102, 4, FALSE), -1)</f>
        <v>4.2342280000000003E-2</v>
      </c>
      <c r="L120" s="10">
        <f>IFERROR(VLOOKUP(A120, 'Poverty Index'!$A$2:$D$163, 4, FALSE), -1)</f>
        <v>4.2342280000000003E-2</v>
      </c>
      <c r="M120" s="10">
        <f>IFERROR(VLOOKUP(A120, 'Global Peace Index'!$A$2:$D$163, 4, FALSE), -1)</f>
        <v>1.7230000000000001</v>
      </c>
      <c r="N120" s="10">
        <f>IFERROR(VLOOKUP(C120, 'Global Peace Index'!$A$2:$D$163, 4, FALSE), -1)</f>
        <v>-1</v>
      </c>
      <c r="O120" s="10">
        <f>IFERROR(VLOOKUP(A120, 'Global Burden of Disease'!$A$2:$D$197, 4, FALSE), -1)</f>
        <v>37723.54</v>
      </c>
      <c r="P120" s="10">
        <f>IFERROR(VLOOKUP(A120, 'Human Development Index'!$A$2:$D$190, 4, FALSE), -1)</f>
        <v>0.73699999999999999</v>
      </c>
      <c r="Q120" s="10">
        <f>IFERROR(VLOOKUP(A120, 'Environmental Sustainability'!$A$2:$D$181, 4, FALSE), -1)</f>
        <v>32.200000000000003</v>
      </c>
      <c r="R120" s="10">
        <f>IFERROR(VLOOKUP(A120, 'Gender Inequality'!$A$2:$D$163, 4, FALSE), -1)</f>
        <v>0.32200000000000001</v>
      </c>
      <c r="S120" s="10">
        <f t="shared" si="2"/>
        <v>3.5</v>
      </c>
    </row>
    <row r="121" spans="1:19" x14ac:dyDescent="0.25">
      <c r="A121" t="s">
        <v>220</v>
      </c>
      <c r="B121" t="s">
        <v>219</v>
      </c>
      <c r="C121" s="10">
        <f>IFERROR(VLOOKUP(A121, 'Poverty Index'!$A$2:$B$102, 2, FALSE), -1)</f>
        <v>0</v>
      </c>
      <c r="D121" s="10">
        <f>IFERROR(VLOOKUP(A121, 'Human Freedom Index'!$A$2:$B$163, 2, FALSE), -1)</f>
        <v>2</v>
      </c>
      <c r="E121" s="10">
        <f>IFERROR(VLOOKUP(A121, 'Global Peace Index'!$A$2:$B$163, 2, FALSE), -1)</f>
        <v>3</v>
      </c>
      <c r="F121" s="10">
        <f>IFERROR(VLOOKUP(A121, Militarization!$A$2:$B$156, 2, FALSE), -1)</f>
        <v>6</v>
      </c>
      <c r="G121" s="10">
        <f>IFERROR(VLOOKUP(A121, 'Global Burden of Disease'!$A$2:$B$197, 2, FALSE), -1)</f>
        <v>1</v>
      </c>
      <c r="H121" s="10">
        <f>IFERROR(VLOOKUP(A121, 'Human Development Index'!$A$2:$B$190, 2, FALSE), -1)</f>
        <v>2</v>
      </c>
      <c r="I121" s="10">
        <f>IFERROR(VLOOKUP(A121, 'Environmental Sustainability'!$A$2:$B$181, 2, FALSE), -1)</f>
        <v>6</v>
      </c>
      <c r="J121" s="10">
        <f>IFERROR(VLOOKUP(A121, 'Gender Inequality'!$A$2:$B$163, 2, FALSE), -1)</f>
        <v>1</v>
      </c>
      <c r="K121" s="10">
        <f>IFERROR(VLOOKUP(A121, 'Poverty Index'!$A$2:$D$102, 4, FALSE), -1)</f>
        <v>1.74851E-3</v>
      </c>
      <c r="L121" s="10">
        <f>IFERROR(VLOOKUP(A121, 'Poverty Index'!$A$2:$D$163, 4, FALSE), -1)</f>
        <v>1.74851E-3</v>
      </c>
      <c r="M121" s="10">
        <f>IFERROR(VLOOKUP(A121, 'Global Peace Index'!$A$2:$D$163, 4, FALSE), -1)</f>
        <v>1.944</v>
      </c>
      <c r="N121" s="10">
        <f>IFERROR(VLOOKUP(C121, 'Global Peace Index'!$A$2:$D$163, 4, FALSE), -1)</f>
        <v>-1</v>
      </c>
      <c r="O121" s="10">
        <f>IFERROR(VLOOKUP(A121, 'Global Burden of Disease'!$A$2:$D$197, 4, FALSE), -1)</f>
        <v>23975.99</v>
      </c>
      <c r="P121" s="10">
        <f>IFERROR(VLOOKUP(A121, 'Human Development Index'!$A$2:$D$190, 4, FALSE), -1)</f>
        <v>0.82899999999999996</v>
      </c>
      <c r="Q121" s="10">
        <f>IFERROR(VLOOKUP(A121, 'Environmental Sustainability'!$A$2:$D$181, 4, FALSE), -1)</f>
        <v>46.3</v>
      </c>
      <c r="R121" s="10">
        <f>IFERROR(VLOOKUP(A121, 'Gender Inequality'!$A$2:$D$163, 4, FALSE), -1)</f>
        <v>0.109</v>
      </c>
      <c r="S121" s="10">
        <f t="shared" si="2"/>
        <v>2.625</v>
      </c>
    </row>
    <row r="122" spans="1:19" x14ac:dyDescent="0.25">
      <c r="A122" t="s">
        <v>203</v>
      </c>
      <c r="B122" t="s">
        <v>202</v>
      </c>
      <c r="C122" s="10">
        <f>IFERROR(VLOOKUP(A122, 'Poverty Index'!$A$2:$B$102, 2, FALSE), -1)</f>
        <v>1</v>
      </c>
      <c r="D122" s="10">
        <f>IFERROR(VLOOKUP(A122, 'Human Freedom Index'!$A$2:$B$163, 2, FALSE), -1)</f>
        <v>5</v>
      </c>
      <c r="E122" s="10">
        <f>IFERROR(VLOOKUP(A122, 'Global Peace Index'!$A$2:$B$163, 2, FALSE), -1)</f>
        <v>3</v>
      </c>
      <c r="F122" s="10">
        <f>IFERROR(VLOOKUP(A122, Militarization!$A$2:$B$156, 2, FALSE), -1)</f>
        <v>7</v>
      </c>
      <c r="G122" s="10">
        <f>IFERROR(VLOOKUP(A122, 'Global Burden of Disease'!$A$2:$B$197, 2, FALSE), -1)</f>
        <v>1</v>
      </c>
      <c r="H122" s="10">
        <f>IFERROR(VLOOKUP(A122, 'Human Development Index'!$A$2:$B$190, 2, FALSE), -1)</f>
        <v>4</v>
      </c>
      <c r="I122" s="10">
        <f>IFERROR(VLOOKUP(A122, 'Environmental Sustainability'!$A$2:$B$181, 2, FALSE), -1)</f>
        <v>6</v>
      </c>
      <c r="J122" s="10">
        <f>IFERROR(VLOOKUP(A122, 'Gender Inequality'!$A$2:$B$163, 2, FALSE), -1)</f>
        <v>5</v>
      </c>
      <c r="K122" s="10">
        <f>IFERROR(VLOOKUP(A122, 'Poverty Index'!$A$2:$D$102, 4, FALSE), -1)</f>
        <v>8.4816329999999995E-2</v>
      </c>
      <c r="L122" s="10">
        <f>IFERROR(VLOOKUP(A122, 'Poverty Index'!$A$2:$D$163, 4, FALSE), -1)</f>
        <v>8.4816329999999995E-2</v>
      </c>
      <c r="M122" s="10">
        <f>IFERROR(VLOOKUP(A122, 'Global Peace Index'!$A$2:$D$163, 4, FALSE), -1)</f>
        <v>2.0569999999999999</v>
      </c>
      <c r="N122" s="10">
        <f>IFERROR(VLOOKUP(C122, 'Global Peace Index'!$A$2:$D$163, 4, FALSE), -1)</f>
        <v>-1</v>
      </c>
      <c r="O122" s="10">
        <f>IFERROR(VLOOKUP(A122, 'Global Burden of Disease'!$A$2:$D$197, 4, FALSE), -1)</f>
        <v>31139.91</v>
      </c>
      <c r="P122" s="10">
        <f>IFERROR(VLOOKUP(A122, 'Human Development Index'!$A$2:$D$190, 4, FALSE), -1)</f>
        <v>0.68600000000000005</v>
      </c>
      <c r="Q122" s="10">
        <f>IFERROR(VLOOKUP(A122, 'Environmental Sustainability'!$A$2:$D$181, 4, FALSE), -1)</f>
        <v>42.3</v>
      </c>
      <c r="R122" s="10">
        <f>IFERROR(VLOOKUP(A122, 'Gender Inequality'!$A$2:$D$163, 4, FALSE), -1)</f>
        <v>0.45400000000000001</v>
      </c>
      <c r="S122" s="10">
        <f t="shared" si="2"/>
        <v>4</v>
      </c>
    </row>
    <row r="123" spans="1:19" x14ac:dyDescent="0.25">
      <c r="A123" t="s">
        <v>225</v>
      </c>
      <c r="B123" t="s">
        <v>224</v>
      </c>
      <c r="C123" s="10">
        <f>IFERROR(VLOOKUP(A123, 'Poverty Index'!$A$2:$B$102, 2, FALSE), -1)</f>
        <v>6</v>
      </c>
      <c r="D123" s="10">
        <f>IFERROR(VLOOKUP(A123, 'Human Freedom Index'!$A$2:$B$163, 2, FALSE), -1)</f>
        <v>4</v>
      </c>
      <c r="E123" s="10">
        <f>IFERROR(VLOOKUP(A123, 'Global Peace Index'!$A$2:$B$163, 2, FALSE), -1)</f>
        <v>4</v>
      </c>
      <c r="F123" s="10">
        <f>IFERROR(VLOOKUP(A123, Militarization!$A$2:$B$156, 2, FALSE), -1)</f>
        <v>5</v>
      </c>
      <c r="G123" s="10">
        <f>IFERROR(VLOOKUP(A123, 'Global Burden of Disease'!$A$2:$B$197, 2, FALSE), -1)</f>
        <v>6</v>
      </c>
      <c r="H123" s="10">
        <f>IFERROR(VLOOKUP(A123, 'Human Development Index'!$A$2:$B$190, 2, FALSE), -1)</f>
        <v>8</v>
      </c>
      <c r="I123" s="10">
        <f>IFERROR(VLOOKUP(A123, 'Environmental Sustainability'!$A$2:$B$181, 2, FALSE), -1)</f>
        <v>8</v>
      </c>
      <c r="J123" s="10">
        <f>IFERROR(VLOOKUP(A123, 'Gender Inequality'!$A$2:$B$163, 2, FALSE), -1)</f>
        <v>6</v>
      </c>
      <c r="K123" s="10">
        <f>IFERROR(VLOOKUP(A123, 'Poverty Index'!$A$2:$D$102, 4, FALSE), -1)</f>
        <v>0.41070541999999999</v>
      </c>
      <c r="L123" s="10">
        <f>IFERROR(VLOOKUP(A123, 'Poverty Index'!$A$2:$D$163, 4, FALSE), -1)</f>
        <v>0.41070541999999999</v>
      </c>
      <c r="M123" s="10">
        <f>IFERROR(VLOOKUP(A123, 'Global Peace Index'!$A$2:$D$163, 4, FALSE), -1)</f>
        <v>2.1349999999999998</v>
      </c>
      <c r="N123" s="10">
        <f>IFERROR(VLOOKUP(C123, 'Global Peace Index'!$A$2:$D$163, 4, FALSE), -1)</f>
        <v>-1</v>
      </c>
      <c r="O123" s="10">
        <f>IFERROR(VLOOKUP(A123, 'Global Burden of Disease'!$A$2:$D$197, 4, FALSE), -1)</f>
        <v>65564.929999999993</v>
      </c>
      <c r="P123" s="10">
        <f>IFERROR(VLOOKUP(A123, 'Human Development Index'!$A$2:$D$190, 4, FALSE), -1)</f>
        <v>0.45600000000000002</v>
      </c>
      <c r="Q123" s="10">
        <f>IFERROR(VLOOKUP(A123, 'Environmental Sustainability'!$A$2:$D$181, 4, FALSE), -1)</f>
        <v>33.9</v>
      </c>
      <c r="R123" s="10">
        <f>IFERROR(VLOOKUP(A123, 'Gender Inequality'!$A$2:$D$163, 4, FALSE), -1)</f>
        <v>0.52300000000000002</v>
      </c>
      <c r="S123" s="10">
        <f t="shared" si="2"/>
        <v>5.875</v>
      </c>
    </row>
    <row r="124" spans="1:19" x14ac:dyDescent="0.25">
      <c r="A124" t="s">
        <v>218</v>
      </c>
      <c r="B124" t="s">
        <v>217</v>
      </c>
      <c r="C124" s="10">
        <f>IFERROR(VLOOKUP(A124, 'Poverty Index'!$A$2:$B$102, 2, FALSE), -1)</f>
        <v>2</v>
      </c>
      <c r="D124" s="10">
        <f>IFERROR(VLOOKUP(A124, 'Human Freedom Index'!$A$2:$B$163, 2, FALSE), -1)</f>
        <v>6</v>
      </c>
      <c r="E124" s="10">
        <f>IFERROR(VLOOKUP(A124, 'Global Peace Index'!$A$2:$B$163, 2, FALSE), -1)</f>
        <v>5</v>
      </c>
      <c r="F124" s="10">
        <f>IFERROR(VLOOKUP(A124, Militarization!$A$2:$B$156, 2, FALSE), -1)</f>
        <v>7</v>
      </c>
      <c r="G124" s="10">
        <f>IFERROR(VLOOKUP(A124, 'Global Burden of Disease'!$A$2:$B$197, 2, FALSE), -1)</f>
        <v>2</v>
      </c>
      <c r="H124" s="10">
        <f>IFERROR(VLOOKUP(A124, 'Human Development Index'!$A$2:$B$190, 2, FALSE), -1)</f>
        <v>6</v>
      </c>
      <c r="I124" s="10">
        <f>IFERROR(VLOOKUP(A124, 'Environmental Sustainability'!$A$2:$B$181, 2, FALSE), -1)</f>
        <v>9</v>
      </c>
      <c r="J124" s="10">
        <f>IFERROR(VLOOKUP(A124, 'Gender Inequality'!$A$2:$B$163, 2, FALSE), -1)</f>
        <v>5</v>
      </c>
      <c r="K124" s="10">
        <f>IFERROR(VLOOKUP(A124, 'Poverty Index'!$A$2:$D$102, 4, FALSE), -1)</f>
        <v>0.17584622999999999</v>
      </c>
      <c r="L124" s="10">
        <f>IFERROR(VLOOKUP(A124, 'Poverty Index'!$A$2:$D$163, 4, FALSE), -1)</f>
        <v>0.17584622999999999</v>
      </c>
      <c r="M124" s="10">
        <f>IFERROR(VLOOKUP(A124, 'Global Peace Index'!$A$2:$D$163, 4, FALSE), -1)</f>
        <v>2.4239999999999999</v>
      </c>
      <c r="N124" s="10">
        <f>IFERROR(VLOOKUP(C124, 'Global Peace Index'!$A$2:$D$163, 4, FALSE), -1)</f>
        <v>-1</v>
      </c>
      <c r="O124" s="10">
        <f>IFERROR(VLOOKUP(A124, 'Global Burden of Disease'!$A$2:$D$197, 4, FALSE), -1)</f>
        <v>39364.42</v>
      </c>
      <c r="P124" s="10">
        <f>IFERROR(VLOOKUP(A124, 'Human Development Index'!$A$2:$D$190, 4, FALSE), -1)</f>
        <v>0.58299999999999996</v>
      </c>
      <c r="Q124" s="10">
        <f>IFERROR(VLOOKUP(A124, 'Environmental Sustainability'!$A$2:$D$181, 4, FALSE), -1)</f>
        <v>25.1</v>
      </c>
      <c r="R124" s="10">
        <f>IFERROR(VLOOKUP(A124, 'Gender Inequality'!$A$2:$D$163, 4, FALSE), -1)</f>
        <v>0.47799999999999998</v>
      </c>
      <c r="S124" s="10">
        <f t="shared" si="2"/>
        <v>5.25</v>
      </c>
    </row>
    <row r="125" spans="1:19" x14ac:dyDescent="0.25">
      <c r="A125" t="s">
        <v>235</v>
      </c>
      <c r="B125" t="s">
        <v>234</v>
      </c>
      <c r="C125" s="10">
        <f>IFERROR(VLOOKUP(A125, 'Poverty Index'!$A$2:$B$102, 2, FALSE), -1)</f>
        <v>2</v>
      </c>
      <c r="D125" s="10">
        <f>IFERROR(VLOOKUP(A125, 'Human Freedom Index'!$A$2:$B$163, 2, FALSE), -1)</f>
        <v>3</v>
      </c>
      <c r="E125" s="10">
        <f>IFERROR(VLOOKUP(A125, 'Global Peace Index'!$A$2:$B$163, 2, FALSE), -1)</f>
        <v>3</v>
      </c>
      <c r="F125" s="10">
        <f>IFERROR(VLOOKUP(A125, Militarization!$A$2:$B$156, 2, FALSE), -1)</f>
        <v>6</v>
      </c>
      <c r="G125" s="10">
        <f>IFERROR(VLOOKUP(A125, 'Global Burden of Disease'!$A$2:$B$197, 2, FALSE), -1)</f>
        <v>3</v>
      </c>
      <c r="H125" s="10">
        <f>IFERROR(VLOOKUP(A125, 'Human Development Index'!$A$2:$B$190, 2, FALSE), -1)</f>
        <v>5</v>
      </c>
      <c r="I125" s="10">
        <f>IFERROR(VLOOKUP(A125, 'Environmental Sustainability'!$A$2:$B$181, 2, FALSE), -1)</f>
        <v>7</v>
      </c>
      <c r="J125" s="10">
        <f>IFERROR(VLOOKUP(A125, 'Gender Inequality'!$A$2:$B$163, 2, FALSE), -1)</f>
        <v>5</v>
      </c>
      <c r="K125" s="10">
        <f>IFERROR(VLOOKUP(A125, 'Poverty Index'!$A$2:$D$102, 4, FALSE), -1)</f>
        <v>0.17144883</v>
      </c>
      <c r="L125" s="10">
        <f>IFERROR(VLOOKUP(A125, 'Poverty Index'!$A$2:$D$163, 4, FALSE), -1)</f>
        <v>0.17144883</v>
      </c>
      <c r="M125" s="10">
        <f>IFERROR(VLOOKUP(A125, 'Global Peace Index'!$A$2:$D$163, 4, FALSE), -1)</f>
        <v>1.861</v>
      </c>
      <c r="N125" s="10">
        <f>IFERROR(VLOOKUP(C125, 'Global Peace Index'!$A$2:$D$163, 4, FALSE), -1)</f>
        <v>-1</v>
      </c>
      <c r="O125" s="10">
        <f>IFERROR(VLOOKUP(A125, 'Global Burden of Disease'!$A$2:$D$197, 4, FALSE), -1)</f>
        <v>45245.29</v>
      </c>
      <c r="P125" s="10">
        <f>IFERROR(VLOOKUP(A125, 'Human Development Index'!$A$2:$D$190, 4, FALSE), -1)</f>
        <v>0.64600000000000002</v>
      </c>
      <c r="Q125" s="10">
        <f>IFERROR(VLOOKUP(A125, 'Environmental Sustainability'!$A$2:$D$181, 4, FALSE), -1)</f>
        <v>40.200000000000003</v>
      </c>
      <c r="R125" s="10">
        <f>IFERROR(VLOOKUP(A125, 'Gender Inequality'!$A$2:$D$163, 4, FALSE), -1)</f>
        <v>0.44</v>
      </c>
      <c r="S125" s="10">
        <f t="shared" si="2"/>
        <v>4.25</v>
      </c>
    </row>
    <row r="126" spans="1:19" x14ac:dyDescent="0.25">
      <c r="A126" t="s">
        <v>247</v>
      </c>
      <c r="B126" t="s">
        <v>246</v>
      </c>
      <c r="C126" s="10">
        <f>IFERROR(VLOOKUP(A126, 'Poverty Index'!$A$2:$B$102, 2, FALSE), -1)</f>
        <v>2</v>
      </c>
      <c r="D126" s="10">
        <f>IFERROR(VLOOKUP(A126, 'Human Freedom Index'!$A$2:$B$163, 2, FALSE), -1)</f>
        <v>4</v>
      </c>
      <c r="E126" s="10">
        <f>IFERROR(VLOOKUP(A126, 'Global Peace Index'!$A$2:$B$163, 2, FALSE), -1)</f>
        <v>3</v>
      </c>
      <c r="F126" s="10">
        <f>IFERROR(VLOOKUP(A126, Militarization!$A$2:$B$156, 2, FALSE), -1)</f>
        <v>5</v>
      </c>
      <c r="G126" s="10">
        <f>IFERROR(VLOOKUP(A126, 'Global Burden of Disease'!$A$2:$B$197, 2, FALSE), -1)</f>
        <v>2</v>
      </c>
      <c r="H126" s="10">
        <f>IFERROR(VLOOKUP(A126, 'Human Development Index'!$A$2:$B$190, 2, FALSE), -1)</f>
        <v>6</v>
      </c>
      <c r="I126" s="10">
        <f>IFERROR(VLOOKUP(A126, 'Environmental Sustainability'!$A$2:$B$181, 2, FALSE), -1)</f>
        <v>8</v>
      </c>
      <c r="J126" s="10">
        <f>IFERROR(VLOOKUP(A126, 'Gender Inequality'!$A$2:$B$163, 2, FALSE), -1)</f>
        <v>5</v>
      </c>
      <c r="K126" s="10">
        <f>IFERROR(VLOOKUP(A126, 'Poverty Index'!$A$2:$D$102, 4, FALSE), -1)</f>
        <v>0.14826083000000001</v>
      </c>
      <c r="L126" s="10">
        <f>IFERROR(VLOOKUP(A126, 'Poverty Index'!$A$2:$D$163, 4, FALSE), -1)</f>
        <v>0.14826083000000001</v>
      </c>
      <c r="M126" s="10">
        <f>IFERROR(VLOOKUP(A126, 'Global Peace Index'!$A$2:$D$163, 4, FALSE), -1)</f>
        <v>1.974</v>
      </c>
      <c r="N126" s="10">
        <f>IFERROR(VLOOKUP(C126, 'Global Peace Index'!$A$2:$D$163, 4, FALSE), -1)</f>
        <v>-1</v>
      </c>
      <c r="O126" s="10">
        <f>IFERROR(VLOOKUP(A126, 'Global Burden of Disease'!$A$2:$D$197, 4, FALSE), -1)</f>
        <v>34963.120000000003</v>
      </c>
      <c r="P126" s="10">
        <f>IFERROR(VLOOKUP(A126, 'Human Development Index'!$A$2:$D$190, 4, FALSE), -1)</f>
        <v>0.60199999999999998</v>
      </c>
      <c r="Q126" s="10">
        <f>IFERROR(VLOOKUP(A126, 'Environmental Sustainability'!$A$2:$D$181, 4, FALSE), -1)</f>
        <v>32.700000000000003</v>
      </c>
      <c r="R126" s="10">
        <f>IFERROR(VLOOKUP(A126, 'Gender Inequality'!$A$2:$D$163, 4, FALSE), -1)</f>
        <v>0.45200000000000001</v>
      </c>
      <c r="S126" s="10">
        <f t="shared" si="2"/>
        <v>4.375</v>
      </c>
    </row>
    <row r="127" spans="1:19" x14ac:dyDescent="0.25">
      <c r="A127" t="s">
        <v>243</v>
      </c>
      <c r="B127" t="s">
        <v>242</v>
      </c>
      <c r="C127" s="10">
        <f>IFERROR(VLOOKUP(A127, 'Poverty Index'!$A$2:$B$102, 2, FALSE), -1)</f>
        <v>-1</v>
      </c>
      <c r="D127" s="10">
        <f>IFERROR(VLOOKUP(A127, 'Human Freedom Index'!$A$2:$B$163, 2, FALSE), -1)</f>
        <v>0</v>
      </c>
      <c r="E127" s="10">
        <f>IFERROR(VLOOKUP(A127, 'Global Peace Index'!$A$2:$B$163, 2, FALSE), -1)</f>
        <v>1</v>
      </c>
      <c r="F127" s="10">
        <f>IFERROR(VLOOKUP(A127, Militarization!$A$2:$B$156, 2, FALSE), -1)</f>
        <v>5</v>
      </c>
      <c r="G127" s="10">
        <f>IFERROR(VLOOKUP(A127, 'Global Burden of Disease'!$A$2:$B$197, 2, FALSE), -1)</f>
        <v>0</v>
      </c>
      <c r="H127" s="10">
        <f>IFERROR(VLOOKUP(A127, 'Human Development Index'!$A$2:$B$190, 2, FALSE), -1)</f>
        <v>0</v>
      </c>
      <c r="I127" s="10">
        <f>IFERROR(VLOOKUP(A127, 'Environmental Sustainability'!$A$2:$B$181, 2, FALSE), -1)</f>
        <v>1</v>
      </c>
      <c r="J127" s="10">
        <f>IFERROR(VLOOKUP(A127, 'Gender Inequality'!$A$2:$B$163, 2, FALSE), -1)</f>
        <v>0</v>
      </c>
      <c r="K127" s="10">
        <f>IFERROR(VLOOKUP(A127, 'Poverty Index'!$A$2:$D$102, 4, FALSE), -1)</f>
        <v>-1</v>
      </c>
      <c r="L127" s="10">
        <f>IFERROR(VLOOKUP(A127, 'Poverty Index'!$A$2:$D$163, 4, FALSE), -1)</f>
        <v>-1</v>
      </c>
      <c r="M127" s="10">
        <f>IFERROR(VLOOKUP(A127, 'Global Peace Index'!$A$2:$D$163, 4, FALSE), -1)</f>
        <v>1.528</v>
      </c>
      <c r="N127" s="10">
        <f>IFERROR(VLOOKUP(C127, 'Global Peace Index'!$A$2:$D$163, 4, FALSE), -1)</f>
        <v>-1</v>
      </c>
      <c r="O127" s="10">
        <f>IFERROR(VLOOKUP(A127, 'Global Burden of Disease'!$A$2:$D$197, 4, FALSE), -1)</f>
        <v>18716.150000000001</v>
      </c>
      <c r="P127" s="10">
        <f>IFERROR(VLOOKUP(A127, 'Human Development Index'!$A$2:$D$190, 4, FALSE), -1)</f>
        <v>0.94399999999999995</v>
      </c>
      <c r="Q127" s="10">
        <f>IFERROR(VLOOKUP(A127, 'Environmental Sustainability'!$A$2:$D$181, 4, FALSE), -1)</f>
        <v>75.3</v>
      </c>
      <c r="R127" s="10">
        <f>IFERROR(VLOOKUP(A127, 'Gender Inequality'!$A$2:$D$163, 4, FALSE), -1)</f>
        <v>4.2999999999999997E-2</v>
      </c>
      <c r="S127" s="10">
        <f t="shared" si="2"/>
        <v>1</v>
      </c>
    </row>
    <row r="128" spans="1:19" x14ac:dyDescent="0.25">
      <c r="A128" t="s">
        <v>373</v>
      </c>
      <c r="B128" t="s">
        <v>248</v>
      </c>
      <c r="C128" s="10">
        <f>IFERROR(VLOOKUP(A128, 'Poverty Index'!$A$2:$B$102, 2, FALSE), -1)</f>
        <v>-1</v>
      </c>
      <c r="D128" s="10">
        <f>IFERROR(VLOOKUP(A128, 'Human Freedom Index'!$A$2:$B$163, 2, FALSE), -1)</f>
        <v>0</v>
      </c>
      <c r="E128" s="10">
        <f>IFERROR(VLOOKUP(A128, 'Global Peace Index'!$A$2:$B$163, 2, FALSE), -1)</f>
        <v>0</v>
      </c>
      <c r="F128" s="10">
        <f>IFERROR(VLOOKUP(A128, Militarization!$A$2:$B$156, 2, FALSE), -1)</f>
        <v>6</v>
      </c>
      <c r="G128" s="10">
        <f>IFERROR(VLOOKUP(A128, 'Global Burden of Disease'!$A$2:$B$197, 2, FALSE), -1)</f>
        <v>0</v>
      </c>
      <c r="H128" s="10">
        <f>IFERROR(VLOOKUP(A128, 'Human Development Index'!$A$2:$B$190, 2, FALSE), -1)</f>
        <v>0</v>
      </c>
      <c r="I128" s="10">
        <f>IFERROR(VLOOKUP(A128, 'Environmental Sustainability'!$A$2:$B$181, 2, FALSE), -1)</f>
        <v>1</v>
      </c>
      <c r="J128" s="10">
        <f>IFERROR(VLOOKUP(A128, 'Gender Inequality'!$A$2:$B$163, 2, FALSE), -1)</f>
        <v>1</v>
      </c>
      <c r="K128" s="10">
        <f>IFERROR(VLOOKUP(A128, 'Poverty Index'!$A$2:$D$102, 4, FALSE), -1)</f>
        <v>-1</v>
      </c>
      <c r="L128" s="10">
        <f>IFERROR(VLOOKUP(A128, 'Poverty Index'!$A$2:$D$163, 4, FALSE), -1)</f>
        <v>-1</v>
      </c>
      <c r="M128" s="10">
        <f>IFERROR(VLOOKUP(A128, 'Global Peace Index'!$A$2:$D$163, 4, FALSE), -1)</f>
        <v>1.198</v>
      </c>
      <c r="N128" s="10">
        <f>IFERROR(VLOOKUP(C128, 'Global Peace Index'!$A$2:$D$163, 4, FALSE), -1)</f>
        <v>-1</v>
      </c>
      <c r="O128" s="10">
        <f>IFERROR(VLOOKUP(A128, 'Global Burden of Disease'!$A$2:$D$197, 4, FALSE), -1)</f>
        <v>20481.11</v>
      </c>
      <c r="P128" s="10">
        <f>IFERROR(VLOOKUP(A128, 'Human Development Index'!$A$2:$D$190, 4, FALSE), -1)</f>
        <v>0.93100000000000005</v>
      </c>
      <c r="Q128" s="10">
        <f>IFERROR(VLOOKUP(A128, 'Environmental Sustainability'!$A$2:$D$181, 4, FALSE), -1)</f>
        <v>71.3</v>
      </c>
      <c r="R128" s="10">
        <f>IFERROR(VLOOKUP(A128, 'Gender Inequality'!$A$2:$D$163, 4, FALSE), -1)</f>
        <v>0.123</v>
      </c>
      <c r="S128" s="10">
        <f t="shared" si="2"/>
        <v>1.1428571428571428</v>
      </c>
    </row>
    <row r="129" spans="1:19" x14ac:dyDescent="0.25">
      <c r="A129" t="s">
        <v>241</v>
      </c>
      <c r="B129" t="s">
        <v>240</v>
      </c>
      <c r="C129" s="10">
        <f>IFERROR(VLOOKUP(A129, 'Poverty Index'!$A$2:$B$102, 2, FALSE), -1)</f>
        <v>1</v>
      </c>
      <c r="D129" s="10">
        <f>IFERROR(VLOOKUP(A129, 'Human Freedom Index'!$A$2:$B$163, 2, FALSE), -1)</f>
        <v>4</v>
      </c>
      <c r="E129" s="10">
        <f>IFERROR(VLOOKUP(A129, 'Global Peace Index'!$A$2:$B$163, 2, FALSE), -1)</f>
        <v>5</v>
      </c>
      <c r="F129" s="10">
        <f>IFERROR(VLOOKUP(A129, Militarization!$A$2:$B$156, 2, FALSE), -1)</f>
        <v>5</v>
      </c>
      <c r="G129" s="10">
        <f>IFERROR(VLOOKUP(A129, 'Global Burden of Disease'!$A$2:$B$197, 2, FALSE), -1)</f>
        <v>0</v>
      </c>
      <c r="H129" s="10">
        <f>IFERROR(VLOOKUP(A129, 'Human Development Index'!$A$2:$B$190, 2, FALSE), -1)</f>
        <v>5</v>
      </c>
      <c r="I129" s="10">
        <f>IFERROR(VLOOKUP(A129, 'Environmental Sustainability'!$A$2:$B$181, 2, FALSE), -1)</f>
        <v>7</v>
      </c>
      <c r="J129" s="10">
        <f>IFERROR(VLOOKUP(A129, 'Gender Inequality'!$A$2:$B$163, 2, FALSE), -1)</f>
        <v>5</v>
      </c>
      <c r="K129" s="10">
        <f>IFERROR(VLOOKUP(A129, 'Poverty Index'!$A$2:$D$102, 4, FALSE), -1)</f>
        <v>7.3502789999999998E-2</v>
      </c>
      <c r="L129" s="10">
        <f>IFERROR(VLOOKUP(A129, 'Poverty Index'!$A$2:$D$163, 4, FALSE), -1)</f>
        <v>7.3502789999999998E-2</v>
      </c>
      <c r="M129" s="10">
        <f>IFERROR(VLOOKUP(A129, 'Global Peace Index'!$A$2:$D$163, 4, FALSE), -1)</f>
        <v>2.5529999999999999</v>
      </c>
      <c r="N129" s="10">
        <f>IFERROR(VLOOKUP(C129, 'Global Peace Index'!$A$2:$D$163, 4, FALSE), -1)</f>
        <v>-1</v>
      </c>
      <c r="O129" s="10">
        <f>IFERROR(VLOOKUP(A129, 'Global Burden of Disease'!$A$2:$D$197, 4, FALSE), -1)</f>
        <v>22753.53</v>
      </c>
      <c r="P129" s="10">
        <f>IFERROR(VLOOKUP(A129, 'Human Development Index'!$A$2:$D$190, 4, FALSE), -1)</f>
        <v>0.66</v>
      </c>
      <c r="Q129" s="10">
        <f>IFERROR(VLOOKUP(A129, 'Environmental Sustainability'!$A$2:$D$181, 4, FALSE), -1)</f>
        <v>39.200000000000003</v>
      </c>
      <c r="R129" s="10">
        <f>IFERROR(VLOOKUP(A129, 'Gender Inequality'!$A$2:$D$163, 4, FALSE), -1)</f>
        <v>0.42799999999999999</v>
      </c>
      <c r="S129" s="10">
        <f t="shared" si="2"/>
        <v>4</v>
      </c>
    </row>
    <row r="130" spans="1:19" x14ac:dyDescent="0.25">
      <c r="A130" t="s">
        <v>237</v>
      </c>
      <c r="B130" t="s">
        <v>236</v>
      </c>
      <c r="C130" s="10">
        <f>IFERROR(VLOOKUP(A130, 'Poverty Index'!$A$2:$B$102, 2, FALSE), -1)</f>
        <v>10</v>
      </c>
      <c r="D130" s="10">
        <f>IFERROR(VLOOKUP(A130, 'Human Freedom Index'!$A$2:$B$163, 2, FALSE), -1)</f>
        <v>5</v>
      </c>
      <c r="E130" s="10">
        <f>IFERROR(VLOOKUP(A130, 'Global Peace Index'!$A$2:$B$163, 2, FALSE), -1)</f>
        <v>5</v>
      </c>
      <c r="F130" s="10">
        <f>IFERROR(VLOOKUP(A130, Militarization!$A$2:$B$156, 2, FALSE), -1)</f>
        <v>4</v>
      </c>
      <c r="G130" s="10">
        <f>IFERROR(VLOOKUP(A130, 'Global Burden of Disease'!$A$2:$B$197, 2, FALSE), -1)</f>
        <v>4</v>
      </c>
      <c r="H130" s="10">
        <f>IFERROR(VLOOKUP(A130, 'Human Development Index'!$A$2:$B$190, 2, FALSE), -1)</f>
        <v>10</v>
      </c>
      <c r="I130" s="10">
        <f>IFERROR(VLOOKUP(A130, 'Environmental Sustainability'!$A$2:$B$181, 2, FALSE), -1)</f>
        <v>8</v>
      </c>
      <c r="J130" s="10">
        <f>IFERROR(VLOOKUP(A130, 'Gender Inequality'!$A$2:$B$163, 2, FALSE), -1)</f>
        <v>8</v>
      </c>
      <c r="K130" s="10">
        <f>IFERROR(VLOOKUP(A130, 'Poverty Index'!$A$2:$D$102, 4, FALSE), -1)</f>
        <v>0.59014820999999995</v>
      </c>
      <c r="L130" s="10">
        <f>IFERROR(VLOOKUP(A130, 'Poverty Index'!$A$2:$D$163, 4, FALSE), -1)</f>
        <v>0.59014820999999995</v>
      </c>
      <c r="M130" s="10">
        <f>IFERROR(VLOOKUP(A130, 'Global Peace Index'!$A$2:$D$163, 4, FALSE), -1)</f>
        <v>2.6080000000000001</v>
      </c>
      <c r="N130" s="10">
        <f>IFERROR(VLOOKUP(C130, 'Global Peace Index'!$A$2:$D$163, 4, FALSE), -1)</f>
        <v>-1</v>
      </c>
      <c r="O130" s="10">
        <f>IFERROR(VLOOKUP(A130, 'Global Burden of Disease'!$A$2:$D$197, 4, FALSE), -1)</f>
        <v>54661.16</v>
      </c>
      <c r="P130" s="10">
        <f>IFERROR(VLOOKUP(A130, 'Human Development Index'!$A$2:$D$190, 4, FALSE), -1)</f>
        <v>0.39400000000000002</v>
      </c>
      <c r="Q130" s="10">
        <f>IFERROR(VLOOKUP(A130, 'Environmental Sustainability'!$A$2:$D$181, 4, FALSE), -1)</f>
        <v>30.8</v>
      </c>
      <c r="R130" s="10">
        <f>IFERROR(VLOOKUP(A130, 'Gender Inequality'!$A$2:$D$163, 4, FALSE), -1)</f>
        <v>0.64200000000000002</v>
      </c>
      <c r="S130" s="10">
        <f t="shared" si="2"/>
        <v>6.75</v>
      </c>
    </row>
    <row r="131" spans="1:19" x14ac:dyDescent="0.25">
      <c r="A131" t="s">
        <v>239</v>
      </c>
      <c r="B131" t="s">
        <v>238</v>
      </c>
      <c r="C131" s="10">
        <f>IFERROR(VLOOKUP(A131, 'Poverty Index'!$A$2:$B$102, 2, FALSE), -1)</f>
        <v>4</v>
      </c>
      <c r="D131" s="10">
        <f>IFERROR(VLOOKUP(A131, 'Human Freedom Index'!$A$2:$B$163, 2, FALSE), -1)</f>
        <v>5</v>
      </c>
      <c r="E131" s="10">
        <f>IFERROR(VLOOKUP(A131, 'Global Peace Index'!$A$2:$B$163, 2, FALSE), -1)</f>
        <v>6</v>
      </c>
      <c r="F131" s="10">
        <f>IFERROR(VLOOKUP(A131, Militarization!$A$2:$B$156, 2, FALSE), -1)</f>
        <v>4</v>
      </c>
      <c r="G131" s="10">
        <f>IFERROR(VLOOKUP(A131, 'Global Burden of Disease'!$A$2:$B$197, 2, FALSE), -1)</f>
        <v>4</v>
      </c>
      <c r="H131" s="10">
        <f>IFERROR(VLOOKUP(A131, 'Human Development Index'!$A$2:$B$190, 2, FALSE), -1)</f>
        <v>7</v>
      </c>
      <c r="I131" s="10">
        <f>IFERROR(VLOOKUP(A131, 'Environmental Sustainability'!$A$2:$B$181, 2, FALSE), -1)</f>
        <v>8</v>
      </c>
      <c r="J131" s="10">
        <f>IFERROR(VLOOKUP(A131, 'Gender Inequality'!$A$2:$B$163, 2, FALSE), -1)</f>
        <v>-1</v>
      </c>
      <c r="K131" s="10">
        <f>IFERROR(VLOOKUP(A131, 'Poverty Index'!$A$2:$D$102, 4, FALSE), -1)</f>
        <v>0.29115793000000001</v>
      </c>
      <c r="L131" s="10">
        <f>IFERROR(VLOOKUP(A131, 'Poverty Index'!$A$2:$D$163, 4, FALSE), -1)</f>
        <v>0.29115793000000001</v>
      </c>
      <c r="M131" s="10">
        <f>IFERROR(VLOOKUP(A131, 'Global Peace Index'!$A$2:$D$163, 4, FALSE), -1)</f>
        <v>2.8650000000000002</v>
      </c>
      <c r="N131" s="10">
        <f>IFERROR(VLOOKUP(C131, 'Global Peace Index'!$A$2:$D$163, 4, FALSE), -1)</f>
        <v>-1</v>
      </c>
      <c r="O131" s="10">
        <f>IFERROR(VLOOKUP(A131, 'Global Burden of Disease'!$A$2:$D$197, 4, FALSE), -1)</f>
        <v>53711.82</v>
      </c>
      <c r="P131" s="10">
        <f>IFERROR(VLOOKUP(A131, 'Human Development Index'!$A$2:$D$190, 4, FALSE), -1)</f>
        <v>0.53900000000000003</v>
      </c>
      <c r="Q131" s="10">
        <f>IFERROR(VLOOKUP(A131, 'Environmental Sustainability'!$A$2:$D$181, 4, FALSE), -1)</f>
        <v>31</v>
      </c>
      <c r="R131" s="10">
        <f>IFERROR(VLOOKUP(A131, 'Gender Inequality'!$A$2:$D$163, 4, FALSE), -1)</f>
        <v>-1</v>
      </c>
      <c r="S131" s="10">
        <f t="shared" si="2"/>
        <v>5.4285714285714288</v>
      </c>
    </row>
    <row r="132" spans="1:19" x14ac:dyDescent="0.25">
      <c r="A132" t="s">
        <v>371</v>
      </c>
      <c r="B132" t="s">
        <v>212</v>
      </c>
      <c r="C132" s="10">
        <f>IFERROR(VLOOKUP(A132, 'Poverty Index'!$A$2:$B$102, 2, FALSE), -1)</f>
        <v>0</v>
      </c>
      <c r="D132" s="10">
        <f>IFERROR(VLOOKUP(A132, 'Human Freedom Index'!$A$2:$B$163, 2, FALSE), -1)</f>
        <v>2</v>
      </c>
      <c r="E132" s="10">
        <f>IFERROR(VLOOKUP(A132, 'Global Peace Index'!$A$2:$B$163, 2, FALSE), -1)</f>
        <v>3</v>
      </c>
      <c r="F132" s="10">
        <f>IFERROR(VLOOKUP(A132, Militarization!$A$2:$B$156, 2, FALSE), -1)</f>
        <v>6</v>
      </c>
      <c r="G132" s="10">
        <f>IFERROR(VLOOKUP(A132, 'Global Burden of Disease'!$A$2:$B$197, 2, FALSE), -1)</f>
        <v>1</v>
      </c>
      <c r="H132" s="10">
        <f>IFERROR(VLOOKUP(A132, 'Human Development Index'!$A$2:$B$190, 2, FALSE), -1)</f>
        <v>3</v>
      </c>
      <c r="I132" s="10">
        <f>IFERROR(VLOOKUP(A132, 'Environmental Sustainability'!$A$2:$B$181, 2, FALSE), -1)</f>
        <v>4</v>
      </c>
      <c r="J132" s="10">
        <f>IFERROR(VLOOKUP(A132, 'Gender Inequality'!$A$2:$B$163, 2, FALSE), -1)</f>
        <v>1</v>
      </c>
      <c r="K132" s="10">
        <f>IFERROR(VLOOKUP(A132, 'Poverty Index'!$A$2:$D$102, 4, FALSE), -1)</f>
        <v>9.5581299999999998E-3</v>
      </c>
      <c r="L132" s="10">
        <f>IFERROR(VLOOKUP(A132, 'Poverty Index'!$A$2:$D$163, 4, FALSE), -1)</f>
        <v>9.5581299999999998E-3</v>
      </c>
      <c r="M132" s="10">
        <f>IFERROR(VLOOKUP(A132, 'Global Peace Index'!$A$2:$D$163, 4, FALSE), -1)</f>
        <v>1.9</v>
      </c>
      <c r="N132" s="10">
        <f>IFERROR(VLOOKUP(C132, 'Global Peace Index'!$A$2:$D$163, 4, FALSE), -1)</f>
        <v>-1</v>
      </c>
      <c r="O132" s="10">
        <f>IFERROR(VLOOKUP(A132, 'Global Burden of Disease'!$A$2:$D$197, 4, FALSE), -1)</f>
        <v>23989.85</v>
      </c>
      <c r="P132" s="10">
        <f>IFERROR(VLOOKUP(A132, 'Human Development Index'!$A$2:$D$190, 4, FALSE), -1)</f>
        <v>0.77400000000000002</v>
      </c>
      <c r="Q132" s="10">
        <f>IFERROR(VLOOKUP(A132, 'Environmental Sustainability'!$A$2:$D$181, 4, FALSE), -1)</f>
        <v>55.4</v>
      </c>
      <c r="R132" s="10">
        <f>IFERROR(VLOOKUP(A132, 'Gender Inequality'!$A$2:$D$163, 4, FALSE), -1)</f>
        <v>0.14299999999999999</v>
      </c>
      <c r="S132" s="10">
        <f t="shared" si="2"/>
        <v>2.5</v>
      </c>
    </row>
    <row r="133" spans="1:19" x14ac:dyDescent="0.25">
      <c r="A133" t="s">
        <v>372</v>
      </c>
      <c r="B133" t="s">
        <v>223</v>
      </c>
      <c r="C133" s="10">
        <f>IFERROR(VLOOKUP(A133, 'Poverty Index'!$A$2:$B$102, 2, FALSE), -1)</f>
        <v>-1</v>
      </c>
      <c r="D133" s="10">
        <f>IFERROR(VLOOKUP(A133, 'Human Freedom Index'!$A$2:$B$163, 2, FALSE), -1)</f>
        <v>-1</v>
      </c>
      <c r="E133" s="10">
        <f>IFERROR(VLOOKUP(A133, 'Global Peace Index'!$A$2:$B$163, 2, FALSE), -1)</f>
        <v>-1</v>
      </c>
      <c r="F133" s="10">
        <f>IFERROR(VLOOKUP(A133, Militarization!$A$2:$B$156, 2, FALSE), -1)</f>
        <v>-1</v>
      </c>
      <c r="G133" s="10">
        <f>IFERROR(VLOOKUP(A133, 'Global Burden of Disease'!$A$2:$B$197, 2, FALSE), -1)</f>
        <v>1</v>
      </c>
      <c r="H133" s="10">
        <f>IFERROR(VLOOKUP(A133, 'Human Development Index'!$A$2:$B$190, 2, FALSE), -1)</f>
        <v>-1</v>
      </c>
      <c r="I133" s="10">
        <f>IFERROR(VLOOKUP(A133, 'Environmental Sustainability'!$A$2:$B$181, 2, FALSE), -1)</f>
        <v>-1</v>
      </c>
      <c r="J133" s="10">
        <f>IFERROR(VLOOKUP(A133, 'Gender Inequality'!$A$2:$B$163, 2, FALSE), -1)</f>
        <v>-1</v>
      </c>
      <c r="K133" s="10">
        <f>IFERROR(VLOOKUP(A133, 'Poverty Index'!$A$2:$D$102, 4, FALSE), -1)</f>
        <v>-1</v>
      </c>
      <c r="L133" s="10">
        <f>IFERROR(VLOOKUP(A133, 'Poverty Index'!$A$2:$D$163, 4, FALSE), -1)</f>
        <v>-1</v>
      </c>
      <c r="M133" s="10">
        <f>IFERROR(VLOOKUP(A133, 'Global Peace Index'!$A$2:$D$163, 4, FALSE), -1)</f>
        <v>-1</v>
      </c>
      <c r="N133" s="10">
        <f>IFERROR(VLOOKUP(C133, 'Global Peace Index'!$A$2:$D$163, 4, FALSE), -1)</f>
        <v>-1</v>
      </c>
      <c r="O133" s="10">
        <f>IFERROR(VLOOKUP(A133, 'Global Burden of Disease'!$A$2:$D$197, 4, FALSE), -1)</f>
        <v>24725.71</v>
      </c>
      <c r="P133" s="10">
        <f>IFERROR(VLOOKUP(A133, 'Human Development Index'!$A$2:$D$190, 4, FALSE), -1)</f>
        <v>-1</v>
      </c>
      <c r="Q133" s="10">
        <f>IFERROR(VLOOKUP(A133, 'Environmental Sustainability'!$A$2:$D$181, 4, FALSE), -1)</f>
        <v>-1</v>
      </c>
      <c r="R133" s="10">
        <f>IFERROR(VLOOKUP(A133, 'Gender Inequality'!$A$2:$D$163, 4, FALSE), -1)</f>
        <v>-1</v>
      </c>
      <c r="S133" s="10">
        <f t="shared" si="2"/>
        <v>1</v>
      </c>
    </row>
    <row r="134" spans="1:19" x14ac:dyDescent="0.25">
      <c r="A134" t="s">
        <v>245</v>
      </c>
      <c r="B134" t="s">
        <v>244</v>
      </c>
      <c r="C134" s="10">
        <f>IFERROR(VLOOKUP(A134, 'Poverty Index'!$A$2:$B$102, 2, FALSE), -1)</f>
        <v>-1</v>
      </c>
      <c r="D134" s="10">
        <f>IFERROR(VLOOKUP(A134, 'Human Freedom Index'!$A$2:$B$163, 2, FALSE), -1)</f>
        <v>0</v>
      </c>
      <c r="E134" s="10">
        <f>IFERROR(VLOOKUP(A134, 'Global Peace Index'!$A$2:$B$163, 2, FALSE), -1)</f>
        <v>1</v>
      </c>
      <c r="F134" s="10">
        <f>IFERROR(VLOOKUP(A134, Militarization!$A$2:$B$156, 2, FALSE), -1)</f>
        <v>8</v>
      </c>
      <c r="G134" s="10">
        <f>IFERROR(VLOOKUP(A134, 'Global Burden of Disease'!$A$2:$B$197, 2, FALSE), -1)</f>
        <v>0</v>
      </c>
      <c r="H134" s="10">
        <f>IFERROR(VLOOKUP(A134, 'Human Development Index'!$A$2:$B$190, 2, FALSE), -1)</f>
        <v>0</v>
      </c>
      <c r="I134" s="10">
        <f>IFERROR(VLOOKUP(A134, 'Environmental Sustainability'!$A$2:$B$181, 2, FALSE), -1)</f>
        <v>0</v>
      </c>
      <c r="J134" s="10">
        <f>IFERROR(VLOOKUP(A134, 'Gender Inequality'!$A$2:$B$163, 2, FALSE), -1)</f>
        <v>0</v>
      </c>
      <c r="K134" s="10">
        <f>IFERROR(VLOOKUP(A134, 'Poverty Index'!$A$2:$D$102, 4, FALSE), -1)</f>
        <v>-1</v>
      </c>
      <c r="L134" s="10">
        <f>IFERROR(VLOOKUP(A134, 'Poverty Index'!$A$2:$D$163, 4, FALSE), -1)</f>
        <v>-1</v>
      </c>
      <c r="M134" s="10">
        <f>IFERROR(VLOOKUP(A134, 'Global Peace Index'!$A$2:$D$163, 4, FALSE), -1)</f>
        <v>1.496</v>
      </c>
      <c r="N134" s="10">
        <f>IFERROR(VLOOKUP(C134, 'Global Peace Index'!$A$2:$D$163, 4, FALSE), -1)</f>
        <v>-1</v>
      </c>
      <c r="O134" s="10">
        <f>IFERROR(VLOOKUP(A134, 'Global Burden of Disease'!$A$2:$D$197, 4, FALSE), -1)</f>
        <v>18648.419999999998</v>
      </c>
      <c r="P134" s="10">
        <f>IFERROR(VLOOKUP(A134, 'Human Development Index'!$A$2:$D$190, 4, FALSE), -1)</f>
        <v>0.95699999999999996</v>
      </c>
      <c r="Q134" s="10">
        <f>IFERROR(VLOOKUP(A134, 'Environmental Sustainability'!$A$2:$D$181, 4, FALSE), -1)</f>
        <v>77.7</v>
      </c>
      <c r="R134" s="10">
        <f>IFERROR(VLOOKUP(A134, 'Gender Inequality'!$A$2:$D$163, 4, FALSE), -1)</f>
        <v>4.4999999999999998E-2</v>
      </c>
      <c r="S134" s="10">
        <f t="shared" si="2"/>
        <v>1.2857142857142858</v>
      </c>
    </row>
    <row r="135" spans="1:19" x14ac:dyDescent="0.25">
      <c r="A135" t="s">
        <v>250</v>
      </c>
      <c r="B135" t="s">
        <v>249</v>
      </c>
      <c r="C135" s="10">
        <f>IFERROR(VLOOKUP(A135, 'Poverty Index'!$A$2:$B$102, 2, FALSE), -1)</f>
        <v>-1</v>
      </c>
      <c r="D135" s="10">
        <f>IFERROR(VLOOKUP(A135, 'Human Freedom Index'!$A$2:$B$163, 2, FALSE), -1)</f>
        <v>5</v>
      </c>
      <c r="E135" s="10">
        <f>IFERROR(VLOOKUP(A135, 'Global Peace Index'!$A$2:$B$163, 2, FALSE), -1)</f>
        <v>3</v>
      </c>
      <c r="F135" s="10">
        <f>IFERROR(VLOOKUP(A135, Militarization!$A$2:$B$156, 2, FALSE), -1)</f>
        <v>8</v>
      </c>
      <c r="G135" s="10">
        <f>IFERROR(VLOOKUP(A135, 'Global Burden of Disease'!$A$2:$B$197, 2, FALSE), -1)</f>
        <v>1</v>
      </c>
      <c r="H135" s="10">
        <f>IFERROR(VLOOKUP(A135, 'Human Development Index'!$A$2:$B$190, 2, FALSE), -1)</f>
        <v>2</v>
      </c>
      <c r="I135" s="10">
        <f>IFERROR(VLOOKUP(A135, 'Environmental Sustainability'!$A$2:$B$181, 2, FALSE), -1)</f>
        <v>7</v>
      </c>
      <c r="J135" s="10">
        <f>IFERROR(VLOOKUP(A135, 'Gender Inequality'!$A$2:$B$163, 2, FALSE), -1)</f>
        <v>3</v>
      </c>
      <c r="K135" s="10">
        <f>IFERROR(VLOOKUP(A135, 'Poverty Index'!$A$2:$D$102, 4, FALSE), -1)</f>
        <v>-1</v>
      </c>
      <c r="L135" s="10">
        <f>IFERROR(VLOOKUP(A135, 'Poverty Index'!$A$2:$D$163, 4, FALSE), -1)</f>
        <v>-1</v>
      </c>
      <c r="M135" s="10">
        <f>IFERROR(VLOOKUP(A135, 'Global Peace Index'!$A$2:$D$163, 4, FALSE), -1)</f>
        <v>1.9410000000000001</v>
      </c>
      <c r="N135" s="10">
        <f>IFERROR(VLOOKUP(C135, 'Global Peace Index'!$A$2:$D$163, 4, FALSE), -1)</f>
        <v>-1</v>
      </c>
      <c r="O135" s="10">
        <f>IFERROR(VLOOKUP(A135, 'Global Burden of Disease'!$A$2:$D$197, 4, FALSE), -1)</f>
        <v>25096.33</v>
      </c>
      <c r="P135" s="10">
        <f>IFERROR(VLOOKUP(A135, 'Human Development Index'!$A$2:$D$190, 4, FALSE), -1)</f>
        <v>0.81299999999999994</v>
      </c>
      <c r="Q135" s="10">
        <f>IFERROR(VLOOKUP(A135, 'Environmental Sustainability'!$A$2:$D$181, 4, FALSE), -1)</f>
        <v>38.5</v>
      </c>
      <c r="R135" s="10">
        <f>IFERROR(VLOOKUP(A135, 'Gender Inequality'!$A$2:$D$163, 4, FALSE), -1)</f>
        <v>0.30599999999999999</v>
      </c>
      <c r="S135" s="10">
        <f t="shared" si="2"/>
        <v>4.1428571428571432</v>
      </c>
    </row>
    <row r="136" spans="1:19" x14ac:dyDescent="0.25">
      <c r="A136" t="s">
        <v>252</v>
      </c>
      <c r="B136" t="s">
        <v>251</v>
      </c>
      <c r="C136" s="10">
        <f>IFERROR(VLOOKUP(A136, 'Poverty Index'!$A$2:$B$102, 2, FALSE), -1)</f>
        <v>3</v>
      </c>
      <c r="D136" s="10">
        <f>IFERROR(VLOOKUP(A136, 'Human Freedom Index'!$A$2:$B$163, 2, FALSE), -1)</f>
        <v>6</v>
      </c>
      <c r="E136" s="10">
        <f>IFERROR(VLOOKUP(A136, 'Global Peace Index'!$A$2:$B$163, 2, FALSE), -1)</f>
        <v>7</v>
      </c>
      <c r="F136" s="10">
        <f>IFERROR(VLOOKUP(A136, Militarization!$A$2:$B$156, 2, FALSE), -1)</f>
        <v>6</v>
      </c>
      <c r="G136" s="10">
        <f>IFERROR(VLOOKUP(A136, 'Global Burden of Disease'!$A$2:$B$197, 2, FALSE), -1)</f>
        <v>3</v>
      </c>
      <c r="H136" s="10">
        <f>IFERROR(VLOOKUP(A136, 'Human Development Index'!$A$2:$B$190, 2, FALSE), -1)</f>
        <v>7</v>
      </c>
      <c r="I136" s="10">
        <f>IFERROR(VLOOKUP(A136, 'Environmental Sustainability'!$A$2:$B$181, 2, FALSE), -1)</f>
        <v>8</v>
      </c>
      <c r="J136" s="10">
        <f>IFERROR(VLOOKUP(A136, 'Gender Inequality'!$A$2:$B$163, 2, FALSE), -1)</f>
        <v>6</v>
      </c>
      <c r="K136" s="10">
        <f>IFERROR(VLOOKUP(A136, 'Poverty Index'!$A$2:$D$102, 4, FALSE), -1)</f>
        <v>0.19824739999999999</v>
      </c>
      <c r="L136" s="10">
        <f>IFERROR(VLOOKUP(A136, 'Poverty Index'!$A$2:$D$163, 4, FALSE), -1)</f>
        <v>0.19824739999999999</v>
      </c>
      <c r="M136" s="10">
        <f>IFERROR(VLOOKUP(A136, 'Global Peace Index'!$A$2:$D$163, 4, FALSE), -1)</f>
        <v>2.9729999999999999</v>
      </c>
      <c r="N136" s="10">
        <f>IFERROR(VLOOKUP(C136, 'Global Peace Index'!$A$2:$D$163, 4, FALSE), -1)</f>
        <v>-1</v>
      </c>
      <c r="O136" s="10">
        <f>IFERROR(VLOOKUP(A136, 'Global Burden of Disease'!$A$2:$D$197, 4, FALSE), -1)</f>
        <v>45532.53</v>
      </c>
      <c r="P136" s="10">
        <f>IFERROR(VLOOKUP(A136, 'Human Development Index'!$A$2:$D$190, 4, FALSE), -1)</f>
        <v>0.55700000000000005</v>
      </c>
      <c r="Q136" s="10">
        <f>IFERROR(VLOOKUP(A136, 'Environmental Sustainability'!$A$2:$D$181, 4, FALSE), -1)</f>
        <v>33.1</v>
      </c>
      <c r="R136" s="10">
        <f>IFERROR(VLOOKUP(A136, 'Gender Inequality'!$A$2:$D$163, 4, FALSE), -1)</f>
        <v>0.53800000000000003</v>
      </c>
      <c r="S136" s="10">
        <f t="shared" si="2"/>
        <v>5.75</v>
      </c>
    </row>
    <row r="137" spans="1:19" x14ac:dyDescent="0.25">
      <c r="A137" t="s">
        <v>260</v>
      </c>
      <c r="B137" t="s">
        <v>259</v>
      </c>
      <c r="C137" s="10">
        <f>IFERROR(VLOOKUP(A137, 'Poverty Index'!$A$2:$B$102, 2, FALSE), -1)</f>
        <v>-1</v>
      </c>
      <c r="D137" s="10">
        <f>IFERROR(VLOOKUP(A137, 'Human Freedom Index'!$A$2:$B$163, 2, FALSE), -1)</f>
        <v>-1</v>
      </c>
      <c r="E137" s="10">
        <f>IFERROR(VLOOKUP(A137, 'Global Peace Index'!$A$2:$B$163, 2, FALSE), -1)</f>
        <v>-1</v>
      </c>
      <c r="F137" s="10">
        <f>IFERROR(VLOOKUP(A137, Militarization!$A$2:$B$156, 2, FALSE), -1)</f>
        <v>-1</v>
      </c>
      <c r="G137" s="10">
        <f>IFERROR(VLOOKUP(A137, 'Global Burden of Disease'!$A$2:$B$197, 2, FALSE), -1)</f>
        <v>-1</v>
      </c>
      <c r="H137" s="10">
        <f>IFERROR(VLOOKUP(A137, 'Human Development Index'!$A$2:$B$190, 2, FALSE), -1)</f>
        <v>2</v>
      </c>
      <c r="I137" s="10">
        <f>IFERROR(VLOOKUP(A137, 'Environmental Sustainability'!$A$2:$B$181, 2, FALSE), -1)</f>
        <v>-1</v>
      </c>
      <c r="J137" s="10">
        <f>IFERROR(VLOOKUP(A137, 'Gender Inequality'!$A$2:$B$163, 2, FALSE), -1)</f>
        <v>-1</v>
      </c>
      <c r="K137" s="10">
        <f>IFERROR(VLOOKUP(A137, 'Poverty Index'!$A$2:$D$102, 4, FALSE), -1)</f>
        <v>-1</v>
      </c>
      <c r="L137" s="10">
        <f>IFERROR(VLOOKUP(A137, 'Poverty Index'!$A$2:$D$163, 4, FALSE), -1)</f>
        <v>-1</v>
      </c>
      <c r="M137" s="10">
        <f>IFERROR(VLOOKUP(A137, 'Global Peace Index'!$A$2:$D$163, 4, FALSE), -1)</f>
        <v>-1</v>
      </c>
      <c r="N137" s="10">
        <f>IFERROR(VLOOKUP(C137, 'Global Peace Index'!$A$2:$D$163, 4, FALSE), -1)</f>
        <v>-1</v>
      </c>
      <c r="O137" s="10">
        <f>IFERROR(VLOOKUP(A137, 'Global Burden of Disease'!$A$2:$D$197, 4, FALSE), -1)</f>
        <v>-1</v>
      </c>
      <c r="P137" s="10">
        <f>IFERROR(VLOOKUP(A137, 'Human Development Index'!$A$2:$D$190, 4, FALSE), -1)</f>
        <v>0.82599999999999996</v>
      </c>
      <c r="Q137" s="10">
        <f>IFERROR(VLOOKUP(A137, 'Environmental Sustainability'!$A$2:$D$181, 4, FALSE), -1)</f>
        <v>-1</v>
      </c>
      <c r="R137" s="10">
        <f>IFERROR(VLOOKUP(A137, 'Gender Inequality'!$A$2:$D$163, 4, FALSE), -1)</f>
        <v>-1</v>
      </c>
      <c r="S137" s="10">
        <f t="shared" si="2"/>
        <v>2</v>
      </c>
    </row>
    <row r="138" spans="1:19" x14ac:dyDescent="0.25">
      <c r="A138" t="s">
        <v>376</v>
      </c>
      <c r="B138" t="s">
        <v>270</v>
      </c>
      <c r="C138" s="10">
        <f>IFERROR(VLOOKUP(A138, 'Poverty Index'!$A$2:$B$102, 2, FALSE), -1)</f>
        <v>0</v>
      </c>
      <c r="D138" s="10">
        <f>IFERROR(VLOOKUP(A138, 'Human Freedom Index'!$A$2:$B$163, 2, FALSE), -1)</f>
        <v>-1</v>
      </c>
      <c r="E138" s="10">
        <f>IFERROR(VLOOKUP(A138, 'Global Peace Index'!$A$2:$B$163, 2, FALSE), -1)</f>
        <v>6</v>
      </c>
      <c r="F138" s="10">
        <f>IFERROR(VLOOKUP(A138, Militarization!$A$2:$B$156, 2, FALSE), -1)</f>
        <v>-1</v>
      </c>
      <c r="G138" s="10">
        <f>IFERROR(VLOOKUP(A138, 'Global Burden of Disease'!$A$2:$B$197, 2, FALSE), -1)</f>
        <v>1</v>
      </c>
      <c r="H138" s="10">
        <f>IFERROR(VLOOKUP(A138, 'Human Development Index'!$A$2:$B$190, 2, FALSE), -1)</f>
        <v>4</v>
      </c>
      <c r="I138" s="10">
        <f>IFERROR(VLOOKUP(A138, 'Environmental Sustainability'!$A$2:$B$181, 2, FALSE), -1)</f>
        <v>-1</v>
      </c>
      <c r="J138" s="10">
        <f>IFERROR(VLOOKUP(A138, 'Gender Inequality'!$A$2:$B$163, 2, FALSE), -1)</f>
        <v>-1</v>
      </c>
      <c r="K138" s="10">
        <f>IFERROR(VLOOKUP(A138, 'Poverty Index'!$A$2:$D$102, 4, FALSE), -1)</f>
        <v>3.5861700000000001E-3</v>
      </c>
      <c r="L138" s="10">
        <f>IFERROR(VLOOKUP(A138, 'Poverty Index'!$A$2:$D$163, 4, FALSE), -1)</f>
        <v>3.5861700000000001E-3</v>
      </c>
      <c r="M138" s="10">
        <f>IFERROR(VLOOKUP(A138, 'Global Peace Index'!$A$2:$D$163, 4, FALSE), -1)</f>
        <v>2.6989999999999998</v>
      </c>
      <c r="N138" s="10">
        <f>IFERROR(VLOOKUP(C138, 'Global Peace Index'!$A$2:$D$163, 4, FALSE), -1)</f>
        <v>-1</v>
      </c>
      <c r="O138" s="10">
        <f>IFERROR(VLOOKUP(A138, 'Global Burden of Disease'!$A$2:$D$197, 4, FALSE), -1)</f>
        <v>26085.25</v>
      </c>
      <c r="P138" s="10">
        <f>IFERROR(VLOOKUP(A138, 'Human Development Index'!$A$2:$D$190, 4, FALSE), -1)</f>
        <v>0.70799999999999996</v>
      </c>
      <c r="Q138" s="10">
        <f>IFERROR(VLOOKUP(A138, 'Environmental Sustainability'!$A$2:$D$181, 4, FALSE), -1)</f>
        <v>-1</v>
      </c>
      <c r="R138" s="10">
        <f>IFERROR(VLOOKUP(A138, 'Gender Inequality'!$A$2:$D$163, 4, FALSE), -1)</f>
        <v>-1</v>
      </c>
      <c r="S138" s="10">
        <f t="shared" si="2"/>
        <v>2.75</v>
      </c>
    </row>
    <row r="139" spans="1:19" x14ac:dyDescent="0.25">
      <c r="A139" t="s">
        <v>254</v>
      </c>
      <c r="B139" t="s">
        <v>253</v>
      </c>
      <c r="C139" s="10">
        <f>IFERROR(VLOOKUP(A139, 'Poverty Index'!$A$2:$B$102, 2, FALSE), -1)</f>
        <v>-1</v>
      </c>
      <c r="D139" s="10">
        <f>IFERROR(VLOOKUP(A139, 'Human Freedom Index'!$A$2:$B$163, 2, FALSE), -1)</f>
        <v>2</v>
      </c>
      <c r="E139" s="10">
        <f>IFERROR(VLOOKUP(A139, 'Global Peace Index'!$A$2:$B$163, 2, FALSE), -1)</f>
        <v>3</v>
      </c>
      <c r="F139" s="10">
        <f>IFERROR(VLOOKUP(A139, Militarization!$A$2:$B$156, 2, FALSE), -1)</f>
        <v>0</v>
      </c>
      <c r="G139" s="10">
        <f>IFERROR(VLOOKUP(A139, 'Global Burden of Disease'!$A$2:$B$197, 2, FALSE), -1)</f>
        <v>0</v>
      </c>
      <c r="H139" s="10">
        <f>IFERROR(VLOOKUP(A139, 'Human Development Index'!$A$2:$B$190, 2, FALSE), -1)</f>
        <v>2</v>
      </c>
      <c r="I139" s="10">
        <f>IFERROR(VLOOKUP(A139, 'Environmental Sustainability'!$A$2:$B$181, 2, FALSE), -1)</f>
        <v>5</v>
      </c>
      <c r="J139" s="10">
        <f>IFERROR(VLOOKUP(A139, 'Gender Inequality'!$A$2:$B$163, 2, FALSE), -1)</f>
        <v>4</v>
      </c>
      <c r="K139" s="10">
        <f>IFERROR(VLOOKUP(A139, 'Poverty Index'!$A$2:$D$102, 4, FALSE), -1)</f>
        <v>-1</v>
      </c>
      <c r="L139" s="10">
        <f>IFERROR(VLOOKUP(A139, 'Poverty Index'!$A$2:$D$163, 4, FALSE), -1)</f>
        <v>-1</v>
      </c>
      <c r="M139" s="10">
        <f>IFERROR(VLOOKUP(A139, 'Global Peace Index'!$A$2:$D$163, 4, FALSE), -1)</f>
        <v>1.875</v>
      </c>
      <c r="N139" s="10">
        <f>IFERROR(VLOOKUP(C139, 'Global Peace Index'!$A$2:$D$163, 4, FALSE), -1)</f>
        <v>-1</v>
      </c>
      <c r="O139" s="10">
        <f>IFERROR(VLOOKUP(A139, 'Global Burden of Disease'!$A$2:$D$197, 4, FALSE), -1)</f>
        <v>22661.63</v>
      </c>
      <c r="P139" s="10">
        <f>IFERROR(VLOOKUP(A139, 'Human Development Index'!$A$2:$D$190, 4, FALSE), -1)</f>
        <v>0.81499999999999995</v>
      </c>
      <c r="Q139" s="10">
        <f>IFERROR(VLOOKUP(A139, 'Environmental Sustainability'!$A$2:$D$181, 4, FALSE), -1)</f>
        <v>47.3</v>
      </c>
      <c r="R139" s="10">
        <f>IFERROR(VLOOKUP(A139, 'Gender Inequality'!$A$2:$D$163, 4, FALSE), -1)</f>
        <v>0.40699999999999997</v>
      </c>
      <c r="S139" s="10">
        <f t="shared" si="2"/>
        <v>2.2857142857142856</v>
      </c>
    </row>
    <row r="140" spans="1:19" x14ac:dyDescent="0.25">
      <c r="A140" t="s">
        <v>374</v>
      </c>
      <c r="B140" t="s">
        <v>261</v>
      </c>
      <c r="C140" s="10">
        <f>IFERROR(VLOOKUP(A140, 'Poverty Index'!$A$2:$B$102, 2, FALSE), -1)</f>
        <v>-1</v>
      </c>
      <c r="D140" s="10">
        <f>IFERROR(VLOOKUP(A140, 'Human Freedom Index'!$A$2:$B$163, 2, FALSE), -1)</f>
        <v>4</v>
      </c>
      <c r="E140" s="10">
        <f>IFERROR(VLOOKUP(A140, 'Global Peace Index'!$A$2:$B$163, 2, FALSE), -1)</f>
        <v>4</v>
      </c>
      <c r="F140" s="10">
        <f>IFERROR(VLOOKUP(A140, Militarization!$A$2:$B$156, 2, FALSE), -1)</f>
        <v>2</v>
      </c>
      <c r="G140" s="10">
        <f>IFERROR(VLOOKUP(A140, 'Global Burden of Disease'!$A$2:$B$197, 2, FALSE), -1)</f>
        <v>5</v>
      </c>
      <c r="H140" s="10">
        <f>IFERROR(VLOOKUP(A140, 'Human Development Index'!$A$2:$B$190, 2, FALSE), -1)</f>
        <v>7</v>
      </c>
      <c r="I140" s="10">
        <f>IFERROR(VLOOKUP(A140, 'Environmental Sustainability'!$A$2:$B$181, 2, FALSE), -1)</f>
        <v>8</v>
      </c>
      <c r="J140" s="10">
        <f>IFERROR(VLOOKUP(A140, 'Gender Inequality'!$A$2:$B$163, 2, FALSE), -1)</f>
        <v>9</v>
      </c>
      <c r="K140" s="10">
        <f>IFERROR(VLOOKUP(A140, 'Poverty Index'!$A$2:$D$102, 4, FALSE), -1)</f>
        <v>-1</v>
      </c>
      <c r="L140" s="10">
        <f>IFERROR(VLOOKUP(A140, 'Poverty Index'!$A$2:$D$163, 4, FALSE), -1)</f>
        <v>-1</v>
      </c>
      <c r="M140" s="10">
        <f>IFERROR(VLOOKUP(A140, 'Global Peace Index'!$A$2:$D$163, 4, FALSE), -1)</f>
        <v>2.157</v>
      </c>
      <c r="N140" s="10">
        <f>IFERROR(VLOOKUP(C140, 'Global Peace Index'!$A$2:$D$163, 4, FALSE), -1)</f>
        <v>-1</v>
      </c>
      <c r="O140" s="10">
        <f>IFERROR(VLOOKUP(A140, 'Global Burden of Disease'!$A$2:$D$197, 4, FALSE), -1)</f>
        <v>63819.51</v>
      </c>
      <c r="P140" s="10">
        <f>IFERROR(VLOOKUP(A140, 'Human Development Index'!$A$2:$D$190, 4, FALSE), -1)</f>
        <v>0.55500000000000005</v>
      </c>
      <c r="Q140" s="10">
        <f>IFERROR(VLOOKUP(A140, 'Environmental Sustainability'!$A$2:$D$181, 4, FALSE), -1)</f>
        <v>32.4</v>
      </c>
      <c r="R140" s="10">
        <f>IFERROR(VLOOKUP(A140, 'Gender Inequality'!$A$2:$D$163, 4, FALSE), -1)</f>
        <v>0.72499999999999998</v>
      </c>
      <c r="S140" s="10">
        <f t="shared" si="2"/>
        <v>5.5714285714285712</v>
      </c>
    </row>
    <row r="141" spans="1:19" x14ac:dyDescent="0.25">
      <c r="A141" t="s">
        <v>269</v>
      </c>
      <c r="B141" t="s">
        <v>268</v>
      </c>
      <c r="C141" s="10">
        <f>IFERROR(VLOOKUP(A141, 'Poverty Index'!$A$2:$B$102, 2, FALSE), -1)</f>
        <v>0</v>
      </c>
      <c r="D141" s="10">
        <f>IFERROR(VLOOKUP(A141, 'Human Freedom Index'!$A$2:$B$163, 2, FALSE), -1)</f>
        <v>3</v>
      </c>
      <c r="E141" s="10">
        <f>IFERROR(VLOOKUP(A141, 'Global Peace Index'!$A$2:$B$163, 2, FALSE), -1)</f>
        <v>3</v>
      </c>
      <c r="F141" s="10">
        <f>IFERROR(VLOOKUP(A141, Militarization!$A$2:$B$156, 2, FALSE), -1)</f>
        <v>6</v>
      </c>
      <c r="G141" s="10">
        <f>IFERROR(VLOOKUP(A141, 'Global Burden of Disease'!$A$2:$B$197, 2, FALSE), -1)</f>
        <v>1</v>
      </c>
      <c r="H141" s="10">
        <f>IFERROR(VLOOKUP(A141, 'Human Development Index'!$A$2:$B$190, 2, FALSE), -1)</f>
        <v>4</v>
      </c>
      <c r="I141" s="10">
        <f>IFERROR(VLOOKUP(A141, 'Environmental Sustainability'!$A$2:$B$181, 2, FALSE), -1)</f>
        <v>6</v>
      </c>
      <c r="J141" s="10">
        <f>IFERROR(VLOOKUP(A141, 'Gender Inequality'!$A$2:$B$163, 2, FALSE), -1)</f>
        <v>5</v>
      </c>
      <c r="K141" s="10">
        <f>IFERROR(VLOOKUP(A141, 'Poverty Index'!$A$2:$D$102, 4, FALSE), -1)</f>
        <v>1.884858E-2</v>
      </c>
      <c r="L141" s="10">
        <f>IFERROR(VLOOKUP(A141, 'Poverty Index'!$A$2:$D$163, 4, FALSE), -1)</f>
        <v>1.884858E-2</v>
      </c>
      <c r="M141" s="10">
        <f>IFERROR(VLOOKUP(A141, 'Global Peace Index'!$A$2:$D$163, 4, FALSE), -1)</f>
        <v>1.9910000000000001</v>
      </c>
      <c r="N141" s="10">
        <f>IFERROR(VLOOKUP(C141, 'Global Peace Index'!$A$2:$D$163, 4, FALSE), -1)</f>
        <v>-1</v>
      </c>
      <c r="O141" s="10">
        <f>IFERROR(VLOOKUP(A141, 'Global Burden of Disease'!$A$2:$D$197, 4, FALSE), -1)</f>
        <v>25958.14</v>
      </c>
      <c r="P141" s="10">
        <f>IFERROR(VLOOKUP(A141, 'Human Development Index'!$A$2:$D$190, 4, FALSE), -1)</f>
        <v>0.72799999999999998</v>
      </c>
      <c r="Q141" s="10">
        <f>IFERROR(VLOOKUP(A141, 'Environmental Sustainability'!$A$2:$D$181, 4, FALSE), -1)</f>
        <v>46.4</v>
      </c>
      <c r="R141" s="10">
        <f>IFERROR(VLOOKUP(A141, 'Gender Inequality'!$A$2:$D$163, 4, FALSE), -1)</f>
        <v>0.44600000000000001</v>
      </c>
      <c r="S141" s="10">
        <f t="shared" si="2"/>
        <v>3.5</v>
      </c>
    </row>
    <row r="142" spans="1:19" x14ac:dyDescent="0.25">
      <c r="A142" t="s">
        <v>256</v>
      </c>
      <c r="B142" t="s">
        <v>255</v>
      </c>
      <c r="C142" s="10">
        <f>IFERROR(VLOOKUP(A142, 'Poverty Index'!$A$2:$B$102, 2, FALSE), -1)</f>
        <v>0</v>
      </c>
      <c r="D142" s="10">
        <f>IFERROR(VLOOKUP(A142, 'Human Freedom Index'!$A$2:$B$163, 2, FALSE), -1)</f>
        <v>2</v>
      </c>
      <c r="E142" s="10">
        <f>IFERROR(VLOOKUP(A142, 'Global Peace Index'!$A$2:$B$163, 2, FALSE), -1)</f>
        <v>3</v>
      </c>
      <c r="F142" s="10">
        <f>IFERROR(VLOOKUP(A142, Militarization!$A$2:$B$156, 2, FALSE), -1)</f>
        <v>7</v>
      </c>
      <c r="G142" s="10">
        <f>IFERROR(VLOOKUP(A142, 'Global Burden of Disease'!$A$2:$B$197, 2, FALSE), -1)</f>
        <v>0</v>
      </c>
      <c r="H142" s="10">
        <f>IFERROR(VLOOKUP(A142, 'Human Development Index'!$A$2:$B$190, 2, FALSE), -1)</f>
        <v>3</v>
      </c>
      <c r="I142" s="10">
        <f>IFERROR(VLOOKUP(A142, 'Environmental Sustainability'!$A$2:$B$181, 2, FALSE), -1)</f>
        <v>6</v>
      </c>
      <c r="J142" s="10">
        <f>IFERROR(VLOOKUP(A142, 'Gender Inequality'!$A$2:$B$163, 2, FALSE), -1)</f>
        <v>4</v>
      </c>
      <c r="K142" s="10">
        <f>IFERROR(VLOOKUP(A142, 'Poverty Index'!$A$2:$D$102, 4, FALSE), -1)</f>
        <v>5.2671419999999997E-2</v>
      </c>
      <c r="L142" s="10">
        <f>IFERROR(VLOOKUP(A142, 'Poverty Index'!$A$2:$D$163, 4, FALSE), -1)</f>
        <v>5.2671419999999997E-2</v>
      </c>
      <c r="M142" s="10">
        <f>IFERROR(VLOOKUP(A142, 'Global Peace Index'!$A$2:$D$163, 4, FALSE), -1)</f>
        <v>2.0659999999999998</v>
      </c>
      <c r="N142" s="10">
        <f>IFERROR(VLOOKUP(C142, 'Global Peace Index'!$A$2:$D$163, 4, FALSE), -1)</f>
        <v>-1</v>
      </c>
      <c r="O142" s="10">
        <f>IFERROR(VLOOKUP(A142, 'Global Burden of Disease'!$A$2:$D$197, 4, FALSE), -1)</f>
        <v>21463.49</v>
      </c>
      <c r="P142" s="10">
        <f>IFERROR(VLOOKUP(A142, 'Human Development Index'!$A$2:$D$190, 4, FALSE), -1)</f>
        <v>0.77700000000000002</v>
      </c>
      <c r="Q142" s="10">
        <f>IFERROR(VLOOKUP(A142, 'Environmental Sustainability'!$A$2:$D$181, 4, FALSE), -1)</f>
        <v>44</v>
      </c>
      <c r="R142" s="10">
        <f>IFERROR(VLOOKUP(A142, 'Gender Inequality'!$A$2:$D$163, 4, FALSE), -1)</f>
        <v>0.39500000000000002</v>
      </c>
      <c r="S142" s="10">
        <f t="shared" si="2"/>
        <v>3.125</v>
      </c>
    </row>
    <row r="143" spans="1:19" x14ac:dyDescent="0.25">
      <c r="A143" t="s">
        <v>258</v>
      </c>
      <c r="B143" t="s">
        <v>257</v>
      </c>
      <c r="C143" s="10">
        <f>IFERROR(VLOOKUP(A143, 'Poverty Index'!$A$2:$B$102, 2, FALSE), -1)</f>
        <v>0</v>
      </c>
      <c r="D143" s="10">
        <f>IFERROR(VLOOKUP(A143, 'Human Freedom Index'!$A$2:$B$163, 2, FALSE), -1)</f>
        <v>4</v>
      </c>
      <c r="E143" s="10">
        <f>IFERROR(VLOOKUP(A143, 'Global Peace Index'!$A$2:$B$163, 2, FALSE), -1)</f>
        <v>5</v>
      </c>
      <c r="F143" s="10">
        <f>IFERROR(VLOOKUP(A143, Militarization!$A$2:$B$156, 2, FALSE), -1)</f>
        <v>5</v>
      </c>
      <c r="G143" s="10">
        <f>IFERROR(VLOOKUP(A143, 'Global Burden of Disease'!$A$2:$B$197, 2, FALSE), -1)</f>
        <v>2</v>
      </c>
      <c r="H143" s="10">
        <f>IFERROR(VLOOKUP(A143, 'Human Development Index'!$A$2:$B$190, 2, FALSE), -1)</f>
        <v>4</v>
      </c>
      <c r="I143" s="10">
        <f>IFERROR(VLOOKUP(A143, 'Environmental Sustainability'!$A$2:$B$181, 2, FALSE), -1)</f>
        <v>7</v>
      </c>
      <c r="J143" s="10">
        <f>IFERROR(VLOOKUP(A143, 'Gender Inequality'!$A$2:$B$163, 2, FALSE), -1)</f>
        <v>5</v>
      </c>
      <c r="K143" s="10">
        <f>IFERROR(VLOOKUP(A143, 'Poverty Index'!$A$2:$D$102, 4, FALSE), -1)</f>
        <v>2.4249340000000001E-2</v>
      </c>
      <c r="L143" s="10">
        <f>IFERROR(VLOOKUP(A143, 'Poverty Index'!$A$2:$D$163, 4, FALSE), -1)</f>
        <v>2.4249340000000001E-2</v>
      </c>
      <c r="M143" s="10">
        <f>IFERROR(VLOOKUP(A143, 'Global Peace Index'!$A$2:$D$163, 4, FALSE), -1)</f>
        <v>2.4710000000000001</v>
      </c>
      <c r="N143" s="10">
        <f>IFERROR(VLOOKUP(C143, 'Global Peace Index'!$A$2:$D$163, 4, FALSE), -1)</f>
        <v>-1</v>
      </c>
      <c r="O143" s="10">
        <f>IFERROR(VLOOKUP(A143, 'Global Burden of Disease'!$A$2:$D$197, 4, FALSE), -1)</f>
        <v>36379.360000000001</v>
      </c>
      <c r="P143" s="10">
        <f>IFERROR(VLOOKUP(A143, 'Human Development Index'!$A$2:$D$190, 4, FALSE), -1)</f>
        <v>0.71799999999999997</v>
      </c>
      <c r="Q143" s="10">
        <f>IFERROR(VLOOKUP(A143, 'Environmental Sustainability'!$A$2:$D$181, 4, FALSE), -1)</f>
        <v>38.4</v>
      </c>
      <c r="R143" s="10">
        <f>IFERROR(VLOOKUP(A143, 'Gender Inequality'!$A$2:$D$163, 4, FALSE), -1)</f>
        <v>0.43</v>
      </c>
      <c r="S143" s="10">
        <f t="shared" si="2"/>
        <v>4</v>
      </c>
    </row>
    <row r="144" spans="1:19" x14ac:dyDescent="0.25">
      <c r="A144" t="s">
        <v>263</v>
      </c>
      <c r="B144" t="s">
        <v>262</v>
      </c>
      <c r="C144" s="10">
        <f>IFERROR(VLOOKUP(A144, 'Poverty Index'!$A$2:$B$102, 2, FALSE), -1)</f>
        <v>-1</v>
      </c>
      <c r="D144" s="10">
        <f>IFERROR(VLOOKUP(A144, 'Human Freedom Index'!$A$2:$B$163, 2, FALSE), -1)</f>
        <v>2</v>
      </c>
      <c r="E144" s="10">
        <f>IFERROR(VLOOKUP(A144, 'Global Peace Index'!$A$2:$B$163, 2, FALSE), -1)</f>
        <v>2</v>
      </c>
      <c r="F144" s="10">
        <f>IFERROR(VLOOKUP(A144, Militarization!$A$2:$B$156, 2, FALSE), -1)</f>
        <v>6</v>
      </c>
      <c r="G144" s="10">
        <f>IFERROR(VLOOKUP(A144, 'Global Burden of Disease'!$A$2:$B$197, 2, FALSE), -1)</f>
        <v>0</v>
      </c>
      <c r="H144" s="10">
        <f>IFERROR(VLOOKUP(A144, 'Human Development Index'!$A$2:$B$190, 2, FALSE), -1)</f>
        <v>1</v>
      </c>
      <c r="I144" s="10">
        <f>IFERROR(VLOOKUP(A144, 'Environmental Sustainability'!$A$2:$B$181, 2, FALSE), -1)</f>
        <v>3</v>
      </c>
      <c r="J144" s="10">
        <f>IFERROR(VLOOKUP(A144, 'Gender Inequality'!$A$2:$B$163, 2, FALSE), -1)</f>
        <v>1</v>
      </c>
      <c r="K144" s="10">
        <f>IFERROR(VLOOKUP(A144, 'Poverty Index'!$A$2:$D$102, 4, FALSE), -1)</f>
        <v>-1</v>
      </c>
      <c r="L144" s="10">
        <f>IFERROR(VLOOKUP(A144, 'Poverty Index'!$A$2:$D$163, 4, FALSE), -1)</f>
        <v>-1</v>
      </c>
      <c r="M144" s="10">
        <f>IFERROR(VLOOKUP(A144, 'Global Peace Index'!$A$2:$D$163, 4, FALSE), -1)</f>
        <v>1.657</v>
      </c>
      <c r="N144" s="10">
        <f>IFERROR(VLOOKUP(C144, 'Global Peace Index'!$A$2:$D$163, 4, FALSE), -1)</f>
        <v>-1</v>
      </c>
      <c r="O144" s="10">
        <f>IFERROR(VLOOKUP(A144, 'Global Burden of Disease'!$A$2:$D$197, 4, FALSE), -1)</f>
        <v>23039.7</v>
      </c>
      <c r="P144" s="10">
        <f>IFERROR(VLOOKUP(A144, 'Human Development Index'!$A$2:$D$190, 4, FALSE), -1)</f>
        <v>0.88</v>
      </c>
      <c r="Q144" s="10">
        <f>IFERROR(VLOOKUP(A144, 'Environmental Sustainability'!$A$2:$D$181, 4, FALSE), -1)</f>
        <v>60.9</v>
      </c>
      <c r="R144" s="10">
        <f>IFERROR(VLOOKUP(A144, 'Gender Inequality'!$A$2:$D$163, 4, FALSE), -1)</f>
        <v>0.115</v>
      </c>
      <c r="S144" s="10">
        <f t="shared" si="2"/>
        <v>2.1428571428571428</v>
      </c>
    </row>
    <row r="145" spans="1:19" x14ac:dyDescent="0.25">
      <c r="A145" t="s">
        <v>267</v>
      </c>
      <c r="B145" t="s">
        <v>266</v>
      </c>
      <c r="C145" s="10">
        <f>IFERROR(VLOOKUP(A145, 'Poverty Index'!$A$2:$B$102, 2, FALSE), -1)</f>
        <v>-1</v>
      </c>
      <c r="D145" s="10">
        <f>IFERROR(VLOOKUP(A145, 'Human Freedom Index'!$A$2:$B$163, 2, FALSE), -1)</f>
        <v>1</v>
      </c>
      <c r="E145" s="10">
        <f>IFERROR(VLOOKUP(A145, 'Global Peace Index'!$A$2:$B$163, 2, FALSE), -1)</f>
        <v>0</v>
      </c>
      <c r="F145" s="10">
        <f>IFERROR(VLOOKUP(A145, Militarization!$A$2:$B$156, 2, FALSE), -1)</f>
        <v>7</v>
      </c>
      <c r="G145" s="10">
        <f>IFERROR(VLOOKUP(A145, 'Global Burden of Disease'!$A$2:$B$197, 2, FALSE), -1)</f>
        <v>0</v>
      </c>
      <c r="H145" s="10">
        <f>IFERROR(VLOOKUP(A145, 'Human Development Index'!$A$2:$B$190, 2, FALSE), -1)</f>
        <v>1</v>
      </c>
      <c r="I145" s="10">
        <f>IFERROR(VLOOKUP(A145, 'Environmental Sustainability'!$A$2:$B$181, 2, FALSE), -1)</f>
        <v>2</v>
      </c>
      <c r="J145" s="10">
        <f>IFERROR(VLOOKUP(A145, 'Gender Inequality'!$A$2:$B$163, 2, FALSE), -1)</f>
        <v>0</v>
      </c>
      <c r="K145" s="10">
        <f>IFERROR(VLOOKUP(A145, 'Poverty Index'!$A$2:$D$102, 4, FALSE), -1)</f>
        <v>-1</v>
      </c>
      <c r="L145" s="10">
        <f>IFERROR(VLOOKUP(A145, 'Poverty Index'!$A$2:$D$163, 4, FALSE), -1)</f>
        <v>-1</v>
      </c>
      <c r="M145" s="10">
        <f>IFERROR(VLOOKUP(A145, 'Global Peace Index'!$A$2:$D$163, 4, FALSE), -1)</f>
        <v>1.2470000000000001</v>
      </c>
      <c r="N145" s="10">
        <f>IFERROR(VLOOKUP(C145, 'Global Peace Index'!$A$2:$D$163, 4, FALSE), -1)</f>
        <v>-1</v>
      </c>
      <c r="O145" s="10">
        <f>IFERROR(VLOOKUP(A145, 'Global Burden of Disease'!$A$2:$D$197, 4, FALSE), -1)</f>
        <v>18936.259999999998</v>
      </c>
      <c r="P145" s="10">
        <f>IFERROR(VLOOKUP(A145, 'Human Development Index'!$A$2:$D$190, 4, FALSE), -1)</f>
        <v>0.86399999999999999</v>
      </c>
      <c r="Q145" s="10">
        <f>IFERROR(VLOOKUP(A145, 'Environmental Sustainability'!$A$2:$D$181, 4, FALSE), -1)</f>
        <v>67</v>
      </c>
      <c r="R145" s="10">
        <f>IFERROR(VLOOKUP(A145, 'Gender Inequality'!$A$2:$D$163, 4, FALSE), -1)</f>
        <v>7.4999999999999997E-2</v>
      </c>
      <c r="S145" s="10">
        <f t="shared" si="2"/>
        <v>1.5714285714285714</v>
      </c>
    </row>
    <row r="146" spans="1:19" x14ac:dyDescent="0.25">
      <c r="A146" t="s">
        <v>375</v>
      </c>
      <c r="B146" t="s">
        <v>264</v>
      </c>
      <c r="C146" s="10">
        <f>IFERROR(VLOOKUP(A146, 'Poverty Index'!$A$2:$B$102, 2, FALSE), -1)</f>
        <v>-1</v>
      </c>
      <c r="D146" s="10">
        <f>IFERROR(VLOOKUP(A146, 'Human Freedom Index'!$A$2:$B$163, 2, FALSE), -1)</f>
        <v>-1</v>
      </c>
      <c r="E146" s="10">
        <f>IFERROR(VLOOKUP(A146, 'Global Peace Index'!$A$2:$B$163, 2, FALSE), -1)</f>
        <v>-1</v>
      </c>
      <c r="F146" s="10">
        <f>IFERROR(VLOOKUP(A146, Militarization!$A$2:$B$156, 2, FALSE), -1)</f>
        <v>-1</v>
      </c>
      <c r="G146" s="10">
        <f>IFERROR(VLOOKUP(A146, 'Global Burden of Disease'!$A$2:$B$197, 2, FALSE), -1)</f>
        <v>1</v>
      </c>
      <c r="H146" s="10">
        <f>IFERROR(VLOOKUP(A146, 'Human Development Index'!$A$2:$B$190, 2, FALSE), -1)</f>
        <v>-1</v>
      </c>
      <c r="I146" s="10">
        <f>IFERROR(VLOOKUP(A146, 'Environmental Sustainability'!$A$2:$B$181, 2, FALSE), -1)</f>
        <v>-1</v>
      </c>
      <c r="J146" s="10">
        <f>IFERROR(VLOOKUP(A146, 'Gender Inequality'!$A$2:$B$163, 2, FALSE), -1)</f>
        <v>-1</v>
      </c>
      <c r="K146" s="10">
        <f>IFERROR(VLOOKUP(A146, 'Poverty Index'!$A$2:$D$102, 4, FALSE), -1)</f>
        <v>-1</v>
      </c>
      <c r="L146" s="10">
        <f>IFERROR(VLOOKUP(A146, 'Poverty Index'!$A$2:$D$163, 4, FALSE), -1)</f>
        <v>-1</v>
      </c>
      <c r="M146" s="10">
        <f>IFERROR(VLOOKUP(A146, 'Global Peace Index'!$A$2:$D$163, 4, FALSE), -1)</f>
        <v>-1</v>
      </c>
      <c r="N146" s="10">
        <f>IFERROR(VLOOKUP(C146, 'Global Peace Index'!$A$2:$D$163, 4, FALSE), -1)</f>
        <v>-1</v>
      </c>
      <c r="O146" s="10">
        <f>IFERROR(VLOOKUP(A146, 'Global Burden of Disease'!$A$2:$D$197, 4, FALSE), -1)</f>
        <v>24144.23</v>
      </c>
      <c r="P146" s="10">
        <f>IFERROR(VLOOKUP(A146, 'Human Development Index'!$A$2:$D$190, 4, FALSE), -1)</f>
        <v>-1</v>
      </c>
      <c r="Q146" s="10">
        <f>IFERROR(VLOOKUP(A146, 'Environmental Sustainability'!$A$2:$D$181, 4, FALSE), -1)</f>
        <v>-1</v>
      </c>
      <c r="R146" s="10">
        <f>IFERROR(VLOOKUP(A146, 'Gender Inequality'!$A$2:$D$163, 4, FALSE), -1)</f>
        <v>-1</v>
      </c>
      <c r="S146" s="10">
        <f t="shared" si="2"/>
        <v>1</v>
      </c>
    </row>
    <row r="147" spans="1:19" x14ac:dyDescent="0.25">
      <c r="A147" t="s">
        <v>272</v>
      </c>
      <c r="B147" t="s">
        <v>271</v>
      </c>
      <c r="C147" s="10">
        <f>IFERROR(VLOOKUP(A147, 'Poverty Index'!$A$2:$B$102, 2, FALSE), -1)</f>
        <v>-1</v>
      </c>
      <c r="D147" s="10">
        <f>IFERROR(VLOOKUP(A147, 'Human Freedom Index'!$A$2:$B$163, 2, FALSE), -1)</f>
        <v>5</v>
      </c>
      <c r="E147" s="10">
        <f>IFERROR(VLOOKUP(A147, 'Global Peace Index'!$A$2:$B$163, 2, FALSE), -1)</f>
        <v>2</v>
      </c>
      <c r="F147" s="10">
        <f>IFERROR(VLOOKUP(A147, Militarization!$A$2:$B$156, 2, FALSE), -1)</f>
        <v>-1</v>
      </c>
      <c r="G147" s="10">
        <f>IFERROR(VLOOKUP(A147, 'Global Burden of Disease'!$A$2:$B$197, 2, FALSE), -1)</f>
        <v>0</v>
      </c>
      <c r="H147" s="10">
        <f>IFERROR(VLOOKUP(A147, 'Human Development Index'!$A$2:$B$190, 2, FALSE), -1)</f>
        <v>1</v>
      </c>
      <c r="I147" s="10">
        <f>IFERROR(VLOOKUP(A147, 'Environmental Sustainability'!$A$2:$B$181, 2, FALSE), -1)</f>
        <v>7</v>
      </c>
      <c r="J147" s="10">
        <f>IFERROR(VLOOKUP(A147, 'Gender Inequality'!$A$2:$B$163, 2, FALSE), -1)</f>
        <v>2</v>
      </c>
      <c r="K147" s="10">
        <f>IFERROR(VLOOKUP(A147, 'Poverty Index'!$A$2:$D$102, 4, FALSE), -1)</f>
        <v>-1</v>
      </c>
      <c r="L147" s="10">
        <f>IFERROR(VLOOKUP(A147, 'Poverty Index'!$A$2:$D$163, 4, FALSE), -1)</f>
        <v>-1</v>
      </c>
      <c r="M147" s="10">
        <f>IFERROR(VLOOKUP(A147, 'Global Peace Index'!$A$2:$D$163, 4, FALSE), -1)</f>
        <v>1.6160000000000001</v>
      </c>
      <c r="N147" s="10">
        <f>IFERROR(VLOOKUP(C147, 'Global Peace Index'!$A$2:$D$163, 4, FALSE), -1)</f>
        <v>-1</v>
      </c>
      <c r="O147" s="10">
        <f>IFERROR(VLOOKUP(A147, 'Global Burden of Disease'!$A$2:$D$197, 4, FALSE), -1)</f>
        <v>21363.24</v>
      </c>
      <c r="P147" s="10">
        <f>IFERROR(VLOOKUP(A147, 'Human Development Index'!$A$2:$D$190, 4, FALSE), -1)</f>
        <v>0.84799999999999998</v>
      </c>
      <c r="Q147" s="10">
        <f>IFERROR(VLOOKUP(A147, 'Environmental Sustainability'!$A$2:$D$181, 4, FALSE), -1)</f>
        <v>37.1</v>
      </c>
      <c r="R147" s="10">
        <f>IFERROR(VLOOKUP(A147, 'Gender Inequality'!$A$2:$D$163, 4, FALSE), -1)</f>
        <v>0.185</v>
      </c>
      <c r="S147" s="10">
        <f t="shared" si="2"/>
        <v>2.8333333333333335</v>
      </c>
    </row>
    <row r="148" spans="1:19" x14ac:dyDescent="0.25">
      <c r="A148" t="s">
        <v>274</v>
      </c>
      <c r="B148" t="s">
        <v>273</v>
      </c>
      <c r="C148" s="10">
        <f>IFERROR(VLOOKUP(A148, 'Poverty Index'!$A$2:$B$102, 2, FALSE), -1)</f>
        <v>-1</v>
      </c>
      <c r="D148" s="10">
        <f>IFERROR(VLOOKUP(A148, 'Human Freedom Index'!$A$2:$B$163, 2, FALSE), -1)</f>
        <v>1</v>
      </c>
      <c r="E148" s="10">
        <f>IFERROR(VLOOKUP(A148, 'Global Peace Index'!$A$2:$B$163, 2, FALSE), -1)</f>
        <v>1</v>
      </c>
      <c r="F148" s="10">
        <f>IFERROR(VLOOKUP(A148, Militarization!$A$2:$B$156, 2, FALSE), -1)</f>
        <v>7</v>
      </c>
      <c r="G148" s="10">
        <f>IFERROR(VLOOKUP(A148, 'Global Burden of Disease'!$A$2:$B$197, 2, FALSE), -1)</f>
        <v>1</v>
      </c>
      <c r="H148" s="10">
        <f>IFERROR(VLOOKUP(A148, 'Human Development Index'!$A$2:$B$190, 2, FALSE), -1)</f>
        <v>2</v>
      </c>
      <c r="I148" s="10">
        <f>IFERROR(VLOOKUP(A148, 'Environmental Sustainability'!$A$2:$B$181, 2, FALSE), -1)</f>
        <v>2</v>
      </c>
      <c r="J148" s="10">
        <f>IFERROR(VLOOKUP(A148, 'Gender Inequality'!$A$2:$B$163, 2, FALSE), -1)</f>
        <v>3</v>
      </c>
      <c r="K148" s="10">
        <f>IFERROR(VLOOKUP(A148, 'Poverty Index'!$A$2:$D$102, 4, FALSE), -1)</f>
        <v>-1</v>
      </c>
      <c r="L148" s="10">
        <f>IFERROR(VLOOKUP(A148, 'Poverty Index'!$A$2:$D$163, 4, FALSE), -1)</f>
        <v>-1</v>
      </c>
      <c r="M148" s="10">
        <f>IFERROR(VLOOKUP(A148, 'Global Peace Index'!$A$2:$D$163, 4, FALSE), -1)</f>
        <v>1.5409999999999999</v>
      </c>
      <c r="N148" s="10">
        <f>IFERROR(VLOOKUP(C148, 'Global Peace Index'!$A$2:$D$163, 4, FALSE), -1)</f>
        <v>-1</v>
      </c>
      <c r="O148" s="10">
        <f>IFERROR(VLOOKUP(A148, 'Global Burden of Disease'!$A$2:$D$197, 4, FALSE), -1)</f>
        <v>26808.12</v>
      </c>
      <c r="P148" s="10">
        <f>IFERROR(VLOOKUP(A148, 'Human Development Index'!$A$2:$D$190, 4, FALSE), -1)</f>
        <v>0.82799999999999996</v>
      </c>
      <c r="Q148" s="10">
        <f>IFERROR(VLOOKUP(A148, 'Environmental Sustainability'!$A$2:$D$181, 4, FALSE), -1)</f>
        <v>64.7</v>
      </c>
      <c r="R148" s="10">
        <f>IFERROR(VLOOKUP(A148, 'Gender Inequality'!$A$2:$D$163, 4, FALSE), -1)</f>
        <v>0.27600000000000002</v>
      </c>
      <c r="S148" s="10">
        <f t="shared" si="2"/>
        <v>2.4285714285714284</v>
      </c>
    </row>
    <row r="149" spans="1:19" x14ac:dyDescent="0.25">
      <c r="A149" t="s">
        <v>426</v>
      </c>
      <c r="B149" t="s">
        <v>275</v>
      </c>
      <c r="C149" s="10">
        <f>IFERROR(VLOOKUP(A149, 'Poverty Index'!$A$2:$B$102, 2, FALSE), -1)</f>
        <v>-1</v>
      </c>
      <c r="D149" s="10">
        <f>IFERROR(VLOOKUP(A149, 'Human Freedom Index'!$A$2:$B$163, 2, FALSE), -1)</f>
        <v>5</v>
      </c>
      <c r="E149" s="10">
        <f>IFERROR(VLOOKUP(A149, 'Global Peace Index'!$A$2:$B$163, 2, FALSE), -1)</f>
        <v>7</v>
      </c>
      <c r="F149" s="10">
        <f>IFERROR(VLOOKUP(A149, Militarization!$A$2:$B$156, 2, FALSE), -1)</f>
        <v>9</v>
      </c>
      <c r="G149" s="10">
        <f>IFERROR(VLOOKUP(A149, 'Global Burden of Disease'!$A$2:$B$197, 2, FALSE), -1)</f>
        <v>2</v>
      </c>
      <c r="H149" s="10">
        <f>IFERROR(VLOOKUP(A149, 'Human Development Index'!$A$2:$B$190, 2, FALSE), -1)</f>
        <v>2</v>
      </c>
      <c r="I149" s="10">
        <f>IFERROR(VLOOKUP(A149, 'Environmental Sustainability'!$A$2:$B$181, 2, FALSE), -1)</f>
        <v>5</v>
      </c>
      <c r="J149" s="10">
        <f>IFERROR(VLOOKUP(A149, 'Gender Inequality'!$A$2:$B$163, 2, FALSE), -1)</f>
        <v>2</v>
      </c>
      <c r="K149" s="10">
        <f>IFERROR(VLOOKUP(A149, 'Poverty Index'!$A$2:$D$102, 4, FALSE), -1)</f>
        <v>-1</v>
      </c>
      <c r="L149" s="10">
        <f>IFERROR(VLOOKUP(A149, 'Poverty Index'!$A$2:$D$163, 4, FALSE), -1)</f>
        <v>-1</v>
      </c>
      <c r="M149" s="10">
        <f>IFERROR(VLOOKUP(A149, 'Global Peace Index'!$A$2:$D$163, 4, FALSE), -1)</f>
        <v>3.0489999999999999</v>
      </c>
      <c r="N149" s="10">
        <f>IFERROR(VLOOKUP(C149, 'Global Peace Index'!$A$2:$D$163, 4, FALSE), -1)</f>
        <v>-1</v>
      </c>
      <c r="O149" s="10">
        <f>IFERROR(VLOOKUP(A149, 'Global Burden of Disease'!$A$2:$D$197, 4, FALSE), -1)</f>
        <v>32178.74</v>
      </c>
      <c r="P149" s="10">
        <f>IFERROR(VLOOKUP(A149, 'Human Development Index'!$A$2:$D$190, 4, FALSE), -1)</f>
        <v>0.82399999999999995</v>
      </c>
      <c r="Q149" s="10">
        <f>IFERROR(VLOOKUP(A149, 'Environmental Sustainability'!$A$2:$D$181, 4, FALSE), -1)</f>
        <v>50.5</v>
      </c>
      <c r="R149" s="10">
        <f>IFERROR(VLOOKUP(A149, 'Gender Inequality'!$A$2:$D$163, 4, FALSE), -1)</f>
        <v>0.22500000000000001</v>
      </c>
      <c r="S149" s="10">
        <f t="shared" si="2"/>
        <v>4.5714285714285712</v>
      </c>
    </row>
    <row r="150" spans="1:19" x14ac:dyDescent="0.25">
      <c r="A150" t="s">
        <v>277</v>
      </c>
      <c r="B150" t="s">
        <v>276</v>
      </c>
      <c r="C150" s="10">
        <f>IFERROR(VLOOKUP(A150, 'Poverty Index'!$A$2:$B$102, 2, FALSE), -1)</f>
        <v>4</v>
      </c>
      <c r="D150" s="10">
        <f>IFERROR(VLOOKUP(A150, 'Human Freedom Index'!$A$2:$B$163, 2, FALSE), -1)</f>
        <v>3</v>
      </c>
      <c r="E150" s="10">
        <f>IFERROR(VLOOKUP(A150, 'Global Peace Index'!$A$2:$B$163, 2, FALSE), -1)</f>
        <v>3</v>
      </c>
      <c r="F150" s="10">
        <f>IFERROR(VLOOKUP(A150, Militarization!$A$2:$B$156, 2, FALSE), -1)</f>
        <v>5</v>
      </c>
      <c r="G150" s="10">
        <f>IFERROR(VLOOKUP(A150, 'Global Burden of Disease'!$A$2:$B$197, 2, FALSE), -1)</f>
        <v>3</v>
      </c>
      <c r="H150" s="10">
        <f>IFERROR(VLOOKUP(A150, 'Human Development Index'!$A$2:$B$190, 2, FALSE), -1)</f>
        <v>7</v>
      </c>
      <c r="I150" s="10">
        <f>IFERROR(VLOOKUP(A150, 'Environmental Sustainability'!$A$2:$B$181, 2, FALSE), -1)</f>
        <v>8</v>
      </c>
      <c r="J150" s="10">
        <f>IFERROR(VLOOKUP(A150, 'Gender Inequality'!$A$2:$B$163, 2, FALSE), -1)</f>
        <v>4</v>
      </c>
      <c r="K150" s="10">
        <f>IFERROR(VLOOKUP(A150, 'Poverty Index'!$A$2:$D$102, 4, FALSE), -1)</f>
        <v>0.25867765999999998</v>
      </c>
      <c r="L150" s="10">
        <f>IFERROR(VLOOKUP(A150, 'Poverty Index'!$A$2:$D$163, 4, FALSE), -1)</f>
        <v>0.25867765999999998</v>
      </c>
      <c r="M150" s="10">
        <f>IFERROR(VLOOKUP(A150, 'Global Peace Index'!$A$2:$D$163, 4, FALSE), -1)</f>
        <v>2.0489999999999999</v>
      </c>
      <c r="N150" s="10">
        <f>IFERROR(VLOOKUP(C150, 'Global Peace Index'!$A$2:$D$163, 4, FALSE), -1)</f>
        <v>-1</v>
      </c>
      <c r="O150" s="10">
        <f>IFERROR(VLOOKUP(A150, 'Global Burden of Disease'!$A$2:$D$197, 4, FALSE), -1)</f>
        <v>40388.019999999997</v>
      </c>
      <c r="P150" s="10">
        <f>IFERROR(VLOOKUP(A150, 'Human Development Index'!$A$2:$D$190, 4, FALSE), -1)</f>
        <v>0.54300000000000004</v>
      </c>
      <c r="Q150" s="10">
        <f>IFERROR(VLOOKUP(A150, 'Environmental Sustainability'!$A$2:$D$181, 4, FALSE), -1)</f>
        <v>33.799999999999997</v>
      </c>
      <c r="R150" s="10">
        <f>IFERROR(VLOOKUP(A150, 'Gender Inequality'!$A$2:$D$163, 4, FALSE), -1)</f>
        <v>0.40200000000000002</v>
      </c>
      <c r="S150" s="10">
        <f t="shared" si="2"/>
        <v>4.625</v>
      </c>
    </row>
    <row r="151" spans="1:19" x14ac:dyDescent="0.25">
      <c r="A151" t="s">
        <v>367</v>
      </c>
      <c r="B151" t="s">
        <v>180</v>
      </c>
      <c r="C151" s="10">
        <f>IFERROR(VLOOKUP(A151, 'Poverty Index'!$A$2:$B$102, 2, FALSE), -1)</f>
        <v>-1</v>
      </c>
      <c r="D151" s="10">
        <f>IFERROR(VLOOKUP(A151, 'Human Freedom Index'!$A$2:$B$163, 2, FALSE), -1)</f>
        <v>-1</v>
      </c>
      <c r="E151" s="10">
        <f>IFERROR(VLOOKUP(A151, 'Global Peace Index'!$A$2:$B$163, 2, FALSE), -1)</f>
        <v>-1</v>
      </c>
      <c r="F151" s="10">
        <f>IFERROR(VLOOKUP(A151, Militarization!$A$2:$B$156, 2, FALSE), -1)</f>
        <v>-1</v>
      </c>
      <c r="G151" s="10">
        <f>IFERROR(VLOOKUP(A151, 'Global Burden of Disease'!$A$2:$B$197, 2, FALSE), -1)</f>
        <v>-1</v>
      </c>
      <c r="H151" s="10">
        <f>IFERROR(VLOOKUP(A151, 'Human Development Index'!$A$2:$B$190, 2, FALSE), -1)</f>
        <v>3</v>
      </c>
      <c r="I151" s="10">
        <f>IFERROR(VLOOKUP(A151, 'Environmental Sustainability'!$A$2:$B$181, 2, FALSE), -1)</f>
        <v>-1</v>
      </c>
      <c r="J151" s="10">
        <f>IFERROR(VLOOKUP(A151, 'Gender Inequality'!$A$2:$B$163, 2, FALSE), -1)</f>
        <v>-1</v>
      </c>
      <c r="K151" s="10">
        <f>IFERROR(VLOOKUP(A151, 'Poverty Index'!$A$2:$D$102, 4, FALSE), -1)</f>
        <v>-1</v>
      </c>
      <c r="L151" s="10">
        <f>IFERROR(VLOOKUP(A151, 'Poverty Index'!$A$2:$D$163, 4, FALSE), -1)</f>
        <v>-1</v>
      </c>
      <c r="M151" s="10">
        <f>IFERROR(VLOOKUP(A151, 'Global Peace Index'!$A$2:$D$163, 4, FALSE), -1)</f>
        <v>-1</v>
      </c>
      <c r="N151" s="10">
        <f>IFERROR(VLOOKUP(C151, 'Global Peace Index'!$A$2:$D$163, 4, FALSE), -1)</f>
        <v>-1</v>
      </c>
      <c r="O151" s="10">
        <f>IFERROR(VLOOKUP(A151, 'Global Burden of Disease'!$A$2:$D$197, 4, FALSE), -1)</f>
        <v>-1</v>
      </c>
      <c r="P151" s="10">
        <f>IFERROR(VLOOKUP(A151, 'Human Development Index'!$A$2:$D$190, 4, FALSE), -1)</f>
        <v>0.77900000000000003</v>
      </c>
      <c r="Q151" s="10">
        <f>IFERROR(VLOOKUP(A151, 'Environmental Sustainability'!$A$2:$D$181, 4, FALSE), -1)</f>
        <v>-1</v>
      </c>
      <c r="R151" s="10">
        <f>IFERROR(VLOOKUP(A151, 'Gender Inequality'!$A$2:$D$163, 4, FALSE), -1)</f>
        <v>-1</v>
      </c>
      <c r="S151" s="10">
        <f t="shared" si="2"/>
        <v>3</v>
      </c>
    </row>
    <row r="152" spans="1:19" x14ac:dyDescent="0.25">
      <c r="A152" t="s">
        <v>368</v>
      </c>
      <c r="B152" t="s">
        <v>191</v>
      </c>
      <c r="C152" s="10">
        <f>IFERROR(VLOOKUP(A152, 'Poverty Index'!$A$2:$B$102, 2, FALSE), -1)</f>
        <v>0</v>
      </c>
      <c r="D152" s="10">
        <f>IFERROR(VLOOKUP(A152, 'Human Freedom Index'!$A$2:$B$163, 2, FALSE), -1)</f>
        <v>-1</v>
      </c>
      <c r="E152" s="10">
        <f>IFERROR(VLOOKUP(A152, 'Global Peace Index'!$A$2:$B$163, 2, FALSE), -1)</f>
        <v>-1</v>
      </c>
      <c r="F152" s="10">
        <f>IFERROR(VLOOKUP(A152, Militarization!$A$2:$B$156, 2, FALSE), -1)</f>
        <v>-1</v>
      </c>
      <c r="G152" s="10">
        <f>IFERROR(VLOOKUP(A152, 'Global Burden of Disease'!$A$2:$B$197, 2, FALSE), -1)</f>
        <v>1</v>
      </c>
      <c r="H152" s="10">
        <f>IFERROR(VLOOKUP(A152, 'Human Development Index'!$A$2:$B$190, 2, FALSE), -1)</f>
        <v>3</v>
      </c>
      <c r="I152" s="10">
        <f>IFERROR(VLOOKUP(A152, 'Environmental Sustainability'!$A$2:$B$181, 2, FALSE), -1)</f>
        <v>6</v>
      </c>
      <c r="J152" s="10">
        <f>IFERROR(VLOOKUP(A152, 'Gender Inequality'!$A$2:$B$163, 2, FALSE), -1)</f>
        <v>4</v>
      </c>
      <c r="K152" s="10">
        <f>IFERROR(VLOOKUP(A152, 'Poverty Index'!$A$2:$D$102, 4, FALSE), -1)</f>
        <v>7.20186E-3</v>
      </c>
      <c r="L152" s="10">
        <f>IFERROR(VLOOKUP(A152, 'Poverty Index'!$A$2:$D$163, 4, FALSE), -1)</f>
        <v>7.20186E-3</v>
      </c>
      <c r="M152" s="10">
        <f>IFERROR(VLOOKUP(A152, 'Global Peace Index'!$A$2:$D$163, 4, FALSE), -1)</f>
        <v>-1</v>
      </c>
      <c r="N152" s="10">
        <f>IFERROR(VLOOKUP(C152, 'Global Peace Index'!$A$2:$D$163, 4, FALSE), -1)</f>
        <v>-1</v>
      </c>
      <c r="O152" s="10">
        <f>IFERROR(VLOOKUP(A152, 'Global Burden of Disease'!$A$2:$D$197, 4, FALSE), -1)</f>
        <v>26558.26</v>
      </c>
      <c r="P152" s="10">
        <f>IFERROR(VLOOKUP(A152, 'Human Development Index'!$A$2:$D$190, 4, FALSE), -1)</f>
        <v>0.75900000000000001</v>
      </c>
      <c r="Q152" s="10">
        <f>IFERROR(VLOOKUP(A152, 'Environmental Sustainability'!$A$2:$D$181, 4, FALSE), -1)</f>
        <v>43.1</v>
      </c>
      <c r="R152" s="10">
        <f>IFERROR(VLOOKUP(A152, 'Gender Inequality'!$A$2:$D$163, 4, FALSE), -1)</f>
        <v>0.40100000000000002</v>
      </c>
      <c r="S152" s="10">
        <f t="shared" si="2"/>
        <v>2.8</v>
      </c>
    </row>
    <row r="153" spans="1:19" x14ac:dyDescent="0.25">
      <c r="A153" t="s">
        <v>387</v>
      </c>
      <c r="B153" t="s">
        <v>337</v>
      </c>
      <c r="C153" s="10">
        <f>IFERROR(VLOOKUP(A153, 'Poverty Index'!$A$2:$B$102, 2, FALSE), -1)</f>
        <v>-1</v>
      </c>
      <c r="D153" s="10">
        <f>IFERROR(VLOOKUP(A153, 'Human Freedom Index'!$A$2:$B$163, 2, FALSE), -1)</f>
        <v>-1</v>
      </c>
      <c r="E153" s="10">
        <f>IFERROR(VLOOKUP(A153, 'Global Peace Index'!$A$2:$B$163, 2, FALSE), -1)</f>
        <v>-1</v>
      </c>
      <c r="F153" s="10">
        <f>IFERROR(VLOOKUP(A153, Militarization!$A$2:$B$156, 2, FALSE), -1)</f>
        <v>-1</v>
      </c>
      <c r="G153" s="10">
        <f>IFERROR(VLOOKUP(A153, 'Global Burden of Disease'!$A$2:$B$197, 2, FALSE), -1)</f>
        <v>1</v>
      </c>
      <c r="H153" s="10">
        <f>IFERROR(VLOOKUP(A153, 'Human Development Index'!$A$2:$B$190, 2, FALSE), -1)</f>
        <v>3</v>
      </c>
      <c r="I153" s="10">
        <f>IFERROR(VLOOKUP(A153, 'Environmental Sustainability'!$A$2:$B$181, 2, FALSE), -1)</f>
        <v>5</v>
      </c>
      <c r="J153" s="10">
        <f>IFERROR(VLOOKUP(A153, 'Gender Inequality'!$A$2:$B$163, 2, FALSE), -1)</f>
        <v>-1</v>
      </c>
      <c r="K153" s="10">
        <f>IFERROR(VLOOKUP(A153, 'Poverty Index'!$A$2:$D$102, 4, FALSE), -1)</f>
        <v>-1</v>
      </c>
      <c r="L153" s="10">
        <f>IFERROR(VLOOKUP(A153, 'Poverty Index'!$A$2:$D$163, 4, FALSE), -1)</f>
        <v>-1</v>
      </c>
      <c r="M153" s="10">
        <f>IFERROR(VLOOKUP(A153, 'Global Peace Index'!$A$2:$D$163, 4, FALSE), -1)</f>
        <v>-1</v>
      </c>
      <c r="N153" s="10">
        <f>IFERROR(VLOOKUP(C153, 'Global Peace Index'!$A$2:$D$163, 4, FALSE), -1)</f>
        <v>-1</v>
      </c>
      <c r="O153" s="10">
        <f>IFERROR(VLOOKUP(A153, 'Global Burden of Disease'!$A$2:$D$197, 4, FALSE), -1)</f>
        <v>31003.71</v>
      </c>
      <c r="P153" s="10">
        <f>IFERROR(VLOOKUP(A153, 'Human Development Index'!$A$2:$D$190, 4, FALSE), -1)</f>
        <v>0.73799999999999999</v>
      </c>
      <c r="Q153" s="10">
        <f>IFERROR(VLOOKUP(A153, 'Environmental Sustainability'!$A$2:$D$181, 4, FALSE), -1)</f>
        <v>48.4</v>
      </c>
      <c r="R153" s="10">
        <f>IFERROR(VLOOKUP(A153, 'Gender Inequality'!$A$2:$D$163, 4, FALSE), -1)</f>
        <v>-1</v>
      </c>
      <c r="S153" s="10">
        <f t="shared" si="2"/>
        <v>3</v>
      </c>
    </row>
    <row r="154" spans="1:19" x14ac:dyDescent="0.25">
      <c r="A154" t="s">
        <v>16</v>
      </c>
      <c r="B154" t="s">
        <v>343</v>
      </c>
      <c r="C154" s="10">
        <f>IFERROR(VLOOKUP(A154, 'Poverty Index'!$A$2:$B$102, 2, FALSE), -1)</f>
        <v>-1</v>
      </c>
      <c r="D154" s="10">
        <f>IFERROR(VLOOKUP(A154, 'Human Freedom Index'!$A$2:$B$163, 2, FALSE), -1)</f>
        <v>-1</v>
      </c>
      <c r="E154" s="10">
        <f>IFERROR(VLOOKUP(A154, 'Global Peace Index'!$A$2:$B$163, 2, FALSE), -1)</f>
        <v>-1</v>
      </c>
      <c r="F154" s="10">
        <f>IFERROR(VLOOKUP(A154, Militarization!$A$2:$B$156, 2, FALSE), -1)</f>
        <v>-1</v>
      </c>
      <c r="G154" s="10">
        <f>IFERROR(VLOOKUP(A154, 'Global Burden of Disease'!$A$2:$B$197, 2, FALSE), -1)</f>
        <v>1</v>
      </c>
      <c r="H154" s="10">
        <f>IFERROR(VLOOKUP(A154, 'Human Development Index'!$A$2:$B$190, 2, FALSE), -1)</f>
        <v>4</v>
      </c>
      <c r="I154" s="10">
        <f>IFERROR(VLOOKUP(A154, 'Environmental Sustainability'!$A$2:$B$181, 2, FALSE), -1)</f>
        <v>7</v>
      </c>
      <c r="J154" s="10">
        <f>IFERROR(VLOOKUP(A154, 'Gender Inequality'!$A$2:$B$163, 2, FALSE), -1)</f>
        <v>4</v>
      </c>
      <c r="K154" s="10">
        <f>IFERROR(VLOOKUP(A154, 'Poverty Index'!$A$2:$D$102, 4, FALSE), -1)</f>
        <v>-1</v>
      </c>
      <c r="L154" s="10">
        <f>IFERROR(VLOOKUP(A154, 'Poverty Index'!$A$2:$D$163, 4, FALSE), -1)</f>
        <v>-1</v>
      </c>
      <c r="M154" s="10">
        <f>IFERROR(VLOOKUP(A154, 'Global Peace Index'!$A$2:$D$163, 4, FALSE), -1)</f>
        <v>-1</v>
      </c>
      <c r="N154" s="10">
        <f>IFERROR(VLOOKUP(C154, 'Global Peace Index'!$A$2:$D$163, 4, FALSE), -1)</f>
        <v>-1</v>
      </c>
      <c r="O154" s="10">
        <f>IFERROR(VLOOKUP(A154, 'Global Burden of Disease'!$A$2:$D$197, 4, FALSE), -1)</f>
        <v>30099.64</v>
      </c>
      <c r="P154" s="10">
        <f>IFERROR(VLOOKUP(A154, 'Human Development Index'!$A$2:$D$190, 4, FALSE), -1)</f>
        <v>0.71499999999999997</v>
      </c>
      <c r="Q154" s="10">
        <f>IFERROR(VLOOKUP(A154, 'Environmental Sustainability'!$A$2:$D$181, 4, FALSE), -1)</f>
        <v>37.299999999999997</v>
      </c>
      <c r="R154" s="10">
        <f>IFERROR(VLOOKUP(A154, 'Gender Inequality'!$A$2:$D$163, 4, FALSE), -1)</f>
        <v>0.36</v>
      </c>
      <c r="S154" s="10">
        <f t="shared" si="2"/>
        <v>4</v>
      </c>
    </row>
    <row r="155" spans="1:19" x14ac:dyDescent="0.25">
      <c r="A155" t="s">
        <v>382</v>
      </c>
      <c r="B155" t="s">
        <v>293</v>
      </c>
      <c r="C155" s="10">
        <f>IFERROR(VLOOKUP(A155, 'Poverty Index'!$A$2:$B$102, 2, FALSE), -1)</f>
        <v>1</v>
      </c>
      <c r="D155" s="10">
        <f>IFERROR(VLOOKUP(A155, 'Human Freedom Index'!$A$2:$B$163, 2, FALSE), -1)</f>
        <v>-1</v>
      </c>
      <c r="E155" s="10">
        <f>IFERROR(VLOOKUP(A155, 'Global Peace Index'!$A$2:$B$163, 2, FALSE), -1)</f>
        <v>-1</v>
      </c>
      <c r="F155" s="10">
        <f>IFERROR(VLOOKUP(A155, Militarization!$A$2:$B$156, 2, FALSE), -1)</f>
        <v>-1</v>
      </c>
      <c r="G155" s="10">
        <f>IFERROR(VLOOKUP(A155, 'Global Burden of Disease'!$A$2:$B$197, 2, FALSE), -1)</f>
        <v>2</v>
      </c>
      <c r="H155" s="10">
        <f>IFERROR(VLOOKUP(A155, 'Human Development Index'!$A$2:$B$190, 2, FALSE), -1)</f>
        <v>5</v>
      </c>
      <c r="I155" s="10">
        <f>IFERROR(VLOOKUP(A155, 'Environmental Sustainability'!$A$2:$B$181, 2, FALSE), -1)</f>
        <v>7</v>
      </c>
      <c r="J155" s="10">
        <f>IFERROR(VLOOKUP(A155, 'Gender Inequality'!$A$2:$B$163, 2, FALSE), -1)</f>
        <v>6</v>
      </c>
      <c r="K155" s="10">
        <f>IFERROR(VLOOKUP(A155, 'Poverty Index'!$A$2:$D$102, 4, FALSE), -1)</f>
        <v>9.1964879999999999E-2</v>
      </c>
      <c r="L155" s="10">
        <f>IFERROR(VLOOKUP(A155, 'Poverty Index'!$A$2:$D$163, 4, FALSE), -1)</f>
        <v>9.1964879999999999E-2</v>
      </c>
      <c r="M155" s="10">
        <f>IFERROR(VLOOKUP(A155, 'Global Peace Index'!$A$2:$D$163, 4, FALSE), -1)</f>
        <v>-1</v>
      </c>
      <c r="N155" s="10">
        <f>IFERROR(VLOOKUP(C155, 'Global Peace Index'!$A$2:$D$163, 4, FALSE), -1)</f>
        <v>-1</v>
      </c>
      <c r="O155" s="10">
        <f>IFERROR(VLOOKUP(A155, 'Global Burden of Disease'!$A$2:$D$197, 4, FALSE), -1)</f>
        <v>36754.620000000003</v>
      </c>
      <c r="P155" s="10">
        <f>IFERROR(VLOOKUP(A155, 'Human Development Index'!$A$2:$D$190, 4, FALSE), -1)</f>
        <v>0.625</v>
      </c>
      <c r="Q155" s="10">
        <f>IFERROR(VLOOKUP(A155, 'Environmental Sustainability'!$A$2:$D$181, 4, FALSE), -1)</f>
        <v>37.6</v>
      </c>
      <c r="R155" s="10">
        <f>IFERROR(VLOOKUP(A155, 'Gender Inequality'!$A$2:$D$163, 4, FALSE), -1)</f>
        <v>0.53700000000000003</v>
      </c>
      <c r="S155" s="10">
        <f t="shared" si="2"/>
        <v>4.2</v>
      </c>
    </row>
    <row r="156" spans="1:19" x14ac:dyDescent="0.25">
      <c r="A156" t="s">
        <v>377</v>
      </c>
      <c r="B156" t="s">
        <v>278</v>
      </c>
      <c r="C156" s="10">
        <f>IFERROR(VLOOKUP(A156, 'Poverty Index'!$A$2:$B$102, 2, FALSE), -1)</f>
        <v>-1</v>
      </c>
      <c r="D156" s="10">
        <f>IFERROR(VLOOKUP(A156, 'Human Freedom Index'!$A$2:$B$163, 2, FALSE), -1)</f>
        <v>7</v>
      </c>
      <c r="E156" s="10">
        <f>IFERROR(VLOOKUP(A156, 'Global Peace Index'!$A$2:$B$163, 2, FALSE), -1)</f>
        <v>5</v>
      </c>
      <c r="F156" s="10">
        <f>IFERROR(VLOOKUP(A156, Militarization!$A$2:$B$156, 2, FALSE), -1)</f>
        <v>8</v>
      </c>
      <c r="G156" s="10">
        <f>IFERROR(VLOOKUP(A156, 'Global Burden of Disease'!$A$2:$B$197, 2, FALSE), -1)</f>
        <v>1</v>
      </c>
      <c r="H156" s="10">
        <f>IFERROR(VLOOKUP(A156, 'Human Development Index'!$A$2:$B$190, 2, FALSE), -1)</f>
        <v>1</v>
      </c>
      <c r="I156" s="10">
        <f>IFERROR(VLOOKUP(A156, 'Environmental Sustainability'!$A$2:$B$181, 2, FALSE), -1)</f>
        <v>6</v>
      </c>
      <c r="J156" s="10">
        <f>IFERROR(VLOOKUP(A156, 'Gender Inequality'!$A$2:$B$163, 2, FALSE), -1)</f>
        <v>2</v>
      </c>
      <c r="K156" s="10">
        <f>IFERROR(VLOOKUP(A156, 'Poverty Index'!$A$2:$D$102, 4, FALSE), -1)</f>
        <v>-1</v>
      </c>
      <c r="L156" s="10">
        <f>IFERROR(VLOOKUP(A156, 'Poverty Index'!$A$2:$D$163, 4, FALSE), -1)</f>
        <v>-1</v>
      </c>
      <c r="M156" s="10">
        <f>IFERROR(VLOOKUP(A156, 'Global Peace Index'!$A$2:$D$163, 4, FALSE), -1)</f>
        <v>2.4430000000000001</v>
      </c>
      <c r="N156" s="10">
        <f>IFERROR(VLOOKUP(C156, 'Global Peace Index'!$A$2:$D$163, 4, FALSE), -1)</f>
        <v>-1</v>
      </c>
      <c r="O156" s="10">
        <f>IFERROR(VLOOKUP(A156, 'Global Burden of Disease'!$A$2:$D$197, 4, FALSE), -1)</f>
        <v>24935.86</v>
      </c>
      <c r="P156" s="10">
        <f>IFERROR(VLOOKUP(A156, 'Human Development Index'!$A$2:$D$190, 4, FALSE), -1)</f>
        <v>0.85399999999999998</v>
      </c>
      <c r="Q156" s="10">
        <f>IFERROR(VLOOKUP(A156, 'Environmental Sustainability'!$A$2:$D$181, 4, FALSE), -1)</f>
        <v>44</v>
      </c>
      <c r="R156" s="10">
        <f>IFERROR(VLOOKUP(A156, 'Gender Inequality'!$A$2:$D$163, 4, FALSE), -1)</f>
        <v>0.252</v>
      </c>
      <c r="S156" s="10">
        <f t="shared" si="2"/>
        <v>4.2857142857142856</v>
      </c>
    </row>
    <row r="157" spans="1:19" x14ac:dyDescent="0.25">
      <c r="A157" t="s">
        <v>282</v>
      </c>
      <c r="B157" t="s">
        <v>281</v>
      </c>
      <c r="C157" s="10">
        <f>IFERROR(VLOOKUP(A157, 'Poverty Index'!$A$2:$B$102, 2, FALSE), -1)</f>
        <v>4</v>
      </c>
      <c r="D157" s="10">
        <f>IFERROR(VLOOKUP(A157, 'Human Freedom Index'!$A$2:$B$163, 2, FALSE), -1)</f>
        <v>4</v>
      </c>
      <c r="E157" s="10">
        <f>IFERROR(VLOOKUP(A157, 'Global Peace Index'!$A$2:$B$163, 2, FALSE), -1)</f>
        <v>2</v>
      </c>
      <c r="F157" s="10">
        <f>IFERROR(VLOOKUP(A157, Militarization!$A$2:$B$156, 2, FALSE), -1)</f>
        <v>5</v>
      </c>
      <c r="G157" s="10">
        <f>IFERROR(VLOOKUP(A157, 'Global Burden of Disease'!$A$2:$B$197, 2, FALSE), -1)</f>
        <v>3</v>
      </c>
      <c r="H157" s="10">
        <f>IFERROR(VLOOKUP(A157, 'Human Development Index'!$A$2:$B$190, 2, FALSE), -1)</f>
        <v>7</v>
      </c>
      <c r="I157" s="10">
        <f>IFERROR(VLOOKUP(A157, 'Environmental Sustainability'!$A$2:$B$181, 2, FALSE), -1)</f>
        <v>8</v>
      </c>
      <c r="J157" s="10">
        <f>IFERROR(VLOOKUP(A157, 'Gender Inequality'!$A$2:$B$163, 2, FALSE), -1)</f>
        <v>6</v>
      </c>
      <c r="K157" s="10">
        <f>IFERROR(VLOOKUP(A157, 'Poverty Index'!$A$2:$D$102, 4, FALSE), -1)</f>
        <v>0.28798049999999997</v>
      </c>
      <c r="L157" s="10">
        <f>IFERROR(VLOOKUP(A157, 'Poverty Index'!$A$2:$D$163, 4, FALSE), -1)</f>
        <v>0.28798049999999997</v>
      </c>
      <c r="M157" s="10">
        <f>IFERROR(VLOOKUP(A157, 'Global Peace Index'!$A$2:$D$163, 4, FALSE), -1)</f>
        <v>1.8240000000000001</v>
      </c>
      <c r="N157" s="10">
        <f>IFERROR(VLOOKUP(C157, 'Global Peace Index'!$A$2:$D$163, 4, FALSE), -1)</f>
        <v>-1</v>
      </c>
      <c r="O157" s="10">
        <f>IFERROR(VLOOKUP(A157, 'Global Burden of Disease'!$A$2:$D$197, 4, FALSE), -1)</f>
        <v>41359.129999999997</v>
      </c>
      <c r="P157" s="10">
        <f>IFERROR(VLOOKUP(A157, 'Human Development Index'!$A$2:$D$190, 4, FALSE), -1)</f>
        <v>0.51200000000000001</v>
      </c>
      <c r="Q157" s="10">
        <f>IFERROR(VLOOKUP(A157, 'Environmental Sustainability'!$A$2:$D$181, 4, FALSE), -1)</f>
        <v>30.7</v>
      </c>
      <c r="R157" s="10">
        <f>IFERROR(VLOOKUP(A157, 'Gender Inequality'!$A$2:$D$163, 4, FALSE), -1)</f>
        <v>0.53300000000000003</v>
      </c>
      <c r="S157" s="10">
        <f t="shared" si="2"/>
        <v>4.875</v>
      </c>
    </row>
    <row r="158" spans="1:19" x14ac:dyDescent="0.25">
      <c r="A158" t="s">
        <v>291</v>
      </c>
      <c r="B158" t="s">
        <v>290</v>
      </c>
      <c r="C158" s="10">
        <f>IFERROR(VLOOKUP(A158, 'Poverty Index'!$A$2:$B$102, 2, FALSE), -1)</f>
        <v>0</v>
      </c>
      <c r="D158" s="10">
        <f>IFERROR(VLOOKUP(A158, 'Human Freedom Index'!$A$2:$B$163, 2, FALSE), -1)</f>
        <v>3</v>
      </c>
      <c r="E158" s="10">
        <f>IFERROR(VLOOKUP(A158, 'Global Peace Index'!$A$2:$B$163, 2, FALSE), -1)</f>
        <v>2</v>
      </c>
      <c r="F158" s="10">
        <f>IFERROR(VLOOKUP(A158, Militarization!$A$2:$B$156, 2, FALSE), -1)</f>
        <v>7</v>
      </c>
      <c r="G158" s="10">
        <f>IFERROR(VLOOKUP(A158, 'Global Burden of Disease'!$A$2:$B$197, 2, FALSE), -1)</f>
        <v>1</v>
      </c>
      <c r="H158" s="10">
        <f>IFERROR(VLOOKUP(A158, 'Human Development Index'!$A$2:$B$190, 2, FALSE), -1)</f>
        <v>2</v>
      </c>
      <c r="I158" s="10">
        <f>IFERROR(VLOOKUP(A158, 'Environmental Sustainability'!$A$2:$B$181, 2, FALSE), -1)</f>
        <v>4</v>
      </c>
      <c r="J158" s="10">
        <f>IFERROR(VLOOKUP(A158, 'Gender Inequality'!$A$2:$B$163, 2, FALSE), -1)</f>
        <v>1</v>
      </c>
      <c r="K158" s="10">
        <f>IFERROR(VLOOKUP(A158, 'Poverty Index'!$A$2:$D$102, 4, FALSE), -1)</f>
        <v>1.43994E-3</v>
      </c>
      <c r="L158" s="10">
        <f>IFERROR(VLOOKUP(A158, 'Poverty Index'!$A$2:$D$163, 4, FALSE), -1)</f>
        <v>1.43994E-3</v>
      </c>
      <c r="M158" s="10">
        <f>IFERROR(VLOOKUP(A158, 'Global Peace Index'!$A$2:$D$163, 4, FALSE), -1)</f>
        <v>1.8460000000000001</v>
      </c>
      <c r="N158" s="10">
        <f>IFERROR(VLOOKUP(C158, 'Global Peace Index'!$A$2:$D$163, 4, FALSE), -1)</f>
        <v>-1</v>
      </c>
      <c r="O158" s="10">
        <f>IFERROR(VLOOKUP(A158, 'Global Burden of Disease'!$A$2:$D$197, 4, FALSE), -1)</f>
        <v>25468.38</v>
      </c>
      <c r="P158" s="10">
        <f>IFERROR(VLOOKUP(A158, 'Human Development Index'!$A$2:$D$190, 4, FALSE), -1)</f>
        <v>0.80600000000000005</v>
      </c>
      <c r="Q158" s="10">
        <f>IFERROR(VLOOKUP(A158, 'Environmental Sustainability'!$A$2:$D$181, 4, FALSE), -1)</f>
        <v>55.2</v>
      </c>
      <c r="R158" s="10">
        <f>IFERROR(VLOOKUP(A158, 'Gender Inequality'!$A$2:$D$163, 4, FALSE), -1)</f>
        <v>0.13200000000000001</v>
      </c>
      <c r="S158" s="10">
        <f t="shared" si="2"/>
        <v>2.5</v>
      </c>
    </row>
    <row r="159" spans="1:19" x14ac:dyDescent="0.25">
      <c r="A159" t="s">
        <v>305</v>
      </c>
      <c r="B159" t="s">
        <v>304</v>
      </c>
      <c r="C159" s="10">
        <f>IFERROR(VLOOKUP(A159, 'Poverty Index'!$A$2:$B$102, 2, FALSE), -1)</f>
        <v>-1</v>
      </c>
      <c r="D159" s="10">
        <f>IFERROR(VLOOKUP(A159, 'Human Freedom Index'!$A$2:$B$163, 2, FALSE), -1)</f>
        <v>3</v>
      </c>
      <c r="E159" s="10">
        <f>IFERROR(VLOOKUP(A159, 'Global Peace Index'!$A$2:$B$163, 2, FALSE), -1)</f>
        <v>-1</v>
      </c>
      <c r="F159" s="10">
        <f>IFERROR(VLOOKUP(A159, Militarization!$A$2:$B$156, 2, FALSE), -1)</f>
        <v>4</v>
      </c>
      <c r="G159" s="10">
        <f>IFERROR(VLOOKUP(A159, 'Global Burden of Disease'!$A$2:$B$197, 2, FALSE), -1)</f>
        <v>1</v>
      </c>
      <c r="H159" s="10">
        <f>IFERROR(VLOOKUP(A159, 'Human Development Index'!$A$2:$B$190, 2, FALSE), -1)</f>
        <v>2</v>
      </c>
      <c r="I159" s="10">
        <f>IFERROR(VLOOKUP(A159, 'Environmental Sustainability'!$A$2:$B$181, 2, FALSE), -1)</f>
        <v>4</v>
      </c>
      <c r="J159" s="10">
        <f>IFERROR(VLOOKUP(A159, 'Gender Inequality'!$A$2:$B$163, 2, FALSE), -1)</f>
        <v>-1</v>
      </c>
      <c r="K159" s="10">
        <f>IFERROR(VLOOKUP(A159, 'Poverty Index'!$A$2:$D$102, 4, FALSE), -1)</f>
        <v>-1</v>
      </c>
      <c r="L159" s="10">
        <f>IFERROR(VLOOKUP(A159, 'Poverty Index'!$A$2:$D$163, 4, FALSE), -1)</f>
        <v>-1</v>
      </c>
      <c r="M159" s="10">
        <f>IFERROR(VLOOKUP(A159, 'Global Peace Index'!$A$2:$D$163, 4, FALSE), -1)</f>
        <v>-1</v>
      </c>
      <c r="N159" s="10">
        <f>IFERROR(VLOOKUP(C159, 'Global Peace Index'!$A$2:$D$163, 4, FALSE), -1)</f>
        <v>-1</v>
      </c>
      <c r="O159" s="10">
        <f>IFERROR(VLOOKUP(A159, 'Global Burden of Disease'!$A$2:$D$197, 4, FALSE), -1)</f>
        <v>28043.58</v>
      </c>
      <c r="P159" s="10">
        <f>IFERROR(VLOOKUP(A159, 'Human Development Index'!$A$2:$D$190, 4, FALSE), -1)</f>
        <v>0.79600000000000004</v>
      </c>
      <c r="Q159" s="10">
        <f>IFERROR(VLOOKUP(A159, 'Environmental Sustainability'!$A$2:$D$181, 4, FALSE), -1)</f>
        <v>58.2</v>
      </c>
      <c r="R159" s="10">
        <f>IFERROR(VLOOKUP(A159, 'Gender Inequality'!$A$2:$D$163, 4, FALSE), -1)</f>
        <v>-1</v>
      </c>
      <c r="S159" s="10">
        <f t="shared" si="2"/>
        <v>2.8</v>
      </c>
    </row>
    <row r="160" spans="1:19" x14ac:dyDescent="0.25">
      <c r="A160" t="s">
        <v>379</v>
      </c>
      <c r="B160" t="s">
        <v>286</v>
      </c>
      <c r="C160" s="10">
        <f>IFERROR(VLOOKUP(A160, 'Poverty Index'!$A$2:$B$102, 2, FALSE), -1)</f>
        <v>5</v>
      </c>
      <c r="D160" s="10">
        <f>IFERROR(VLOOKUP(A160, 'Human Freedom Index'!$A$2:$B$163, 2, FALSE), -1)</f>
        <v>5</v>
      </c>
      <c r="E160" s="10">
        <f>IFERROR(VLOOKUP(A160, 'Global Peace Index'!$A$2:$B$163, 2, FALSE), -1)</f>
        <v>2</v>
      </c>
      <c r="F160" s="10">
        <f>IFERROR(VLOOKUP(A160, Militarization!$A$2:$B$156, 2, FALSE), -1)</f>
        <v>3</v>
      </c>
      <c r="G160" s="10">
        <f>IFERROR(VLOOKUP(A160, 'Global Burden of Disease'!$A$2:$B$197, 2, FALSE), -1)</f>
        <v>5</v>
      </c>
      <c r="H160" s="10">
        <f>IFERROR(VLOOKUP(A160, 'Human Development Index'!$A$2:$B$190, 2, FALSE), -1)</f>
        <v>8</v>
      </c>
      <c r="I160" s="10">
        <f>IFERROR(VLOOKUP(A160, 'Environmental Sustainability'!$A$2:$B$181, 2, FALSE), -1)</f>
        <v>9</v>
      </c>
      <c r="J160" s="10">
        <f>IFERROR(VLOOKUP(A160, 'Gender Inequality'!$A$2:$B$163, 2, FALSE), -1)</f>
        <v>8</v>
      </c>
      <c r="K160" s="10">
        <f>IFERROR(VLOOKUP(A160, 'Poverty Index'!$A$2:$D$102, 4, FALSE), -1)</f>
        <v>0.29669847999999999</v>
      </c>
      <c r="L160" s="10">
        <f>IFERROR(VLOOKUP(A160, 'Poverty Index'!$A$2:$D$163, 4, FALSE), -1)</f>
        <v>0.29669847999999999</v>
      </c>
      <c r="M160" s="10">
        <f>IFERROR(VLOOKUP(A160, 'Global Peace Index'!$A$2:$D$163, 4, FALSE), -1)</f>
        <v>1.82</v>
      </c>
      <c r="N160" s="10">
        <f>IFERROR(VLOOKUP(C160, 'Global Peace Index'!$A$2:$D$163, 4, FALSE), -1)</f>
        <v>-1</v>
      </c>
      <c r="O160" s="10">
        <f>IFERROR(VLOOKUP(A160, 'Global Burden of Disease'!$A$2:$D$197, 4, FALSE), -1)</f>
        <v>62171.28</v>
      </c>
      <c r="P160" s="10">
        <f>IFERROR(VLOOKUP(A160, 'Human Development Index'!$A$2:$D$190, 4, FALSE), -1)</f>
        <v>0.45200000000000001</v>
      </c>
      <c r="Q160" s="10">
        <f>IFERROR(VLOOKUP(A160, 'Environmental Sustainability'!$A$2:$D$181, 4, FALSE), -1)</f>
        <v>25.7</v>
      </c>
      <c r="R160" s="10">
        <f>IFERROR(VLOOKUP(A160, 'Gender Inequality'!$A$2:$D$163, 4, FALSE), -1)</f>
        <v>0.64400000000000002</v>
      </c>
      <c r="S160" s="10">
        <f t="shared" si="2"/>
        <v>5.625</v>
      </c>
    </row>
    <row r="161" spans="1:19" x14ac:dyDescent="0.25">
      <c r="A161" t="s">
        <v>284</v>
      </c>
      <c r="B161" t="s">
        <v>283</v>
      </c>
      <c r="C161" s="10">
        <f>IFERROR(VLOOKUP(A161, 'Poverty Index'!$A$2:$B$102, 2, FALSE), -1)</f>
        <v>-1</v>
      </c>
      <c r="D161" s="10">
        <f>IFERROR(VLOOKUP(A161, 'Human Freedom Index'!$A$2:$B$163, 2, FALSE), -1)</f>
        <v>1</v>
      </c>
      <c r="E161" s="10">
        <f>IFERROR(VLOOKUP(A161, 'Global Peace Index'!$A$2:$B$163, 2, FALSE), -1)</f>
        <v>0</v>
      </c>
      <c r="F161" s="10">
        <f>IFERROR(VLOOKUP(A161, Militarization!$A$2:$B$156, 2, FALSE), -1)</f>
        <v>9</v>
      </c>
      <c r="G161" s="10">
        <f>IFERROR(VLOOKUP(A161, 'Global Burden of Disease'!$A$2:$B$197, 2, FALSE), -1)</f>
        <v>0</v>
      </c>
      <c r="H161" s="10">
        <f>IFERROR(VLOOKUP(A161, 'Human Development Index'!$A$2:$B$190, 2, FALSE), -1)</f>
        <v>0</v>
      </c>
      <c r="I161" s="10">
        <f>IFERROR(VLOOKUP(A161, 'Environmental Sustainability'!$A$2:$B$181, 2, FALSE), -1)</f>
        <v>4</v>
      </c>
      <c r="J161" s="10">
        <f>IFERROR(VLOOKUP(A161, 'Gender Inequality'!$A$2:$B$163, 2, FALSE), -1)</f>
        <v>0</v>
      </c>
      <c r="K161" s="10">
        <f>IFERROR(VLOOKUP(A161, 'Poverty Index'!$A$2:$D$102, 4, FALSE), -1)</f>
        <v>-1</v>
      </c>
      <c r="L161" s="10">
        <f>IFERROR(VLOOKUP(A161, 'Poverty Index'!$A$2:$D$163, 4, FALSE), -1)</f>
        <v>-1</v>
      </c>
      <c r="M161" s="10">
        <f>IFERROR(VLOOKUP(A161, 'Global Peace Index'!$A$2:$D$163, 4, FALSE), -1)</f>
        <v>1.321</v>
      </c>
      <c r="N161" s="10">
        <f>IFERROR(VLOOKUP(C161, 'Global Peace Index'!$A$2:$D$163, 4, FALSE), -1)</f>
        <v>-1</v>
      </c>
      <c r="O161" s="10">
        <f>IFERROR(VLOOKUP(A161, 'Global Burden of Disease'!$A$2:$D$197, 4, FALSE), -1)</f>
        <v>14901.23</v>
      </c>
      <c r="P161" s="10">
        <f>IFERROR(VLOOKUP(A161, 'Human Development Index'!$A$2:$D$190, 4, FALSE), -1)</f>
        <v>0.93799999999999994</v>
      </c>
      <c r="Q161" s="10">
        <f>IFERROR(VLOOKUP(A161, 'Environmental Sustainability'!$A$2:$D$181, 4, FALSE), -1)</f>
        <v>58.1</v>
      </c>
      <c r="R161" s="10">
        <f>IFERROR(VLOOKUP(A161, 'Gender Inequality'!$A$2:$D$163, 4, FALSE), -1)</f>
        <v>6.5000000000000002E-2</v>
      </c>
      <c r="S161" s="10">
        <f t="shared" si="2"/>
        <v>2</v>
      </c>
    </row>
    <row r="162" spans="1:19" x14ac:dyDescent="0.25">
      <c r="A162" t="s">
        <v>297</v>
      </c>
      <c r="B162" t="s">
        <v>296</v>
      </c>
      <c r="C162" s="10">
        <f>IFERROR(VLOOKUP(A162, 'Poverty Index'!$A$2:$B$102, 2, FALSE), -1)</f>
        <v>-1</v>
      </c>
      <c r="D162" s="10">
        <f>IFERROR(VLOOKUP(A162, 'Human Freedom Index'!$A$2:$B$163, 2, FALSE), -1)</f>
        <v>1</v>
      </c>
      <c r="E162" s="10">
        <f>IFERROR(VLOOKUP(A162, 'Global Peace Index'!$A$2:$B$163, 2, FALSE), -1)</f>
        <v>1</v>
      </c>
      <c r="F162" s="10">
        <f>IFERROR(VLOOKUP(A162, Militarization!$A$2:$B$156, 2, FALSE), -1)</f>
        <v>5</v>
      </c>
      <c r="G162" s="10">
        <f>IFERROR(VLOOKUP(A162, 'Global Burden of Disease'!$A$2:$B$197, 2, FALSE), -1)</f>
        <v>1</v>
      </c>
      <c r="H162" s="10">
        <f>IFERROR(VLOOKUP(A162, 'Human Development Index'!$A$2:$B$190, 2, FALSE), -1)</f>
        <v>1</v>
      </c>
      <c r="I162" s="10">
        <f>IFERROR(VLOOKUP(A162, 'Environmental Sustainability'!$A$2:$B$181, 2, FALSE), -1)</f>
        <v>2</v>
      </c>
      <c r="J162" s="10">
        <f>IFERROR(VLOOKUP(A162, 'Gender Inequality'!$A$2:$B$163, 2, FALSE), -1)</f>
        <v>2</v>
      </c>
      <c r="K162" s="10">
        <f>IFERROR(VLOOKUP(A162, 'Poverty Index'!$A$2:$D$102, 4, FALSE), -1)</f>
        <v>-1</v>
      </c>
      <c r="L162" s="10">
        <f>IFERROR(VLOOKUP(A162, 'Poverty Index'!$A$2:$D$163, 4, FALSE), -1)</f>
        <v>-1</v>
      </c>
      <c r="M162" s="10">
        <f>IFERROR(VLOOKUP(A162, 'Global Peace Index'!$A$2:$D$163, 4, FALSE), -1)</f>
        <v>1.5680000000000001</v>
      </c>
      <c r="N162" s="10">
        <f>IFERROR(VLOOKUP(C162, 'Global Peace Index'!$A$2:$D$163, 4, FALSE), -1)</f>
        <v>-1</v>
      </c>
      <c r="O162" s="10">
        <f>IFERROR(VLOOKUP(A162, 'Global Burden of Disease'!$A$2:$D$197, 4, FALSE), -1)</f>
        <v>23466.23</v>
      </c>
      <c r="P162" s="10">
        <f>IFERROR(VLOOKUP(A162, 'Human Development Index'!$A$2:$D$190, 4, FALSE), -1)</f>
        <v>0.86</v>
      </c>
      <c r="Q162" s="10">
        <f>IFERROR(VLOOKUP(A162, 'Environmental Sustainability'!$A$2:$D$181, 4, FALSE), -1)</f>
        <v>68.3</v>
      </c>
      <c r="R162" s="10">
        <f>IFERROR(VLOOKUP(A162, 'Gender Inequality'!$A$2:$D$163, 4, FALSE), -1)</f>
        <v>0.191</v>
      </c>
      <c r="S162" s="10">
        <f t="shared" si="2"/>
        <v>1.8571428571428572</v>
      </c>
    </row>
    <row r="163" spans="1:19" x14ac:dyDescent="0.25">
      <c r="A163" t="s">
        <v>299</v>
      </c>
      <c r="B163" t="s">
        <v>298</v>
      </c>
      <c r="C163" s="10">
        <f>IFERROR(VLOOKUP(A163, 'Poverty Index'!$A$2:$B$102, 2, FALSE), -1)</f>
        <v>-1</v>
      </c>
      <c r="D163" s="10">
        <f>IFERROR(VLOOKUP(A163, 'Human Freedom Index'!$A$2:$B$163, 2, FALSE), -1)</f>
        <v>1</v>
      </c>
      <c r="E163" s="10">
        <f>IFERROR(VLOOKUP(A163, 'Global Peace Index'!$A$2:$B$163, 2, FALSE), -1)</f>
        <v>1</v>
      </c>
      <c r="F163" s="10">
        <f>IFERROR(VLOOKUP(A163, Militarization!$A$2:$B$156, 2, FALSE), -1)</f>
        <v>6</v>
      </c>
      <c r="G163" s="10">
        <f>IFERROR(VLOOKUP(A163, 'Global Burden of Disease'!$A$2:$B$197, 2, FALSE), -1)</f>
        <v>0</v>
      </c>
      <c r="H163" s="10">
        <f>IFERROR(VLOOKUP(A163, 'Human Development Index'!$A$2:$B$190, 2, FALSE), -1)</f>
        <v>0</v>
      </c>
      <c r="I163" s="10">
        <f>IFERROR(VLOOKUP(A163, 'Environmental Sustainability'!$A$2:$B$181, 2, FALSE), -1)</f>
        <v>1</v>
      </c>
      <c r="J163" s="10">
        <f>IFERROR(VLOOKUP(A163, 'Gender Inequality'!$A$2:$B$163, 2, FALSE), -1)</f>
        <v>0</v>
      </c>
      <c r="K163" s="10">
        <f>IFERROR(VLOOKUP(A163, 'Poverty Index'!$A$2:$D$102, 4, FALSE), -1)</f>
        <v>-1</v>
      </c>
      <c r="L163" s="10">
        <f>IFERROR(VLOOKUP(A163, 'Poverty Index'!$A$2:$D$163, 4, FALSE), -1)</f>
        <v>-1</v>
      </c>
      <c r="M163" s="10">
        <f>IFERROR(VLOOKUP(A163, 'Global Peace Index'!$A$2:$D$163, 4, FALSE), -1)</f>
        <v>1.369</v>
      </c>
      <c r="N163" s="10">
        <f>IFERROR(VLOOKUP(C163, 'Global Peace Index'!$A$2:$D$163, 4, FALSE), -1)</f>
        <v>-1</v>
      </c>
      <c r="O163" s="10">
        <f>IFERROR(VLOOKUP(A163, 'Global Burden of Disease'!$A$2:$D$197, 4, FALSE), -1)</f>
        <v>19703.36</v>
      </c>
      <c r="P163" s="10">
        <f>IFERROR(VLOOKUP(A163, 'Human Development Index'!$A$2:$D$190, 4, FALSE), -1)</f>
        <v>0.91700000000000004</v>
      </c>
      <c r="Q163" s="10">
        <f>IFERROR(VLOOKUP(A163, 'Environmental Sustainability'!$A$2:$D$181, 4, FALSE), -1)</f>
        <v>72</v>
      </c>
      <c r="R163" s="10">
        <f>IFERROR(VLOOKUP(A163, 'Gender Inequality'!$A$2:$D$163, 4, FALSE), -1)</f>
        <v>6.3E-2</v>
      </c>
      <c r="S163" s="10">
        <f t="shared" si="2"/>
        <v>1.2857142857142858</v>
      </c>
    </row>
    <row r="164" spans="1:19" x14ac:dyDescent="0.25">
      <c r="A164" t="s">
        <v>378</v>
      </c>
      <c r="B164" t="s">
        <v>285</v>
      </c>
      <c r="C164" s="10">
        <f>IFERROR(VLOOKUP(A164, 'Poverty Index'!$A$2:$B$102, 2, FALSE), -1)</f>
        <v>-1</v>
      </c>
      <c r="D164" s="10">
        <f>IFERROR(VLOOKUP(A164, 'Human Freedom Index'!$A$2:$B$163, 2, FALSE), -1)</f>
        <v>-1</v>
      </c>
      <c r="E164" s="10">
        <f>IFERROR(VLOOKUP(A164, 'Global Peace Index'!$A$2:$B$163, 2, FALSE), -1)</f>
        <v>-1</v>
      </c>
      <c r="F164" s="10">
        <f>IFERROR(VLOOKUP(A164, Militarization!$A$2:$B$156, 2, FALSE), -1)</f>
        <v>-1</v>
      </c>
      <c r="G164" s="10">
        <f>IFERROR(VLOOKUP(A164, 'Global Burden of Disease'!$A$2:$B$197, 2, FALSE), -1)</f>
        <v>3</v>
      </c>
      <c r="H164" s="10">
        <f>IFERROR(VLOOKUP(A164, 'Human Development Index'!$A$2:$B$190, 2, FALSE), -1)</f>
        <v>6</v>
      </c>
      <c r="I164" s="10">
        <f>IFERROR(VLOOKUP(A164, 'Environmental Sustainability'!$A$2:$B$181, 2, FALSE), -1)</f>
        <v>9</v>
      </c>
      <c r="J164" s="10">
        <f>IFERROR(VLOOKUP(A164, 'Gender Inequality'!$A$2:$B$163, 2, FALSE), -1)</f>
        <v>-1</v>
      </c>
      <c r="K164" s="10">
        <f>IFERROR(VLOOKUP(A164, 'Poverty Index'!$A$2:$D$102, 4, FALSE), -1)</f>
        <v>-1</v>
      </c>
      <c r="L164" s="10">
        <f>IFERROR(VLOOKUP(A164, 'Poverty Index'!$A$2:$D$163, 4, FALSE), -1)</f>
        <v>-1</v>
      </c>
      <c r="M164" s="10">
        <f>IFERROR(VLOOKUP(A164, 'Global Peace Index'!$A$2:$D$163, 4, FALSE), -1)</f>
        <v>-1</v>
      </c>
      <c r="N164" s="10">
        <f>IFERROR(VLOOKUP(C164, 'Global Peace Index'!$A$2:$D$163, 4, FALSE), -1)</f>
        <v>-1</v>
      </c>
      <c r="O164" s="10">
        <f>IFERROR(VLOOKUP(A164, 'Global Burden of Disease'!$A$2:$D$197, 4, FALSE), -1)</f>
        <v>44967.81</v>
      </c>
      <c r="P164" s="10">
        <f>IFERROR(VLOOKUP(A164, 'Human Development Index'!$A$2:$D$190, 4, FALSE), -1)</f>
        <v>0.56699999999999995</v>
      </c>
      <c r="Q164" s="10">
        <f>IFERROR(VLOOKUP(A164, 'Environmental Sustainability'!$A$2:$D$181, 4, FALSE), -1)</f>
        <v>26.7</v>
      </c>
      <c r="R164" s="10">
        <f>IFERROR(VLOOKUP(A164, 'Gender Inequality'!$A$2:$D$163, 4, FALSE), -1)</f>
        <v>-1</v>
      </c>
      <c r="S164" s="10">
        <f t="shared" si="2"/>
        <v>6</v>
      </c>
    </row>
    <row r="165" spans="1:19" x14ac:dyDescent="0.25">
      <c r="A165" t="s">
        <v>289</v>
      </c>
      <c r="B165" t="s">
        <v>288</v>
      </c>
      <c r="C165" s="10">
        <f>IFERROR(VLOOKUP(A165, 'Poverty Index'!$A$2:$B$102, 2, FALSE), -1)</f>
        <v>-1</v>
      </c>
      <c r="D165" s="10">
        <f>IFERROR(VLOOKUP(A165, 'Human Freedom Index'!$A$2:$B$163, 2, FALSE), -1)</f>
        <v>-1</v>
      </c>
      <c r="E165" s="10">
        <f>IFERROR(VLOOKUP(A165, 'Global Peace Index'!$A$2:$B$163, 2, FALSE), -1)</f>
        <v>8</v>
      </c>
      <c r="F165" s="10">
        <f>IFERROR(VLOOKUP(A165, Militarization!$A$2:$B$156, 2, FALSE), -1)</f>
        <v>-1</v>
      </c>
      <c r="G165" s="10">
        <f>IFERROR(VLOOKUP(A165, 'Global Burden of Disease'!$A$2:$B$197, 2, FALSE), -1)</f>
        <v>5</v>
      </c>
      <c r="H165" s="10">
        <f>IFERROR(VLOOKUP(A165, 'Human Development Index'!$A$2:$B$190, 2, FALSE), -1)</f>
        <v>-1</v>
      </c>
      <c r="I165" s="10">
        <f>IFERROR(VLOOKUP(A165, 'Environmental Sustainability'!$A$2:$B$181, 2, FALSE), -1)</f>
        <v>-1</v>
      </c>
      <c r="J165" s="10">
        <f>IFERROR(VLOOKUP(A165, 'Gender Inequality'!$A$2:$B$163, 2, FALSE), -1)</f>
        <v>-1</v>
      </c>
      <c r="K165" s="10">
        <f>IFERROR(VLOOKUP(A165, 'Poverty Index'!$A$2:$D$102, 4, FALSE), -1)</f>
        <v>-1</v>
      </c>
      <c r="L165" s="10">
        <f>IFERROR(VLOOKUP(A165, 'Poverty Index'!$A$2:$D$163, 4, FALSE), -1)</f>
        <v>-1</v>
      </c>
      <c r="M165" s="10">
        <f>IFERROR(VLOOKUP(A165, 'Global Peace Index'!$A$2:$D$163, 4, FALSE), -1)</f>
        <v>3.302</v>
      </c>
      <c r="N165" s="10">
        <f>IFERROR(VLOOKUP(C165, 'Global Peace Index'!$A$2:$D$163, 4, FALSE), -1)</f>
        <v>-1</v>
      </c>
      <c r="O165" s="10">
        <f>IFERROR(VLOOKUP(A165, 'Global Burden of Disease'!$A$2:$D$197, 4, FALSE), -1)</f>
        <v>62153.35</v>
      </c>
      <c r="P165" s="10">
        <f>IFERROR(VLOOKUP(A165, 'Human Development Index'!$A$2:$D$190, 4, FALSE), -1)</f>
        <v>-1</v>
      </c>
      <c r="Q165" s="10">
        <f>IFERROR(VLOOKUP(A165, 'Environmental Sustainability'!$A$2:$D$181, 4, FALSE), -1)</f>
        <v>-1</v>
      </c>
      <c r="R165" s="10">
        <f>IFERROR(VLOOKUP(A165, 'Gender Inequality'!$A$2:$D$163, 4, FALSE), -1)</f>
        <v>-1</v>
      </c>
      <c r="S165" s="10">
        <f t="shared" si="2"/>
        <v>6.5</v>
      </c>
    </row>
    <row r="166" spans="1:19" x14ac:dyDescent="0.25">
      <c r="A166" t="s">
        <v>390</v>
      </c>
      <c r="B166" t="s">
        <v>346</v>
      </c>
      <c r="C166" s="10">
        <f>IFERROR(VLOOKUP(A166, 'Poverty Index'!$A$2:$B$102, 2, FALSE), -1)</f>
        <v>0</v>
      </c>
      <c r="D166" s="10">
        <f>IFERROR(VLOOKUP(A166, 'Human Freedom Index'!$A$2:$B$163, 2, FALSE), -1)</f>
        <v>3</v>
      </c>
      <c r="E166" s="10">
        <f>IFERROR(VLOOKUP(A166, 'Global Peace Index'!$A$2:$B$163, 2, FALSE), -1)</f>
        <v>4</v>
      </c>
      <c r="F166" s="10">
        <f>IFERROR(VLOOKUP(A166, Militarization!$A$2:$B$156, 2, FALSE), -1)</f>
        <v>5</v>
      </c>
      <c r="G166" s="10">
        <f>IFERROR(VLOOKUP(A166, 'Global Burden of Disease'!$A$2:$B$197, 2, FALSE), -1)</f>
        <v>3</v>
      </c>
      <c r="H166" s="10">
        <f>IFERROR(VLOOKUP(A166, 'Human Development Index'!$A$2:$B$190, 2, FALSE), -1)</f>
        <v>4</v>
      </c>
      <c r="I166" s="10">
        <f>IFERROR(VLOOKUP(A166, 'Environmental Sustainability'!$A$2:$B$181, 2, FALSE), -1)</f>
        <v>6</v>
      </c>
      <c r="J166" s="10">
        <f>IFERROR(VLOOKUP(A166, 'Gender Inequality'!$A$2:$B$163, 2, FALSE), -1)</f>
        <v>4</v>
      </c>
      <c r="K166" s="10">
        <f>IFERROR(VLOOKUP(A166, 'Poverty Index'!$A$2:$D$102, 4, FALSE), -1)</f>
        <v>2.4890639999999999E-2</v>
      </c>
      <c r="L166" s="10">
        <f>IFERROR(VLOOKUP(A166, 'Poverty Index'!$A$2:$D$163, 4, FALSE), -1)</f>
        <v>2.4890639999999999E-2</v>
      </c>
      <c r="M166" s="10">
        <f>IFERROR(VLOOKUP(A166, 'Global Peace Index'!$A$2:$D$163, 4, FALSE), -1)</f>
        <v>2.3170000000000002</v>
      </c>
      <c r="N166" s="10">
        <f>IFERROR(VLOOKUP(C166, 'Global Peace Index'!$A$2:$D$163, 4, FALSE), -1)</f>
        <v>-1</v>
      </c>
      <c r="O166" s="10">
        <f>IFERROR(VLOOKUP(A166, 'Global Burden of Disease'!$A$2:$D$197, 4, FALSE), -1)</f>
        <v>45453.02</v>
      </c>
      <c r="P166" s="10">
        <f>IFERROR(VLOOKUP(A166, 'Human Development Index'!$A$2:$D$190, 4, FALSE), -1)</f>
        <v>0.70899999999999996</v>
      </c>
      <c r="Q166" s="10">
        <f>IFERROR(VLOOKUP(A166, 'Environmental Sustainability'!$A$2:$D$181, 4, FALSE), -1)</f>
        <v>43.1</v>
      </c>
      <c r="R166" s="10">
        <f>IFERROR(VLOOKUP(A166, 'Gender Inequality'!$A$2:$D$163, 4, FALSE), -1)</f>
        <v>0.40600000000000003</v>
      </c>
      <c r="S166" s="10">
        <f t="shared" si="2"/>
        <v>3.625</v>
      </c>
    </row>
    <row r="167" spans="1:19" x14ac:dyDescent="0.25">
      <c r="A167" t="s">
        <v>381</v>
      </c>
      <c r="B167" t="s">
        <v>292</v>
      </c>
      <c r="C167" s="10">
        <f>IFERROR(VLOOKUP(A167, 'Poverty Index'!$A$2:$B$102, 2, FALSE), -1)</f>
        <v>9</v>
      </c>
      <c r="D167" s="10">
        <f>IFERROR(VLOOKUP(A167, 'Human Freedom Index'!$A$2:$B$163, 2, FALSE), -1)</f>
        <v>-1</v>
      </c>
      <c r="E167" s="10">
        <f>IFERROR(VLOOKUP(A167, 'Global Peace Index'!$A$2:$B$163, 2, FALSE), -1)</f>
        <v>9</v>
      </c>
      <c r="F167" s="10">
        <f>IFERROR(VLOOKUP(A167, Militarization!$A$2:$B$156, 2, FALSE), -1)</f>
        <v>6</v>
      </c>
      <c r="G167" s="10">
        <f>IFERROR(VLOOKUP(A167, 'Global Burden of Disease'!$A$2:$B$197, 2, FALSE), -1)</f>
        <v>6</v>
      </c>
      <c r="H167" s="10">
        <f>IFERROR(VLOOKUP(A167, 'Human Development Index'!$A$2:$B$190, 2, FALSE), -1)</f>
        <v>9</v>
      </c>
      <c r="I167" s="10">
        <f>IFERROR(VLOOKUP(A167, 'Environmental Sustainability'!$A$2:$B$181, 2, FALSE), -1)</f>
        <v>-1</v>
      </c>
      <c r="J167" s="10">
        <f>IFERROR(VLOOKUP(A167, 'Gender Inequality'!$A$2:$B$163, 2, FALSE), -1)</f>
        <v>-1</v>
      </c>
      <c r="K167" s="10">
        <f>IFERROR(VLOOKUP(A167, 'Poverty Index'!$A$2:$D$102, 4, FALSE), -1)</f>
        <v>0.58015746000000001</v>
      </c>
      <c r="L167" s="10">
        <f>IFERROR(VLOOKUP(A167, 'Poverty Index'!$A$2:$D$163, 4, FALSE), -1)</f>
        <v>0.58015746000000001</v>
      </c>
      <c r="M167" s="10">
        <f>IFERROR(VLOOKUP(A167, 'Global Peace Index'!$A$2:$D$163, 4, FALSE), -1)</f>
        <v>3.4470000000000001</v>
      </c>
      <c r="N167" s="10">
        <f>IFERROR(VLOOKUP(C167, 'Global Peace Index'!$A$2:$D$163, 4, FALSE), -1)</f>
        <v>-1</v>
      </c>
      <c r="O167" s="10">
        <f>IFERROR(VLOOKUP(A167, 'Global Burden of Disease'!$A$2:$D$197, 4, FALSE), -1)</f>
        <v>67989.899999999994</v>
      </c>
      <c r="P167" s="10">
        <f>IFERROR(VLOOKUP(A167, 'Human Development Index'!$A$2:$D$190, 4, FALSE), -1)</f>
        <v>0.433</v>
      </c>
      <c r="Q167" s="10">
        <f>IFERROR(VLOOKUP(A167, 'Environmental Sustainability'!$A$2:$D$181, 4, FALSE), -1)</f>
        <v>-1</v>
      </c>
      <c r="R167" s="10">
        <f>IFERROR(VLOOKUP(A167, 'Gender Inequality'!$A$2:$D$163, 4, FALSE), -1)</f>
        <v>-1</v>
      </c>
      <c r="S167" s="10">
        <f t="shared" si="2"/>
        <v>7.8</v>
      </c>
    </row>
    <row r="168" spans="1:19" x14ac:dyDescent="0.25">
      <c r="A168" t="s">
        <v>102</v>
      </c>
      <c r="B168" t="s">
        <v>101</v>
      </c>
      <c r="C168" s="10">
        <f>IFERROR(VLOOKUP(A168, 'Poverty Index'!$A$2:$B$102, 2, FALSE), -1)</f>
        <v>-1</v>
      </c>
      <c r="D168" s="10">
        <f>IFERROR(VLOOKUP(A168, 'Human Freedom Index'!$A$2:$B$163, 2, FALSE), -1)</f>
        <v>1</v>
      </c>
      <c r="E168" s="10">
        <f>IFERROR(VLOOKUP(A168, 'Global Peace Index'!$A$2:$B$163, 2, FALSE), -1)</f>
        <v>2</v>
      </c>
      <c r="F168" s="10">
        <f>IFERROR(VLOOKUP(A168, Militarization!$A$2:$B$156, 2, FALSE), -1)</f>
        <v>5</v>
      </c>
      <c r="G168" s="10">
        <f>IFERROR(VLOOKUP(A168, 'Global Burden of Disease'!$A$2:$B$197, 2, FALSE), -1)</f>
        <v>0</v>
      </c>
      <c r="H168" s="10">
        <f>IFERROR(VLOOKUP(A168, 'Human Development Index'!$A$2:$B$190, 2, FALSE), -1)</f>
        <v>0</v>
      </c>
      <c r="I168" s="10">
        <f>IFERROR(VLOOKUP(A168, 'Environmental Sustainability'!$A$2:$B$181, 2, FALSE), -1)</f>
        <v>1</v>
      </c>
      <c r="J168" s="10">
        <f>IFERROR(VLOOKUP(A168, 'Gender Inequality'!$A$2:$B$163, 2, FALSE), -1)</f>
        <v>0</v>
      </c>
      <c r="K168" s="10">
        <f>IFERROR(VLOOKUP(A168, 'Poverty Index'!$A$2:$D$102, 4, FALSE), -1)</f>
        <v>-1</v>
      </c>
      <c r="L168" s="10">
        <f>IFERROR(VLOOKUP(A168, 'Poverty Index'!$A$2:$D$163, 4, FALSE), -1)</f>
        <v>-1</v>
      </c>
      <c r="M168" s="10">
        <f>IFERROR(VLOOKUP(A168, 'Global Peace Index'!$A$2:$D$163, 4, FALSE), -1)</f>
        <v>1.712</v>
      </c>
      <c r="N168" s="10">
        <f>IFERROR(VLOOKUP(C168, 'Global Peace Index'!$A$2:$D$163, 4, FALSE), -1)</f>
        <v>-1</v>
      </c>
      <c r="O168" s="10">
        <f>IFERROR(VLOOKUP(A168, 'Global Burden of Disease'!$A$2:$D$197, 4, FALSE), -1)</f>
        <v>17002.97</v>
      </c>
      <c r="P168" s="10">
        <f>IFERROR(VLOOKUP(A168, 'Human Development Index'!$A$2:$D$190, 4, FALSE), -1)</f>
        <v>0.90400000000000003</v>
      </c>
      <c r="Q168" s="10">
        <f>IFERROR(VLOOKUP(A168, 'Environmental Sustainability'!$A$2:$D$181, 4, FALSE), -1)</f>
        <v>74.3</v>
      </c>
      <c r="R168" s="10">
        <f>IFERROR(VLOOKUP(A168, 'Gender Inequality'!$A$2:$D$163, 4, FALSE), -1)</f>
        <v>7.0000000000000007E-2</v>
      </c>
      <c r="S168" s="10">
        <f t="shared" si="2"/>
        <v>1.2857142857142858</v>
      </c>
    </row>
    <row r="169" spans="1:19" x14ac:dyDescent="0.25">
      <c r="A169" t="s">
        <v>369</v>
      </c>
      <c r="B169" t="s">
        <v>193</v>
      </c>
      <c r="C169" s="10">
        <f>IFERROR(VLOOKUP(A169, 'Poverty Index'!$A$2:$B$102, 2, FALSE), -1)</f>
        <v>-1</v>
      </c>
      <c r="D169" s="10">
        <f>IFERROR(VLOOKUP(A169, 'Human Freedom Index'!$A$2:$B$163, 2, FALSE), -1)</f>
        <v>4</v>
      </c>
      <c r="E169" s="10">
        <f>IFERROR(VLOOKUP(A169, 'Global Peace Index'!$A$2:$B$163, 2, FALSE), -1)</f>
        <v>3</v>
      </c>
      <c r="F169" s="10">
        <f>IFERROR(VLOOKUP(A169, Militarization!$A$2:$B$156, 2, FALSE), -1)</f>
        <v>6</v>
      </c>
      <c r="G169" s="10">
        <f>IFERROR(VLOOKUP(A169, 'Global Burden of Disease'!$A$2:$B$197, 2, FALSE), -1)</f>
        <v>0</v>
      </c>
      <c r="H169" s="10">
        <f>IFERROR(VLOOKUP(A169, 'Human Development Index'!$A$2:$B$190, 2, FALSE), -1)</f>
        <v>3</v>
      </c>
      <c r="I169" s="10">
        <f>IFERROR(VLOOKUP(A169, 'Environmental Sustainability'!$A$2:$B$181, 2, FALSE), -1)</f>
        <v>7</v>
      </c>
      <c r="J169" s="10">
        <f>IFERROR(VLOOKUP(A169, 'Gender Inequality'!$A$2:$B$163, 2, FALSE), -1)</f>
        <v>4</v>
      </c>
      <c r="K169" s="10">
        <f>IFERROR(VLOOKUP(A169, 'Poverty Index'!$A$2:$D$102, 4, FALSE), -1)</f>
        <v>-1</v>
      </c>
      <c r="L169" s="10">
        <f>IFERROR(VLOOKUP(A169, 'Poverty Index'!$A$2:$D$163, 4, FALSE), -1)</f>
        <v>-1</v>
      </c>
      <c r="M169" s="10">
        <f>IFERROR(VLOOKUP(A169, 'Global Peace Index'!$A$2:$D$163, 4, FALSE), -1)</f>
        <v>2.0030000000000001</v>
      </c>
      <c r="N169" s="10">
        <f>IFERROR(VLOOKUP(C169, 'Global Peace Index'!$A$2:$D$163, 4, FALSE), -1)</f>
        <v>-1</v>
      </c>
      <c r="O169" s="10">
        <f>IFERROR(VLOOKUP(A169, 'Global Burden of Disease'!$A$2:$D$197, 4, FALSE), -1)</f>
        <v>22689.15</v>
      </c>
      <c r="P169" s="10">
        <f>IFERROR(VLOOKUP(A169, 'Human Development Index'!$A$2:$D$190, 4, FALSE), -1)</f>
        <v>0.78200000000000003</v>
      </c>
      <c r="Q169" s="10">
        <f>IFERROR(VLOOKUP(A169, 'Environmental Sustainability'!$A$2:$D$181, 4, FALSE), -1)</f>
        <v>39</v>
      </c>
      <c r="R169" s="10">
        <f>IFERROR(VLOOKUP(A169, 'Gender Inequality'!$A$2:$D$163, 4, FALSE), -1)</f>
        <v>0.40100000000000002</v>
      </c>
      <c r="S169" s="10">
        <f t="shared" si="2"/>
        <v>3.8571428571428572</v>
      </c>
    </row>
    <row r="170" spans="1:19" x14ac:dyDescent="0.25">
      <c r="A170" t="s">
        <v>280</v>
      </c>
      <c r="B170" t="s">
        <v>279</v>
      </c>
      <c r="C170" s="10">
        <f>IFERROR(VLOOKUP(A170, 'Poverty Index'!$A$2:$B$102, 2, FALSE), -1)</f>
        <v>4</v>
      </c>
      <c r="D170" s="10">
        <f>IFERROR(VLOOKUP(A170, 'Human Freedom Index'!$A$2:$B$163, 2, FALSE), -1)</f>
        <v>9</v>
      </c>
      <c r="E170" s="10">
        <f>IFERROR(VLOOKUP(A170, 'Global Peace Index'!$A$2:$B$163, 2, FALSE), -1)</f>
        <v>7</v>
      </c>
      <c r="F170" s="10">
        <f>IFERROR(VLOOKUP(A170, Militarization!$A$2:$B$156, 2, FALSE), -1)</f>
        <v>-1</v>
      </c>
      <c r="G170" s="10">
        <f>IFERROR(VLOOKUP(A170, 'Global Burden of Disease'!$A$2:$B$197, 2, FALSE), -1)</f>
        <v>3</v>
      </c>
      <c r="H170" s="10">
        <f>IFERROR(VLOOKUP(A170, 'Human Development Index'!$A$2:$B$190, 2, FALSE), -1)</f>
        <v>7</v>
      </c>
      <c r="I170" s="10">
        <f>IFERROR(VLOOKUP(A170, 'Environmental Sustainability'!$A$2:$B$181, 2, FALSE), -1)</f>
        <v>7</v>
      </c>
      <c r="J170" s="10">
        <f>IFERROR(VLOOKUP(A170, 'Gender Inequality'!$A$2:$B$163, 2, FALSE), -1)</f>
        <v>6</v>
      </c>
      <c r="K170" s="10">
        <f>IFERROR(VLOOKUP(A170, 'Poverty Index'!$A$2:$D$102, 4, FALSE), -1)</f>
        <v>0.27943960000000001</v>
      </c>
      <c r="L170" s="10">
        <f>IFERROR(VLOOKUP(A170, 'Poverty Index'!$A$2:$D$163, 4, FALSE), -1)</f>
        <v>0.27943960000000001</v>
      </c>
      <c r="M170" s="10">
        <f>IFERROR(VLOOKUP(A170, 'Global Peace Index'!$A$2:$D$163, 4, FALSE), -1)</f>
        <v>3.0430000000000001</v>
      </c>
      <c r="N170" s="10">
        <f>IFERROR(VLOOKUP(C170, 'Global Peace Index'!$A$2:$D$163, 4, FALSE), -1)</f>
        <v>-1</v>
      </c>
      <c r="O170" s="10">
        <f>IFERROR(VLOOKUP(A170, 'Global Burden of Disease'!$A$2:$D$197, 4, FALSE), -1)</f>
        <v>39487.4</v>
      </c>
      <c r="P170" s="10">
        <f>IFERROR(VLOOKUP(A170, 'Human Development Index'!$A$2:$D$190, 4, FALSE), -1)</f>
        <v>0.51</v>
      </c>
      <c r="Q170" s="10">
        <f>IFERROR(VLOOKUP(A170, 'Environmental Sustainability'!$A$2:$D$181, 4, FALSE), -1)</f>
        <v>34.799999999999997</v>
      </c>
      <c r="R170" s="10">
        <f>IFERROR(VLOOKUP(A170, 'Gender Inequality'!$A$2:$D$163, 4, FALSE), -1)</f>
        <v>0.54500000000000004</v>
      </c>
      <c r="S170" s="10">
        <f t="shared" si="2"/>
        <v>6.1428571428571432</v>
      </c>
    </row>
    <row r="171" spans="1:19" x14ac:dyDescent="0.25">
      <c r="A171" t="s">
        <v>295</v>
      </c>
      <c r="B171" t="s">
        <v>294</v>
      </c>
      <c r="C171" s="10">
        <f>IFERROR(VLOOKUP(A171, 'Poverty Index'!$A$2:$B$102, 2, FALSE), -1)</f>
        <v>0</v>
      </c>
      <c r="D171" s="10">
        <f>IFERROR(VLOOKUP(A171, 'Human Freedom Index'!$A$2:$B$163, 2, FALSE), -1)</f>
        <v>3</v>
      </c>
      <c r="E171" s="10">
        <f>IFERROR(VLOOKUP(A171, 'Global Peace Index'!$A$2:$B$163, 2, FALSE), -1)</f>
        <v>-1</v>
      </c>
      <c r="F171" s="10">
        <f>IFERROR(VLOOKUP(A171, Militarization!$A$2:$B$156, 2, FALSE), -1)</f>
        <v>-1</v>
      </c>
      <c r="G171" s="10">
        <f>IFERROR(VLOOKUP(A171, 'Global Burden of Disease'!$A$2:$B$197, 2, FALSE), -1)</f>
        <v>2</v>
      </c>
      <c r="H171" s="10">
        <f>IFERROR(VLOOKUP(A171, 'Human Development Index'!$A$2:$B$190, 2, FALSE), -1)</f>
        <v>3</v>
      </c>
      <c r="I171" s="10">
        <f>IFERROR(VLOOKUP(A171, 'Environmental Sustainability'!$A$2:$B$181, 2, FALSE), -1)</f>
        <v>6</v>
      </c>
      <c r="J171" s="10">
        <f>IFERROR(VLOOKUP(A171, 'Gender Inequality'!$A$2:$B$163, 2, FALSE), -1)</f>
        <v>5</v>
      </c>
      <c r="K171" s="10">
        <f>IFERROR(VLOOKUP(A171, 'Poverty Index'!$A$2:$D$102, 4, FALSE), -1)</f>
        <v>4.0718879999999999E-2</v>
      </c>
      <c r="L171" s="10">
        <f>IFERROR(VLOOKUP(A171, 'Poverty Index'!$A$2:$D$163, 4, FALSE), -1)</f>
        <v>4.0718879999999999E-2</v>
      </c>
      <c r="M171" s="10">
        <f>IFERROR(VLOOKUP(A171, 'Global Peace Index'!$A$2:$D$163, 4, FALSE), -1)</f>
        <v>-1</v>
      </c>
      <c r="N171" s="10">
        <f>IFERROR(VLOOKUP(C171, 'Global Peace Index'!$A$2:$D$163, 4, FALSE), -1)</f>
        <v>-1</v>
      </c>
      <c r="O171" s="10">
        <f>IFERROR(VLOOKUP(A171, 'Global Burden of Disease'!$A$2:$D$197, 4, FALSE), -1)</f>
        <v>32970.379999999997</v>
      </c>
      <c r="P171" s="10">
        <f>IFERROR(VLOOKUP(A171, 'Human Development Index'!$A$2:$D$190, 4, FALSE), -1)</f>
        <v>0.73799999999999999</v>
      </c>
      <c r="Q171" s="10">
        <f>IFERROR(VLOOKUP(A171, 'Environmental Sustainability'!$A$2:$D$181, 4, FALSE), -1)</f>
        <v>45.2</v>
      </c>
      <c r="R171" s="10">
        <f>IFERROR(VLOOKUP(A171, 'Gender Inequality'!$A$2:$D$163, 4, FALSE), -1)</f>
        <v>0.436</v>
      </c>
      <c r="S171" s="10">
        <f t="shared" si="2"/>
        <v>3.1666666666666665</v>
      </c>
    </row>
    <row r="172" spans="1:19" x14ac:dyDescent="0.25">
      <c r="A172" t="s">
        <v>301</v>
      </c>
      <c r="B172" t="s">
        <v>300</v>
      </c>
      <c r="C172" s="10">
        <f>IFERROR(VLOOKUP(A172, 'Poverty Index'!$A$2:$B$102, 2, FALSE), -1)</f>
        <v>-1</v>
      </c>
      <c r="D172" s="10">
        <f>IFERROR(VLOOKUP(A172, 'Human Freedom Index'!$A$2:$B$163, 2, FALSE), -1)</f>
        <v>0</v>
      </c>
      <c r="E172" s="10">
        <f>IFERROR(VLOOKUP(A172, 'Global Peace Index'!$A$2:$B$163, 2, FALSE), -1)</f>
        <v>1</v>
      </c>
      <c r="F172" s="10">
        <f>IFERROR(VLOOKUP(A172, Militarization!$A$2:$B$156, 2, FALSE), -1)</f>
        <v>5</v>
      </c>
      <c r="G172" s="10">
        <f>IFERROR(VLOOKUP(A172, 'Global Burden of Disease'!$A$2:$B$197, 2, FALSE), -1)</f>
        <v>0</v>
      </c>
      <c r="H172" s="10">
        <f>IFERROR(VLOOKUP(A172, 'Human Development Index'!$A$2:$B$190, 2, FALSE), -1)</f>
        <v>0</v>
      </c>
      <c r="I172" s="10">
        <f>IFERROR(VLOOKUP(A172, 'Environmental Sustainability'!$A$2:$B$181, 2, FALSE), -1)</f>
        <v>0</v>
      </c>
      <c r="J172" s="10">
        <f>IFERROR(VLOOKUP(A172, 'Gender Inequality'!$A$2:$B$163, 2, FALSE), -1)</f>
        <v>0</v>
      </c>
      <c r="K172" s="10">
        <f>IFERROR(VLOOKUP(A172, 'Poverty Index'!$A$2:$D$102, 4, FALSE), -1)</f>
        <v>-1</v>
      </c>
      <c r="L172" s="10">
        <f>IFERROR(VLOOKUP(A172, 'Poverty Index'!$A$2:$D$163, 4, FALSE), -1)</f>
        <v>-1</v>
      </c>
      <c r="M172" s="10">
        <f>IFERROR(VLOOKUP(A172, 'Global Peace Index'!$A$2:$D$163, 4, FALSE), -1)</f>
        <v>1.4790000000000001</v>
      </c>
      <c r="N172" s="10">
        <f>IFERROR(VLOOKUP(C172, 'Global Peace Index'!$A$2:$D$163, 4, FALSE), -1)</f>
        <v>-1</v>
      </c>
      <c r="O172" s="10">
        <f>IFERROR(VLOOKUP(A172, 'Global Burden of Disease'!$A$2:$D$197, 4, FALSE), -1)</f>
        <v>18002.259999999998</v>
      </c>
      <c r="P172" s="10">
        <f>IFERROR(VLOOKUP(A172, 'Human Development Index'!$A$2:$D$190, 4, FALSE), -1)</f>
        <v>0.94499999999999995</v>
      </c>
      <c r="Q172" s="10">
        <f>IFERROR(VLOOKUP(A172, 'Environmental Sustainability'!$A$2:$D$181, 4, FALSE), -1)</f>
        <v>78.7</v>
      </c>
      <c r="R172" s="10">
        <f>IFERROR(VLOOKUP(A172, 'Gender Inequality'!$A$2:$D$163, 4, FALSE), -1)</f>
        <v>3.9E-2</v>
      </c>
      <c r="S172" s="10">
        <f t="shared" si="2"/>
        <v>0.8571428571428571</v>
      </c>
    </row>
    <row r="173" spans="1:19" x14ac:dyDescent="0.25">
      <c r="A173" t="s">
        <v>60</v>
      </c>
      <c r="B173" t="s">
        <v>59</v>
      </c>
      <c r="C173" s="10">
        <f>IFERROR(VLOOKUP(A173, 'Poverty Index'!$A$2:$B$102, 2, FALSE), -1)</f>
        <v>-1</v>
      </c>
      <c r="D173" s="10">
        <f>IFERROR(VLOOKUP(A173, 'Human Freedom Index'!$A$2:$B$163, 2, FALSE), -1)</f>
        <v>0</v>
      </c>
      <c r="E173" s="10">
        <f>IFERROR(VLOOKUP(A173, 'Global Peace Index'!$A$2:$B$163, 2, FALSE), -1)</f>
        <v>1</v>
      </c>
      <c r="F173" s="10">
        <f>IFERROR(VLOOKUP(A173, Militarization!$A$2:$B$156, 2, FALSE), -1)</f>
        <v>6</v>
      </c>
      <c r="G173" s="10">
        <f>IFERROR(VLOOKUP(A173, 'Global Burden of Disease'!$A$2:$B$197, 2, FALSE), -1)</f>
        <v>0</v>
      </c>
      <c r="H173" s="10">
        <f>IFERROR(VLOOKUP(A173, 'Human Development Index'!$A$2:$B$190, 2, FALSE), -1)</f>
        <v>0</v>
      </c>
      <c r="I173" s="10">
        <f>IFERROR(VLOOKUP(A173, 'Environmental Sustainability'!$A$2:$B$181, 2, FALSE), -1)</f>
        <v>0</v>
      </c>
      <c r="J173" s="10">
        <f>IFERROR(VLOOKUP(A173, 'Gender Inequality'!$A$2:$B$163, 2, FALSE), -1)</f>
        <v>0</v>
      </c>
      <c r="K173" s="10">
        <f>IFERROR(VLOOKUP(A173, 'Poverty Index'!$A$2:$D$102, 4, FALSE), -1)</f>
        <v>-1</v>
      </c>
      <c r="L173" s="10">
        <f>IFERROR(VLOOKUP(A173, 'Poverty Index'!$A$2:$D$163, 4, FALSE), -1)</f>
        <v>-1</v>
      </c>
      <c r="M173" s="10">
        <f>IFERROR(VLOOKUP(A173, 'Global Peace Index'!$A$2:$D$163, 4, FALSE), -1)</f>
        <v>1.3660000000000001</v>
      </c>
      <c r="N173" s="10">
        <f>IFERROR(VLOOKUP(C173, 'Global Peace Index'!$A$2:$D$163, 4, FALSE), -1)</f>
        <v>-1</v>
      </c>
      <c r="O173" s="10">
        <f>IFERROR(VLOOKUP(A173, 'Global Burden of Disease'!$A$2:$D$197, 4, FALSE), -1)</f>
        <v>17047.95</v>
      </c>
      <c r="P173" s="10">
        <f>IFERROR(VLOOKUP(A173, 'Human Development Index'!$A$2:$D$190, 4, FALSE), -1)</f>
        <v>0.95499999999999996</v>
      </c>
      <c r="Q173" s="10">
        <f>IFERROR(VLOOKUP(A173, 'Environmental Sustainability'!$A$2:$D$181, 4, FALSE), -1)</f>
        <v>81.5</v>
      </c>
      <c r="R173" s="10">
        <f>IFERROR(VLOOKUP(A173, 'Gender Inequality'!$A$2:$D$163, 4, FALSE), -1)</f>
        <v>2.5000000000000001E-2</v>
      </c>
      <c r="S173" s="10">
        <f t="shared" ref="S173:S200" si="3">AVERAGEIF(C173:J173, "&gt;=0")</f>
        <v>1</v>
      </c>
    </row>
    <row r="174" spans="1:19" x14ac:dyDescent="0.25">
      <c r="A174" t="s">
        <v>383</v>
      </c>
      <c r="B174" t="s">
        <v>306</v>
      </c>
      <c r="C174" s="10">
        <f>IFERROR(VLOOKUP(A174, 'Poverty Index'!$A$2:$B$102, 2, FALSE), -1)</f>
        <v>0</v>
      </c>
      <c r="D174" s="10">
        <f>IFERROR(VLOOKUP(A174, 'Human Freedom Index'!$A$2:$B$163, 2, FALSE), -1)</f>
        <v>10</v>
      </c>
      <c r="E174" s="10">
        <f>IFERROR(VLOOKUP(A174, 'Global Peace Index'!$A$2:$B$163, 2, FALSE), -1)</f>
        <v>9</v>
      </c>
      <c r="F174" s="10">
        <f>IFERROR(VLOOKUP(A174, Militarization!$A$2:$B$156, 2, FALSE), -1)</f>
        <v>-1</v>
      </c>
      <c r="G174" s="10">
        <f>IFERROR(VLOOKUP(A174, 'Global Burden of Disease'!$A$2:$B$197, 2, FALSE), -1)</f>
        <v>3</v>
      </c>
      <c r="H174" s="10">
        <f>IFERROR(VLOOKUP(A174, 'Human Development Index'!$A$2:$B$190, 2, FALSE), -1)</f>
        <v>6</v>
      </c>
      <c r="I174" s="10">
        <f>IFERROR(VLOOKUP(A174, 'Environmental Sustainability'!$A$2:$B$181, 2, FALSE), -1)</f>
        <v>-1</v>
      </c>
      <c r="J174" s="10">
        <f>IFERROR(VLOOKUP(A174, 'Gender Inequality'!$A$2:$B$163, 2, FALSE), -1)</f>
        <v>5</v>
      </c>
      <c r="K174" s="10">
        <f>IFERROR(VLOOKUP(A174, 'Poverty Index'!$A$2:$D$102, 4, FALSE), -1)</f>
        <v>2.8774330000000001E-2</v>
      </c>
      <c r="L174" s="10">
        <f>IFERROR(VLOOKUP(A174, 'Poverty Index'!$A$2:$D$163, 4, FALSE), -1)</f>
        <v>2.8774330000000001E-2</v>
      </c>
      <c r="M174" s="10">
        <f>IFERROR(VLOOKUP(A174, 'Global Peace Index'!$A$2:$D$163, 4, FALSE), -1)</f>
        <v>3.5390000000000001</v>
      </c>
      <c r="N174" s="10">
        <f>IFERROR(VLOOKUP(C174, 'Global Peace Index'!$A$2:$D$163, 4, FALSE), -1)</f>
        <v>-1</v>
      </c>
      <c r="O174" s="10">
        <f>IFERROR(VLOOKUP(A174, 'Global Burden of Disease'!$A$2:$D$197, 4, FALSE), -1)</f>
        <v>40283.18</v>
      </c>
      <c r="P174" s="10">
        <f>IFERROR(VLOOKUP(A174, 'Human Development Index'!$A$2:$D$190, 4, FALSE), -1)</f>
        <v>0.56699999999999995</v>
      </c>
      <c r="Q174" s="10">
        <f>IFERROR(VLOOKUP(A174, 'Environmental Sustainability'!$A$2:$D$181, 4, FALSE), -1)</f>
        <v>-1</v>
      </c>
      <c r="R174" s="10">
        <f>IFERROR(VLOOKUP(A174, 'Gender Inequality'!$A$2:$D$163, 4, FALSE), -1)</f>
        <v>0.48199999999999998</v>
      </c>
      <c r="S174" s="10">
        <f t="shared" si="3"/>
        <v>5.5</v>
      </c>
    </row>
    <row r="175" spans="1:19" x14ac:dyDescent="0.25">
      <c r="A175" t="s">
        <v>385</v>
      </c>
      <c r="B175" t="s">
        <v>326</v>
      </c>
      <c r="C175" s="10">
        <f>IFERROR(VLOOKUP(A175, 'Poverty Index'!$A$2:$B$102, 2, FALSE), -1)</f>
        <v>-1</v>
      </c>
      <c r="D175" s="10">
        <f>IFERROR(VLOOKUP(A175, 'Human Freedom Index'!$A$2:$B$163, 2, FALSE), -1)</f>
        <v>0</v>
      </c>
      <c r="E175" s="10">
        <f>IFERROR(VLOOKUP(A175, 'Global Peace Index'!$A$2:$B$163, 2, FALSE), -1)</f>
        <v>2</v>
      </c>
      <c r="F175" s="10">
        <f>IFERROR(VLOOKUP(A175, Militarization!$A$2:$B$156, 2, FALSE), -1)</f>
        <v>-1</v>
      </c>
      <c r="G175" s="10">
        <f>IFERROR(VLOOKUP(A175, 'Global Burden of Disease'!$A$2:$B$197, 2, FALSE), -1)</f>
        <v>0</v>
      </c>
      <c r="H175" s="10">
        <f>IFERROR(VLOOKUP(A175, 'Human Development Index'!$A$2:$B$190, 2, FALSE), -1)</f>
        <v>-1</v>
      </c>
      <c r="I175" s="10">
        <f>IFERROR(VLOOKUP(A175, 'Environmental Sustainability'!$A$2:$B$181, 2, FALSE), -1)</f>
        <v>4</v>
      </c>
      <c r="J175" s="10">
        <f>IFERROR(VLOOKUP(A175, 'Gender Inequality'!$A$2:$B$163, 2, FALSE), -1)</f>
        <v>-1</v>
      </c>
      <c r="K175" s="10">
        <f>IFERROR(VLOOKUP(A175, 'Poverty Index'!$A$2:$D$102, 4, FALSE), -1)</f>
        <v>-1</v>
      </c>
      <c r="L175" s="10">
        <f>IFERROR(VLOOKUP(A175, 'Poverty Index'!$A$2:$D$163, 4, FALSE), -1)</f>
        <v>-1</v>
      </c>
      <c r="M175" s="10">
        <f>IFERROR(VLOOKUP(A175, 'Global Peace Index'!$A$2:$D$163, 4, FALSE), -1)</f>
        <v>1.7070000000000001</v>
      </c>
      <c r="N175" s="10">
        <f>IFERROR(VLOOKUP(C175, 'Global Peace Index'!$A$2:$D$163, 4, FALSE), -1)</f>
        <v>-1</v>
      </c>
      <c r="O175" s="10">
        <f>IFERROR(VLOOKUP(A175, 'Global Burden of Disease'!$A$2:$D$197, 4, FALSE), -1)</f>
        <v>19591.13</v>
      </c>
      <c r="P175" s="10">
        <f>IFERROR(VLOOKUP(A175, 'Human Development Index'!$A$2:$D$190, 4, FALSE), -1)</f>
        <v>-1</v>
      </c>
      <c r="Q175" s="10">
        <f>IFERROR(VLOOKUP(A175, 'Environmental Sustainability'!$A$2:$D$181, 4, FALSE), -1)</f>
        <v>57.2</v>
      </c>
      <c r="R175" s="10">
        <f>IFERROR(VLOOKUP(A175, 'Gender Inequality'!$A$2:$D$163, 4, FALSE), -1)</f>
        <v>-1</v>
      </c>
      <c r="S175" s="10">
        <f t="shared" si="3"/>
        <v>1.5</v>
      </c>
    </row>
    <row r="176" spans="1:19" x14ac:dyDescent="0.25">
      <c r="A176" t="s">
        <v>314</v>
      </c>
      <c r="B176" t="s">
        <v>313</v>
      </c>
      <c r="C176" s="10">
        <f>IFERROR(VLOOKUP(A176, 'Poverty Index'!$A$2:$B$102, 2, FALSE), -1)</f>
        <v>0</v>
      </c>
      <c r="D176" s="10">
        <f>IFERROR(VLOOKUP(A176, 'Human Freedom Index'!$A$2:$B$163, 2, FALSE), -1)</f>
        <v>6</v>
      </c>
      <c r="E176" s="10">
        <f>IFERROR(VLOOKUP(A176, 'Global Peace Index'!$A$2:$B$163, 2, FALSE), -1)</f>
        <v>4</v>
      </c>
      <c r="F176" s="10">
        <f>IFERROR(VLOOKUP(A176, Militarization!$A$2:$B$156, 2, FALSE), -1)</f>
        <v>5</v>
      </c>
      <c r="G176" s="10">
        <f>IFERROR(VLOOKUP(A176, 'Global Burden of Disease'!$A$2:$B$197, 2, FALSE), -1)</f>
        <v>2</v>
      </c>
      <c r="H176" s="10">
        <f>IFERROR(VLOOKUP(A176, 'Human Development Index'!$A$2:$B$190, 2, FALSE), -1)</f>
        <v>5</v>
      </c>
      <c r="I176" s="10">
        <f>IFERROR(VLOOKUP(A176, 'Environmental Sustainability'!$A$2:$B$181, 2, FALSE), -1)</f>
        <v>7</v>
      </c>
      <c r="J176" s="10">
        <f>IFERROR(VLOOKUP(A176, 'Gender Inequality'!$A$2:$B$163, 2, FALSE), -1)</f>
        <v>3</v>
      </c>
      <c r="K176" s="10">
        <f>IFERROR(VLOOKUP(A176, 'Poverty Index'!$A$2:$D$102, 4, FALSE), -1)</f>
        <v>2.9005920000000001E-2</v>
      </c>
      <c r="L176" s="10">
        <f>IFERROR(VLOOKUP(A176, 'Poverty Index'!$A$2:$D$163, 4, FALSE), -1)</f>
        <v>2.9005920000000001E-2</v>
      </c>
      <c r="M176" s="10">
        <f>IFERROR(VLOOKUP(A176, 'Global Peace Index'!$A$2:$D$163, 4, FALSE), -1)</f>
        <v>2.1880000000000002</v>
      </c>
      <c r="N176" s="10">
        <f>IFERROR(VLOOKUP(C176, 'Global Peace Index'!$A$2:$D$163, 4, FALSE), -1)</f>
        <v>-1</v>
      </c>
      <c r="O176" s="10">
        <f>IFERROR(VLOOKUP(A176, 'Global Burden of Disease'!$A$2:$D$197, 4, FALSE), -1)</f>
        <v>35255.32</v>
      </c>
      <c r="P176" s="10">
        <f>IFERROR(VLOOKUP(A176, 'Human Development Index'!$A$2:$D$190, 4, FALSE), -1)</f>
        <v>0.66800000000000004</v>
      </c>
      <c r="Q176" s="10">
        <f>IFERROR(VLOOKUP(A176, 'Environmental Sustainability'!$A$2:$D$181, 4, FALSE), -1)</f>
        <v>38.200000000000003</v>
      </c>
      <c r="R176" s="10">
        <f>IFERROR(VLOOKUP(A176, 'Gender Inequality'!$A$2:$D$163, 4, FALSE), -1)</f>
        <v>0.314</v>
      </c>
      <c r="S176" s="10">
        <f t="shared" si="3"/>
        <v>4</v>
      </c>
    </row>
    <row r="177" spans="1:19" x14ac:dyDescent="0.25">
      <c r="A177" t="s">
        <v>401</v>
      </c>
      <c r="B177" t="s">
        <v>327</v>
      </c>
      <c r="C177" s="10">
        <f>IFERROR(VLOOKUP(A177, 'Poverty Index'!$A$2:$B$102, 2, FALSE), -1)</f>
        <v>4</v>
      </c>
      <c r="D177" s="10">
        <f>IFERROR(VLOOKUP(A177, 'Human Freedom Index'!$A$2:$B$163, 2, FALSE), -1)</f>
        <v>5</v>
      </c>
      <c r="E177" s="10">
        <f>IFERROR(VLOOKUP(A177, 'Global Peace Index'!$A$2:$B$163, 2, FALSE), -1)</f>
        <v>3</v>
      </c>
      <c r="F177" s="10">
        <f>IFERROR(VLOOKUP(A177, Militarization!$A$2:$B$156, 2, FALSE), -1)</f>
        <v>5</v>
      </c>
      <c r="G177" s="10">
        <f>IFERROR(VLOOKUP(A177, 'Global Burden of Disease'!$A$2:$B$197, 2, FALSE), -1)</f>
        <v>3</v>
      </c>
      <c r="H177" s="10">
        <f>IFERROR(VLOOKUP(A177, 'Human Development Index'!$A$2:$B$190, 2, FALSE), -1)</f>
        <v>7</v>
      </c>
      <c r="I177" s="10">
        <f>IFERROR(VLOOKUP(A177, 'Environmental Sustainability'!$A$2:$B$181, 2, FALSE), -1)</f>
        <v>8</v>
      </c>
      <c r="J177" s="10">
        <f>IFERROR(VLOOKUP(A177, 'Gender Inequality'!$A$2:$B$163, 2, FALSE), -1)</f>
        <v>6</v>
      </c>
      <c r="K177" s="10">
        <f>IFERROR(VLOOKUP(A177, 'Poverty Index'!$A$2:$D$102, 4, FALSE), -1)</f>
        <v>0.27343149999999999</v>
      </c>
      <c r="L177" s="10">
        <f>IFERROR(VLOOKUP(A177, 'Poverty Index'!$A$2:$D$163, 4, FALSE), -1)</f>
        <v>0.27343149999999999</v>
      </c>
      <c r="M177" s="10">
        <f>IFERROR(VLOOKUP(A177, 'Global Peace Index'!$A$2:$D$163, 4, FALSE), -1)</f>
        <v>1.85</v>
      </c>
      <c r="N177" s="10">
        <f>IFERROR(VLOOKUP(C177, 'Global Peace Index'!$A$2:$D$163, 4, FALSE), -1)</f>
        <v>-1</v>
      </c>
      <c r="O177" s="10">
        <f>IFERROR(VLOOKUP(A177, 'Global Burden of Disease'!$A$2:$D$197, 4, FALSE), -1)</f>
        <v>44298.82</v>
      </c>
      <c r="P177" s="10">
        <f>IFERROR(VLOOKUP(A177, 'Human Development Index'!$A$2:$D$190, 4, FALSE), -1)</f>
        <v>0.52900000000000003</v>
      </c>
      <c r="Q177" s="10">
        <f>IFERROR(VLOOKUP(A177, 'Environmental Sustainability'!$A$2:$D$181, 4, FALSE), -1)</f>
        <v>31.1</v>
      </c>
      <c r="R177" s="10">
        <f>IFERROR(VLOOKUP(A177, 'Gender Inequality'!$A$2:$D$163, 4, FALSE), -1)</f>
        <v>0.55600000000000005</v>
      </c>
      <c r="S177" s="10">
        <f t="shared" si="3"/>
        <v>5.125</v>
      </c>
    </row>
    <row r="178" spans="1:19" x14ac:dyDescent="0.25">
      <c r="A178" t="s">
        <v>312</v>
      </c>
      <c r="B178" t="s">
        <v>311</v>
      </c>
      <c r="C178" s="10">
        <f>IFERROR(VLOOKUP(A178, 'Poverty Index'!$A$2:$B$102, 2, FALSE), -1)</f>
        <v>0</v>
      </c>
      <c r="D178" s="10">
        <f>IFERROR(VLOOKUP(A178, 'Human Freedom Index'!$A$2:$B$163, 2, FALSE), -1)</f>
        <v>5</v>
      </c>
      <c r="E178" s="10">
        <f>IFERROR(VLOOKUP(A178, 'Global Peace Index'!$A$2:$B$163, 2, FALSE), -1)</f>
        <v>4</v>
      </c>
      <c r="F178" s="10">
        <f>IFERROR(VLOOKUP(A178, Militarization!$A$2:$B$156, 2, FALSE), -1)</f>
        <v>7</v>
      </c>
      <c r="G178" s="10">
        <f>IFERROR(VLOOKUP(A178, 'Global Burden of Disease'!$A$2:$B$197, 2, FALSE), -1)</f>
        <v>1</v>
      </c>
      <c r="H178" s="10">
        <f>IFERROR(VLOOKUP(A178, 'Human Development Index'!$A$2:$B$190, 2, FALSE), -1)</f>
        <v>3</v>
      </c>
      <c r="I178" s="10">
        <f>IFERROR(VLOOKUP(A178, 'Environmental Sustainability'!$A$2:$B$181, 2, FALSE), -1)</f>
        <v>6</v>
      </c>
      <c r="J178" s="10">
        <f>IFERROR(VLOOKUP(A178, 'Gender Inequality'!$A$2:$B$163, 2, FALSE), -1)</f>
        <v>4</v>
      </c>
      <c r="K178" s="10">
        <f>IFERROR(VLOOKUP(A178, 'Poverty Index'!$A$2:$D$102, 4, FALSE), -1)</f>
        <v>3.0710400000000001E-3</v>
      </c>
      <c r="L178" s="10">
        <f>IFERROR(VLOOKUP(A178, 'Poverty Index'!$A$2:$D$163, 4, FALSE), -1)</f>
        <v>3.0710400000000001E-3</v>
      </c>
      <c r="M178" s="10">
        <f>IFERROR(VLOOKUP(A178, 'Global Peace Index'!$A$2:$D$163, 4, FALSE), -1)</f>
        <v>2.2450000000000001</v>
      </c>
      <c r="N178" s="10">
        <f>IFERROR(VLOOKUP(C178, 'Global Peace Index'!$A$2:$D$163, 4, FALSE), -1)</f>
        <v>-1</v>
      </c>
      <c r="O178" s="10">
        <f>IFERROR(VLOOKUP(A178, 'Global Burden of Disease'!$A$2:$D$197, 4, FALSE), -1)</f>
        <v>23662.25</v>
      </c>
      <c r="P178" s="10">
        <f>IFERROR(VLOOKUP(A178, 'Human Development Index'!$A$2:$D$190, 4, FALSE), -1)</f>
        <v>0.77700000000000002</v>
      </c>
      <c r="Q178" s="10">
        <f>IFERROR(VLOOKUP(A178, 'Environmental Sustainability'!$A$2:$D$181, 4, FALSE), -1)</f>
        <v>45.4</v>
      </c>
      <c r="R178" s="10">
        <f>IFERROR(VLOOKUP(A178, 'Gender Inequality'!$A$2:$D$163, 4, FALSE), -1)</f>
        <v>0.35899999999999999</v>
      </c>
      <c r="S178" s="10">
        <f t="shared" si="3"/>
        <v>3.75</v>
      </c>
    </row>
    <row r="179" spans="1:19" x14ac:dyDescent="0.25">
      <c r="A179" t="s">
        <v>318</v>
      </c>
      <c r="B179" t="s">
        <v>317</v>
      </c>
      <c r="C179" s="10">
        <f>IFERROR(VLOOKUP(A179, 'Poverty Index'!$A$2:$B$102, 2, FALSE), -1)</f>
        <v>3</v>
      </c>
      <c r="D179" s="10">
        <f>IFERROR(VLOOKUP(A179, 'Human Freedom Index'!$A$2:$B$163, 2, FALSE), -1)</f>
        <v>4</v>
      </c>
      <c r="E179" s="10">
        <f>IFERROR(VLOOKUP(A179, 'Global Peace Index'!$A$2:$B$163, 2, FALSE), -1)</f>
        <v>3</v>
      </c>
      <c r="F179" s="10">
        <f>IFERROR(VLOOKUP(A179, Militarization!$A$2:$B$156, 2, FALSE), -1)</f>
        <v>3</v>
      </c>
      <c r="G179" s="10">
        <f>IFERROR(VLOOKUP(A179, 'Global Burden of Disease'!$A$2:$B$197, 2, FALSE), -1)</f>
        <v>2</v>
      </c>
      <c r="H179" s="10">
        <f>IFERROR(VLOOKUP(A179, 'Human Development Index'!$A$2:$B$190, 2, FALSE), -1)</f>
        <v>6</v>
      </c>
      <c r="I179" s="10">
        <f>IFERROR(VLOOKUP(A179, 'Environmental Sustainability'!$A$2:$B$181, 2, FALSE), -1)</f>
        <v>7</v>
      </c>
      <c r="J179" s="10">
        <f>IFERROR(VLOOKUP(A179, 'Gender Inequality'!$A$2:$B$163, 2, FALSE), -1)</f>
        <v>-1</v>
      </c>
      <c r="K179" s="10">
        <f>IFERROR(VLOOKUP(A179, 'Poverty Index'!$A$2:$D$102, 4, FALSE), -1)</f>
        <v>0.20961753999999999</v>
      </c>
      <c r="L179" s="10">
        <f>IFERROR(VLOOKUP(A179, 'Poverty Index'!$A$2:$D$163, 4, FALSE), -1)</f>
        <v>0.20961753999999999</v>
      </c>
      <c r="M179" s="10">
        <f>IFERROR(VLOOKUP(A179, 'Global Peace Index'!$A$2:$D$163, 4, FALSE), -1)</f>
        <v>1.863</v>
      </c>
      <c r="N179" s="10">
        <f>IFERROR(VLOOKUP(C179, 'Global Peace Index'!$A$2:$D$163, 4, FALSE), -1)</f>
        <v>-1</v>
      </c>
      <c r="O179" s="10">
        <f>IFERROR(VLOOKUP(A179, 'Global Burden of Disease'!$A$2:$D$197, 4, FALSE), -1)</f>
        <v>34909.620000000003</v>
      </c>
      <c r="P179" s="10">
        <f>IFERROR(VLOOKUP(A179, 'Human Development Index'!$A$2:$D$190, 4, FALSE), -1)</f>
        <v>0.60599999999999998</v>
      </c>
      <c r="Q179" s="10">
        <f>IFERROR(VLOOKUP(A179, 'Environmental Sustainability'!$A$2:$D$181, 4, FALSE), -1)</f>
        <v>35.299999999999997</v>
      </c>
      <c r="R179" s="10">
        <f>IFERROR(VLOOKUP(A179, 'Gender Inequality'!$A$2:$D$163, 4, FALSE), -1)</f>
        <v>-1</v>
      </c>
      <c r="S179" s="10">
        <f t="shared" si="3"/>
        <v>4</v>
      </c>
    </row>
    <row r="180" spans="1:19" x14ac:dyDescent="0.25">
      <c r="A180" t="s">
        <v>310</v>
      </c>
      <c r="B180" t="s">
        <v>309</v>
      </c>
      <c r="C180" s="10">
        <f>IFERROR(VLOOKUP(A180, 'Poverty Index'!$A$2:$B$102, 2, FALSE), -1)</f>
        <v>4</v>
      </c>
      <c r="D180" s="10">
        <f>IFERROR(VLOOKUP(A180, 'Human Freedom Index'!$A$2:$B$163, 2, FALSE), -1)</f>
        <v>5</v>
      </c>
      <c r="E180" s="10">
        <f>IFERROR(VLOOKUP(A180, 'Global Peace Index'!$A$2:$B$163, 2, FALSE), -1)</f>
        <v>4</v>
      </c>
      <c r="F180" s="10">
        <f>IFERROR(VLOOKUP(A180, Militarization!$A$2:$B$156, 2, FALSE), -1)</f>
        <v>5</v>
      </c>
      <c r="G180" s="10">
        <f>IFERROR(VLOOKUP(A180, 'Global Burden of Disease'!$A$2:$B$197, 2, FALSE), -1)</f>
        <v>4</v>
      </c>
      <c r="H180" s="10">
        <f>IFERROR(VLOOKUP(A180, 'Human Development Index'!$A$2:$B$190, 2, FALSE), -1)</f>
        <v>7</v>
      </c>
      <c r="I180" s="10">
        <f>IFERROR(VLOOKUP(A180, 'Environmental Sustainability'!$A$2:$B$181, 2, FALSE), -1)</f>
        <v>8</v>
      </c>
      <c r="J180" s="10">
        <f>IFERROR(VLOOKUP(A180, 'Gender Inequality'!$A$2:$B$163, 2, FALSE), -1)</f>
        <v>7</v>
      </c>
      <c r="K180" s="10">
        <f>IFERROR(VLOOKUP(A180, 'Poverty Index'!$A$2:$D$102, 4, FALSE), -1)</f>
        <v>0.24868223</v>
      </c>
      <c r="L180" s="10">
        <f>IFERROR(VLOOKUP(A180, 'Poverty Index'!$A$2:$D$163, 4, FALSE), -1)</f>
        <v>0.24868223</v>
      </c>
      <c r="M180" s="10">
        <f>IFERROR(VLOOKUP(A180, 'Global Peace Index'!$A$2:$D$163, 4, FALSE), -1)</f>
        <v>2.2010000000000001</v>
      </c>
      <c r="N180" s="10">
        <f>IFERROR(VLOOKUP(C180, 'Global Peace Index'!$A$2:$D$163, 4, FALSE), -1)</f>
        <v>-1</v>
      </c>
      <c r="O180" s="10">
        <f>IFERROR(VLOOKUP(A180, 'Global Burden of Disease'!$A$2:$D$197, 4, FALSE), -1)</f>
        <v>49336.86</v>
      </c>
      <c r="P180" s="10">
        <f>IFERROR(VLOOKUP(A180, 'Human Development Index'!$A$2:$D$190, 4, FALSE), -1)</f>
        <v>0.51500000000000001</v>
      </c>
      <c r="Q180" s="10">
        <f>IFERROR(VLOOKUP(A180, 'Environmental Sustainability'!$A$2:$D$181, 4, FALSE), -1)</f>
        <v>29.5</v>
      </c>
      <c r="R180" s="10">
        <f>IFERROR(VLOOKUP(A180, 'Gender Inequality'!$A$2:$D$163, 4, FALSE), -1)</f>
        <v>0.57299999999999995</v>
      </c>
      <c r="S180" s="10">
        <f t="shared" si="3"/>
        <v>5.5</v>
      </c>
    </row>
    <row r="181" spans="1:19" x14ac:dyDescent="0.25">
      <c r="A181" t="s">
        <v>320</v>
      </c>
      <c r="B181" t="s">
        <v>319</v>
      </c>
      <c r="C181" s="10">
        <f>IFERROR(VLOOKUP(A181, 'Poverty Index'!$A$2:$B$102, 2, FALSE), -1)</f>
        <v>-1</v>
      </c>
      <c r="D181" s="10">
        <f>IFERROR(VLOOKUP(A181, 'Human Freedom Index'!$A$2:$B$163, 2, FALSE), -1)</f>
        <v>-1</v>
      </c>
      <c r="E181" s="10">
        <f>IFERROR(VLOOKUP(A181, 'Global Peace Index'!$A$2:$B$163, 2, FALSE), -1)</f>
        <v>-1</v>
      </c>
      <c r="F181" s="10">
        <f>IFERROR(VLOOKUP(A181, Militarization!$A$2:$B$156, 2, FALSE), -1)</f>
        <v>-1</v>
      </c>
      <c r="G181" s="10">
        <f>IFERROR(VLOOKUP(A181, 'Global Burden of Disease'!$A$2:$B$197, 2, FALSE), -1)</f>
        <v>2</v>
      </c>
      <c r="H181" s="10">
        <f>IFERROR(VLOOKUP(A181, 'Human Development Index'!$A$2:$B$190, 2, FALSE), -1)</f>
        <v>4</v>
      </c>
      <c r="I181" s="10">
        <f>IFERROR(VLOOKUP(A181, 'Environmental Sustainability'!$A$2:$B$181, 2, FALSE), -1)</f>
        <v>6</v>
      </c>
      <c r="J181" s="10">
        <f>IFERROR(VLOOKUP(A181, 'Gender Inequality'!$A$2:$B$163, 2, FALSE), -1)</f>
        <v>4</v>
      </c>
      <c r="K181" s="10">
        <f>IFERROR(VLOOKUP(A181, 'Poverty Index'!$A$2:$D$102, 4, FALSE), -1)</f>
        <v>-1</v>
      </c>
      <c r="L181" s="10">
        <f>IFERROR(VLOOKUP(A181, 'Poverty Index'!$A$2:$D$163, 4, FALSE), -1)</f>
        <v>-1</v>
      </c>
      <c r="M181" s="10">
        <f>IFERROR(VLOOKUP(A181, 'Global Peace Index'!$A$2:$D$163, 4, FALSE), -1)</f>
        <v>-1</v>
      </c>
      <c r="N181" s="10">
        <f>IFERROR(VLOOKUP(C181, 'Global Peace Index'!$A$2:$D$163, 4, FALSE), -1)</f>
        <v>-1</v>
      </c>
      <c r="O181" s="10">
        <f>IFERROR(VLOOKUP(A181, 'Global Burden of Disease'!$A$2:$D$197, 4, FALSE), -1)</f>
        <v>32538.75</v>
      </c>
      <c r="P181" s="10">
        <f>IFERROR(VLOOKUP(A181, 'Human Development Index'!$A$2:$D$190, 4, FALSE), -1)</f>
        <v>0.72499999999999998</v>
      </c>
      <c r="Q181" s="10">
        <f>IFERROR(VLOOKUP(A181, 'Environmental Sustainability'!$A$2:$D$181, 4, FALSE), -1)</f>
        <v>45.1</v>
      </c>
      <c r="R181" s="10">
        <f>IFERROR(VLOOKUP(A181, 'Gender Inequality'!$A$2:$D$163, 4, FALSE), -1)</f>
        <v>0.35399999999999998</v>
      </c>
      <c r="S181" s="10">
        <f t="shared" si="3"/>
        <v>4</v>
      </c>
    </row>
    <row r="182" spans="1:19" x14ac:dyDescent="0.25">
      <c r="A182" t="s">
        <v>384</v>
      </c>
      <c r="B182" t="s">
        <v>321</v>
      </c>
      <c r="C182" s="10">
        <f>IFERROR(VLOOKUP(A182, 'Poverty Index'!$A$2:$B$102, 2, FALSE), -1)</f>
        <v>0</v>
      </c>
      <c r="D182" s="10">
        <f>IFERROR(VLOOKUP(A182, 'Human Freedom Index'!$A$2:$B$163, 2, FALSE), -1)</f>
        <v>3</v>
      </c>
      <c r="E182" s="10">
        <f>IFERROR(VLOOKUP(A182, 'Global Peace Index'!$A$2:$B$163, 2, FALSE), -1)</f>
        <v>3</v>
      </c>
      <c r="F182" s="10">
        <f>IFERROR(VLOOKUP(A182, Militarization!$A$2:$B$156, 2, FALSE), -1)</f>
        <v>3</v>
      </c>
      <c r="G182" s="10">
        <f>IFERROR(VLOOKUP(A182, 'Global Burden of Disease'!$A$2:$B$197, 2, FALSE), -1)</f>
        <v>1</v>
      </c>
      <c r="H182" s="10">
        <f>IFERROR(VLOOKUP(A182, 'Human Development Index'!$A$2:$B$190, 2, FALSE), -1)</f>
        <v>2</v>
      </c>
      <c r="I182" s="10">
        <f>IFERROR(VLOOKUP(A182, 'Environmental Sustainability'!$A$2:$B$181, 2, FALSE), -1)</f>
        <v>5</v>
      </c>
      <c r="J182" s="10">
        <f>IFERROR(VLOOKUP(A182, 'Gender Inequality'!$A$2:$B$163, 2, FALSE), -1)</f>
        <v>3</v>
      </c>
      <c r="K182" s="10">
        <f>IFERROR(VLOOKUP(A182, 'Poverty Index'!$A$2:$D$102, 4, FALSE), -1)</f>
        <v>2.4179200000000001E-3</v>
      </c>
      <c r="L182" s="10">
        <f>IFERROR(VLOOKUP(A182, 'Poverty Index'!$A$2:$D$163, 4, FALSE), -1)</f>
        <v>2.4179200000000001E-3</v>
      </c>
      <c r="M182" s="10">
        <f>IFERROR(VLOOKUP(A182, 'Global Peace Index'!$A$2:$D$163, 4, FALSE), -1)</f>
        <v>2.0779999999999998</v>
      </c>
      <c r="N182" s="10">
        <f>IFERROR(VLOOKUP(C182, 'Global Peace Index'!$A$2:$D$163, 4, FALSE), -1)</f>
        <v>-1</v>
      </c>
      <c r="O182" s="10">
        <f>IFERROR(VLOOKUP(A182, 'Global Burden of Disease'!$A$2:$D$197, 4, FALSE), -1)</f>
        <v>28909.56</v>
      </c>
      <c r="P182" s="10">
        <f>IFERROR(VLOOKUP(A182, 'Human Development Index'!$A$2:$D$190, 4, FALSE), -1)</f>
        <v>0.79600000000000004</v>
      </c>
      <c r="Q182" s="10">
        <f>IFERROR(VLOOKUP(A182, 'Environmental Sustainability'!$A$2:$D$181, 4, FALSE), -1)</f>
        <v>47.5</v>
      </c>
      <c r="R182" s="10">
        <f>IFERROR(VLOOKUP(A182, 'Gender Inequality'!$A$2:$D$163, 4, FALSE), -1)</f>
        <v>0.32300000000000001</v>
      </c>
      <c r="S182" s="10">
        <f t="shared" si="3"/>
        <v>2.5</v>
      </c>
    </row>
    <row r="183" spans="1:19" x14ac:dyDescent="0.25">
      <c r="A183" t="s">
        <v>323</v>
      </c>
      <c r="B183" t="s">
        <v>322</v>
      </c>
      <c r="C183" s="10">
        <f>IFERROR(VLOOKUP(A183, 'Poverty Index'!$A$2:$B$102, 2, FALSE), -1)</f>
        <v>0</v>
      </c>
      <c r="D183" s="10">
        <f>IFERROR(VLOOKUP(A183, 'Human Freedom Index'!$A$2:$B$163, 2, FALSE), -1)</f>
        <v>5</v>
      </c>
      <c r="E183" s="10">
        <f>IFERROR(VLOOKUP(A183, 'Global Peace Index'!$A$2:$B$163, 2, FALSE), -1)</f>
        <v>3</v>
      </c>
      <c r="F183" s="10">
        <f>IFERROR(VLOOKUP(A183, Militarization!$A$2:$B$156, 2, FALSE), -1)</f>
        <v>6</v>
      </c>
      <c r="G183" s="10">
        <f>IFERROR(VLOOKUP(A183, 'Global Burden of Disease'!$A$2:$B$197, 2, FALSE), -1)</f>
        <v>1</v>
      </c>
      <c r="H183" s="10">
        <f>IFERROR(VLOOKUP(A183, 'Human Development Index'!$A$2:$B$190, 2, FALSE), -1)</f>
        <v>3</v>
      </c>
      <c r="I183" s="10">
        <f>IFERROR(VLOOKUP(A183, 'Environmental Sustainability'!$A$2:$B$181, 2, FALSE), -1)</f>
        <v>5</v>
      </c>
      <c r="J183" s="10">
        <f>IFERROR(VLOOKUP(A183, 'Gender Inequality'!$A$2:$B$163, 2, FALSE), -1)</f>
        <v>3</v>
      </c>
      <c r="K183" s="10">
        <f>IFERROR(VLOOKUP(A183, 'Poverty Index'!$A$2:$D$102, 4, FALSE), -1)</f>
        <v>5.25341E-3</v>
      </c>
      <c r="L183" s="10">
        <f>IFERROR(VLOOKUP(A183, 'Poverty Index'!$A$2:$D$163, 4, FALSE), -1)</f>
        <v>5.25341E-3</v>
      </c>
      <c r="M183" s="10">
        <f>IFERROR(VLOOKUP(A183, 'Global Peace Index'!$A$2:$D$163, 4, FALSE), -1)</f>
        <v>2.09</v>
      </c>
      <c r="N183" s="10">
        <f>IFERROR(VLOOKUP(C183, 'Global Peace Index'!$A$2:$D$163, 4, FALSE), -1)</f>
        <v>-1</v>
      </c>
      <c r="O183" s="10">
        <f>IFERROR(VLOOKUP(A183, 'Global Burden of Disease'!$A$2:$D$197, 4, FALSE), -1)</f>
        <v>23405.919999999998</v>
      </c>
      <c r="P183" s="10">
        <f>IFERROR(VLOOKUP(A183, 'Human Development Index'!$A$2:$D$190, 4, FALSE), -1)</f>
        <v>0.74</v>
      </c>
      <c r="Q183" s="10">
        <f>IFERROR(VLOOKUP(A183, 'Environmental Sustainability'!$A$2:$D$181, 4, FALSE), -1)</f>
        <v>46.7</v>
      </c>
      <c r="R183" s="10">
        <f>IFERROR(VLOOKUP(A183, 'Gender Inequality'!$A$2:$D$163, 4, FALSE), -1)</f>
        <v>0.29599999999999999</v>
      </c>
      <c r="S183" s="10">
        <f t="shared" si="3"/>
        <v>3.25</v>
      </c>
    </row>
    <row r="184" spans="1:19" x14ac:dyDescent="0.25">
      <c r="A184" t="s">
        <v>325</v>
      </c>
      <c r="B184" t="s">
        <v>324</v>
      </c>
      <c r="C184" s="10">
        <f>IFERROR(VLOOKUP(A184, 'Poverty Index'!$A$2:$B$102, 2, FALSE), -1)</f>
        <v>-1</v>
      </c>
      <c r="D184" s="10">
        <f>IFERROR(VLOOKUP(A184, 'Human Freedom Index'!$A$2:$B$163, 2, FALSE), -1)</f>
        <v>5</v>
      </c>
      <c r="E184" s="10">
        <f>IFERROR(VLOOKUP(A184, 'Global Peace Index'!$A$2:$B$163, 2, FALSE), -1)</f>
        <v>7</v>
      </c>
      <c r="F184" s="10">
        <f>IFERROR(VLOOKUP(A184, Militarization!$A$2:$B$156, 2, FALSE), -1)</f>
        <v>7</v>
      </c>
      <c r="G184" s="10">
        <f>IFERROR(VLOOKUP(A184, 'Global Burden of Disease'!$A$2:$B$197, 2, FALSE), -1)</f>
        <v>0</v>
      </c>
      <c r="H184" s="10">
        <f>IFERROR(VLOOKUP(A184, 'Human Development Index'!$A$2:$B$190, 2, FALSE), -1)</f>
        <v>2</v>
      </c>
      <c r="I184" s="10">
        <f>IFERROR(VLOOKUP(A184, 'Environmental Sustainability'!$A$2:$B$181, 2, FALSE), -1)</f>
        <v>6</v>
      </c>
      <c r="J184" s="10">
        <f>IFERROR(VLOOKUP(A184, 'Gender Inequality'!$A$2:$B$163, 2, FALSE), -1)</f>
        <v>3</v>
      </c>
      <c r="K184" s="10">
        <f>IFERROR(VLOOKUP(A184, 'Poverty Index'!$A$2:$D$102, 4, FALSE), -1)</f>
        <v>-1</v>
      </c>
      <c r="L184" s="10">
        <f>IFERROR(VLOOKUP(A184, 'Poverty Index'!$A$2:$D$163, 4, FALSE), -1)</f>
        <v>-1</v>
      </c>
      <c r="M184" s="10">
        <f>IFERROR(VLOOKUP(A184, 'Global Peace Index'!$A$2:$D$163, 4, FALSE), -1)</f>
        <v>2.9590000000000001</v>
      </c>
      <c r="N184" s="10">
        <f>IFERROR(VLOOKUP(C184, 'Global Peace Index'!$A$2:$D$163, 4, FALSE), -1)</f>
        <v>-1</v>
      </c>
      <c r="O184" s="10">
        <f>IFERROR(VLOOKUP(A184, 'Global Burden of Disease'!$A$2:$D$197, 4, FALSE), -1)</f>
        <v>23005.72</v>
      </c>
      <c r="P184" s="10">
        <f>IFERROR(VLOOKUP(A184, 'Human Development Index'!$A$2:$D$190, 4, FALSE), -1)</f>
        <v>0.82</v>
      </c>
      <c r="Q184" s="10">
        <f>IFERROR(VLOOKUP(A184, 'Environmental Sustainability'!$A$2:$D$181, 4, FALSE), -1)</f>
        <v>42.6</v>
      </c>
      <c r="R184" s="10">
        <f>IFERROR(VLOOKUP(A184, 'Gender Inequality'!$A$2:$D$163, 4, FALSE), -1)</f>
        <v>0.30599999999999999</v>
      </c>
      <c r="S184" s="10">
        <f t="shared" si="3"/>
        <v>4.2857142857142856</v>
      </c>
    </row>
    <row r="185" spans="1:19" x14ac:dyDescent="0.25">
      <c r="A185" t="s">
        <v>316</v>
      </c>
      <c r="B185" t="s">
        <v>315</v>
      </c>
      <c r="C185" s="10">
        <f>IFERROR(VLOOKUP(A185, 'Poverty Index'!$A$2:$B$102, 2, FALSE), -1)</f>
        <v>0</v>
      </c>
      <c r="D185" s="10">
        <f>IFERROR(VLOOKUP(A185, 'Human Freedom Index'!$A$2:$B$163, 2, FALSE), -1)</f>
        <v>-1</v>
      </c>
      <c r="E185" s="10">
        <f>IFERROR(VLOOKUP(A185, 'Global Peace Index'!$A$2:$B$163, 2, FALSE), -1)</f>
        <v>4</v>
      </c>
      <c r="F185" s="10">
        <f>IFERROR(VLOOKUP(A185, Militarization!$A$2:$B$156, 2, FALSE), -1)</f>
        <v>-1</v>
      </c>
      <c r="G185" s="10">
        <f>IFERROR(VLOOKUP(A185, 'Global Burden of Disease'!$A$2:$B$197, 2, FALSE), -1)</f>
        <v>2</v>
      </c>
      <c r="H185" s="10">
        <f>IFERROR(VLOOKUP(A185, 'Human Development Index'!$A$2:$B$190, 2, FALSE), -1)</f>
        <v>4</v>
      </c>
      <c r="I185" s="10">
        <f>IFERROR(VLOOKUP(A185, 'Environmental Sustainability'!$A$2:$B$181, 2, FALSE), -1)</f>
        <v>6</v>
      </c>
      <c r="J185" s="10">
        <f>IFERROR(VLOOKUP(A185, 'Gender Inequality'!$A$2:$B$163, 2, FALSE), -1)</f>
        <v>-1</v>
      </c>
      <c r="K185" s="10">
        <f>IFERROR(VLOOKUP(A185, 'Poverty Index'!$A$2:$D$102, 4, FALSE), -1)</f>
        <v>1.45477E-3</v>
      </c>
      <c r="L185" s="10">
        <f>IFERROR(VLOOKUP(A185, 'Poverty Index'!$A$2:$D$163, 4, FALSE), -1)</f>
        <v>1.45477E-3</v>
      </c>
      <c r="M185" s="10">
        <f>IFERROR(VLOOKUP(A185, 'Global Peace Index'!$A$2:$D$163, 4, FALSE), -1)</f>
        <v>2.2759999999999998</v>
      </c>
      <c r="N185" s="10">
        <f>IFERROR(VLOOKUP(C185, 'Global Peace Index'!$A$2:$D$163, 4, FALSE), -1)</f>
        <v>-1</v>
      </c>
      <c r="O185" s="10">
        <f>IFERROR(VLOOKUP(A185, 'Global Burden of Disease'!$A$2:$D$197, 4, FALSE), -1)</f>
        <v>34468.07</v>
      </c>
      <c r="P185" s="10">
        <f>IFERROR(VLOOKUP(A185, 'Human Development Index'!$A$2:$D$190, 4, FALSE), -1)</f>
        <v>0.71499999999999997</v>
      </c>
      <c r="Q185" s="10">
        <f>IFERROR(VLOOKUP(A185, 'Environmental Sustainability'!$A$2:$D$181, 4, FALSE), -1)</f>
        <v>43.9</v>
      </c>
      <c r="R185" s="10">
        <f>IFERROR(VLOOKUP(A185, 'Gender Inequality'!$A$2:$D$163, 4, FALSE), -1)</f>
        <v>-1</v>
      </c>
      <c r="S185" s="10">
        <f t="shared" si="3"/>
        <v>3.2</v>
      </c>
    </row>
    <row r="186" spans="1:19" x14ac:dyDescent="0.25">
      <c r="A186" t="s">
        <v>329</v>
      </c>
      <c r="B186" t="s">
        <v>328</v>
      </c>
      <c r="C186" s="10">
        <f>IFERROR(VLOOKUP(A186, 'Poverty Index'!$A$2:$B$102, 2, FALSE), -1)</f>
        <v>4</v>
      </c>
      <c r="D186" s="10">
        <f>IFERROR(VLOOKUP(A186, 'Human Freedom Index'!$A$2:$B$163, 2, FALSE), -1)</f>
        <v>4</v>
      </c>
      <c r="E186" s="10">
        <f>IFERROR(VLOOKUP(A186, 'Global Peace Index'!$A$2:$B$163, 2, FALSE), -1)</f>
        <v>4</v>
      </c>
      <c r="F186" s="10">
        <f>IFERROR(VLOOKUP(A186, Militarization!$A$2:$B$156, 2, FALSE), -1)</f>
        <v>4</v>
      </c>
      <c r="G186" s="10">
        <f>IFERROR(VLOOKUP(A186, 'Global Burden of Disease'!$A$2:$B$197, 2, FALSE), -1)</f>
        <v>3</v>
      </c>
      <c r="H186" s="10">
        <f>IFERROR(VLOOKUP(A186, 'Human Development Index'!$A$2:$B$190, 2, FALSE), -1)</f>
        <v>7</v>
      </c>
      <c r="I186" s="10">
        <f>IFERROR(VLOOKUP(A186, 'Environmental Sustainability'!$A$2:$B$181, 2, FALSE), -1)</f>
        <v>7</v>
      </c>
      <c r="J186" s="10">
        <f>IFERROR(VLOOKUP(A186, 'Gender Inequality'!$A$2:$B$163, 2, FALSE), -1)</f>
        <v>6</v>
      </c>
      <c r="K186" s="10">
        <f>IFERROR(VLOOKUP(A186, 'Poverty Index'!$A$2:$D$102, 4, FALSE), -1)</f>
        <v>0.26884636000000001</v>
      </c>
      <c r="L186" s="10">
        <f>IFERROR(VLOOKUP(A186, 'Poverty Index'!$A$2:$D$163, 4, FALSE), -1)</f>
        <v>0.26884636000000001</v>
      </c>
      <c r="M186" s="10">
        <f>IFERROR(VLOOKUP(A186, 'Global Peace Index'!$A$2:$D$163, 4, FALSE), -1)</f>
        <v>2.202</v>
      </c>
      <c r="N186" s="10">
        <f>IFERROR(VLOOKUP(C186, 'Global Peace Index'!$A$2:$D$163, 4, FALSE), -1)</f>
        <v>-1</v>
      </c>
      <c r="O186" s="10">
        <f>IFERROR(VLOOKUP(A186, 'Global Burden of Disease'!$A$2:$D$197, 4, FALSE), -1)</f>
        <v>46651.42</v>
      </c>
      <c r="P186" s="10">
        <f>IFERROR(VLOOKUP(A186, 'Human Development Index'!$A$2:$D$190, 4, FALSE), -1)</f>
        <v>0.54400000000000004</v>
      </c>
      <c r="Q186" s="10">
        <f>IFERROR(VLOOKUP(A186, 'Environmental Sustainability'!$A$2:$D$181, 4, FALSE), -1)</f>
        <v>35.6</v>
      </c>
      <c r="R186" s="10">
        <f>IFERROR(VLOOKUP(A186, 'Gender Inequality'!$A$2:$D$163, 4, FALSE), -1)</f>
        <v>0.53500000000000003</v>
      </c>
      <c r="S186" s="10">
        <f t="shared" si="3"/>
        <v>4.875</v>
      </c>
    </row>
    <row r="187" spans="1:19" x14ac:dyDescent="0.25">
      <c r="A187" t="s">
        <v>331</v>
      </c>
      <c r="B187" t="s">
        <v>330</v>
      </c>
      <c r="C187" s="10">
        <f>IFERROR(VLOOKUP(A187, 'Poverty Index'!$A$2:$B$102, 2, FALSE), -1)</f>
        <v>0</v>
      </c>
      <c r="D187" s="10">
        <f>IFERROR(VLOOKUP(A187, 'Human Freedom Index'!$A$2:$B$163, 2, FALSE), -1)</f>
        <v>4</v>
      </c>
      <c r="E187" s="10">
        <f>IFERROR(VLOOKUP(A187, 'Global Peace Index'!$A$2:$B$163, 2, FALSE), -1)</f>
        <v>7</v>
      </c>
      <c r="F187" s="10">
        <f>IFERROR(VLOOKUP(A187, Militarization!$A$2:$B$156, 2, FALSE), -1)</f>
        <v>7</v>
      </c>
      <c r="G187" s="10">
        <f>IFERROR(VLOOKUP(A187, 'Global Burden of Disease'!$A$2:$B$197, 2, FALSE), -1)</f>
        <v>2</v>
      </c>
      <c r="H187" s="10">
        <f>IFERROR(VLOOKUP(A187, 'Human Development Index'!$A$2:$B$190, 2, FALSE), -1)</f>
        <v>3</v>
      </c>
      <c r="I187" s="10">
        <f>IFERROR(VLOOKUP(A187, 'Environmental Sustainability'!$A$2:$B$181, 2, FALSE), -1)</f>
        <v>5</v>
      </c>
      <c r="J187" s="10">
        <f>IFERROR(VLOOKUP(A187, 'Gender Inequality'!$A$2:$B$163, 2, FALSE), -1)</f>
        <v>2</v>
      </c>
      <c r="K187" s="10">
        <f>IFERROR(VLOOKUP(A187, 'Poverty Index'!$A$2:$D$102, 4, FALSE), -1)</f>
        <v>8.2671999999999997E-4</v>
      </c>
      <c r="L187" s="10">
        <f>IFERROR(VLOOKUP(A187, 'Poverty Index'!$A$2:$D$163, 4, FALSE), -1)</f>
        <v>8.2671999999999997E-4</v>
      </c>
      <c r="M187" s="10">
        <f>IFERROR(VLOOKUP(A187, 'Global Peace Index'!$A$2:$D$163, 4, FALSE), -1)</f>
        <v>2.927</v>
      </c>
      <c r="N187" s="10">
        <f>IFERROR(VLOOKUP(C187, 'Global Peace Index'!$A$2:$D$163, 4, FALSE), -1)</f>
        <v>-1</v>
      </c>
      <c r="O187" s="10">
        <f>IFERROR(VLOOKUP(A187, 'Global Burden of Disease'!$A$2:$D$197, 4, FALSE), -1)</f>
        <v>34975.040000000001</v>
      </c>
      <c r="P187" s="10">
        <f>IFERROR(VLOOKUP(A187, 'Human Development Index'!$A$2:$D$190, 4, FALSE), -1)</f>
        <v>0.77900000000000003</v>
      </c>
      <c r="Q187" s="10">
        <f>IFERROR(VLOOKUP(A187, 'Environmental Sustainability'!$A$2:$D$181, 4, FALSE), -1)</f>
        <v>49.5</v>
      </c>
      <c r="R187" s="10">
        <f>IFERROR(VLOOKUP(A187, 'Gender Inequality'!$A$2:$D$163, 4, FALSE), -1)</f>
        <v>0.23400000000000001</v>
      </c>
      <c r="S187" s="10">
        <f t="shared" si="3"/>
        <v>3.75</v>
      </c>
    </row>
    <row r="188" spans="1:19" x14ac:dyDescent="0.25">
      <c r="A188" t="s">
        <v>351</v>
      </c>
      <c r="B188" t="s">
        <v>10</v>
      </c>
      <c r="C188" s="10">
        <f>IFERROR(VLOOKUP(A188, 'Poverty Index'!$A$2:$B$102, 2, FALSE), -1)</f>
        <v>-1</v>
      </c>
      <c r="D188" s="10">
        <f>IFERROR(VLOOKUP(A188, 'Human Freedom Index'!$A$2:$B$163, 2, FALSE), -1)</f>
        <v>5</v>
      </c>
      <c r="E188" s="10">
        <f>IFERROR(VLOOKUP(A188, 'Global Peace Index'!$A$2:$B$163, 2, FALSE), -1)</f>
        <v>2</v>
      </c>
      <c r="F188" s="10">
        <f>IFERROR(VLOOKUP(A188, Militarization!$A$2:$B$156, 2, FALSE), -1)</f>
        <v>7</v>
      </c>
      <c r="G188" s="10">
        <f>IFERROR(VLOOKUP(A188, 'Global Burden of Disease'!$A$2:$B$197, 2, FALSE), -1)</f>
        <v>1</v>
      </c>
      <c r="H188" s="10">
        <f>IFERROR(VLOOKUP(A188, 'Human Development Index'!$A$2:$B$190, 2, FALSE), -1)</f>
        <v>1</v>
      </c>
      <c r="I188" s="10">
        <f>IFERROR(VLOOKUP(A188, 'Environmental Sustainability'!$A$2:$B$181, 2, FALSE), -1)</f>
        <v>4</v>
      </c>
      <c r="J188" s="10">
        <f>IFERROR(VLOOKUP(A188, 'Gender Inequality'!$A$2:$B$163, 2, FALSE), -1)</f>
        <v>0</v>
      </c>
      <c r="K188" s="10">
        <f>IFERROR(VLOOKUP(A188, 'Poverty Index'!$A$2:$D$102, 4, FALSE), -1)</f>
        <v>-1</v>
      </c>
      <c r="L188" s="10">
        <f>IFERROR(VLOOKUP(A188, 'Poverty Index'!$A$2:$D$163, 4, FALSE), -1)</f>
        <v>-1</v>
      </c>
      <c r="M188" s="10">
        <f>IFERROR(VLOOKUP(A188, 'Global Peace Index'!$A$2:$D$163, 4, FALSE), -1)</f>
        <v>1.752</v>
      </c>
      <c r="N188" s="10">
        <f>IFERROR(VLOOKUP(C188, 'Global Peace Index'!$A$2:$D$163, 4, FALSE), -1)</f>
        <v>-1</v>
      </c>
      <c r="O188" s="10">
        <f>IFERROR(VLOOKUP(A188, 'Global Burden of Disease'!$A$2:$D$197, 4, FALSE), -1)</f>
        <v>30806.92</v>
      </c>
      <c r="P188" s="10">
        <f>IFERROR(VLOOKUP(A188, 'Human Development Index'!$A$2:$D$190, 4, FALSE), -1)</f>
        <v>0.89</v>
      </c>
      <c r="Q188" s="10">
        <f>IFERROR(VLOOKUP(A188, 'Environmental Sustainability'!$A$2:$D$181, 4, FALSE), -1)</f>
        <v>55.6</v>
      </c>
      <c r="R188" s="10">
        <f>IFERROR(VLOOKUP(A188, 'Gender Inequality'!$A$2:$D$163, 4, FALSE), -1)</f>
        <v>7.9000000000000001E-2</v>
      </c>
      <c r="S188" s="10">
        <f t="shared" si="3"/>
        <v>2.8571428571428572</v>
      </c>
    </row>
    <row r="189" spans="1:19" x14ac:dyDescent="0.25">
      <c r="A189" t="s">
        <v>411</v>
      </c>
      <c r="B189" t="s">
        <v>116</v>
      </c>
      <c r="C189" s="10">
        <f>IFERROR(VLOOKUP(A189, 'Poverty Index'!$A$2:$B$102, 2, FALSE), -1)</f>
        <v>-1</v>
      </c>
      <c r="D189" s="10">
        <f>IFERROR(VLOOKUP(A189, 'Human Freedom Index'!$A$2:$B$163, 2, FALSE), -1)</f>
        <v>0</v>
      </c>
      <c r="E189" s="10">
        <f>IFERROR(VLOOKUP(A189, 'Global Peace Index'!$A$2:$B$163, 2, FALSE), -1)</f>
        <v>2</v>
      </c>
      <c r="F189" s="10">
        <f>IFERROR(VLOOKUP(A189, Militarization!$A$2:$B$156, 2, FALSE), -1)</f>
        <v>6</v>
      </c>
      <c r="G189" s="10">
        <f>IFERROR(VLOOKUP(A189, 'Global Burden of Disease'!$A$2:$B$197, 2, FALSE), -1)</f>
        <v>0</v>
      </c>
      <c r="H189" s="10">
        <f>IFERROR(VLOOKUP(A189, 'Human Development Index'!$A$2:$B$190, 2, FALSE), -1)</f>
        <v>0</v>
      </c>
      <c r="I189" s="10">
        <f>IFERROR(VLOOKUP(A189, 'Environmental Sustainability'!$A$2:$B$181, 2, FALSE), -1)</f>
        <v>0</v>
      </c>
      <c r="J189" s="10">
        <f>IFERROR(VLOOKUP(A189, 'Gender Inequality'!$A$2:$B$163, 2, FALSE), -1)</f>
        <v>1</v>
      </c>
      <c r="K189" s="10">
        <f>IFERROR(VLOOKUP(A189, 'Poverty Index'!$A$2:$D$102, 4, FALSE), -1)</f>
        <v>-1</v>
      </c>
      <c r="L189" s="10">
        <f>IFERROR(VLOOKUP(A189, 'Poverty Index'!$A$2:$D$163, 4, FALSE), -1)</f>
        <v>-1</v>
      </c>
      <c r="M189" s="10">
        <f>IFERROR(VLOOKUP(A189, 'Global Peace Index'!$A$2:$D$163, 4, FALSE), -1)</f>
        <v>1.77</v>
      </c>
      <c r="N189" s="10">
        <f>IFERROR(VLOOKUP(C189, 'Global Peace Index'!$A$2:$D$163, 4, FALSE), -1)</f>
        <v>-1</v>
      </c>
      <c r="O189" s="10">
        <f>IFERROR(VLOOKUP(A189, 'Global Burden of Disease'!$A$2:$D$197, 4, FALSE), -1)</f>
        <v>20120.900000000001</v>
      </c>
      <c r="P189" s="10">
        <f>IFERROR(VLOOKUP(A189, 'Human Development Index'!$A$2:$D$190, 4, FALSE), -1)</f>
        <v>0.93200000000000005</v>
      </c>
      <c r="Q189" s="10">
        <f>IFERROR(VLOOKUP(A189, 'Environmental Sustainability'!$A$2:$D$181, 4, FALSE), -1)</f>
        <v>81.3</v>
      </c>
      <c r="R189" s="10">
        <f>IFERROR(VLOOKUP(A189, 'Gender Inequality'!$A$2:$D$163, 4, FALSE), -1)</f>
        <v>0.11799999999999999</v>
      </c>
      <c r="S189" s="10">
        <f t="shared" si="3"/>
        <v>1.2857142857142858</v>
      </c>
    </row>
    <row r="190" spans="1:19" x14ac:dyDescent="0.25">
      <c r="A190" t="s">
        <v>412</v>
      </c>
      <c r="B190" t="s">
        <v>334</v>
      </c>
      <c r="C190" s="10">
        <f>IFERROR(VLOOKUP(A190, 'Poverty Index'!$A$2:$B$102, 2, FALSE), -1)</f>
        <v>-1</v>
      </c>
      <c r="D190" s="10">
        <f>IFERROR(VLOOKUP(A190, 'Human Freedom Index'!$A$2:$B$163, 2, FALSE), -1)</f>
        <v>0</v>
      </c>
      <c r="E190" s="10">
        <f>IFERROR(VLOOKUP(A190, 'Global Peace Index'!$A$2:$B$163, 2, FALSE), -1)</f>
        <v>4</v>
      </c>
      <c r="F190" s="10">
        <f>IFERROR(VLOOKUP(A190, Militarization!$A$2:$B$156, 2, FALSE), -1)</f>
        <v>7</v>
      </c>
      <c r="G190" s="10">
        <f>IFERROR(VLOOKUP(A190, 'Global Burden of Disease'!$A$2:$B$197, 2, FALSE), -1)</f>
        <v>1</v>
      </c>
      <c r="H190" s="10">
        <f>IFERROR(VLOOKUP(A190, 'Human Development Index'!$A$2:$B$190, 2, FALSE), -1)</f>
        <v>0</v>
      </c>
      <c r="I190" s="10">
        <f>IFERROR(VLOOKUP(A190, 'Environmental Sustainability'!$A$2:$B$181, 2, FALSE), -1)</f>
        <v>2</v>
      </c>
      <c r="J190" s="10">
        <f>IFERROR(VLOOKUP(A190, 'Gender Inequality'!$A$2:$B$163, 2, FALSE), -1)</f>
        <v>2</v>
      </c>
      <c r="K190" s="10">
        <f>IFERROR(VLOOKUP(A190, 'Poverty Index'!$A$2:$D$102, 4, FALSE), -1)</f>
        <v>-1</v>
      </c>
      <c r="L190" s="10">
        <f>IFERROR(VLOOKUP(A190, 'Poverty Index'!$A$2:$D$163, 4, FALSE), -1)</f>
        <v>-1</v>
      </c>
      <c r="M190" s="10">
        <f>IFERROR(VLOOKUP(A190, 'Global Peace Index'!$A$2:$D$163, 4, FALSE), -1)</f>
        <v>2.3069999999999999</v>
      </c>
      <c r="N190" s="10">
        <f>IFERROR(VLOOKUP(C190, 'Global Peace Index'!$A$2:$D$163, 4, FALSE), -1)</f>
        <v>-1</v>
      </c>
      <c r="O190" s="10">
        <f>IFERROR(VLOOKUP(A190, 'Global Burden of Disease'!$A$2:$D$197, 4, FALSE), -1)</f>
        <v>24305.79</v>
      </c>
      <c r="P190" s="10">
        <f>IFERROR(VLOOKUP(A190, 'Human Development Index'!$A$2:$D$190, 4, FALSE), -1)</f>
        <v>0.92600000000000005</v>
      </c>
      <c r="Q190" s="10">
        <f>IFERROR(VLOOKUP(A190, 'Environmental Sustainability'!$A$2:$D$181, 4, FALSE), -1)</f>
        <v>69.3</v>
      </c>
      <c r="R190" s="10">
        <f>IFERROR(VLOOKUP(A190, 'Gender Inequality'!$A$2:$D$163, 4, FALSE), -1)</f>
        <v>0.20399999999999999</v>
      </c>
      <c r="S190" s="10">
        <f t="shared" si="3"/>
        <v>2.2857142857142856</v>
      </c>
    </row>
    <row r="191" spans="1:19" x14ac:dyDescent="0.25">
      <c r="A191" t="s">
        <v>333</v>
      </c>
      <c r="B191" t="s">
        <v>332</v>
      </c>
      <c r="C191" s="10">
        <f>IFERROR(VLOOKUP(A191, 'Poverty Index'!$A$2:$B$102, 2, FALSE), -1)</f>
        <v>-1</v>
      </c>
      <c r="D191" s="10">
        <f>IFERROR(VLOOKUP(A191, 'Human Freedom Index'!$A$2:$B$163, 2, FALSE), -1)</f>
        <v>1</v>
      </c>
      <c r="E191" s="10">
        <f>IFERROR(VLOOKUP(A191, 'Global Peace Index'!$A$2:$B$163, 2, FALSE), -1)</f>
        <v>2</v>
      </c>
      <c r="F191" s="10">
        <f>IFERROR(VLOOKUP(A191, Militarization!$A$2:$B$156, 2, FALSE), -1)</f>
        <v>6</v>
      </c>
      <c r="G191" s="10">
        <f>IFERROR(VLOOKUP(A191, 'Global Burden of Disease'!$A$2:$B$197, 2, FALSE), -1)</f>
        <v>1</v>
      </c>
      <c r="H191" s="10">
        <f>IFERROR(VLOOKUP(A191, 'Human Development Index'!$A$2:$B$190, 2, FALSE), -1)</f>
        <v>2</v>
      </c>
      <c r="I191" s="10">
        <f>IFERROR(VLOOKUP(A191, 'Environmental Sustainability'!$A$2:$B$181, 2, FALSE), -1)</f>
        <v>5</v>
      </c>
      <c r="J191" s="10">
        <f>IFERROR(VLOOKUP(A191, 'Gender Inequality'!$A$2:$B$163, 2, FALSE), -1)</f>
        <v>3</v>
      </c>
      <c r="K191" s="10">
        <f>IFERROR(VLOOKUP(A191, 'Poverty Index'!$A$2:$D$102, 4, FALSE), -1)</f>
        <v>-1</v>
      </c>
      <c r="L191" s="10">
        <f>IFERROR(VLOOKUP(A191, 'Poverty Index'!$A$2:$D$163, 4, FALSE), -1)</f>
        <v>-1</v>
      </c>
      <c r="M191" s="10">
        <f>IFERROR(VLOOKUP(A191, 'Global Peace Index'!$A$2:$D$163, 4, FALSE), -1)</f>
        <v>1.704</v>
      </c>
      <c r="N191" s="10">
        <f>IFERROR(VLOOKUP(C191, 'Global Peace Index'!$A$2:$D$163, 4, FALSE), -1)</f>
        <v>-1</v>
      </c>
      <c r="O191" s="10">
        <f>IFERROR(VLOOKUP(A191, 'Global Burden of Disease'!$A$2:$D$197, 4, FALSE), -1)</f>
        <v>23941.71</v>
      </c>
      <c r="P191" s="10">
        <f>IFERROR(VLOOKUP(A191, 'Human Development Index'!$A$2:$D$190, 4, FALSE), -1)</f>
        <v>0.81699999999999995</v>
      </c>
      <c r="Q191" s="10">
        <f>IFERROR(VLOOKUP(A191, 'Environmental Sustainability'!$A$2:$D$181, 4, FALSE), -1)</f>
        <v>49.1</v>
      </c>
      <c r="R191" s="10">
        <f>IFERROR(VLOOKUP(A191, 'Gender Inequality'!$A$2:$D$163, 4, FALSE), -1)</f>
        <v>0.28799999999999998</v>
      </c>
      <c r="S191" s="10">
        <f t="shared" si="3"/>
        <v>2.8571428571428572</v>
      </c>
    </row>
    <row r="192" spans="1:19" x14ac:dyDescent="0.25">
      <c r="A192" t="s">
        <v>336</v>
      </c>
      <c r="B192" t="s">
        <v>335</v>
      </c>
      <c r="C192" s="10">
        <f>IFERROR(VLOOKUP(A192, 'Poverty Index'!$A$2:$B$102, 2, FALSE), -1)</f>
        <v>-1</v>
      </c>
      <c r="D192" s="10">
        <f>IFERROR(VLOOKUP(A192, 'Human Freedom Index'!$A$2:$B$163, 2, FALSE), -1)</f>
        <v>-1</v>
      </c>
      <c r="E192" s="10">
        <f>IFERROR(VLOOKUP(A192, 'Global Peace Index'!$A$2:$B$163, 2, FALSE), -1)</f>
        <v>4</v>
      </c>
      <c r="F192" s="10">
        <f>IFERROR(VLOOKUP(A192, Militarization!$A$2:$B$156, 2, FALSE), -1)</f>
        <v>-1</v>
      </c>
      <c r="G192" s="10">
        <f>IFERROR(VLOOKUP(A192, 'Global Burden of Disease'!$A$2:$B$197, 2, FALSE), -1)</f>
        <v>2</v>
      </c>
      <c r="H192" s="10">
        <f>IFERROR(VLOOKUP(A192, 'Human Development Index'!$A$2:$B$190, 2, FALSE), -1)</f>
        <v>4</v>
      </c>
      <c r="I192" s="10">
        <f>IFERROR(VLOOKUP(A192, 'Environmental Sustainability'!$A$2:$B$181, 2, FALSE), -1)</f>
        <v>6</v>
      </c>
      <c r="J192" s="10">
        <f>IFERROR(VLOOKUP(A192, 'Gender Inequality'!$A$2:$B$163, 2, FALSE), -1)</f>
        <v>3</v>
      </c>
      <c r="K192" s="10">
        <f>IFERROR(VLOOKUP(A192, 'Poverty Index'!$A$2:$D$102, 4, FALSE), -1)</f>
        <v>-1</v>
      </c>
      <c r="L192" s="10">
        <f>IFERROR(VLOOKUP(A192, 'Poverty Index'!$A$2:$D$163, 4, FALSE), -1)</f>
        <v>-1</v>
      </c>
      <c r="M192" s="10">
        <f>IFERROR(VLOOKUP(A192, 'Global Peace Index'!$A$2:$D$163, 4, FALSE), -1)</f>
        <v>2.1579999999999999</v>
      </c>
      <c r="N192" s="10">
        <f>IFERROR(VLOOKUP(C192, 'Global Peace Index'!$A$2:$D$163, 4, FALSE), -1)</f>
        <v>-1</v>
      </c>
      <c r="O192" s="10">
        <f>IFERROR(VLOOKUP(A192, 'Global Burden of Disease'!$A$2:$D$197, 4, FALSE), -1)</f>
        <v>35452.49</v>
      </c>
      <c r="P192" s="10">
        <f>IFERROR(VLOOKUP(A192, 'Human Development Index'!$A$2:$D$190, 4, FALSE), -1)</f>
        <v>0.72</v>
      </c>
      <c r="Q192" s="10">
        <f>IFERROR(VLOOKUP(A192, 'Environmental Sustainability'!$A$2:$D$181, 4, FALSE), -1)</f>
        <v>44.3</v>
      </c>
      <c r="R192" s="10">
        <f>IFERROR(VLOOKUP(A192, 'Gender Inequality'!$A$2:$D$163, 4, FALSE), -1)</f>
        <v>0.28799999999999998</v>
      </c>
      <c r="S192" s="10">
        <f t="shared" si="3"/>
        <v>3.8</v>
      </c>
    </row>
    <row r="193" spans="1:19" x14ac:dyDescent="0.25">
      <c r="A193" t="s">
        <v>342</v>
      </c>
      <c r="B193" t="s">
        <v>341</v>
      </c>
      <c r="C193" s="10">
        <f>IFERROR(VLOOKUP(A193, 'Poverty Index'!$A$2:$B$102, 2, FALSE), -1)</f>
        <v>2</v>
      </c>
      <c r="D193" s="10">
        <f>IFERROR(VLOOKUP(A193, 'Human Freedom Index'!$A$2:$B$163, 2, FALSE), -1)</f>
        <v>-1</v>
      </c>
      <c r="E193" s="10">
        <f>IFERROR(VLOOKUP(A193, 'Global Peace Index'!$A$2:$B$163, 2, FALSE), -1)</f>
        <v>-1</v>
      </c>
      <c r="F193" s="10">
        <f>IFERROR(VLOOKUP(A193, Militarization!$A$2:$B$156, 2, FALSE), -1)</f>
        <v>-1</v>
      </c>
      <c r="G193" s="10">
        <f>IFERROR(VLOOKUP(A193, 'Global Burden of Disease'!$A$2:$B$197, 2, FALSE), -1)</f>
        <v>4</v>
      </c>
      <c r="H193" s="10">
        <f>IFERROR(VLOOKUP(A193, 'Human Development Index'!$A$2:$B$190, 2, FALSE), -1)</f>
        <v>6</v>
      </c>
      <c r="I193" s="10">
        <f>IFERROR(VLOOKUP(A193, 'Environmental Sustainability'!$A$2:$B$181, 2, FALSE), -1)</f>
        <v>8</v>
      </c>
      <c r="J193" s="10">
        <f>IFERROR(VLOOKUP(A193, 'Gender Inequality'!$A$2:$B$163, 2, FALSE), -1)</f>
        <v>-1</v>
      </c>
      <c r="K193" s="10">
        <f>IFERROR(VLOOKUP(A193, 'Poverty Index'!$A$2:$D$102, 4, FALSE), -1)</f>
        <v>0.17388290000000001</v>
      </c>
      <c r="L193" s="10">
        <f>IFERROR(VLOOKUP(A193, 'Poverty Index'!$A$2:$D$163, 4, FALSE), -1)</f>
        <v>0.17388290000000001</v>
      </c>
      <c r="M193" s="10">
        <f>IFERROR(VLOOKUP(A193, 'Global Peace Index'!$A$2:$D$163, 4, FALSE), -1)</f>
        <v>-1</v>
      </c>
      <c r="N193" s="10">
        <f>IFERROR(VLOOKUP(C193, 'Global Peace Index'!$A$2:$D$163, 4, FALSE), -1)</f>
        <v>-1</v>
      </c>
      <c r="O193" s="10">
        <f>IFERROR(VLOOKUP(A193, 'Global Burden of Disease'!$A$2:$D$197, 4, FALSE), -1)</f>
        <v>47730.23</v>
      </c>
      <c r="P193" s="10">
        <f>IFERROR(VLOOKUP(A193, 'Human Development Index'!$A$2:$D$190, 4, FALSE), -1)</f>
        <v>0.60899999999999999</v>
      </c>
      <c r="Q193" s="10">
        <f>IFERROR(VLOOKUP(A193, 'Environmental Sustainability'!$A$2:$D$181, 4, FALSE), -1)</f>
        <v>28.9</v>
      </c>
      <c r="R193" s="10">
        <f>IFERROR(VLOOKUP(A193, 'Gender Inequality'!$A$2:$D$163, 4, FALSE), -1)</f>
        <v>-1</v>
      </c>
      <c r="S193" s="10">
        <f t="shared" si="3"/>
        <v>5</v>
      </c>
    </row>
    <row r="194" spans="1:19" x14ac:dyDescent="0.25">
      <c r="A194" t="s">
        <v>388</v>
      </c>
      <c r="B194" t="s">
        <v>338</v>
      </c>
      <c r="C194" s="10">
        <f>IFERROR(VLOOKUP(A194, 'Poverty Index'!$A$2:$B$102, 2, FALSE), -1)</f>
        <v>-1</v>
      </c>
      <c r="D194" s="10">
        <f>IFERROR(VLOOKUP(A194, 'Human Freedom Index'!$A$2:$B$163, 2, FALSE), -1)</f>
        <v>9</v>
      </c>
      <c r="E194" s="10">
        <f>IFERROR(VLOOKUP(A194, 'Global Peace Index'!$A$2:$B$163, 2, FALSE), -1)</f>
        <v>7</v>
      </c>
      <c r="F194" s="10">
        <f>IFERROR(VLOOKUP(A194, Militarization!$A$2:$B$156, 2, FALSE), -1)</f>
        <v>6</v>
      </c>
      <c r="G194" s="10">
        <f>IFERROR(VLOOKUP(A194, 'Global Burden of Disease'!$A$2:$B$197, 2, FALSE), -1)</f>
        <v>1</v>
      </c>
      <c r="H194" s="10">
        <f>IFERROR(VLOOKUP(A194, 'Human Development Index'!$A$2:$B$190, 2, FALSE), -1)</f>
        <v>4</v>
      </c>
      <c r="I194" s="10">
        <f>IFERROR(VLOOKUP(A194, 'Environmental Sustainability'!$A$2:$B$181, 2, FALSE), -1)</f>
        <v>5</v>
      </c>
      <c r="J194" s="10">
        <f>IFERROR(VLOOKUP(A194, 'Gender Inequality'!$A$2:$B$163, 2, FALSE), -1)</f>
        <v>5</v>
      </c>
      <c r="K194" s="10">
        <f>IFERROR(VLOOKUP(A194, 'Poverty Index'!$A$2:$D$102, 4, FALSE), -1)</f>
        <v>-1</v>
      </c>
      <c r="L194" s="10">
        <f>IFERROR(VLOOKUP(A194, 'Poverty Index'!$A$2:$D$163, 4, FALSE), -1)</f>
        <v>-1</v>
      </c>
      <c r="M194" s="10">
        <f>IFERROR(VLOOKUP(A194, 'Global Peace Index'!$A$2:$D$163, 4, FALSE), -1)</f>
        <v>2.9359999999999999</v>
      </c>
      <c r="N194" s="10">
        <f>IFERROR(VLOOKUP(C194, 'Global Peace Index'!$A$2:$D$163, 4, FALSE), -1)</f>
        <v>-1</v>
      </c>
      <c r="O194" s="10">
        <f>IFERROR(VLOOKUP(A194, 'Global Burden of Disease'!$A$2:$D$197, 4, FALSE), -1)</f>
        <v>27375.599999999999</v>
      </c>
      <c r="P194" s="10">
        <f>IFERROR(VLOOKUP(A194, 'Human Development Index'!$A$2:$D$190, 4, FALSE), -1)</f>
        <v>0.71099999999999997</v>
      </c>
      <c r="Q194" s="10">
        <f>IFERROR(VLOOKUP(A194, 'Environmental Sustainability'!$A$2:$D$181, 4, FALSE), -1)</f>
        <v>50.3</v>
      </c>
      <c r="R194" s="10">
        <f>IFERROR(VLOOKUP(A194, 'Gender Inequality'!$A$2:$D$163, 4, FALSE), -1)</f>
        <v>0.47899999999999998</v>
      </c>
      <c r="S194" s="10">
        <f t="shared" si="3"/>
        <v>5.2857142857142856</v>
      </c>
    </row>
    <row r="195" spans="1:19" x14ac:dyDescent="0.25">
      <c r="A195" t="s">
        <v>413</v>
      </c>
      <c r="B195" t="s">
        <v>340</v>
      </c>
      <c r="C195" s="10">
        <f>IFERROR(VLOOKUP(A195, 'Poverty Index'!$A$2:$B$102, 2, FALSE), -1)</f>
        <v>0</v>
      </c>
      <c r="D195" s="10">
        <f>IFERROR(VLOOKUP(A195, 'Human Freedom Index'!$A$2:$B$163, 2, FALSE), -1)</f>
        <v>5</v>
      </c>
      <c r="E195" s="10">
        <f>IFERROR(VLOOKUP(A195, 'Global Peace Index'!$A$2:$B$163, 2, FALSE), -1)</f>
        <v>3</v>
      </c>
      <c r="F195" s="10">
        <f>IFERROR(VLOOKUP(A195, Militarization!$A$2:$B$156, 2, FALSE), -1)</f>
        <v>7</v>
      </c>
      <c r="G195" s="10">
        <f>IFERROR(VLOOKUP(A195, 'Global Burden of Disease'!$A$2:$B$197, 2, FALSE), -1)</f>
        <v>1</v>
      </c>
      <c r="H195" s="10">
        <f>IFERROR(VLOOKUP(A195, 'Human Development Index'!$A$2:$B$190, 2, FALSE), -1)</f>
        <v>4</v>
      </c>
      <c r="I195" s="10">
        <f>IFERROR(VLOOKUP(A195, 'Environmental Sustainability'!$A$2:$B$181, 2, FALSE), -1)</f>
        <v>8</v>
      </c>
      <c r="J195" s="10">
        <f>IFERROR(VLOOKUP(A195, 'Gender Inequality'!$A$2:$B$163, 2, FALSE), -1)</f>
        <v>3</v>
      </c>
      <c r="K195" s="10">
        <f>IFERROR(VLOOKUP(A195, 'Poverty Index'!$A$2:$D$102, 4, FALSE), -1)</f>
        <v>1.9334170000000001E-2</v>
      </c>
      <c r="L195" s="10">
        <f>IFERROR(VLOOKUP(A195, 'Poverty Index'!$A$2:$D$163, 4, FALSE), -1)</f>
        <v>1.9334170000000001E-2</v>
      </c>
      <c r="M195" s="10">
        <f>IFERROR(VLOOKUP(A195, 'Global Peace Index'!$A$2:$D$163, 4, FALSE), -1)</f>
        <v>1.92</v>
      </c>
      <c r="N195" s="10">
        <f>IFERROR(VLOOKUP(C195, 'Global Peace Index'!$A$2:$D$163, 4, FALSE), -1)</f>
        <v>-1</v>
      </c>
      <c r="O195" s="10">
        <f>IFERROR(VLOOKUP(A195, 'Global Burden of Disease'!$A$2:$D$197, 4, FALSE), -1)</f>
        <v>26376.66</v>
      </c>
      <c r="P195" s="10">
        <f>IFERROR(VLOOKUP(A195, 'Human Development Index'!$A$2:$D$190, 4, FALSE), -1)</f>
        <v>0.70399999999999996</v>
      </c>
      <c r="Q195" s="10">
        <f>IFERROR(VLOOKUP(A195, 'Environmental Sustainability'!$A$2:$D$181, 4, FALSE), -1)</f>
        <v>33.4</v>
      </c>
      <c r="R195" s="10">
        <f>IFERROR(VLOOKUP(A195, 'Gender Inequality'!$A$2:$D$163, 4, FALSE), -1)</f>
        <v>0.29599999999999999</v>
      </c>
      <c r="S195" s="10">
        <f t="shared" si="3"/>
        <v>3.875</v>
      </c>
    </row>
    <row r="196" spans="1:19" x14ac:dyDescent="0.25">
      <c r="A196" t="s">
        <v>389</v>
      </c>
      <c r="B196" t="s">
        <v>339</v>
      </c>
      <c r="C196" s="10">
        <f>IFERROR(VLOOKUP(A196, 'Poverty Index'!$A$2:$B$102, 2, FALSE), -1)</f>
        <v>-1</v>
      </c>
      <c r="D196" s="10">
        <f>IFERROR(VLOOKUP(A196, 'Human Freedom Index'!$A$2:$B$163, 2, FALSE), -1)</f>
        <v>-1</v>
      </c>
      <c r="E196" s="10">
        <f>IFERROR(VLOOKUP(A196, 'Global Peace Index'!$A$2:$B$163, 2, FALSE), -1)</f>
        <v>-1</v>
      </c>
      <c r="F196" s="10">
        <f>IFERROR(VLOOKUP(A196, Militarization!$A$2:$B$156, 2, FALSE), -1)</f>
        <v>-1</v>
      </c>
      <c r="G196" s="10">
        <f>IFERROR(VLOOKUP(A196, 'Global Burden of Disease'!$A$2:$B$197, 2, FALSE), -1)</f>
        <v>1</v>
      </c>
      <c r="H196" s="10">
        <f>IFERROR(VLOOKUP(A196, 'Human Development Index'!$A$2:$B$190, 2, FALSE), -1)</f>
        <v>-1</v>
      </c>
      <c r="I196" s="10">
        <f>IFERROR(VLOOKUP(A196, 'Environmental Sustainability'!$A$2:$B$181, 2, FALSE), -1)</f>
        <v>-1</v>
      </c>
      <c r="J196" s="10">
        <f>IFERROR(VLOOKUP(A196, 'Gender Inequality'!$A$2:$B$163, 2, FALSE), -1)</f>
        <v>-1</v>
      </c>
      <c r="K196" s="10">
        <f>IFERROR(VLOOKUP(A196, 'Poverty Index'!$A$2:$D$102, 4, FALSE), -1)</f>
        <v>-1</v>
      </c>
      <c r="L196" s="10">
        <f>IFERROR(VLOOKUP(A196, 'Poverty Index'!$A$2:$D$163, 4, FALSE), -1)</f>
        <v>-1</v>
      </c>
      <c r="M196" s="10">
        <f>IFERROR(VLOOKUP(A196, 'Global Peace Index'!$A$2:$D$163, 4, FALSE), -1)</f>
        <v>-1</v>
      </c>
      <c r="N196" s="10">
        <f>IFERROR(VLOOKUP(C196, 'Global Peace Index'!$A$2:$D$163, 4, FALSE), -1)</f>
        <v>-1</v>
      </c>
      <c r="O196" s="10">
        <f>IFERROR(VLOOKUP(A196, 'Global Burden of Disease'!$A$2:$D$197, 4, FALSE), -1)</f>
        <v>27290.59</v>
      </c>
      <c r="P196" s="10">
        <f>IFERROR(VLOOKUP(A196, 'Human Development Index'!$A$2:$D$190, 4, FALSE), -1)</f>
        <v>-1</v>
      </c>
      <c r="Q196" s="10">
        <f>IFERROR(VLOOKUP(A196, 'Environmental Sustainability'!$A$2:$D$181, 4, FALSE), -1)</f>
        <v>-1</v>
      </c>
      <c r="R196" s="10">
        <f>IFERROR(VLOOKUP(A196, 'Gender Inequality'!$A$2:$D$163, 4, FALSE), -1)</f>
        <v>-1</v>
      </c>
      <c r="S196" s="10">
        <f t="shared" si="3"/>
        <v>1</v>
      </c>
    </row>
    <row r="197" spans="1:19" x14ac:dyDescent="0.25">
      <c r="A197" t="s">
        <v>363</v>
      </c>
      <c r="B197" t="s">
        <v>100</v>
      </c>
      <c r="C197" s="10">
        <f>IFERROR(VLOOKUP(A197, 'Poverty Index'!$A$2:$B$102, 2, FALSE), -1)</f>
        <v>-1</v>
      </c>
      <c r="D197" s="10">
        <f>IFERROR(VLOOKUP(A197, 'Human Freedom Index'!$A$2:$B$163, 2, FALSE), -1)</f>
        <v>-1</v>
      </c>
      <c r="E197" s="10">
        <f>IFERROR(VLOOKUP(A197, 'Global Peace Index'!$A$2:$B$163, 2, FALSE), -1)</f>
        <v>-1</v>
      </c>
      <c r="F197" s="10">
        <f>IFERROR(VLOOKUP(A197, Militarization!$A$2:$B$156, 2, FALSE), -1)</f>
        <v>-1</v>
      </c>
      <c r="G197" s="10">
        <f>IFERROR(VLOOKUP(A197, 'Global Burden of Disease'!$A$2:$B$197, 2, FALSE), -1)</f>
        <v>4</v>
      </c>
      <c r="H197" s="10">
        <f>IFERROR(VLOOKUP(A197, 'Human Development Index'!$A$2:$B$190, 2, FALSE), -1)</f>
        <v>-1</v>
      </c>
      <c r="I197" s="10">
        <f>IFERROR(VLOOKUP(A197, 'Environmental Sustainability'!$A$2:$B$181, 2, FALSE), -1)</f>
        <v>-1</v>
      </c>
      <c r="J197" s="10">
        <f>IFERROR(VLOOKUP(A197, 'Gender Inequality'!$A$2:$B$163, 2, FALSE), -1)</f>
        <v>-1</v>
      </c>
      <c r="K197" s="10">
        <f>IFERROR(VLOOKUP(A197, 'Poverty Index'!$A$2:$D$102, 4, FALSE), -1)</f>
        <v>-1</v>
      </c>
      <c r="L197" s="10">
        <f>IFERROR(VLOOKUP(A197, 'Poverty Index'!$A$2:$D$163, 4, FALSE), -1)</f>
        <v>-1</v>
      </c>
      <c r="M197" s="10">
        <f>IFERROR(VLOOKUP(A197, 'Global Peace Index'!$A$2:$D$163, 4, FALSE), -1)</f>
        <v>-1</v>
      </c>
      <c r="N197" s="10">
        <f>IFERROR(VLOOKUP(C197, 'Global Peace Index'!$A$2:$D$163, 4, FALSE), -1)</f>
        <v>-1</v>
      </c>
      <c r="O197" s="10">
        <f>IFERROR(VLOOKUP(A197, 'Global Burden of Disease'!$A$2:$D$197, 4, FALSE), -1)</f>
        <v>53836.04</v>
      </c>
      <c r="P197" s="10">
        <f>IFERROR(VLOOKUP(A197, 'Human Development Index'!$A$2:$D$190, 4, FALSE), -1)</f>
        <v>-1</v>
      </c>
      <c r="Q197" s="10">
        <f>IFERROR(VLOOKUP(A197, 'Environmental Sustainability'!$A$2:$D$181, 4, FALSE), -1)</f>
        <v>-1</v>
      </c>
      <c r="R197" s="10">
        <f>IFERROR(VLOOKUP(A197, 'Gender Inequality'!$A$2:$D$163, 4, FALSE), -1)</f>
        <v>-1</v>
      </c>
      <c r="S197" s="10">
        <f t="shared" si="3"/>
        <v>4</v>
      </c>
    </row>
    <row r="198" spans="1:19" x14ac:dyDescent="0.25">
      <c r="A198" t="s">
        <v>414</v>
      </c>
      <c r="B198" t="s">
        <v>344</v>
      </c>
      <c r="C198" s="10">
        <f>IFERROR(VLOOKUP(A198, 'Poverty Index'!$A$2:$B$102, 2, FALSE), -1)</f>
        <v>4</v>
      </c>
      <c r="D198" s="10">
        <f>IFERROR(VLOOKUP(A198, 'Human Freedom Index'!$A$2:$B$163, 2, FALSE), -1)</f>
        <v>9</v>
      </c>
      <c r="E198" s="10">
        <f>IFERROR(VLOOKUP(A198, 'Global Peace Index'!$A$2:$B$163, 2, FALSE), -1)</f>
        <v>9</v>
      </c>
      <c r="F198" s="10">
        <f>IFERROR(VLOOKUP(A198, Militarization!$A$2:$B$156, 2, FALSE), -1)</f>
        <v>7</v>
      </c>
      <c r="G198" s="10">
        <f>IFERROR(VLOOKUP(A198, 'Global Burden of Disease'!$A$2:$B$197, 2, FALSE), -1)</f>
        <v>3</v>
      </c>
      <c r="H198" s="10">
        <f>IFERROR(VLOOKUP(A198, 'Human Development Index'!$A$2:$B$190, 2, FALSE), -1)</f>
        <v>8</v>
      </c>
      <c r="I198" s="10">
        <f>IFERROR(VLOOKUP(A198, 'Environmental Sustainability'!$A$2:$B$181, 2, FALSE), -1)</f>
        <v>-1</v>
      </c>
      <c r="J198" s="10">
        <f>IFERROR(VLOOKUP(A198, 'Gender Inequality'!$A$2:$B$163, 2, FALSE), -1)</f>
        <v>10</v>
      </c>
      <c r="K198" s="10">
        <f>IFERROR(VLOOKUP(A198, 'Poverty Index'!$A$2:$D$102, 4, FALSE), -1)</f>
        <v>0.24073454999999999</v>
      </c>
      <c r="L198" s="10">
        <f>IFERROR(VLOOKUP(A198, 'Poverty Index'!$A$2:$D$163, 4, FALSE), -1)</f>
        <v>0.24073454999999999</v>
      </c>
      <c r="M198" s="10">
        <f>IFERROR(VLOOKUP(A198, 'Global Peace Index'!$A$2:$D$163, 4, FALSE), -1)</f>
        <v>3.411</v>
      </c>
      <c r="N198" s="10">
        <f>IFERROR(VLOOKUP(C198, 'Global Peace Index'!$A$2:$D$163, 4, FALSE), -1)</f>
        <v>-1</v>
      </c>
      <c r="O198" s="10">
        <f>IFERROR(VLOOKUP(A198, 'Global Burden of Disease'!$A$2:$D$197, 4, FALSE), -1)</f>
        <v>44559.64</v>
      </c>
      <c r="P198" s="10">
        <f>IFERROR(VLOOKUP(A198, 'Human Development Index'!$A$2:$D$190, 4, FALSE), -1)</f>
        <v>0.47</v>
      </c>
      <c r="Q198" s="10">
        <f>IFERROR(VLOOKUP(A198, 'Environmental Sustainability'!$A$2:$D$181, 4, FALSE), -1)</f>
        <v>-1</v>
      </c>
      <c r="R198" s="10">
        <f>IFERROR(VLOOKUP(A198, 'Gender Inequality'!$A$2:$D$163, 4, FALSE), -1)</f>
        <v>0.79500000000000004</v>
      </c>
      <c r="S198" s="10">
        <f t="shared" si="3"/>
        <v>7.1428571428571432</v>
      </c>
    </row>
    <row r="199" spans="1:19" x14ac:dyDescent="0.25">
      <c r="A199" t="s">
        <v>348</v>
      </c>
      <c r="B199" t="s">
        <v>347</v>
      </c>
      <c r="C199" s="10">
        <f>IFERROR(VLOOKUP(A199, 'Poverty Index'!$A$2:$B$102, 2, FALSE), -1)</f>
        <v>4</v>
      </c>
      <c r="D199" s="10">
        <f>IFERROR(VLOOKUP(A199, 'Human Freedom Index'!$A$2:$B$163, 2, FALSE), -1)</f>
        <v>4</v>
      </c>
      <c r="E199" s="10">
        <f>IFERROR(VLOOKUP(A199, 'Global Peace Index'!$A$2:$B$163, 2, FALSE), -1)</f>
        <v>2</v>
      </c>
      <c r="F199" s="10">
        <f>IFERROR(VLOOKUP(A199, Militarization!$A$2:$B$156, 2, FALSE), -1)</f>
        <v>5</v>
      </c>
      <c r="G199" s="10">
        <f>IFERROR(VLOOKUP(A199, 'Global Burden of Disease'!$A$2:$B$197, 2, FALSE), -1)</f>
        <v>4</v>
      </c>
      <c r="H199" s="10">
        <f>IFERROR(VLOOKUP(A199, 'Human Development Index'!$A$2:$B$190, 2, FALSE), -1)</f>
        <v>6</v>
      </c>
      <c r="I199" s="10">
        <f>IFERROR(VLOOKUP(A199, 'Environmental Sustainability'!$A$2:$B$181, 2, FALSE), -1)</f>
        <v>7</v>
      </c>
      <c r="J199" s="10">
        <f>IFERROR(VLOOKUP(A199, 'Gender Inequality'!$A$2:$B$163, 2, FALSE), -1)</f>
        <v>6</v>
      </c>
      <c r="K199" s="10">
        <f>IFERROR(VLOOKUP(A199, 'Poverty Index'!$A$2:$D$102, 4, FALSE), -1)</f>
        <v>0.26134053000000002</v>
      </c>
      <c r="L199" s="10">
        <f>IFERROR(VLOOKUP(A199, 'Poverty Index'!$A$2:$D$163, 4, FALSE), -1)</f>
        <v>0.26134053000000002</v>
      </c>
      <c r="M199" s="10">
        <f>IFERROR(VLOOKUP(A199, 'Global Peace Index'!$A$2:$D$163, 4, FALSE), -1)</f>
        <v>1.794</v>
      </c>
      <c r="N199" s="10">
        <f>IFERROR(VLOOKUP(C199, 'Global Peace Index'!$A$2:$D$163, 4, FALSE), -1)</f>
        <v>-1</v>
      </c>
      <c r="O199" s="10">
        <f>IFERROR(VLOOKUP(A199, 'Global Burden of Disease'!$A$2:$D$197, 4, FALSE), -1)</f>
        <v>51675.32</v>
      </c>
      <c r="P199" s="10">
        <f>IFERROR(VLOOKUP(A199, 'Human Development Index'!$A$2:$D$190, 4, FALSE), -1)</f>
        <v>0.58399999999999996</v>
      </c>
      <c r="Q199" s="10">
        <f>IFERROR(VLOOKUP(A199, 'Environmental Sustainability'!$A$2:$D$181, 4, FALSE), -1)</f>
        <v>34.700000000000003</v>
      </c>
      <c r="R199" s="10">
        <f>IFERROR(VLOOKUP(A199, 'Gender Inequality'!$A$2:$D$163, 4, FALSE), -1)</f>
        <v>0.53900000000000003</v>
      </c>
      <c r="S199" s="10">
        <f t="shared" si="3"/>
        <v>4.75</v>
      </c>
    </row>
    <row r="200" spans="1:19" x14ac:dyDescent="0.25">
      <c r="A200" t="s">
        <v>350</v>
      </c>
      <c r="B200" t="s">
        <v>349</v>
      </c>
      <c r="C200" s="10">
        <f>IFERROR(VLOOKUP(A200, 'Poverty Index'!$A$2:$B$102, 2, FALSE), -1)</f>
        <v>2</v>
      </c>
      <c r="D200" s="10">
        <f>IFERROR(VLOOKUP(A200, 'Human Freedom Index'!$A$2:$B$163, 2, FALSE), -1)</f>
        <v>6</v>
      </c>
      <c r="E200" s="10">
        <f>IFERROR(VLOOKUP(A200, 'Global Peace Index'!$A$2:$B$163, 2, FALSE), -1)</f>
        <v>5</v>
      </c>
      <c r="F200" s="10">
        <f>IFERROR(VLOOKUP(A200, Militarization!$A$2:$B$156, 2, FALSE), -1)</f>
        <v>4</v>
      </c>
      <c r="G200" s="10">
        <f>IFERROR(VLOOKUP(A200, 'Global Burden of Disease'!$A$2:$B$197, 2, FALSE), -1)</f>
        <v>5</v>
      </c>
      <c r="H200" s="10">
        <f>IFERROR(VLOOKUP(A200, 'Human Development Index'!$A$2:$B$190, 2, FALSE), -1)</f>
        <v>6</v>
      </c>
      <c r="I200" s="10">
        <f>IFERROR(VLOOKUP(A200, 'Environmental Sustainability'!$A$2:$B$181, 2, FALSE), -1)</f>
        <v>7</v>
      </c>
      <c r="J200" s="10">
        <f>IFERROR(VLOOKUP(A200, 'Gender Inequality'!$A$2:$B$163, 2, FALSE), -1)</f>
        <v>6</v>
      </c>
      <c r="K200" s="10">
        <f>IFERROR(VLOOKUP(A200, 'Poverty Index'!$A$2:$D$102, 4, FALSE), -1)</f>
        <v>0.13651252999999999</v>
      </c>
      <c r="L200" s="10">
        <f>IFERROR(VLOOKUP(A200, 'Poverty Index'!$A$2:$D$163, 4, FALSE), -1)</f>
        <v>0.13651252999999999</v>
      </c>
      <c r="M200" s="10">
        <f>IFERROR(VLOOKUP(A200, 'Global Peace Index'!$A$2:$D$163, 4, FALSE), -1)</f>
        <v>2.4849999999999999</v>
      </c>
      <c r="N200" s="10">
        <f>IFERROR(VLOOKUP(C200, 'Global Peace Index'!$A$2:$D$163, 4, FALSE), -1)</f>
        <v>-1</v>
      </c>
      <c r="O200" s="10">
        <f>IFERROR(VLOOKUP(A200, 'Global Burden of Disease'!$A$2:$D$197, 4, FALSE), -1)</f>
        <v>56253.68</v>
      </c>
      <c r="P200" s="10">
        <f>IFERROR(VLOOKUP(A200, 'Human Development Index'!$A$2:$D$190, 4, FALSE), -1)</f>
        <v>0.57099999999999995</v>
      </c>
      <c r="Q200" s="10">
        <f>IFERROR(VLOOKUP(A200, 'Environmental Sustainability'!$A$2:$D$181, 4, FALSE), -1)</f>
        <v>37</v>
      </c>
      <c r="R200" s="10">
        <f>IFERROR(VLOOKUP(A200, 'Gender Inequality'!$A$2:$D$163, 4, FALSE), -1)</f>
        <v>0.52700000000000002</v>
      </c>
      <c r="S200" s="10">
        <f t="shared" si="3"/>
        <v>5.125</v>
      </c>
    </row>
    <row r="201" spans="1:19" x14ac:dyDescent="0.25">
      <c r="C201">
        <f>SUM(C2:C200)-102+200</f>
        <v>222</v>
      </c>
      <c r="D201">
        <f>SUM(D2:D200)-163+200</f>
        <v>557</v>
      </c>
      <c r="E201">
        <f>SUM(E2:E200)-163+200</f>
        <v>568</v>
      </c>
      <c r="F201">
        <f>SUM(F2:F200)-156+200</f>
        <v>869</v>
      </c>
      <c r="G201">
        <f>SUM(G2:G200)-197+200</f>
        <v>350</v>
      </c>
      <c r="H201">
        <f>SUM(H2:H200)-190+200</f>
        <v>694</v>
      </c>
      <c r="I201">
        <f>SUM(I2:I200)-181+200</f>
        <v>999</v>
      </c>
      <c r="J201">
        <f>SUM(J2:J200)-163+2</f>
        <v>388</v>
      </c>
    </row>
  </sheetData>
  <sortState xmlns:xlrd2="http://schemas.microsoft.com/office/spreadsheetml/2017/richdata2" ref="A2:D200">
    <sortCondition ref="A2:A2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15D80-DB40-425D-B486-53B9FE14F196}">
  <dimension ref="A1:K198"/>
  <sheetViews>
    <sheetView topLeftCell="A201" workbookViewId="0">
      <selection activeCell="A91" sqref="A91:XFD91"/>
    </sheetView>
  </sheetViews>
  <sheetFormatPr defaultRowHeight="15" x14ac:dyDescent="0.25"/>
  <cols>
    <col min="1" max="1" width="29.140625" customWidth="1"/>
    <col min="2" max="2" width="19" style="10" customWidth="1"/>
    <col min="7" max="7" width="15.28515625" bestFit="1" customWidth="1"/>
    <col min="9" max="9" width="18.28515625" style="10" customWidth="1"/>
    <col min="11" max="11" width="28.28515625" style="10" customWidth="1"/>
  </cols>
  <sheetData>
    <row r="1" spans="1:11" x14ac:dyDescent="0.25">
      <c r="B1" s="10" t="s">
        <v>407</v>
      </c>
      <c r="D1" s="10" t="s">
        <v>418</v>
      </c>
      <c r="I1" s="10" t="s">
        <v>406</v>
      </c>
      <c r="K1" s="10" t="s">
        <v>416</v>
      </c>
    </row>
    <row r="2" spans="1:11" x14ac:dyDescent="0.25">
      <c r="A2" t="s">
        <v>3</v>
      </c>
      <c r="B2" s="7">
        <f>QUOTIENT(I2, 1)</f>
        <v>5</v>
      </c>
      <c r="D2" s="11">
        <v>56925.15</v>
      </c>
      <c r="F2" s="10" t="s">
        <v>403</v>
      </c>
      <c r="G2" s="4">
        <f>(MAX(D2:D197))</f>
        <v>96470.91</v>
      </c>
      <c r="I2" s="10">
        <f>(D2 - $G$3)/$G$4*10</f>
        <v>5.1519044821556239</v>
      </c>
      <c r="K2" s="7">
        <f>ROUND(I2, 1)</f>
        <v>5.2</v>
      </c>
    </row>
    <row r="3" spans="1:11" x14ac:dyDescent="0.25">
      <c r="A3" t="s">
        <v>7</v>
      </c>
      <c r="B3" s="7">
        <f t="shared" ref="B3:B55" si="0">QUOTIENT(I3, 1)</f>
        <v>0</v>
      </c>
      <c r="D3" s="11">
        <v>23013.69</v>
      </c>
      <c r="F3" s="10" t="s">
        <v>404</v>
      </c>
      <c r="G3" s="4">
        <f>(MIN(D2:D197))</f>
        <v>14901.23</v>
      </c>
      <c r="I3" s="10">
        <f t="shared" ref="I3:I55" si="1">(D3 - $G$3)/$G$4*10</f>
        <v>0.99454356079366724</v>
      </c>
      <c r="K3" s="7">
        <f t="shared" ref="K3:K55" si="2">ROUND(I3, 1)</f>
        <v>1</v>
      </c>
    </row>
    <row r="4" spans="1:11" x14ac:dyDescent="0.25">
      <c r="A4" t="s">
        <v>93</v>
      </c>
      <c r="B4" s="7">
        <f t="shared" si="0"/>
        <v>1</v>
      </c>
      <c r="D4" s="11">
        <v>24307.38</v>
      </c>
      <c r="F4" s="10" t="s">
        <v>405</v>
      </c>
      <c r="G4" s="6">
        <f>G2-G3</f>
        <v>81569.680000000008</v>
      </c>
      <c r="I4" s="10">
        <f t="shared" si="1"/>
        <v>1.1531429325210054</v>
      </c>
      <c r="K4" s="7">
        <f t="shared" si="2"/>
        <v>1.2</v>
      </c>
    </row>
    <row r="5" spans="1:11" x14ac:dyDescent="0.25">
      <c r="A5" t="s">
        <v>352</v>
      </c>
      <c r="B5" s="7">
        <f t="shared" si="0"/>
        <v>2</v>
      </c>
      <c r="D5" s="11">
        <v>32093.02</v>
      </c>
      <c r="I5" s="10">
        <f t="shared" si="1"/>
        <v>2.1076201353247921</v>
      </c>
      <c r="K5" s="7">
        <f t="shared" si="2"/>
        <v>2.1</v>
      </c>
    </row>
    <row r="6" spans="1:11" x14ac:dyDescent="0.25">
      <c r="A6" t="s">
        <v>9</v>
      </c>
      <c r="B6" s="7">
        <f t="shared" si="0"/>
        <v>0</v>
      </c>
      <c r="D6" s="11">
        <v>17946.37</v>
      </c>
      <c r="I6" s="10">
        <f t="shared" si="1"/>
        <v>0.37331763468975221</v>
      </c>
      <c r="K6" s="7">
        <f t="shared" si="2"/>
        <v>0.4</v>
      </c>
    </row>
    <row r="7" spans="1:11" x14ac:dyDescent="0.25">
      <c r="A7" t="s">
        <v>5</v>
      </c>
      <c r="B7" s="7">
        <f t="shared" si="0"/>
        <v>4</v>
      </c>
      <c r="D7" s="11">
        <v>51390.41</v>
      </c>
      <c r="I7" s="10">
        <f t="shared" si="1"/>
        <v>4.4733754012520341</v>
      </c>
      <c r="K7" s="7">
        <f t="shared" si="2"/>
        <v>4.5</v>
      </c>
    </row>
    <row r="8" spans="1:11" x14ac:dyDescent="0.25">
      <c r="A8" t="s">
        <v>353</v>
      </c>
      <c r="B8" s="7">
        <f t="shared" si="0"/>
        <v>1</v>
      </c>
      <c r="D8" s="11">
        <v>24391.82</v>
      </c>
      <c r="I8" s="10">
        <f t="shared" si="1"/>
        <v>1.1634948181726348</v>
      </c>
      <c r="K8" s="7">
        <f t="shared" si="2"/>
        <v>1.2</v>
      </c>
    </row>
    <row r="9" spans="1:11" x14ac:dyDescent="0.25">
      <c r="A9" t="s">
        <v>12</v>
      </c>
      <c r="B9" s="7">
        <f t="shared" si="0"/>
        <v>1</v>
      </c>
      <c r="D9" s="11">
        <v>24632.59</v>
      </c>
      <c r="I9" s="10">
        <f t="shared" si="1"/>
        <v>1.1930119132501193</v>
      </c>
      <c r="K9" s="7">
        <f t="shared" si="2"/>
        <v>1.2</v>
      </c>
    </row>
    <row r="10" spans="1:11" x14ac:dyDescent="0.25">
      <c r="A10" t="s">
        <v>14</v>
      </c>
      <c r="B10" s="7">
        <f t="shared" si="0"/>
        <v>1</v>
      </c>
      <c r="D10" s="11">
        <v>25136.06</v>
      </c>
      <c r="I10" s="10">
        <f t="shared" si="1"/>
        <v>1.2547346023669581</v>
      </c>
      <c r="K10" s="7">
        <f t="shared" si="2"/>
        <v>1.3</v>
      </c>
    </row>
    <row r="11" spans="1:11" x14ac:dyDescent="0.25">
      <c r="A11" t="s">
        <v>19</v>
      </c>
      <c r="B11" s="7">
        <f t="shared" si="0"/>
        <v>0</v>
      </c>
      <c r="D11" s="11">
        <v>19037.63</v>
      </c>
      <c r="I11" s="10">
        <f t="shared" si="1"/>
        <v>0.50710018722643035</v>
      </c>
      <c r="K11" s="7">
        <f t="shared" si="2"/>
        <v>0.5</v>
      </c>
    </row>
    <row r="12" spans="1:11" x14ac:dyDescent="0.25">
      <c r="A12" t="s">
        <v>21</v>
      </c>
      <c r="B12" s="7">
        <f t="shared" si="0"/>
        <v>0</v>
      </c>
      <c r="D12" s="11">
        <v>18620.939999999999</v>
      </c>
      <c r="I12" s="10">
        <f t="shared" si="1"/>
        <v>0.45601625505947785</v>
      </c>
      <c r="K12" s="7">
        <f t="shared" si="2"/>
        <v>0.5</v>
      </c>
    </row>
    <row r="13" spans="1:11" x14ac:dyDescent="0.25">
      <c r="A13" t="s">
        <v>23</v>
      </c>
      <c r="B13" s="7">
        <f t="shared" si="0"/>
        <v>2</v>
      </c>
      <c r="D13" s="11">
        <v>34532.29</v>
      </c>
      <c r="I13" s="10">
        <f t="shared" si="1"/>
        <v>2.4066613967346688</v>
      </c>
      <c r="K13" s="7">
        <f t="shared" si="2"/>
        <v>2.4</v>
      </c>
    </row>
    <row r="14" spans="1:11" x14ac:dyDescent="0.25">
      <c r="A14" t="s">
        <v>38</v>
      </c>
      <c r="B14" s="7">
        <f t="shared" si="0"/>
        <v>1</v>
      </c>
      <c r="D14" s="11">
        <v>29002.59</v>
      </c>
      <c r="I14" s="10">
        <f t="shared" si="1"/>
        <v>1.7287501924734778</v>
      </c>
      <c r="K14" s="7">
        <f t="shared" si="2"/>
        <v>1.7</v>
      </c>
    </row>
    <row r="15" spans="1:11" x14ac:dyDescent="0.25">
      <c r="A15" t="s">
        <v>36</v>
      </c>
      <c r="B15" s="7">
        <f t="shared" si="0"/>
        <v>0</v>
      </c>
      <c r="D15" s="11">
        <v>21249.86</v>
      </c>
      <c r="I15" s="10">
        <f t="shared" si="1"/>
        <v>0.77830757703107334</v>
      </c>
      <c r="K15" s="7">
        <f t="shared" si="2"/>
        <v>0.8</v>
      </c>
    </row>
    <row r="16" spans="1:11" x14ac:dyDescent="0.25">
      <c r="A16" t="s">
        <v>32</v>
      </c>
      <c r="B16" s="7">
        <f t="shared" si="0"/>
        <v>2</v>
      </c>
      <c r="D16" s="11">
        <v>33089.660000000003</v>
      </c>
      <c r="I16" s="10">
        <f t="shared" si="1"/>
        <v>2.2298027894678514</v>
      </c>
      <c r="K16" s="7">
        <f t="shared" si="2"/>
        <v>2.2000000000000002</v>
      </c>
    </row>
    <row r="17" spans="1:11" x14ac:dyDescent="0.25">
      <c r="A17" t="s">
        <v>50</v>
      </c>
      <c r="B17" s="7">
        <f t="shared" si="0"/>
        <v>1</v>
      </c>
      <c r="D17" s="11">
        <v>23743.58</v>
      </c>
      <c r="I17" s="10">
        <f t="shared" si="1"/>
        <v>1.084024112881159</v>
      </c>
      <c r="K17" s="7">
        <f t="shared" si="2"/>
        <v>1.1000000000000001</v>
      </c>
    </row>
    <row r="18" spans="1:11" x14ac:dyDescent="0.25">
      <c r="A18" t="s">
        <v>41</v>
      </c>
      <c r="B18" s="7">
        <f t="shared" si="0"/>
        <v>1</v>
      </c>
      <c r="D18" s="11">
        <v>28326.77</v>
      </c>
      <c r="I18" s="10">
        <f t="shared" si="1"/>
        <v>1.6458983288888716</v>
      </c>
      <c r="K18" s="7">
        <f t="shared" si="2"/>
        <v>1.6</v>
      </c>
    </row>
    <row r="19" spans="1:11" x14ac:dyDescent="0.25">
      <c r="A19" t="s">
        <v>27</v>
      </c>
      <c r="B19" s="7">
        <f t="shared" si="0"/>
        <v>0</v>
      </c>
      <c r="D19" s="11">
        <v>19465.349999999999</v>
      </c>
      <c r="I19" s="10">
        <f t="shared" si="1"/>
        <v>0.55953633752149068</v>
      </c>
      <c r="K19" s="7">
        <f t="shared" si="2"/>
        <v>0.6</v>
      </c>
    </row>
    <row r="20" spans="1:11" x14ac:dyDescent="0.25">
      <c r="A20" t="s">
        <v>43</v>
      </c>
      <c r="B20" s="7">
        <f t="shared" si="0"/>
        <v>1</v>
      </c>
      <c r="D20" s="11">
        <v>29790.639999999999</v>
      </c>
      <c r="I20" s="10">
        <f t="shared" si="1"/>
        <v>1.8253608448629441</v>
      </c>
      <c r="K20" s="7">
        <f t="shared" si="2"/>
        <v>1.8</v>
      </c>
    </row>
    <row r="21" spans="1:11" x14ac:dyDescent="0.25">
      <c r="A21" t="s">
        <v>29</v>
      </c>
      <c r="B21" s="7">
        <f t="shared" si="0"/>
        <v>4</v>
      </c>
      <c r="D21" s="11">
        <v>50235.16</v>
      </c>
      <c r="I21" s="10">
        <f t="shared" si="1"/>
        <v>4.3317480220591777</v>
      </c>
      <c r="K21" s="7">
        <f t="shared" si="2"/>
        <v>4.3</v>
      </c>
    </row>
    <row r="22" spans="1:11" x14ac:dyDescent="0.25">
      <c r="A22" t="s">
        <v>45</v>
      </c>
      <c r="B22" s="7">
        <f t="shared" si="0"/>
        <v>0</v>
      </c>
      <c r="D22" s="11">
        <v>18276.099999999999</v>
      </c>
      <c r="I22" s="10">
        <f t="shared" si="1"/>
        <v>0.4137407428838753</v>
      </c>
      <c r="K22" s="7">
        <f>ROUND(I22, 1)</f>
        <v>0.4</v>
      </c>
    </row>
    <row r="23" spans="1:11" x14ac:dyDescent="0.25">
      <c r="A23" t="s">
        <v>53</v>
      </c>
      <c r="B23" s="7">
        <f t="shared" si="0"/>
        <v>1</v>
      </c>
      <c r="D23" s="11">
        <v>29095.83</v>
      </c>
      <c r="I23" s="10">
        <f t="shared" si="1"/>
        <v>1.7401809103578683</v>
      </c>
      <c r="K23" s="7">
        <f t="shared" si="2"/>
        <v>1.7</v>
      </c>
    </row>
    <row r="24" spans="1:11" x14ac:dyDescent="0.25">
      <c r="A24" t="s">
        <v>356</v>
      </c>
      <c r="B24" s="7">
        <f t="shared" si="0"/>
        <v>1</v>
      </c>
      <c r="D24" s="11">
        <v>30715.56</v>
      </c>
      <c r="I24" s="10">
        <f t="shared" si="1"/>
        <v>1.9387510163090012</v>
      </c>
      <c r="K24" s="7">
        <f t="shared" si="2"/>
        <v>1.9</v>
      </c>
    </row>
    <row r="25" spans="1:11" x14ac:dyDescent="0.25">
      <c r="A25" t="s">
        <v>355</v>
      </c>
      <c r="B25" s="7">
        <f t="shared" si="0"/>
        <v>1</v>
      </c>
      <c r="D25" s="11">
        <v>24302.19</v>
      </c>
      <c r="I25" s="10">
        <f t="shared" si="1"/>
        <v>1.1525066666928199</v>
      </c>
      <c r="K25" s="7">
        <f t="shared" si="2"/>
        <v>1.2</v>
      </c>
    </row>
    <row r="26" spans="1:11" x14ac:dyDescent="0.25">
      <c r="A26" t="s">
        <v>55</v>
      </c>
      <c r="B26" s="7">
        <f t="shared" si="0"/>
        <v>3</v>
      </c>
      <c r="D26" s="11">
        <v>39611.79</v>
      </c>
      <c r="I26" s="10">
        <f t="shared" si="1"/>
        <v>3.0293805247243828</v>
      </c>
      <c r="K26" s="7">
        <f t="shared" si="2"/>
        <v>3</v>
      </c>
    </row>
    <row r="27" spans="1:11" x14ac:dyDescent="0.25">
      <c r="A27" t="s">
        <v>48</v>
      </c>
      <c r="B27" s="7">
        <f t="shared" si="0"/>
        <v>1</v>
      </c>
      <c r="D27" s="11">
        <v>27894.03</v>
      </c>
      <c r="I27" s="10">
        <f t="shared" si="1"/>
        <v>1.5928467538428492</v>
      </c>
      <c r="K27" s="7">
        <f t="shared" si="2"/>
        <v>1.6</v>
      </c>
    </row>
    <row r="28" spans="1:11" x14ac:dyDescent="0.25">
      <c r="A28" t="s">
        <v>357</v>
      </c>
      <c r="B28" s="7">
        <f t="shared" si="0"/>
        <v>1</v>
      </c>
      <c r="D28" s="11">
        <v>25380.98</v>
      </c>
      <c r="I28" s="10">
        <f t="shared" si="1"/>
        <v>1.2847604649178468</v>
      </c>
      <c r="K28" s="7">
        <f t="shared" si="2"/>
        <v>1.3</v>
      </c>
    </row>
    <row r="29" spans="1:11" x14ac:dyDescent="0.25">
      <c r="A29" t="s">
        <v>34</v>
      </c>
      <c r="B29" s="7">
        <f t="shared" si="0"/>
        <v>1</v>
      </c>
      <c r="D29" s="11">
        <v>26541.73</v>
      </c>
      <c r="I29" s="10">
        <f t="shared" si="1"/>
        <v>1.4270621142561792</v>
      </c>
      <c r="K29" s="7">
        <f t="shared" si="2"/>
        <v>1.4</v>
      </c>
    </row>
    <row r="30" spans="1:11" x14ac:dyDescent="0.25">
      <c r="A30" t="s">
        <v>354</v>
      </c>
      <c r="B30" s="7">
        <f t="shared" si="0"/>
        <v>5</v>
      </c>
      <c r="D30" s="11">
        <v>57810.080000000002</v>
      </c>
      <c r="I30" s="10">
        <f t="shared" si="1"/>
        <v>5.2603920966712145</v>
      </c>
      <c r="K30" s="7">
        <f t="shared" si="2"/>
        <v>5.3</v>
      </c>
    </row>
    <row r="31" spans="1:11" x14ac:dyDescent="0.25">
      <c r="A31" t="s">
        <v>25</v>
      </c>
      <c r="B31" s="7">
        <f t="shared" si="0"/>
        <v>5</v>
      </c>
      <c r="D31" s="11">
        <v>55770.82</v>
      </c>
      <c r="I31" s="10">
        <f t="shared" si="1"/>
        <v>5.010389889968919</v>
      </c>
      <c r="K31" s="7">
        <f t="shared" si="2"/>
        <v>5</v>
      </c>
    </row>
    <row r="32" spans="1:11" x14ac:dyDescent="0.25">
      <c r="A32" t="s">
        <v>177</v>
      </c>
      <c r="B32" s="7">
        <f t="shared" si="0"/>
        <v>2</v>
      </c>
      <c r="D32" s="11">
        <v>36602.31</v>
      </c>
      <c r="I32" s="10">
        <f t="shared" si="1"/>
        <v>2.6604346124687499</v>
      </c>
      <c r="K32" s="7">
        <f t="shared" si="2"/>
        <v>2.7</v>
      </c>
    </row>
    <row r="33" spans="1:11" x14ac:dyDescent="0.25">
      <c r="A33" t="s">
        <v>67</v>
      </c>
      <c r="B33" s="7">
        <f t="shared" si="0"/>
        <v>4</v>
      </c>
      <c r="D33" s="11">
        <v>52120.33</v>
      </c>
      <c r="I33" s="10">
        <f t="shared" si="1"/>
        <v>4.5628596311766829</v>
      </c>
      <c r="K33" s="7">
        <f t="shared" si="2"/>
        <v>4.5999999999999996</v>
      </c>
    </row>
    <row r="34" spans="1:11" x14ac:dyDescent="0.25">
      <c r="A34" t="s">
        <v>58</v>
      </c>
      <c r="B34" s="7">
        <f t="shared" si="0"/>
        <v>0</v>
      </c>
      <c r="D34" s="11">
        <v>19226.77</v>
      </c>
      <c r="I34" s="10">
        <f t="shared" si="1"/>
        <v>0.53028772455647744</v>
      </c>
      <c r="K34" s="7">
        <f t="shared" si="2"/>
        <v>0.5</v>
      </c>
    </row>
    <row r="35" spans="1:11" x14ac:dyDescent="0.25">
      <c r="A35" t="s">
        <v>360</v>
      </c>
      <c r="B35" s="7">
        <f t="shared" si="0"/>
        <v>1</v>
      </c>
      <c r="D35" s="11">
        <v>28267.24</v>
      </c>
      <c r="I35" s="10">
        <f t="shared" si="1"/>
        <v>1.6386002740233871</v>
      </c>
      <c r="K35" s="7">
        <f t="shared" si="2"/>
        <v>1.6</v>
      </c>
    </row>
    <row r="36" spans="1:11" x14ac:dyDescent="0.25">
      <c r="A36" t="s">
        <v>358</v>
      </c>
      <c r="B36" s="7">
        <f t="shared" si="0"/>
        <v>10</v>
      </c>
      <c r="D36" s="11">
        <v>96470.91</v>
      </c>
      <c r="I36" s="10">
        <f t="shared" si="1"/>
        <v>10</v>
      </c>
      <c r="K36" s="7">
        <f t="shared" si="2"/>
        <v>10</v>
      </c>
    </row>
    <row r="37" spans="1:11" x14ac:dyDescent="0.25">
      <c r="A37" t="s">
        <v>308</v>
      </c>
      <c r="B37" s="7">
        <f t="shared" si="0"/>
        <v>5</v>
      </c>
      <c r="D37" s="11">
        <v>63126.54</v>
      </c>
      <c r="I37" s="10">
        <f t="shared" si="1"/>
        <v>5.9121612344194556</v>
      </c>
      <c r="K37" s="7">
        <f t="shared" si="2"/>
        <v>5.9</v>
      </c>
    </row>
    <row r="38" spans="1:11" x14ac:dyDescent="0.25">
      <c r="A38" t="s">
        <v>62</v>
      </c>
      <c r="B38" s="7">
        <f t="shared" si="0"/>
        <v>0</v>
      </c>
      <c r="D38" s="11">
        <v>21615.71</v>
      </c>
      <c r="I38" s="10">
        <f t="shared" si="1"/>
        <v>0.82315880116239259</v>
      </c>
      <c r="K38" s="7">
        <f t="shared" si="2"/>
        <v>0.8</v>
      </c>
    </row>
    <row r="39" spans="1:11" x14ac:dyDescent="0.25">
      <c r="A39" t="s">
        <v>64</v>
      </c>
      <c r="B39" s="7">
        <f t="shared" si="0"/>
        <v>0</v>
      </c>
      <c r="D39" s="11">
        <v>22086.06</v>
      </c>
      <c r="I39" s="10">
        <f t="shared" si="1"/>
        <v>0.88082115805774908</v>
      </c>
      <c r="K39" s="7">
        <f>ROUND(I39, 1)</f>
        <v>0.9</v>
      </c>
    </row>
    <row r="40" spans="1:11" x14ac:dyDescent="0.25">
      <c r="A40" t="s">
        <v>72</v>
      </c>
      <c r="B40" s="7">
        <f t="shared" si="0"/>
        <v>0</v>
      </c>
      <c r="D40" s="11">
        <v>21427.33</v>
      </c>
      <c r="I40" s="10">
        <f t="shared" si="1"/>
        <v>0.80006443570699326</v>
      </c>
      <c r="K40" s="7">
        <f t="shared" si="2"/>
        <v>0.8</v>
      </c>
    </row>
    <row r="41" spans="1:11" x14ac:dyDescent="0.25">
      <c r="A41" t="s">
        <v>74</v>
      </c>
      <c r="B41" s="7">
        <f t="shared" si="0"/>
        <v>2</v>
      </c>
      <c r="D41" s="11">
        <v>38155.360000000001</v>
      </c>
      <c r="I41" s="10">
        <f t="shared" si="1"/>
        <v>2.8508301123652808</v>
      </c>
      <c r="K41" s="7">
        <f t="shared" si="2"/>
        <v>2.9</v>
      </c>
    </row>
    <row r="42" spans="1:11" x14ac:dyDescent="0.25">
      <c r="A42" t="s">
        <v>70</v>
      </c>
      <c r="B42" s="7">
        <f t="shared" si="0"/>
        <v>4</v>
      </c>
      <c r="D42" s="11">
        <v>53615.41</v>
      </c>
      <c r="I42" s="10">
        <f t="shared" si="1"/>
        <v>4.7461483237398996</v>
      </c>
      <c r="K42" s="7">
        <f t="shared" si="2"/>
        <v>4.7</v>
      </c>
    </row>
    <row r="43" spans="1:11" x14ac:dyDescent="0.25">
      <c r="A43" t="s">
        <v>361</v>
      </c>
      <c r="B43" s="7">
        <f t="shared" si="0"/>
        <v>0</v>
      </c>
      <c r="D43" s="11">
        <v>20790.95</v>
      </c>
      <c r="I43" s="10">
        <f t="shared" si="1"/>
        <v>0.72204770203830648</v>
      </c>
      <c r="K43" s="7">
        <f t="shared" si="2"/>
        <v>0.7</v>
      </c>
    </row>
    <row r="44" spans="1:11" x14ac:dyDescent="0.25">
      <c r="A44" t="s">
        <v>359</v>
      </c>
      <c r="B44" s="7">
        <f t="shared" si="0"/>
        <v>4</v>
      </c>
      <c r="D44" s="11">
        <v>54257.120000000003</v>
      </c>
      <c r="I44" s="10">
        <f t="shared" si="1"/>
        <v>4.8248184864768371</v>
      </c>
      <c r="K44" s="7">
        <f t="shared" si="2"/>
        <v>4.8</v>
      </c>
    </row>
    <row r="45" spans="1:11" x14ac:dyDescent="0.25">
      <c r="A45" t="s">
        <v>145</v>
      </c>
      <c r="B45" s="7">
        <f t="shared" si="0"/>
        <v>0</v>
      </c>
      <c r="D45" s="11">
        <v>21599.11</v>
      </c>
      <c r="I45" s="10">
        <f t="shared" si="1"/>
        <v>0.82112373126877536</v>
      </c>
      <c r="K45" s="7">
        <f t="shared" si="2"/>
        <v>0.8</v>
      </c>
    </row>
    <row r="46" spans="1:11" x14ac:dyDescent="0.25">
      <c r="A46" t="s">
        <v>78</v>
      </c>
      <c r="B46" s="7">
        <f t="shared" si="0"/>
        <v>0</v>
      </c>
      <c r="D46" s="11">
        <v>21017.599999999999</v>
      </c>
      <c r="I46" s="10">
        <f t="shared" si="1"/>
        <v>0.7498337617604971</v>
      </c>
      <c r="K46" s="7">
        <f>ROUND(I46, 1)</f>
        <v>0.7</v>
      </c>
    </row>
    <row r="47" spans="1:11" x14ac:dyDescent="0.25">
      <c r="A47" t="s">
        <v>80</v>
      </c>
      <c r="B47" s="7">
        <f t="shared" si="0"/>
        <v>0</v>
      </c>
      <c r="D47" s="11">
        <v>18287.11</v>
      </c>
      <c r="I47" s="10">
        <f t="shared" si="1"/>
        <v>0.41509050912054585</v>
      </c>
      <c r="K47" s="7">
        <f t="shared" si="2"/>
        <v>0.4</v>
      </c>
    </row>
    <row r="48" spans="1:11" x14ac:dyDescent="0.25">
      <c r="A48" t="s">
        <v>82</v>
      </c>
      <c r="B48" s="7">
        <f t="shared" si="0"/>
        <v>0</v>
      </c>
      <c r="D48" s="11">
        <v>21382.38</v>
      </c>
      <c r="I48" s="10">
        <f t="shared" si="1"/>
        <v>0.79455380969987877</v>
      </c>
      <c r="K48" s="7">
        <f t="shared" si="2"/>
        <v>0.8</v>
      </c>
    </row>
    <row r="49" spans="1:11" x14ac:dyDescent="0.25">
      <c r="A49" t="s">
        <v>399</v>
      </c>
      <c r="B49" s="7">
        <f t="shared" si="0"/>
        <v>5</v>
      </c>
      <c r="D49" s="11">
        <v>57690.8</v>
      </c>
      <c r="I49" s="10">
        <f t="shared" si="1"/>
        <v>5.2457690161344273</v>
      </c>
      <c r="K49" s="7">
        <f t="shared" si="2"/>
        <v>5.2</v>
      </c>
    </row>
    <row r="50" spans="1:11" x14ac:dyDescent="0.25">
      <c r="A50" t="s">
        <v>90</v>
      </c>
      <c r="B50" s="7">
        <f t="shared" si="0"/>
        <v>0</v>
      </c>
      <c r="D50" s="11">
        <v>19430.93</v>
      </c>
      <c r="I50" s="10">
        <f t="shared" si="1"/>
        <v>0.5553166323565325</v>
      </c>
      <c r="K50" s="7">
        <f t="shared" si="2"/>
        <v>0.6</v>
      </c>
    </row>
    <row r="51" spans="1:11" x14ac:dyDescent="0.25">
      <c r="A51" t="s">
        <v>86</v>
      </c>
      <c r="B51" s="7">
        <f t="shared" si="0"/>
        <v>2</v>
      </c>
      <c r="D51" s="11">
        <v>39318.839999999997</v>
      </c>
      <c r="I51" s="10">
        <f t="shared" si="1"/>
        <v>2.9934664448849126</v>
      </c>
      <c r="K51" s="7">
        <f t="shared" si="2"/>
        <v>3</v>
      </c>
    </row>
    <row r="52" spans="1:11" x14ac:dyDescent="0.25">
      <c r="A52" t="s">
        <v>88</v>
      </c>
      <c r="B52" s="7">
        <f t="shared" si="0"/>
        <v>2</v>
      </c>
      <c r="D52" s="11">
        <v>32138.15</v>
      </c>
      <c r="I52" s="10">
        <f t="shared" si="1"/>
        <v>2.1131528283548495</v>
      </c>
      <c r="K52" s="7">
        <f t="shared" si="2"/>
        <v>2.1</v>
      </c>
    </row>
    <row r="53" spans="1:11" x14ac:dyDescent="0.25">
      <c r="A53" t="s">
        <v>362</v>
      </c>
      <c r="B53" s="7">
        <f t="shared" si="0"/>
        <v>1</v>
      </c>
      <c r="D53" s="11">
        <v>30965.8</v>
      </c>
      <c r="I53" s="10">
        <f t="shared" si="1"/>
        <v>1.9694290819824225</v>
      </c>
      <c r="K53" s="7">
        <f t="shared" si="2"/>
        <v>2</v>
      </c>
    </row>
    <row r="54" spans="1:11" x14ac:dyDescent="0.25">
      <c r="A54" t="s">
        <v>95</v>
      </c>
      <c r="B54" s="7">
        <f t="shared" si="0"/>
        <v>1</v>
      </c>
      <c r="D54" s="11">
        <v>25477.07</v>
      </c>
      <c r="I54" s="10">
        <f t="shared" si="1"/>
        <v>1.2965405773321657</v>
      </c>
      <c r="K54" s="7">
        <f t="shared" si="2"/>
        <v>1.3</v>
      </c>
    </row>
    <row r="55" spans="1:11" x14ac:dyDescent="0.25">
      <c r="A55" t="s">
        <v>97</v>
      </c>
      <c r="B55" s="7">
        <f t="shared" si="0"/>
        <v>2</v>
      </c>
      <c r="D55" s="11">
        <v>35255.07</v>
      </c>
      <c r="I55" s="10">
        <f t="shared" si="1"/>
        <v>2.4952703014159181</v>
      </c>
      <c r="K55" s="7">
        <f t="shared" si="2"/>
        <v>2.5</v>
      </c>
    </row>
    <row r="56" spans="1:11" x14ac:dyDescent="0.25">
      <c r="A56" t="s">
        <v>380</v>
      </c>
      <c r="B56" s="7">
        <f t="shared" ref="B56:B111" si="3">QUOTIENT(I56, 1)</f>
        <v>1</v>
      </c>
      <c r="D56" s="11">
        <v>29122.39</v>
      </c>
      <c r="I56" s="10">
        <f t="shared" ref="I56:I111" si="4">(D56 - $G$3)/$G$4*10</f>
        <v>1.7434370221876558</v>
      </c>
      <c r="K56" s="7">
        <f t="shared" ref="K56:K58" si="5">ROUND(I56, 1)</f>
        <v>1.7</v>
      </c>
    </row>
    <row r="57" spans="1:11" x14ac:dyDescent="0.25">
      <c r="A57" t="s">
        <v>365</v>
      </c>
      <c r="B57" s="7">
        <f t="shared" si="3"/>
        <v>3</v>
      </c>
      <c r="D57" s="11">
        <v>46657.39</v>
      </c>
      <c r="I57" s="10">
        <f t="shared" si="4"/>
        <v>3.8931328405358459</v>
      </c>
      <c r="K57" s="7">
        <f t="shared" si="5"/>
        <v>3.9</v>
      </c>
    </row>
    <row r="58" spans="1:11" x14ac:dyDescent="0.25">
      <c r="A58" t="s">
        <v>99</v>
      </c>
      <c r="B58" s="7">
        <f t="shared" si="3"/>
        <v>5</v>
      </c>
      <c r="D58" s="11">
        <v>57076.41</v>
      </c>
      <c r="I58" s="10">
        <f t="shared" si="4"/>
        <v>5.170448137101924</v>
      </c>
      <c r="K58" s="7">
        <f t="shared" si="5"/>
        <v>5.2</v>
      </c>
    </row>
    <row r="59" spans="1:11" x14ac:dyDescent="0.25">
      <c r="A59" t="s">
        <v>104</v>
      </c>
      <c r="B59" s="7">
        <f t="shared" si="3"/>
        <v>1</v>
      </c>
      <c r="D59" s="11">
        <v>23217.91</v>
      </c>
      <c r="I59" s="10">
        <f t="shared" si="4"/>
        <v>1.0195798242680367</v>
      </c>
      <c r="K59" s="7">
        <f>ROUND(I59, 1)</f>
        <v>1</v>
      </c>
    </row>
    <row r="60" spans="1:11" x14ac:dyDescent="0.25">
      <c r="A60" t="s">
        <v>303</v>
      </c>
      <c r="B60" s="7">
        <f t="shared" si="3"/>
        <v>5</v>
      </c>
      <c r="D60" s="11">
        <v>61391</v>
      </c>
      <c r="I60" s="10">
        <f t="shared" si="4"/>
        <v>5.6993934510960447</v>
      </c>
      <c r="K60" s="7">
        <f t="shared" ref="K60:K65" si="6">ROUND(I60, 1)</f>
        <v>5.7</v>
      </c>
    </row>
    <row r="61" spans="1:11" x14ac:dyDescent="0.25">
      <c r="A61" t="s">
        <v>106</v>
      </c>
      <c r="B61" s="7">
        <f t="shared" si="3"/>
        <v>3</v>
      </c>
      <c r="D61" s="11">
        <v>40653.53</v>
      </c>
      <c r="I61" s="10">
        <f t="shared" si="4"/>
        <v>3.157092194060342</v>
      </c>
      <c r="K61" s="7">
        <f t="shared" si="6"/>
        <v>3.2</v>
      </c>
    </row>
    <row r="62" spans="1:11" x14ac:dyDescent="0.25">
      <c r="A62" t="s">
        <v>110</v>
      </c>
      <c r="B62" s="7">
        <f t="shared" si="3"/>
        <v>3</v>
      </c>
      <c r="D62" s="11">
        <v>39647.65</v>
      </c>
      <c r="I62" s="10">
        <f t="shared" si="4"/>
        <v>3.0337767660728838</v>
      </c>
      <c r="K62" s="7">
        <f t="shared" si="6"/>
        <v>3</v>
      </c>
    </row>
    <row r="63" spans="1:11" x14ac:dyDescent="0.25">
      <c r="A63" t="s">
        <v>108</v>
      </c>
      <c r="B63" s="7">
        <f t="shared" si="3"/>
        <v>0</v>
      </c>
      <c r="D63" s="11">
        <v>19522.240000000002</v>
      </c>
      <c r="I63" s="10">
        <f t="shared" si="4"/>
        <v>0.56651074271714708</v>
      </c>
      <c r="K63" s="7">
        <f t="shared" si="6"/>
        <v>0.6</v>
      </c>
    </row>
    <row r="64" spans="1:11" x14ac:dyDescent="0.25">
      <c r="A64" t="s">
        <v>112</v>
      </c>
      <c r="B64" s="7">
        <f t="shared" si="3"/>
        <v>0</v>
      </c>
      <c r="D64" s="11">
        <v>17833.05</v>
      </c>
      <c r="I64" s="10">
        <f t="shared" si="4"/>
        <v>0.35942521780151637</v>
      </c>
      <c r="K64" s="7">
        <f t="shared" si="6"/>
        <v>0.4</v>
      </c>
    </row>
    <row r="65" spans="1:11" x14ac:dyDescent="0.25">
      <c r="A65" t="s">
        <v>115</v>
      </c>
      <c r="B65" s="7">
        <f t="shared" si="3"/>
        <v>3</v>
      </c>
      <c r="D65" s="11">
        <v>42486.41</v>
      </c>
      <c r="I65" s="10">
        <f t="shared" si="4"/>
        <v>3.3817933330129528</v>
      </c>
      <c r="K65" s="7">
        <f t="shared" si="6"/>
        <v>3.4</v>
      </c>
    </row>
    <row r="66" spans="1:11" x14ac:dyDescent="0.25">
      <c r="A66" t="s">
        <v>125</v>
      </c>
      <c r="B66" s="7">
        <f t="shared" si="3"/>
        <v>3</v>
      </c>
      <c r="D66" s="11">
        <v>46916.56</v>
      </c>
      <c r="I66" s="10">
        <f t="shared" si="4"/>
        <v>3.9249056757363761</v>
      </c>
      <c r="K66" s="7">
        <f>ROUND(I66, 1)</f>
        <v>3.9</v>
      </c>
    </row>
    <row r="67" spans="1:11" x14ac:dyDescent="0.25">
      <c r="A67" t="s">
        <v>119</v>
      </c>
      <c r="B67" s="7">
        <f t="shared" si="3"/>
        <v>1</v>
      </c>
      <c r="D67" s="11">
        <v>29519.9</v>
      </c>
      <c r="I67" s="10">
        <f t="shared" si="4"/>
        <v>1.7921695904654769</v>
      </c>
      <c r="K67" s="7">
        <f t="shared" ref="K67:K72" si="7">ROUND(I67, 1)</f>
        <v>1.8</v>
      </c>
    </row>
    <row r="68" spans="1:11" x14ac:dyDescent="0.25">
      <c r="A68" t="s">
        <v>84</v>
      </c>
      <c r="B68" s="7">
        <f t="shared" si="3"/>
        <v>0</v>
      </c>
      <c r="D68" s="11">
        <v>19580.099999999999</v>
      </c>
      <c r="I68" s="10">
        <f t="shared" si="4"/>
        <v>0.5736040646475502</v>
      </c>
      <c r="K68" s="7">
        <f t="shared" si="7"/>
        <v>0.6</v>
      </c>
    </row>
    <row r="69" spans="1:11" x14ac:dyDescent="0.25">
      <c r="A69" t="s">
        <v>121</v>
      </c>
      <c r="B69" s="7">
        <f t="shared" si="3"/>
        <v>3</v>
      </c>
      <c r="D69" s="11">
        <v>45910.46</v>
      </c>
      <c r="I69" s="10">
        <f t="shared" si="4"/>
        <v>3.8015632769430989</v>
      </c>
      <c r="K69" s="7">
        <f t="shared" si="7"/>
        <v>3.8</v>
      </c>
    </row>
    <row r="70" spans="1:11" x14ac:dyDescent="0.25">
      <c r="A70" t="s">
        <v>130</v>
      </c>
      <c r="B70" s="7">
        <f t="shared" si="3"/>
        <v>0</v>
      </c>
      <c r="D70" s="11">
        <v>19396.77</v>
      </c>
      <c r="I70" s="10">
        <f t="shared" si="4"/>
        <v>0.55112880178026935</v>
      </c>
      <c r="K70" s="7">
        <f t="shared" si="7"/>
        <v>0.6</v>
      </c>
    </row>
    <row r="71" spans="1:11" x14ac:dyDescent="0.25">
      <c r="A71" t="s">
        <v>134</v>
      </c>
      <c r="B71" s="7">
        <f t="shared" si="3"/>
        <v>1</v>
      </c>
      <c r="D71" s="11">
        <v>30038.05</v>
      </c>
      <c r="I71" s="10">
        <f t="shared" si="4"/>
        <v>1.8556919678978756</v>
      </c>
      <c r="K71" s="7">
        <f t="shared" si="7"/>
        <v>1.9</v>
      </c>
    </row>
    <row r="72" spans="1:11" x14ac:dyDescent="0.25">
      <c r="A72" t="s">
        <v>132</v>
      </c>
      <c r="B72" s="7">
        <f t="shared" si="3"/>
        <v>1</v>
      </c>
      <c r="D72" s="11">
        <v>27442.15</v>
      </c>
      <c r="I72" s="10">
        <f t="shared" si="4"/>
        <v>1.5374487186905725</v>
      </c>
      <c r="K72" s="7">
        <f t="shared" si="7"/>
        <v>1.5</v>
      </c>
    </row>
    <row r="73" spans="1:11" x14ac:dyDescent="0.25">
      <c r="A73" t="s">
        <v>138</v>
      </c>
      <c r="B73" s="7">
        <f t="shared" si="3"/>
        <v>1</v>
      </c>
      <c r="D73" s="11">
        <v>30104.2</v>
      </c>
      <c r="I73" s="10">
        <f t="shared" si="4"/>
        <v>1.8638015988293688</v>
      </c>
      <c r="K73" s="7">
        <f>ROUND(I73, 1)</f>
        <v>1.9</v>
      </c>
    </row>
    <row r="74" spans="1:11" x14ac:dyDescent="0.25">
      <c r="A74" t="s">
        <v>136</v>
      </c>
      <c r="B74" s="7">
        <f t="shared" si="3"/>
        <v>2</v>
      </c>
      <c r="D74" s="11">
        <v>32309.45</v>
      </c>
      <c r="I74" s="10">
        <f t="shared" si="4"/>
        <v>2.1341532785221178</v>
      </c>
      <c r="K74" s="7">
        <f t="shared" ref="K74:K78" si="8">ROUND(I74, 1)</f>
        <v>2.1</v>
      </c>
    </row>
    <row r="75" spans="1:11" x14ac:dyDescent="0.25">
      <c r="A75" t="s">
        <v>123</v>
      </c>
      <c r="B75" s="7">
        <f t="shared" si="3"/>
        <v>5</v>
      </c>
      <c r="D75" s="11">
        <v>59374.29</v>
      </c>
      <c r="I75" s="10">
        <f t="shared" si="4"/>
        <v>5.4521557519901993</v>
      </c>
      <c r="K75" s="7">
        <f t="shared" si="8"/>
        <v>5.5</v>
      </c>
    </row>
    <row r="76" spans="1:11" x14ac:dyDescent="0.25">
      <c r="A76" t="s">
        <v>127</v>
      </c>
      <c r="B76" s="7">
        <f t="shared" si="3"/>
        <v>5</v>
      </c>
      <c r="D76" s="11">
        <v>61936.52</v>
      </c>
      <c r="I76" s="10">
        <f t="shared" si="4"/>
        <v>5.7662712419614728</v>
      </c>
      <c r="K76" s="7">
        <f t="shared" si="8"/>
        <v>5.8</v>
      </c>
    </row>
    <row r="77" spans="1:11" x14ac:dyDescent="0.25">
      <c r="A77" t="s">
        <v>140</v>
      </c>
      <c r="B77" s="7">
        <f t="shared" si="3"/>
        <v>2</v>
      </c>
      <c r="D77" s="11">
        <v>37282.71</v>
      </c>
      <c r="I77" s="10">
        <f t="shared" si="4"/>
        <v>2.7438479591926801</v>
      </c>
      <c r="K77" s="7">
        <f t="shared" si="8"/>
        <v>2.7</v>
      </c>
    </row>
    <row r="78" spans="1:11" x14ac:dyDescent="0.25">
      <c r="A78" t="s">
        <v>147</v>
      </c>
      <c r="B78" s="7">
        <f t="shared" si="3"/>
        <v>4</v>
      </c>
      <c r="D78" s="11">
        <v>49023.73</v>
      </c>
      <c r="I78" s="10">
        <f t="shared" si="4"/>
        <v>4.183233279816716</v>
      </c>
      <c r="K78" s="7">
        <f t="shared" si="8"/>
        <v>4.2</v>
      </c>
    </row>
    <row r="79" spans="1:11" x14ac:dyDescent="0.25">
      <c r="A79" t="s">
        <v>143</v>
      </c>
      <c r="B79" s="7">
        <f t="shared" si="3"/>
        <v>1</v>
      </c>
      <c r="D79" s="11">
        <v>28522.400000000001</v>
      </c>
      <c r="I79" s="10">
        <f t="shared" si="4"/>
        <v>1.66988150499058</v>
      </c>
      <c r="K79" s="7">
        <f t="shared" ref="K79:K132" si="9">ROUND(I79, 1)</f>
        <v>1.7</v>
      </c>
    </row>
    <row r="80" spans="1:11" x14ac:dyDescent="0.25">
      <c r="A80" t="s">
        <v>149</v>
      </c>
      <c r="B80" s="7">
        <f t="shared" si="3"/>
        <v>1</v>
      </c>
      <c r="D80" s="11">
        <v>24252.44</v>
      </c>
      <c r="I80" s="10">
        <f t="shared" si="4"/>
        <v>1.1464075867405632</v>
      </c>
      <c r="K80" s="7">
        <f t="shared" si="9"/>
        <v>1.1000000000000001</v>
      </c>
    </row>
    <row r="81" spans="1:11" x14ac:dyDescent="0.25">
      <c r="A81" t="s">
        <v>159</v>
      </c>
      <c r="B81" s="7">
        <f t="shared" si="3"/>
        <v>0</v>
      </c>
      <c r="D81" s="11">
        <v>17664.75</v>
      </c>
      <c r="I81" s="10">
        <f t="shared" si="4"/>
        <v>0.33879255134996239</v>
      </c>
      <c r="K81" s="7">
        <f t="shared" si="9"/>
        <v>0.3</v>
      </c>
    </row>
    <row r="82" spans="1:11" x14ac:dyDescent="0.25">
      <c r="A82" t="s">
        <v>153</v>
      </c>
      <c r="B82" s="7">
        <f t="shared" si="3"/>
        <v>3</v>
      </c>
      <c r="D82" s="11">
        <v>39559.699999999997</v>
      </c>
      <c r="I82" s="10">
        <f t="shared" si="4"/>
        <v>3.0229945734738681</v>
      </c>
      <c r="K82" s="7">
        <f t="shared" si="9"/>
        <v>3</v>
      </c>
    </row>
    <row r="83" spans="1:11" x14ac:dyDescent="0.25">
      <c r="A83" t="s">
        <v>151</v>
      </c>
      <c r="B83" s="7">
        <f t="shared" si="3"/>
        <v>2</v>
      </c>
      <c r="D83" s="11">
        <v>32671.56</v>
      </c>
      <c r="I83" s="10">
        <f t="shared" si="4"/>
        <v>2.1785459989545135</v>
      </c>
      <c r="K83" s="7">
        <f t="shared" si="9"/>
        <v>2.2000000000000002</v>
      </c>
    </row>
    <row r="84" spans="1:11" x14ac:dyDescent="0.25">
      <c r="A84" t="s">
        <v>420</v>
      </c>
      <c r="B84" s="7">
        <f t="shared" si="3"/>
        <v>1</v>
      </c>
      <c r="D84" s="11">
        <v>26346.12</v>
      </c>
      <c r="I84" s="10">
        <f t="shared" si="4"/>
        <v>1.4030813900459091</v>
      </c>
      <c r="K84" s="7">
        <f t="shared" si="9"/>
        <v>1.4</v>
      </c>
    </row>
    <row r="85" spans="1:11" x14ac:dyDescent="0.25">
      <c r="A85" t="s">
        <v>157</v>
      </c>
      <c r="B85" s="7">
        <f t="shared" si="3"/>
        <v>1</v>
      </c>
      <c r="D85" s="11">
        <v>30139.27</v>
      </c>
      <c r="I85" s="10">
        <f t="shared" si="4"/>
        <v>1.8681009904660653</v>
      </c>
      <c r="K85" s="7">
        <f t="shared" si="9"/>
        <v>1.9</v>
      </c>
    </row>
    <row r="86" spans="1:11" x14ac:dyDescent="0.25">
      <c r="A86" t="s">
        <v>117</v>
      </c>
      <c r="B86" s="7">
        <f t="shared" si="3"/>
        <v>0</v>
      </c>
      <c r="D86" s="11">
        <v>18623.25</v>
      </c>
      <c r="I86" s="10">
        <f t="shared" si="4"/>
        <v>0.4562994485205778</v>
      </c>
      <c r="K86" s="7">
        <f t="shared" si="9"/>
        <v>0.5</v>
      </c>
    </row>
    <row r="87" spans="1:11" x14ac:dyDescent="0.25">
      <c r="A87" t="s">
        <v>161</v>
      </c>
      <c r="B87" s="7">
        <f t="shared" si="3"/>
        <v>0</v>
      </c>
      <c r="D87" s="11">
        <v>17481.91</v>
      </c>
      <c r="I87" s="10">
        <f t="shared" si="4"/>
        <v>0.31637735982291459</v>
      </c>
      <c r="K87" s="7">
        <f t="shared" si="9"/>
        <v>0.3</v>
      </c>
    </row>
    <row r="88" spans="1:11" x14ac:dyDescent="0.25">
      <c r="A88" t="s">
        <v>163</v>
      </c>
      <c r="B88" s="7">
        <f t="shared" si="3"/>
        <v>0</v>
      </c>
      <c r="D88" s="11">
        <v>17021.830000000002</v>
      </c>
      <c r="I88" s="10">
        <f t="shared" si="4"/>
        <v>0.25997404918101946</v>
      </c>
      <c r="K88" s="7">
        <f t="shared" si="9"/>
        <v>0.3</v>
      </c>
    </row>
    <row r="89" spans="1:11" x14ac:dyDescent="0.25">
      <c r="A89" t="s">
        <v>165</v>
      </c>
      <c r="B89" s="7">
        <f t="shared" si="3"/>
        <v>1</v>
      </c>
      <c r="D89" s="11">
        <v>28122.29</v>
      </c>
      <c r="I89" s="10">
        <f t="shared" si="4"/>
        <v>1.6208301908258069</v>
      </c>
      <c r="K89" s="7">
        <f t="shared" si="9"/>
        <v>1.6</v>
      </c>
    </row>
    <row r="90" spans="1:11" x14ac:dyDescent="0.25">
      <c r="A90" t="s">
        <v>169</v>
      </c>
      <c r="B90" s="7">
        <f t="shared" si="3"/>
        <v>0</v>
      </c>
      <c r="D90" s="11">
        <v>16214.11</v>
      </c>
      <c r="I90" s="10">
        <f t="shared" si="4"/>
        <v>0.16095196156218844</v>
      </c>
      <c r="K90" s="7">
        <f t="shared" si="9"/>
        <v>0.2</v>
      </c>
    </row>
    <row r="91" spans="1:11" x14ac:dyDescent="0.25">
      <c r="A91" t="s">
        <v>167</v>
      </c>
      <c r="B91" s="7">
        <f t="shared" si="3"/>
        <v>1</v>
      </c>
      <c r="D91" s="11">
        <v>23676.32</v>
      </c>
      <c r="I91" s="10">
        <f t="shared" si="4"/>
        <v>1.0757784019748513</v>
      </c>
      <c r="K91" s="7">
        <f t="shared" si="9"/>
        <v>1.1000000000000001</v>
      </c>
    </row>
    <row r="92" spans="1:11" x14ac:dyDescent="0.25">
      <c r="A92" t="s">
        <v>171</v>
      </c>
      <c r="B92" s="7">
        <f t="shared" si="3"/>
        <v>2</v>
      </c>
      <c r="D92" s="11">
        <v>31859.54</v>
      </c>
      <c r="I92" s="10">
        <f t="shared" si="4"/>
        <v>2.0789967546764925</v>
      </c>
      <c r="K92" s="7">
        <f t="shared" si="9"/>
        <v>2.1</v>
      </c>
    </row>
    <row r="93" spans="1:11" x14ac:dyDescent="0.25">
      <c r="A93" t="s">
        <v>173</v>
      </c>
      <c r="B93" s="7">
        <f t="shared" si="3"/>
        <v>3</v>
      </c>
      <c r="D93" s="11">
        <v>45177.7</v>
      </c>
      <c r="I93" s="10">
        <f t="shared" si="4"/>
        <v>3.7117308784342411</v>
      </c>
      <c r="K93" s="7">
        <f t="shared" si="9"/>
        <v>3.7</v>
      </c>
    </row>
    <row r="94" spans="1:11" x14ac:dyDescent="0.25">
      <c r="A94" t="s">
        <v>179</v>
      </c>
      <c r="B94" s="7">
        <f t="shared" si="3"/>
        <v>4</v>
      </c>
      <c r="D94" s="11">
        <v>53679.74</v>
      </c>
      <c r="I94" s="10">
        <f t="shared" si="4"/>
        <v>4.7540348325505253</v>
      </c>
      <c r="K94" s="7">
        <f t="shared" si="9"/>
        <v>4.8</v>
      </c>
    </row>
    <row r="95" spans="1:11" x14ac:dyDescent="0.25">
      <c r="A95" t="s">
        <v>183</v>
      </c>
      <c r="B95" s="7">
        <f t="shared" si="3"/>
        <v>0</v>
      </c>
      <c r="D95" s="11">
        <v>18712.63</v>
      </c>
      <c r="I95" s="10">
        <f t="shared" si="4"/>
        <v>0.46725695135741624</v>
      </c>
      <c r="K95" s="7">
        <f t="shared" si="9"/>
        <v>0.5</v>
      </c>
    </row>
    <row r="96" spans="1:11" x14ac:dyDescent="0.25">
      <c r="A96" t="s">
        <v>175</v>
      </c>
      <c r="B96" s="7">
        <f t="shared" si="3"/>
        <v>1</v>
      </c>
      <c r="D96" s="11">
        <v>30701.83</v>
      </c>
      <c r="I96" s="10">
        <f t="shared" si="4"/>
        <v>1.9370677928367503</v>
      </c>
      <c r="K96" s="7">
        <f t="shared" si="9"/>
        <v>1.9</v>
      </c>
    </row>
    <row r="97" spans="1:11" x14ac:dyDescent="0.25">
      <c r="A97" t="s">
        <v>422</v>
      </c>
      <c r="B97" s="7">
        <f t="shared" si="3"/>
        <v>3</v>
      </c>
      <c r="D97" s="11">
        <v>41789.47</v>
      </c>
      <c r="I97" s="10">
        <f t="shared" si="4"/>
        <v>3.2963522720697198</v>
      </c>
      <c r="K97" s="7">
        <f t="shared" si="9"/>
        <v>3.3</v>
      </c>
    </row>
    <row r="98" spans="1:11" x14ac:dyDescent="0.25">
      <c r="A98" t="s">
        <v>201</v>
      </c>
      <c r="B98" s="7">
        <f t="shared" si="3"/>
        <v>1</v>
      </c>
      <c r="D98" s="11">
        <v>27056.61</v>
      </c>
      <c r="I98" s="10">
        <f t="shared" si="4"/>
        <v>1.49018360743845</v>
      </c>
      <c r="K98" s="7">
        <f t="shared" si="9"/>
        <v>1.5</v>
      </c>
    </row>
    <row r="99" spans="1:11" x14ac:dyDescent="0.25">
      <c r="A99" t="s">
        <v>186</v>
      </c>
      <c r="B99" s="7">
        <f t="shared" si="3"/>
        <v>1</v>
      </c>
      <c r="D99" s="11">
        <v>24477.9</v>
      </c>
      <c r="I99" s="10">
        <f t="shared" si="4"/>
        <v>1.1740477589221878</v>
      </c>
      <c r="K99" s="7">
        <f t="shared" si="9"/>
        <v>1.2</v>
      </c>
    </row>
    <row r="100" spans="1:11" x14ac:dyDescent="0.25">
      <c r="A100" t="s">
        <v>195</v>
      </c>
      <c r="B100" s="7">
        <f t="shared" si="3"/>
        <v>7</v>
      </c>
      <c r="D100" s="11">
        <v>75805.94</v>
      </c>
      <c r="I100" s="10">
        <f t="shared" si="4"/>
        <v>7.4665868494273857</v>
      </c>
      <c r="K100" s="7">
        <f t="shared" si="9"/>
        <v>7.5</v>
      </c>
    </row>
    <row r="101" spans="1:11" x14ac:dyDescent="0.25">
      <c r="A101" t="s">
        <v>188</v>
      </c>
      <c r="B101" s="7">
        <f t="shared" si="3"/>
        <v>4</v>
      </c>
      <c r="D101" s="11">
        <v>51219.83</v>
      </c>
      <c r="I101" s="10">
        <f t="shared" si="4"/>
        <v>4.4524632191765372</v>
      </c>
      <c r="K101" s="7">
        <f t="shared" si="9"/>
        <v>4.5</v>
      </c>
    </row>
    <row r="102" spans="1:11" x14ac:dyDescent="0.25">
      <c r="A102" t="s">
        <v>190</v>
      </c>
      <c r="B102" s="7">
        <f t="shared" si="3"/>
        <v>2</v>
      </c>
      <c r="D102" s="11">
        <v>31617.58</v>
      </c>
      <c r="I102" s="10">
        <f t="shared" si="4"/>
        <v>2.0493337720584415</v>
      </c>
      <c r="K102" s="7">
        <f t="shared" si="9"/>
        <v>2</v>
      </c>
    </row>
    <row r="103" spans="1:11" x14ac:dyDescent="0.25">
      <c r="A103" t="s">
        <v>197</v>
      </c>
      <c r="B103" s="7">
        <f t="shared" si="3"/>
        <v>1</v>
      </c>
      <c r="D103" s="11">
        <v>27524.59</v>
      </c>
      <c r="I103" s="10">
        <f t="shared" si="4"/>
        <v>1.5475554151983921</v>
      </c>
      <c r="K103" s="7">
        <f t="shared" si="9"/>
        <v>1.5</v>
      </c>
    </row>
    <row r="104" spans="1:11" x14ac:dyDescent="0.25">
      <c r="A104" t="s">
        <v>199</v>
      </c>
      <c r="B104" s="7">
        <f t="shared" si="3"/>
        <v>0</v>
      </c>
      <c r="D104" s="11">
        <v>19136.04</v>
      </c>
      <c r="I104" s="10">
        <f t="shared" si="4"/>
        <v>0.51916471904756778</v>
      </c>
      <c r="K104" s="7">
        <f t="shared" si="9"/>
        <v>0.5</v>
      </c>
    </row>
    <row r="105" spans="1:11" x14ac:dyDescent="0.25">
      <c r="A105" t="s">
        <v>206</v>
      </c>
      <c r="B105" s="7">
        <f t="shared" si="3"/>
        <v>4</v>
      </c>
      <c r="D105" s="11">
        <v>51989.760000000002</v>
      </c>
      <c r="I105" s="10">
        <f t="shared" si="4"/>
        <v>4.5468524579230909</v>
      </c>
      <c r="K105" s="7">
        <f t="shared" si="9"/>
        <v>4.5</v>
      </c>
    </row>
    <row r="106" spans="1:11" x14ac:dyDescent="0.25">
      <c r="A106" t="s">
        <v>231</v>
      </c>
      <c r="B106" s="7">
        <f t="shared" si="3"/>
        <v>4</v>
      </c>
      <c r="D106" s="11">
        <v>52313.25</v>
      </c>
      <c r="I106" s="10">
        <f t="shared" si="4"/>
        <v>4.5865105759885294</v>
      </c>
      <c r="K106" s="7">
        <f t="shared" si="9"/>
        <v>4.5999999999999996</v>
      </c>
    </row>
    <row r="107" spans="1:11" x14ac:dyDescent="0.25">
      <c r="A107" t="s">
        <v>233</v>
      </c>
      <c r="B107" s="7">
        <f t="shared" si="3"/>
        <v>1</v>
      </c>
      <c r="D107" s="11">
        <v>25491.77</v>
      </c>
      <c r="I107" s="10">
        <f t="shared" si="4"/>
        <v>1.298342717539164</v>
      </c>
      <c r="K107" s="7">
        <f t="shared" si="9"/>
        <v>1.3</v>
      </c>
    </row>
    <row r="108" spans="1:11" x14ac:dyDescent="0.25">
      <c r="A108" t="s">
        <v>208</v>
      </c>
      <c r="B108" s="7">
        <f t="shared" si="3"/>
        <v>0</v>
      </c>
      <c r="D108" s="11">
        <v>18422.91</v>
      </c>
      <c r="I108" s="10">
        <f t="shared" si="4"/>
        <v>0.4317388519851984</v>
      </c>
      <c r="K108" s="7">
        <f t="shared" si="9"/>
        <v>0.4</v>
      </c>
    </row>
    <row r="109" spans="1:11" x14ac:dyDescent="0.25">
      <c r="A109" t="s">
        <v>214</v>
      </c>
      <c r="B109" s="7">
        <f t="shared" si="3"/>
        <v>5</v>
      </c>
      <c r="D109" s="11">
        <v>59694.02</v>
      </c>
      <c r="I109" s="10">
        <f t="shared" si="4"/>
        <v>5.4913529144652751</v>
      </c>
      <c r="K109" s="7">
        <f t="shared" si="9"/>
        <v>5.5</v>
      </c>
    </row>
    <row r="110" spans="1:11" x14ac:dyDescent="0.25">
      <c r="A110" t="s">
        <v>216</v>
      </c>
      <c r="B110" s="7">
        <f t="shared" si="3"/>
        <v>0</v>
      </c>
      <c r="D110" s="11">
        <v>19286.04</v>
      </c>
      <c r="I110" s="10">
        <f t="shared" si="4"/>
        <v>0.53755390483326659</v>
      </c>
      <c r="K110" s="7">
        <f t="shared" si="9"/>
        <v>0.5</v>
      </c>
    </row>
    <row r="111" spans="1:11" x14ac:dyDescent="0.25">
      <c r="A111" t="s">
        <v>370</v>
      </c>
      <c r="B111" s="7">
        <f t="shared" si="3"/>
        <v>3</v>
      </c>
      <c r="D111" s="11">
        <v>47288.21</v>
      </c>
      <c r="I111" s="10">
        <f t="shared" si="4"/>
        <v>3.9704679483847425</v>
      </c>
      <c r="K111" s="7">
        <f t="shared" si="9"/>
        <v>4</v>
      </c>
    </row>
    <row r="112" spans="1:11" x14ac:dyDescent="0.25">
      <c r="A112" t="s">
        <v>227</v>
      </c>
      <c r="B112" s="7">
        <f t="shared" ref="B112:B164" si="10">QUOTIENT(I112, 1)</f>
        <v>2</v>
      </c>
      <c r="D112" s="11">
        <v>36334.269999999997</v>
      </c>
      <c r="I112" s="10">
        <f t="shared" ref="I112:I164" si="11">(D112 - $G$3)/$G$4*10</f>
        <v>2.6275743634154254</v>
      </c>
      <c r="K112" s="7">
        <f t="shared" si="9"/>
        <v>2.6</v>
      </c>
    </row>
    <row r="113" spans="1:11" x14ac:dyDescent="0.25">
      <c r="A113" t="s">
        <v>229</v>
      </c>
      <c r="B113" s="7">
        <f t="shared" si="10"/>
        <v>1</v>
      </c>
      <c r="D113" s="11">
        <v>27765.55</v>
      </c>
      <c r="I113" s="10">
        <f t="shared" si="11"/>
        <v>1.5770958032445388</v>
      </c>
      <c r="K113" s="7">
        <f t="shared" si="9"/>
        <v>1.6</v>
      </c>
    </row>
    <row r="114" spans="1:11" x14ac:dyDescent="0.25">
      <c r="A114" t="s">
        <v>210</v>
      </c>
      <c r="B114" s="7">
        <f t="shared" si="10"/>
        <v>1</v>
      </c>
      <c r="D114" s="11">
        <v>26181.89</v>
      </c>
      <c r="I114" s="10">
        <f t="shared" si="11"/>
        <v>1.3829476835020069</v>
      </c>
      <c r="K114" s="7">
        <f t="shared" si="9"/>
        <v>1.4</v>
      </c>
    </row>
    <row r="115" spans="1:11" x14ac:dyDescent="0.25">
      <c r="A115" t="s">
        <v>364</v>
      </c>
      <c r="B115" s="7">
        <f t="shared" si="10"/>
        <v>3</v>
      </c>
      <c r="D115" s="11">
        <v>41774.400000000001</v>
      </c>
      <c r="I115" s="10">
        <f t="shared" si="11"/>
        <v>3.2945047718711167</v>
      </c>
      <c r="K115" s="7">
        <f t="shared" si="9"/>
        <v>3.3</v>
      </c>
    </row>
    <row r="116" spans="1:11" x14ac:dyDescent="0.25">
      <c r="A116" t="s">
        <v>400</v>
      </c>
      <c r="B116" s="7">
        <f t="shared" si="10"/>
        <v>1</v>
      </c>
      <c r="D116" s="11">
        <v>31126.03</v>
      </c>
      <c r="I116" s="10">
        <f t="shared" si="11"/>
        <v>1.9890724102387061</v>
      </c>
      <c r="K116" s="7">
        <f t="shared" si="9"/>
        <v>2</v>
      </c>
    </row>
    <row r="117" spans="1:11" x14ac:dyDescent="0.25">
      <c r="A117" t="s">
        <v>222</v>
      </c>
      <c r="B117" s="7">
        <f t="shared" si="10"/>
        <v>2</v>
      </c>
      <c r="D117" s="11">
        <v>37723.54</v>
      </c>
      <c r="I117" s="10">
        <f t="shared" si="11"/>
        <v>2.7978913243254109</v>
      </c>
      <c r="K117" s="7">
        <f t="shared" si="9"/>
        <v>2.8</v>
      </c>
    </row>
    <row r="118" spans="1:11" x14ac:dyDescent="0.25">
      <c r="A118" t="s">
        <v>220</v>
      </c>
      <c r="B118" s="7">
        <f t="shared" si="10"/>
        <v>1</v>
      </c>
      <c r="D118" s="11">
        <v>23975.99</v>
      </c>
      <c r="I118" s="10">
        <f t="shared" si="11"/>
        <v>1.1125163173375205</v>
      </c>
      <c r="K118" s="7">
        <f t="shared" si="9"/>
        <v>1.1000000000000001</v>
      </c>
    </row>
    <row r="119" spans="1:11" x14ac:dyDescent="0.25">
      <c r="A119" t="s">
        <v>203</v>
      </c>
      <c r="B119" s="7">
        <f t="shared" si="10"/>
        <v>1</v>
      </c>
      <c r="D119" s="11">
        <v>31139.91</v>
      </c>
      <c r="I119" s="10">
        <f t="shared" si="11"/>
        <v>1.990774022896743</v>
      </c>
      <c r="K119" s="7">
        <f t="shared" si="9"/>
        <v>2</v>
      </c>
    </row>
    <row r="120" spans="1:11" x14ac:dyDescent="0.25">
      <c r="A120" t="s">
        <v>225</v>
      </c>
      <c r="B120" s="7">
        <f t="shared" si="10"/>
        <v>6</v>
      </c>
      <c r="D120" s="11">
        <v>65564.929999999993</v>
      </c>
      <c r="I120" s="10">
        <f t="shared" si="11"/>
        <v>6.2110946126060549</v>
      </c>
      <c r="K120" s="7">
        <f t="shared" si="9"/>
        <v>6.2</v>
      </c>
    </row>
    <row r="121" spans="1:11" x14ac:dyDescent="0.25">
      <c r="A121" t="s">
        <v>218</v>
      </c>
      <c r="B121" s="7">
        <f t="shared" si="10"/>
        <v>2</v>
      </c>
      <c r="D121" s="11">
        <v>39364.42</v>
      </c>
      <c r="I121" s="10">
        <f t="shared" si="11"/>
        <v>2.9990543054723267</v>
      </c>
      <c r="K121" s="7">
        <f t="shared" si="9"/>
        <v>3</v>
      </c>
    </row>
    <row r="122" spans="1:11" x14ac:dyDescent="0.25">
      <c r="A122" t="s">
        <v>235</v>
      </c>
      <c r="B122" s="7">
        <f t="shared" si="10"/>
        <v>3</v>
      </c>
      <c r="D122" s="11">
        <v>45245.29</v>
      </c>
      <c r="I122" s="10">
        <f t="shared" si="11"/>
        <v>3.7200170455492776</v>
      </c>
      <c r="K122" s="7">
        <f t="shared" si="9"/>
        <v>3.7</v>
      </c>
    </row>
    <row r="123" spans="1:11" x14ac:dyDescent="0.25">
      <c r="A123" t="s">
        <v>247</v>
      </c>
      <c r="B123" s="7">
        <f t="shared" si="10"/>
        <v>2</v>
      </c>
      <c r="D123" s="11">
        <v>34963.120000000003</v>
      </c>
      <c r="I123" s="10">
        <f t="shared" si="11"/>
        <v>2.4594788161483532</v>
      </c>
      <c r="K123" s="7">
        <f t="shared" si="9"/>
        <v>2.5</v>
      </c>
    </row>
    <row r="124" spans="1:11" x14ac:dyDescent="0.25">
      <c r="A124" t="s">
        <v>243</v>
      </c>
      <c r="B124" s="7">
        <f t="shared" si="10"/>
        <v>0</v>
      </c>
      <c r="D124" s="11">
        <v>18716.150000000001</v>
      </c>
      <c r="I124" s="10">
        <f t="shared" si="11"/>
        <v>0.46768848425052073</v>
      </c>
      <c r="K124" s="7">
        <f t="shared" si="9"/>
        <v>0.5</v>
      </c>
    </row>
    <row r="125" spans="1:11" x14ac:dyDescent="0.25">
      <c r="A125" t="s">
        <v>373</v>
      </c>
      <c r="B125" s="7">
        <f t="shared" si="10"/>
        <v>0</v>
      </c>
      <c r="D125" s="11">
        <v>20481.11</v>
      </c>
      <c r="I125" s="10">
        <f t="shared" si="11"/>
        <v>0.68406299987936692</v>
      </c>
      <c r="K125" s="7">
        <f t="shared" si="9"/>
        <v>0.7</v>
      </c>
    </row>
    <row r="126" spans="1:11" x14ac:dyDescent="0.25">
      <c r="A126" t="s">
        <v>241</v>
      </c>
      <c r="B126" s="7">
        <f t="shared" si="10"/>
        <v>0</v>
      </c>
      <c r="D126" s="11">
        <v>22753.53</v>
      </c>
      <c r="I126" s="10">
        <f t="shared" si="11"/>
        <v>0.96264935696695131</v>
      </c>
      <c r="K126" s="7">
        <f t="shared" si="9"/>
        <v>1</v>
      </c>
    </row>
    <row r="127" spans="1:11" x14ac:dyDescent="0.25">
      <c r="A127" t="s">
        <v>237</v>
      </c>
      <c r="B127" s="7">
        <f t="shared" si="10"/>
        <v>4</v>
      </c>
      <c r="D127" s="11">
        <v>54661.16</v>
      </c>
      <c r="I127" s="10">
        <f t="shared" si="11"/>
        <v>4.8743515973091966</v>
      </c>
      <c r="K127" s="7">
        <f t="shared" si="9"/>
        <v>4.9000000000000004</v>
      </c>
    </row>
    <row r="128" spans="1:11" x14ac:dyDescent="0.25">
      <c r="A128" t="s">
        <v>239</v>
      </c>
      <c r="B128" s="7">
        <f t="shared" si="10"/>
        <v>4</v>
      </c>
      <c r="D128" s="11">
        <v>53711.82</v>
      </c>
      <c r="I128" s="10">
        <f t="shared" si="11"/>
        <v>4.7579676664172261</v>
      </c>
      <c r="K128" s="7">
        <f t="shared" si="9"/>
        <v>4.8</v>
      </c>
    </row>
    <row r="129" spans="1:11" x14ac:dyDescent="0.25">
      <c r="A129" t="s">
        <v>423</v>
      </c>
      <c r="B129" s="7">
        <f t="shared" si="10"/>
        <v>2</v>
      </c>
      <c r="D129" s="11">
        <v>31804.21</v>
      </c>
      <c r="I129" s="10">
        <f t="shared" si="11"/>
        <v>2.0722135970130076</v>
      </c>
      <c r="K129" s="7">
        <f t="shared" si="9"/>
        <v>2.1</v>
      </c>
    </row>
    <row r="130" spans="1:11" x14ac:dyDescent="0.25">
      <c r="A130" t="s">
        <v>371</v>
      </c>
      <c r="B130" s="7">
        <f t="shared" si="10"/>
        <v>1</v>
      </c>
      <c r="D130" s="11">
        <v>23989.85</v>
      </c>
      <c r="I130" s="10">
        <f t="shared" si="11"/>
        <v>1.1142154781041189</v>
      </c>
      <c r="K130" s="7">
        <f t="shared" si="9"/>
        <v>1.1000000000000001</v>
      </c>
    </row>
    <row r="131" spans="1:11" x14ac:dyDescent="0.25">
      <c r="A131" t="s">
        <v>372</v>
      </c>
      <c r="B131" s="7">
        <f t="shared" si="10"/>
        <v>1</v>
      </c>
      <c r="D131" s="11">
        <v>24725.71</v>
      </c>
      <c r="I131" s="10">
        <f t="shared" si="11"/>
        <v>1.2044279197858812</v>
      </c>
      <c r="K131" s="7">
        <f t="shared" si="9"/>
        <v>1.2</v>
      </c>
    </row>
    <row r="132" spans="1:11" x14ac:dyDescent="0.25">
      <c r="A132" t="s">
        <v>245</v>
      </c>
      <c r="B132" s="7">
        <f t="shared" si="10"/>
        <v>0</v>
      </c>
      <c r="D132" s="11">
        <v>18648.419999999998</v>
      </c>
      <c r="I132" s="10">
        <f t="shared" si="11"/>
        <v>0.45938515389541779</v>
      </c>
      <c r="K132" s="7">
        <f t="shared" si="9"/>
        <v>0.5</v>
      </c>
    </row>
    <row r="133" spans="1:11" x14ac:dyDescent="0.25">
      <c r="A133" t="s">
        <v>250</v>
      </c>
      <c r="B133" s="7">
        <f t="shared" si="10"/>
        <v>1</v>
      </c>
      <c r="D133" s="11">
        <v>25096.33</v>
      </c>
      <c r="I133" s="10">
        <f t="shared" si="11"/>
        <v>1.249863920025186</v>
      </c>
      <c r="K133" s="7">
        <f t="shared" ref="K133:K187" si="12">ROUND(I133, 1)</f>
        <v>1.2</v>
      </c>
    </row>
    <row r="134" spans="1:11" x14ac:dyDescent="0.25">
      <c r="A134" t="s">
        <v>252</v>
      </c>
      <c r="B134" s="7">
        <f t="shared" si="10"/>
        <v>3</v>
      </c>
      <c r="D134" s="11">
        <v>45532.53</v>
      </c>
      <c r="I134" s="10">
        <f t="shared" si="11"/>
        <v>3.7552311103831713</v>
      </c>
      <c r="K134" s="7">
        <f t="shared" si="12"/>
        <v>3.8</v>
      </c>
    </row>
    <row r="135" spans="1:11" x14ac:dyDescent="0.25">
      <c r="A135" t="s">
        <v>376</v>
      </c>
      <c r="B135" s="7">
        <f t="shared" si="10"/>
        <v>1</v>
      </c>
      <c r="D135" s="11">
        <v>26085.25</v>
      </c>
      <c r="I135" s="10">
        <f t="shared" si="11"/>
        <v>1.3711001440731407</v>
      </c>
      <c r="K135" s="7">
        <f t="shared" si="12"/>
        <v>1.4</v>
      </c>
    </row>
    <row r="136" spans="1:11" x14ac:dyDescent="0.25">
      <c r="A136" t="s">
        <v>254</v>
      </c>
      <c r="B136" s="7">
        <f t="shared" si="10"/>
        <v>0</v>
      </c>
      <c r="D136" s="11">
        <v>22661.63</v>
      </c>
      <c r="I136" s="10">
        <f t="shared" si="11"/>
        <v>0.95138291580891332</v>
      </c>
      <c r="K136" s="7">
        <f t="shared" si="12"/>
        <v>1</v>
      </c>
    </row>
    <row r="137" spans="1:11" x14ac:dyDescent="0.25">
      <c r="A137" t="s">
        <v>374</v>
      </c>
      <c r="B137" s="7">
        <f t="shared" si="10"/>
        <v>5</v>
      </c>
      <c r="D137" s="11">
        <v>63819.51</v>
      </c>
      <c r="I137" s="10">
        <f t="shared" si="11"/>
        <v>5.997115594912227</v>
      </c>
      <c r="K137" s="7">
        <f t="shared" si="12"/>
        <v>6</v>
      </c>
    </row>
    <row r="138" spans="1:11" x14ac:dyDescent="0.25">
      <c r="A138" t="s">
        <v>269</v>
      </c>
      <c r="B138" s="7">
        <f t="shared" si="10"/>
        <v>1</v>
      </c>
      <c r="D138" s="11">
        <v>25958.14</v>
      </c>
      <c r="I138" s="10">
        <f t="shared" si="11"/>
        <v>1.3555171480383397</v>
      </c>
      <c r="K138" s="7">
        <f t="shared" si="12"/>
        <v>1.4</v>
      </c>
    </row>
    <row r="139" spans="1:11" x14ac:dyDescent="0.25">
      <c r="A139" t="s">
        <v>256</v>
      </c>
      <c r="B139" s="7">
        <f t="shared" si="10"/>
        <v>0</v>
      </c>
      <c r="D139" s="11">
        <v>21463.49</v>
      </c>
      <c r="I139" s="10">
        <f t="shared" si="11"/>
        <v>0.80449745542706574</v>
      </c>
      <c r="K139" s="7">
        <f t="shared" si="12"/>
        <v>0.8</v>
      </c>
    </row>
    <row r="140" spans="1:11" x14ac:dyDescent="0.25">
      <c r="A140" t="s">
        <v>258</v>
      </c>
      <c r="B140" s="7">
        <f t="shared" si="10"/>
        <v>2</v>
      </c>
      <c r="D140" s="11">
        <v>36379.360000000001</v>
      </c>
      <c r="I140" s="10">
        <f t="shared" si="11"/>
        <v>2.6331021526626071</v>
      </c>
      <c r="K140" s="7">
        <f t="shared" si="12"/>
        <v>2.6</v>
      </c>
    </row>
    <row r="141" spans="1:11" x14ac:dyDescent="0.25">
      <c r="A141" t="s">
        <v>263</v>
      </c>
      <c r="B141" s="7">
        <f t="shared" si="10"/>
        <v>0</v>
      </c>
      <c r="D141" s="11">
        <v>23039.7</v>
      </c>
      <c r="I141" s="10">
        <f t="shared" si="11"/>
        <v>0.99773224560890772</v>
      </c>
      <c r="K141" s="7">
        <f t="shared" si="12"/>
        <v>1</v>
      </c>
    </row>
    <row r="142" spans="1:11" x14ac:dyDescent="0.25">
      <c r="A142" t="s">
        <v>267</v>
      </c>
      <c r="B142" s="7">
        <f t="shared" si="10"/>
        <v>0</v>
      </c>
      <c r="D142" s="11">
        <v>18936.259999999998</v>
      </c>
      <c r="I142" s="10">
        <f t="shared" si="11"/>
        <v>0.49467277547245475</v>
      </c>
      <c r="K142" s="7">
        <f t="shared" si="12"/>
        <v>0.5</v>
      </c>
    </row>
    <row r="143" spans="1:11" x14ac:dyDescent="0.25">
      <c r="A143" t="s">
        <v>375</v>
      </c>
      <c r="B143" s="7">
        <f t="shared" si="10"/>
        <v>1</v>
      </c>
      <c r="D143" s="11">
        <v>24144.23</v>
      </c>
      <c r="I143" s="10">
        <f t="shared" si="11"/>
        <v>1.1331416281147602</v>
      </c>
      <c r="K143" s="7">
        <f t="shared" si="12"/>
        <v>1.1000000000000001</v>
      </c>
    </row>
    <row r="144" spans="1:11" x14ac:dyDescent="0.25">
      <c r="A144" t="s">
        <v>272</v>
      </c>
      <c r="B144" s="7">
        <f t="shared" si="10"/>
        <v>0</v>
      </c>
      <c r="D144" s="11">
        <v>21363.24</v>
      </c>
      <c r="I144" s="10">
        <f t="shared" si="11"/>
        <v>0.79220734959362371</v>
      </c>
      <c r="K144" s="7">
        <f t="shared" si="12"/>
        <v>0.8</v>
      </c>
    </row>
    <row r="145" spans="1:11" x14ac:dyDescent="0.25">
      <c r="A145" t="s">
        <v>274</v>
      </c>
      <c r="B145" s="7">
        <f t="shared" si="10"/>
        <v>1</v>
      </c>
      <c r="D145" s="11">
        <v>26808.12</v>
      </c>
      <c r="I145" s="10">
        <f t="shared" si="11"/>
        <v>1.4597200822658611</v>
      </c>
      <c r="K145" s="7">
        <f t="shared" si="12"/>
        <v>1.5</v>
      </c>
    </row>
    <row r="146" spans="1:11" x14ac:dyDescent="0.25">
      <c r="A146" t="s">
        <v>426</v>
      </c>
      <c r="B146" s="7">
        <f t="shared" si="10"/>
        <v>2</v>
      </c>
      <c r="D146" s="11">
        <v>32178.74</v>
      </c>
      <c r="I146" s="10">
        <f t="shared" si="11"/>
        <v>2.1181289420284597</v>
      </c>
      <c r="K146" s="7">
        <f t="shared" si="12"/>
        <v>2.1</v>
      </c>
    </row>
    <row r="147" spans="1:11" x14ac:dyDescent="0.25">
      <c r="A147" t="s">
        <v>277</v>
      </c>
      <c r="B147" s="7">
        <f t="shared" si="10"/>
        <v>3</v>
      </c>
      <c r="D147" s="11">
        <v>40388.019999999997</v>
      </c>
      <c r="I147" s="10">
        <f t="shared" si="11"/>
        <v>3.1245421092739356</v>
      </c>
      <c r="K147" s="7">
        <f t="shared" si="12"/>
        <v>3.1</v>
      </c>
    </row>
    <row r="148" spans="1:11" x14ac:dyDescent="0.25">
      <c r="A148" t="s">
        <v>368</v>
      </c>
      <c r="B148" s="7">
        <f t="shared" si="10"/>
        <v>1</v>
      </c>
      <c r="D148" s="11">
        <v>26558.26</v>
      </c>
      <c r="I148" s="10">
        <f t="shared" si="11"/>
        <v>1.4290886025297633</v>
      </c>
      <c r="K148" s="7">
        <f t="shared" si="12"/>
        <v>1.4</v>
      </c>
    </row>
    <row r="149" spans="1:11" x14ac:dyDescent="0.25">
      <c r="A149" t="s">
        <v>387</v>
      </c>
      <c r="B149" s="7">
        <f t="shared" si="10"/>
        <v>1</v>
      </c>
      <c r="D149" s="11">
        <v>31003.71</v>
      </c>
      <c r="I149" s="10">
        <f t="shared" si="11"/>
        <v>1.9740766422033282</v>
      </c>
      <c r="K149" s="7">
        <f t="shared" si="12"/>
        <v>2</v>
      </c>
    </row>
    <row r="150" spans="1:11" x14ac:dyDescent="0.25">
      <c r="A150" t="s">
        <v>16</v>
      </c>
      <c r="B150" s="7">
        <f t="shared" si="10"/>
        <v>1</v>
      </c>
      <c r="D150" s="11">
        <v>30099.64</v>
      </c>
      <c r="I150" s="10">
        <f t="shared" si="11"/>
        <v>1.8632425675814834</v>
      </c>
      <c r="K150" s="7">
        <f t="shared" si="12"/>
        <v>1.9</v>
      </c>
    </row>
    <row r="151" spans="1:11" x14ac:dyDescent="0.25">
      <c r="A151" t="s">
        <v>382</v>
      </c>
      <c r="B151" s="7">
        <f t="shared" si="10"/>
        <v>2</v>
      </c>
      <c r="D151" s="11">
        <v>36754.620000000003</v>
      </c>
      <c r="I151" s="10">
        <f t="shared" si="11"/>
        <v>2.6791069917155492</v>
      </c>
      <c r="K151" s="7">
        <f t="shared" si="12"/>
        <v>2.7</v>
      </c>
    </row>
    <row r="152" spans="1:11" x14ac:dyDescent="0.25">
      <c r="A152" t="s">
        <v>377</v>
      </c>
      <c r="B152" s="7">
        <f t="shared" si="10"/>
        <v>1</v>
      </c>
      <c r="D152" s="11">
        <v>24935.86</v>
      </c>
      <c r="I152" s="10">
        <f t="shared" si="11"/>
        <v>1.2301911690716452</v>
      </c>
      <c r="K152" s="7">
        <f t="shared" si="12"/>
        <v>1.2</v>
      </c>
    </row>
    <row r="153" spans="1:11" x14ac:dyDescent="0.25">
      <c r="A153" t="s">
        <v>282</v>
      </c>
      <c r="B153" s="7">
        <f t="shared" si="10"/>
        <v>3</v>
      </c>
      <c r="D153" s="11">
        <v>41359.129999999997</v>
      </c>
      <c r="I153" s="10">
        <f t="shared" si="11"/>
        <v>3.2435949239962687</v>
      </c>
      <c r="K153" s="7">
        <f t="shared" si="12"/>
        <v>3.2</v>
      </c>
    </row>
    <row r="154" spans="1:11" x14ac:dyDescent="0.25">
      <c r="A154" t="s">
        <v>291</v>
      </c>
      <c r="B154" s="7">
        <f t="shared" si="10"/>
        <v>1</v>
      </c>
      <c r="D154" s="11">
        <v>25468.38</v>
      </c>
      <c r="I154" s="10">
        <f t="shared" si="11"/>
        <v>1.2954752305023143</v>
      </c>
      <c r="K154" s="7">
        <f t="shared" si="12"/>
        <v>1.3</v>
      </c>
    </row>
    <row r="155" spans="1:11" x14ac:dyDescent="0.25">
      <c r="A155" t="s">
        <v>305</v>
      </c>
      <c r="B155" s="7">
        <f t="shared" si="10"/>
        <v>1</v>
      </c>
      <c r="D155" s="11">
        <v>28043.58</v>
      </c>
      <c r="I155" s="10">
        <f t="shared" si="11"/>
        <v>1.6111807720711913</v>
      </c>
      <c r="K155" s="7">
        <f t="shared" si="12"/>
        <v>1.6</v>
      </c>
    </row>
    <row r="156" spans="1:11" x14ac:dyDescent="0.25">
      <c r="A156" t="s">
        <v>379</v>
      </c>
      <c r="B156" s="7">
        <f t="shared" si="10"/>
        <v>5</v>
      </c>
      <c r="D156" s="11">
        <v>62171.28</v>
      </c>
      <c r="I156" s="10">
        <f t="shared" si="11"/>
        <v>5.7950515436618115</v>
      </c>
      <c r="K156" s="7">
        <f t="shared" si="12"/>
        <v>5.8</v>
      </c>
    </row>
    <row r="157" spans="1:11" x14ac:dyDescent="0.25">
      <c r="A157" t="s">
        <v>284</v>
      </c>
      <c r="B157" s="7">
        <f t="shared" si="10"/>
        <v>0</v>
      </c>
      <c r="D157" s="11">
        <v>14901.23</v>
      </c>
      <c r="I157" s="10">
        <f t="shared" si="11"/>
        <v>0</v>
      </c>
      <c r="K157" s="7">
        <f t="shared" si="12"/>
        <v>0</v>
      </c>
    </row>
    <row r="158" spans="1:11" x14ac:dyDescent="0.25">
      <c r="A158" t="s">
        <v>297</v>
      </c>
      <c r="B158" s="7">
        <f t="shared" si="10"/>
        <v>1</v>
      </c>
      <c r="D158" s="11">
        <v>23466.23</v>
      </c>
      <c r="I158" s="10">
        <f t="shared" si="11"/>
        <v>1.0500225083634016</v>
      </c>
      <c r="K158" s="7">
        <f t="shared" si="12"/>
        <v>1.1000000000000001</v>
      </c>
    </row>
    <row r="159" spans="1:11" x14ac:dyDescent="0.25">
      <c r="A159" t="s">
        <v>299</v>
      </c>
      <c r="B159" s="7">
        <f t="shared" si="10"/>
        <v>0</v>
      </c>
      <c r="D159" s="11">
        <v>19703.36</v>
      </c>
      <c r="I159" s="10">
        <f t="shared" si="11"/>
        <v>0.58871507158051872</v>
      </c>
      <c r="K159" s="7">
        <f t="shared" si="12"/>
        <v>0.6</v>
      </c>
    </row>
    <row r="160" spans="1:11" x14ac:dyDescent="0.25">
      <c r="A160" t="s">
        <v>378</v>
      </c>
      <c r="B160" s="7">
        <f t="shared" si="10"/>
        <v>3</v>
      </c>
      <c r="D160" s="11">
        <v>44967.81</v>
      </c>
      <c r="I160" s="10">
        <f t="shared" si="11"/>
        <v>3.6859995037371722</v>
      </c>
      <c r="K160" s="7">
        <f t="shared" si="12"/>
        <v>3.7</v>
      </c>
    </row>
    <row r="161" spans="1:11" x14ac:dyDescent="0.25">
      <c r="A161" t="s">
        <v>289</v>
      </c>
      <c r="B161" s="7">
        <f t="shared" si="10"/>
        <v>5</v>
      </c>
      <c r="D161" s="11">
        <v>62153.35</v>
      </c>
      <c r="I161" s="10">
        <f t="shared" si="11"/>
        <v>5.7928534229875597</v>
      </c>
      <c r="K161" s="7">
        <f t="shared" si="12"/>
        <v>5.8</v>
      </c>
    </row>
    <row r="162" spans="1:11" x14ac:dyDescent="0.25">
      <c r="A162" t="s">
        <v>390</v>
      </c>
      <c r="B162" s="7">
        <f t="shared" si="10"/>
        <v>3</v>
      </c>
      <c r="D162" s="11">
        <v>45453.02</v>
      </c>
      <c r="I162" s="10">
        <f t="shared" si="11"/>
        <v>3.7454836159710316</v>
      </c>
      <c r="K162" s="7">
        <f t="shared" si="12"/>
        <v>3.7</v>
      </c>
    </row>
    <row r="163" spans="1:11" x14ac:dyDescent="0.25">
      <c r="A163" t="s">
        <v>427</v>
      </c>
      <c r="B163" s="7">
        <f t="shared" si="10"/>
        <v>0</v>
      </c>
      <c r="D163" s="11">
        <v>17236.080000000002</v>
      </c>
      <c r="I163" s="10">
        <f t="shared" si="11"/>
        <v>0.2862399362115926</v>
      </c>
      <c r="K163" s="7">
        <f t="shared" si="12"/>
        <v>0.3</v>
      </c>
    </row>
    <row r="164" spans="1:11" x14ac:dyDescent="0.25">
      <c r="A164" t="s">
        <v>381</v>
      </c>
      <c r="B164" s="7">
        <f t="shared" si="10"/>
        <v>6</v>
      </c>
      <c r="D164" s="11">
        <v>67989.899999999994</v>
      </c>
      <c r="I164" s="10">
        <f t="shared" si="11"/>
        <v>6.5083827716376961</v>
      </c>
      <c r="K164" s="7">
        <f t="shared" si="12"/>
        <v>6.5</v>
      </c>
    </row>
    <row r="165" spans="1:11" x14ac:dyDescent="0.25">
      <c r="A165" t="s">
        <v>102</v>
      </c>
      <c r="B165" s="7">
        <f t="shared" ref="B165:B197" si="13">QUOTIENT(I165, 1)</f>
        <v>0</v>
      </c>
      <c r="D165" s="11">
        <v>17002.97</v>
      </c>
      <c r="I165" s="10">
        <f t="shared" ref="I165:I197" si="14">(D165 - $G$3)/$G$4*10</f>
        <v>0.25766191555489754</v>
      </c>
      <c r="K165" s="7">
        <f t="shared" si="12"/>
        <v>0.3</v>
      </c>
    </row>
    <row r="166" spans="1:11" x14ac:dyDescent="0.25">
      <c r="A166" t="s">
        <v>369</v>
      </c>
      <c r="B166" s="7">
        <f t="shared" si="13"/>
        <v>0</v>
      </c>
      <c r="D166" s="11">
        <v>22689.15</v>
      </c>
      <c r="I166" s="10">
        <f t="shared" si="14"/>
        <v>0.95475671842772958</v>
      </c>
      <c r="K166" s="7">
        <f t="shared" si="12"/>
        <v>1</v>
      </c>
    </row>
    <row r="167" spans="1:11" x14ac:dyDescent="0.25">
      <c r="A167" t="s">
        <v>280</v>
      </c>
      <c r="B167" s="7">
        <f t="shared" si="13"/>
        <v>3</v>
      </c>
      <c r="D167" s="11">
        <v>39487.4</v>
      </c>
      <c r="I167" s="10">
        <f t="shared" si="14"/>
        <v>3.0141309859251626</v>
      </c>
      <c r="K167" s="7">
        <f t="shared" si="12"/>
        <v>3</v>
      </c>
    </row>
    <row r="168" spans="1:11" x14ac:dyDescent="0.25">
      <c r="A168" t="s">
        <v>295</v>
      </c>
      <c r="B168" s="7">
        <f t="shared" si="13"/>
        <v>2</v>
      </c>
      <c r="D168" s="11">
        <v>32970.379999999997</v>
      </c>
      <c r="I168" s="10">
        <f t="shared" si="14"/>
        <v>2.2151797089310632</v>
      </c>
      <c r="K168" s="7">
        <f t="shared" si="12"/>
        <v>2.2000000000000002</v>
      </c>
    </row>
    <row r="169" spans="1:11" x14ac:dyDescent="0.25">
      <c r="A169" t="s">
        <v>301</v>
      </c>
      <c r="B169" s="7">
        <f t="shared" si="13"/>
        <v>0</v>
      </c>
      <c r="D169" s="11">
        <v>18002.259999999998</v>
      </c>
      <c r="I169" s="10">
        <f t="shared" si="14"/>
        <v>0.38016944531350355</v>
      </c>
      <c r="K169" s="7">
        <f t="shared" si="12"/>
        <v>0.4</v>
      </c>
    </row>
    <row r="170" spans="1:11" x14ac:dyDescent="0.25">
      <c r="A170" t="s">
        <v>60</v>
      </c>
      <c r="B170" s="7">
        <f t="shared" si="13"/>
        <v>0</v>
      </c>
      <c r="D170" s="11">
        <v>17047.95</v>
      </c>
      <c r="I170" s="10">
        <f t="shared" si="14"/>
        <v>0.26317621939916902</v>
      </c>
      <c r="K170" s="7">
        <f t="shared" si="12"/>
        <v>0.3</v>
      </c>
    </row>
    <row r="171" spans="1:11" x14ac:dyDescent="0.25">
      <c r="A171" t="s">
        <v>383</v>
      </c>
      <c r="B171" s="7">
        <f t="shared" si="13"/>
        <v>3</v>
      </c>
      <c r="D171" s="11">
        <v>40283.18</v>
      </c>
      <c r="I171" s="10">
        <f t="shared" si="14"/>
        <v>3.1116892943554513</v>
      </c>
      <c r="K171" s="7">
        <f t="shared" si="12"/>
        <v>3.1</v>
      </c>
    </row>
    <row r="172" spans="1:11" x14ac:dyDescent="0.25">
      <c r="A172" t="s">
        <v>385</v>
      </c>
      <c r="B172" s="7">
        <f t="shared" si="13"/>
        <v>0</v>
      </c>
      <c r="D172" s="11">
        <v>19591.13</v>
      </c>
      <c r="I172" s="10">
        <f t="shared" si="14"/>
        <v>0.57495628277565891</v>
      </c>
      <c r="K172" s="7">
        <f t="shared" si="12"/>
        <v>0.6</v>
      </c>
    </row>
    <row r="173" spans="1:11" x14ac:dyDescent="0.25">
      <c r="A173" t="s">
        <v>314</v>
      </c>
      <c r="B173" s="7">
        <f t="shared" si="13"/>
        <v>2</v>
      </c>
      <c r="D173" s="11">
        <v>35255.32</v>
      </c>
      <c r="I173" s="10">
        <f t="shared" si="14"/>
        <v>2.4953009500588945</v>
      </c>
      <c r="K173" s="7">
        <f t="shared" si="12"/>
        <v>2.5</v>
      </c>
    </row>
    <row r="174" spans="1:11" x14ac:dyDescent="0.25">
      <c r="A174" t="s">
        <v>401</v>
      </c>
      <c r="B174" s="7">
        <f t="shared" si="13"/>
        <v>3</v>
      </c>
      <c r="D174" s="11">
        <v>44298.82</v>
      </c>
      <c r="I174" s="10">
        <f t="shared" si="14"/>
        <v>3.6039849610786749</v>
      </c>
      <c r="K174" s="7">
        <f t="shared" si="12"/>
        <v>3.6</v>
      </c>
    </row>
    <row r="175" spans="1:11" x14ac:dyDescent="0.25">
      <c r="A175" t="s">
        <v>312</v>
      </c>
      <c r="B175" s="7">
        <f t="shared" si="13"/>
        <v>1</v>
      </c>
      <c r="D175" s="11">
        <v>23662.25</v>
      </c>
      <c r="I175" s="10">
        <f t="shared" si="14"/>
        <v>1.0740534963481527</v>
      </c>
      <c r="K175" s="7">
        <f t="shared" si="12"/>
        <v>1.1000000000000001</v>
      </c>
    </row>
    <row r="176" spans="1:11" x14ac:dyDescent="0.25">
      <c r="A176" t="s">
        <v>318</v>
      </c>
      <c r="B176" s="7">
        <f t="shared" si="13"/>
        <v>2</v>
      </c>
      <c r="D176" s="11">
        <v>34909.620000000003</v>
      </c>
      <c r="I176" s="10">
        <f t="shared" si="14"/>
        <v>2.4529200065514543</v>
      </c>
      <c r="K176" s="7">
        <f t="shared" si="12"/>
        <v>2.5</v>
      </c>
    </row>
    <row r="177" spans="1:11" x14ac:dyDescent="0.25">
      <c r="A177" t="s">
        <v>310</v>
      </c>
      <c r="B177" s="7">
        <f t="shared" si="13"/>
        <v>4</v>
      </c>
      <c r="D177" s="11">
        <v>49336.86</v>
      </c>
      <c r="I177" s="10">
        <f t="shared" si="14"/>
        <v>4.2216213181172222</v>
      </c>
      <c r="K177" s="7">
        <f t="shared" si="12"/>
        <v>4.2</v>
      </c>
    </row>
    <row r="178" spans="1:11" x14ac:dyDescent="0.25">
      <c r="A178" t="s">
        <v>320</v>
      </c>
      <c r="B178" s="7">
        <f t="shared" si="13"/>
        <v>2</v>
      </c>
      <c r="D178" s="11">
        <v>32538.75</v>
      </c>
      <c r="I178" s="10">
        <f t="shared" si="14"/>
        <v>2.1622642138598556</v>
      </c>
      <c r="K178" s="7">
        <f t="shared" si="12"/>
        <v>2.2000000000000002</v>
      </c>
    </row>
    <row r="179" spans="1:11" x14ac:dyDescent="0.25">
      <c r="A179" t="s">
        <v>384</v>
      </c>
      <c r="B179" s="7">
        <f t="shared" si="13"/>
        <v>1</v>
      </c>
      <c r="D179" s="11">
        <v>28909.56</v>
      </c>
      <c r="I179" s="10">
        <f t="shared" si="14"/>
        <v>1.7173452194491876</v>
      </c>
      <c r="K179" s="7">
        <f t="shared" si="12"/>
        <v>1.7</v>
      </c>
    </row>
    <row r="180" spans="1:11" x14ac:dyDescent="0.25">
      <c r="A180" t="s">
        <v>323</v>
      </c>
      <c r="B180" s="7">
        <f t="shared" si="13"/>
        <v>1</v>
      </c>
      <c r="D180" s="11">
        <v>23405.919999999998</v>
      </c>
      <c r="I180" s="10">
        <f t="shared" si="14"/>
        <v>1.0426288297318314</v>
      </c>
      <c r="K180" s="7">
        <f t="shared" si="12"/>
        <v>1</v>
      </c>
    </row>
    <row r="181" spans="1:11" x14ac:dyDescent="0.25">
      <c r="A181" t="s">
        <v>325</v>
      </c>
      <c r="B181" s="7">
        <f t="shared" si="13"/>
        <v>0</v>
      </c>
      <c r="D181" s="11">
        <v>23005.72</v>
      </c>
      <c r="I181" s="10">
        <f t="shared" si="14"/>
        <v>0.9935664820555874</v>
      </c>
      <c r="K181" s="7">
        <f t="shared" si="12"/>
        <v>1</v>
      </c>
    </row>
    <row r="182" spans="1:11" x14ac:dyDescent="0.25">
      <c r="A182" t="s">
        <v>316</v>
      </c>
      <c r="B182" s="7">
        <f t="shared" si="13"/>
        <v>2</v>
      </c>
      <c r="D182" s="11">
        <v>34468.07</v>
      </c>
      <c r="I182" s="10">
        <f t="shared" si="14"/>
        <v>2.3987883733269517</v>
      </c>
      <c r="K182" s="7">
        <f t="shared" si="12"/>
        <v>2.4</v>
      </c>
    </row>
    <row r="183" spans="1:11" x14ac:dyDescent="0.25">
      <c r="A183" t="s">
        <v>329</v>
      </c>
      <c r="B183" s="7">
        <f t="shared" si="13"/>
        <v>3</v>
      </c>
      <c r="D183" s="11">
        <v>46651.42</v>
      </c>
      <c r="I183" s="10">
        <f t="shared" si="14"/>
        <v>3.8924009509415747</v>
      </c>
      <c r="K183" s="7">
        <f t="shared" si="12"/>
        <v>3.9</v>
      </c>
    </row>
    <row r="184" spans="1:11" x14ac:dyDescent="0.25">
      <c r="A184" t="s">
        <v>331</v>
      </c>
      <c r="B184" s="7">
        <f t="shared" si="13"/>
        <v>2</v>
      </c>
      <c r="D184" s="11">
        <v>34975.040000000001</v>
      </c>
      <c r="I184" s="10">
        <f t="shared" si="14"/>
        <v>2.4609401434454568</v>
      </c>
      <c r="K184" s="7">
        <f t="shared" si="12"/>
        <v>2.5</v>
      </c>
    </row>
    <row r="185" spans="1:11" x14ac:dyDescent="0.25">
      <c r="A185" t="s">
        <v>351</v>
      </c>
      <c r="B185" s="7">
        <f t="shared" si="13"/>
        <v>1</v>
      </c>
      <c r="D185" s="11">
        <v>30806.92</v>
      </c>
      <c r="I185" s="10">
        <f t="shared" si="14"/>
        <v>1.9499512563982104</v>
      </c>
      <c r="K185" s="7">
        <f t="shared" si="12"/>
        <v>1.9</v>
      </c>
    </row>
    <row r="186" spans="1:11" x14ac:dyDescent="0.25">
      <c r="A186" t="s">
        <v>411</v>
      </c>
      <c r="B186" s="7">
        <f t="shared" si="13"/>
        <v>0</v>
      </c>
      <c r="D186" s="11">
        <v>20120.900000000001</v>
      </c>
      <c r="I186" s="10">
        <f t="shared" si="14"/>
        <v>0.63990320913359</v>
      </c>
      <c r="K186" s="7">
        <f t="shared" si="12"/>
        <v>0.6</v>
      </c>
    </row>
    <row r="187" spans="1:11" x14ac:dyDescent="0.25">
      <c r="A187" t="s">
        <v>412</v>
      </c>
      <c r="B187" s="7">
        <f t="shared" si="13"/>
        <v>1</v>
      </c>
      <c r="D187" s="11">
        <v>24305.79</v>
      </c>
      <c r="I187" s="10">
        <f t="shared" si="14"/>
        <v>1.1529480071516771</v>
      </c>
      <c r="K187" s="7">
        <f t="shared" si="12"/>
        <v>1.2</v>
      </c>
    </row>
    <row r="188" spans="1:11" x14ac:dyDescent="0.25">
      <c r="A188" t="s">
        <v>389</v>
      </c>
      <c r="B188" s="7">
        <f t="shared" si="13"/>
        <v>1</v>
      </c>
      <c r="D188" s="11">
        <v>27290.59</v>
      </c>
      <c r="I188" s="10">
        <f t="shared" si="14"/>
        <v>1.518868285372702</v>
      </c>
      <c r="K188" s="7">
        <f t="shared" ref="K188:K197" si="15">ROUND(I188, 1)</f>
        <v>1.5</v>
      </c>
    </row>
    <row r="189" spans="1:11" x14ac:dyDescent="0.25">
      <c r="A189" t="s">
        <v>333</v>
      </c>
      <c r="B189" s="7">
        <f t="shared" si="13"/>
        <v>1</v>
      </c>
      <c r="D189" s="11">
        <v>23941.71</v>
      </c>
      <c r="I189" s="10">
        <f t="shared" si="14"/>
        <v>1.1083137754126287</v>
      </c>
      <c r="K189" s="7">
        <f t="shared" si="15"/>
        <v>1.1000000000000001</v>
      </c>
    </row>
    <row r="190" spans="1:11" x14ac:dyDescent="0.25">
      <c r="A190" t="s">
        <v>336</v>
      </c>
      <c r="B190" s="7">
        <f t="shared" si="13"/>
        <v>2</v>
      </c>
      <c r="D190" s="11">
        <v>35452.49</v>
      </c>
      <c r="I190" s="10">
        <f t="shared" si="14"/>
        <v>2.5194729218013356</v>
      </c>
      <c r="K190" s="7">
        <f t="shared" si="15"/>
        <v>2.5</v>
      </c>
    </row>
    <row r="191" spans="1:11" x14ac:dyDescent="0.25">
      <c r="A191" t="s">
        <v>342</v>
      </c>
      <c r="B191" s="7">
        <f t="shared" si="13"/>
        <v>4</v>
      </c>
      <c r="D191" s="11">
        <v>47730.23</v>
      </c>
      <c r="I191" s="10">
        <f t="shared" si="14"/>
        <v>4.0246572010580399</v>
      </c>
      <c r="K191" s="7">
        <f t="shared" si="15"/>
        <v>4</v>
      </c>
    </row>
    <row r="192" spans="1:11" x14ac:dyDescent="0.25">
      <c r="A192" t="s">
        <v>388</v>
      </c>
      <c r="B192" s="7">
        <f t="shared" si="13"/>
        <v>1</v>
      </c>
      <c r="D192" s="11">
        <v>27375.599999999999</v>
      </c>
      <c r="I192" s="10">
        <f t="shared" si="14"/>
        <v>1.5292900499303168</v>
      </c>
      <c r="K192" s="7">
        <f t="shared" si="15"/>
        <v>1.5</v>
      </c>
    </row>
    <row r="193" spans="1:11" x14ac:dyDescent="0.25">
      <c r="A193" t="s">
        <v>413</v>
      </c>
      <c r="B193" s="7">
        <f t="shared" si="13"/>
        <v>1</v>
      </c>
      <c r="D193" s="11">
        <v>26376.66</v>
      </c>
      <c r="I193" s="10">
        <f t="shared" si="14"/>
        <v>1.4068254282718773</v>
      </c>
      <c r="K193" s="7">
        <f t="shared" si="15"/>
        <v>1.4</v>
      </c>
    </row>
    <row r="194" spans="1:11" x14ac:dyDescent="0.25">
      <c r="A194" t="s">
        <v>363</v>
      </c>
      <c r="B194" s="7">
        <f t="shared" si="13"/>
        <v>4</v>
      </c>
      <c r="D194" s="11">
        <v>53836.04</v>
      </c>
      <c r="I194" s="10">
        <f t="shared" si="14"/>
        <v>4.7731963641392232</v>
      </c>
      <c r="K194" s="7">
        <f t="shared" si="15"/>
        <v>4.8</v>
      </c>
    </row>
    <row r="195" spans="1:11" x14ac:dyDescent="0.25">
      <c r="A195" t="s">
        <v>414</v>
      </c>
      <c r="B195" s="7">
        <f t="shared" si="13"/>
        <v>3</v>
      </c>
      <c r="D195" s="11">
        <v>44559.64</v>
      </c>
      <c r="I195" s="10">
        <f t="shared" si="14"/>
        <v>3.635960077322848</v>
      </c>
      <c r="K195" s="7">
        <f t="shared" si="15"/>
        <v>3.6</v>
      </c>
    </row>
    <row r="196" spans="1:11" x14ac:dyDescent="0.25">
      <c r="A196" t="s">
        <v>348</v>
      </c>
      <c r="B196" s="7">
        <f t="shared" si="13"/>
        <v>4</v>
      </c>
      <c r="D196" s="11">
        <v>51675.32</v>
      </c>
      <c r="I196" s="10">
        <f t="shared" si="14"/>
        <v>4.5083038207333894</v>
      </c>
      <c r="K196" s="7">
        <f t="shared" si="15"/>
        <v>4.5</v>
      </c>
    </row>
    <row r="197" spans="1:11" x14ac:dyDescent="0.25">
      <c r="A197" t="s">
        <v>350</v>
      </c>
      <c r="B197" s="7">
        <f t="shared" si="13"/>
        <v>5</v>
      </c>
      <c r="D197" s="11">
        <v>56253.68</v>
      </c>
      <c r="I197" s="10">
        <f t="shared" si="14"/>
        <v>5.0695859049588021</v>
      </c>
      <c r="K197" s="7">
        <f t="shared" si="15"/>
        <v>5.0999999999999996</v>
      </c>
    </row>
    <row r="198" spans="1:11" x14ac:dyDescent="0.25">
      <c r="B198" s="7">
        <f>SUM(B2:B197)</f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E188-B483-410B-A5F9-284479CD95E5}">
  <dimension ref="A1:K103"/>
  <sheetViews>
    <sheetView topLeftCell="A89" workbookViewId="0">
      <selection activeCell="A51" sqref="A51"/>
    </sheetView>
  </sheetViews>
  <sheetFormatPr defaultRowHeight="15" x14ac:dyDescent="0.25"/>
  <cols>
    <col min="1" max="1" width="37.140625" customWidth="1"/>
    <col min="2" max="2" width="19" customWidth="1"/>
    <col min="3" max="3" width="9.28515625" customWidth="1"/>
    <col min="4" max="4" width="11.85546875" customWidth="1"/>
    <col min="6" max="6" width="11.85546875" customWidth="1"/>
    <col min="7" max="7" width="10.5703125" bestFit="1" customWidth="1"/>
    <col min="9" max="9" width="18.28515625" customWidth="1"/>
    <col min="11" max="11" width="28.28515625" customWidth="1"/>
  </cols>
  <sheetData>
    <row r="1" spans="1:11" x14ac:dyDescent="0.25">
      <c r="A1" s="3" t="s">
        <v>0</v>
      </c>
      <c r="B1" t="s">
        <v>407</v>
      </c>
      <c r="D1" s="3" t="s">
        <v>402</v>
      </c>
      <c r="I1" t="s">
        <v>406</v>
      </c>
      <c r="K1" t="s">
        <v>416</v>
      </c>
    </row>
    <row r="2" spans="1:11" x14ac:dyDescent="0.25">
      <c r="A2" s="1" t="s">
        <v>3</v>
      </c>
      <c r="B2" s="7">
        <f>QUOTIENT(I2, 1)</f>
        <v>4</v>
      </c>
      <c r="D2" s="2">
        <v>0.27172123999999998</v>
      </c>
      <c r="F2" t="s">
        <v>403</v>
      </c>
      <c r="G2" s="4">
        <f>(MAX(D2:D102))</f>
        <v>0.59014820999999995</v>
      </c>
      <c r="I2">
        <f>(D2 - $G$3)/$G$4*10</f>
        <v>4.5981054323867312</v>
      </c>
      <c r="K2" s="7">
        <f>ROUND(I2, 1)</f>
        <v>4.5999999999999996</v>
      </c>
    </row>
    <row r="3" spans="1:11" x14ac:dyDescent="0.25">
      <c r="A3" s="1" t="s">
        <v>7</v>
      </c>
      <c r="B3" s="7">
        <f t="shared" ref="B3:B66" si="0">QUOTIENT(I3, 1)</f>
        <v>0</v>
      </c>
      <c r="D3" s="2">
        <v>2.7478799999999999E-3</v>
      </c>
      <c r="F3" t="s">
        <v>404</v>
      </c>
      <c r="G3" s="4">
        <f>(MIN(D2:D102))</f>
        <v>6.7544999999999997E-4</v>
      </c>
      <c r="I3">
        <f t="shared" ref="I3:I66" si="1">(D3 - $G$3)/$G$4*10</f>
        <v>3.5157349764559101E-2</v>
      </c>
      <c r="K3" s="7">
        <f t="shared" ref="K3:K67" si="2">ROUND(I3, 1)</f>
        <v>0</v>
      </c>
    </row>
    <row r="4" spans="1:11" x14ac:dyDescent="0.25">
      <c r="A4" s="1" t="s">
        <v>93</v>
      </c>
      <c r="B4" s="7">
        <f t="shared" si="0"/>
        <v>0</v>
      </c>
      <c r="D4" s="2">
        <v>8.1522599999999997E-3</v>
      </c>
      <c r="F4" t="s">
        <v>405</v>
      </c>
      <c r="G4" s="6">
        <f>G2-G3</f>
        <v>0.58947275999999993</v>
      </c>
      <c r="I4">
        <f t="shared" si="1"/>
        <v>0.12683893993676654</v>
      </c>
      <c r="K4" s="7">
        <f t="shared" si="2"/>
        <v>0.1</v>
      </c>
    </row>
    <row r="5" spans="1:11" x14ac:dyDescent="0.25">
      <c r="A5" s="1" t="s">
        <v>5</v>
      </c>
      <c r="B5" s="7">
        <f t="shared" si="0"/>
        <v>4</v>
      </c>
      <c r="D5" s="2">
        <v>0.28243506000000002</v>
      </c>
      <c r="I5">
        <f t="shared" si="1"/>
        <v>4.7798580209202548</v>
      </c>
      <c r="K5" s="7">
        <f t="shared" si="2"/>
        <v>4.8</v>
      </c>
    </row>
    <row r="6" spans="1:11" x14ac:dyDescent="0.25">
      <c r="A6" s="1" t="s">
        <v>14</v>
      </c>
      <c r="B6" s="7">
        <f t="shared" si="0"/>
        <v>0</v>
      </c>
      <c r="D6" s="2">
        <v>6.7544999999999997E-4</v>
      </c>
      <c r="I6">
        <f t="shared" si="1"/>
        <v>0</v>
      </c>
      <c r="K6" s="7">
        <f t="shared" si="2"/>
        <v>0</v>
      </c>
    </row>
    <row r="7" spans="1:11" x14ac:dyDescent="0.25">
      <c r="A7" s="1" t="s">
        <v>32</v>
      </c>
      <c r="B7" s="7">
        <f t="shared" si="0"/>
        <v>3</v>
      </c>
      <c r="D7" s="2">
        <v>0.19791469</v>
      </c>
      <c r="I7">
        <f t="shared" si="1"/>
        <v>3.3460280675225778</v>
      </c>
      <c r="K7" s="7">
        <f t="shared" si="2"/>
        <v>3.3</v>
      </c>
    </row>
    <row r="8" spans="1:11" x14ac:dyDescent="0.25">
      <c r="A8" s="1" t="s">
        <v>50</v>
      </c>
      <c r="B8" s="7">
        <f t="shared" si="0"/>
        <v>0</v>
      </c>
      <c r="D8" s="2">
        <v>8.5288599999999992E-3</v>
      </c>
      <c r="I8">
        <f t="shared" si="1"/>
        <v>0.13322769995342959</v>
      </c>
      <c r="K8" s="7">
        <f t="shared" si="2"/>
        <v>0.1</v>
      </c>
    </row>
    <row r="9" spans="1:11" x14ac:dyDescent="0.25">
      <c r="A9" s="1" t="s">
        <v>43</v>
      </c>
      <c r="B9" s="7">
        <f t="shared" si="0"/>
        <v>0</v>
      </c>
      <c r="D9" s="2">
        <v>1.7108829999999998E-2</v>
      </c>
      <c r="I9">
        <f t="shared" si="1"/>
        <v>0.27878099066019607</v>
      </c>
      <c r="K9" s="7">
        <f t="shared" si="2"/>
        <v>0.3</v>
      </c>
    </row>
    <row r="10" spans="1:11" x14ac:dyDescent="0.25">
      <c r="A10" s="1" t="s">
        <v>29</v>
      </c>
      <c r="B10" s="7">
        <f t="shared" si="0"/>
        <v>6</v>
      </c>
      <c r="D10" s="2">
        <v>0.36767483000000001</v>
      </c>
      <c r="I10">
        <f t="shared" si="1"/>
        <v>6.2258921005951153</v>
      </c>
      <c r="K10" s="7">
        <f t="shared" si="2"/>
        <v>6.2</v>
      </c>
    </row>
    <row r="11" spans="1:11" x14ac:dyDescent="0.25">
      <c r="A11" s="1" t="s">
        <v>53</v>
      </c>
      <c r="B11" s="7">
        <f t="shared" si="0"/>
        <v>2</v>
      </c>
      <c r="D11" s="2">
        <v>0.17486399</v>
      </c>
      <c r="I11">
        <f t="shared" si="1"/>
        <v>2.9549887937145733</v>
      </c>
      <c r="K11" s="7">
        <f t="shared" si="2"/>
        <v>3</v>
      </c>
    </row>
    <row r="12" spans="1:11" x14ac:dyDescent="0.25">
      <c r="A12" s="1" t="s">
        <v>356</v>
      </c>
      <c r="B12" s="7">
        <f t="shared" si="0"/>
        <v>1</v>
      </c>
      <c r="D12" s="2">
        <v>9.3749390000000002E-2</v>
      </c>
      <c r="I12">
        <f t="shared" si="1"/>
        <v>1.5789353862594093</v>
      </c>
      <c r="K12" s="7">
        <f t="shared" si="2"/>
        <v>1.6</v>
      </c>
    </row>
    <row r="13" spans="1:11" x14ac:dyDescent="0.25">
      <c r="A13" s="1" t="s">
        <v>355</v>
      </c>
      <c r="B13" s="7">
        <f t="shared" si="0"/>
        <v>0</v>
      </c>
      <c r="D13" s="2">
        <v>8.3075000000000006E-3</v>
      </c>
      <c r="I13">
        <f t="shared" si="1"/>
        <v>0.12947247978006654</v>
      </c>
      <c r="K13" s="7">
        <f t="shared" si="2"/>
        <v>0.1</v>
      </c>
    </row>
    <row r="14" spans="1:11" x14ac:dyDescent="0.25">
      <c r="A14" s="1" t="s">
        <v>48</v>
      </c>
      <c r="B14" s="7">
        <f t="shared" si="0"/>
        <v>0</v>
      </c>
      <c r="D14" s="2">
        <v>1.6346039999999999E-2</v>
      </c>
      <c r="I14">
        <f t="shared" si="1"/>
        <v>0.26584078287179885</v>
      </c>
      <c r="K14" s="7">
        <f t="shared" si="2"/>
        <v>0.3</v>
      </c>
    </row>
    <row r="15" spans="1:11" x14ac:dyDescent="0.25">
      <c r="A15" s="1" t="s">
        <v>354</v>
      </c>
      <c r="B15" s="7">
        <f t="shared" si="0"/>
        <v>8</v>
      </c>
      <c r="D15" s="2">
        <v>0.51905924000000003</v>
      </c>
      <c r="I15">
        <f t="shared" si="1"/>
        <v>8.7940245109884305</v>
      </c>
      <c r="K15" s="7">
        <f t="shared" si="2"/>
        <v>8.8000000000000007</v>
      </c>
    </row>
    <row r="16" spans="1:11" x14ac:dyDescent="0.25">
      <c r="A16" s="1" t="s">
        <v>25</v>
      </c>
      <c r="B16" s="7">
        <f t="shared" si="0"/>
        <v>6</v>
      </c>
      <c r="D16" s="2">
        <v>0.40317395</v>
      </c>
      <c r="I16">
        <f t="shared" si="1"/>
        <v>6.8281102590728713</v>
      </c>
      <c r="K16" s="7">
        <f t="shared" si="2"/>
        <v>6.8</v>
      </c>
    </row>
    <row r="17" spans="1:11" x14ac:dyDescent="0.25">
      <c r="A17" s="1" t="s">
        <v>177</v>
      </c>
      <c r="B17" s="7">
        <f t="shared" si="0"/>
        <v>2</v>
      </c>
      <c r="D17" s="2">
        <v>0.17034811999999999</v>
      </c>
      <c r="I17">
        <f t="shared" si="1"/>
        <v>2.8783801646746152</v>
      </c>
      <c r="K17" s="7">
        <f t="shared" si="2"/>
        <v>2.9</v>
      </c>
    </row>
    <row r="18" spans="1:11" x14ac:dyDescent="0.25">
      <c r="A18" s="1" t="s">
        <v>67</v>
      </c>
      <c r="B18" s="7">
        <f t="shared" si="0"/>
        <v>4</v>
      </c>
      <c r="D18" s="2">
        <v>0.24268993999999999</v>
      </c>
      <c r="I18">
        <f t="shared" si="1"/>
        <v>4.105609392366155</v>
      </c>
      <c r="K18" s="7">
        <f t="shared" si="2"/>
        <v>4.0999999999999996</v>
      </c>
    </row>
    <row r="19" spans="1:11" x14ac:dyDescent="0.25">
      <c r="A19" s="1" t="s">
        <v>358</v>
      </c>
      <c r="B19" s="7">
        <f t="shared" si="0"/>
        <v>7</v>
      </c>
      <c r="D19" s="2">
        <v>0.46486375000000002</v>
      </c>
      <c r="I19">
        <f t="shared" si="1"/>
        <v>7.8746352927317629</v>
      </c>
      <c r="K19" s="7">
        <f t="shared" si="2"/>
        <v>7.9</v>
      </c>
    </row>
    <row r="20" spans="1:11" x14ac:dyDescent="0.25">
      <c r="A20" s="1" t="s">
        <v>308</v>
      </c>
      <c r="B20" s="7">
        <f t="shared" si="0"/>
        <v>9</v>
      </c>
      <c r="D20" s="2">
        <v>0.53344195999999999</v>
      </c>
      <c r="I20">
        <f t="shared" si="1"/>
        <v>9.0380174649630973</v>
      </c>
      <c r="K20" s="7">
        <f t="shared" si="2"/>
        <v>9</v>
      </c>
    </row>
    <row r="21" spans="1:11" x14ac:dyDescent="0.25">
      <c r="A21" s="1" t="s">
        <v>64</v>
      </c>
      <c r="B21" s="7">
        <f t="shared" si="0"/>
        <v>0</v>
      </c>
      <c r="D21" s="2">
        <v>1.5957510000000001E-2</v>
      </c>
      <c r="I21">
        <f t="shared" si="1"/>
        <v>0.25924963860925487</v>
      </c>
      <c r="K21" s="7">
        <f t="shared" si="2"/>
        <v>0.3</v>
      </c>
    </row>
    <row r="22" spans="1:11" x14ac:dyDescent="0.25">
      <c r="A22" s="1" t="s">
        <v>72</v>
      </c>
      <c r="B22" s="7">
        <f t="shared" si="0"/>
        <v>0</v>
      </c>
      <c r="D22" s="2">
        <v>1.9657270000000001E-2</v>
      </c>
      <c r="I22">
        <f t="shared" si="1"/>
        <v>0.3220135227283446</v>
      </c>
      <c r="K22" s="7">
        <f t="shared" si="2"/>
        <v>0.3</v>
      </c>
    </row>
    <row r="23" spans="1:11" x14ac:dyDescent="0.25">
      <c r="A23" s="1" t="s">
        <v>74</v>
      </c>
      <c r="B23" s="7">
        <f t="shared" si="0"/>
        <v>3</v>
      </c>
      <c r="D23" s="2">
        <v>0.18077140999999999</v>
      </c>
      <c r="I23">
        <f t="shared" si="1"/>
        <v>3.0552041115521611</v>
      </c>
      <c r="K23" s="7">
        <f t="shared" si="2"/>
        <v>3.1</v>
      </c>
    </row>
    <row r="24" spans="1:11" x14ac:dyDescent="0.25">
      <c r="A24" s="1" t="s">
        <v>70</v>
      </c>
      <c r="B24" s="7">
        <f t="shared" si="0"/>
        <v>1</v>
      </c>
      <c r="D24" s="2">
        <v>0.11167630000000001</v>
      </c>
      <c r="I24">
        <f t="shared" si="1"/>
        <v>1.8830530862868036</v>
      </c>
      <c r="K24" s="7">
        <f t="shared" si="2"/>
        <v>1.9</v>
      </c>
    </row>
    <row r="25" spans="1:11" x14ac:dyDescent="0.25">
      <c r="A25" s="1" t="s">
        <v>399</v>
      </c>
      <c r="B25" s="7">
        <f t="shared" si="0"/>
        <v>6</v>
      </c>
      <c r="D25" s="2">
        <v>0.38901683999999997</v>
      </c>
      <c r="I25">
        <f t="shared" si="1"/>
        <v>6.5879446235988928</v>
      </c>
      <c r="K25" s="7">
        <f t="shared" si="2"/>
        <v>6.6</v>
      </c>
    </row>
    <row r="26" spans="1:11" x14ac:dyDescent="0.25">
      <c r="A26" s="1" t="s">
        <v>359</v>
      </c>
      <c r="B26" s="7">
        <f t="shared" si="0"/>
        <v>3</v>
      </c>
      <c r="D26" s="2">
        <v>0.235871</v>
      </c>
      <c r="I26">
        <f t="shared" si="1"/>
        <v>3.9899307645700204</v>
      </c>
      <c r="K26" s="7">
        <f>ROUND(I26, 1)</f>
        <v>4</v>
      </c>
    </row>
    <row r="27" spans="1:11" x14ac:dyDescent="0.25">
      <c r="A27" s="1" t="s">
        <v>362</v>
      </c>
      <c r="B27" s="7">
        <f t="shared" si="0"/>
        <v>0</v>
      </c>
      <c r="D27" s="2">
        <v>1.510326E-2</v>
      </c>
      <c r="I27">
        <f t="shared" si="1"/>
        <v>0.24475787481681094</v>
      </c>
      <c r="K27" s="7">
        <f t="shared" si="2"/>
        <v>0.2</v>
      </c>
    </row>
    <row r="28" spans="1:11" x14ac:dyDescent="0.25">
      <c r="A28" s="1" t="s">
        <v>95</v>
      </c>
      <c r="B28" s="7">
        <f t="shared" si="0"/>
        <v>0</v>
      </c>
      <c r="D28" s="2">
        <v>1.7952880000000001E-2</v>
      </c>
      <c r="I28">
        <f t="shared" si="1"/>
        <v>0.29309971846705862</v>
      </c>
      <c r="K28" s="7">
        <f t="shared" si="2"/>
        <v>0.3</v>
      </c>
    </row>
    <row r="29" spans="1:11" x14ac:dyDescent="0.25">
      <c r="A29" s="1" t="s">
        <v>97</v>
      </c>
      <c r="B29" s="7">
        <f t="shared" si="0"/>
        <v>0</v>
      </c>
      <c r="D29" s="2">
        <v>1.9424960000000002E-2</v>
      </c>
      <c r="I29">
        <f t="shared" si="1"/>
        <v>0.31807254333516616</v>
      </c>
      <c r="K29" s="7">
        <f t="shared" si="2"/>
        <v>0.3</v>
      </c>
    </row>
    <row r="30" spans="1:11" x14ac:dyDescent="0.25">
      <c r="A30" s="1" t="s">
        <v>380</v>
      </c>
      <c r="B30" s="7">
        <f t="shared" si="0"/>
        <v>0</v>
      </c>
      <c r="D30" s="2">
        <v>3.246251E-2</v>
      </c>
      <c r="I30">
        <f t="shared" si="1"/>
        <v>0.53924561331722953</v>
      </c>
      <c r="K30" s="7">
        <f t="shared" si="2"/>
        <v>0.5</v>
      </c>
    </row>
    <row r="31" spans="1:11" x14ac:dyDescent="0.25">
      <c r="A31" s="1" t="s">
        <v>303</v>
      </c>
      <c r="B31" s="7">
        <f t="shared" si="0"/>
        <v>1</v>
      </c>
      <c r="D31" s="2">
        <v>8.1271319999999994E-2</v>
      </c>
      <c r="I31">
        <f t="shared" si="1"/>
        <v>1.3672535097296101</v>
      </c>
      <c r="K31" s="7">
        <f t="shared" si="2"/>
        <v>1.4</v>
      </c>
    </row>
    <row r="32" spans="1:11" x14ac:dyDescent="0.25">
      <c r="A32" s="1" t="s">
        <v>106</v>
      </c>
      <c r="B32" s="7">
        <f t="shared" si="0"/>
        <v>8</v>
      </c>
      <c r="D32" s="2">
        <v>0.48879027000000003</v>
      </c>
      <c r="I32">
        <f t="shared" si="1"/>
        <v>8.2805322505487808</v>
      </c>
      <c r="K32" s="7">
        <f t="shared" si="2"/>
        <v>8.3000000000000007</v>
      </c>
    </row>
    <row r="33" spans="1:11" x14ac:dyDescent="0.25">
      <c r="A33" s="1" t="s">
        <v>115</v>
      </c>
      <c r="B33" s="7">
        <f t="shared" si="0"/>
        <v>1</v>
      </c>
      <c r="D33" s="2">
        <v>6.5788689999999997E-2</v>
      </c>
      <c r="I33">
        <f t="shared" si="1"/>
        <v>1.1046013389999567</v>
      </c>
      <c r="K33" s="7">
        <f t="shared" si="2"/>
        <v>1.1000000000000001</v>
      </c>
    </row>
    <row r="34" spans="1:11" x14ac:dyDescent="0.25">
      <c r="A34" s="1" t="s">
        <v>125</v>
      </c>
      <c r="B34" s="7">
        <f t="shared" si="0"/>
        <v>4</v>
      </c>
      <c r="D34" s="2">
        <v>0.28578441999999998</v>
      </c>
      <c r="I34">
        <f t="shared" si="1"/>
        <v>4.8366776100052524</v>
      </c>
      <c r="K34" s="7">
        <f t="shared" si="2"/>
        <v>4.8</v>
      </c>
    </row>
    <row r="35" spans="1:11" x14ac:dyDescent="0.25">
      <c r="A35" s="1" t="s">
        <v>121</v>
      </c>
      <c r="B35" s="7">
        <f t="shared" si="0"/>
        <v>2</v>
      </c>
      <c r="D35" s="2">
        <v>0.13787316999999999</v>
      </c>
      <c r="I35">
        <f t="shared" si="1"/>
        <v>2.3274649705611505</v>
      </c>
      <c r="K35" s="7">
        <f t="shared" si="2"/>
        <v>2.2999999999999998</v>
      </c>
    </row>
    <row r="36" spans="1:11" x14ac:dyDescent="0.25">
      <c r="A36" s="1" t="s">
        <v>136</v>
      </c>
      <c r="B36" s="7">
        <f t="shared" si="0"/>
        <v>2</v>
      </c>
      <c r="D36" s="2">
        <v>0.13351782000000001</v>
      </c>
      <c r="I36">
        <f t="shared" si="1"/>
        <v>2.2535794529334998</v>
      </c>
      <c r="K36" s="7">
        <f t="shared" si="2"/>
        <v>2.2999999999999998</v>
      </c>
    </row>
    <row r="37" spans="1:11" x14ac:dyDescent="0.25">
      <c r="A37" s="1" t="s">
        <v>123</v>
      </c>
      <c r="B37" s="7">
        <f t="shared" si="0"/>
        <v>5</v>
      </c>
      <c r="D37" s="2">
        <v>0.33598137</v>
      </c>
      <c r="I37">
        <f t="shared" si="1"/>
        <v>5.6882343469102805</v>
      </c>
      <c r="K37" s="7">
        <f t="shared" si="2"/>
        <v>5.7</v>
      </c>
    </row>
    <row r="38" spans="1:11" x14ac:dyDescent="0.25">
      <c r="A38" s="1" t="s">
        <v>127</v>
      </c>
      <c r="B38" s="7">
        <f t="shared" si="0"/>
        <v>6</v>
      </c>
      <c r="D38" s="2">
        <v>0.37230676000000001</v>
      </c>
      <c r="I38">
        <f t="shared" si="1"/>
        <v>6.3044696077219928</v>
      </c>
      <c r="K38" s="7">
        <f t="shared" si="2"/>
        <v>6.3</v>
      </c>
    </row>
    <row r="39" spans="1:11" x14ac:dyDescent="0.25">
      <c r="A39" s="1" t="s">
        <v>140</v>
      </c>
      <c r="B39" s="7">
        <f t="shared" si="0"/>
        <v>0</v>
      </c>
      <c r="D39" s="2">
        <v>1.407371E-2</v>
      </c>
      <c r="I39">
        <f t="shared" si="1"/>
        <v>0.22729226707609021</v>
      </c>
      <c r="K39" s="7">
        <f t="shared" si="2"/>
        <v>0.2</v>
      </c>
    </row>
    <row r="40" spans="1:11" x14ac:dyDescent="0.25">
      <c r="A40" s="1" t="s">
        <v>147</v>
      </c>
      <c r="B40" s="7">
        <f t="shared" si="0"/>
        <v>3</v>
      </c>
      <c r="D40" s="2">
        <v>0.19958770000000001</v>
      </c>
      <c r="I40">
        <f t="shared" si="1"/>
        <v>3.3744095316635163</v>
      </c>
      <c r="K40" s="7">
        <f t="shared" si="2"/>
        <v>3.4</v>
      </c>
    </row>
    <row r="41" spans="1:11" x14ac:dyDescent="0.25">
      <c r="A41" s="1" t="s">
        <v>143</v>
      </c>
      <c r="B41" s="7">
        <f t="shared" si="0"/>
        <v>1</v>
      </c>
      <c r="D41" s="2">
        <v>8.9526679999999997E-2</v>
      </c>
      <c r="I41">
        <f t="shared" si="1"/>
        <v>1.5073000150168094</v>
      </c>
      <c r="K41" s="7">
        <f>ROUND(I41, 1)</f>
        <v>1.5</v>
      </c>
    </row>
    <row r="42" spans="1:11" x14ac:dyDescent="0.25">
      <c r="A42" s="1" t="s">
        <v>153</v>
      </c>
      <c r="B42" s="7">
        <f t="shared" si="0"/>
        <v>2</v>
      </c>
      <c r="D42" s="2">
        <v>0.12265247</v>
      </c>
      <c r="I42">
        <f t="shared" si="1"/>
        <v>2.0692562621553541</v>
      </c>
      <c r="K42" s="7">
        <f t="shared" si="2"/>
        <v>2.1</v>
      </c>
    </row>
    <row r="43" spans="1:11" x14ac:dyDescent="0.25">
      <c r="A43" s="1" t="s">
        <v>151</v>
      </c>
      <c r="B43" s="7">
        <f t="shared" si="0"/>
        <v>0</v>
      </c>
      <c r="D43" s="2">
        <v>2.8280420000000001E-2</v>
      </c>
      <c r="I43">
        <f t="shared" si="1"/>
        <v>0.46829933244073912</v>
      </c>
      <c r="K43" s="7">
        <f t="shared" si="2"/>
        <v>0.5</v>
      </c>
    </row>
    <row r="44" spans="1:11" x14ac:dyDescent="0.25">
      <c r="A44" s="1" t="s">
        <v>157</v>
      </c>
      <c r="B44" s="7">
        <f t="shared" si="0"/>
        <v>0</v>
      </c>
      <c r="D44" s="2">
        <v>3.2694319999999999E-2</v>
      </c>
      <c r="I44">
        <f t="shared" si="1"/>
        <v>0.54317811055425191</v>
      </c>
      <c r="K44" s="7">
        <f t="shared" si="2"/>
        <v>0.5</v>
      </c>
    </row>
    <row r="45" spans="1:11" x14ac:dyDescent="0.25">
      <c r="A45" s="1" t="s">
        <v>165</v>
      </c>
      <c r="B45" s="7">
        <f t="shared" si="0"/>
        <v>0</v>
      </c>
      <c r="D45" s="2">
        <v>1.8152870000000002E-2</v>
      </c>
      <c r="I45">
        <f t="shared" si="1"/>
        <v>0.29649241128631632</v>
      </c>
      <c r="K45" s="7">
        <f t="shared" si="2"/>
        <v>0.3</v>
      </c>
    </row>
    <row r="46" spans="1:11" x14ac:dyDescent="0.25">
      <c r="A46" s="1" t="s">
        <v>167</v>
      </c>
      <c r="B46" s="7">
        <f t="shared" si="0"/>
        <v>0</v>
      </c>
      <c r="D46" s="2">
        <v>1.5259200000000001E-3</v>
      </c>
      <c r="I46">
        <f t="shared" si="1"/>
        <v>1.4427638691904953E-2</v>
      </c>
      <c r="K46" s="7">
        <f t="shared" si="2"/>
        <v>0</v>
      </c>
    </row>
    <row r="47" spans="1:11" x14ac:dyDescent="0.25">
      <c r="A47" s="1" t="s">
        <v>171</v>
      </c>
      <c r="B47" s="7">
        <f t="shared" si="0"/>
        <v>0</v>
      </c>
      <c r="D47" s="2">
        <v>1.61086E-3</v>
      </c>
      <c r="I47">
        <f t="shared" si="1"/>
        <v>1.5868587379678074E-2</v>
      </c>
      <c r="K47" s="7">
        <f t="shared" si="2"/>
        <v>0</v>
      </c>
    </row>
    <row r="48" spans="1:11" x14ac:dyDescent="0.25">
      <c r="A48" s="1" t="s">
        <v>173</v>
      </c>
      <c r="B48" s="7">
        <f t="shared" si="0"/>
        <v>3</v>
      </c>
      <c r="D48" s="2">
        <v>0.17788113999999999</v>
      </c>
      <c r="I48">
        <f t="shared" si="1"/>
        <v>3.0061726686064345</v>
      </c>
      <c r="K48" s="7">
        <f t="shared" si="2"/>
        <v>3</v>
      </c>
    </row>
    <row r="49" spans="1:11" x14ac:dyDescent="0.25">
      <c r="A49" s="1" t="s">
        <v>175</v>
      </c>
      <c r="B49" s="7">
        <f t="shared" si="0"/>
        <v>0</v>
      </c>
      <c r="D49" s="2">
        <v>8.2779800000000008E-3</v>
      </c>
      <c r="I49">
        <f t="shared" si="1"/>
        <v>0.12897169328061914</v>
      </c>
      <c r="K49" s="7">
        <f t="shared" si="2"/>
        <v>0.1</v>
      </c>
    </row>
    <row r="50" spans="1:11" x14ac:dyDescent="0.25">
      <c r="A50" s="1" t="s">
        <v>422</v>
      </c>
      <c r="B50" s="7">
        <f t="shared" si="0"/>
        <v>1</v>
      </c>
      <c r="D50" s="2">
        <v>0.10833325000000001</v>
      </c>
      <c r="I50">
        <f t="shared" si="1"/>
        <v>1.8263405420124932</v>
      </c>
      <c r="K50" s="7">
        <f>ROUND(I50, 1)</f>
        <v>1.8</v>
      </c>
    </row>
    <row r="51" spans="1:11" x14ac:dyDescent="0.25">
      <c r="A51" s="1" t="s">
        <v>195</v>
      </c>
      <c r="B51" s="7">
        <f t="shared" si="0"/>
        <v>2</v>
      </c>
      <c r="D51" s="2">
        <v>0.14579296</v>
      </c>
      <c r="I51">
        <f t="shared" si="1"/>
        <v>2.4618187615658442</v>
      </c>
      <c r="K51" s="7">
        <f t="shared" si="2"/>
        <v>2.5</v>
      </c>
    </row>
    <row r="52" spans="1:11" x14ac:dyDescent="0.25">
      <c r="A52" s="1" t="s">
        <v>188</v>
      </c>
      <c r="B52" s="7">
        <f t="shared" si="0"/>
        <v>5</v>
      </c>
      <c r="D52" s="2">
        <v>0.31968366999999998</v>
      </c>
      <c r="I52">
        <f t="shared" si="1"/>
        <v>5.4117550741445628</v>
      </c>
      <c r="K52" s="7">
        <f t="shared" si="2"/>
        <v>5.4</v>
      </c>
    </row>
    <row r="53" spans="1:11" x14ac:dyDescent="0.25">
      <c r="A53" s="1" t="s">
        <v>190</v>
      </c>
      <c r="B53" s="7">
        <f t="shared" si="0"/>
        <v>0</v>
      </c>
      <c r="D53" s="2">
        <v>7.4090500000000004E-3</v>
      </c>
      <c r="I53">
        <f t="shared" si="1"/>
        <v>0.11423089338343642</v>
      </c>
      <c r="K53" s="7">
        <f t="shared" si="2"/>
        <v>0.1</v>
      </c>
    </row>
    <row r="54" spans="1:11" x14ac:dyDescent="0.25">
      <c r="A54" s="1" t="s">
        <v>206</v>
      </c>
      <c r="B54" s="7">
        <f t="shared" si="0"/>
        <v>7</v>
      </c>
      <c r="D54" s="2">
        <v>0.45255113000000002</v>
      </c>
      <c r="I54">
        <f t="shared" si="1"/>
        <v>7.665760161673969</v>
      </c>
      <c r="K54" s="7">
        <f t="shared" si="2"/>
        <v>7.7</v>
      </c>
    </row>
    <row r="55" spans="1:11" x14ac:dyDescent="0.25">
      <c r="A55" s="1" t="s">
        <v>231</v>
      </c>
      <c r="B55" s="7">
        <f t="shared" si="0"/>
        <v>4</v>
      </c>
      <c r="D55" s="2">
        <v>0.24314295</v>
      </c>
      <c r="I55">
        <f t="shared" si="1"/>
        <v>4.1132943954865713</v>
      </c>
      <c r="K55" s="7">
        <f t="shared" si="2"/>
        <v>4.0999999999999996</v>
      </c>
    </row>
    <row r="56" spans="1:11" x14ac:dyDescent="0.25">
      <c r="A56" s="1" t="s">
        <v>208</v>
      </c>
      <c r="B56" s="7">
        <f t="shared" si="0"/>
        <v>0</v>
      </c>
      <c r="D56" s="2">
        <v>2.65409E-3</v>
      </c>
      <c r="I56">
        <f t="shared" si="1"/>
        <v>3.3566266912825632E-2</v>
      </c>
      <c r="K56" s="7">
        <f t="shared" si="2"/>
        <v>0</v>
      </c>
    </row>
    <row r="57" spans="1:11" x14ac:dyDescent="0.25">
      <c r="A57" s="1" t="s">
        <v>214</v>
      </c>
      <c r="B57" s="7">
        <f t="shared" si="0"/>
        <v>7</v>
      </c>
      <c r="D57" s="2">
        <v>0.45676412999999999</v>
      </c>
      <c r="I57">
        <f t="shared" si="1"/>
        <v>7.7372308094440188</v>
      </c>
      <c r="K57" s="7">
        <f t="shared" si="2"/>
        <v>7.7</v>
      </c>
    </row>
    <row r="58" spans="1:11" x14ac:dyDescent="0.25">
      <c r="A58" s="1" t="s">
        <v>227</v>
      </c>
      <c r="B58" s="7">
        <f t="shared" si="0"/>
        <v>4</v>
      </c>
      <c r="D58" s="2">
        <v>0.26064398999999999</v>
      </c>
      <c r="I58">
        <f t="shared" si="1"/>
        <v>4.4101875038296932</v>
      </c>
      <c r="K58" s="7">
        <f>ROUND(I58, 1)</f>
        <v>4.4000000000000004</v>
      </c>
    </row>
    <row r="59" spans="1:11" x14ac:dyDescent="0.25">
      <c r="A59" s="1" t="s">
        <v>210</v>
      </c>
      <c r="B59" s="7">
        <f t="shared" si="0"/>
        <v>0</v>
      </c>
      <c r="D59" s="2">
        <v>2.4719999999999999E-2</v>
      </c>
      <c r="I59">
        <f t="shared" si="1"/>
        <v>0.40789925559919005</v>
      </c>
      <c r="K59" s="7">
        <f t="shared" si="2"/>
        <v>0.4</v>
      </c>
    </row>
    <row r="60" spans="1:11" x14ac:dyDescent="0.25">
      <c r="A60" s="1" t="s">
        <v>400</v>
      </c>
      <c r="B60" s="7">
        <f t="shared" si="0"/>
        <v>0</v>
      </c>
      <c r="D60" s="2">
        <v>3.5339099999999999E-3</v>
      </c>
      <c r="I60">
        <f t="shared" si="1"/>
        <v>4.8491808171084963E-2</v>
      </c>
      <c r="K60" s="7">
        <f t="shared" si="2"/>
        <v>0</v>
      </c>
    </row>
    <row r="61" spans="1:11" x14ac:dyDescent="0.25">
      <c r="A61" s="1" t="s">
        <v>222</v>
      </c>
      <c r="B61" s="7">
        <f t="shared" si="0"/>
        <v>0</v>
      </c>
      <c r="D61" s="2">
        <v>4.2342280000000003E-2</v>
      </c>
      <c r="I61">
        <f t="shared" si="1"/>
        <v>0.70684911716700882</v>
      </c>
      <c r="K61" s="7">
        <f t="shared" si="2"/>
        <v>0.7</v>
      </c>
    </row>
    <row r="62" spans="1:11" x14ac:dyDescent="0.25">
      <c r="A62" s="1" t="s">
        <v>220</v>
      </c>
      <c r="B62" s="7">
        <f t="shared" si="0"/>
        <v>0</v>
      </c>
      <c r="D62" s="2">
        <v>1.74851E-3</v>
      </c>
      <c r="I62">
        <f t="shared" si="1"/>
        <v>1.8203724969411653E-2</v>
      </c>
      <c r="K62" s="7">
        <f t="shared" si="2"/>
        <v>0</v>
      </c>
    </row>
    <row r="63" spans="1:11" x14ac:dyDescent="0.25">
      <c r="A63" s="1" t="s">
        <v>203</v>
      </c>
      <c r="B63" s="7">
        <f t="shared" si="0"/>
        <v>1</v>
      </c>
      <c r="D63" s="2">
        <v>8.4816329999999995E-2</v>
      </c>
      <c r="I63">
        <f t="shared" si="1"/>
        <v>1.4273921665184328</v>
      </c>
      <c r="K63" s="7">
        <f t="shared" si="2"/>
        <v>1.4</v>
      </c>
    </row>
    <row r="64" spans="1:11" x14ac:dyDescent="0.25">
      <c r="A64" s="1" t="s">
        <v>225</v>
      </c>
      <c r="B64" s="7">
        <f t="shared" si="0"/>
        <v>6</v>
      </c>
      <c r="D64" s="2">
        <v>0.41070541999999999</v>
      </c>
      <c r="I64">
        <f t="shared" si="1"/>
        <v>6.9558764683206062</v>
      </c>
      <c r="K64" s="7">
        <f t="shared" si="2"/>
        <v>7</v>
      </c>
    </row>
    <row r="65" spans="1:11" x14ac:dyDescent="0.25">
      <c r="A65" s="1" t="s">
        <v>218</v>
      </c>
      <c r="B65" s="7">
        <f t="shared" si="0"/>
        <v>2</v>
      </c>
      <c r="D65" s="2">
        <v>0.17584622999999999</v>
      </c>
      <c r="I65">
        <f t="shared" si="1"/>
        <v>2.9716518198398179</v>
      </c>
      <c r="K65" s="7">
        <f t="shared" si="2"/>
        <v>3</v>
      </c>
    </row>
    <row r="66" spans="1:11" x14ac:dyDescent="0.25">
      <c r="A66" s="1" t="s">
        <v>235</v>
      </c>
      <c r="B66" s="7">
        <f t="shared" si="0"/>
        <v>2</v>
      </c>
      <c r="D66" s="2">
        <v>0.17144883</v>
      </c>
      <c r="I66">
        <f t="shared" si="1"/>
        <v>2.8970529528794513</v>
      </c>
      <c r="K66" s="7">
        <f>ROUND(I66, 1)</f>
        <v>2.9</v>
      </c>
    </row>
    <row r="67" spans="1:11" x14ac:dyDescent="0.25">
      <c r="A67" s="1" t="s">
        <v>247</v>
      </c>
      <c r="B67" s="7">
        <f t="shared" ref="B67:B102" si="3">QUOTIENT(I67, 1)</f>
        <v>2</v>
      </c>
      <c r="D67" s="2">
        <v>0.14826083000000001</v>
      </c>
      <c r="I67">
        <f t="shared" ref="I67:I102" si="4">(D67 - $G$3)/$G$4*10</f>
        <v>2.5036844789910226</v>
      </c>
      <c r="K67" s="7">
        <f t="shared" si="2"/>
        <v>2.5</v>
      </c>
    </row>
    <row r="68" spans="1:11" x14ac:dyDescent="0.25">
      <c r="A68" s="1" t="s">
        <v>241</v>
      </c>
      <c r="B68" s="7">
        <f t="shared" si="3"/>
        <v>1</v>
      </c>
      <c r="D68" s="2">
        <v>7.3502789999999998E-2</v>
      </c>
      <c r="I68">
        <f t="shared" si="4"/>
        <v>1.235465740605215</v>
      </c>
      <c r="K68" s="7">
        <f t="shared" ref="K68:K77" si="5">ROUND(I68, 1)</f>
        <v>1.2</v>
      </c>
    </row>
    <row r="69" spans="1:11" x14ac:dyDescent="0.25">
      <c r="A69" s="1" t="s">
        <v>237</v>
      </c>
      <c r="B69" s="7">
        <f t="shared" si="3"/>
        <v>10</v>
      </c>
      <c r="D69" s="2">
        <v>0.59014820999999995</v>
      </c>
      <c r="I69">
        <f t="shared" si="4"/>
        <v>10</v>
      </c>
      <c r="K69" s="7">
        <f t="shared" si="5"/>
        <v>10</v>
      </c>
    </row>
    <row r="70" spans="1:11" x14ac:dyDescent="0.25">
      <c r="A70" s="1" t="s">
        <v>239</v>
      </c>
      <c r="B70" s="7">
        <f t="shared" si="3"/>
        <v>4</v>
      </c>
      <c r="D70" s="2">
        <v>0.29115793000000001</v>
      </c>
      <c r="I70">
        <f t="shared" si="4"/>
        <v>4.9278355118563919</v>
      </c>
      <c r="K70" s="7">
        <f t="shared" si="5"/>
        <v>4.9000000000000004</v>
      </c>
    </row>
    <row r="71" spans="1:11" x14ac:dyDescent="0.25">
      <c r="A71" s="1" t="s">
        <v>371</v>
      </c>
      <c r="B71" s="7">
        <f t="shared" si="3"/>
        <v>0</v>
      </c>
      <c r="D71" s="2">
        <v>9.5581299999999998E-3</v>
      </c>
      <c r="I71">
        <f t="shared" si="4"/>
        <v>0.15068855768670297</v>
      </c>
      <c r="K71" s="7">
        <f t="shared" si="5"/>
        <v>0.2</v>
      </c>
    </row>
    <row r="72" spans="1:11" x14ac:dyDescent="0.25">
      <c r="A72" s="1" t="s">
        <v>252</v>
      </c>
      <c r="B72" s="7">
        <f t="shared" si="3"/>
        <v>3</v>
      </c>
      <c r="D72" s="2">
        <v>0.19824739999999999</v>
      </c>
      <c r="I72">
        <f t="shared" si="4"/>
        <v>3.3516722638718708</v>
      </c>
      <c r="K72" s="7">
        <f t="shared" si="5"/>
        <v>3.4</v>
      </c>
    </row>
    <row r="73" spans="1:11" x14ac:dyDescent="0.25">
      <c r="A73" s="1" t="s">
        <v>376</v>
      </c>
      <c r="B73" s="7">
        <f t="shared" si="3"/>
        <v>0</v>
      </c>
      <c r="D73" s="2">
        <v>3.5861700000000001E-3</v>
      </c>
      <c r="I73">
        <f t="shared" si="4"/>
        <v>4.9378363132505064E-2</v>
      </c>
      <c r="K73" s="7">
        <f t="shared" si="5"/>
        <v>0</v>
      </c>
    </row>
    <row r="74" spans="1:11" x14ac:dyDescent="0.25">
      <c r="A74" s="1" t="s">
        <v>269</v>
      </c>
      <c r="B74" s="7">
        <f t="shared" si="3"/>
        <v>0</v>
      </c>
      <c r="D74" s="2">
        <v>1.884858E-2</v>
      </c>
      <c r="I74">
        <f t="shared" si="4"/>
        <v>0.30829465300483094</v>
      </c>
      <c r="K74" s="7">
        <f t="shared" si="5"/>
        <v>0.3</v>
      </c>
    </row>
    <row r="75" spans="1:11" x14ac:dyDescent="0.25">
      <c r="A75" s="1" t="s">
        <v>256</v>
      </c>
      <c r="B75" s="7">
        <f t="shared" si="3"/>
        <v>0</v>
      </c>
      <c r="D75" s="2">
        <v>5.2671419999999997E-2</v>
      </c>
      <c r="I75">
        <f t="shared" si="4"/>
        <v>0.88207587404038823</v>
      </c>
      <c r="K75" s="7">
        <f t="shared" si="5"/>
        <v>0.9</v>
      </c>
    </row>
    <row r="76" spans="1:11" x14ac:dyDescent="0.25">
      <c r="A76" s="1" t="s">
        <v>258</v>
      </c>
      <c r="B76" s="7">
        <f t="shared" si="3"/>
        <v>0</v>
      </c>
      <c r="D76" s="2">
        <v>2.4249340000000001E-2</v>
      </c>
      <c r="I76">
        <f t="shared" si="4"/>
        <v>0.39991483236646941</v>
      </c>
      <c r="K76" s="7">
        <f t="shared" si="5"/>
        <v>0.4</v>
      </c>
    </row>
    <row r="77" spans="1:11" x14ac:dyDescent="0.25">
      <c r="A77" s="1" t="s">
        <v>277</v>
      </c>
      <c r="B77" s="7">
        <f t="shared" si="3"/>
        <v>4</v>
      </c>
      <c r="D77" s="2">
        <v>0.25867765999999998</v>
      </c>
      <c r="I77">
        <f t="shared" si="4"/>
        <v>4.3768300676014267</v>
      </c>
      <c r="K77" s="7">
        <f t="shared" si="5"/>
        <v>4.4000000000000004</v>
      </c>
    </row>
    <row r="78" spans="1:11" x14ac:dyDescent="0.25">
      <c r="A78" s="1" t="s">
        <v>368</v>
      </c>
      <c r="B78" s="7">
        <f t="shared" si="3"/>
        <v>0</v>
      </c>
      <c r="D78" s="2">
        <v>7.20186E-3</v>
      </c>
      <c r="I78">
        <f t="shared" si="4"/>
        <v>0.11071605751553304</v>
      </c>
      <c r="K78" s="7">
        <f>ROUND(I78, 1)</f>
        <v>0.1</v>
      </c>
    </row>
    <row r="79" spans="1:11" x14ac:dyDescent="0.25">
      <c r="A79" s="1" t="s">
        <v>382</v>
      </c>
      <c r="B79" s="7">
        <f t="shared" si="3"/>
        <v>1</v>
      </c>
      <c r="D79" s="2">
        <v>9.1964879999999999E-2</v>
      </c>
      <c r="I79">
        <f t="shared" si="4"/>
        <v>1.5486624012956938</v>
      </c>
      <c r="K79" s="7">
        <f t="shared" ref="K79:K85" si="6">ROUND(I79, 1)</f>
        <v>1.5</v>
      </c>
    </row>
    <row r="80" spans="1:11" x14ac:dyDescent="0.25">
      <c r="A80" s="1" t="s">
        <v>282</v>
      </c>
      <c r="B80" s="7">
        <f t="shared" si="3"/>
        <v>4</v>
      </c>
      <c r="D80" s="2">
        <v>0.28798049999999997</v>
      </c>
      <c r="I80">
        <f t="shared" si="4"/>
        <v>4.8739325969871787</v>
      </c>
      <c r="K80" s="7">
        <f t="shared" si="6"/>
        <v>4.9000000000000004</v>
      </c>
    </row>
    <row r="81" spans="1:11" x14ac:dyDescent="0.25">
      <c r="A81" s="1" t="s">
        <v>291</v>
      </c>
      <c r="B81" s="7">
        <f t="shared" si="3"/>
        <v>0</v>
      </c>
      <c r="D81" s="2">
        <v>1.43994E-3</v>
      </c>
      <c r="I81">
        <f t="shared" si="4"/>
        <v>1.296904711932745E-2</v>
      </c>
      <c r="K81" s="7">
        <f t="shared" si="6"/>
        <v>0</v>
      </c>
    </row>
    <row r="82" spans="1:11" x14ac:dyDescent="0.25">
      <c r="A82" s="1" t="s">
        <v>379</v>
      </c>
      <c r="B82" s="7">
        <f t="shared" si="3"/>
        <v>5</v>
      </c>
      <c r="D82" s="2">
        <v>0.29669847999999999</v>
      </c>
      <c r="I82">
        <f t="shared" si="4"/>
        <v>5.021827132436111</v>
      </c>
      <c r="K82" s="7">
        <f t="shared" si="6"/>
        <v>5</v>
      </c>
    </row>
    <row r="83" spans="1:11" x14ac:dyDescent="0.25">
      <c r="A83" s="1" t="s">
        <v>390</v>
      </c>
      <c r="B83" s="7">
        <f t="shared" si="3"/>
        <v>0</v>
      </c>
      <c r="D83" s="2">
        <v>2.4890639999999999E-2</v>
      </c>
      <c r="I83">
        <f t="shared" si="4"/>
        <v>0.41079404585209334</v>
      </c>
      <c r="K83" s="7">
        <f t="shared" si="6"/>
        <v>0.4</v>
      </c>
    </row>
    <row r="84" spans="1:11" x14ac:dyDescent="0.25">
      <c r="A84" s="1" t="s">
        <v>381</v>
      </c>
      <c r="B84" s="7">
        <f t="shared" si="3"/>
        <v>9</v>
      </c>
      <c r="D84" s="2">
        <v>0.58015746000000001</v>
      </c>
      <c r="I84">
        <f t="shared" si="4"/>
        <v>9.8305137967698464</v>
      </c>
      <c r="K84" s="7">
        <f t="shared" si="6"/>
        <v>9.8000000000000007</v>
      </c>
    </row>
    <row r="85" spans="1:11" x14ac:dyDescent="0.25">
      <c r="A85" s="1" t="s">
        <v>280</v>
      </c>
      <c r="B85" s="7">
        <f t="shared" si="3"/>
        <v>4</v>
      </c>
      <c r="D85" s="2">
        <v>0.27943960000000001</v>
      </c>
      <c r="I85">
        <f t="shared" si="4"/>
        <v>4.7290421019624391</v>
      </c>
      <c r="K85" s="7">
        <f t="shared" si="6"/>
        <v>4.7</v>
      </c>
    </row>
    <row r="86" spans="1:11" x14ac:dyDescent="0.25">
      <c r="A86" s="1" t="s">
        <v>295</v>
      </c>
      <c r="B86" s="7">
        <f t="shared" si="3"/>
        <v>0</v>
      </c>
      <c r="D86" s="2">
        <v>4.0718879999999999E-2</v>
      </c>
      <c r="I86">
        <f t="shared" si="4"/>
        <v>0.67930925255986385</v>
      </c>
      <c r="K86" s="7">
        <f>ROUND(I86, 1)</f>
        <v>0.7</v>
      </c>
    </row>
    <row r="87" spans="1:11" x14ac:dyDescent="0.25">
      <c r="A87" s="1" t="s">
        <v>383</v>
      </c>
      <c r="B87" s="7">
        <f t="shared" si="3"/>
        <v>0</v>
      </c>
      <c r="D87" s="2">
        <v>2.8774330000000001E-2</v>
      </c>
      <c r="I87">
        <f t="shared" si="4"/>
        <v>0.47667817593471162</v>
      </c>
      <c r="K87" s="7">
        <f t="shared" ref="K87:K92" si="7">ROUND(I87, 1)</f>
        <v>0.5</v>
      </c>
    </row>
    <row r="88" spans="1:11" x14ac:dyDescent="0.25">
      <c r="A88" s="1" t="s">
        <v>314</v>
      </c>
      <c r="B88" s="7">
        <f t="shared" si="3"/>
        <v>0</v>
      </c>
      <c r="D88" s="2">
        <v>2.9005920000000001E-2</v>
      </c>
      <c r="I88">
        <f t="shared" si="4"/>
        <v>0.48060694102302542</v>
      </c>
      <c r="K88" s="7">
        <f t="shared" si="7"/>
        <v>0.5</v>
      </c>
    </row>
    <row r="89" spans="1:11" x14ac:dyDescent="0.25">
      <c r="A89" s="1" t="s">
        <v>401</v>
      </c>
      <c r="B89" s="7">
        <f t="shared" si="3"/>
        <v>4</v>
      </c>
      <c r="D89" s="2">
        <v>0.27343149999999999</v>
      </c>
      <c r="I89">
        <f t="shared" si="4"/>
        <v>4.6271188171612883</v>
      </c>
      <c r="K89" s="7">
        <f t="shared" si="7"/>
        <v>4.5999999999999996</v>
      </c>
    </row>
    <row r="90" spans="1:11" x14ac:dyDescent="0.25">
      <c r="A90" s="1" t="s">
        <v>312</v>
      </c>
      <c r="B90" s="7">
        <f t="shared" si="3"/>
        <v>0</v>
      </c>
      <c r="D90" s="2">
        <v>3.0710400000000001E-3</v>
      </c>
      <c r="I90">
        <f t="shared" si="4"/>
        <v>4.0639536931273985E-2</v>
      </c>
      <c r="K90" s="7">
        <f t="shared" si="7"/>
        <v>0</v>
      </c>
    </row>
    <row r="91" spans="1:11" x14ac:dyDescent="0.25">
      <c r="A91" s="1" t="s">
        <v>318</v>
      </c>
      <c r="B91" s="7">
        <f t="shared" si="3"/>
        <v>3</v>
      </c>
      <c r="D91" s="2">
        <v>0.20961753999999999</v>
      </c>
      <c r="I91">
        <f t="shared" si="4"/>
        <v>3.5445588698619428</v>
      </c>
      <c r="K91" s="7">
        <f t="shared" si="7"/>
        <v>3.5</v>
      </c>
    </row>
    <row r="92" spans="1:11" x14ac:dyDescent="0.25">
      <c r="A92" s="1" t="s">
        <v>310</v>
      </c>
      <c r="B92" s="7">
        <f t="shared" si="3"/>
        <v>4</v>
      </c>
      <c r="D92" s="2">
        <v>0.24868223</v>
      </c>
      <c r="I92">
        <f t="shared" si="4"/>
        <v>4.2072644713896539</v>
      </c>
      <c r="K92" s="7">
        <f t="shared" si="7"/>
        <v>4.2</v>
      </c>
    </row>
    <row r="93" spans="1:11" x14ac:dyDescent="0.25">
      <c r="A93" s="1" t="s">
        <v>384</v>
      </c>
      <c r="B93" s="7">
        <f t="shared" si="3"/>
        <v>0</v>
      </c>
      <c r="D93" s="2">
        <v>2.4179200000000001E-3</v>
      </c>
      <c r="I93">
        <f t="shared" si="4"/>
        <v>2.9559805274123274E-2</v>
      </c>
      <c r="K93" s="7">
        <f>ROUND(I93, 1)</f>
        <v>0</v>
      </c>
    </row>
    <row r="94" spans="1:11" x14ac:dyDescent="0.25">
      <c r="A94" s="1" t="s">
        <v>323</v>
      </c>
      <c r="B94" s="7">
        <f t="shared" si="3"/>
        <v>0</v>
      </c>
      <c r="D94" s="2">
        <v>5.25341E-3</v>
      </c>
      <c r="I94">
        <f t="shared" si="4"/>
        <v>7.7661943191403793E-2</v>
      </c>
      <c r="K94" s="7">
        <f t="shared" ref="K94:K100" si="8">ROUND(I94, 1)</f>
        <v>0.1</v>
      </c>
    </row>
    <row r="95" spans="1:11" x14ac:dyDescent="0.25">
      <c r="A95" s="1" t="s">
        <v>316</v>
      </c>
      <c r="B95" s="7">
        <f t="shared" si="3"/>
        <v>0</v>
      </c>
      <c r="D95" s="2">
        <v>1.45477E-3</v>
      </c>
      <c r="I95">
        <f t="shared" si="4"/>
        <v>1.3220627870912986E-2</v>
      </c>
      <c r="K95" s="7">
        <f t="shared" si="8"/>
        <v>0</v>
      </c>
    </row>
    <row r="96" spans="1:11" x14ac:dyDescent="0.25">
      <c r="A96" s="1" t="s">
        <v>329</v>
      </c>
      <c r="B96" s="7">
        <f t="shared" si="3"/>
        <v>4</v>
      </c>
      <c r="D96" s="2">
        <v>0.26884636000000001</v>
      </c>
      <c r="I96">
        <f t="shared" si="4"/>
        <v>4.5493350702074853</v>
      </c>
      <c r="K96" s="7">
        <f t="shared" si="8"/>
        <v>4.5</v>
      </c>
    </row>
    <row r="97" spans="1:11" x14ac:dyDescent="0.25">
      <c r="A97" s="1" t="s">
        <v>331</v>
      </c>
      <c r="B97" s="7">
        <f t="shared" si="3"/>
        <v>0</v>
      </c>
      <c r="D97" s="2">
        <v>8.2671999999999997E-4</v>
      </c>
      <c r="I97">
        <f t="shared" si="4"/>
        <v>2.5661915234217103E-3</v>
      </c>
      <c r="K97" s="7">
        <f t="shared" si="8"/>
        <v>0</v>
      </c>
    </row>
    <row r="98" spans="1:11" x14ac:dyDescent="0.25">
      <c r="A98" s="1" t="s">
        <v>342</v>
      </c>
      <c r="B98" s="7">
        <f t="shared" si="3"/>
        <v>2</v>
      </c>
      <c r="D98" s="2">
        <v>0.17388290000000001</v>
      </c>
      <c r="I98">
        <f t="shared" si="4"/>
        <v>2.9383452765484881</v>
      </c>
      <c r="K98" s="7">
        <f t="shared" si="8"/>
        <v>2.9</v>
      </c>
    </row>
    <row r="99" spans="1:11" x14ac:dyDescent="0.25">
      <c r="A99" s="1" t="s">
        <v>413</v>
      </c>
      <c r="B99" s="7">
        <f t="shared" si="3"/>
        <v>0</v>
      </c>
      <c r="D99" s="2">
        <v>1.9334170000000001E-2</v>
      </c>
      <c r="I99">
        <f t="shared" si="4"/>
        <v>0.31653235342036845</v>
      </c>
      <c r="K99" s="7">
        <f t="shared" si="8"/>
        <v>0.3</v>
      </c>
    </row>
    <row r="100" spans="1:11" x14ac:dyDescent="0.25">
      <c r="A100" s="1" t="s">
        <v>414</v>
      </c>
      <c r="B100" s="7">
        <f t="shared" si="3"/>
        <v>4</v>
      </c>
      <c r="D100" s="2">
        <v>0.24073454999999999</v>
      </c>
      <c r="I100">
        <f t="shared" si="4"/>
        <v>4.0724375457145809</v>
      </c>
      <c r="K100" s="7">
        <f t="shared" si="8"/>
        <v>4.0999999999999996</v>
      </c>
    </row>
    <row r="101" spans="1:11" x14ac:dyDescent="0.25">
      <c r="A101" s="1" t="s">
        <v>348</v>
      </c>
      <c r="B101" s="7">
        <f t="shared" si="3"/>
        <v>4</v>
      </c>
      <c r="D101" s="2">
        <v>0.26134053000000002</v>
      </c>
      <c r="I101">
        <f t="shared" si="4"/>
        <v>4.4220038259274279</v>
      </c>
      <c r="K101" s="7">
        <f>ROUND(I101, 1)</f>
        <v>4.4000000000000004</v>
      </c>
    </row>
    <row r="102" spans="1:11" x14ac:dyDescent="0.25">
      <c r="A102" s="1" t="s">
        <v>350</v>
      </c>
      <c r="B102" s="7">
        <f t="shared" si="3"/>
        <v>2</v>
      </c>
      <c r="D102" s="2">
        <v>0.13651252999999999</v>
      </c>
      <c r="I102">
        <f t="shared" si="4"/>
        <v>2.3043826486570813</v>
      </c>
      <c r="K102" s="7">
        <f t="shared" ref="K102" si="9">ROUND(I102, 1)</f>
        <v>2.2999999999999998</v>
      </c>
    </row>
    <row r="103" spans="1:11" x14ac:dyDescent="0.25">
      <c r="B103" s="7">
        <f>SUM(B2:B102)</f>
        <v>222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5AF2-8F36-4076-8381-C1A0CF6DEEEE}">
  <dimension ref="A1:L164"/>
  <sheetViews>
    <sheetView topLeftCell="A73" workbookViewId="0">
      <selection activeCell="B165" sqref="B165"/>
    </sheetView>
  </sheetViews>
  <sheetFormatPr defaultRowHeight="15" x14ac:dyDescent="0.25"/>
  <cols>
    <col min="1" max="1" width="24.28515625" customWidth="1"/>
    <col min="2" max="2" width="19" customWidth="1"/>
    <col min="4" max="4" width="12.140625" customWidth="1"/>
    <col min="6" max="6" width="11.7109375" customWidth="1"/>
    <col min="7" max="7" width="10.5703125" bestFit="1" customWidth="1"/>
    <col min="9" max="9" width="18.28515625" customWidth="1"/>
    <col min="11" max="11" width="28.28515625" customWidth="1"/>
  </cols>
  <sheetData>
    <row r="1" spans="1:12" x14ac:dyDescent="0.25">
      <c r="A1" t="s">
        <v>0</v>
      </c>
      <c r="B1" t="s">
        <v>407</v>
      </c>
      <c r="D1" t="s">
        <v>415</v>
      </c>
      <c r="I1" t="s">
        <v>406</v>
      </c>
      <c r="K1" t="s">
        <v>416</v>
      </c>
    </row>
    <row r="2" spans="1:12" x14ac:dyDescent="0.25">
      <c r="A2" t="s">
        <v>7</v>
      </c>
      <c r="B2" s="7">
        <f>QUOTIENT(I2, 1)</f>
        <v>2</v>
      </c>
      <c r="D2">
        <v>7.81</v>
      </c>
      <c r="I2">
        <f>10 - ((D2-$G$4)/$G$5*10)</f>
        <v>2.1632653061224483</v>
      </c>
      <c r="K2" s="7">
        <f>ROUND(I2, 1)</f>
        <v>2.2000000000000002</v>
      </c>
    </row>
    <row r="3" spans="1:12" x14ac:dyDescent="0.25">
      <c r="A3" t="s">
        <v>93</v>
      </c>
      <c r="B3" s="7">
        <f t="shared" ref="B3:B66" si="0">QUOTIENT(I3, 1)</f>
        <v>7</v>
      </c>
      <c r="D3">
        <v>5.2</v>
      </c>
      <c r="F3" t="s">
        <v>403</v>
      </c>
      <c r="G3" s="4">
        <f>(MAX(D2:D163))</f>
        <v>8.8699999999999992</v>
      </c>
      <c r="I3">
        <f t="shared" ref="I3:I66" si="1">10 - ((D3-$G$4)/$G$5*10)</f>
        <v>7.4897959183673457</v>
      </c>
      <c r="K3" s="7">
        <f t="shared" ref="K3:K67" si="2">ROUND(I3, 1)</f>
        <v>7.5</v>
      </c>
    </row>
    <row r="4" spans="1:12" x14ac:dyDescent="0.25">
      <c r="A4" t="s">
        <v>5</v>
      </c>
      <c r="B4" s="7">
        <f t="shared" si="0"/>
        <v>6</v>
      </c>
      <c r="D4">
        <v>5.48</v>
      </c>
      <c r="F4" t="s">
        <v>404</v>
      </c>
      <c r="G4" s="4">
        <f>(MIN(D2:D163))</f>
        <v>3.97</v>
      </c>
      <c r="I4">
        <f t="shared" si="1"/>
        <v>6.9183673469387745</v>
      </c>
      <c r="K4" s="7">
        <f t="shared" si="2"/>
        <v>6.9</v>
      </c>
      <c r="L4" t="s">
        <v>440</v>
      </c>
    </row>
    <row r="5" spans="1:12" x14ac:dyDescent="0.25">
      <c r="A5" t="s">
        <v>12</v>
      </c>
      <c r="B5" s="7">
        <f t="shared" si="0"/>
        <v>3</v>
      </c>
      <c r="D5">
        <v>7.05</v>
      </c>
      <c r="F5" t="s">
        <v>405</v>
      </c>
      <c r="G5" s="5">
        <f>G3-G4</f>
        <v>4.8999999999999986</v>
      </c>
      <c r="I5">
        <f t="shared" si="1"/>
        <v>3.7142857142857135</v>
      </c>
      <c r="K5" s="7">
        <f t="shared" si="2"/>
        <v>3.7</v>
      </c>
    </row>
    <row r="6" spans="1:12" x14ac:dyDescent="0.25">
      <c r="A6" t="s">
        <v>14</v>
      </c>
      <c r="B6" s="7">
        <f t="shared" si="0"/>
        <v>2</v>
      </c>
      <c r="D6">
        <v>7.69</v>
      </c>
      <c r="I6">
        <f t="shared" si="1"/>
        <v>2.4081632653061202</v>
      </c>
      <c r="K6" s="7">
        <f t="shared" si="2"/>
        <v>2.4</v>
      </c>
    </row>
    <row r="7" spans="1:12" x14ac:dyDescent="0.25">
      <c r="A7" t="s">
        <v>19</v>
      </c>
      <c r="B7" s="7">
        <f t="shared" si="0"/>
        <v>0</v>
      </c>
      <c r="D7">
        <v>8.68</v>
      </c>
      <c r="I7">
        <f t="shared" si="1"/>
        <v>0.3877551020408152</v>
      </c>
      <c r="K7" s="7">
        <f t="shared" si="2"/>
        <v>0.4</v>
      </c>
    </row>
    <row r="8" spans="1:12" x14ac:dyDescent="0.25">
      <c r="A8" t="s">
        <v>21</v>
      </c>
      <c r="B8" s="7">
        <f t="shared" si="0"/>
        <v>0</v>
      </c>
      <c r="D8">
        <v>8.4499999999999993</v>
      </c>
      <c r="I8">
        <f t="shared" si="1"/>
        <v>0.85714285714285765</v>
      </c>
      <c r="K8" s="7">
        <f t="shared" si="2"/>
        <v>0.9</v>
      </c>
    </row>
    <row r="9" spans="1:12" x14ac:dyDescent="0.25">
      <c r="A9" t="s">
        <v>23</v>
      </c>
      <c r="B9" s="7">
        <f t="shared" si="0"/>
        <v>5</v>
      </c>
      <c r="D9">
        <v>6.29</v>
      </c>
      <c r="I9">
        <f t="shared" si="1"/>
        <v>5.2653061224489779</v>
      </c>
      <c r="K9" s="7">
        <f t="shared" si="2"/>
        <v>5.3</v>
      </c>
    </row>
    <row r="10" spans="1:12" x14ac:dyDescent="0.25">
      <c r="A10" t="s">
        <v>38</v>
      </c>
      <c r="B10" s="7">
        <f t="shared" si="0"/>
        <v>2</v>
      </c>
      <c r="D10">
        <v>7.72</v>
      </c>
      <c r="I10">
        <f t="shared" si="1"/>
        <v>2.3469387755102025</v>
      </c>
      <c r="K10" s="7">
        <f t="shared" si="2"/>
        <v>2.2999999999999998</v>
      </c>
    </row>
    <row r="11" spans="1:12" x14ac:dyDescent="0.25">
      <c r="A11" t="s">
        <v>36</v>
      </c>
      <c r="B11" s="7">
        <f t="shared" si="0"/>
        <v>5</v>
      </c>
      <c r="D11">
        <v>6.18</v>
      </c>
      <c r="I11">
        <f t="shared" si="1"/>
        <v>5.4897959183673466</v>
      </c>
      <c r="K11" s="7">
        <f>ROUND(I11, 1)</f>
        <v>5.5</v>
      </c>
    </row>
    <row r="12" spans="1:12" x14ac:dyDescent="0.25">
      <c r="A12" t="s">
        <v>32</v>
      </c>
      <c r="B12" s="7">
        <f t="shared" si="0"/>
        <v>6</v>
      </c>
      <c r="D12">
        <v>5.67</v>
      </c>
      <c r="I12">
        <f t="shared" si="1"/>
        <v>6.5306122448979584</v>
      </c>
      <c r="K12" s="7">
        <f t="shared" si="2"/>
        <v>6.5</v>
      </c>
    </row>
    <row r="13" spans="1:12" x14ac:dyDescent="0.25">
      <c r="A13" t="s">
        <v>50</v>
      </c>
      <c r="B13" s="7">
        <f t="shared" si="0"/>
        <v>3</v>
      </c>
      <c r="D13">
        <v>6.99</v>
      </c>
      <c r="I13">
        <f t="shared" si="1"/>
        <v>3.8367346938775491</v>
      </c>
      <c r="K13" s="7">
        <f t="shared" si="2"/>
        <v>3.8</v>
      </c>
    </row>
    <row r="14" spans="1:12" x14ac:dyDescent="0.25">
      <c r="A14" t="s">
        <v>41</v>
      </c>
      <c r="B14" s="7">
        <f t="shared" si="0"/>
        <v>4</v>
      </c>
      <c r="D14">
        <v>6.67</v>
      </c>
      <c r="I14">
        <f t="shared" si="1"/>
        <v>4.4897959183673466</v>
      </c>
      <c r="K14" s="7">
        <f t="shared" si="2"/>
        <v>4.5</v>
      </c>
    </row>
    <row r="15" spans="1:12" x14ac:dyDescent="0.25">
      <c r="A15" t="s">
        <v>27</v>
      </c>
      <c r="B15" s="7">
        <f t="shared" si="0"/>
        <v>1</v>
      </c>
      <c r="D15">
        <v>8.2799999999999994</v>
      </c>
      <c r="I15">
        <f t="shared" si="1"/>
        <v>1.204081632653061</v>
      </c>
      <c r="K15" s="7">
        <f t="shared" si="2"/>
        <v>1.2</v>
      </c>
    </row>
    <row r="16" spans="1:12" x14ac:dyDescent="0.25">
      <c r="A16" t="s">
        <v>43</v>
      </c>
      <c r="B16" s="7">
        <f t="shared" si="0"/>
        <v>3</v>
      </c>
      <c r="D16">
        <v>6.92</v>
      </c>
      <c r="I16">
        <f t="shared" si="1"/>
        <v>3.9795918367346932</v>
      </c>
      <c r="K16" s="7">
        <f t="shared" si="2"/>
        <v>4</v>
      </c>
    </row>
    <row r="17" spans="1:11" x14ac:dyDescent="0.25">
      <c r="A17" t="s">
        <v>29</v>
      </c>
      <c r="B17" s="7">
        <f t="shared" si="0"/>
        <v>4</v>
      </c>
      <c r="D17">
        <v>6.81</v>
      </c>
      <c r="I17">
        <f t="shared" si="1"/>
        <v>4.204081632653061</v>
      </c>
      <c r="K17" s="7">
        <f t="shared" si="2"/>
        <v>4.2</v>
      </c>
    </row>
    <row r="18" spans="1:11" x14ac:dyDescent="0.25">
      <c r="A18" t="s">
        <v>53</v>
      </c>
      <c r="B18" s="7">
        <f t="shared" si="0"/>
        <v>4</v>
      </c>
      <c r="D18">
        <v>6.52</v>
      </c>
      <c r="I18">
        <f t="shared" si="1"/>
        <v>4.795918367346939</v>
      </c>
      <c r="K18" s="7">
        <f t="shared" si="2"/>
        <v>4.8</v>
      </c>
    </row>
    <row r="19" spans="1:11" x14ac:dyDescent="0.25">
      <c r="A19" t="s">
        <v>356</v>
      </c>
      <c r="B19" s="7">
        <f t="shared" si="0"/>
        <v>4</v>
      </c>
      <c r="D19">
        <v>6.78</v>
      </c>
      <c r="I19">
        <f t="shared" si="1"/>
        <v>4.2653061224489779</v>
      </c>
      <c r="K19" s="7">
        <f t="shared" si="2"/>
        <v>4.3</v>
      </c>
    </row>
    <row r="20" spans="1:11" x14ac:dyDescent="0.25">
      <c r="A20" t="s">
        <v>355</v>
      </c>
      <c r="B20" s="7">
        <f t="shared" si="0"/>
        <v>3</v>
      </c>
      <c r="D20">
        <v>7.34</v>
      </c>
      <c r="I20">
        <f t="shared" si="1"/>
        <v>3.1224489795918355</v>
      </c>
      <c r="K20" s="7">
        <f t="shared" si="2"/>
        <v>3.1</v>
      </c>
    </row>
    <row r="21" spans="1:11" x14ac:dyDescent="0.25">
      <c r="A21" t="s">
        <v>55</v>
      </c>
      <c r="B21" s="7">
        <f t="shared" si="0"/>
        <v>3</v>
      </c>
      <c r="D21">
        <v>7.35</v>
      </c>
      <c r="I21">
        <f t="shared" si="1"/>
        <v>3.1020408163265305</v>
      </c>
      <c r="K21" s="7">
        <f t="shared" si="2"/>
        <v>3.1</v>
      </c>
    </row>
    <row r="22" spans="1:11" x14ac:dyDescent="0.25">
      <c r="A22" t="s">
        <v>48</v>
      </c>
      <c r="B22" s="7">
        <f t="shared" si="0"/>
        <v>4</v>
      </c>
      <c r="D22">
        <v>6.83</v>
      </c>
      <c r="I22">
        <f t="shared" si="1"/>
        <v>4.1632653061224474</v>
      </c>
      <c r="K22" s="7">
        <f t="shared" si="2"/>
        <v>4.2</v>
      </c>
    </row>
    <row r="23" spans="1:11" x14ac:dyDescent="0.25">
      <c r="A23" t="s">
        <v>357</v>
      </c>
      <c r="B23" s="7">
        <f t="shared" si="0"/>
        <v>5</v>
      </c>
      <c r="D23">
        <v>6.01</v>
      </c>
      <c r="I23">
        <f t="shared" si="1"/>
        <v>5.8367346938775508</v>
      </c>
      <c r="K23" s="7">
        <f t="shared" si="2"/>
        <v>5.8</v>
      </c>
    </row>
    <row r="24" spans="1:11" x14ac:dyDescent="0.25">
      <c r="A24" t="s">
        <v>34</v>
      </c>
      <c r="B24" s="7">
        <f t="shared" si="0"/>
        <v>1</v>
      </c>
      <c r="D24">
        <v>7.93</v>
      </c>
      <c r="I24">
        <f t="shared" si="1"/>
        <v>1.9183673469387745</v>
      </c>
      <c r="K24" s="7">
        <f t="shared" si="2"/>
        <v>1.9</v>
      </c>
    </row>
    <row r="25" spans="1:11" x14ac:dyDescent="0.25">
      <c r="A25" t="s">
        <v>354</v>
      </c>
      <c r="B25" s="7">
        <f t="shared" si="0"/>
        <v>4</v>
      </c>
      <c r="D25">
        <v>6.6</v>
      </c>
      <c r="I25">
        <f t="shared" si="1"/>
        <v>4.6326530612244898</v>
      </c>
      <c r="K25" s="7">
        <f t="shared" si="2"/>
        <v>4.5999999999999996</v>
      </c>
    </row>
    <row r="26" spans="1:11" x14ac:dyDescent="0.25">
      <c r="A26" t="s">
        <v>25</v>
      </c>
      <c r="B26" s="7">
        <f t="shared" si="0"/>
        <v>7</v>
      </c>
      <c r="D26">
        <v>5.42</v>
      </c>
      <c r="I26">
        <f t="shared" si="1"/>
        <v>7.0408163265306118</v>
      </c>
      <c r="K26" s="7">
        <f>ROUND(I26, 1)</f>
        <v>7</v>
      </c>
    </row>
    <row r="27" spans="1:11" x14ac:dyDescent="0.25">
      <c r="A27" t="s">
        <v>360</v>
      </c>
      <c r="B27" s="7">
        <f t="shared" si="0"/>
        <v>2</v>
      </c>
      <c r="D27">
        <v>7.75</v>
      </c>
      <c r="I27">
        <f t="shared" si="1"/>
        <v>2.2857142857142847</v>
      </c>
      <c r="K27" s="7">
        <f t="shared" si="2"/>
        <v>2.2999999999999998</v>
      </c>
    </row>
    <row r="28" spans="1:11" x14ac:dyDescent="0.25">
      <c r="A28" t="s">
        <v>177</v>
      </c>
      <c r="B28" s="7">
        <f t="shared" si="0"/>
        <v>4</v>
      </c>
      <c r="D28">
        <v>6.83</v>
      </c>
      <c r="I28">
        <f t="shared" si="1"/>
        <v>4.1632653061224474</v>
      </c>
      <c r="K28" s="7">
        <f t="shared" si="2"/>
        <v>4.2</v>
      </c>
    </row>
    <row r="29" spans="1:11" x14ac:dyDescent="0.25">
      <c r="A29" t="s">
        <v>67</v>
      </c>
      <c r="B29" s="7">
        <f t="shared" si="0"/>
        <v>6</v>
      </c>
      <c r="D29">
        <v>5.46</v>
      </c>
      <c r="I29">
        <f t="shared" si="1"/>
        <v>6.9591836734693873</v>
      </c>
      <c r="K29" s="7">
        <f t="shared" si="2"/>
        <v>7</v>
      </c>
    </row>
    <row r="30" spans="1:11" x14ac:dyDescent="0.25">
      <c r="A30" t="s">
        <v>58</v>
      </c>
      <c r="B30" s="7">
        <f t="shared" si="0"/>
        <v>0</v>
      </c>
      <c r="D30">
        <v>8.64</v>
      </c>
      <c r="I30">
        <f t="shared" si="1"/>
        <v>0.46938775510203889</v>
      </c>
      <c r="K30" s="7">
        <f t="shared" si="2"/>
        <v>0.5</v>
      </c>
    </row>
    <row r="31" spans="1:11" x14ac:dyDescent="0.25">
      <c r="A31" t="s">
        <v>358</v>
      </c>
      <c r="B31" s="7">
        <f t="shared" si="0"/>
        <v>7</v>
      </c>
      <c r="D31">
        <v>5.25</v>
      </c>
      <c r="I31">
        <f t="shared" si="1"/>
        <v>7.3877551020408161</v>
      </c>
      <c r="K31" s="7">
        <f t="shared" si="2"/>
        <v>7.4</v>
      </c>
    </row>
    <row r="32" spans="1:11" x14ac:dyDescent="0.25">
      <c r="A32" t="s">
        <v>308</v>
      </c>
      <c r="B32" s="7">
        <f t="shared" si="0"/>
        <v>6</v>
      </c>
      <c r="D32">
        <v>5.59</v>
      </c>
      <c r="I32">
        <f t="shared" si="1"/>
        <v>6.6938775510204085</v>
      </c>
      <c r="K32" s="7">
        <f t="shared" si="2"/>
        <v>6.7</v>
      </c>
    </row>
    <row r="33" spans="1:11" x14ac:dyDescent="0.25">
      <c r="A33" t="s">
        <v>62</v>
      </c>
      <c r="B33" s="7">
        <f t="shared" si="0"/>
        <v>1</v>
      </c>
      <c r="D33">
        <v>8.18</v>
      </c>
      <c r="I33">
        <f t="shared" si="1"/>
        <v>1.408163265306122</v>
      </c>
      <c r="K33" s="7">
        <f t="shared" si="2"/>
        <v>1.4</v>
      </c>
    </row>
    <row r="34" spans="1:11" x14ac:dyDescent="0.25">
      <c r="A34" t="s">
        <v>64</v>
      </c>
      <c r="B34" s="7">
        <f t="shared" si="0"/>
        <v>5</v>
      </c>
      <c r="D34">
        <v>6.07</v>
      </c>
      <c r="I34">
        <f t="shared" si="1"/>
        <v>5.7142857142857126</v>
      </c>
      <c r="K34" s="7">
        <f t="shared" si="2"/>
        <v>5.7</v>
      </c>
    </row>
    <row r="35" spans="1:11" x14ac:dyDescent="0.25">
      <c r="A35" t="s">
        <v>72</v>
      </c>
      <c r="B35" s="7">
        <f t="shared" si="0"/>
        <v>4</v>
      </c>
      <c r="D35">
        <v>6.85</v>
      </c>
      <c r="I35">
        <f t="shared" si="1"/>
        <v>4.1224489795918364</v>
      </c>
      <c r="K35" s="7">
        <f t="shared" si="2"/>
        <v>4.0999999999999996</v>
      </c>
    </row>
    <row r="36" spans="1:11" x14ac:dyDescent="0.25">
      <c r="A36" t="s">
        <v>399</v>
      </c>
      <c r="B36" s="7">
        <f t="shared" si="0"/>
        <v>7</v>
      </c>
      <c r="D36">
        <v>5.29</v>
      </c>
      <c r="I36">
        <f t="shared" si="1"/>
        <v>7.3061224489795915</v>
      </c>
      <c r="K36" s="7">
        <f t="shared" si="2"/>
        <v>7.3</v>
      </c>
    </row>
    <row r="37" spans="1:11" x14ac:dyDescent="0.25">
      <c r="A37" t="s">
        <v>70</v>
      </c>
      <c r="B37" s="7">
        <f t="shared" si="0"/>
        <v>6</v>
      </c>
      <c r="D37">
        <v>5.51</v>
      </c>
      <c r="I37">
        <f t="shared" si="1"/>
        <v>6.8571428571428577</v>
      </c>
      <c r="K37" s="7">
        <f t="shared" si="2"/>
        <v>6.9</v>
      </c>
    </row>
    <row r="38" spans="1:11" x14ac:dyDescent="0.25">
      <c r="A38" t="s">
        <v>361</v>
      </c>
      <c r="B38" s="7">
        <f t="shared" si="0"/>
        <v>2</v>
      </c>
      <c r="D38">
        <v>7.84</v>
      </c>
      <c r="I38">
        <f t="shared" si="1"/>
        <v>2.1020408163265287</v>
      </c>
      <c r="K38" s="7">
        <f t="shared" si="2"/>
        <v>2.1</v>
      </c>
    </row>
    <row r="39" spans="1:11" x14ac:dyDescent="0.25">
      <c r="A39" t="s">
        <v>359</v>
      </c>
      <c r="B39" s="7">
        <f t="shared" si="0"/>
        <v>4</v>
      </c>
      <c r="D39">
        <v>6.51</v>
      </c>
      <c r="I39">
        <f t="shared" si="1"/>
        <v>4.816326530612244</v>
      </c>
      <c r="K39" s="7">
        <f t="shared" si="2"/>
        <v>4.8</v>
      </c>
    </row>
    <row r="40" spans="1:11" x14ac:dyDescent="0.25">
      <c r="A40" t="s">
        <v>145</v>
      </c>
      <c r="B40" s="7">
        <f t="shared" si="0"/>
        <v>1</v>
      </c>
      <c r="D40">
        <v>7.92</v>
      </c>
      <c r="I40">
        <f t="shared" si="1"/>
        <v>1.9387755102040796</v>
      </c>
      <c r="K40" s="7">
        <f t="shared" si="2"/>
        <v>1.9</v>
      </c>
    </row>
    <row r="41" spans="1:11" x14ac:dyDescent="0.25">
      <c r="A41" t="s">
        <v>80</v>
      </c>
      <c r="B41" s="7">
        <f t="shared" si="0"/>
        <v>1</v>
      </c>
      <c r="D41">
        <v>8.0500000000000007</v>
      </c>
      <c r="I41">
        <f t="shared" si="1"/>
        <v>1.6734693877550999</v>
      </c>
      <c r="K41" s="7">
        <f>ROUND(I41, 1)</f>
        <v>1.7</v>
      </c>
    </row>
    <row r="42" spans="1:11" x14ac:dyDescent="0.25">
      <c r="A42" t="s">
        <v>82</v>
      </c>
      <c r="B42" s="7">
        <f t="shared" si="0"/>
        <v>1</v>
      </c>
      <c r="D42">
        <v>8.2899999999999991</v>
      </c>
      <c r="I42">
        <f t="shared" si="1"/>
        <v>1.183673469387756</v>
      </c>
      <c r="K42" s="7">
        <f t="shared" si="2"/>
        <v>1.2</v>
      </c>
    </row>
    <row r="43" spans="1:11" x14ac:dyDescent="0.25">
      <c r="A43" t="s">
        <v>90</v>
      </c>
      <c r="B43" s="7">
        <f t="shared" si="0"/>
        <v>0</v>
      </c>
      <c r="D43">
        <v>8.73</v>
      </c>
      <c r="I43">
        <f t="shared" si="1"/>
        <v>0.28571428571428292</v>
      </c>
      <c r="K43" s="7">
        <f t="shared" si="2"/>
        <v>0.3</v>
      </c>
    </row>
    <row r="44" spans="1:11" x14ac:dyDescent="0.25">
      <c r="A44" t="s">
        <v>362</v>
      </c>
      <c r="B44" s="7">
        <f t="shared" si="0"/>
        <v>3</v>
      </c>
      <c r="D44">
        <v>7.37</v>
      </c>
      <c r="I44">
        <f t="shared" si="1"/>
        <v>3.061224489795916</v>
      </c>
      <c r="K44" s="7">
        <f t="shared" si="2"/>
        <v>3.1</v>
      </c>
    </row>
    <row r="45" spans="1:11" x14ac:dyDescent="0.25">
      <c r="A45" t="s">
        <v>95</v>
      </c>
      <c r="B45" s="7">
        <f t="shared" si="0"/>
        <v>3</v>
      </c>
      <c r="D45">
        <v>7.14</v>
      </c>
      <c r="I45">
        <f t="shared" si="1"/>
        <v>3.5306122448979584</v>
      </c>
      <c r="K45" s="7">
        <f t="shared" si="2"/>
        <v>3.5</v>
      </c>
    </row>
    <row r="46" spans="1:11" x14ac:dyDescent="0.25">
      <c r="A46" t="s">
        <v>97</v>
      </c>
      <c r="B46" s="7">
        <f t="shared" si="0"/>
        <v>8</v>
      </c>
      <c r="D46">
        <v>4.67</v>
      </c>
      <c r="I46">
        <f t="shared" si="1"/>
        <v>8.5714285714285712</v>
      </c>
      <c r="K46" s="7">
        <f t="shared" si="2"/>
        <v>8.6</v>
      </c>
    </row>
    <row r="47" spans="1:11" x14ac:dyDescent="0.25">
      <c r="A47" t="s">
        <v>380</v>
      </c>
      <c r="B47" s="7">
        <f t="shared" si="0"/>
        <v>3</v>
      </c>
      <c r="D47">
        <v>7.03</v>
      </c>
      <c r="I47">
        <f t="shared" si="1"/>
        <v>3.7551020408163254</v>
      </c>
      <c r="K47" s="7">
        <f t="shared" si="2"/>
        <v>3.8</v>
      </c>
    </row>
    <row r="48" spans="1:11" x14ac:dyDescent="0.25">
      <c r="A48" t="s">
        <v>104</v>
      </c>
      <c r="B48" s="7">
        <f t="shared" si="0"/>
        <v>0</v>
      </c>
      <c r="D48">
        <v>8.5399999999999991</v>
      </c>
      <c r="I48">
        <f t="shared" si="1"/>
        <v>0.67346938775510168</v>
      </c>
      <c r="K48" s="7">
        <f t="shared" si="2"/>
        <v>0.7</v>
      </c>
    </row>
    <row r="49" spans="1:11" x14ac:dyDescent="0.25">
      <c r="A49" t="s">
        <v>303</v>
      </c>
      <c r="B49" s="7">
        <f t="shared" si="0"/>
        <v>5</v>
      </c>
      <c r="D49">
        <v>6.02</v>
      </c>
      <c r="I49">
        <f t="shared" si="1"/>
        <v>5.8163265306122449</v>
      </c>
      <c r="K49" s="7">
        <f t="shared" si="2"/>
        <v>5.8</v>
      </c>
    </row>
    <row r="50" spans="1:11" x14ac:dyDescent="0.25">
      <c r="A50" t="s">
        <v>106</v>
      </c>
      <c r="B50" s="7">
        <f t="shared" si="0"/>
        <v>7</v>
      </c>
      <c r="D50">
        <v>5.4</v>
      </c>
      <c r="I50">
        <f t="shared" si="1"/>
        <v>7.0816326530612237</v>
      </c>
      <c r="K50" s="7">
        <f>ROUND(I50, 1)</f>
        <v>7.1</v>
      </c>
    </row>
    <row r="51" spans="1:11" x14ac:dyDescent="0.25">
      <c r="A51" t="s">
        <v>110</v>
      </c>
      <c r="B51" s="7">
        <f t="shared" si="0"/>
        <v>3</v>
      </c>
      <c r="D51">
        <v>6.98</v>
      </c>
      <c r="I51">
        <f t="shared" si="1"/>
        <v>3.8571428571428541</v>
      </c>
      <c r="K51" s="7">
        <f t="shared" si="2"/>
        <v>3.9</v>
      </c>
    </row>
    <row r="52" spans="1:11" x14ac:dyDescent="0.25">
      <c r="A52" t="s">
        <v>108</v>
      </c>
      <c r="B52" s="7">
        <f t="shared" si="0"/>
        <v>0</v>
      </c>
      <c r="D52">
        <v>8.49</v>
      </c>
      <c r="I52">
        <f t="shared" si="1"/>
        <v>0.77551020408163041</v>
      </c>
      <c r="K52" s="7">
        <f t="shared" si="2"/>
        <v>0.8</v>
      </c>
    </row>
    <row r="53" spans="1:11" x14ac:dyDescent="0.25">
      <c r="A53" t="s">
        <v>112</v>
      </c>
      <c r="B53" s="7">
        <f t="shared" si="0"/>
        <v>1</v>
      </c>
      <c r="D53">
        <v>8.0500000000000007</v>
      </c>
      <c r="I53">
        <f t="shared" si="1"/>
        <v>1.6734693877550999</v>
      </c>
      <c r="K53" s="7">
        <f t="shared" si="2"/>
        <v>1.7</v>
      </c>
    </row>
    <row r="54" spans="1:11" x14ac:dyDescent="0.25">
      <c r="A54" t="s">
        <v>115</v>
      </c>
      <c r="B54" s="7">
        <f t="shared" si="0"/>
        <v>5</v>
      </c>
      <c r="D54">
        <v>6.14</v>
      </c>
      <c r="I54">
        <f t="shared" si="1"/>
        <v>5.5714285714285712</v>
      </c>
      <c r="K54" s="7">
        <f t="shared" si="2"/>
        <v>5.6</v>
      </c>
    </row>
    <row r="55" spans="1:11" x14ac:dyDescent="0.25">
      <c r="A55" t="s">
        <v>125</v>
      </c>
      <c r="B55" s="7">
        <f t="shared" si="0"/>
        <v>5</v>
      </c>
      <c r="D55">
        <v>6.27</v>
      </c>
      <c r="I55">
        <f t="shared" si="1"/>
        <v>5.3061224489795915</v>
      </c>
      <c r="K55" s="7">
        <f t="shared" si="2"/>
        <v>5.3</v>
      </c>
    </row>
    <row r="56" spans="1:11" x14ac:dyDescent="0.25">
      <c r="A56" t="s">
        <v>119</v>
      </c>
      <c r="B56" s="7">
        <f t="shared" si="0"/>
        <v>2</v>
      </c>
      <c r="D56">
        <v>7.87</v>
      </c>
      <c r="I56">
        <f t="shared" si="1"/>
        <v>2.0408163265306101</v>
      </c>
      <c r="K56" s="7">
        <f t="shared" si="2"/>
        <v>2</v>
      </c>
    </row>
    <row r="57" spans="1:11" x14ac:dyDescent="0.25">
      <c r="A57" t="s">
        <v>84</v>
      </c>
      <c r="B57" s="7">
        <f t="shared" si="0"/>
        <v>0</v>
      </c>
      <c r="D57">
        <v>8.52</v>
      </c>
      <c r="I57">
        <f t="shared" si="1"/>
        <v>0.71428571428571352</v>
      </c>
      <c r="K57" s="7">
        <f t="shared" si="2"/>
        <v>0.7</v>
      </c>
    </row>
    <row r="58" spans="1:11" x14ac:dyDescent="0.25">
      <c r="A58" t="s">
        <v>121</v>
      </c>
      <c r="B58" s="7">
        <f t="shared" si="0"/>
        <v>3</v>
      </c>
      <c r="D58">
        <v>7.04</v>
      </c>
      <c r="I58">
        <f t="shared" si="1"/>
        <v>3.7346938775510186</v>
      </c>
      <c r="K58" s="7">
        <f>ROUND(I58, 1)</f>
        <v>3.7</v>
      </c>
    </row>
    <row r="59" spans="1:11" x14ac:dyDescent="0.25">
      <c r="A59" t="s">
        <v>130</v>
      </c>
      <c r="B59" s="7">
        <f t="shared" si="0"/>
        <v>3</v>
      </c>
      <c r="D59">
        <v>7.38</v>
      </c>
      <c r="I59">
        <f t="shared" si="1"/>
        <v>3.040816326530611</v>
      </c>
      <c r="K59" s="7">
        <f t="shared" si="2"/>
        <v>3</v>
      </c>
    </row>
    <row r="60" spans="1:11" x14ac:dyDescent="0.25">
      <c r="A60" t="s">
        <v>136</v>
      </c>
      <c r="B60" s="7">
        <f t="shared" si="0"/>
        <v>3</v>
      </c>
      <c r="D60">
        <v>7.21</v>
      </c>
      <c r="I60">
        <f t="shared" si="1"/>
        <v>3.3877551020408152</v>
      </c>
      <c r="K60" s="7">
        <f t="shared" si="2"/>
        <v>3.4</v>
      </c>
    </row>
    <row r="61" spans="1:11" x14ac:dyDescent="0.25">
      <c r="A61" t="s">
        <v>123</v>
      </c>
      <c r="B61" s="7">
        <f t="shared" si="0"/>
        <v>6</v>
      </c>
      <c r="D61">
        <v>5.45</v>
      </c>
      <c r="I61">
        <f t="shared" si="1"/>
        <v>6.9795918367346932</v>
      </c>
      <c r="K61" s="7">
        <f t="shared" si="2"/>
        <v>7</v>
      </c>
    </row>
    <row r="62" spans="1:11" x14ac:dyDescent="0.25">
      <c r="A62" t="s">
        <v>127</v>
      </c>
      <c r="B62" s="7">
        <f t="shared" si="0"/>
        <v>5</v>
      </c>
      <c r="D62">
        <v>6.15</v>
      </c>
      <c r="I62">
        <f t="shared" si="1"/>
        <v>5.5510204081632635</v>
      </c>
      <c r="K62" s="7">
        <f t="shared" si="2"/>
        <v>5.6</v>
      </c>
    </row>
    <row r="63" spans="1:11" x14ac:dyDescent="0.25">
      <c r="A63" t="s">
        <v>140</v>
      </c>
      <c r="B63" s="7">
        <f t="shared" si="0"/>
        <v>3</v>
      </c>
      <c r="D63">
        <v>7</v>
      </c>
      <c r="I63">
        <f t="shared" si="1"/>
        <v>3.816326530612244</v>
      </c>
      <c r="K63" s="7">
        <f t="shared" si="2"/>
        <v>3.8</v>
      </c>
    </row>
    <row r="64" spans="1:11" x14ac:dyDescent="0.25">
      <c r="A64" t="s">
        <v>147</v>
      </c>
      <c r="B64" s="7">
        <f t="shared" si="0"/>
        <v>4</v>
      </c>
      <c r="D64">
        <v>6.68</v>
      </c>
      <c r="I64">
        <f t="shared" si="1"/>
        <v>4.4693877551020398</v>
      </c>
      <c r="K64" s="7">
        <f t="shared" si="2"/>
        <v>4.5</v>
      </c>
    </row>
    <row r="65" spans="1:11" x14ac:dyDescent="0.25">
      <c r="A65" t="s">
        <v>143</v>
      </c>
      <c r="B65" s="7">
        <f t="shared" si="0"/>
        <v>3</v>
      </c>
      <c r="D65">
        <v>6.94</v>
      </c>
      <c r="I65">
        <f t="shared" si="1"/>
        <v>3.9387755102040796</v>
      </c>
      <c r="K65" s="7">
        <f t="shared" si="2"/>
        <v>3.9</v>
      </c>
    </row>
    <row r="66" spans="1:11" x14ac:dyDescent="0.25">
      <c r="A66" t="s">
        <v>366</v>
      </c>
      <c r="B66" s="7">
        <f t="shared" si="0"/>
        <v>0</v>
      </c>
      <c r="D66">
        <v>8.74</v>
      </c>
      <c r="I66">
        <f t="shared" si="1"/>
        <v>0.26530612244897789</v>
      </c>
      <c r="K66" s="7">
        <f>ROUND(I66, 1)</f>
        <v>0.3</v>
      </c>
    </row>
    <row r="67" spans="1:11" x14ac:dyDescent="0.25">
      <c r="A67" t="s">
        <v>149</v>
      </c>
      <c r="B67" s="7">
        <f t="shared" ref="B67:B130" si="3">QUOTIENT(I67, 1)</f>
        <v>2</v>
      </c>
      <c r="D67">
        <v>7.61</v>
      </c>
      <c r="I67">
        <f t="shared" ref="I67:I130" si="4">10 - ((D67-$G$4)/$G$5*10)</f>
        <v>2.5714285714285694</v>
      </c>
      <c r="K67" s="7">
        <f t="shared" si="2"/>
        <v>2.6</v>
      </c>
    </row>
    <row r="68" spans="1:11" x14ac:dyDescent="0.25">
      <c r="A68" t="s">
        <v>159</v>
      </c>
      <c r="B68" s="7">
        <f t="shared" si="3"/>
        <v>0</v>
      </c>
      <c r="D68">
        <v>8.39</v>
      </c>
      <c r="I68">
        <f t="shared" si="4"/>
        <v>0.97959183673469141</v>
      </c>
      <c r="K68" s="7">
        <f t="shared" ref="K68:K77" si="5">ROUND(I68, 1)</f>
        <v>1</v>
      </c>
    </row>
    <row r="69" spans="1:11" x14ac:dyDescent="0.25">
      <c r="A69" t="s">
        <v>153</v>
      </c>
      <c r="B69" s="7">
        <f t="shared" si="3"/>
        <v>4</v>
      </c>
      <c r="D69">
        <v>6.43</v>
      </c>
      <c r="I69">
        <f t="shared" si="4"/>
        <v>4.9795918367346932</v>
      </c>
      <c r="K69" s="7">
        <f t="shared" si="5"/>
        <v>5</v>
      </c>
    </row>
    <row r="70" spans="1:11" x14ac:dyDescent="0.25">
      <c r="A70" t="s">
        <v>151</v>
      </c>
      <c r="B70" s="7">
        <f t="shared" si="3"/>
        <v>3</v>
      </c>
      <c r="D70">
        <v>7.07</v>
      </c>
      <c r="I70">
        <f t="shared" si="4"/>
        <v>3.6734693877551008</v>
      </c>
      <c r="K70" s="7">
        <f t="shared" si="5"/>
        <v>3.7</v>
      </c>
    </row>
    <row r="71" spans="1:11" x14ac:dyDescent="0.25">
      <c r="A71" t="s">
        <v>420</v>
      </c>
      <c r="B71" s="7">
        <f t="shared" si="3"/>
        <v>8</v>
      </c>
      <c r="D71">
        <v>4.53</v>
      </c>
      <c r="I71">
        <f t="shared" si="4"/>
        <v>8.8571428571428577</v>
      </c>
      <c r="K71" s="7">
        <f t="shared" si="5"/>
        <v>8.9</v>
      </c>
    </row>
    <row r="72" spans="1:11" x14ac:dyDescent="0.25">
      <c r="A72" t="s">
        <v>157</v>
      </c>
      <c r="B72" s="7">
        <f t="shared" si="3"/>
        <v>8</v>
      </c>
      <c r="D72">
        <v>4.9000000000000004</v>
      </c>
      <c r="I72">
        <f t="shared" si="4"/>
        <v>8.1020408163265305</v>
      </c>
      <c r="K72" s="7">
        <f t="shared" si="5"/>
        <v>8.1</v>
      </c>
    </row>
    <row r="73" spans="1:11" x14ac:dyDescent="0.25">
      <c r="A73" t="s">
        <v>117</v>
      </c>
      <c r="B73" s="7">
        <f t="shared" si="3"/>
        <v>0</v>
      </c>
      <c r="D73">
        <v>8.6199999999999992</v>
      </c>
      <c r="I73">
        <f t="shared" si="4"/>
        <v>0.51020408163265429</v>
      </c>
      <c r="K73" s="7">
        <f t="shared" si="5"/>
        <v>0.5</v>
      </c>
    </row>
    <row r="74" spans="1:11" x14ac:dyDescent="0.25">
      <c r="A74" t="s">
        <v>161</v>
      </c>
      <c r="B74" s="7">
        <f t="shared" si="3"/>
        <v>2</v>
      </c>
      <c r="D74">
        <v>7.44</v>
      </c>
      <c r="I74">
        <f t="shared" si="4"/>
        <v>2.9183673469387728</v>
      </c>
      <c r="K74" s="7">
        <f t="shared" si="5"/>
        <v>2.9</v>
      </c>
    </row>
    <row r="75" spans="1:11" x14ac:dyDescent="0.25">
      <c r="A75" t="s">
        <v>163</v>
      </c>
      <c r="B75" s="7">
        <f t="shared" si="3"/>
        <v>1</v>
      </c>
      <c r="D75">
        <v>8.1199999999999992</v>
      </c>
      <c r="I75">
        <f t="shared" si="4"/>
        <v>1.5306122448979593</v>
      </c>
      <c r="K75" s="7">
        <f t="shared" si="5"/>
        <v>1.5</v>
      </c>
    </row>
    <row r="76" spans="1:11" x14ac:dyDescent="0.25">
      <c r="A76" t="s">
        <v>165</v>
      </c>
      <c r="B76" s="7">
        <f t="shared" si="3"/>
        <v>2</v>
      </c>
      <c r="D76">
        <v>7.44</v>
      </c>
      <c r="I76">
        <f t="shared" si="4"/>
        <v>2.9183673469387728</v>
      </c>
      <c r="K76" s="7">
        <f t="shared" si="5"/>
        <v>2.9</v>
      </c>
    </row>
    <row r="77" spans="1:11" x14ac:dyDescent="0.25">
      <c r="A77" t="s">
        <v>169</v>
      </c>
      <c r="B77" s="7">
        <f t="shared" si="3"/>
        <v>0</v>
      </c>
      <c r="D77">
        <v>8.49</v>
      </c>
      <c r="I77">
        <f t="shared" si="4"/>
        <v>0.77551020408163041</v>
      </c>
      <c r="K77" s="7">
        <f t="shared" si="5"/>
        <v>0.8</v>
      </c>
    </row>
    <row r="78" spans="1:11" x14ac:dyDescent="0.25">
      <c r="A78" t="s">
        <v>167</v>
      </c>
      <c r="B78" s="7">
        <f t="shared" si="3"/>
        <v>3</v>
      </c>
      <c r="D78">
        <v>6.92</v>
      </c>
      <c r="I78">
        <f t="shared" si="4"/>
        <v>3.9795918367346932</v>
      </c>
      <c r="K78" s="7">
        <f>ROUND(I78, 1)</f>
        <v>4</v>
      </c>
    </row>
    <row r="79" spans="1:11" x14ac:dyDescent="0.25">
      <c r="A79" t="s">
        <v>171</v>
      </c>
      <c r="B79" s="7">
        <f t="shared" si="3"/>
        <v>3</v>
      </c>
      <c r="D79">
        <v>6.99</v>
      </c>
      <c r="I79">
        <f t="shared" si="4"/>
        <v>3.8367346938775491</v>
      </c>
      <c r="K79" s="7">
        <f t="shared" ref="K79:K85" si="6">ROUND(I79, 1)</f>
        <v>3.8</v>
      </c>
    </row>
    <row r="80" spans="1:11" x14ac:dyDescent="0.25">
      <c r="A80" t="s">
        <v>173</v>
      </c>
      <c r="B80" s="7">
        <f t="shared" si="3"/>
        <v>4</v>
      </c>
      <c r="D80">
        <v>6.75</v>
      </c>
      <c r="I80">
        <f t="shared" si="4"/>
        <v>4.3265306122448965</v>
      </c>
      <c r="K80" s="7">
        <f t="shared" si="6"/>
        <v>4.3</v>
      </c>
    </row>
    <row r="81" spans="1:11" x14ac:dyDescent="0.25">
      <c r="A81" t="s">
        <v>427</v>
      </c>
      <c r="B81" s="7">
        <f t="shared" si="3"/>
        <v>1</v>
      </c>
      <c r="D81">
        <v>8.27</v>
      </c>
      <c r="I81">
        <f t="shared" si="4"/>
        <v>1.224489795918366</v>
      </c>
      <c r="K81" s="7">
        <f t="shared" si="6"/>
        <v>1.2</v>
      </c>
    </row>
    <row r="82" spans="1:11" x14ac:dyDescent="0.25">
      <c r="A82" t="s">
        <v>183</v>
      </c>
      <c r="B82" s="7">
        <f t="shared" si="3"/>
        <v>5</v>
      </c>
      <c r="D82">
        <v>6.39</v>
      </c>
      <c r="I82">
        <f t="shared" si="4"/>
        <v>5.0612244897959178</v>
      </c>
      <c r="K82" s="7">
        <f t="shared" si="6"/>
        <v>5.0999999999999996</v>
      </c>
    </row>
    <row r="83" spans="1:11" x14ac:dyDescent="0.25">
      <c r="A83" t="s">
        <v>175</v>
      </c>
      <c r="B83" s="7">
        <f t="shared" si="3"/>
        <v>3</v>
      </c>
      <c r="D83">
        <v>7.05</v>
      </c>
      <c r="I83">
        <f t="shared" si="4"/>
        <v>3.7142857142857135</v>
      </c>
      <c r="K83" s="7">
        <f t="shared" si="6"/>
        <v>3.7</v>
      </c>
    </row>
    <row r="84" spans="1:11" x14ac:dyDescent="0.25">
      <c r="A84" t="s">
        <v>422</v>
      </c>
      <c r="B84" s="7">
        <f t="shared" si="3"/>
        <v>5</v>
      </c>
      <c r="D84">
        <v>6.16</v>
      </c>
      <c r="I84">
        <f t="shared" si="4"/>
        <v>5.5306122448979576</v>
      </c>
      <c r="K84" s="7">
        <f t="shared" si="6"/>
        <v>5.5</v>
      </c>
    </row>
    <row r="85" spans="1:11" x14ac:dyDescent="0.25">
      <c r="A85" t="s">
        <v>201</v>
      </c>
      <c r="B85" s="7">
        <f t="shared" si="3"/>
        <v>1</v>
      </c>
      <c r="D85">
        <v>8.34</v>
      </c>
      <c r="I85">
        <f t="shared" si="4"/>
        <v>1.0816326530612237</v>
      </c>
      <c r="K85" s="7">
        <f t="shared" si="6"/>
        <v>1.1000000000000001</v>
      </c>
    </row>
    <row r="86" spans="1:11" x14ac:dyDescent="0.25">
      <c r="A86" t="s">
        <v>186</v>
      </c>
      <c r="B86" s="7">
        <f t="shared" si="3"/>
        <v>4</v>
      </c>
      <c r="D86">
        <v>6.7</v>
      </c>
      <c r="I86">
        <f t="shared" si="4"/>
        <v>4.428571428571427</v>
      </c>
      <c r="K86" s="7">
        <f>ROUND(I86, 1)</f>
        <v>4.4000000000000004</v>
      </c>
    </row>
    <row r="87" spans="1:11" x14ac:dyDescent="0.25">
      <c r="A87" t="s">
        <v>195</v>
      </c>
      <c r="B87" s="7">
        <f t="shared" si="3"/>
        <v>4</v>
      </c>
      <c r="D87">
        <v>6.6</v>
      </c>
      <c r="I87">
        <f t="shared" si="4"/>
        <v>4.6326530612244898</v>
      </c>
      <c r="K87" s="7">
        <f t="shared" ref="K87:K92" si="7">ROUND(I87, 1)</f>
        <v>4.5999999999999996</v>
      </c>
    </row>
    <row r="88" spans="1:11" x14ac:dyDescent="0.25">
      <c r="A88" t="s">
        <v>188</v>
      </c>
      <c r="B88" s="7">
        <f t="shared" si="3"/>
        <v>5</v>
      </c>
      <c r="D88">
        <v>6.4</v>
      </c>
      <c r="I88">
        <f t="shared" si="4"/>
        <v>5.0408163265306101</v>
      </c>
      <c r="K88" s="7">
        <f t="shared" si="7"/>
        <v>5</v>
      </c>
    </row>
    <row r="89" spans="1:11" x14ac:dyDescent="0.25">
      <c r="A89" t="s">
        <v>190</v>
      </c>
      <c r="B89" s="7">
        <f t="shared" si="3"/>
        <v>8</v>
      </c>
      <c r="D89">
        <v>4.83</v>
      </c>
      <c r="I89">
        <f t="shared" si="4"/>
        <v>8.2448979591836729</v>
      </c>
      <c r="K89" s="7">
        <f t="shared" si="7"/>
        <v>8.1999999999999993</v>
      </c>
    </row>
    <row r="90" spans="1:11" x14ac:dyDescent="0.25">
      <c r="A90" t="s">
        <v>197</v>
      </c>
      <c r="B90" s="7">
        <f t="shared" si="3"/>
        <v>1</v>
      </c>
      <c r="D90">
        <v>8.3699999999999992</v>
      </c>
      <c r="I90">
        <f t="shared" si="4"/>
        <v>1.0204081632653068</v>
      </c>
      <c r="K90" s="7">
        <f t="shared" si="7"/>
        <v>1</v>
      </c>
    </row>
    <row r="91" spans="1:11" x14ac:dyDescent="0.25">
      <c r="A91" t="s">
        <v>199</v>
      </c>
      <c r="B91" s="7">
        <f t="shared" si="3"/>
        <v>0</v>
      </c>
      <c r="D91">
        <v>8.49</v>
      </c>
      <c r="I91">
        <f t="shared" si="4"/>
        <v>0.77551020408163041</v>
      </c>
      <c r="K91" s="7">
        <f t="shared" si="7"/>
        <v>0.8</v>
      </c>
    </row>
    <row r="92" spans="1:11" x14ac:dyDescent="0.25">
      <c r="A92" t="s">
        <v>206</v>
      </c>
      <c r="B92" s="7">
        <f t="shared" si="3"/>
        <v>4</v>
      </c>
      <c r="D92">
        <v>6.54</v>
      </c>
      <c r="I92">
        <f t="shared" si="4"/>
        <v>4.7551020408163254</v>
      </c>
      <c r="K92" s="7">
        <f t="shared" si="7"/>
        <v>4.8</v>
      </c>
    </row>
    <row r="93" spans="1:11" x14ac:dyDescent="0.25">
      <c r="A93" t="s">
        <v>231</v>
      </c>
      <c r="B93" s="7">
        <f t="shared" si="3"/>
        <v>4</v>
      </c>
      <c r="D93">
        <v>6.57</v>
      </c>
      <c r="I93">
        <f t="shared" si="4"/>
        <v>4.6938775510204067</v>
      </c>
      <c r="K93" s="7">
        <f>ROUND(I93, 1)</f>
        <v>4.7</v>
      </c>
    </row>
    <row r="94" spans="1:11" x14ac:dyDescent="0.25">
      <c r="A94" t="s">
        <v>233</v>
      </c>
      <c r="B94" s="7">
        <f t="shared" si="3"/>
        <v>4</v>
      </c>
      <c r="D94">
        <v>6.9</v>
      </c>
      <c r="I94">
        <f t="shared" si="4"/>
        <v>4.0204081632653041</v>
      </c>
      <c r="K94" s="7">
        <f t="shared" ref="K94:K100" si="8">ROUND(I94, 1)</f>
        <v>4</v>
      </c>
    </row>
    <row r="95" spans="1:11" x14ac:dyDescent="0.25">
      <c r="A95" t="s">
        <v>214</v>
      </c>
      <c r="B95" s="7">
        <f t="shared" si="3"/>
        <v>6</v>
      </c>
      <c r="D95">
        <v>5.92</v>
      </c>
      <c r="I95">
        <f t="shared" si="4"/>
        <v>6.020408163265305</v>
      </c>
      <c r="K95" s="7">
        <f t="shared" si="8"/>
        <v>6</v>
      </c>
    </row>
    <row r="96" spans="1:11" x14ac:dyDescent="0.25">
      <c r="A96" t="s">
        <v>216</v>
      </c>
      <c r="B96" s="7">
        <f t="shared" si="3"/>
        <v>1</v>
      </c>
      <c r="D96">
        <v>8.33</v>
      </c>
      <c r="I96">
        <f t="shared" si="4"/>
        <v>1.1020408163265287</v>
      </c>
      <c r="K96" s="7">
        <f t="shared" si="8"/>
        <v>1.1000000000000001</v>
      </c>
    </row>
    <row r="97" spans="1:11" x14ac:dyDescent="0.25">
      <c r="A97" t="s">
        <v>227</v>
      </c>
      <c r="B97" s="7">
        <f t="shared" si="3"/>
        <v>7</v>
      </c>
      <c r="D97">
        <v>5.39</v>
      </c>
      <c r="I97">
        <f t="shared" si="4"/>
        <v>7.1020408163265305</v>
      </c>
      <c r="K97" s="7">
        <f t="shared" si="8"/>
        <v>7.1</v>
      </c>
    </row>
    <row r="98" spans="1:11" x14ac:dyDescent="0.25">
      <c r="A98" t="s">
        <v>229</v>
      </c>
      <c r="B98" s="7">
        <f t="shared" si="3"/>
        <v>2</v>
      </c>
      <c r="D98">
        <v>7.55</v>
      </c>
      <c r="I98">
        <f t="shared" si="4"/>
        <v>2.6938775510204067</v>
      </c>
      <c r="K98" s="7">
        <f t="shared" si="8"/>
        <v>2.7</v>
      </c>
    </row>
    <row r="99" spans="1:11" x14ac:dyDescent="0.25">
      <c r="A99" t="s">
        <v>210</v>
      </c>
      <c r="B99" s="7">
        <f t="shared" si="3"/>
        <v>4</v>
      </c>
      <c r="D99">
        <v>6.85</v>
      </c>
      <c r="I99">
        <f t="shared" si="4"/>
        <v>4.1224489795918364</v>
      </c>
      <c r="K99" s="7">
        <f t="shared" si="8"/>
        <v>4.0999999999999996</v>
      </c>
    </row>
    <row r="100" spans="1:11" x14ac:dyDescent="0.25">
      <c r="A100" t="s">
        <v>400</v>
      </c>
      <c r="B100" s="7">
        <f t="shared" si="3"/>
        <v>3</v>
      </c>
      <c r="D100">
        <v>7.18</v>
      </c>
      <c r="I100">
        <f t="shared" si="4"/>
        <v>3.4489795918367339</v>
      </c>
      <c r="K100" s="7">
        <f t="shared" si="8"/>
        <v>3.4</v>
      </c>
    </row>
    <row r="101" spans="1:11" x14ac:dyDescent="0.25">
      <c r="A101" t="s">
        <v>222</v>
      </c>
      <c r="B101" s="7">
        <f t="shared" si="3"/>
        <v>2</v>
      </c>
      <c r="D101">
        <v>7.61</v>
      </c>
      <c r="I101">
        <f t="shared" si="4"/>
        <v>2.5714285714285694</v>
      </c>
      <c r="K101" s="7">
        <f>ROUND(I101, 1)</f>
        <v>2.6</v>
      </c>
    </row>
    <row r="102" spans="1:11" x14ac:dyDescent="0.25">
      <c r="A102" t="s">
        <v>220</v>
      </c>
      <c r="B102" s="7">
        <f t="shared" si="3"/>
        <v>2</v>
      </c>
      <c r="D102">
        <v>7.46</v>
      </c>
      <c r="I102">
        <f t="shared" si="4"/>
        <v>2.8775510204081609</v>
      </c>
      <c r="K102" s="7">
        <f t="shared" ref="K102:K163" si="9">ROUND(I102, 1)</f>
        <v>2.9</v>
      </c>
    </row>
    <row r="103" spans="1:11" x14ac:dyDescent="0.25">
      <c r="A103" t="s">
        <v>203</v>
      </c>
      <c r="B103" s="7">
        <f t="shared" si="3"/>
        <v>5</v>
      </c>
      <c r="D103">
        <v>6.28</v>
      </c>
      <c r="I103">
        <f t="shared" si="4"/>
        <v>5.2857142857142838</v>
      </c>
      <c r="K103" s="7">
        <f t="shared" si="9"/>
        <v>5.3</v>
      </c>
    </row>
    <row r="104" spans="1:11" x14ac:dyDescent="0.25">
      <c r="A104" t="s">
        <v>225</v>
      </c>
      <c r="B104" s="7">
        <f t="shared" si="3"/>
        <v>4</v>
      </c>
      <c r="D104">
        <v>6.64</v>
      </c>
      <c r="I104">
        <f t="shared" si="4"/>
        <v>4.5510204081632644</v>
      </c>
      <c r="K104" s="7">
        <f t="shared" si="9"/>
        <v>4.5999999999999996</v>
      </c>
    </row>
    <row r="105" spans="1:11" x14ac:dyDescent="0.25">
      <c r="A105" t="s">
        <v>218</v>
      </c>
      <c r="B105" s="7">
        <f t="shared" si="3"/>
        <v>6</v>
      </c>
      <c r="D105">
        <v>5.45</v>
      </c>
      <c r="I105">
        <f t="shared" si="4"/>
        <v>6.9795918367346932</v>
      </c>
      <c r="K105" s="7">
        <f t="shared" si="9"/>
        <v>7</v>
      </c>
    </row>
    <row r="106" spans="1:11" x14ac:dyDescent="0.25">
      <c r="A106" t="s">
        <v>235</v>
      </c>
      <c r="B106" s="7">
        <f t="shared" si="3"/>
        <v>3</v>
      </c>
      <c r="D106">
        <v>6.92</v>
      </c>
      <c r="I106">
        <f t="shared" si="4"/>
        <v>3.9795918367346932</v>
      </c>
      <c r="K106" s="7">
        <f t="shared" si="9"/>
        <v>4</v>
      </c>
    </row>
    <row r="107" spans="1:11" x14ac:dyDescent="0.25">
      <c r="A107" t="s">
        <v>247</v>
      </c>
      <c r="B107" s="7">
        <f t="shared" si="3"/>
        <v>4</v>
      </c>
      <c r="D107">
        <v>6.76</v>
      </c>
      <c r="I107">
        <f t="shared" si="4"/>
        <v>4.3061224489795915</v>
      </c>
      <c r="K107" s="7">
        <f t="shared" si="9"/>
        <v>4.3</v>
      </c>
    </row>
    <row r="108" spans="1:11" x14ac:dyDescent="0.25">
      <c r="A108" t="s">
        <v>243</v>
      </c>
      <c r="B108" s="7">
        <f t="shared" si="3"/>
        <v>0</v>
      </c>
      <c r="D108">
        <v>8.48</v>
      </c>
      <c r="I108">
        <f t="shared" si="4"/>
        <v>0.79591836734693544</v>
      </c>
      <c r="K108" s="7">
        <f t="shared" si="9"/>
        <v>0.8</v>
      </c>
    </row>
    <row r="109" spans="1:11" x14ac:dyDescent="0.25">
      <c r="A109" t="s">
        <v>373</v>
      </c>
      <c r="B109" s="7">
        <f t="shared" si="3"/>
        <v>0</v>
      </c>
      <c r="D109">
        <v>8.8699999999999992</v>
      </c>
      <c r="I109">
        <f t="shared" si="4"/>
        <v>0</v>
      </c>
      <c r="K109" s="7">
        <f t="shared" si="9"/>
        <v>0</v>
      </c>
    </row>
    <row r="110" spans="1:11" x14ac:dyDescent="0.25">
      <c r="A110" t="s">
        <v>241</v>
      </c>
      <c r="B110" s="7">
        <f t="shared" si="3"/>
        <v>4</v>
      </c>
      <c r="D110">
        <v>6.54</v>
      </c>
      <c r="I110">
        <f t="shared" si="4"/>
        <v>4.7551020408163254</v>
      </c>
      <c r="K110" s="7">
        <f t="shared" si="9"/>
        <v>4.8</v>
      </c>
    </row>
    <row r="111" spans="1:11" x14ac:dyDescent="0.25">
      <c r="A111" t="s">
        <v>237</v>
      </c>
      <c r="B111" s="7">
        <f t="shared" si="3"/>
        <v>5</v>
      </c>
      <c r="D111">
        <v>5.97</v>
      </c>
      <c r="I111">
        <f t="shared" si="4"/>
        <v>5.9183673469387754</v>
      </c>
      <c r="K111" s="7">
        <f t="shared" si="9"/>
        <v>5.9</v>
      </c>
    </row>
    <row r="112" spans="1:11" x14ac:dyDescent="0.25">
      <c r="A112" t="s">
        <v>239</v>
      </c>
      <c r="B112" s="7">
        <f t="shared" si="3"/>
        <v>5</v>
      </c>
      <c r="D112">
        <v>6.05</v>
      </c>
      <c r="I112">
        <f t="shared" si="4"/>
        <v>5.7551020408163263</v>
      </c>
      <c r="K112" s="7">
        <f t="shared" si="9"/>
        <v>5.8</v>
      </c>
    </row>
    <row r="113" spans="1:11" x14ac:dyDescent="0.25">
      <c r="A113" t="s">
        <v>371</v>
      </c>
      <c r="B113" s="7">
        <f t="shared" si="3"/>
        <v>2</v>
      </c>
      <c r="D113">
        <v>7.4</v>
      </c>
      <c r="I113">
        <f t="shared" si="4"/>
        <v>2.9999999999999973</v>
      </c>
      <c r="K113" s="7">
        <f t="shared" si="9"/>
        <v>3</v>
      </c>
    </row>
    <row r="114" spans="1:11" x14ac:dyDescent="0.25">
      <c r="A114" t="s">
        <v>245</v>
      </c>
      <c r="B114" s="7">
        <f t="shared" si="3"/>
        <v>0</v>
      </c>
      <c r="D114">
        <v>8.4499999999999993</v>
      </c>
      <c r="I114">
        <f t="shared" si="4"/>
        <v>0.85714285714285765</v>
      </c>
      <c r="K114" s="7">
        <f t="shared" si="9"/>
        <v>0.9</v>
      </c>
    </row>
    <row r="115" spans="1:11" x14ac:dyDescent="0.25">
      <c r="A115" t="s">
        <v>250</v>
      </c>
      <c r="B115" s="7">
        <f t="shared" si="3"/>
        <v>5</v>
      </c>
      <c r="D115">
        <v>6.03</v>
      </c>
      <c r="I115">
        <f t="shared" si="4"/>
        <v>5.7959183673469372</v>
      </c>
      <c r="K115" s="7">
        <f t="shared" si="9"/>
        <v>5.8</v>
      </c>
    </row>
    <row r="116" spans="1:11" x14ac:dyDescent="0.25">
      <c r="A116" t="s">
        <v>252</v>
      </c>
      <c r="B116" s="7">
        <f t="shared" si="3"/>
        <v>6</v>
      </c>
      <c r="D116">
        <v>5.64</v>
      </c>
      <c r="I116">
        <f t="shared" si="4"/>
        <v>6.591836734693878</v>
      </c>
      <c r="K116" s="7">
        <f t="shared" si="9"/>
        <v>6.6</v>
      </c>
    </row>
    <row r="117" spans="1:11" x14ac:dyDescent="0.25">
      <c r="A117" t="s">
        <v>254</v>
      </c>
      <c r="B117" s="7">
        <f t="shared" si="3"/>
        <v>2</v>
      </c>
      <c r="D117">
        <v>7.87</v>
      </c>
      <c r="I117">
        <f t="shared" si="4"/>
        <v>2.0408163265306101</v>
      </c>
      <c r="K117" s="7">
        <f t="shared" si="9"/>
        <v>2</v>
      </c>
    </row>
    <row r="118" spans="1:11" x14ac:dyDescent="0.25">
      <c r="A118" t="s">
        <v>374</v>
      </c>
      <c r="B118" s="7">
        <f t="shared" si="3"/>
        <v>4</v>
      </c>
      <c r="D118">
        <v>6.72</v>
      </c>
      <c r="I118">
        <f t="shared" si="4"/>
        <v>4.3877551020408152</v>
      </c>
      <c r="K118" s="7">
        <f t="shared" si="9"/>
        <v>4.4000000000000004</v>
      </c>
    </row>
    <row r="119" spans="1:11" x14ac:dyDescent="0.25">
      <c r="A119" t="s">
        <v>269</v>
      </c>
      <c r="B119" s="7">
        <f t="shared" si="3"/>
        <v>3</v>
      </c>
      <c r="D119">
        <v>7.19</v>
      </c>
      <c r="I119">
        <f t="shared" si="4"/>
        <v>3.4285714285714262</v>
      </c>
      <c r="K119" s="7">
        <f t="shared" si="9"/>
        <v>3.4</v>
      </c>
    </row>
    <row r="120" spans="1:11" x14ac:dyDescent="0.25">
      <c r="A120" t="s">
        <v>256</v>
      </c>
      <c r="B120" s="7">
        <f t="shared" si="3"/>
        <v>2</v>
      </c>
      <c r="D120">
        <v>7.68</v>
      </c>
      <c r="I120">
        <f t="shared" si="4"/>
        <v>2.4285714285714279</v>
      </c>
      <c r="K120" s="7">
        <f t="shared" si="9"/>
        <v>2.4</v>
      </c>
    </row>
    <row r="121" spans="1:11" x14ac:dyDescent="0.25">
      <c r="A121" t="s">
        <v>258</v>
      </c>
      <c r="B121" s="7">
        <f t="shared" si="3"/>
        <v>4</v>
      </c>
      <c r="D121">
        <v>6.9</v>
      </c>
      <c r="I121">
        <f t="shared" si="4"/>
        <v>4.0204081632653041</v>
      </c>
      <c r="K121" s="7">
        <f t="shared" si="9"/>
        <v>4</v>
      </c>
    </row>
    <row r="122" spans="1:11" x14ac:dyDescent="0.25">
      <c r="A122" t="s">
        <v>263</v>
      </c>
      <c r="B122" s="7">
        <f t="shared" si="3"/>
        <v>2</v>
      </c>
      <c r="D122">
        <v>7.72</v>
      </c>
      <c r="I122">
        <f t="shared" si="4"/>
        <v>2.3469387755102025</v>
      </c>
      <c r="K122" s="7">
        <f t="shared" si="9"/>
        <v>2.2999999999999998</v>
      </c>
    </row>
    <row r="123" spans="1:11" x14ac:dyDescent="0.25">
      <c r="A123" t="s">
        <v>267</v>
      </c>
      <c r="B123" s="7">
        <f t="shared" si="3"/>
        <v>1</v>
      </c>
      <c r="D123">
        <v>8.27</v>
      </c>
      <c r="I123">
        <f t="shared" si="4"/>
        <v>1.224489795918366</v>
      </c>
      <c r="K123" s="7">
        <f t="shared" si="9"/>
        <v>1.2</v>
      </c>
    </row>
    <row r="124" spans="1:11" x14ac:dyDescent="0.25">
      <c r="A124" t="s">
        <v>272</v>
      </c>
      <c r="B124" s="7">
        <f t="shared" si="3"/>
        <v>5</v>
      </c>
      <c r="D124">
        <v>6.07</v>
      </c>
      <c r="I124">
        <f t="shared" si="4"/>
        <v>5.7142857142857126</v>
      </c>
      <c r="K124" s="7">
        <f t="shared" si="9"/>
        <v>5.7</v>
      </c>
    </row>
    <row r="125" spans="1:11" x14ac:dyDescent="0.25">
      <c r="A125" t="s">
        <v>274</v>
      </c>
      <c r="B125" s="7">
        <f t="shared" si="3"/>
        <v>1</v>
      </c>
      <c r="D125">
        <v>8.09</v>
      </c>
      <c r="I125">
        <f t="shared" si="4"/>
        <v>1.5918367346938762</v>
      </c>
      <c r="K125" s="7">
        <f t="shared" si="9"/>
        <v>1.6</v>
      </c>
    </row>
    <row r="126" spans="1:11" x14ac:dyDescent="0.25">
      <c r="A126" t="s">
        <v>426</v>
      </c>
      <c r="B126" s="7">
        <f t="shared" si="3"/>
        <v>5</v>
      </c>
      <c r="D126">
        <v>6.31</v>
      </c>
      <c r="I126">
        <f t="shared" si="4"/>
        <v>5.2244897959183669</v>
      </c>
      <c r="K126" s="7">
        <f t="shared" si="9"/>
        <v>5.2</v>
      </c>
    </row>
    <row r="127" spans="1:11" x14ac:dyDescent="0.25">
      <c r="A127" t="s">
        <v>277</v>
      </c>
      <c r="B127" s="7">
        <f t="shared" si="3"/>
        <v>3</v>
      </c>
      <c r="D127">
        <v>6.97</v>
      </c>
      <c r="I127">
        <f t="shared" si="4"/>
        <v>3.8775510204081618</v>
      </c>
      <c r="K127" s="7">
        <f t="shared" si="9"/>
        <v>3.9</v>
      </c>
    </row>
    <row r="128" spans="1:11" x14ac:dyDescent="0.25">
      <c r="A128" t="s">
        <v>377</v>
      </c>
      <c r="B128" s="7">
        <f t="shared" si="3"/>
        <v>7</v>
      </c>
      <c r="D128">
        <v>5.29</v>
      </c>
      <c r="I128">
        <f t="shared" si="4"/>
        <v>7.3061224489795915</v>
      </c>
      <c r="K128" s="7">
        <f t="shared" si="9"/>
        <v>7.3</v>
      </c>
    </row>
    <row r="129" spans="1:11" x14ac:dyDescent="0.25">
      <c r="A129" t="s">
        <v>282</v>
      </c>
      <c r="B129" s="7">
        <f t="shared" si="3"/>
        <v>4</v>
      </c>
      <c r="D129">
        <v>6.66</v>
      </c>
      <c r="I129">
        <f t="shared" si="4"/>
        <v>4.5102040816326516</v>
      </c>
      <c r="K129" s="7">
        <f t="shared" si="9"/>
        <v>4.5</v>
      </c>
    </row>
    <row r="130" spans="1:11" x14ac:dyDescent="0.25">
      <c r="A130" t="s">
        <v>291</v>
      </c>
      <c r="B130" s="7">
        <f t="shared" si="3"/>
        <v>3</v>
      </c>
      <c r="D130">
        <v>7.34</v>
      </c>
      <c r="I130">
        <f t="shared" si="4"/>
        <v>3.1224489795918355</v>
      </c>
      <c r="K130" s="7">
        <f t="shared" si="9"/>
        <v>3.1</v>
      </c>
    </row>
    <row r="131" spans="1:11" x14ac:dyDescent="0.25">
      <c r="A131" t="s">
        <v>305</v>
      </c>
      <c r="B131" s="7">
        <f t="shared" ref="B131:B163" si="10">QUOTIENT(I131, 1)</f>
        <v>3</v>
      </c>
      <c r="D131">
        <v>7.34</v>
      </c>
      <c r="I131">
        <f t="shared" ref="I131:I163" si="11">10 - ((D131-$G$4)/$G$5*10)</f>
        <v>3.1224489795918355</v>
      </c>
      <c r="K131" s="7">
        <f t="shared" si="9"/>
        <v>3.1</v>
      </c>
    </row>
    <row r="132" spans="1:11" x14ac:dyDescent="0.25">
      <c r="A132" t="s">
        <v>379</v>
      </c>
      <c r="B132" s="7">
        <f t="shared" si="10"/>
        <v>5</v>
      </c>
      <c r="D132">
        <v>6.21</v>
      </c>
      <c r="I132">
        <f t="shared" si="11"/>
        <v>5.4285714285714279</v>
      </c>
      <c r="K132" s="7">
        <f t="shared" si="9"/>
        <v>5.4</v>
      </c>
    </row>
    <row r="133" spans="1:11" x14ac:dyDescent="0.25">
      <c r="A133" t="s">
        <v>284</v>
      </c>
      <c r="B133" s="7">
        <f t="shared" si="10"/>
        <v>1</v>
      </c>
      <c r="D133">
        <v>8.2100000000000009</v>
      </c>
      <c r="I133">
        <f t="shared" si="11"/>
        <v>1.3469387755102016</v>
      </c>
      <c r="K133" s="7">
        <f t="shared" si="9"/>
        <v>1.3</v>
      </c>
    </row>
    <row r="134" spans="1:11" x14ac:dyDescent="0.25">
      <c r="A134" t="s">
        <v>297</v>
      </c>
      <c r="B134" s="7">
        <f t="shared" si="10"/>
        <v>1</v>
      </c>
      <c r="D134">
        <v>7.95</v>
      </c>
      <c r="I134">
        <f t="shared" si="11"/>
        <v>1.8775510204081609</v>
      </c>
      <c r="K134" s="7">
        <f t="shared" si="9"/>
        <v>1.9</v>
      </c>
    </row>
    <row r="135" spans="1:11" x14ac:dyDescent="0.25">
      <c r="A135" t="s">
        <v>299</v>
      </c>
      <c r="B135" s="7">
        <f t="shared" si="10"/>
        <v>1</v>
      </c>
      <c r="D135">
        <v>8.0500000000000007</v>
      </c>
      <c r="I135">
        <f t="shared" si="11"/>
        <v>1.6734693877550999</v>
      </c>
      <c r="K135" s="7">
        <f t="shared" si="9"/>
        <v>1.7</v>
      </c>
    </row>
    <row r="136" spans="1:11" x14ac:dyDescent="0.25">
      <c r="A136" t="s">
        <v>390</v>
      </c>
      <c r="B136" s="7">
        <f t="shared" si="10"/>
        <v>3</v>
      </c>
      <c r="D136">
        <v>7.07</v>
      </c>
      <c r="I136">
        <f t="shared" si="11"/>
        <v>3.6734693877551008</v>
      </c>
      <c r="K136" s="7">
        <f t="shared" si="9"/>
        <v>3.7</v>
      </c>
    </row>
    <row r="137" spans="1:11" x14ac:dyDescent="0.25">
      <c r="A137" t="s">
        <v>102</v>
      </c>
      <c r="B137" s="7">
        <f t="shared" si="10"/>
        <v>1</v>
      </c>
      <c r="D137">
        <v>8.1999999999999993</v>
      </c>
      <c r="I137">
        <f t="shared" si="11"/>
        <v>1.3673469387755102</v>
      </c>
      <c r="K137" s="7">
        <f t="shared" si="9"/>
        <v>1.4</v>
      </c>
    </row>
    <row r="138" spans="1:11" x14ac:dyDescent="0.25">
      <c r="A138" t="s">
        <v>369</v>
      </c>
      <c r="B138" s="7">
        <f t="shared" si="10"/>
        <v>4</v>
      </c>
      <c r="D138">
        <v>6.72</v>
      </c>
      <c r="I138">
        <f t="shared" si="11"/>
        <v>4.3877551020408152</v>
      </c>
      <c r="K138" s="7">
        <f t="shared" si="9"/>
        <v>4.4000000000000004</v>
      </c>
    </row>
    <row r="139" spans="1:11" x14ac:dyDescent="0.25">
      <c r="A139" t="s">
        <v>280</v>
      </c>
      <c r="B139" s="7">
        <f t="shared" si="10"/>
        <v>9</v>
      </c>
      <c r="D139">
        <v>4.01</v>
      </c>
      <c r="I139">
        <f t="shared" si="11"/>
        <v>9.9183673469387763</v>
      </c>
      <c r="K139" s="7">
        <f t="shared" si="9"/>
        <v>9.9</v>
      </c>
    </row>
    <row r="140" spans="1:11" x14ac:dyDescent="0.25">
      <c r="A140" t="s">
        <v>295</v>
      </c>
      <c r="B140" s="7">
        <f t="shared" si="10"/>
        <v>3</v>
      </c>
      <c r="D140">
        <v>7.31</v>
      </c>
      <c r="I140">
        <f t="shared" si="11"/>
        <v>3.1836734693877542</v>
      </c>
      <c r="K140" s="7">
        <f t="shared" si="9"/>
        <v>3.2</v>
      </c>
    </row>
    <row r="141" spans="1:11" x14ac:dyDescent="0.25">
      <c r="A141" t="s">
        <v>301</v>
      </c>
      <c r="B141" s="7">
        <f t="shared" si="10"/>
        <v>0</v>
      </c>
      <c r="D141">
        <v>8.52</v>
      </c>
      <c r="I141">
        <f t="shared" si="11"/>
        <v>0.71428571428571352</v>
      </c>
      <c r="K141" s="7">
        <f t="shared" si="9"/>
        <v>0.7</v>
      </c>
    </row>
    <row r="142" spans="1:11" x14ac:dyDescent="0.25">
      <c r="A142" t="s">
        <v>60</v>
      </c>
      <c r="B142" s="7">
        <f t="shared" si="10"/>
        <v>0</v>
      </c>
      <c r="D142">
        <v>8.82</v>
      </c>
      <c r="I142">
        <f t="shared" si="11"/>
        <v>0.10204081632652873</v>
      </c>
      <c r="K142" s="7">
        <f t="shared" si="9"/>
        <v>0.1</v>
      </c>
    </row>
    <row r="143" spans="1:11" x14ac:dyDescent="0.25">
      <c r="A143" t="s">
        <v>383</v>
      </c>
      <c r="B143" s="7">
        <f t="shared" si="10"/>
        <v>10</v>
      </c>
      <c r="D143">
        <v>3.97</v>
      </c>
      <c r="I143">
        <f t="shared" si="11"/>
        <v>10</v>
      </c>
      <c r="K143" s="7">
        <f t="shared" si="9"/>
        <v>10</v>
      </c>
    </row>
    <row r="144" spans="1:11" x14ac:dyDescent="0.25">
      <c r="A144" t="s">
        <v>385</v>
      </c>
      <c r="B144" s="7">
        <f t="shared" si="10"/>
        <v>0</v>
      </c>
      <c r="D144">
        <v>8.42</v>
      </c>
      <c r="I144">
        <f t="shared" si="11"/>
        <v>0.91836734693877453</v>
      </c>
      <c r="K144" s="7">
        <f t="shared" si="9"/>
        <v>0.9</v>
      </c>
    </row>
    <row r="145" spans="1:11" x14ac:dyDescent="0.25">
      <c r="A145" t="s">
        <v>314</v>
      </c>
      <c r="B145" s="7">
        <f t="shared" si="10"/>
        <v>6</v>
      </c>
      <c r="D145">
        <v>5.77</v>
      </c>
      <c r="I145">
        <f t="shared" si="11"/>
        <v>6.3265306122448983</v>
      </c>
      <c r="K145" s="7">
        <f t="shared" si="9"/>
        <v>6.3</v>
      </c>
    </row>
    <row r="146" spans="1:11" x14ac:dyDescent="0.25">
      <c r="A146" t="s">
        <v>401</v>
      </c>
      <c r="B146" s="7">
        <f t="shared" si="10"/>
        <v>5</v>
      </c>
      <c r="D146">
        <v>6.28</v>
      </c>
      <c r="I146">
        <f t="shared" si="11"/>
        <v>5.2857142857142838</v>
      </c>
      <c r="K146" s="7">
        <f t="shared" si="9"/>
        <v>5.3</v>
      </c>
    </row>
    <row r="147" spans="1:11" x14ac:dyDescent="0.25">
      <c r="A147" t="s">
        <v>312</v>
      </c>
      <c r="B147" s="7">
        <f t="shared" si="10"/>
        <v>5</v>
      </c>
      <c r="D147">
        <v>6.37</v>
      </c>
      <c r="I147">
        <f t="shared" si="11"/>
        <v>5.1020408163265296</v>
      </c>
      <c r="K147" s="7">
        <f t="shared" si="9"/>
        <v>5.0999999999999996</v>
      </c>
    </row>
    <row r="148" spans="1:11" x14ac:dyDescent="0.25">
      <c r="A148" t="s">
        <v>318</v>
      </c>
      <c r="B148" s="7">
        <f t="shared" si="10"/>
        <v>4</v>
      </c>
      <c r="D148">
        <v>6.89</v>
      </c>
      <c r="I148">
        <f t="shared" si="11"/>
        <v>4.0408163265306118</v>
      </c>
      <c r="K148" s="7">
        <f t="shared" si="9"/>
        <v>4</v>
      </c>
    </row>
    <row r="149" spans="1:11" x14ac:dyDescent="0.25">
      <c r="A149" t="s">
        <v>310</v>
      </c>
      <c r="B149" s="7">
        <f t="shared" si="10"/>
        <v>5</v>
      </c>
      <c r="D149">
        <v>6.13</v>
      </c>
      <c r="I149">
        <f t="shared" si="11"/>
        <v>5.5918367346938771</v>
      </c>
      <c r="K149" s="7">
        <f t="shared" si="9"/>
        <v>5.6</v>
      </c>
    </row>
    <row r="150" spans="1:11" x14ac:dyDescent="0.25">
      <c r="A150" t="s">
        <v>384</v>
      </c>
      <c r="B150" s="7">
        <f t="shared" si="10"/>
        <v>3</v>
      </c>
      <c r="D150">
        <v>7.13</v>
      </c>
      <c r="I150">
        <f t="shared" si="11"/>
        <v>3.5510204081632644</v>
      </c>
      <c r="K150" s="7">
        <f t="shared" si="9"/>
        <v>3.6</v>
      </c>
    </row>
    <row r="151" spans="1:11" x14ac:dyDescent="0.25">
      <c r="A151" t="s">
        <v>323</v>
      </c>
      <c r="B151" s="7">
        <f t="shared" si="10"/>
        <v>5</v>
      </c>
      <c r="D151">
        <v>6.04</v>
      </c>
      <c r="I151">
        <f t="shared" si="11"/>
        <v>5.7755102040816322</v>
      </c>
      <c r="K151" s="7">
        <f t="shared" si="9"/>
        <v>5.8</v>
      </c>
    </row>
    <row r="152" spans="1:11" x14ac:dyDescent="0.25">
      <c r="A152" t="s">
        <v>325</v>
      </c>
      <c r="B152" s="7">
        <f t="shared" si="10"/>
        <v>5</v>
      </c>
      <c r="D152">
        <v>6.27</v>
      </c>
      <c r="I152">
        <f t="shared" si="11"/>
        <v>5.3061224489795915</v>
      </c>
      <c r="K152" s="7">
        <f t="shared" si="9"/>
        <v>5.3</v>
      </c>
    </row>
    <row r="153" spans="1:11" x14ac:dyDescent="0.25">
      <c r="A153" t="s">
        <v>329</v>
      </c>
      <c r="B153" s="7">
        <f t="shared" si="10"/>
        <v>4</v>
      </c>
      <c r="D153">
        <v>6.58</v>
      </c>
      <c r="I153">
        <f t="shared" si="11"/>
        <v>4.6734693877550999</v>
      </c>
      <c r="K153" s="7">
        <f t="shared" si="9"/>
        <v>4.7</v>
      </c>
    </row>
    <row r="154" spans="1:11" x14ac:dyDescent="0.25">
      <c r="A154" t="s">
        <v>331</v>
      </c>
      <c r="B154" s="7">
        <f t="shared" si="10"/>
        <v>4</v>
      </c>
      <c r="D154">
        <v>6.45</v>
      </c>
      <c r="I154">
        <f t="shared" si="11"/>
        <v>4.9387755102040796</v>
      </c>
      <c r="K154" s="7">
        <f t="shared" si="9"/>
        <v>4.9000000000000004</v>
      </c>
    </row>
    <row r="155" spans="1:11" x14ac:dyDescent="0.25">
      <c r="A155" t="s">
        <v>351</v>
      </c>
      <c r="B155" s="7">
        <f t="shared" si="10"/>
        <v>5</v>
      </c>
      <c r="D155">
        <v>6.17</v>
      </c>
      <c r="I155">
        <f t="shared" si="11"/>
        <v>5.5102040816326525</v>
      </c>
      <c r="K155" s="7">
        <f t="shared" si="9"/>
        <v>5.5</v>
      </c>
    </row>
    <row r="156" spans="1:11" x14ac:dyDescent="0.25">
      <c r="A156" t="s">
        <v>411</v>
      </c>
      <c r="B156" s="7">
        <f t="shared" si="10"/>
        <v>0</v>
      </c>
      <c r="D156">
        <v>8.44</v>
      </c>
      <c r="I156">
        <f t="shared" si="11"/>
        <v>0.87755102040816269</v>
      </c>
      <c r="K156" s="7">
        <f t="shared" si="9"/>
        <v>0.9</v>
      </c>
    </row>
    <row r="157" spans="1:11" x14ac:dyDescent="0.25">
      <c r="A157" t="s">
        <v>412</v>
      </c>
      <c r="B157" s="7">
        <f t="shared" si="10"/>
        <v>0</v>
      </c>
      <c r="D157">
        <v>8.44</v>
      </c>
      <c r="I157">
        <f t="shared" si="11"/>
        <v>0.87755102040816269</v>
      </c>
      <c r="K157" s="7">
        <f t="shared" si="9"/>
        <v>0.9</v>
      </c>
    </row>
    <row r="158" spans="1:11" x14ac:dyDescent="0.25">
      <c r="A158" t="s">
        <v>333</v>
      </c>
      <c r="B158" s="7">
        <f t="shared" si="10"/>
        <v>1</v>
      </c>
      <c r="D158">
        <v>7.92</v>
      </c>
      <c r="I158">
        <f t="shared" si="11"/>
        <v>1.9387755102040796</v>
      </c>
      <c r="K158" s="7">
        <f t="shared" si="9"/>
        <v>1.9</v>
      </c>
    </row>
    <row r="159" spans="1:11" x14ac:dyDescent="0.25">
      <c r="A159" t="s">
        <v>388</v>
      </c>
      <c r="B159" s="7">
        <f t="shared" si="10"/>
        <v>9</v>
      </c>
      <c r="D159">
        <v>4.08</v>
      </c>
      <c r="I159">
        <f t="shared" si="11"/>
        <v>9.7755102040816322</v>
      </c>
      <c r="K159" s="7">
        <f t="shared" si="9"/>
        <v>9.8000000000000007</v>
      </c>
    </row>
    <row r="160" spans="1:11" x14ac:dyDescent="0.25">
      <c r="A160" t="s">
        <v>413</v>
      </c>
      <c r="B160" s="7">
        <f t="shared" si="10"/>
        <v>5</v>
      </c>
      <c r="D160">
        <v>6.25</v>
      </c>
      <c r="I160">
        <f t="shared" si="11"/>
        <v>5.3469387755102034</v>
      </c>
      <c r="K160" s="7">
        <f t="shared" si="9"/>
        <v>5.3</v>
      </c>
    </row>
    <row r="161" spans="1:11" x14ac:dyDescent="0.25">
      <c r="A161" t="s">
        <v>414</v>
      </c>
      <c r="B161" s="7">
        <f t="shared" si="10"/>
        <v>9</v>
      </c>
      <c r="D161">
        <v>4.17</v>
      </c>
      <c r="I161">
        <f t="shared" si="11"/>
        <v>9.591836734693878</v>
      </c>
      <c r="K161" s="7">
        <f t="shared" si="9"/>
        <v>9.6</v>
      </c>
    </row>
    <row r="162" spans="1:11" x14ac:dyDescent="0.25">
      <c r="A162" t="s">
        <v>348</v>
      </c>
      <c r="B162" s="7">
        <f t="shared" si="10"/>
        <v>4</v>
      </c>
      <c r="D162">
        <v>6.71</v>
      </c>
      <c r="I162">
        <f t="shared" si="11"/>
        <v>4.4081632653061211</v>
      </c>
      <c r="K162" s="7">
        <f t="shared" si="9"/>
        <v>4.4000000000000004</v>
      </c>
    </row>
    <row r="163" spans="1:11" x14ac:dyDescent="0.25">
      <c r="A163" t="s">
        <v>350</v>
      </c>
      <c r="B163" s="7">
        <f t="shared" si="10"/>
        <v>6</v>
      </c>
      <c r="D163">
        <v>5.59</v>
      </c>
      <c r="I163">
        <f t="shared" si="11"/>
        <v>6.6938775510204085</v>
      </c>
      <c r="K163" s="7">
        <f t="shared" si="9"/>
        <v>6.7</v>
      </c>
    </row>
    <row r="164" spans="1:11" x14ac:dyDescent="0.25">
      <c r="B164" s="7">
        <f>SUM(B2:B163)</f>
        <v>557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B9F-C52A-4FD2-8BD4-B6929E4F7DDD}">
  <dimension ref="A1:P332"/>
  <sheetViews>
    <sheetView topLeftCell="A133" workbookViewId="0">
      <selection activeCell="B166" sqref="B166"/>
    </sheetView>
  </sheetViews>
  <sheetFormatPr defaultRowHeight="15" x14ac:dyDescent="0.25"/>
  <cols>
    <col min="1" max="1" width="14.7109375" customWidth="1"/>
    <col min="2" max="2" width="19" style="10" customWidth="1"/>
    <col min="4" max="4" width="16" customWidth="1"/>
    <col min="7" max="7" width="10.5703125" bestFit="1" customWidth="1"/>
    <col min="9" max="9" width="18.28515625" style="10" customWidth="1"/>
    <col min="11" max="11" width="28.28515625" style="10" customWidth="1"/>
    <col min="15" max="15" width="23.28515625" customWidth="1"/>
  </cols>
  <sheetData>
    <row r="1" spans="1:14" ht="16.5" thickBot="1" x14ac:dyDescent="0.3">
      <c r="A1" s="8" t="s">
        <v>0</v>
      </c>
      <c r="B1" s="10" t="s">
        <v>407</v>
      </c>
      <c r="D1" s="9" t="s">
        <v>418</v>
      </c>
      <c r="I1" s="10" t="s">
        <v>406</v>
      </c>
      <c r="K1" s="10" t="s">
        <v>416</v>
      </c>
    </row>
    <row r="2" spans="1:14" ht="15.75" thickBot="1" x14ac:dyDescent="0.3">
      <c r="A2" s="14" t="s">
        <v>3</v>
      </c>
      <c r="B2" s="7">
        <f>QUOTIENT(I2, 1)</f>
        <v>10</v>
      </c>
      <c r="D2" s="15">
        <v>3.6440000000000001</v>
      </c>
      <c r="I2" s="10">
        <f>(D2 - $N$3)/$N$4*10</f>
        <v>10</v>
      </c>
      <c r="K2" s="7">
        <f>ROUND(I2, 1)</f>
        <v>10</v>
      </c>
      <c r="M2" s="10" t="s">
        <v>403</v>
      </c>
      <c r="N2" s="4">
        <f>(MAX(D2:D163))</f>
        <v>3.6440000000000001</v>
      </c>
    </row>
    <row r="3" spans="1:14" ht="15.75" thickBot="1" x14ac:dyDescent="0.3">
      <c r="A3" s="17" t="s">
        <v>7</v>
      </c>
      <c r="B3" s="7">
        <f>QUOTIENT(I3, 1)</f>
        <v>3</v>
      </c>
      <c r="D3" s="13">
        <v>1.8720000000000001</v>
      </c>
      <c r="I3" s="10">
        <f>(D3 - $N$3)/$N$4*10</f>
        <v>3.0943102104442715</v>
      </c>
      <c r="K3" s="7">
        <f>ROUND(I3, 1)</f>
        <v>3.1</v>
      </c>
      <c r="M3" s="10" t="s">
        <v>404</v>
      </c>
      <c r="N3" s="4">
        <f>(MIN(D2:D163))</f>
        <v>1.0780000000000001</v>
      </c>
    </row>
    <row r="4" spans="1:14" ht="15.75" thickBot="1" x14ac:dyDescent="0.3">
      <c r="A4" s="17" t="s">
        <v>93</v>
      </c>
      <c r="B4" s="7">
        <f>QUOTIENT(I4, 1)</f>
        <v>4</v>
      </c>
      <c r="D4" s="13">
        <v>2.2869999999999999</v>
      </c>
      <c r="I4" s="10">
        <f>(D4 - $N$3)/$N$4*10</f>
        <v>4.7116134060795005</v>
      </c>
      <c r="K4" s="7">
        <f>ROUND(I4, 1)</f>
        <v>4.7</v>
      </c>
      <c r="M4" s="10" t="s">
        <v>405</v>
      </c>
      <c r="N4" s="6">
        <f>N2-N3</f>
        <v>2.5659999999999998</v>
      </c>
    </row>
    <row r="5" spans="1:14" ht="15.75" thickBot="1" x14ac:dyDescent="0.3">
      <c r="A5" s="17" t="s">
        <v>5</v>
      </c>
      <c r="B5" s="7">
        <f>QUOTIENT(I5, 1)</f>
        <v>3</v>
      </c>
      <c r="D5" s="13">
        <v>2.0870000000000002</v>
      </c>
      <c r="I5" s="10">
        <f>(D5 - $N$3)/$N$4*10</f>
        <v>3.932190179267343</v>
      </c>
      <c r="K5" s="7">
        <f>ROUND(I5, 1)</f>
        <v>3.9</v>
      </c>
    </row>
    <row r="6" spans="1:14" ht="15.75" thickBot="1" x14ac:dyDescent="0.3">
      <c r="A6" s="16" t="s">
        <v>12</v>
      </c>
      <c r="B6" s="7">
        <f>QUOTIENT(I6, 1)</f>
        <v>3</v>
      </c>
      <c r="D6" s="12">
        <v>1.978</v>
      </c>
      <c r="I6" s="10">
        <f>(D6 - $N$3)/$N$4*10</f>
        <v>3.5074045206547155</v>
      </c>
      <c r="K6" s="7">
        <f>ROUND(I6, 1)</f>
        <v>3.5</v>
      </c>
    </row>
    <row r="7" spans="1:14" ht="15.75" thickBot="1" x14ac:dyDescent="0.3">
      <c r="A7" s="17" t="s">
        <v>14</v>
      </c>
      <c r="B7" s="7">
        <f>QUOTIENT(I7, 1)</f>
        <v>4</v>
      </c>
      <c r="D7" s="13">
        <v>2.1349999999999998</v>
      </c>
      <c r="I7" s="10">
        <f>(D7 - $N$3)/$N$4*10</f>
        <v>4.119251753702259</v>
      </c>
      <c r="K7" s="7">
        <f>ROUND(I7, 1)</f>
        <v>4.0999999999999996</v>
      </c>
    </row>
    <row r="8" spans="1:14" ht="15.75" thickBot="1" x14ac:dyDescent="0.3">
      <c r="A8" s="17" t="s">
        <v>19</v>
      </c>
      <c r="B8" s="7">
        <f>QUOTIENT(I8, 1)</f>
        <v>1</v>
      </c>
      <c r="D8" s="13">
        <v>1.3859999999999999</v>
      </c>
      <c r="I8" s="10">
        <f>(D8 - $N$3)/$N$4*10</f>
        <v>1.2003117692907244</v>
      </c>
      <c r="K8" s="7">
        <f>ROUND(I8, 1)</f>
        <v>1.2</v>
      </c>
    </row>
    <row r="9" spans="1:14" ht="15.75" thickBot="1" x14ac:dyDescent="0.3">
      <c r="A9" s="16" t="s">
        <v>21</v>
      </c>
      <c r="B9" s="7">
        <f>QUOTIENT(I9, 1)</f>
        <v>0</v>
      </c>
      <c r="D9" s="12">
        <v>1.2749999999999999</v>
      </c>
      <c r="I9" s="10">
        <f>(D9 - $N$3)/$N$4*10</f>
        <v>0.76773187840997614</v>
      </c>
      <c r="K9" s="7">
        <f>ROUND(I9, 1)</f>
        <v>0.8</v>
      </c>
    </row>
    <row r="10" spans="1:14" ht="15.75" thickBot="1" x14ac:dyDescent="0.3">
      <c r="A10" s="16" t="s">
        <v>23</v>
      </c>
      <c r="B10" s="7">
        <f>QUOTIENT(I10, 1)</f>
        <v>4</v>
      </c>
      <c r="D10" s="12">
        <v>2.2999999999999998</v>
      </c>
      <c r="I10" s="10">
        <f>(D10 - $N$3)/$N$4*10</f>
        <v>4.7622759158222907</v>
      </c>
      <c r="K10" s="7">
        <f>ROUND(I10, 1)</f>
        <v>4.8</v>
      </c>
    </row>
    <row r="11" spans="1:14" ht="15.75" thickBot="1" x14ac:dyDescent="0.3">
      <c r="A11" s="16" t="s">
        <v>36</v>
      </c>
      <c r="B11" s="7">
        <f>QUOTIENT(I11, 1)</f>
        <v>4</v>
      </c>
      <c r="D11" s="12">
        <v>2.2090000000000001</v>
      </c>
      <c r="I11" s="10">
        <f>(D11 - $N$3)/$N$4*10</f>
        <v>4.4076383476227594</v>
      </c>
      <c r="K11" s="7">
        <f>ROUND(I11, 1)</f>
        <v>4.4000000000000004</v>
      </c>
    </row>
    <row r="12" spans="1:14" ht="15.75" thickBot="1" x14ac:dyDescent="0.3">
      <c r="A12" s="17" t="s">
        <v>32</v>
      </c>
      <c r="B12" s="7">
        <f>QUOTIENT(I12, 1)</f>
        <v>4</v>
      </c>
      <c r="D12" s="13">
        <v>2.121</v>
      </c>
      <c r="I12" s="10">
        <f>(D12 - $N$3)/$N$4*10</f>
        <v>4.0646921278254089</v>
      </c>
      <c r="K12" s="7">
        <f>ROUND(I12, 1)</f>
        <v>4.0999999999999996</v>
      </c>
    </row>
    <row r="13" spans="1:14" ht="15.75" thickBot="1" x14ac:dyDescent="0.3">
      <c r="A13" s="16" t="s">
        <v>41</v>
      </c>
      <c r="B13" s="7">
        <f>QUOTIENT(I13, 1)</f>
        <v>4</v>
      </c>
      <c r="D13" s="12">
        <v>2.1110000000000002</v>
      </c>
      <c r="I13" s="10">
        <f>(D13 - $N$3)/$N$4*10</f>
        <v>4.0257209664848022</v>
      </c>
      <c r="K13" s="7">
        <f>ROUND(I13, 1)</f>
        <v>4</v>
      </c>
    </row>
    <row r="14" spans="1:14" ht="15.75" thickBot="1" x14ac:dyDescent="0.3">
      <c r="A14" s="17" t="s">
        <v>27</v>
      </c>
      <c r="B14" s="7">
        <f>QUOTIENT(I14, 1)</f>
        <v>1</v>
      </c>
      <c r="D14" s="13">
        <v>1.496</v>
      </c>
      <c r="I14" s="10">
        <f>(D14 - $N$3)/$N$4*10</f>
        <v>1.6289945440374121</v>
      </c>
      <c r="K14" s="7">
        <f>ROUND(I14, 1)</f>
        <v>1.6</v>
      </c>
    </row>
    <row r="15" spans="1:14" ht="15.75" thickBot="1" x14ac:dyDescent="0.3">
      <c r="A15" s="16" t="s">
        <v>29</v>
      </c>
      <c r="B15" s="7">
        <f>QUOTIENT(I15, 1)</f>
        <v>4</v>
      </c>
      <c r="D15" s="12">
        <v>2.1819999999999999</v>
      </c>
      <c r="I15" s="10">
        <f>(D15 - $N$3)/$N$4*10</f>
        <v>4.3024162120031173</v>
      </c>
      <c r="K15" s="7">
        <f>ROUND(I15, 1)</f>
        <v>4.3</v>
      </c>
    </row>
    <row r="16" spans="1:14" ht="15.75" thickBot="1" x14ac:dyDescent="0.3">
      <c r="A16" s="17" t="s">
        <v>53</v>
      </c>
      <c r="B16" s="7">
        <f>QUOTIENT(I16, 1)</f>
        <v>1</v>
      </c>
      <c r="D16" s="13">
        <v>1.5009999999999999</v>
      </c>
      <c r="I16" s="10">
        <f>(D16 - $N$3)/$N$4*10</f>
        <v>1.6484801247077159</v>
      </c>
      <c r="K16" s="7">
        <f>ROUND(I16, 1)</f>
        <v>1.6</v>
      </c>
    </row>
    <row r="17" spans="1:11" ht="39" thickBot="1" x14ac:dyDescent="0.3">
      <c r="A17" s="16" t="s">
        <v>356</v>
      </c>
      <c r="B17" s="7">
        <f>QUOTIENT(I17, 1)</f>
        <v>3</v>
      </c>
      <c r="D17" s="12">
        <v>2.0739999999999998</v>
      </c>
      <c r="I17" s="10">
        <f>(D17 - $N$3)/$N$4*10</f>
        <v>3.8815276695245511</v>
      </c>
      <c r="K17" s="7">
        <f>ROUND(I17, 1)</f>
        <v>3.9</v>
      </c>
    </row>
    <row r="18" spans="1:11" ht="26.25" thickBot="1" x14ac:dyDescent="0.3">
      <c r="A18" s="17" t="s">
        <v>355</v>
      </c>
      <c r="B18" s="7">
        <f>QUOTIENT(I18, 1)</f>
        <v>3</v>
      </c>
      <c r="D18" s="13">
        <v>2.04</v>
      </c>
      <c r="I18" s="10">
        <f>(D18 - $N$3)/$N$4*10</f>
        <v>3.7490257209664852</v>
      </c>
      <c r="K18" s="7">
        <f>ROUND(I18, 1)</f>
        <v>3.7</v>
      </c>
    </row>
    <row r="19" spans="1:11" ht="15.75" thickBot="1" x14ac:dyDescent="0.3">
      <c r="A19" s="17" t="s">
        <v>55</v>
      </c>
      <c r="B19" s="7">
        <f>QUOTIENT(I19, 1)</f>
        <v>2</v>
      </c>
      <c r="D19" s="13">
        <v>1.6930000000000001</v>
      </c>
      <c r="I19" s="10">
        <f>(D19 - $N$3)/$N$4*10</f>
        <v>2.3967264224473892</v>
      </c>
      <c r="K19" s="7">
        <f>ROUND(I19, 1)</f>
        <v>2.4</v>
      </c>
    </row>
    <row r="20" spans="1:11" ht="15.75" thickBot="1" x14ac:dyDescent="0.3">
      <c r="A20" s="16" t="s">
        <v>48</v>
      </c>
      <c r="B20" s="7">
        <f>QUOTIENT(I20, 1)</f>
        <v>5</v>
      </c>
      <c r="D20" s="12">
        <v>2.4129999999999998</v>
      </c>
      <c r="I20" s="10">
        <f>(D20 - $N$3)/$N$4*10</f>
        <v>5.2026500389711607</v>
      </c>
      <c r="K20" s="7">
        <f>ROUND(I20, 1)</f>
        <v>5.2</v>
      </c>
    </row>
    <row r="21" spans="1:11" ht="15.75" thickBot="1" x14ac:dyDescent="0.3">
      <c r="A21" s="16" t="s">
        <v>34</v>
      </c>
      <c r="B21" s="7">
        <f>QUOTIENT(I21, 1)</f>
        <v>2</v>
      </c>
      <c r="D21" s="12">
        <v>1.6279999999999999</v>
      </c>
      <c r="I21" s="10">
        <f>(D21 - $N$3)/$N$4*10</f>
        <v>2.1434138737334369</v>
      </c>
      <c r="K21" s="7">
        <f>ROUND(I21, 1)</f>
        <v>2.1</v>
      </c>
    </row>
    <row r="22" spans="1:11" ht="15.75" thickBot="1" x14ac:dyDescent="0.3">
      <c r="A22" s="16" t="s">
        <v>354</v>
      </c>
      <c r="B22" s="7">
        <f>QUOTIENT(I22, 1)</f>
        <v>4</v>
      </c>
      <c r="D22" s="12">
        <v>2.3159999999999998</v>
      </c>
      <c r="I22" s="10">
        <f>(D22 - $N$3)/$N$4*10</f>
        <v>4.8246297739672634</v>
      </c>
      <c r="K22" s="7">
        <f>ROUND(I22, 1)</f>
        <v>4.8</v>
      </c>
    </row>
    <row r="23" spans="1:11" ht="15.75" thickBot="1" x14ac:dyDescent="0.3">
      <c r="A23" s="16" t="s">
        <v>25</v>
      </c>
      <c r="B23" s="7">
        <f>QUOTIENT(I23, 1)</f>
        <v>5</v>
      </c>
      <c r="D23" s="12">
        <v>2.5059999999999998</v>
      </c>
      <c r="I23" s="10">
        <f>(D23 - $N$3)/$N$4*10</f>
        <v>5.5650818394388146</v>
      </c>
      <c r="K23" s="7">
        <f>ROUND(I23, 1)</f>
        <v>5.6</v>
      </c>
    </row>
    <row r="24" spans="1:11" ht="15.75" thickBot="1" x14ac:dyDescent="0.3">
      <c r="A24" s="16" t="s">
        <v>177</v>
      </c>
      <c r="B24" s="7">
        <f>QUOTIENT(I24, 1)</f>
        <v>3</v>
      </c>
      <c r="D24" s="12">
        <v>2.0110000000000001</v>
      </c>
      <c r="I24" s="10">
        <f>(D24 - $N$3)/$N$4*10</f>
        <v>3.6360093530787223</v>
      </c>
      <c r="K24" s="7">
        <f>ROUND(I24, 1)</f>
        <v>3.6</v>
      </c>
    </row>
    <row r="25" spans="1:11" ht="15.75" thickBot="1" x14ac:dyDescent="0.3">
      <c r="A25" s="17" t="s">
        <v>67</v>
      </c>
      <c r="B25" s="7">
        <f>QUOTIENT(I25, 1)</f>
        <v>6</v>
      </c>
      <c r="D25" s="13">
        <v>2.65</v>
      </c>
      <c r="I25" s="10">
        <f>(D25 - $N$3)/$N$4*10</f>
        <v>6.1262665627435702</v>
      </c>
      <c r="K25" s="7">
        <f>ROUND(I25, 1)</f>
        <v>6.1</v>
      </c>
    </row>
    <row r="26" spans="1:11" ht="15.75" thickBot="1" x14ac:dyDescent="0.3">
      <c r="A26" s="16" t="s">
        <v>58</v>
      </c>
      <c r="B26" s="7">
        <f>QUOTIENT(I26, 1)</f>
        <v>0</v>
      </c>
      <c r="D26" s="12">
        <v>1.298</v>
      </c>
      <c r="I26" s="10">
        <f>(D26 - $N$3)/$N$4*10</f>
        <v>0.85736554949337496</v>
      </c>
      <c r="K26" s="7">
        <f>ROUND(I26, 1)</f>
        <v>0.9</v>
      </c>
    </row>
    <row r="27" spans="1:11" ht="26.25" thickBot="1" x14ac:dyDescent="0.3">
      <c r="A27" s="17" t="s">
        <v>358</v>
      </c>
      <c r="B27" s="7">
        <f>QUOTIENT(I27, 1)</f>
        <v>8</v>
      </c>
      <c r="D27" s="13">
        <v>3.2370000000000001</v>
      </c>
      <c r="I27" s="10">
        <f>(D27 - $N$3)/$N$4*10</f>
        <v>8.4138737334372564</v>
      </c>
      <c r="K27" s="7">
        <f>ROUND(I27, 1)</f>
        <v>8.4</v>
      </c>
    </row>
    <row r="28" spans="1:11" ht="15.75" thickBot="1" x14ac:dyDescent="0.3">
      <c r="A28" s="16" t="s">
        <v>308</v>
      </c>
      <c r="B28" s="7">
        <f>QUOTIENT(I28, 1)</f>
        <v>5</v>
      </c>
      <c r="D28" s="12">
        <v>2.5379999999999998</v>
      </c>
      <c r="I28" s="10">
        <f>(D28 - $N$3)/$N$4*10</f>
        <v>5.6897895557287601</v>
      </c>
      <c r="K28" s="7">
        <f>ROUND(I28, 1)</f>
        <v>5.7</v>
      </c>
    </row>
    <row r="29" spans="1:11" ht="15.75" thickBot="1" x14ac:dyDescent="0.3">
      <c r="A29" s="17" t="s">
        <v>62</v>
      </c>
      <c r="B29" s="7">
        <f>QUOTIENT(I29, 1)</f>
        <v>2</v>
      </c>
      <c r="D29" s="13">
        <v>1.804</v>
      </c>
      <c r="I29" s="10">
        <f>(D29 - $N$3)/$N$4*10</f>
        <v>2.8293063133281371</v>
      </c>
      <c r="K29" s="7">
        <f>ROUND(I29, 1)</f>
        <v>2.8</v>
      </c>
    </row>
    <row r="30" spans="1:11" ht="15.75" thickBot="1" x14ac:dyDescent="0.3">
      <c r="A30" s="16" t="s">
        <v>64</v>
      </c>
      <c r="B30" s="7">
        <f>QUOTIENT(I30, 1)</f>
        <v>4</v>
      </c>
      <c r="D30" s="12">
        <v>2.1659999999999999</v>
      </c>
      <c r="I30" s="10">
        <f>(D30 - $N$3)/$N$4*10</f>
        <v>4.2400623538581446</v>
      </c>
      <c r="K30" s="7">
        <f>ROUND(I30, 1)</f>
        <v>4.2</v>
      </c>
    </row>
    <row r="31" spans="1:11" ht="15.75" thickBot="1" x14ac:dyDescent="0.3">
      <c r="A31" s="16" t="s">
        <v>72</v>
      </c>
      <c r="B31" s="7">
        <f>QUOTIENT(I31, 1)</f>
        <v>6</v>
      </c>
      <c r="D31" s="12">
        <v>2.6459999999999999</v>
      </c>
      <c r="I31" s="10">
        <f>(D31 - $N$3)/$N$4*10</f>
        <v>6.1106780982073259</v>
      </c>
      <c r="K31" s="7">
        <f>ROUND(I31, 1)</f>
        <v>6.1</v>
      </c>
    </row>
    <row r="32" spans="1:11" ht="15.75" thickBot="1" x14ac:dyDescent="0.3">
      <c r="A32" s="16" t="s">
        <v>361</v>
      </c>
      <c r="B32" s="7">
        <f>QUOTIENT(I32, 1)</f>
        <v>2</v>
      </c>
      <c r="D32" s="12">
        <v>1.6910000000000001</v>
      </c>
      <c r="I32" s="10">
        <f>(D32 - $N$3)/$N$4*10</f>
        <v>2.3889321901792675</v>
      </c>
      <c r="K32" s="7">
        <f>ROUND(I32, 1)</f>
        <v>2.4</v>
      </c>
    </row>
    <row r="33" spans="1:11" ht="15.75" thickBot="1" x14ac:dyDescent="0.3">
      <c r="A33" s="17" t="s">
        <v>359</v>
      </c>
      <c r="B33" s="7">
        <f>QUOTIENT(I33, 1)</f>
        <v>4</v>
      </c>
      <c r="D33" s="13">
        <v>2.169</v>
      </c>
      <c r="I33" s="10">
        <f>(D33 - $N$3)/$N$4*10</f>
        <v>4.2517537022603271</v>
      </c>
      <c r="K33" s="7">
        <f>ROUND(I33, 1)</f>
        <v>4.3</v>
      </c>
    </row>
    <row r="34" spans="1:11" ht="15.75" thickBot="1" x14ac:dyDescent="0.3">
      <c r="A34" s="16" t="s">
        <v>145</v>
      </c>
      <c r="B34" s="7">
        <f>QUOTIENT(I34, 1)</f>
        <v>2</v>
      </c>
      <c r="D34" s="12">
        <v>1.615</v>
      </c>
      <c r="I34" s="10">
        <f>(D34 - $N$3)/$N$4*10</f>
        <v>2.0927513639906468</v>
      </c>
      <c r="K34" s="7">
        <f>ROUND(I34, 1)</f>
        <v>2.1</v>
      </c>
    </row>
    <row r="35" spans="1:11" ht="15.75" thickBot="1" x14ac:dyDescent="0.3">
      <c r="A35" s="17" t="s">
        <v>78</v>
      </c>
      <c r="B35" s="7">
        <f>QUOTIENT(I35, 1)</f>
        <v>3</v>
      </c>
      <c r="D35" s="13">
        <v>2.0739999999999998</v>
      </c>
      <c r="I35" s="10">
        <f>(D35 - $N$3)/$N$4*10</f>
        <v>3.8815276695245511</v>
      </c>
      <c r="K35" s="7">
        <f>ROUND(I35, 1)</f>
        <v>3.9</v>
      </c>
    </row>
    <row r="36" spans="1:11" ht="15.75" thickBot="1" x14ac:dyDescent="0.3">
      <c r="A36" s="16" t="s">
        <v>80</v>
      </c>
      <c r="B36" s="7">
        <f>QUOTIENT(I36, 1)</f>
        <v>3</v>
      </c>
      <c r="D36" s="12">
        <v>1.92</v>
      </c>
      <c r="I36" s="10">
        <f>(D36 - $N$3)/$N$4*10</f>
        <v>3.2813717848791892</v>
      </c>
      <c r="K36" s="7">
        <f>ROUND(I36, 1)</f>
        <v>3.3</v>
      </c>
    </row>
    <row r="37" spans="1:11" ht="15.75" thickBot="1" x14ac:dyDescent="0.3">
      <c r="A37" s="16" t="s">
        <v>82</v>
      </c>
      <c r="B37" s="7">
        <f>QUOTIENT(I37, 1)</f>
        <v>1</v>
      </c>
      <c r="D37" s="12">
        <v>1.337</v>
      </c>
      <c r="I37" s="10">
        <f>(D37 - $N$3)/$N$4*10</f>
        <v>1.0093530787217455</v>
      </c>
      <c r="K37" s="7">
        <f>ROUND(I37, 1)</f>
        <v>1</v>
      </c>
    </row>
    <row r="38" spans="1:11" ht="39" thickBot="1" x14ac:dyDescent="0.3">
      <c r="A38" s="16" t="s">
        <v>399</v>
      </c>
      <c r="B38" s="7">
        <f>QUOTIENT(I38, 1)</f>
        <v>8</v>
      </c>
      <c r="D38" s="12">
        <v>3.2429999999999999</v>
      </c>
      <c r="I38" s="10">
        <f>(D38 - $N$3)/$N$4*10</f>
        <v>8.4372564302416215</v>
      </c>
      <c r="K38" s="7">
        <f>ROUND(I38, 1)</f>
        <v>8.4</v>
      </c>
    </row>
    <row r="39" spans="1:11" ht="15.75" thickBot="1" x14ac:dyDescent="0.3">
      <c r="A39" s="17" t="s">
        <v>90</v>
      </c>
      <c r="B39" s="7">
        <f>QUOTIENT(I39, 1)</f>
        <v>0</v>
      </c>
      <c r="D39" s="13">
        <v>1.2829999999999999</v>
      </c>
      <c r="I39" s="10">
        <f>(D39 - $N$3)/$N$4*10</f>
        <v>0.7989088074824624</v>
      </c>
      <c r="K39" s="7">
        <f>ROUND(I39, 1)</f>
        <v>0.8</v>
      </c>
    </row>
    <row r="40" spans="1:11" ht="15.75" thickBot="1" x14ac:dyDescent="0.3">
      <c r="A40" s="16" t="s">
        <v>86</v>
      </c>
      <c r="B40" s="7">
        <f>QUOTIENT(I40, 1)</f>
        <v>4</v>
      </c>
      <c r="D40" s="12">
        <v>2.2149999999999999</v>
      </c>
      <c r="I40" s="10">
        <f>(D40 - $N$3)/$N$4*10</f>
        <v>4.4310210444271236</v>
      </c>
      <c r="K40" s="7">
        <f>ROUND(I40, 1)</f>
        <v>4.4000000000000004</v>
      </c>
    </row>
    <row r="41" spans="1:11" ht="26.25" thickBot="1" x14ac:dyDescent="0.3">
      <c r="A41" s="16" t="s">
        <v>362</v>
      </c>
      <c r="B41" s="7">
        <f>QUOTIENT(I41, 1)</f>
        <v>3</v>
      </c>
      <c r="D41" s="12">
        <v>1.992</v>
      </c>
      <c r="I41" s="10">
        <f>(D41 - $N$3)/$N$4*10</f>
        <v>3.5619641465315666</v>
      </c>
      <c r="K41" s="7">
        <f>ROUND(I41, 1)</f>
        <v>3.6</v>
      </c>
    </row>
    <row r="42" spans="1:11" ht="15.75" thickBot="1" x14ac:dyDescent="0.3">
      <c r="A42" s="16" t="s">
        <v>95</v>
      </c>
      <c r="B42" s="7">
        <f>QUOTIENT(I42, 1)</f>
        <v>3</v>
      </c>
      <c r="D42" s="12">
        <v>2.085</v>
      </c>
      <c r="I42" s="10">
        <f>(D42 - $N$3)/$N$4*10</f>
        <v>3.9243959469992209</v>
      </c>
      <c r="K42" s="7">
        <f>ROUND(I42, 1)</f>
        <v>3.9</v>
      </c>
    </row>
    <row r="43" spans="1:11" ht="15.75" thickBot="1" x14ac:dyDescent="0.3">
      <c r="A43" s="16" t="s">
        <v>97</v>
      </c>
      <c r="B43" s="7">
        <f>QUOTIENT(I43, 1)</f>
        <v>5</v>
      </c>
      <c r="D43" s="12">
        <v>2.4809999999999999</v>
      </c>
      <c r="I43" s="10">
        <f>(D43 - $N$3)/$N$4*10</f>
        <v>5.4676539360872942</v>
      </c>
      <c r="K43" s="7">
        <f>ROUND(I43, 1)</f>
        <v>5.5</v>
      </c>
    </row>
    <row r="44" spans="1:11" ht="15.75" thickBot="1" x14ac:dyDescent="0.3">
      <c r="A44" s="17" t="s">
        <v>380</v>
      </c>
      <c r="B44" s="7">
        <f>QUOTIENT(I44, 1)</f>
        <v>4</v>
      </c>
      <c r="D44" s="13">
        <v>2.2429999999999999</v>
      </c>
      <c r="I44" s="10">
        <f>(D44 - $N$3)/$N$4*10</f>
        <v>4.5401402961808257</v>
      </c>
      <c r="K44" s="7">
        <f>ROUND(I44, 1)</f>
        <v>4.5</v>
      </c>
    </row>
    <row r="45" spans="1:11" ht="15.75" thickBot="1" x14ac:dyDescent="0.3">
      <c r="A45" s="17" t="s">
        <v>365</v>
      </c>
      <c r="B45" s="7">
        <f>QUOTIENT(I45, 1)</f>
        <v>3</v>
      </c>
      <c r="D45" s="13">
        <v>1.891</v>
      </c>
      <c r="I45" s="10">
        <f>(D45 - $N$3)/$N$4*10</f>
        <v>3.1683554169914263</v>
      </c>
      <c r="K45" s="7">
        <f>ROUND(I45, 1)</f>
        <v>3.2</v>
      </c>
    </row>
    <row r="46" spans="1:11" ht="15.75" thickBot="1" x14ac:dyDescent="0.3">
      <c r="A46" s="16" t="s">
        <v>99</v>
      </c>
      <c r="B46" s="7">
        <f>QUOTIENT(I46, 1)</f>
        <v>5</v>
      </c>
      <c r="D46" s="12">
        <v>2.5670000000000002</v>
      </c>
      <c r="I46" s="10">
        <f>(D46 - $N$3)/$N$4*10</f>
        <v>5.8028059236165239</v>
      </c>
      <c r="K46" s="7">
        <f>ROUND(I46, 1)</f>
        <v>5.8</v>
      </c>
    </row>
    <row r="47" spans="1:11" ht="15.75" thickBot="1" x14ac:dyDescent="0.3">
      <c r="A47" s="16" t="s">
        <v>104</v>
      </c>
      <c r="B47" s="7">
        <f>QUOTIENT(I47, 1)</f>
        <v>2</v>
      </c>
      <c r="D47" s="12">
        <v>1.68</v>
      </c>
      <c r="I47" s="10">
        <f>(D47 - $N$3)/$N$4*10</f>
        <v>2.3460639127045981</v>
      </c>
      <c r="K47" s="7">
        <f>ROUND(I47, 1)</f>
        <v>2.2999999999999998</v>
      </c>
    </row>
    <row r="48" spans="1:11" ht="15.75" thickBot="1" x14ac:dyDescent="0.3">
      <c r="A48" s="17" t="s">
        <v>303</v>
      </c>
      <c r="B48" s="7">
        <f>QUOTIENT(I48, 1)</f>
        <v>3</v>
      </c>
      <c r="D48" s="13">
        <v>1.9339999999999999</v>
      </c>
      <c r="I48" s="10">
        <f>(D48 - $N$3)/$N$4*10</f>
        <v>3.3359314107560403</v>
      </c>
      <c r="K48" s="7">
        <f>ROUND(I48, 1)</f>
        <v>3.3</v>
      </c>
    </row>
    <row r="49" spans="1:11" ht="15.75" thickBot="1" x14ac:dyDescent="0.3">
      <c r="A49" s="17" t="s">
        <v>106</v>
      </c>
      <c r="B49" s="7">
        <f>QUOTIENT(I49, 1)</f>
        <v>5</v>
      </c>
      <c r="D49" s="13">
        <v>2.5259999999999998</v>
      </c>
      <c r="I49" s="10">
        <f>(D49 - $N$3)/$N$4*10</f>
        <v>5.6430241621200308</v>
      </c>
      <c r="K49" s="7">
        <f>ROUND(I49, 1)</f>
        <v>5.6</v>
      </c>
    </row>
    <row r="50" spans="1:11" ht="15.75" thickBot="1" x14ac:dyDescent="0.3">
      <c r="A50" s="16" t="s">
        <v>108</v>
      </c>
      <c r="B50" s="7">
        <f>QUOTIENT(I50, 1)</f>
        <v>1</v>
      </c>
      <c r="D50" s="12">
        <v>1.4039999999999999</v>
      </c>
      <c r="I50" s="10">
        <f>(D50 - $N$3)/$N$4*10</f>
        <v>1.2704598597038186</v>
      </c>
      <c r="K50" s="7">
        <f>ROUND(I50, 1)</f>
        <v>1.3</v>
      </c>
    </row>
    <row r="51" spans="1:11" ht="15.75" thickBot="1" x14ac:dyDescent="0.3">
      <c r="A51" s="16" t="s">
        <v>112</v>
      </c>
      <c r="B51" s="7">
        <f>QUOTIENT(I51, 1)</f>
        <v>3</v>
      </c>
      <c r="D51" s="12">
        <v>1.93</v>
      </c>
      <c r="I51" s="10">
        <f>(D51 - $N$3)/$N$4*10</f>
        <v>3.3203429462197969</v>
      </c>
      <c r="K51" s="7">
        <f>ROUND(I51, 1)</f>
        <v>3.3</v>
      </c>
    </row>
    <row r="52" spans="1:11" ht="15.75" thickBot="1" x14ac:dyDescent="0.3">
      <c r="A52" s="17" t="s">
        <v>115</v>
      </c>
      <c r="B52" s="7">
        <f>QUOTIENT(I52, 1)</f>
        <v>4</v>
      </c>
      <c r="D52" s="13">
        <v>2.1160000000000001</v>
      </c>
      <c r="I52" s="10">
        <f>(D52 - $N$3)/$N$4*10</f>
        <v>4.0452065471551055</v>
      </c>
      <c r="K52" s="7">
        <f>ROUND(I52, 1)</f>
        <v>4</v>
      </c>
    </row>
    <row r="53" spans="1:11" ht="15.75" thickBot="1" x14ac:dyDescent="0.3">
      <c r="A53" s="16" t="s">
        <v>125</v>
      </c>
      <c r="B53" s="7">
        <f>QUOTIENT(I53, 1)</f>
        <v>3</v>
      </c>
      <c r="D53" s="12">
        <v>1.891</v>
      </c>
      <c r="I53" s="10">
        <f>(D53 - $N$3)/$N$4*10</f>
        <v>3.1683554169914263</v>
      </c>
      <c r="K53" s="7">
        <f>ROUND(I53, 1)</f>
        <v>3.2</v>
      </c>
    </row>
    <row r="54" spans="1:11" ht="15.75" thickBot="1" x14ac:dyDescent="0.3">
      <c r="A54" s="16" t="s">
        <v>119</v>
      </c>
      <c r="B54" s="7">
        <f>QUOTIENT(I54, 1)</f>
        <v>4</v>
      </c>
      <c r="D54" s="12">
        <v>2.1160000000000001</v>
      </c>
      <c r="I54" s="10">
        <f>(D54 - $N$3)/$N$4*10</f>
        <v>4.0452065471551055</v>
      </c>
      <c r="K54" s="7">
        <f>ROUND(I54, 1)</f>
        <v>4</v>
      </c>
    </row>
    <row r="55" spans="1:11" ht="15.75" thickBot="1" x14ac:dyDescent="0.3">
      <c r="A55" s="16" t="s">
        <v>84</v>
      </c>
      <c r="B55" s="7">
        <f>QUOTIENT(I55, 1)</f>
        <v>1</v>
      </c>
      <c r="D55" s="12">
        <v>1.494</v>
      </c>
      <c r="I55" s="10">
        <f>(D55 - $N$3)/$N$4*10</f>
        <v>1.6212003117692906</v>
      </c>
      <c r="K55" s="7">
        <f>ROUND(I55, 1)</f>
        <v>1.6</v>
      </c>
    </row>
    <row r="56" spans="1:11" ht="15.75" thickBot="1" x14ac:dyDescent="0.3">
      <c r="A56" s="17" t="s">
        <v>121</v>
      </c>
      <c r="B56" s="7">
        <f>QUOTIENT(I56, 1)</f>
        <v>2</v>
      </c>
      <c r="D56" s="13">
        <v>1.776</v>
      </c>
      <c r="I56" s="10">
        <f>(D56 - $N$3)/$N$4*10</f>
        <v>2.720187061574435</v>
      </c>
      <c r="K56" s="7">
        <f>ROUND(I56, 1)</f>
        <v>2.7</v>
      </c>
    </row>
    <row r="57" spans="1:11" ht="15.75" thickBot="1" x14ac:dyDescent="0.3">
      <c r="A57" s="17" t="s">
        <v>130</v>
      </c>
      <c r="B57" s="7">
        <f>QUOTIENT(I57, 1)</f>
        <v>3</v>
      </c>
      <c r="D57" s="13">
        <v>1.877</v>
      </c>
      <c r="I57" s="10">
        <f>(D57 - $N$3)/$N$4*10</f>
        <v>3.1137957911145753</v>
      </c>
      <c r="K57" s="7">
        <f>ROUND(I57, 1)</f>
        <v>3.1</v>
      </c>
    </row>
    <row r="58" spans="1:11" ht="15.75" thickBot="1" x14ac:dyDescent="0.3">
      <c r="A58" s="17" t="s">
        <v>136</v>
      </c>
      <c r="B58" s="7">
        <f>QUOTIENT(I58, 1)</f>
        <v>4</v>
      </c>
      <c r="D58" s="13">
        <v>2.2669999999999999</v>
      </c>
      <c r="I58" s="10">
        <f>(D58 - $N$3)/$N$4*10</f>
        <v>4.6336710833982844</v>
      </c>
      <c r="K58" s="7">
        <f>ROUND(I58, 1)</f>
        <v>4.5999999999999996</v>
      </c>
    </row>
    <row r="59" spans="1:11" ht="15.75" thickBot="1" x14ac:dyDescent="0.3">
      <c r="A59" s="17" t="s">
        <v>123</v>
      </c>
      <c r="B59" s="7">
        <f>QUOTIENT(I59, 1)</f>
        <v>3</v>
      </c>
      <c r="D59" s="13">
        <v>2.0819999999999999</v>
      </c>
      <c r="I59" s="10">
        <f>(D59 - $N$3)/$N$4*10</f>
        <v>3.9127045985970375</v>
      </c>
      <c r="K59" s="7">
        <f>ROUND(I59, 1)</f>
        <v>3.9</v>
      </c>
    </row>
    <row r="60" spans="1:11" ht="15.75" thickBot="1" x14ac:dyDescent="0.3">
      <c r="A60" s="17" t="s">
        <v>127</v>
      </c>
      <c r="B60" s="7">
        <f>QUOTIENT(I60, 1)</f>
        <v>4</v>
      </c>
      <c r="D60" s="13">
        <v>2.157</v>
      </c>
      <c r="I60" s="10">
        <f>(D60 - $N$3)/$N$4*10</f>
        <v>4.2049883086515978</v>
      </c>
      <c r="K60" s="7">
        <f>ROUND(I60, 1)</f>
        <v>4.2</v>
      </c>
    </row>
    <row r="61" spans="1:11" ht="15.75" thickBot="1" x14ac:dyDescent="0.3">
      <c r="A61" s="16" t="s">
        <v>140</v>
      </c>
      <c r="B61" s="7">
        <f>QUOTIENT(I61, 1)</f>
        <v>3</v>
      </c>
      <c r="D61" s="12">
        <v>2.0499999999999998</v>
      </c>
      <c r="I61" s="10">
        <f>(D61 - $N$3)/$N$4*10</f>
        <v>3.787996882307092</v>
      </c>
      <c r="K61" s="7">
        <f>ROUND(I61, 1)</f>
        <v>3.8</v>
      </c>
    </row>
    <row r="62" spans="1:11" ht="15.75" thickBot="1" x14ac:dyDescent="0.3">
      <c r="A62" s="17" t="s">
        <v>147</v>
      </c>
      <c r="B62" s="7">
        <f>QUOTIENT(I62, 1)</f>
        <v>4</v>
      </c>
      <c r="D62" s="13">
        <v>2.2109999999999999</v>
      </c>
      <c r="I62" s="10">
        <f>(D62 - $N$3)/$N$4*10</f>
        <v>4.4154325798908802</v>
      </c>
      <c r="K62" s="7">
        <f>ROUND(I62, 1)</f>
        <v>4.4000000000000004</v>
      </c>
    </row>
    <row r="63" spans="1:11" ht="15.75" thickBot="1" x14ac:dyDescent="0.3">
      <c r="A63" s="17" t="s">
        <v>143</v>
      </c>
      <c r="B63" s="7">
        <f>QUOTIENT(I63, 1)</f>
        <v>4</v>
      </c>
      <c r="D63" s="13">
        <v>2.2879999999999998</v>
      </c>
      <c r="I63" s="10">
        <f>(D63 - $N$3)/$N$4*10</f>
        <v>4.7155105222135614</v>
      </c>
      <c r="K63" s="7">
        <f>ROUND(I63, 1)</f>
        <v>4.7</v>
      </c>
    </row>
    <row r="64" spans="1:11" ht="15.75" thickBot="1" x14ac:dyDescent="0.3">
      <c r="A64" s="16" t="s">
        <v>149</v>
      </c>
      <c r="B64" s="7">
        <f>QUOTIENT(I64, 1)</f>
        <v>1</v>
      </c>
      <c r="D64" s="12">
        <v>1.5589999999999999</v>
      </c>
      <c r="I64" s="10">
        <f>(D64 - $N$3)/$N$4*10</f>
        <v>1.8745128604832419</v>
      </c>
      <c r="K64" s="7">
        <f>ROUND(I64, 1)</f>
        <v>1.9</v>
      </c>
    </row>
    <row r="65" spans="1:11" ht="15.75" thickBot="1" x14ac:dyDescent="0.3">
      <c r="A65" s="17" t="s">
        <v>159</v>
      </c>
      <c r="B65" s="7">
        <f>QUOTIENT(I65, 1)</f>
        <v>0</v>
      </c>
      <c r="D65" s="13">
        <v>1.0780000000000001</v>
      </c>
      <c r="I65" s="10">
        <f>(D65 - $N$3)/$N$4*10</f>
        <v>0</v>
      </c>
      <c r="K65" s="7">
        <f>ROUND(I65, 1)</f>
        <v>0</v>
      </c>
    </row>
    <row r="66" spans="1:11" ht="15.75" thickBot="1" x14ac:dyDescent="0.3">
      <c r="A66" s="17" t="s">
        <v>153</v>
      </c>
      <c r="B66" s="7">
        <f>QUOTIENT(I66, 1)</f>
        <v>6</v>
      </c>
      <c r="D66" s="13">
        <v>2.6280000000000001</v>
      </c>
      <c r="I66" s="10">
        <f>(D66 - $N$3)/$N$4*10</f>
        <v>6.0405300077942323</v>
      </c>
      <c r="K66" s="7">
        <f>ROUND(I66, 1)</f>
        <v>6</v>
      </c>
    </row>
    <row r="67" spans="1:11" ht="15.75" thickBot="1" x14ac:dyDescent="0.3">
      <c r="A67" s="17" t="s">
        <v>151</v>
      </c>
      <c r="B67" s="7">
        <f>QUOTIENT(I67, 1)</f>
        <v>2</v>
      </c>
      <c r="D67" s="13">
        <v>1.831</v>
      </c>
      <c r="I67" s="10">
        <f>(D67 - $N$3)/$N$4*10</f>
        <v>2.9345284489477788</v>
      </c>
      <c r="K67" s="7">
        <f>ROUND(I67, 1)</f>
        <v>2.9</v>
      </c>
    </row>
    <row r="68" spans="1:11" ht="15.75" thickBot="1" x14ac:dyDescent="0.3">
      <c r="A68" s="16" t="s">
        <v>420</v>
      </c>
      <c r="B68" s="7">
        <f>QUOTIENT(I68, 1)</f>
        <v>6</v>
      </c>
      <c r="D68" s="12">
        <v>2.6720000000000002</v>
      </c>
      <c r="I68" s="10">
        <f>(D68 - $N$3)/$N$4*10</f>
        <v>6.212003117692908</v>
      </c>
      <c r="K68" s="7">
        <f>ROUND(I68, 1)</f>
        <v>6.2</v>
      </c>
    </row>
    <row r="69" spans="1:11" ht="15.75" thickBot="1" x14ac:dyDescent="0.3">
      <c r="A69" s="17" t="s">
        <v>157</v>
      </c>
      <c r="B69" s="7">
        <f>QUOTIENT(I69, 1)</f>
        <v>9</v>
      </c>
      <c r="D69" s="13">
        <v>3.4870000000000001</v>
      </c>
      <c r="I69" s="10">
        <f>(D69 - $N$3)/$N$4*10</f>
        <v>9.3881527669524552</v>
      </c>
      <c r="K69" s="7">
        <f>ROUND(I69, 1)</f>
        <v>9.4</v>
      </c>
    </row>
    <row r="70" spans="1:11" ht="15.75" thickBot="1" x14ac:dyDescent="0.3">
      <c r="A70" s="16" t="s">
        <v>117</v>
      </c>
      <c r="B70" s="7">
        <f>QUOTIENT(I70, 1)</f>
        <v>1</v>
      </c>
      <c r="D70" s="12">
        <v>1.375</v>
      </c>
      <c r="I70" s="10">
        <f>(D70 - $N$3)/$N$4*10</f>
        <v>1.1574434918160559</v>
      </c>
      <c r="K70" s="7">
        <f>ROUND(I70, 1)</f>
        <v>1.2</v>
      </c>
    </row>
    <row r="71" spans="1:11" ht="15.75" thickBot="1" x14ac:dyDescent="0.3">
      <c r="A71" s="17" t="s">
        <v>161</v>
      </c>
      <c r="B71" s="7">
        <f>QUOTIENT(I71, 1)</f>
        <v>6</v>
      </c>
      <c r="D71" s="13">
        <v>2.7749999999999999</v>
      </c>
      <c r="I71" s="10">
        <f>(D71 - $N$3)/$N$4*10</f>
        <v>6.6134060795011687</v>
      </c>
      <c r="K71" s="7">
        <f>ROUND(I71, 1)</f>
        <v>6.6</v>
      </c>
    </row>
    <row r="72" spans="1:11" ht="15.75" thickBot="1" x14ac:dyDescent="0.3">
      <c r="A72" s="17" t="s">
        <v>163</v>
      </c>
      <c r="B72" s="7">
        <f>QUOTIENT(I72, 1)</f>
        <v>2</v>
      </c>
      <c r="D72" s="13">
        <v>1.69</v>
      </c>
      <c r="I72" s="10">
        <f>(D72 - $N$3)/$N$4*10</f>
        <v>2.3850350740452062</v>
      </c>
      <c r="K72" s="7">
        <f>ROUND(I72, 1)</f>
        <v>2.4</v>
      </c>
    </row>
    <row r="73" spans="1:11" ht="15.75" thickBot="1" x14ac:dyDescent="0.3">
      <c r="A73" s="16" t="s">
        <v>165</v>
      </c>
      <c r="B73" s="7">
        <f>QUOTIENT(I73, 1)</f>
        <v>3</v>
      </c>
      <c r="D73" s="12">
        <v>2.0409999999999999</v>
      </c>
      <c r="I73" s="10">
        <f>(D73 - $N$3)/$N$4*10</f>
        <v>3.7529228371005452</v>
      </c>
      <c r="K73" s="7">
        <f>ROUND(I73, 1)</f>
        <v>3.8</v>
      </c>
    </row>
    <row r="74" spans="1:11" ht="15.75" thickBot="1" x14ac:dyDescent="0.3">
      <c r="A74" s="17" t="s">
        <v>169</v>
      </c>
      <c r="B74" s="7">
        <f>QUOTIENT(I74, 1)</f>
        <v>1</v>
      </c>
      <c r="D74" s="13">
        <v>1.36</v>
      </c>
      <c r="I74" s="10">
        <f>(D74 - $N$3)/$N$4*10</f>
        <v>1.0989867498051444</v>
      </c>
      <c r="K74" s="7">
        <f>ROUND(I74, 1)</f>
        <v>1.1000000000000001</v>
      </c>
    </row>
    <row r="75" spans="1:11" ht="15.75" thickBot="1" x14ac:dyDescent="0.3">
      <c r="A75" s="16" t="s">
        <v>167</v>
      </c>
      <c r="B75" s="7">
        <f>QUOTIENT(I75, 1)</f>
        <v>3</v>
      </c>
      <c r="D75" s="12">
        <v>1.958</v>
      </c>
      <c r="I75" s="10">
        <f>(D75 - $N$3)/$N$4*10</f>
        <v>3.4294621979734998</v>
      </c>
      <c r="K75" s="7">
        <f>ROUND(I75, 1)</f>
        <v>3.4</v>
      </c>
    </row>
    <row r="76" spans="1:11" ht="15.75" thickBot="1" x14ac:dyDescent="0.3">
      <c r="A76" s="16" t="s">
        <v>171</v>
      </c>
      <c r="B76" s="7">
        <f>QUOTIENT(I76, 1)</f>
        <v>3</v>
      </c>
      <c r="D76" s="12">
        <v>1.948</v>
      </c>
      <c r="I76" s="10">
        <f>(D76 - $N$3)/$N$4*10</f>
        <v>3.3904910366328918</v>
      </c>
      <c r="K76" s="7">
        <f>ROUND(I76, 1)</f>
        <v>3.4</v>
      </c>
    </row>
    <row r="77" spans="1:11" ht="15.75" thickBot="1" x14ac:dyDescent="0.3">
      <c r="A77" s="17" t="s">
        <v>173</v>
      </c>
      <c r="B77" s="7">
        <f>QUOTIENT(I77, 1)</f>
        <v>5</v>
      </c>
      <c r="D77" s="13">
        <v>2.375</v>
      </c>
      <c r="I77" s="10">
        <f>(D77 - $N$3)/$N$4*10</f>
        <v>5.054559625876851</v>
      </c>
      <c r="K77" s="7">
        <f>ROUND(I77, 1)</f>
        <v>5.0999999999999996</v>
      </c>
    </row>
    <row r="78" spans="1:11" ht="15.75" thickBot="1" x14ac:dyDescent="0.3">
      <c r="A78" s="17" t="s">
        <v>183</v>
      </c>
      <c r="B78" s="7">
        <f>QUOTIENT(I78, 1)</f>
        <v>2</v>
      </c>
      <c r="D78" s="13">
        <v>1.7230000000000001</v>
      </c>
      <c r="I78" s="10">
        <f>(D78 - $N$3)/$N$4*10</f>
        <v>2.513639906469213</v>
      </c>
      <c r="K78" s="7">
        <f>ROUND(I78, 1)</f>
        <v>2.5</v>
      </c>
    </row>
    <row r="79" spans="1:11" ht="15.75" thickBot="1" x14ac:dyDescent="0.3">
      <c r="A79" s="17" t="s">
        <v>175</v>
      </c>
      <c r="B79" s="7">
        <f>QUOTIENT(I79, 1)</f>
        <v>3</v>
      </c>
      <c r="D79" s="13">
        <v>2.0939999999999999</v>
      </c>
      <c r="I79" s="10">
        <f>(D79 - $N$3)/$N$4*10</f>
        <v>3.9594699922057668</v>
      </c>
      <c r="K79" s="7">
        <f>ROUND(I79, 1)</f>
        <v>4</v>
      </c>
    </row>
    <row r="80" spans="1:11" ht="15.75" thickBot="1" x14ac:dyDescent="0.3">
      <c r="A80" s="16" t="s">
        <v>422</v>
      </c>
      <c r="B80" s="7">
        <f>QUOTIENT(I80, 1)</f>
        <v>2</v>
      </c>
      <c r="D80" s="12">
        <v>1.843</v>
      </c>
      <c r="I80" s="10">
        <f>(D80 - $N$3)/$N$4*10</f>
        <v>2.9812938425565076</v>
      </c>
      <c r="K80" s="7">
        <f>ROUND(I80, 1)</f>
        <v>3</v>
      </c>
    </row>
    <row r="81" spans="1:11" ht="15.75" thickBot="1" x14ac:dyDescent="0.3">
      <c r="A81" s="16" t="s">
        <v>201</v>
      </c>
      <c r="B81" s="7">
        <f>QUOTIENT(I81, 1)</f>
        <v>2</v>
      </c>
      <c r="D81" s="12">
        <v>1.7</v>
      </c>
      <c r="I81" s="10">
        <f>(D81 - $N$3)/$N$4*10</f>
        <v>2.4240062353858143</v>
      </c>
      <c r="K81" s="7">
        <f>ROUND(I81, 1)</f>
        <v>2.4</v>
      </c>
    </row>
    <row r="82" spans="1:11" ht="15.75" thickBot="1" x14ac:dyDescent="0.3">
      <c r="A82" s="16" t="s">
        <v>186</v>
      </c>
      <c r="B82" s="7">
        <f>QUOTIENT(I82, 1)</f>
        <v>6</v>
      </c>
      <c r="D82" s="12">
        <v>2.8279999999999998</v>
      </c>
      <c r="I82" s="10">
        <f>(D82 - $N$3)/$N$4*10</f>
        <v>6.8199532346063911</v>
      </c>
      <c r="K82" s="7">
        <f>ROUND(I82, 1)</f>
        <v>6.8</v>
      </c>
    </row>
    <row r="83" spans="1:11" ht="15.75" thickBot="1" x14ac:dyDescent="0.3">
      <c r="A83" s="16" t="s">
        <v>195</v>
      </c>
      <c r="B83" s="7">
        <f>QUOTIENT(I83, 1)</f>
        <v>4</v>
      </c>
      <c r="D83" s="12">
        <v>2.1309999999999998</v>
      </c>
      <c r="I83" s="10">
        <f>(D83 - $N$3)/$N$4*10</f>
        <v>4.1036632891660165</v>
      </c>
      <c r="K83" s="7">
        <f>ROUND(I83, 1)</f>
        <v>4.0999999999999996</v>
      </c>
    </row>
    <row r="84" spans="1:11" ht="15.75" thickBot="1" x14ac:dyDescent="0.3">
      <c r="A84" s="16" t="s">
        <v>188</v>
      </c>
      <c r="B84" s="7">
        <f>QUOTIENT(I84, 1)</f>
        <v>3</v>
      </c>
      <c r="D84" s="12">
        <v>1.877</v>
      </c>
      <c r="I84" s="10">
        <f>(D84 - $N$3)/$N$4*10</f>
        <v>3.1137957911145753</v>
      </c>
      <c r="K84" s="7">
        <f>ROUND(I84, 1)</f>
        <v>3.1</v>
      </c>
    </row>
    <row r="85" spans="1:11" ht="15.75" thickBot="1" x14ac:dyDescent="0.3">
      <c r="A85" s="17" t="s">
        <v>190</v>
      </c>
      <c r="B85" s="7">
        <f>QUOTIENT(I85, 1)</f>
        <v>8</v>
      </c>
      <c r="D85" s="13">
        <v>3.258</v>
      </c>
      <c r="I85" s="10">
        <f>(D85 - $N$3)/$N$4*10</f>
        <v>8.4957131722525325</v>
      </c>
      <c r="K85" s="7">
        <f>ROUND(I85, 1)</f>
        <v>8.5</v>
      </c>
    </row>
    <row r="86" spans="1:11" ht="15.75" thickBot="1" x14ac:dyDescent="0.3">
      <c r="A86" s="16" t="s">
        <v>197</v>
      </c>
      <c r="B86" s="7">
        <f>QUOTIENT(I86, 1)</f>
        <v>2</v>
      </c>
      <c r="D86" s="12">
        <v>1.7050000000000001</v>
      </c>
      <c r="I86" s="10">
        <f>(D86 - $N$3)/$N$4*10</f>
        <v>2.4434918160561185</v>
      </c>
      <c r="K86" s="7">
        <f>ROUND(I86, 1)</f>
        <v>2.4</v>
      </c>
    </row>
    <row r="87" spans="1:11" ht="15.75" thickBot="1" x14ac:dyDescent="0.3">
      <c r="A87" s="17" t="s">
        <v>206</v>
      </c>
      <c r="B87" s="7">
        <f>QUOTIENT(I87, 1)</f>
        <v>3</v>
      </c>
      <c r="D87" s="13">
        <v>1.905</v>
      </c>
      <c r="I87" s="10">
        <f>(D87 - $N$3)/$N$4*10</f>
        <v>3.2229150428682773</v>
      </c>
      <c r="K87" s="7">
        <f>ROUND(I87, 1)</f>
        <v>3.2</v>
      </c>
    </row>
    <row r="88" spans="1:11" ht="15.75" thickBot="1" x14ac:dyDescent="0.3">
      <c r="A88" s="17" t="s">
        <v>231</v>
      </c>
      <c r="B88" s="7">
        <f>QUOTIENT(I88, 1)</f>
        <v>3</v>
      </c>
      <c r="D88" s="13">
        <v>1.885</v>
      </c>
      <c r="I88" s="10">
        <f>(D88 - $N$3)/$N$4*10</f>
        <v>3.1449727201870612</v>
      </c>
      <c r="K88" s="7">
        <f>ROUND(I88, 1)</f>
        <v>3.1</v>
      </c>
    </row>
    <row r="89" spans="1:11" ht="15.75" thickBot="1" x14ac:dyDescent="0.3">
      <c r="A89" s="16" t="s">
        <v>233</v>
      </c>
      <c r="B89" s="7">
        <f>QUOTIENT(I89, 1)</f>
        <v>1</v>
      </c>
      <c r="D89" s="12">
        <v>1.5249999999999999</v>
      </c>
      <c r="I89" s="10">
        <f>(D89 - $N$3)/$N$4*10</f>
        <v>1.7420109119251748</v>
      </c>
      <c r="K89" s="7">
        <f>ROUND(I89, 1)</f>
        <v>1.7</v>
      </c>
    </row>
    <row r="90" spans="1:11" ht="15.75" thickBot="1" x14ac:dyDescent="0.3">
      <c r="A90" s="16" t="s">
        <v>214</v>
      </c>
      <c r="B90" s="7">
        <f>QUOTIENT(I90, 1)</f>
        <v>6</v>
      </c>
      <c r="D90" s="12">
        <v>2.7290000000000001</v>
      </c>
      <c r="I90" s="10">
        <f>(D90 - $N$3)/$N$4*10</f>
        <v>6.434138737334373</v>
      </c>
      <c r="K90" s="7">
        <f>ROUND(I90, 1)</f>
        <v>6.4</v>
      </c>
    </row>
    <row r="91" spans="1:11" ht="15.75" thickBot="1" x14ac:dyDescent="0.3">
      <c r="A91" s="16" t="s">
        <v>227</v>
      </c>
      <c r="B91" s="7">
        <f>QUOTIENT(I91, 1)</f>
        <v>4</v>
      </c>
      <c r="D91" s="12">
        <v>2.2869999999999999</v>
      </c>
      <c r="I91" s="10">
        <f>(D91 - $N$3)/$N$4*10</f>
        <v>4.7116134060795005</v>
      </c>
      <c r="K91" s="7">
        <f>ROUND(I91, 1)</f>
        <v>4.7</v>
      </c>
    </row>
    <row r="92" spans="1:11" ht="15.75" thickBot="1" x14ac:dyDescent="0.3">
      <c r="A92" s="17" t="s">
        <v>229</v>
      </c>
      <c r="B92" s="7">
        <f>QUOTIENT(I92, 1)</f>
        <v>1</v>
      </c>
      <c r="D92" s="13">
        <v>1.544</v>
      </c>
      <c r="I92" s="10">
        <f>(D92 - $N$3)/$N$4*10</f>
        <v>1.8160561184723303</v>
      </c>
      <c r="K92" s="7">
        <f>ROUND(I92, 1)</f>
        <v>1.8</v>
      </c>
    </row>
    <row r="93" spans="1:11" ht="15.75" thickBot="1" x14ac:dyDescent="0.3">
      <c r="A93" s="17" t="s">
        <v>210</v>
      </c>
      <c r="B93" s="7">
        <f>QUOTIENT(I93, 1)</f>
        <v>5</v>
      </c>
      <c r="D93" s="13">
        <v>2.5720000000000001</v>
      </c>
      <c r="I93" s="10">
        <f>(D93 - $N$3)/$N$4*10</f>
        <v>5.8222915042868282</v>
      </c>
      <c r="K93" s="7">
        <f>ROUND(I93, 1)</f>
        <v>5.8</v>
      </c>
    </row>
    <row r="94" spans="1:11" ht="26.25" thickBot="1" x14ac:dyDescent="0.3">
      <c r="A94" s="17" t="s">
        <v>400</v>
      </c>
      <c r="B94" s="7">
        <f>QUOTIENT(I94, 1)</f>
        <v>3</v>
      </c>
      <c r="D94" s="13">
        <v>1.95</v>
      </c>
      <c r="I94" s="10">
        <f>(D94 - $N$3)/$N$4*10</f>
        <v>3.398285268901013</v>
      </c>
      <c r="K94" s="7">
        <f>ROUND(I94, 1)</f>
        <v>3.4</v>
      </c>
    </row>
    <row r="95" spans="1:11" ht="15.75" thickBot="1" x14ac:dyDescent="0.3">
      <c r="A95" s="16" t="s">
        <v>222</v>
      </c>
      <c r="B95" s="7">
        <f>QUOTIENT(I95, 1)</f>
        <v>2</v>
      </c>
      <c r="D95" s="12">
        <v>1.7230000000000001</v>
      </c>
      <c r="I95" s="10">
        <f>(D95 - $N$3)/$N$4*10</f>
        <v>2.513639906469213</v>
      </c>
      <c r="K95" s="7">
        <f>ROUND(I95, 1)</f>
        <v>2.5</v>
      </c>
    </row>
    <row r="96" spans="1:11" ht="15.75" thickBot="1" x14ac:dyDescent="0.3">
      <c r="A96" s="17" t="s">
        <v>220</v>
      </c>
      <c r="B96" s="7">
        <f>QUOTIENT(I96, 1)</f>
        <v>3</v>
      </c>
      <c r="D96" s="13">
        <v>1.944</v>
      </c>
      <c r="I96" s="10">
        <f>(D96 - $N$3)/$N$4*10</f>
        <v>3.3749025720966479</v>
      </c>
      <c r="K96" s="7">
        <f>ROUND(I96, 1)</f>
        <v>3.4</v>
      </c>
    </row>
    <row r="97" spans="1:11" ht="15.75" thickBot="1" x14ac:dyDescent="0.3">
      <c r="A97" s="17" t="s">
        <v>203</v>
      </c>
      <c r="B97" s="7">
        <f>QUOTIENT(I97, 1)</f>
        <v>3</v>
      </c>
      <c r="D97" s="13">
        <v>2.0569999999999999</v>
      </c>
      <c r="I97" s="10">
        <f>(D97 - $N$3)/$N$4*10</f>
        <v>3.8152766952455179</v>
      </c>
      <c r="K97" s="7">
        <f>ROUND(I97, 1)</f>
        <v>3.8</v>
      </c>
    </row>
    <row r="98" spans="1:11" ht="15.75" thickBot="1" x14ac:dyDescent="0.3">
      <c r="A98" s="16" t="s">
        <v>225</v>
      </c>
      <c r="B98" s="7">
        <f>QUOTIENT(I98, 1)</f>
        <v>4</v>
      </c>
      <c r="D98" s="12">
        <v>2.1349999999999998</v>
      </c>
      <c r="I98" s="10">
        <f>(D98 - $N$3)/$N$4*10</f>
        <v>4.119251753702259</v>
      </c>
      <c r="K98" s="7">
        <f>ROUND(I98, 1)</f>
        <v>4.0999999999999996</v>
      </c>
    </row>
    <row r="99" spans="1:11" ht="15.75" thickBot="1" x14ac:dyDescent="0.3">
      <c r="A99" s="17" t="s">
        <v>218</v>
      </c>
      <c r="B99" s="7">
        <f>QUOTIENT(I99, 1)</f>
        <v>5</v>
      </c>
      <c r="D99" s="13">
        <v>2.4239999999999999</v>
      </c>
      <c r="I99" s="10">
        <f>(D99 - $N$3)/$N$4*10</f>
        <v>5.2455183164458301</v>
      </c>
      <c r="K99" s="7">
        <f>ROUND(I99, 1)</f>
        <v>5.2</v>
      </c>
    </row>
    <row r="100" spans="1:11" ht="15.75" thickBot="1" x14ac:dyDescent="0.3">
      <c r="A100" s="17" t="s">
        <v>235</v>
      </c>
      <c r="B100" s="7">
        <f>QUOTIENT(I100, 1)</f>
        <v>3</v>
      </c>
      <c r="D100" s="13">
        <v>1.861</v>
      </c>
      <c r="I100" s="10">
        <f>(D100 - $N$3)/$N$4*10</f>
        <v>3.0514419329696025</v>
      </c>
      <c r="K100" s="7">
        <f>ROUND(I100, 1)</f>
        <v>3.1</v>
      </c>
    </row>
    <row r="101" spans="1:11" ht="15.75" thickBot="1" x14ac:dyDescent="0.3">
      <c r="A101" s="17" t="s">
        <v>247</v>
      </c>
      <c r="B101" s="7">
        <f>QUOTIENT(I101, 1)</f>
        <v>3</v>
      </c>
      <c r="D101" s="13">
        <v>1.974</v>
      </c>
      <c r="I101" s="10">
        <f>(D101 - $N$3)/$N$4*10</f>
        <v>3.4918160561184726</v>
      </c>
      <c r="K101" s="7">
        <f>ROUND(I101, 1)</f>
        <v>3.5</v>
      </c>
    </row>
    <row r="102" spans="1:11" ht="15.75" thickBot="1" x14ac:dyDescent="0.3">
      <c r="A102" s="17" t="s">
        <v>243</v>
      </c>
      <c r="B102" s="7">
        <f>QUOTIENT(I102, 1)</f>
        <v>1</v>
      </c>
      <c r="D102" s="13">
        <v>1.528</v>
      </c>
      <c r="I102" s="10">
        <f>(D102 - $N$3)/$N$4*10</f>
        <v>1.7537022603273578</v>
      </c>
      <c r="K102" s="7">
        <f>ROUND(I102, 1)</f>
        <v>1.8</v>
      </c>
    </row>
    <row r="103" spans="1:11" ht="15.75" thickBot="1" x14ac:dyDescent="0.3">
      <c r="A103" s="16" t="s">
        <v>373</v>
      </c>
      <c r="B103" s="7">
        <f>QUOTIENT(I103, 1)</f>
        <v>0</v>
      </c>
      <c r="D103" s="12">
        <v>1.198</v>
      </c>
      <c r="I103" s="10">
        <f>(D103 - $N$3)/$N$4*10</f>
        <v>0.467653936087295</v>
      </c>
      <c r="K103" s="7">
        <f>ROUND(I103, 1)</f>
        <v>0.5</v>
      </c>
    </row>
    <row r="104" spans="1:11" ht="15.75" thickBot="1" x14ac:dyDescent="0.3">
      <c r="A104" s="17" t="s">
        <v>241</v>
      </c>
      <c r="B104" s="7">
        <f>QUOTIENT(I104, 1)</f>
        <v>5</v>
      </c>
      <c r="D104" s="13">
        <v>2.5529999999999999</v>
      </c>
      <c r="I104" s="10">
        <f>(D104 - $N$3)/$N$4*10</f>
        <v>5.748246297739672</v>
      </c>
      <c r="K104" s="7">
        <f>ROUND(I104, 1)</f>
        <v>5.7</v>
      </c>
    </row>
    <row r="105" spans="1:11" ht="15.75" thickBot="1" x14ac:dyDescent="0.3">
      <c r="A105" s="16" t="s">
        <v>237</v>
      </c>
      <c r="B105" s="7">
        <f>QUOTIENT(I105, 1)</f>
        <v>5</v>
      </c>
      <c r="D105" s="12">
        <v>2.6080000000000001</v>
      </c>
      <c r="I105" s="10">
        <f>(D105 - $N$3)/$N$4*10</f>
        <v>5.9625876851130162</v>
      </c>
      <c r="K105" s="7">
        <f>ROUND(I105, 1)</f>
        <v>6</v>
      </c>
    </row>
    <row r="106" spans="1:11" ht="15.75" thickBot="1" x14ac:dyDescent="0.3">
      <c r="A106" s="17" t="s">
        <v>239</v>
      </c>
      <c r="B106" s="7">
        <f>QUOTIENT(I106, 1)</f>
        <v>6</v>
      </c>
      <c r="D106" s="13">
        <v>2.8650000000000002</v>
      </c>
      <c r="I106" s="10">
        <f>(D106 - $N$3)/$N$4*10</f>
        <v>6.9641465315666418</v>
      </c>
      <c r="K106" s="7">
        <f>ROUND(I106, 1)</f>
        <v>7</v>
      </c>
    </row>
    <row r="107" spans="1:11" ht="15.75" thickBot="1" x14ac:dyDescent="0.3">
      <c r="A107" s="17" t="s">
        <v>423</v>
      </c>
      <c r="B107" s="7">
        <f>QUOTIENT(I107, 1)</f>
        <v>7</v>
      </c>
      <c r="D107" s="13">
        <v>2.9620000000000002</v>
      </c>
      <c r="I107" s="10">
        <f>(D107 - $N$3)/$N$4*10</f>
        <v>7.3421667965705382</v>
      </c>
      <c r="K107" s="7">
        <f>ROUND(I107, 1)</f>
        <v>7.3</v>
      </c>
    </row>
    <row r="108" spans="1:11" ht="15.75" thickBot="1" x14ac:dyDescent="0.3">
      <c r="A108" s="16" t="s">
        <v>371</v>
      </c>
      <c r="B108" s="7">
        <f>QUOTIENT(I108, 1)</f>
        <v>3</v>
      </c>
      <c r="D108" s="12">
        <v>1.9</v>
      </c>
      <c r="I108" s="10">
        <f>(D108 - $N$3)/$N$4*10</f>
        <v>3.2034294621979731</v>
      </c>
      <c r="K108" s="7">
        <f>ROUND(I108, 1)</f>
        <v>3.2</v>
      </c>
    </row>
    <row r="109" spans="1:11" ht="15.75" thickBot="1" x14ac:dyDescent="0.3">
      <c r="A109" s="16" t="s">
        <v>245</v>
      </c>
      <c r="B109" s="7">
        <f>QUOTIENT(I109, 1)</f>
        <v>1</v>
      </c>
      <c r="D109" s="12">
        <v>1.496</v>
      </c>
      <c r="I109" s="10">
        <f>(D109 - $N$3)/$N$4*10</f>
        <v>1.6289945440374121</v>
      </c>
      <c r="K109" s="7">
        <f>ROUND(I109, 1)</f>
        <v>1.6</v>
      </c>
    </row>
    <row r="110" spans="1:11" ht="15.75" thickBot="1" x14ac:dyDescent="0.3">
      <c r="A110" s="16" t="s">
        <v>250</v>
      </c>
      <c r="B110" s="7">
        <f>QUOTIENT(I110, 1)</f>
        <v>3</v>
      </c>
      <c r="D110" s="12">
        <v>1.9410000000000001</v>
      </c>
      <c r="I110" s="10">
        <f>(D110 - $N$3)/$N$4*10</f>
        <v>3.3632112236944662</v>
      </c>
      <c r="K110" s="7">
        <f>ROUND(I110, 1)</f>
        <v>3.4</v>
      </c>
    </row>
    <row r="111" spans="1:11" ht="15.75" thickBot="1" x14ac:dyDescent="0.3">
      <c r="A111" s="16" t="s">
        <v>252</v>
      </c>
      <c r="B111" s="7">
        <f>QUOTIENT(I111, 1)</f>
        <v>7</v>
      </c>
      <c r="D111" s="12">
        <v>2.9729999999999999</v>
      </c>
      <c r="I111" s="10">
        <f>(D111 - $N$3)/$N$4*10</f>
        <v>7.3850350740452066</v>
      </c>
      <c r="K111" s="7">
        <f>ROUND(I111, 1)</f>
        <v>7.4</v>
      </c>
    </row>
    <row r="112" spans="1:11" ht="15.75" thickBot="1" x14ac:dyDescent="0.3">
      <c r="A112" s="17" t="s">
        <v>376</v>
      </c>
      <c r="B112" s="7">
        <f>QUOTIENT(I112, 1)</f>
        <v>6</v>
      </c>
      <c r="D112" s="13">
        <v>2.6989999999999998</v>
      </c>
      <c r="I112" s="10">
        <f>(D112 - $N$3)/$N$4*10</f>
        <v>6.3172252533125484</v>
      </c>
      <c r="K112" s="7">
        <f>ROUND(I112, 1)</f>
        <v>6.3</v>
      </c>
    </row>
    <row r="113" spans="1:11" ht="15.75" thickBot="1" x14ac:dyDescent="0.3">
      <c r="A113" s="16" t="s">
        <v>254</v>
      </c>
      <c r="B113" s="7">
        <f>QUOTIENT(I113, 1)</f>
        <v>3</v>
      </c>
      <c r="D113" s="12">
        <v>1.875</v>
      </c>
      <c r="I113" s="10">
        <f>(D113 - $N$3)/$N$4*10</f>
        <v>3.1060015588464536</v>
      </c>
      <c r="K113" s="7">
        <f>ROUND(I113, 1)</f>
        <v>3.1</v>
      </c>
    </row>
    <row r="114" spans="1:11" ht="26.25" thickBot="1" x14ac:dyDescent="0.3">
      <c r="A114" s="16" t="s">
        <v>374</v>
      </c>
      <c r="B114" s="7">
        <f>QUOTIENT(I114, 1)</f>
        <v>4</v>
      </c>
      <c r="D114" s="12">
        <v>2.157</v>
      </c>
      <c r="I114" s="10">
        <f>(D114 - $N$3)/$N$4*10</f>
        <v>4.2049883086515978</v>
      </c>
      <c r="K114" s="7">
        <f>ROUND(I114, 1)</f>
        <v>4.2</v>
      </c>
    </row>
    <row r="115" spans="1:11" ht="15.75" thickBot="1" x14ac:dyDescent="0.3">
      <c r="A115" s="17" t="s">
        <v>269</v>
      </c>
      <c r="B115" s="7">
        <f>QUOTIENT(I115, 1)</f>
        <v>3</v>
      </c>
      <c r="D115" s="13">
        <v>1.9910000000000001</v>
      </c>
      <c r="I115" s="10">
        <f>(D115 - $N$3)/$N$4*10</f>
        <v>3.5580670303975062</v>
      </c>
      <c r="K115" s="7">
        <f>ROUND(I115, 1)</f>
        <v>3.6</v>
      </c>
    </row>
    <row r="116" spans="1:11" ht="15.75" thickBot="1" x14ac:dyDescent="0.3">
      <c r="A116" s="16" t="s">
        <v>256</v>
      </c>
      <c r="B116" s="7">
        <f>QUOTIENT(I116, 1)</f>
        <v>3</v>
      </c>
      <c r="D116" s="12">
        <v>2.0659999999999998</v>
      </c>
      <c r="I116" s="10">
        <f>(D116 - $N$3)/$N$4*10</f>
        <v>3.8503507404520647</v>
      </c>
      <c r="K116" s="7">
        <f>ROUND(I116, 1)</f>
        <v>3.9</v>
      </c>
    </row>
    <row r="117" spans="1:11" ht="15.75" thickBot="1" x14ac:dyDescent="0.3">
      <c r="A117" s="17" t="s">
        <v>258</v>
      </c>
      <c r="B117" s="7">
        <f>QUOTIENT(I117, 1)</f>
        <v>5</v>
      </c>
      <c r="D117" s="13">
        <v>2.4710000000000001</v>
      </c>
      <c r="I117" s="10">
        <f>(D117 - $N$3)/$N$4*10</f>
        <v>5.4286827747466884</v>
      </c>
      <c r="K117" s="7">
        <f>ROUND(I117, 1)</f>
        <v>5.4</v>
      </c>
    </row>
    <row r="118" spans="1:11" ht="15.75" thickBot="1" x14ac:dyDescent="0.3">
      <c r="A118" s="17" t="s">
        <v>263</v>
      </c>
      <c r="B118" s="7">
        <f>QUOTIENT(I118, 1)</f>
        <v>2</v>
      </c>
      <c r="D118" s="13">
        <v>1.657</v>
      </c>
      <c r="I118" s="10">
        <f>(D118 - $N$3)/$N$4*10</f>
        <v>2.2564302416212003</v>
      </c>
      <c r="K118" s="7">
        <f>ROUND(I118, 1)</f>
        <v>2.2999999999999998</v>
      </c>
    </row>
    <row r="119" spans="1:11" ht="15.75" thickBot="1" x14ac:dyDescent="0.3">
      <c r="A119" s="17" t="s">
        <v>267</v>
      </c>
      <c r="B119" s="7">
        <f>QUOTIENT(I119, 1)</f>
        <v>0</v>
      </c>
      <c r="D119" s="13">
        <v>1.2470000000000001</v>
      </c>
      <c r="I119" s="10">
        <f>(D119 - $N$3)/$N$4*10</f>
        <v>0.65861262665627462</v>
      </c>
      <c r="K119" s="7">
        <f>ROUND(I119, 1)</f>
        <v>0.7</v>
      </c>
    </row>
    <row r="120" spans="1:11" ht="15.75" thickBot="1" x14ac:dyDescent="0.3">
      <c r="A120" s="17" t="s">
        <v>272</v>
      </c>
      <c r="B120" s="7">
        <f>QUOTIENT(I120, 1)</f>
        <v>2</v>
      </c>
      <c r="D120" s="13">
        <v>1.6160000000000001</v>
      </c>
      <c r="I120" s="10">
        <f>(D120 - $N$3)/$N$4*10</f>
        <v>2.0966484801247081</v>
      </c>
      <c r="K120" s="7">
        <f>ROUND(I120, 1)</f>
        <v>2.1</v>
      </c>
    </row>
    <row r="121" spans="1:11" ht="15.75" thickBot="1" x14ac:dyDescent="0.3">
      <c r="A121" s="16" t="s">
        <v>70</v>
      </c>
      <c r="B121" s="7">
        <f>QUOTIENT(I121, 1)</f>
        <v>4</v>
      </c>
      <c r="D121" s="12">
        <v>2.343</v>
      </c>
      <c r="I121" s="10">
        <f>(D121 - $N$3)/$N$4*10</f>
        <v>4.9298519095869056</v>
      </c>
      <c r="K121" s="7">
        <f>ROUND(I121, 1)</f>
        <v>4.9000000000000004</v>
      </c>
    </row>
    <row r="122" spans="1:11" ht="15.75" thickBot="1" x14ac:dyDescent="0.3">
      <c r="A122" s="16" t="s">
        <v>274</v>
      </c>
      <c r="B122" s="7">
        <f>QUOTIENT(I122, 1)</f>
        <v>1</v>
      </c>
      <c r="D122" s="12">
        <v>1.5409999999999999</v>
      </c>
      <c r="I122" s="10">
        <f>(D122 - $N$3)/$N$4*10</f>
        <v>1.8043647700701477</v>
      </c>
      <c r="K122" s="7">
        <f>ROUND(I122, 1)</f>
        <v>1.8</v>
      </c>
    </row>
    <row r="123" spans="1:11" ht="15.75" thickBot="1" x14ac:dyDescent="0.3">
      <c r="A123" s="16" t="s">
        <v>426</v>
      </c>
      <c r="B123" s="7">
        <f>QUOTIENT(I123, 1)</f>
        <v>7</v>
      </c>
      <c r="D123" s="12">
        <v>3.0489999999999999</v>
      </c>
      <c r="I123" s="10">
        <f>(D123 - $N$3)/$N$4*10</f>
        <v>7.6812159002338269</v>
      </c>
      <c r="K123" s="7">
        <f>ROUND(I123, 1)</f>
        <v>7.7</v>
      </c>
    </row>
    <row r="124" spans="1:11" ht="15.75" thickBot="1" x14ac:dyDescent="0.3">
      <c r="A124" s="17" t="s">
        <v>277</v>
      </c>
      <c r="B124" s="7">
        <f>QUOTIENT(I124, 1)</f>
        <v>3</v>
      </c>
      <c r="D124" s="13">
        <v>2.0489999999999999</v>
      </c>
      <c r="I124" s="10">
        <f>(D124 - $N$3)/$N$4*10</f>
        <v>3.784099766173032</v>
      </c>
      <c r="K124" s="7">
        <f>ROUND(I124, 1)</f>
        <v>3.8</v>
      </c>
    </row>
    <row r="125" spans="1:11" ht="15.75" thickBot="1" x14ac:dyDescent="0.3">
      <c r="A125" s="16" t="s">
        <v>377</v>
      </c>
      <c r="B125" s="7">
        <f>QUOTIENT(I125, 1)</f>
        <v>5</v>
      </c>
      <c r="D125" s="12">
        <v>2.4430000000000001</v>
      </c>
      <c r="I125" s="10">
        <f>(D125 - $N$3)/$N$4*10</f>
        <v>5.3195635229929845</v>
      </c>
      <c r="K125" s="7">
        <f>ROUND(I125, 1)</f>
        <v>5.3</v>
      </c>
    </row>
    <row r="126" spans="1:11" ht="15.75" thickBot="1" x14ac:dyDescent="0.3">
      <c r="A126" s="17" t="s">
        <v>282</v>
      </c>
      <c r="B126" s="7">
        <f>QUOTIENT(I126, 1)</f>
        <v>2</v>
      </c>
      <c r="D126" s="13">
        <v>1.8240000000000001</v>
      </c>
      <c r="I126" s="10">
        <f>(D126 - $N$3)/$N$4*10</f>
        <v>2.9072486360093528</v>
      </c>
      <c r="K126" s="7">
        <f>ROUND(I126, 1)</f>
        <v>2.9</v>
      </c>
    </row>
    <row r="127" spans="1:11" ht="15.75" thickBot="1" x14ac:dyDescent="0.3">
      <c r="A127" s="17" t="s">
        <v>291</v>
      </c>
      <c r="B127" s="7">
        <f>QUOTIENT(I127, 1)</f>
        <v>2</v>
      </c>
      <c r="D127" s="13">
        <v>1.8460000000000001</v>
      </c>
      <c r="I127" s="10">
        <f>(D127 - $N$3)/$N$4*10</f>
        <v>2.9929851909586906</v>
      </c>
      <c r="K127" s="7">
        <f>ROUND(I127, 1)</f>
        <v>3</v>
      </c>
    </row>
    <row r="128" spans="1:11" ht="15.75" thickBot="1" x14ac:dyDescent="0.3">
      <c r="A128" s="16" t="s">
        <v>379</v>
      </c>
      <c r="B128" s="7">
        <f>QUOTIENT(I128, 1)</f>
        <v>2</v>
      </c>
      <c r="D128" s="12">
        <v>1.82</v>
      </c>
      <c r="I128" s="10">
        <f>(D128 - $N$3)/$N$4*10</f>
        <v>2.8916601714731098</v>
      </c>
      <c r="K128" s="7">
        <f>ROUND(I128, 1)</f>
        <v>2.9</v>
      </c>
    </row>
    <row r="129" spans="1:11" ht="15.75" thickBot="1" x14ac:dyDescent="0.3">
      <c r="A129" s="17" t="s">
        <v>284</v>
      </c>
      <c r="B129" s="7">
        <f>QUOTIENT(I129, 1)</f>
        <v>0</v>
      </c>
      <c r="D129" s="13">
        <v>1.321</v>
      </c>
      <c r="I129" s="10">
        <f>(D129 - $N$3)/$N$4*10</f>
        <v>0.94699922057677288</v>
      </c>
      <c r="K129" s="7">
        <f>ROUND(I129, 1)</f>
        <v>0.9</v>
      </c>
    </row>
    <row r="130" spans="1:11" ht="15.75" thickBot="1" x14ac:dyDescent="0.3">
      <c r="A130" s="17" t="s">
        <v>297</v>
      </c>
      <c r="B130" s="7">
        <f>QUOTIENT(I130, 1)</f>
        <v>1</v>
      </c>
      <c r="D130" s="13">
        <v>1.5680000000000001</v>
      </c>
      <c r="I130" s="10">
        <f>(D130 - $N$3)/$N$4*10</f>
        <v>1.9095869056897896</v>
      </c>
      <c r="K130" s="7">
        <f>ROUND(I130, 1)</f>
        <v>1.9</v>
      </c>
    </row>
    <row r="131" spans="1:11" ht="15.75" thickBot="1" x14ac:dyDescent="0.3">
      <c r="A131" s="17" t="s">
        <v>299</v>
      </c>
      <c r="B131" s="7">
        <f>QUOTIENT(I131, 1)</f>
        <v>1</v>
      </c>
      <c r="D131" s="13">
        <v>1.369</v>
      </c>
      <c r="I131" s="10">
        <f>(D131 - $N$3)/$N$4*10</f>
        <v>1.1340607950116912</v>
      </c>
      <c r="K131" s="7">
        <f>ROUND(I131, 1)</f>
        <v>1.1000000000000001</v>
      </c>
    </row>
    <row r="132" spans="1:11" ht="15.75" thickBot="1" x14ac:dyDescent="0.3">
      <c r="A132" s="16" t="s">
        <v>289</v>
      </c>
      <c r="B132" s="7">
        <f>QUOTIENT(I132, 1)</f>
        <v>8</v>
      </c>
      <c r="D132" s="12">
        <v>3.302</v>
      </c>
      <c r="I132" s="10">
        <f>(D132 - $N$3)/$N$4*10</f>
        <v>8.66718628215121</v>
      </c>
      <c r="K132" s="7">
        <f>ROUND(I132, 1)</f>
        <v>8.6999999999999993</v>
      </c>
    </row>
    <row r="133" spans="1:11" ht="15.75" thickBot="1" x14ac:dyDescent="0.3">
      <c r="A133" s="17" t="s">
        <v>390</v>
      </c>
      <c r="B133" s="7">
        <f>QUOTIENT(I133, 1)</f>
        <v>4</v>
      </c>
      <c r="D133" s="13">
        <v>2.3170000000000002</v>
      </c>
      <c r="I133" s="10">
        <f>(D133 - $N$3)/$N$4*10</f>
        <v>4.8285268901013261</v>
      </c>
      <c r="K133" s="7">
        <f>ROUND(I133, 1)</f>
        <v>4.8</v>
      </c>
    </row>
    <row r="134" spans="1:11" ht="15.75" thickBot="1" x14ac:dyDescent="0.3">
      <c r="A134" s="16" t="s">
        <v>427</v>
      </c>
      <c r="B134" s="7">
        <f>QUOTIENT(I134, 1)</f>
        <v>2</v>
      </c>
      <c r="D134" s="12">
        <v>1.829</v>
      </c>
      <c r="I134" s="10">
        <f>(D134 - $N$3)/$N$4*10</f>
        <v>2.9267342166796566</v>
      </c>
      <c r="K134" s="7">
        <f>ROUND(I134, 1)</f>
        <v>2.9</v>
      </c>
    </row>
    <row r="135" spans="1:11" ht="15.75" thickBot="1" x14ac:dyDescent="0.3">
      <c r="A135" s="16" t="s">
        <v>381</v>
      </c>
      <c r="B135" s="7">
        <f>QUOTIENT(I135, 1)</f>
        <v>9</v>
      </c>
      <c r="D135" s="12">
        <v>3.4470000000000001</v>
      </c>
      <c r="I135" s="10">
        <f>(D135 - $N$3)/$N$4*10</f>
        <v>9.2322681215900229</v>
      </c>
      <c r="K135" s="7">
        <f>ROUND(I135, 1)</f>
        <v>9.1999999999999993</v>
      </c>
    </row>
    <row r="136" spans="1:11" ht="15.75" thickBot="1" x14ac:dyDescent="0.3">
      <c r="A136" s="16" t="s">
        <v>102</v>
      </c>
      <c r="B136" s="7">
        <f>QUOTIENT(I136, 1)</f>
        <v>2</v>
      </c>
      <c r="D136" s="12">
        <v>1.712</v>
      </c>
      <c r="I136" s="10">
        <f>(D136 - $N$3)/$N$4*10</f>
        <v>2.4707716289945441</v>
      </c>
      <c r="K136" s="7">
        <f>ROUND(I136, 1)</f>
        <v>2.5</v>
      </c>
    </row>
    <row r="137" spans="1:11" ht="15.75" thickBot="1" x14ac:dyDescent="0.3">
      <c r="A137" s="17" t="s">
        <v>369</v>
      </c>
      <c r="B137" s="7">
        <f>QUOTIENT(I137, 1)</f>
        <v>3</v>
      </c>
      <c r="D137" s="13">
        <v>2.0030000000000001</v>
      </c>
      <c r="I137" s="10">
        <f>(D137 - $N$3)/$N$4*10</f>
        <v>3.6048324240062355</v>
      </c>
      <c r="K137" s="7">
        <f>ROUND(I137, 1)</f>
        <v>3.6</v>
      </c>
    </row>
    <row r="138" spans="1:11" ht="15.75" thickBot="1" x14ac:dyDescent="0.3">
      <c r="A138" s="17" t="s">
        <v>280</v>
      </c>
      <c r="B138" s="7">
        <f>QUOTIENT(I138, 1)</f>
        <v>7</v>
      </c>
      <c r="D138" s="13">
        <v>3.0430000000000001</v>
      </c>
      <c r="I138" s="10">
        <f>(D138 - $N$3)/$N$4*10</f>
        <v>7.6578332034294627</v>
      </c>
      <c r="K138" s="7">
        <f>ROUND(I138, 1)</f>
        <v>7.7</v>
      </c>
    </row>
    <row r="139" spans="1:11" ht="15.75" thickBot="1" x14ac:dyDescent="0.3">
      <c r="A139" s="17" t="s">
        <v>301</v>
      </c>
      <c r="B139" s="7">
        <f>QUOTIENT(I139, 1)</f>
        <v>1</v>
      </c>
      <c r="D139" s="13">
        <v>1.4790000000000001</v>
      </c>
      <c r="I139" s="10">
        <f>(D139 - $N$3)/$N$4*10</f>
        <v>1.5627435697583789</v>
      </c>
      <c r="K139" s="7">
        <f>ROUND(I139, 1)</f>
        <v>1.6</v>
      </c>
    </row>
    <row r="140" spans="1:11" ht="15.75" thickBot="1" x14ac:dyDescent="0.3">
      <c r="A140" s="16" t="s">
        <v>60</v>
      </c>
      <c r="B140" s="7">
        <f>QUOTIENT(I140, 1)</f>
        <v>1</v>
      </c>
      <c r="D140" s="12">
        <v>1.3660000000000001</v>
      </c>
      <c r="I140" s="10">
        <f>(D140 - $N$3)/$N$4*10</f>
        <v>1.1223694466095091</v>
      </c>
      <c r="K140" s="7">
        <f>ROUND(I140, 1)</f>
        <v>1.1000000000000001</v>
      </c>
    </row>
    <row r="141" spans="1:11" ht="26.25" thickBot="1" x14ac:dyDescent="0.3">
      <c r="A141" s="16" t="s">
        <v>383</v>
      </c>
      <c r="B141" s="7">
        <f>QUOTIENT(I141, 1)</f>
        <v>9</v>
      </c>
      <c r="D141" s="12">
        <v>3.5390000000000001</v>
      </c>
      <c r="I141" s="10">
        <f>(D141 - $N$3)/$N$4*10</f>
        <v>9.5908028059236177</v>
      </c>
      <c r="K141" s="7">
        <f>ROUND(I141, 1)</f>
        <v>9.6</v>
      </c>
    </row>
    <row r="142" spans="1:11" ht="26.25" thickBot="1" x14ac:dyDescent="0.3">
      <c r="A142" s="17" t="s">
        <v>385</v>
      </c>
      <c r="B142" s="7">
        <f>QUOTIENT(I142, 1)</f>
        <v>2</v>
      </c>
      <c r="D142" s="13">
        <v>1.7070000000000001</v>
      </c>
      <c r="I142" s="10">
        <f>(D142 - $N$3)/$N$4*10</f>
        <v>2.4512860483242402</v>
      </c>
      <c r="K142" s="7">
        <f>ROUND(I142, 1)</f>
        <v>2.5</v>
      </c>
    </row>
    <row r="143" spans="1:11" ht="15.75" thickBot="1" x14ac:dyDescent="0.3">
      <c r="A143" s="17" t="s">
        <v>314</v>
      </c>
      <c r="B143" s="7">
        <f>QUOTIENT(I143, 1)</f>
        <v>4</v>
      </c>
      <c r="D143" s="13">
        <v>2.1880000000000002</v>
      </c>
      <c r="I143" s="10">
        <f>(D143 - $N$3)/$N$4*10</f>
        <v>4.3257989088074833</v>
      </c>
      <c r="K143" s="7">
        <f>ROUND(I143, 1)</f>
        <v>4.3</v>
      </c>
    </row>
    <row r="144" spans="1:11" ht="26.25" thickBot="1" x14ac:dyDescent="0.3">
      <c r="A144" s="16" t="s">
        <v>401</v>
      </c>
      <c r="B144" s="7">
        <f>QUOTIENT(I144, 1)</f>
        <v>3</v>
      </c>
      <c r="D144" s="12">
        <v>1.85</v>
      </c>
      <c r="I144" s="10">
        <f>(D144 - $N$3)/$N$4*10</f>
        <v>3.0085736554949341</v>
      </c>
      <c r="K144" s="7">
        <f>ROUND(I144, 1)</f>
        <v>3</v>
      </c>
    </row>
    <row r="145" spans="1:11" ht="15.75" thickBot="1" x14ac:dyDescent="0.3">
      <c r="A145" s="16" t="s">
        <v>312</v>
      </c>
      <c r="B145" s="7">
        <f>QUOTIENT(I145, 1)</f>
        <v>4</v>
      </c>
      <c r="D145" s="12">
        <v>2.2450000000000001</v>
      </c>
      <c r="I145" s="10">
        <f>(D145 - $N$3)/$N$4*10</f>
        <v>4.5479345284489483</v>
      </c>
      <c r="K145" s="7">
        <f>ROUND(I145, 1)</f>
        <v>4.5</v>
      </c>
    </row>
    <row r="146" spans="1:11" ht="15.75" thickBot="1" x14ac:dyDescent="0.3">
      <c r="A146" s="16" t="s">
        <v>318</v>
      </c>
      <c r="B146" s="7">
        <f>QUOTIENT(I146, 1)</f>
        <v>3</v>
      </c>
      <c r="D146" s="12">
        <v>1.863</v>
      </c>
      <c r="I146" s="10">
        <f>(D146 - $N$3)/$N$4*10</f>
        <v>3.0592361652377242</v>
      </c>
      <c r="K146" s="7">
        <f>ROUND(I146, 1)</f>
        <v>3.1</v>
      </c>
    </row>
    <row r="147" spans="1:11" ht="15.75" thickBot="1" x14ac:dyDescent="0.3">
      <c r="A147" s="16" t="s">
        <v>310</v>
      </c>
      <c r="B147" s="7">
        <f>QUOTIENT(I147, 1)</f>
        <v>4</v>
      </c>
      <c r="D147" s="12">
        <v>2.2010000000000001</v>
      </c>
      <c r="I147" s="10">
        <f>(D147 - $N$3)/$N$4*10</f>
        <v>4.3764614185502735</v>
      </c>
      <c r="K147" s="7">
        <f>ROUND(I147, 1)</f>
        <v>4.4000000000000004</v>
      </c>
    </row>
    <row r="148" spans="1:11" ht="26.25" thickBot="1" x14ac:dyDescent="0.3">
      <c r="A148" s="16" t="s">
        <v>384</v>
      </c>
      <c r="B148" s="7">
        <f>QUOTIENT(I148, 1)</f>
        <v>3</v>
      </c>
      <c r="D148" s="12">
        <v>2.0779999999999998</v>
      </c>
      <c r="I148" s="10">
        <f>(D148 - $N$3)/$N$4*10</f>
        <v>3.8971161340607945</v>
      </c>
      <c r="K148" s="7">
        <f>ROUND(I148, 1)</f>
        <v>3.9</v>
      </c>
    </row>
    <row r="149" spans="1:11" ht="15.75" thickBot="1" x14ac:dyDescent="0.3">
      <c r="A149" s="16" t="s">
        <v>323</v>
      </c>
      <c r="B149" s="7">
        <f>QUOTIENT(I149, 1)</f>
        <v>3</v>
      </c>
      <c r="D149" s="12">
        <v>2.09</v>
      </c>
      <c r="I149" s="10">
        <f>(D149 - $N$3)/$N$4*10</f>
        <v>3.9438815276695238</v>
      </c>
      <c r="K149" s="7">
        <f>ROUND(I149, 1)</f>
        <v>3.9</v>
      </c>
    </row>
    <row r="150" spans="1:11" ht="15.75" thickBot="1" x14ac:dyDescent="0.3">
      <c r="A150" s="16" t="s">
        <v>325</v>
      </c>
      <c r="B150" s="7">
        <f>QUOTIENT(I150, 1)</f>
        <v>7</v>
      </c>
      <c r="D150" s="12">
        <v>2.9590000000000001</v>
      </c>
      <c r="I150" s="10">
        <f>(D150 - $N$3)/$N$4*10</f>
        <v>7.3304754481683556</v>
      </c>
      <c r="K150" s="7">
        <f>ROUND(I150, 1)</f>
        <v>7.3</v>
      </c>
    </row>
    <row r="151" spans="1:11" ht="15.75" thickBot="1" x14ac:dyDescent="0.3">
      <c r="A151" s="16" t="s">
        <v>316</v>
      </c>
      <c r="B151" s="7">
        <f>QUOTIENT(I151, 1)</f>
        <v>4</v>
      </c>
      <c r="D151" s="12">
        <v>2.2759999999999998</v>
      </c>
      <c r="I151" s="10">
        <f>(D151 - $N$3)/$N$4*10</f>
        <v>4.6687451286048312</v>
      </c>
      <c r="K151" s="7">
        <f>ROUND(I151, 1)</f>
        <v>4.7</v>
      </c>
    </row>
    <row r="152" spans="1:11" ht="15.75" thickBot="1" x14ac:dyDescent="0.3">
      <c r="A152" s="17" t="s">
        <v>329</v>
      </c>
      <c r="B152" s="7">
        <f>QUOTIENT(I152, 1)</f>
        <v>4</v>
      </c>
      <c r="D152" s="13">
        <v>2.202</v>
      </c>
      <c r="I152" s="10">
        <f>(D152 - $N$3)/$N$4*10</f>
        <v>4.3803585346843334</v>
      </c>
      <c r="K152" s="7">
        <f>ROUND(I152, 1)</f>
        <v>4.4000000000000004</v>
      </c>
    </row>
    <row r="153" spans="1:11" ht="15.75" thickBot="1" x14ac:dyDescent="0.3">
      <c r="A153" s="16" t="s">
        <v>331</v>
      </c>
      <c r="B153" s="7">
        <f>QUOTIENT(I153, 1)</f>
        <v>7</v>
      </c>
      <c r="D153" s="12">
        <v>2.927</v>
      </c>
      <c r="I153" s="10">
        <f>(D153 - $N$3)/$N$4*10</f>
        <v>7.205767731878411</v>
      </c>
      <c r="K153" s="7">
        <f>ROUND(I153, 1)</f>
        <v>7.2</v>
      </c>
    </row>
    <row r="154" spans="1:11" ht="26.25" thickBot="1" x14ac:dyDescent="0.3">
      <c r="A154" s="17" t="s">
        <v>351</v>
      </c>
      <c r="B154" s="7">
        <f>QUOTIENT(I154, 1)</f>
        <v>2</v>
      </c>
      <c r="D154" s="13">
        <v>1.752</v>
      </c>
      <c r="I154" s="10">
        <f>(D154 - $N$3)/$N$4*10</f>
        <v>2.6266562743569759</v>
      </c>
      <c r="K154" s="7">
        <f>ROUND(I154, 1)</f>
        <v>2.6</v>
      </c>
    </row>
    <row r="155" spans="1:11" ht="15.75" thickBot="1" x14ac:dyDescent="0.3">
      <c r="A155" s="16" t="s">
        <v>411</v>
      </c>
      <c r="B155" s="7">
        <f>QUOTIENT(I155, 1)</f>
        <v>2</v>
      </c>
      <c r="D155" s="12">
        <v>1.77</v>
      </c>
      <c r="I155" s="10">
        <f>(D155 - $N$3)/$N$4*10</f>
        <v>2.6968043647700704</v>
      </c>
      <c r="K155" s="7">
        <f>ROUND(I155, 1)</f>
        <v>2.7</v>
      </c>
    </row>
    <row r="156" spans="1:11" ht="15.75" thickBot="1" x14ac:dyDescent="0.3">
      <c r="A156" s="17" t="s">
        <v>412</v>
      </c>
      <c r="B156" s="7">
        <f>QUOTIENT(I156, 1)</f>
        <v>4</v>
      </c>
      <c r="D156" s="13">
        <v>2.3069999999999999</v>
      </c>
      <c r="I156" s="10">
        <f>(D156 - $N$3)/$N$4*10</f>
        <v>4.7895557287607176</v>
      </c>
      <c r="K156" s="7">
        <f>ROUND(I156, 1)</f>
        <v>4.8</v>
      </c>
    </row>
    <row r="157" spans="1:11" ht="15.75" thickBot="1" x14ac:dyDescent="0.3">
      <c r="A157" s="17" t="s">
        <v>333</v>
      </c>
      <c r="B157" s="7">
        <f>QUOTIENT(I157, 1)</f>
        <v>2</v>
      </c>
      <c r="D157" s="13">
        <v>1.704</v>
      </c>
      <c r="I157" s="10">
        <f>(D157 - $N$3)/$N$4*10</f>
        <v>2.4395946999220577</v>
      </c>
      <c r="K157" s="7">
        <f>ROUND(I157, 1)</f>
        <v>2.4</v>
      </c>
    </row>
    <row r="158" spans="1:11" ht="15.75" thickBot="1" x14ac:dyDescent="0.3">
      <c r="A158" s="17" t="s">
        <v>336</v>
      </c>
      <c r="B158" s="7">
        <f>QUOTIENT(I158, 1)</f>
        <v>4</v>
      </c>
      <c r="D158" s="13">
        <v>2.1579999999999999</v>
      </c>
      <c r="I158" s="10">
        <f>(D158 - $N$3)/$N$4*10</f>
        <v>4.2088854247856586</v>
      </c>
      <c r="K158" s="7">
        <f>ROUND(I158, 1)</f>
        <v>4.2</v>
      </c>
    </row>
    <row r="159" spans="1:11" ht="39" thickBot="1" x14ac:dyDescent="0.3">
      <c r="A159" s="17" t="s">
        <v>388</v>
      </c>
      <c r="B159" s="7">
        <f>QUOTIENT(I159, 1)</f>
        <v>7</v>
      </c>
      <c r="D159" s="13">
        <v>2.9359999999999999</v>
      </c>
      <c r="I159" s="10">
        <f>(D159 - $N$3)/$N$4*10</f>
        <v>7.2408417770849578</v>
      </c>
      <c r="K159" s="7">
        <f>ROUND(I159, 1)</f>
        <v>7.2</v>
      </c>
    </row>
    <row r="160" spans="1:11" ht="15.75" thickBot="1" x14ac:dyDescent="0.3">
      <c r="A160" s="17" t="s">
        <v>413</v>
      </c>
      <c r="B160" s="7">
        <f>QUOTIENT(I160, 1)</f>
        <v>3</v>
      </c>
      <c r="D160" s="13">
        <v>1.92</v>
      </c>
      <c r="I160" s="10">
        <f>(D160 - $N$3)/$N$4*10</f>
        <v>3.2813717848791892</v>
      </c>
      <c r="K160" s="7">
        <f>ROUND(I160, 1)</f>
        <v>3.3</v>
      </c>
    </row>
    <row r="161" spans="1:16" ht="15.75" thickBot="1" x14ac:dyDescent="0.3">
      <c r="A161" s="17" t="s">
        <v>414</v>
      </c>
      <c r="B161" s="7">
        <f>QUOTIENT(I161, 1)</f>
        <v>9</v>
      </c>
      <c r="D161" s="13">
        <v>3.411</v>
      </c>
      <c r="I161" s="10">
        <f>(D161 - $N$3)/$N$4*10</f>
        <v>9.0919719407638357</v>
      </c>
      <c r="K161" s="7">
        <f>ROUND(I161, 1)</f>
        <v>9.1</v>
      </c>
    </row>
    <row r="162" spans="1:16" ht="15.75" thickBot="1" x14ac:dyDescent="0.3">
      <c r="A162" s="16" t="s">
        <v>348</v>
      </c>
      <c r="B162" s="7">
        <f>QUOTIENT(I162, 1)</f>
        <v>2</v>
      </c>
      <c r="D162" s="12">
        <v>1.794</v>
      </c>
      <c r="I162" s="10">
        <f>(D162 - $N$3)/$N$4*10</f>
        <v>2.790335151987529</v>
      </c>
      <c r="K162" s="7">
        <f>ROUND(I162, 1)</f>
        <v>2.8</v>
      </c>
    </row>
    <row r="163" spans="1:16" ht="15.75" thickBot="1" x14ac:dyDescent="0.3">
      <c r="A163" s="18" t="s">
        <v>350</v>
      </c>
      <c r="B163" s="7">
        <f>QUOTIENT(I163, 1)</f>
        <v>5</v>
      </c>
      <c r="D163" s="19">
        <v>2.4849999999999999</v>
      </c>
      <c r="I163" s="10">
        <f>(D163 - $N$3)/$N$4*10</f>
        <v>5.4832424006235385</v>
      </c>
      <c r="K163" s="7">
        <f>ROUND(I163, 1)</f>
        <v>5.5</v>
      </c>
    </row>
    <row r="164" spans="1:16" x14ac:dyDescent="0.25">
      <c r="B164" s="7">
        <f>SUM(B2:B163)</f>
        <v>568</v>
      </c>
      <c r="K164" s="7"/>
    </row>
    <row r="165" spans="1:16" x14ac:dyDescent="0.25">
      <c r="B165" s="7"/>
      <c r="K165" s="7"/>
    </row>
    <row r="166" spans="1:16" x14ac:dyDescent="0.25">
      <c r="B166" s="7"/>
      <c r="K166" s="7"/>
    </row>
    <row r="167" spans="1:16" x14ac:dyDescent="0.25">
      <c r="B167" s="7"/>
      <c r="K167" s="7"/>
    </row>
    <row r="168" spans="1:16" x14ac:dyDescent="0.25">
      <c r="B168" s="7"/>
      <c r="K168" s="7"/>
    </row>
    <row r="169" spans="1:16" ht="15.75" x14ac:dyDescent="0.25">
      <c r="B169" s="7"/>
      <c r="K169" s="7"/>
      <c r="O169" s="8" t="s">
        <v>0</v>
      </c>
      <c r="P169" t="s">
        <v>439</v>
      </c>
    </row>
    <row r="170" spans="1:16" ht="31.5" x14ac:dyDescent="0.25">
      <c r="B170" s="7"/>
      <c r="K170" s="7"/>
      <c r="O170" s="8" t="s">
        <v>3</v>
      </c>
      <c r="P170" s="9">
        <v>3.6440000000000001</v>
      </c>
    </row>
    <row r="171" spans="1:16" ht="15.75" x14ac:dyDescent="0.25">
      <c r="B171" s="7"/>
      <c r="K171" s="7"/>
      <c r="O171" s="20" t="s">
        <v>7</v>
      </c>
      <c r="P171" s="21">
        <v>1.8720000000000001</v>
      </c>
    </row>
    <row r="172" spans="1:16" ht="15.75" x14ac:dyDescent="0.25">
      <c r="B172" s="7"/>
      <c r="K172" s="7"/>
      <c r="O172" s="22" t="s">
        <v>93</v>
      </c>
      <c r="P172" s="23">
        <v>2.2869999999999999</v>
      </c>
    </row>
    <row r="173" spans="1:16" ht="15.75" x14ac:dyDescent="0.25">
      <c r="B173" s="7"/>
      <c r="K173" s="7"/>
      <c r="O173" s="20" t="s">
        <v>5</v>
      </c>
      <c r="P173" s="21">
        <v>2.0870000000000002</v>
      </c>
    </row>
    <row r="174" spans="1:16" ht="31.5" x14ac:dyDescent="0.25">
      <c r="B174" s="7"/>
      <c r="K174" s="7"/>
      <c r="O174" s="22" t="s">
        <v>12</v>
      </c>
      <c r="P174" s="23">
        <v>1.978</v>
      </c>
    </row>
    <row r="175" spans="1:16" ht="15.75" x14ac:dyDescent="0.25">
      <c r="B175" s="7"/>
      <c r="K175" s="7"/>
      <c r="O175" s="20" t="s">
        <v>14</v>
      </c>
      <c r="P175" s="21">
        <v>2.1349999999999998</v>
      </c>
    </row>
    <row r="176" spans="1:16" ht="15.75" x14ac:dyDescent="0.25">
      <c r="B176" s="7"/>
      <c r="K176" s="7"/>
      <c r="O176" s="22" t="s">
        <v>19</v>
      </c>
      <c r="P176" s="23">
        <v>1.3859999999999999</v>
      </c>
    </row>
    <row r="177" spans="2:16" ht="15.75" x14ac:dyDescent="0.25">
      <c r="B177" s="7"/>
      <c r="K177" s="7"/>
      <c r="O177" s="20" t="s">
        <v>21</v>
      </c>
      <c r="P177" s="21">
        <v>1.2749999999999999</v>
      </c>
    </row>
    <row r="178" spans="2:16" ht="31.5" x14ac:dyDescent="0.25">
      <c r="B178" s="7"/>
      <c r="K178" s="7"/>
      <c r="O178" s="22" t="s">
        <v>23</v>
      </c>
      <c r="P178" s="23">
        <v>2.2999999999999998</v>
      </c>
    </row>
    <row r="179" spans="2:16" ht="15.75" x14ac:dyDescent="0.25">
      <c r="B179" s="7"/>
      <c r="K179" s="7"/>
      <c r="O179" s="20" t="s">
        <v>36</v>
      </c>
      <c r="P179" s="21">
        <v>2.2090000000000001</v>
      </c>
    </row>
    <row r="180" spans="2:16" ht="31.5" x14ac:dyDescent="0.25">
      <c r="B180" s="7"/>
      <c r="K180" s="7"/>
      <c r="O180" s="22" t="s">
        <v>32</v>
      </c>
      <c r="P180" s="23">
        <v>2.121</v>
      </c>
    </row>
    <row r="181" spans="2:16" ht="15.75" x14ac:dyDescent="0.25">
      <c r="B181" s="7"/>
      <c r="O181" s="20" t="s">
        <v>41</v>
      </c>
      <c r="P181" s="21">
        <v>2.1110000000000002</v>
      </c>
    </row>
    <row r="182" spans="2:16" ht="15.75" x14ac:dyDescent="0.25">
      <c r="B182" s="7"/>
      <c r="O182" s="22" t="s">
        <v>27</v>
      </c>
      <c r="P182" s="23">
        <v>1.496</v>
      </c>
    </row>
    <row r="183" spans="2:16" ht="15.75" x14ac:dyDescent="0.25">
      <c r="B183" s="7"/>
      <c r="O183" s="20" t="s">
        <v>29</v>
      </c>
      <c r="P183" s="21">
        <v>2.1819999999999999</v>
      </c>
    </row>
    <row r="184" spans="2:16" ht="15.75" x14ac:dyDescent="0.25">
      <c r="B184" s="7"/>
      <c r="O184" s="22" t="s">
        <v>53</v>
      </c>
      <c r="P184" s="23">
        <v>1.5009999999999999</v>
      </c>
    </row>
    <row r="185" spans="2:16" ht="31.5" x14ac:dyDescent="0.25">
      <c r="B185" s="7"/>
      <c r="O185" s="20" t="s">
        <v>356</v>
      </c>
      <c r="P185" s="21">
        <v>2.0739999999999998</v>
      </c>
    </row>
    <row r="186" spans="2:16" ht="63" x14ac:dyDescent="0.25">
      <c r="B186" s="7"/>
      <c r="O186" s="22" t="s">
        <v>355</v>
      </c>
      <c r="P186" s="23">
        <v>2.04</v>
      </c>
    </row>
    <row r="187" spans="2:16" ht="31.5" x14ac:dyDescent="0.25">
      <c r="B187" s="7"/>
      <c r="O187" s="20" t="s">
        <v>55</v>
      </c>
      <c r="P187" s="21">
        <v>1.6930000000000001</v>
      </c>
    </row>
    <row r="188" spans="2:16" ht="15.75" x14ac:dyDescent="0.25">
      <c r="B188" s="7"/>
      <c r="O188" s="22" t="s">
        <v>48</v>
      </c>
      <c r="P188" s="23">
        <v>2.4129999999999998</v>
      </c>
    </row>
    <row r="189" spans="2:16" ht="15.75" x14ac:dyDescent="0.25">
      <c r="B189" s="7"/>
      <c r="O189" s="20" t="s">
        <v>34</v>
      </c>
      <c r="P189" s="21">
        <v>1.6279999999999999</v>
      </c>
    </row>
    <row r="190" spans="2:16" ht="31.5" x14ac:dyDescent="0.25">
      <c r="B190" s="7"/>
      <c r="O190" s="22" t="s">
        <v>354</v>
      </c>
      <c r="P190" s="23">
        <v>2.3159999999999998</v>
      </c>
    </row>
    <row r="191" spans="2:16" ht="15.75" x14ac:dyDescent="0.25">
      <c r="B191" s="7"/>
      <c r="O191" s="20" t="s">
        <v>25</v>
      </c>
      <c r="P191" s="21">
        <v>2.5059999999999998</v>
      </c>
    </row>
    <row r="192" spans="2:16" ht="31.5" x14ac:dyDescent="0.25">
      <c r="B192" s="7"/>
      <c r="O192" s="22" t="s">
        <v>177</v>
      </c>
      <c r="P192" s="23">
        <v>2.0110000000000001</v>
      </c>
    </row>
    <row r="193" spans="2:16" ht="31.5" x14ac:dyDescent="0.25">
      <c r="B193" s="7"/>
      <c r="O193" s="20" t="s">
        <v>67</v>
      </c>
      <c r="P193" s="21">
        <v>2.65</v>
      </c>
    </row>
    <row r="194" spans="2:16" ht="15.75" x14ac:dyDescent="0.25">
      <c r="B194" s="7"/>
      <c r="O194" s="22" t="s">
        <v>58</v>
      </c>
      <c r="P194" s="23">
        <v>1.298</v>
      </c>
    </row>
    <row r="195" spans="2:16" ht="47.25" x14ac:dyDescent="0.25">
      <c r="B195" s="7"/>
      <c r="O195" s="20" t="s">
        <v>358</v>
      </c>
      <c r="P195" s="21">
        <v>3.2370000000000001</v>
      </c>
    </row>
    <row r="196" spans="2:16" ht="15.75" x14ac:dyDescent="0.25">
      <c r="B196" s="7"/>
      <c r="O196" s="22" t="s">
        <v>308</v>
      </c>
      <c r="P196" s="23">
        <v>2.5379999999999998</v>
      </c>
    </row>
    <row r="197" spans="2:16" ht="15.75" x14ac:dyDescent="0.25">
      <c r="B197" s="7"/>
      <c r="O197" s="20" t="s">
        <v>62</v>
      </c>
      <c r="P197" s="21">
        <v>1.804</v>
      </c>
    </row>
    <row r="198" spans="2:16" ht="15.75" x14ac:dyDescent="0.25">
      <c r="B198" s="7"/>
      <c r="O198" s="22" t="s">
        <v>64</v>
      </c>
      <c r="P198" s="23">
        <v>2.1659999999999999</v>
      </c>
    </row>
    <row r="199" spans="2:16" ht="31.5" x14ac:dyDescent="0.25">
      <c r="B199" s="7"/>
      <c r="O199" s="20" t="s">
        <v>72</v>
      </c>
      <c r="P199" s="21">
        <v>2.6459999999999999</v>
      </c>
    </row>
    <row r="200" spans="2:16" ht="31.5" x14ac:dyDescent="0.25">
      <c r="B200" s="7"/>
      <c r="O200" s="22" t="s">
        <v>361</v>
      </c>
      <c r="P200" s="23">
        <v>1.6910000000000001</v>
      </c>
    </row>
    <row r="201" spans="2:16" ht="31.5" x14ac:dyDescent="0.25">
      <c r="B201" s="7"/>
      <c r="O201" s="20" t="s">
        <v>419</v>
      </c>
      <c r="P201" s="21">
        <v>2.169</v>
      </c>
    </row>
    <row r="202" spans="2:16" ht="15.75" x14ac:dyDescent="0.25">
      <c r="B202" s="7"/>
      <c r="O202" s="22" t="s">
        <v>145</v>
      </c>
      <c r="P202" s="23">
        <v>1.615</v>
      </c>
    </row>
    <row r="203" spans="2:16" ht="15.75" x14ac:dyDescent="0.25">
      <c r="B203" s="7"/>
      <c r="O203" s="20" t="s">
        <v>78</v>
      </c>
      <c r="P203" s="21">
        <v>2.0739999999999998</v>
      </c>
    </row>
    <row r="204" spans="2:16" ht="15.75" x14ac:dyDescent="0.25">
      <c r="B204" s="7"/>
      <c r="O204" s="22" t="s">
        <v>80</v>
      </c>
      <c r="P204" s="23">
        <v>1.92</v>
      </c>
    </row>
    <row r="205" spans="2:16" ht="31.5" x14ac:dyDescent="0.25">
      <c r="B205" s="7"/>
      <c r="O205" s="20" t="s">
        <v>408</v>
      </c>
      <c r="P205" s="21">
        <v>1.337</v>
      </c>
    </row>
    <row r="206" spans="2:16" ht="47.25" x14ac:dyDescent="0.25">
      <c r="B206" s="7"/>
      <c r="O206" s="22" t="s">
        <v>399</v>
      </c>
      <c r="P206" s="23">
        <v>3.2429999999999999</v>
      </c>
    </row>
    <row r="207" spans="2:16" ht="15.75" x14ac:dyDescent="0.25">
      <c r="B207" s="7"/>
      <c r="O207" s="20" t="s">
        <v>90</v>
      </c>
      <c r="P207" s="21">
        <v>1.2829999999999999</v>
      </c>
    </row>
    <row r="208" spans="2:16" ht="15.75" x14ac:dyDescent="0.25">
      <c r="B208" s="7"/>
      <c r="O208" s="22" t="s">
        <v>86</v>
      </c>
      <c r="P208" s="23">
        <v>2.2149999999999999</v>
      </c>
    </row>
    <row r="209" spans="2:16" ht="47.25" x14ac:dyDescent="0.25">
      <c r="B209" s="7"/>
      <c r="O209" s="20" t="s">
        <v>362</v>
      </c>
      <c r="P209" s="21">
        <v>1.992</v>
      </c>
    </row>
    <row r="210" spans="2:16" ht="15.75" x14ac:dyDescent="0.25">
      <c r="B210" s="7"/>
      <c r="O210" s="22" t="s">
        <v>95</v>
      </c>
      <c r="P210" s="23">
        <v>2.085</v>
      </c>
    </row>
    <row r="211" spans="2:16" ht="15.75" x14ac:dyDescent="0.25">
      <c r="B211" s="7"/>
      <c r="O211" s="20" t="s">
        <v>97</v>
      </c>
      <c r="P211" s="21">
        <v>2.4809999999999999</v>
      </c>
    </row>
    <row r="212" spans="2:16" ht="31.5" x14ac:dyDescent="0.25">
      <c r="B212" s="7"/>
      <c r="O212" s="22" t="s">
        <v>380</v>
      </c>
      <c r="P212" s="23">
        <v>2.2429999999999999</v>
      </c>
    </row>
    <row r="213" spans="2:16" ht="31.5" x14ac:dyDescent="0.25">
      <c r="B213" s="7"/>
      <c r="O213" s="20" t="s">
        <v>365</v>
      </c>
      <c r="P213" s="21">
        <v>1.891</v>
      </c>
    </row>
    <row r="214" spans="2:16" ht="15.75" x14ac:dyDescent="0.25">
      <c r="B214" s="7"/>
      <c r="O214" s="22" t="s">
        <v>99</v>
      </c>
      <c r="P214" s="23">
        <v>2.5670000000000002</v>
      </c>
    </row>
    <row r="215" spans="2:16" ht="15.75" x14ac:dyDescent="0.25">
      <c r="B215" s="7"/>
      <c r="O215" s="20" t="s">
        <v>104</v>
      </c>
      <c r="P215" s="21">
        <v>1.68</v>
      </c>
    </row>
    <row r="216" spans="2:16" ht="15.75" x14ac:dyDescent="0.25">
      <c r="B216" s="7"/>
      <c r="O216" s="22" t="s">
        <v>303</v>
      </c>
      <c r="P216" s="23">
        <v>1.9339999999999999</v>
      </c>
    </row>
    <row r="217" spans="2:16" ht="15.75" x14ac:dyDescent="0.25">
      <c r="B217" s="7"/>
      <c r="O217" s="20" t="s">
        <v>106</v>
      </c>
      <c r="P217" s="21">
        <v>2.5259999999999998</v>
      </c>
    </row>
    <row r="218" spans="2:16" ht="15.75" x14ac:dyDescent="0.25">
      <c r="B218" s="7"/>
      <c r="O218" s="22" t="s">
        <v>108</v>
      </c>
      <c r="P218" s="23">
        <v>1.4039999999999999</v>
      </c>
    </row>
    <row r="219" spans="2:16" ht="15.75" x14ac:dyDescent="0.25">
      <c r="B219" s="7"/>
      <c r="O219" s="20" t="s">
        <v>112</v>
      </c>
      <c r="P219" s="21">
        <v>1.93</v>
      </c>
    </row>
    <row r="220" spans="2:16" ht="15.75" x14ac:dyDescent="0.25">
      <c r="B220" s="7"/>
      <c r="O220" s="22" t="s">
        <v>115</v>
      </c>
      <c r="P220" s="23">
        <v>2.1160000000000001</v>
      </c>
    </row>
    <row r="221" spans="2:16" ht="15.75" x14ac:dyDescent="0.25">
      <c r="B221" s="7"/>
      <c r="O221" s="20" t="s">
        <v>119</v>
      </c>
      <c r="P221" s="21">
        <v>2.1160000000000001</v>
      </c>
    </row>
    <row r="222" spans="2:16" ht="15.75" x14ac:dyDescent="0.25">
      <c r="B222" s="7"/>
      <c r="O222" s="22" t="s">
        <v>84</v>
      </c>
      <c r="P222" s="23">
        <v>1.494</v>
      </c>
    </row>
    <row r="223" spans="2:16" ht="15.75" x14ac:dyDescent="0.25">
      <c r="B223" s="7"/>
      <c r="O223" s="20" t="s">
        <v>121</v>
      </c>
      <c r="P223" s="21">
        <v>1.776</v>
      </c>
    </row>
    <row r="224" spans="2:16" ht="15.75" x14ac:dyDescent="0.25">
      <c r="B224" s="7"/>
      <c r="O224" s="22" t="s">
        <v>130</v>
      </c>
      <c r="P224" s="23">
        <v>1.877</v>
      </c>
    </row>
    <row r="225" spans="2:16" ht="31.5" x14ac:dyDescent="0.25">
      <c r="B225" s="7"/>
      <c r="O225" s="20" t="s">
        <v>136</v>
      </c>
      <c r="P225" s="21">
        <v>2.2669999999999999</v>
      </c>
    </row>
    <row r="226" spans="2:16" ht="15.75" x14ac:dyDescent="0.25">
      <c r="B226" s="7"/>
      <c r="O226" s="22" t="s">
        <v>123</v>
      </c>
      <c r="P226" s="23">
        <v>2.0819999999999999</v>
      </c>
    </row>
    <row r="227" spans="2:16" ht="31.5" x14ac:dyDescent="0.25">
      <c r="B227" s="7"/>
      <c r="O227" s="20" t="s">
        <v>127</v>
      </c>
      <c r="P227" s="21">
        <v>2.157</v>
      </c>
    </row>
    <row r="228" spans="2:16" ht="15.75" x14ac:dyDescent="0.25">
      <c r="B228" s="7"/>
      <c r="O228" s="22" t="s">
        <v>140</v>
      </c>
      <c r="P228" s="23">
        <v>2.0499999999999998</v>
      </c>
    </row>
    <row r="229" spans="2:16" ht="15.75" x14ac:dyDescent="0.25">
      <c r="B229" s="7"/>
      <c r="O229" s="20" t="s">
        <v>147</v>
      </c>
      <c r="P229" s="21">
        <v>2.2109999999999999</v>
      </c>
    </row>
    <row r="230" spans="2:16" ht="31.5" x14ac:dyDescent="0.25">
      <c r="B230" s="7"/>
      <c r="O230" s="22" t="s">
        <v>143</v>
      </c>
      <c r="P230" s="23">
        <v>2.2879999999999998</v>
      </c>
    </row>
    <row r="231" spans="2:16" ht="15.75" x14ac:dyDescent="0.25">
      <c r="B231" s="7"/>
      <c r="O231" s="20" t="s">
        <v>149</v>
      </c>
      <c r="P231" s="21">
        <v>1.5589999999999999</v>
      </c>
    </row>
    <row r="232" spans="2:16" ht="15.75" x14ac:dyDescent="0.25">
      <c r="O232" s="22" t="s">
        <v>159</v>
      </c>
      <c r="P232" s="23">
        <v>1.0780000000000001</v>
      </c>
    </row>
    <row r="233" spans="2:16" ht="15.75" x14ac:dyDescent="0.25">
      <c r="O233" s="20" t="s">
        <v>153</v>
      </c>
      <c r="P233" s="21">
        <v>2.6280000000000001</v>
      </c>
    </row>
    <row r="234" spans="2:16" ht="31.5" x14ac:dyDescent="0.25">
      <c r="O234" s="22" t="s">
        <v>151</v>
      </c>
      <c r="P234" s="23">
        <v>1.831</v>
      </c>
    </row>
    <row r="235" spans="2:16" ht="15.75" x14ac:dyDescent="0.25">
      <c r="O235" s="20" t="s">
        <v>420</v>
      </c>
      <c r="P235" s="21">
        <v>2.6720000000000002</v>
      </c>
    </row>
    <row r="236" spans="2:16" ht="15.75" x14ac:dyDescent="0.25">
      <c r="O236" s="22" t="s">
        <v>157</v>
      </c>
      <c r="P236" s="23">
        <v>3.4870000000000001</v>
      </c>
    </row>
    <row r="237" spans="2:16" ht="15.75" x14ac:dyDescent="0.25">
      <c r="O237" s="20" t="s">
        <v>117</v>
      </c>
      <c r="P237" s="21">
        <v>1.375</v>
      </c>
    </row>
    <row r="238" spans="2:16" ht="15.75" x14ac:dyDescent="0.25">
      <c r="O238" s="22" t="s">
        <v>161</v>
      </c>
      <c r="P238" s="23">
        <v>2.7749999999999999</v>
      </c>
    </row>
    <row r="239" spans="2:16" ht="15.75" x14ac:dyDescent="0.25">
      <c r="O239" s="20" t="s">
        <v>163</v>
      </c>
      <c r="P239" s="21">
        <v>1.69</v>
      </c>
    </row>
    <row r="240" spans="2:16" ht="15.75" x14ac:dyDescent="0.25">
      <c r="O240" s="22" t="s">
        <v>165</v>
      </c>
      <c r="P240" s="23">
        <v>2.0409999999999999</v>
      </c>
    </row>
    <row r="241" spans="15:16" ht="15.75" x14ac:dyDescent="0.25">
      <c r="O241" s="20" t="s">
        <v>169</v>
      </c>
      <c r="P241" s="21">
        <v>1.36</v>
      </c>
    </row>
    <row r="242" spans="15:16" ht="15.75" x14ac:dyDescent="0.25">
      <c r="O242" s="22" t="s">
        <v>167</v>
      </c>
      <c r="P242" s="23">
        <v>1.958</v>
      </c>
    </row>
    <row r="243" spans="15:16" ht="31.5" x14ac:dyDescent="0.25">
      <c r="O243" s="20" t="s">
        <v>171</v>
      </c>
      <c r="P243" s="21">
        <v>1.948</v>
      </c>
    </row>
    <row r="244" spans="15:16" ht="15.75" x14ac:dyDescent="0.25">
      <c r="O244" s="22" t="s">
        <v>173</v>
      </c>
      <c r="P244" s="23">
        <v>2.375</v>
      </c>
    </row>
    <row r="245" spans="15:16" ht="15.75" x14ac:dyDescent="0.25">
      <c r="O245" s="20" t="s">
        <v>421</v>
      </c>
      <c r="P245" s="21">
        <v>2.0699999999999998</v>
      </c>
    </row>
    <row r="246" spans="15:16" ht="15.75" x14ac:dyDescent="0.25">
      <c r="O246" s="22" t="s">
        <v>183</v>
      </c>
      <c r="P246" s="23">
        <v>1.7230000000000001</v>
      </c>
    </row>
    <row r="247" spans="15:16" ht="31.5" x14ac:dyDescent="0.25">
      <c r="O247" s="20" t="s">
        <v>409</v>
      </c>
      <c r="P247" s="21">
        <v>2.0939999999999999</v>
      </c>
    </row>
    <row r="248" spans="15:16" ht="15.75" x14ac:dyDescent="0.25">
      <c r="O248" s="22" t="s">
        <v>422</v>
      </c>
      <c r="P248" s="23">
        <v>1.843</v>
      </c>
    </row>
    <row r="249" spans="15:16" ht="15.75" x14ac:dyDescent="0.25">
      <c r="O249" s="20" t="s">
        <v>201</v>
      </c>
      <c r="P249" s="21">
        <v>1.7</v>
      </c>
    </row>
    <row r="250" spans="15:16" ht="15.75" x14ac:dyDescent="0.25">
      <c r="O250" s="22" t="s">
        <v>186</v>
      </c>
      <c r="P250" s="23">
        <v>2.8279999999999998</v>
      </c>
    </row>
    <row r="251" spans="15:16" ht="15.75" x14ac:dyDescent="0.25">
      <c r="O251" s="20" t="s">
        <v>195</v>
      </c>
      <c r="P251" s="21">
        <v>2.1309999999999998</v>
      </c>
    </row>
    <row r="252" spans="15:16" ht="15.75" x14ac:dyDescent="0.25">
      <c r="O252" s="22" t="s">
        <v>188</v>
      </c>
      <c r="P252" s="23">
        <v>1.877</v>
      </c>
    </row>
    <row r="253" spans="15:16" ht="15.75" x14ac:dyDescent="0.25">
      <c r="O253" s="20" t="s">
        <v>190</v>
      </c>
      <c r="P253" s="21">
        <v>3.258</v>
      </c>
    </row>
    <row r="254" spans="15:16" ht="15.75" x14ac:dyDescent="0.25">
      <c r="O254" s="22" t="s">
        <v>197</v>
      </c>
      <c r="P254" s="23">
        <v>1.7050000000000001</v>
      </c>
    </row>
    <row r="255" spans="15:16" ht="31.5" x14ac:dyDescent="0.25">
      <c r="O255" s="20" t="s">
        <v>206</v>
      </c>
      <c r="P255" s="21">
        <v>1.905</v>
      </c>
    </row>
    <row r="256" spans="15:16" ht="15.75" x14ac:dyDescent="0.25">
      <c r="O256" s="22" t="s">
        <v>231</v>
      </c>
      <c r="P256" s="23">
        <v>1.885</v>
      </c>
    </row>
    <row r="257" spans="15:16" ht="15.75" x14ac:dyDescent="0.25">
      <c r="O257" s="20" t="s">
        <v>233</v>
      </c>
      <c r="P257" s="21">
        <v>1.5249999999999999</v>
      </c>
    </row>
    <row r="258" spans="15:16" ht="15.75" x14ac:dyDescent="0.25">
      <c r="O258" s="22" t="s">
        <v>214</v>
      </c>
      <c r="P258" s="23">
        <v>2.7290000000000001</v>
      </c>
    </row>
    <row r="259" spans="15:16" ht="31.5" x14ac:dyDescent="0.25">
      <c r="O259" s="20" t="s">
        <v>227</v>
      </c>
      <c r="P259" s="21">
        <v>2.2869999999999999</v>
      </c>
    </row>
    <row r="260" spans="15:16" ht="15.75" x14ac:dyDescent="0.25">
      <c r="O260" s="22" t="s">
        <v>229</v>
      </c>
      <c r="P260" s="23">
        <v>1.544</v>
      </c>
    </row>
    <row r="261" spans="15:16" ht="15.75" x14ac:dyDescent="0.25">
      <c r="O261" s="20" t="s">
        <v>210</v>
      </c>
      <c r="P261" s="21">
        <v>2.5720000000000001</v>
      </c>
    </row>
    <row r="262" spans="15:16" ht="15.75" x14ac:dyDescent="0.25">
      <c r="O262" s="22" t="s">
        <v>400</v>
      </c>
      <c r="P262" s="23">
        <v>1.95</v>
      </c>
    </row>
    <row r="263" spans="15:16" ht="15.75" x14ac:dyDescent="0.25">
      <c r="O263" s="20" t="s">
        <v>222</v>
      </c>
      <c r="P263" s="21">
        <v>1.7230000000000001</v>
      </c>
    </row>
    <row r="264" spans="15:16" ht="31.5" x14ac:dyDescent="0.25">
      <c r="O264" s="22" t="s">
        <v>220</v>
      </c>
      <c r="P264" s="23">
        <v>1.944</v>
      </c>
    </row>
    <row r="265" spans="15:16" ht="15.75" x14ac:dyDescent="0.25">
      <c r="O265" s="20" t="s">
        <v>203</v>
      </c>
      <c r="P265" s="21">
        <v>2.0569999999999999</v>
      </c>
    </row>
    <row r="266" spans="15:16" ht="31.5" x14ac:dyDescent="0.25">
      <c r="O266" s="22" t="s">
        <v>225</v>
      </c>
      <c r="P266" s="23">
        <v>2.1349999999999998</v>
      </c>
    </row>
    <row r="267" spans="15:16" ht="31.5" x14ac:dyDescent="0.25">
      <c r="O267" s="20" t="s">
        <v>218</v>
      </c>
      <c r="P267" s="21">
        <v>2.4239999999999999</v>
      </c>
    </row>
    <row r="268" spans="15:16" ht="15.75" x14ac:dyDescent="0.25">
      <c r="O268" s="22" t="s">
        <v>235</v>
      </c>
      <c r="P268" s="23">
        <v>1.861</v>
      </c>
    </row>
    <row r="269" spans="15:16" ht="15.75" x14ac:dyDescent="0.25">
      <c r="O269" s="20" t="s">
        <v>247</v>
      </c>
      <c r="P269" s="21">
        <v>1.974</v>
      </c>
    </row>
    <row r="270" spans="15:16" ht="31.5" x14ac:dyDescent="0.25">
      <c r="O270" s="22" t="s">
        <v>243</v>
      </c>
      <c r="P270" s="23">
        <v>1.528</v>
      </c>
    </row>
    <row r="271" spans="15:16" ht="31.5" x14ac:dyDescent="0.25">
      <c r="O271" s="20" t="s">
        <v>373</v>
      </c>
      <c r="P271" s="21">
        <v>1.198</v>
      </c>
    </row>
    <row r="272" spans="15:16" ht="31.5" x14ac:dyDescent="0.25">
      <c r="O272" s="22" t="s">
        <v>241</v>
      </c>
      <c r="P272" s="23">
        <v>2.5529999999999999</v>
      </c>
    </row>
    <row r="273" spans="15:16" ht="15.75" x14ac:dyDescent="0.25">
      <c r="O273" s="20" t="s">
        <v>237</v>
      </c>
      <c r="P273" s="21">
        <v>2.6080000000000001</v>
      </c>
    </row>
    <row r="274" spans="15:16" ht="15.75" x14ac:dyDescent="0.25">
      <c r="O274" s="22" t="s">
        <v>239</v>
      </c>
      <c r="P274" s="23">
        <v>2.8650000000000002</v>
      </c>
    </row>
    <row r="275" spans="15:16" ht="31.5" x14ac:dyDescent="0.25">
      <c r="O275" s="20" t="s">
        <v>423</v>
      </c>
      <c r="P275" s="21">
        <v>2.9620000000000002</v>
      </c>
    </row>
    <row r="276" spans="15:16" ht="47.25" x14ac:dyDescent="0.25">
      <c r="O276" s="22" t="s">
        <v>371</v>
      </c>
      <c r="P276" s="23">
        <v>1.9</v>
      </c>
    </row>
    <row r="277" spans="15:16" ht="15.75" x14ac:dyDescent="0.25">
      <c r="O277" s="20" t="s">
        <v>245</v>
      </c>
      <c r="P277" s="21">
        <v>1.496</v>
      </c>
    </row>
    <row r="278" spans="15:16" ht="15.75" x14ac:dyDescent="0.25">
      <c r="O278" s="22" t="s">
        <v>250</v>
      </c>
      <c r="P278" s="23">
        <v>1.9410000000000001</v>
      </c>
    </row>
    <row r="279" spans="15:16" ht="15.75" x14ac:dyDescent="0.25">
      <c r="O279" s="20" t="s">
        <v>252</v>
      </c>
      <c r="P279" s="21">
        <v>2.9729999999999999</v>
      </c>
    </row>
    <row r="280" spans="15:16" ht="15.75" x14ac:dyDescent="0.25">
      <c r="O280" s="22" t="s">
        <v>424</v>
      </c>
      <c r="P280" s="23">
        <v>2.6989999999999998</v>
      </c>
    </row>
    <row r="281" spans="15:16" ht="15.75" x14ac:dyDescent="0.25">
      <c r="O281" s="20" t="s">
        <v>254</v>
      </c>
      <c r="P281" s="21">
        <v>1.875</v>
      </c>
    </row>
    <row r="282" spans="15:16" ht="47.25" x14ac:dyDescent="0.25">
      <c r="O282" s="22" t="s">
        <v>374</v>
      </c>
      <c r="P282" s="23">
        <v>2.157</v>
      </c>
    </row>
    <row r="283" spans="15:16" ht="15.75" x14ac:dyDescent="0.25">
      <c r="O283" s="20" t="s">
        <v>269</v>
      </c>
      <c r="P283" s="21">
        <v>1.9910000000000001</v>
      </c>
    </row>
    <row r="284" spans="15:16" ht="15.75" x14ac:dyDescent="0.25">
      <c r="O284" s="22" t="s">
        <v>256</v>
      </c>
      <c r="P284" s="23">
        <v>2.0659999999999998</v>
      </c>
    </row>
    <row r="285" spans="15:16" ht="31.5" x14ac:dyDescent="0.25">
      <c r="O285" s="20" t="s">
        <v>258</v>
      </c>
      <c r="P285" s="21">
        <v>2.4710000000000001</v>
      </c>
    </row>
    <row r="286" spans="15:16" ht="15.75" x14ac:dyDescent="0.25">
      <c r="O286" s="22" t="s">
        <v>263</v>
      </c>
      <c r="P286" s="23">
        <v>1.657</v>
      </c>
    </row>
    <row r="287" spans="15:16" ht="15.75" x14ac:dyDescent="0.25">
      <c r="O287" s="20" t="s">
        <v>267</v>
      </c>
      <c r="P287" s="21">
        <v>1.2470000000000001</v>
      </c>
    </row>
    <row r="288" spans="15:16" ht="15.75" x14ac:dyDescent="0.25">
      <c r="O288" s="22" t="s">
        <v>272</v>
      </c>
      <c r="P288" s="23">
        <v>1.6160000000000001</v>
      </c>
    </row>
    <row r="289" spans="15:16" ht="47.25" x14ac:dyDescent="0.25">
      <c r="O289" s="20" t="s">
        <v>425</v>
      </c>
      <c r="P289" s="21">
        <v>2.343</v>
      </c>
    </row>
    <row r="290" spans="15:16" ht="15.75" x14ac:dyDescent="0.25">
      <c r="O290" s="22" t="s">
        <v>274</v>
      </c>
      <c r="P290" s="23">
        <v>1.5409999999999999</v>
      </c>
    </row>
    <row r="291" spans="15:16" ht="15.75" x14ac:dyDescent="0.25">
      <c r="O291" s="20" t="s">
        <v>426</v>
      </c>
      <c r="P291" s="21">
        <v>3.0489999999999999</v>
      </c>
    </row>
    <row r="292" spans="15:16" ht="15.75" x14ac:dyDescent="0.25">
      <c r="O292" s="22" t="s">
        <v>277</v>
      </c>
      <c r="P292" s="23">
        <v>2.0489999999999999</v>
      </c>
    </row>
    <row r="293" spans="15:16" ht="31.5" x14ac:dyDescent="0.25">
      <c r="O293" s="20" t="s">
        <v>377</v>
      </c>
      <c r="P293" s="21">
        <v>2.4430000000000001</v>
      </c>
    </row>
    <row r="294" spans="15:16" ht="15.75" x14ac:dyDescent="0.25">
      <c r="O294" s="22" t="s">
        <v>282</v>
      </c>
      <c r="P294" s="23">
        <v>1.8240000000000001</v>
      </c>
    </row>
    <row r="295" spans="15:16" ht="15.75" x14ac:dyDescent="0.25">
      <c r="O295" s="20" t="s">
        <v>291</v>
      </c>
      <c r="P295" s="21">
        <v>1.8460000000000001</v>
      </c>
    </row>
    <row r="296" spans="15:16" ht="31.5" x14ac:dyDescent="0.25">
      <c r="O296" s="22" t="s">
        <v>379</v>
      </c>
      <c r="P296" s="23">
        <v>1.82</v>
      </c>
    </row>
    <row r="297" spans="15:16" ht="31.5" x14ac:dyDescent="0.25">
      <c r="O297" s="20" t="s">
        <v>284</v>
      </c>
      <c r="P297" s="21">
        <v>1.321</v>
      </c>
    </row>
    <row r="298" spans="15:16" ht="15.75" x14ac:dyDescent="0.25">
      <c r="O298" s="22" t="s">
        <v>297</v>
      </c>
      <c r="P298" s="23">
        <v>1.5680000000000001</v>
      </c>
    </row>
    <row r="299" spans="15:16" ht="15.75" x14ac:dyDescent="0.25">
      <c r="O299" s="20" t="s">
        <v>299</v>
      </c>
      <c r="P299" s="21">
        <v>1.369</v>
      </c>
    </row>
    <row r="300" spans="15:16" ht="15.75" x14ac:dyDescent="0.25">
      <c r="O300" s="22" t="s">
        <v>289</v>
      </c>
      <c r="P300" s="23">
        <v>3.302</v>
      </c>
    </row>
    <row r="301" spans="15:16" ht="31.5" x14ac:dyDescent="0.25">
      <c r="O301" s="20" t="s">
        <v>390</v>
      </c>
      <c r="P301" s="21">
        <v>2.3170000000000002</v>
      </c>
    </row>
    <row r="302" spans="15:16" ht="31.5" x14ac:dyDescent="0.25">
      <c r="O302" s="22" t="s">
        <v>427</v>
      </c>
      <c r="P302" s="23">
        <v>1.829</v>
      </c>
    </row>
    <row r="303" spans="15:16" ht="31.5" x14ac:dyDescent="0.25">
      <c r="O303" s="20" t="s">
        <v>381</v>
      </c>
      <c r="P303" s="21">
        <v>3.4470000000000001</v>
      </c>
    </row>
    <row r="304" spans="15:16" ht="15.75" x14ac:dyDescent="0.25">
      <c r="O304" s="22" t="s">
        <v>102</v>
      </c>
      <c r="P304" s="23">
        <v>1.712</v>
      </c>
    </row>
    <row r="305" spans="15:16" ht="31.5" x14ac:dyDescent="0.25">
      <c r="O305" s="20" t="s">
        <v>369</v>
      </c>
      <c r="P305" s="21">
        <v>2.0030000000000001</v>
      </c>
    </row>
    <row r="306" spans="15:16" ht="15.75" x14ac:dyDescent="0.25">
      <c r="O306" s="22" t="s">
        <v>280</v>
      </c>
      <c r="P306" s="23">
        <v>3.0430000000000001</v>
      </c>
    </row>
    <row r="307" spans="15:16" ht="15.75" x14ac:dyDescent="0.25">
      <c r="O307" s="20" t="s">
        <v>301</v>
      </c>
      <c r="P307" s="21">
        <v>1.4790000000000001</v>
      </c>
    </row>
    <row r="308" spans="15:16" ht="31.5" x14ac:dyDescent="0.25">
      <c r="O308" s="22" t="s">
        <v>60</v>
      </c>
      <c r="P308" s="23">
        <v>1.3660000000000001</v>
      </c>
    </row>
    <row r="309" spans="15:16" ht="15.75" x14ac:dyDescent="0.25">
      <c r="O309" s="20" t="s">
        <v>428</v>
      </c>
      <c r="P309" s="21">
        <v>3.5390000000000001</v>
      </c>
    </row>
    <row r="310" spans="15:16" ht="15.75" x14ac:dyDescent="0.25">
      <c r="O310" s="22" t="s">
        <v>410</v>
      </c>
      <c r="P310" s="23">
        <v>1.7070000000000001</v>
      </c>
    </row>
    <row r="311" spans="15:16" ht="31.5" x14ac:dyDescent="0.25">
      <c r="O311" s="20" t="s">
        <v>314</v>
      </c>
      <c r="P311" s="21">
        <v>2.1880000000000002</v>
      </c>
    </row>
    <row r="312" spans="15:16" ht="31.5" x14ac:dyDescent="0.25">
      <c r="O312" s="22" t="s">
        <v>401</v>
      </c>
      <c r="P312" s="23">
        <v>1.85</v>
      </c>
    </row>
    <row r="313" spans="15:16" ht="15.75" x14ac:dyDescent="0.25">
      <c r="O313" s="20" t="s">
        <v>312</v>
      </c>
      <c r="P313" s="21">
        <v>2.2450000000000001</v>
      </c>
    </row>
    <row r="314" spans="15:16" ht="31.5" x14ac:dyDescent="0.25">
      <c r="O314" s="22" t="s">
        <v>429</v>
      </c>
      <c r="P314" s="23">
        <v>1.891</v>
      </c>
    </row>
    <row r="315" spans="15:16" ht="31.5" x14ac:dyDescent="0.25">
      <c r="O315" s="20" t="s">
        <v>318</v>
      </c>
      <c r="P315" s="21">
        <v>1.863</v>
      </c>
    </row>
    <row r="316" spans="15:16" ht="15.75" x14ac:dyDescent="0.25">
      <c r="O316" s="22" t="s">
        <v>310</v>
      </c>
      <c r="P316" s="23">
        <v>2.2010000000000001</v>
      </c>
    </row>
    <row r="317" spans="15:16" ht="47.25" x14ac:dyDescent="0.25">
      <c r="O317" s="20" t="s">
        <v>384</v>
      </c>
      <c r="P317" s="21">
        <v>2.0779999999999998</v>
      </c>
    </row>
    <row r="318" spans="15:16" ht="15.75" x14ac:dyDescent="0.25">
      <c r="O318" s="22" t="s">
        <v>323</v>
      </c>
      <c r="P318" s="23">
        <v>2.09</v>
      </c>
    </row>
    <row r="319" spans="15:16" ht="15.75" x14ac:dyDescent="0.25">
      <c r="O319" s="20" t="s">
        <v>325</v>
      </c>
      <c r="P319" s="21">
        <v>2.9590000000000001</v>
      </c>
    </row>
    <row r="320" spans="15:16" ht="31.5" x14ac:dyDescent="0.25">
      <c r="O320" s="22" t="s">
        <v>316</v>
      </c>
      <c r="P320" s="23">
        <v>2.2759999999999998</v>
      </c>
    </row>
    <row r="321" spans="15:16" ht="15.75" x14ac:dyDescent="0.25">
      <c r="O321" s="20" t="s">
        <v>329</v>
      </c>
      <c r="P321" s="21">
        <v>2.202</v>
      </c>
    </row>
    <row r="322" spans="15:16" ht="15.75" x14ac:dyDescent="0.25">
      <c r="O322" s="22" t="s">
        <v>331</v>
      </c>
      <c r="P322" s="23">
        <v>2.927</v>
      </c>
    </row>
    <row r="323" spans="15:16" ht="47.25" x14ac:dyDescent="0.25">
      <c r="O323" s="20" t="s">
        <v>351</v>
      </c>
      <c r="P323" s="21">
        <v>1.752</v>
      </c>
    </row>
    <row r="324" spans="15:16" ht="31.5" x14ac:dyDescent="0.25">
      <c r="O324" s="22" t="s">
        <v>411</v>
      </c>
      <c r="P324" s="23">
        <v>1.77</v>
      </c>
    </row>
    <row r="325" spans="15:16" ht="47.25" x14ac:dyDescent="0.25">
      <c r="O325" s="20" t="s">
        <v>386</v>
      </c>
      <c r="P325" s="21">
        <v>2.3069999999999999</v>
      </c>
    </row>
    <row r="326" spans="15:16" ht="15.75" x14ac:dyDescent="0.25">
      <c r="O326" s="22" t="s">
        <v>333</v>
      </c>
      <c r="P326" s="23">
        <v>1.704</v>
      </c>
    </row>
    <row r="327" spans="15:16" ht="31.5" x14ac:dyDescent="0.25">
      <c r="O327" s="20" t="s">
        <v>336</v>
      </c>
      <c r="P327" s="21">
        <v>2.1579999999999999</v>
      </c>
    </row>
    <row r="328" spans="15:16" ht="31.5" x14ac:dyDescent="0.25">
      <c r="O328" s="22" t="s">
        <v>430</v>
      </c>
      <c r="P328" s="23">
        <v>2.9359999999999999</v>
      </c>
    </row>
    <row r="329" spans="15:16" ht="15.75" x14ac:dyDescent="0.25">
      <c r="O329" s="20" t="s">
        <v>413</v>
      </c>
      <c r="P329" s="21">
        <v>1.92</v>
      </c>
    </row>
    <row r="330" spans="15:16" ht="15.75" x14ac:dyDescent="0.25">
      <c r="O330" s="22" t="s">
        <v>345</v>
      </c>
      <c r="P330" s="23">
        <v>3.411</v>
      </c>
    </row>
    <row r="331" spans="15:16" ht="15.75" x14ac:dyDescent="0.25">
      <c r="O331" s="20" t="s">
        <v>348</v>
      </c>
      <c r="P331" s="21">
        <v>1.794</v>
      </c>
    </row>
    <row r="332" spans="15:16" ht="31.5" x14ac:dyDescent="0.25">
      <c r="O332" s="24" t="s">
        <v>350</v>
      </c>
      <c r="P332" s="25">
        <v>2.4849999999999999</v>
      </c>
    </row>
  </sheetData>
  <sortState xmlns:xlrd2="http://schemas.microsoft.com/office/spreadsheetml/2017/richdata2" ref="A2:K163">
    <sortCondition ref="A2:A16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C7F6-BF76-4D3B-9CD1-BDE15BBCAAF2}">
  <dimension ref="A1:N163"/>
  <sheetViews>
    <sheetView workbookViewId="0">
      <selection sqref="A1:A1048576"/>
    </sheetView>
  </sheetViews>
  <sheetFormatPr defaultRowHeight="15" x14ac:dyDescent="0.25"/>
  <cols>
    <col min="1" max="1" width="21.28515625" style="10" customWidth="1"/>
    <col min="2" max="2" width="19" style="10" customWidth="1"/>
    <col min="7" max="7" width="12.5703125" bestFit="1" customWidth="1"/>
    <col min="9" max="9" width="18.28515625" style="10" customWidth="1"/>
    <col min="11" max="11" width="28.28515625" style="10" customWidth="1"/>
    <col min="14" max="14" width="12.5703125" bestFit="1" customWidth="1"/>
  </cols>
  <sheetData>
    <row r="1" spans="1:14" x14ac:dyDescent="0.25">
      <c r="B1" s="10" t="s">
        <v>407</v>
      </c>
      <c r="D1" t="s">
        <v>418</v>
      </c>
      <c r="I1" s="10" t="s">
        <v>406</v>
      </c>
      <c r="K1" s="10" t="s">
        <v>416</v>
      </c>
    </row>
    <row r="2" spans="1:14" x14ac:dyDescent="0.25">
      <c r="A2" s="10" t="s">
        <v>3</v>
      </c>
      <c r="B2" s="7">
        <f>QUOTIENT(I2, 1)</f>
        <v>6</v>
      </c>
      <c r="D2">
        <v>594</v>
      </c>
      <c r="I2" s="10">
        <f>(D2 - $N$3)/$N$4*10</f>
        <v>6.4238492779783396</v>
      </c>
      <c r="K2" s="7">
        <f>ROUND(I2, 1)</f>
        <v>6.4</v>
      </c>
      <c r="M2" s="10" t="s">
        <v>403</v>
      </c>
      <c r="N2" s="4">
        <f>(MAX(D2:D156))</f>
        <v>910.99</v>
      </c>
    </row>
    <row r="3" spans="1:14" x14ac:dyDescent="0.25">
      <c r="A3" s="10" t="s">
        <v>7</v>
      </c>
      <c r="B3" s="7">
        <f>QUOTIENT(I3, 1)</f>
        <v>3</v>
      </c>
      <c r="D3">
        <v>364</v>
      </c>
      <c r="I3" s="10">
        <f>(D3 - $N$3)/$N$4*10</f>
        <v>3.8290839350180512</v>
      </c>
      <c r="K3" s="7">
        <f>ROUND(I3, 1)</f>
        <v>3.8</v>
      </c>
      <c r="M3" s="10" t="s">
        <v>404</v>
      </c>
      <c r="N3" s="4">
        <f>(MIN(D2:D156))</f>
        <v>24.59</v>
      </c>
    </row>
    <row r="4" spans="1:14" x14ac:dyDescent="0.25">
      <c r="A4" s="10" t="s">
        <v>93</v>
      </c>
      <c r="B4" s="7">
        <f>QUOTIENT(I4, 1)</f>
        <v>8</v>
      </c>
      <c r="D4">
        <v>743</v>
      </c>
      <c r="I4" s="10">
        <f>(D4 - $N$3)/$N$4*10</f>
        <v>8.1048059566786996</v>
      </c>
      <c r="K4" s="7">
        <f>ROUND(I4, 1)</f>
        <v>8.1</v>
      </c>
      <c r="M4" s="10" t="s">
        <v>405</v>
      </c>
      <c r="N4" s="6">
        <f>N2-N3</f>
        <v>886.4</v>
      </c>
    </row>
    <row r="5" spans="1:14" x14ac:dyDescent="0.25">
      <c r="A5" s="10" t="s">
        <v>5</v>
      </c>
      <c r="B5" s="7">
        <f>QUOTIENT(I5, 1)</f>
        <v>7</v>
      </c>
      <c r="D5">
        <v>679</v>
      </c>
      <c r="I5" s="10">
        <f>(D5 - $N$3)/$N$4*10</f>
        <v>7.3827842960288805</v>
      </c>
      <c r="K5" s="7">
        <f>ROUND(I5, 1)</f>
        <v>7.4</v>
      </c>
    </row>
    <row r="6" spans="1:14" x14ac:dyDescent="0.25">
      <c r="A6" s="10" t="s">
        <v>12</v>
      </c>
      <c r="B6" s="7">
        <f>QUOTIENT(I6, 1)</f>
        <v>5</v>
      </c>
      <c r="D6">
        <v>498</v>
      </c>
      <c r="I6" s="10">
        <f>(D6 - $N$3)/$N$4*10</f>
        <v>5.340816787003611</v>
      </c>
      <c r="K6" s="7">
        <f>ROUND(I6, 1)</f>
        <v>5.3</v>
      </c>
    </row>
    <row r="7" spans="1:14" x14ac:dyDescent="0.25">
      <c r="A7" s="10" t="s">
        <v>14</v>
      </c>
      <c r="B7" s="7">
        <f>QUOTIENT(I7, 1)</f>
        <v>9</v>
      </c>
      <c r="D7">
        <v>860.05</v>
      </c>
      <c r="I7" s="10">
        <f>(D7 - $N$3)/$N$4*10</f>
        <v>9.4253158844765341</v>
      </c>
      <c r="K7" s="7">
        <f>ROUND(I7, 1)</f>
        <v>9.4</v>
      </c>
    </row>
    <row r="8" spans="1:14" x14ac:dyDescent="0.25">
      <c r="A8" s="10" t="s">
        <v>19</v>
      </c>
      <c r="B8" s="7">
        <f>QUOTIENT(I8, 1)</f>
        <v>6</v>
      </c>
      <c r="D8">
        <v>592</v>
      </c>
      <c r="I8" s="10">
        <f>(D8 - $N$3)/$N$4*10</f>
        <v>6.4012861010830324</v>
      </c>
      <c r="K8" s="7">
        <f>ROUND(I8, 1)</f>
        <v>6.4</v>
      </c>
    </row>
    <row r="9" spans="1:14" x14ac:dyDescent="0.25">
      <c r="A9" s="10" t="s">
        <v>21</v>
      </c>
      <c r="B9" s="7">
        <f>QUOTIENT(I9, 1)</f>
        <v>6</v>
      </c>
      <c r="D9">
        <v>579</v>
      </c>
      <c r="I9" s="10">
        <f>(D9 - $N$3)/$N$4*10</f>
        <v>6.2546254512635375</v>
      </c>
      <c r="K9" s="7">
        <f>ROUND(I9, 1)</f>
        <v>6.3</v>
      </c>
    </row>
    <row r="10" spans="1:14" x14ac:dyDescent="0.25">
      <c r="A10" s="10" t="s">
        <v>23</v>
      </c>
      <c r="B10" s="7">
        <f>QUOTIENT(I10, 1)</f>
        <v>8</v>
      </c>
      <c r="D10">
        <v>815.68</v>
      </c>
      <c r="I10" s="10">
        <f>(D10 - $N$3)/$N$4*10</f>
        <v>8.9247518050541501</v>
      </c>
      <c r="K10" s="7">
        <f>ROUND(I10, 1)</f>
        <v>8.9</v>
      </c>
    </row>
    <row r="11" spans="1:14" x14ac:dyDescent="0.25">
      <c r="A11" s="10" t="s">
        <v>36</v>
      </c>
      <c r="B11" s="7">
        <f>QUOTIENT(I11, 1)</f>
        <v>8</v>
      </c>
      <c r="D11">
        <v>739</v>
      </c>
      <c r="I11" s="10">
        <f>(D11 - $N$3)/$N$4*10</f>
        <v>8.059679602888087</v>
      </c>
      <c r="K11" s="7">
        <f>ROUND(I11, 1)</f>
        <v>8.1</v>
      </c>
    </row>
    <row r="12" spans="1:14" x14ac:dyDescent="0.25">
      <c r="A12" s="10" t="s">
        <v>32</v>
      </c>
      <c r="B12" s="7">
        <f>QUOTIENT(I12, 1)</f>
        <v>5</v>
      </c>
      <c r="D12">
        <v>474</v>
      </c>
      <c r="I12" s="10">
        <f>(D12 - $N$3)/$N$4*10</f>
        <v>5.0700586642599275</v>
      </c>
      <c r="K12" s="7">
        <f>ROUND(I12, 1)</f>
        <v>5.0999999999999996</v>
      </c>
    </row>
    <row r="13" spans="1:14" x14ac:dyDescent="0.25">
      <c r="A13" s="10" t="s">
        <v>41</v>
      </c>
      <c r="B13" s="7">
        <f>QUOTIENT(I13, 1)</f>
        <v>8</v>
      </c>
      <c r="D13">
        <v>819.07</v>
      </c>
      <c r="I13" s="10">
        <f>(D13 - $N$3)/$N$4*10</f>
        <v>8.962996389891698</v>
      </c>
      <c r="K13" s="7">
        <f>ROUND(I13, 1)</f>
        <v>9</v>
      </c>
    </row>
    <row r="14" spans="1:14" x14ac:dyDescent="0.25">
      <c r="A14" s="10" t="s">
        <v>27</v>
      </c>
      <c r="B14" s="7">
        <f>QUOTIENT(I14, 1)</f>
        <v>5</v>
      </c>
      <c r="D14">
        <v>536</v>
      </c>
      <c r="I14" s="10">
        <f>(D14 - $N$3)/$N$4*10</f>
        <v>5.7695171480144412</v>
      </c>
      <c r="K14" s="7">
        <f>ROUND(I14, 1)</f>
        <v>5.8</v>
      </c>
    </row>
    <row r="15" spans="1:14" x14ac:dyDescent="0.25">
      <c r="A15" s="10" t="s">
        <v>43</v>
      </c>
      <c r="B15" s="7">
        <f>QUOTIENT(I15, 1)</f>
        <v>4</v>
      </c>
      <c r="D15">
        <v>431</v>
      </c>
      <c r="I15" s="10">
        <f>(D15 - $N$3)/$N$4*10</f>
        <v>4.5849503610108302</v>
      </c>
      <c r="K15" s="7">
        <f>ROUND(I15, 1)</f>
        <v>4.5999999999999996</v>
      </c>
    </row>
    <row r="16" spans="1:14" x14ac:dyDescent="0.25">
      <c r="A16" s="10" t="s">
        <v>29</v>
      </c>
      <c r="B16" s="7">
        <f>QUOTIENT(I16, 1)</f>
        <v>4</v>
      </c>
      <c r="D16">
        <v>460</v>
      </c>
      <c r="I16" s="10">
        <f>(D16 - $N$3)/$N$4*10</f>
        <v>4.9121164259927799</v>
      </c>
      <c r="K16" s="7">
        <f>ROUND(I16, 1)</f>
        <v>4.9000000000000004</v>
      </c>
    </row>
    <row r="17" spans="1:11" x14ac:dyDescent="0.25">
      <c r="A17" s="10" t="s">
        <v>356</v>
      </c>
      <c r="B17" s="7">
        <f>QUOTIENT(I17, 1)</f>
        <v>6</v>
      </c>
      <c r="D17">
        <v>584</v>
      </c>
      <c r="I17" s="10">
        <f>(D17 - $N$3)/$N$4*10</f>
        <v>6.3110333935018046</v>
      </c>
      <c r="K17" s="7">
        <f>ROUND(I17, 1)</f>
        <v>6.3</v>
      </c>
    </row>
    <row r="18" spans="1:11" x14ac:dyDescent="0.25">
      <c r="A18" s="10" t="s">
        <v>355</v>
      </c>
      <c r="B18" s="7">
        <f>QUOTIENT(I18, 1)</f>
        <v>5</v>
      </c>
      <c r="D18">
        <v>521</v>
      </c>
      <c r="I18" s="10">
        <f>(D18 - $N$3)/$N$4*10</f>
        <v>5.60029332129964</v>
      </c>
      <c r="K18" s="7">
        <f>ROUND(I18, 1)</f>
        <v>5.6</v>
      </c>
    </row>
    <row r="19" spans="1:11" x14ac:dyDescent="0.25">
      <c r="A19" s="10" t="s">
        <v>55</v>
      </c>
      <c r="B19" s="7">
        <f>QUOTIENT(I19, 1)</f>
        <v>6</v>
      </c>
      <c r="D19">
        <v>637</v>
      </c>
      <c r="I19" s="10">
        <f>(D19 - $N$3)/$N$4*10</f>
        <v>6.908957581227436</v>
      </c>
      <c r="K19" s="7">
        <f>ROUND(I19, 1)</f>
        <v>6.9</v>
      </c>
    </row>
    <row r="20" spans="1:11" x14ac:dyDescent="0.25">
      <c r="A20" s="10" t="s">
        <v>48</v>
      </c>
      <c r="B20" s="7">
        <f>QUOTIENT(I20, 1)</f>
        <v>6</v>
      </c>
      <c r="D20">
        <v>578</v>
      </c>
      <c r="I20" s="10">
        <f>(D20 - $N$3)/$N$4*10</f>
        <v>6.2433438628158839</v>
      </c>
      <c r="K20" s="7">
        <f>ROUND(I20, 1)</f>
        <v>6.2</v>
      </c>
    </row>
    <row r="21" spans="1:11" x14ac:dyDescent="0.25">
      <c r="A21" s="10" t="s">
        <v>357</v>
      </c>
      <c r="B21" s="7">
        <f>QUOTIENT(I21, 1)</f>
        <v>8</v>
      </c>
      <c r="D21">
        <v>820.67</v>
      </c>
      <c r="I21" s="10">
        <f>(D21 - $N$3)/$N$4*10</f>
        <v>8.981046931407942</v>
      </c>
      <c r="K21" s="7">
        <f>ROUND(I21, 1)</f>
        <v>9</v>
      </c>
    </row>
    <row r="22" spans="1:11" x14ac:dyDescent="0.25">
      <c r="A22" s="10" t="s">
        <v>34</v>
      </c>
      <c r="B22" s="7">
        <f>QUOTIENT(I22, 1)</f>
        <v>7</v>
      </c>
      <c r="D22">
        <v>690</v>
      </c>
      <c r="I22" s="10">
        <f>(D22 - $N$3)/$N$4*10</f>
        <v>7.5068817689530682</v>
      </c>
      <c r="K22" s="7">
        <f>ROUND(I22, 1)</f>
        <v>7.5</v>
      </c>
    </row>
    <row r="23" spans="1:11" x14ac:dyDescent="0.25">
      <c r="A23" s="10" t="s">
        <v>354</v>
      </c>
      <c r="B23" s="7">
        <f>QUOTIENT(I23, 1)</f>
        <v>4</v>
      </c>
      <c r="D23">
        <v>436</v>
      </c>
      <c r="I23" s="10">
        <f>(D23 - $N$3)/$N$4*10</f>
        <v>4.6413583032490981</v>
      </c>
      <c r="K23" s="7">
        <f>ROUND(I23, 1)</f>
        <v>4.5999999999999996</v>
      </c>
    </row>
    <row r="24" spans="1:11" x14ac:dyDescent="0.25">
      <c r="A24" s="10" t="s">
        <v>25</v>
      </c>
      <c r="B24" s="7">
        <f>QUOTIENT(I24, 1)</f>
        <v>6</v>
      </c>
      <c r="D24">
        <v>584</v>
      </c>
      <c r="I24" s="10">
        <f>(D24 - $N$3)/$N$4*10</f>
        <v>6.3110333935018046</v>
      </c>
      <c r="K24" s="7">
        <f>ROUND(I24, 1)</f>
        <v>6.3</v>
      </c>
    </row>
    <row r="25" spans="1:11" x14ac:dyDescent="0.25">
      <c r="A25" s="10" t="s">
        <v>177</v>
      </c>
      <c r="B25" s="7">
        <f>QUOTIENT(I25, 1)</f>
        <v>6</v>
      </c>
      <c r="D25">
        <v>643</v>
      </c>
      <c r="I25" s="10">
        <f>(D25 - $N$3)/$N$4*10</f>
        <v>6.9766471119133575</v>
      </c>
      <c r="K25" s="7">
        <f>ROUND(I25, 1)</f>
        <v>7</v>
      </c>
    </row>
    <row r="26" spans="1:11" x14ac:dyDescent="0.25">
      <c r="A26" s="10" t="s">
        <v>67</v>
      </c>
      <c r="B26" s="7">
        <f>QUOTIENT(I26, 1)</f>
        <v>5</v>
      </c>
      <c r="D26">
        <v>481</v>
      </c>
      <c r="I26" s="10">
        <f>(D26 - $N$3)/$N$4*10</f>
        <v>5.1490297833935017</v>
      </c>
      <c r="K26" s="7">
        <f>ROUND(I26, 1)</f>
        <v>5.0999999999999996</v>
      </c>
    </row>
    <row r="27" spans="1:11" x14ac:dyDescent="0.25">
      <c r="A27" s="10" t="s">
        <v>58</v>
      </c>
      <c r="B27" s="7">
        <f>QUOTIENT(I27, 1)</f>
        <v>5</v>
      </c>
      <c r="D27">
        <v>535</v>
      </c>
      <c r="I27" s="10">
        <f>(D27 - $N$3)/$N$4*10</f>
        <v>5.7582355595667876</v>
      </c>
      <c r="K27" s="7">
        <f>ROUND(I27, 1)</f>
        <v>5.8</v>
      </c>
    </row>
    <row r="28" spans="1:11" x14ac:dyDescent="0.25">
      <c r="A28" s="10" t="s">
        <v>360</v>
      </c>
      <c r="B28" s="7">
        <f>QUOTIENT(I28, 1)</f>
        <v>3</v>
      </c>
      <c r="D28">
        <v>350</v>
      </c>
      <c r="I28" s="10">
        <f>(D28 - $N$3)/$N$4*10</f>
        <v>3.6711416967509032</v>
      </c>
      <c r="K28" s="7">
        <f>ROUND(I28, 1)</f>
        <v>3.7</v>
      </c>
    </row>
    <row r="29" spans="1:11" x14ac:dyDescent="0.25">
      <c r="A29" s="10" t="s">
        <v>308</v>
      </c>
      <c r="B29" s="7">
        <f>QUOTIENT(I29, 1)</f>
        <v>7</v>
      </c>
      <c r="D29">
        <v>648</v>
      </c>
      <c r="I29" s="10">
        <f>(D29 - $N$3)/$N$4*10</f>
        <v>7.0330550541516246</v>
      </c>
      <c r="K29" s="7">
        <f>ROUND(I29, 1)</f>
        <v>7</v>
      </c>
    </row>
    <row r="30" spans="1:11" x14ac:dyDescent="0.25">
      <c r="A30" s="10" t="s">
        <v>62</v>
      </c>
      <c r="B30" s="7">
        <f>QUOTIENT(I30, 1)</f>
        <v>7</v>
      </c>
      <c r="D30">
        <v>665</v>
      </c>
      <c r="I30" s="10">
        <f>(D30 - $N$3)/$N$4*10</f>
        <v>7.2248420577617321</v>
      </c>
      <c r="K30" s="7">
        <f>ROUND(I30, 1)</f>
        <v>7.2</v>
      </c>
    </row>
    <row r="31" spans="1:11" x14ac:dyDescent="0.25">
      <c r="A31" s="10" t="s">
        <v>64</v>
      </c>
      <c r="B31" s="7">
        <f>QUOTIENT(I31, 1)</f>
        <v>5</v>
      </c>
      <c r="D31">
        <v>550</v>
      </c>
      <c r="I31" s="10">
        <f>(D31 - $N$3)/$N$4*10</f>
        <v>5.9274593862815887</v>
      </c>
      <c r="K31" s="7">
        <f>ROUND(I31, 1)</f>
        <v>5.9</v>
      </c>
    </row>
    <row r="32" spans="1:11" x14ac:dyDescent="0.25">
      <c r="A32" s="10" t="s">
        <v>72</v>
      </c>
      <c r="B32" s="7">
        <f>QUOTIENT(I32, 1)</f>
        <v>6</v>
      </c>
      <c r="D32">
        <v>615</v>
      </c>
      <c r="I32" s="10">
        <f>(D32 - $N$3)/$N$4*10</f>
        <v>6.6607626353790614</v>
      </c>
      <c r="K32" s="7">
        <f>ROUND(I32, 1)</f>
        <v>6.7</v>
      </c>
    </row>
    <row r="33" spans="1:11" x14ac:dyDescent="0.25">
      <c r="A33" s="10" t="s">
        <v>399</v>
      </c>
      <c r="B33" s="7">
        <f>QUOTIENT(I33, 1)</f>
        <v>7</v>
      </c>
      <c r="D33">
        <v>647</v>
      </c>
      <c r="I33" s="10">
        <f>(D33 - $N$3)/$N$4*10</f>
        <v>7.021773465703971</v>
      </c>
      <c r="K33" s="7">
        <f>ROUND(I33, 1)</f>
        <v>7</v>
      </c>
    </row>
    <row r="34" spans="1:11" x14ac:dyDescent="0.25">
      <c r="A34" s="10" t="s">
        <v>70</v>
      </c>
      <c r="B34" s="7">
        <f>QUOTIENT(I34, 1)</f>
        <v>5</v>
      </c>
      <c r="D34">
        <v>534</v>
      </c>
      <c r="I34" s="10">
        <f>(D34 - $N$3)/$N$4*10</f>
        <v>5.746953971119134</v>
      </c>
      <c r="K34" s="7">
        <f>ROUND(I34, 1)</f>
        <v>5.7</v>
      </c>
    </row>
    <row r="35" spans="1:11" x14ac:dyDescent="0.25">
      <c r="A35" s="10" t="s">
        <v>361</v>
      </c>
      <c r="B35" s="7">
        <f>QUOTIENT(I35, 1)</f>
        <v>0</v>
      </c>
      <c r="D35">
        <v>75.38</v>
      </c>
      <c r="I35" s="10">
        <f>(D35 - $N$3)/$N$4*10</f>
        <v>0.57299187725631762</v>
      </c>
      <c r="K35" s="7">
        <f>ROUND(I35, 1)</f>
        <v>0.6</v>
      </c>
    </row>
    <row r="36" spans="1:11" x14ac:dyDescent="0.25">
      <c r="A36" s="10" t="s">
        <v>359</v>
      </c>
      <c r="B36" s="7">
        <f>QUOTIENT(I36, 1)</f>
        <v>5</v>
      </c>
      <c r="D36">
        <v>483</v>
      </c>
      <c r="I36" s="10">
        <f>(D36 - $N$3)/$N$4*10</f>
        <v>5.1715929602888089</v>
      </c>
      <c r="K36" s="7">
        <f>ROUND(I36, 1)</f>
        <v>5.2</v>
      </c>
    </row>
    <row r="37" spans="1:11" x14ac:dyDescent="0.25">
      <c r="A37" s="10" t="s">
        <v>145</v>
      </c>
      <c r="B37" s="7">
        <f>QUOTIENT(I37, 1)</f>
        <v>6</v>
      </c>
      <c r="D37">
        <v>578</v>
      </c>
      <c r="I37" s="10">
        <f>(D37 - $N$3)/$N$4*10</f>
        <v>6.2433438628158839</v>
      </c>
      <c r="K37" s="7">
        <f>ROUND(I37, 1)</f>
        <v>6.2</v>
      </c>
    </row>
    <row r="38" spans="1:11" x14ac:dyDescent="0.25">
      <c r="A38" s="10" t="s">
        <v>80</v>
      </c>
      <c r="B38" s="7">
        <f>QUOTIENT(I38, 1)</f>
        <v>9</v>
      </c>
      <c r="D38">
        <v>849.66</v>
      </c>
      <c r="I38" s="10">
        <f>(D38 - $N$3)/$N$4*10</f>
        <v>9.3081001805054147</v>
      </c>
      <c r="K38" s="7">
        <f>ROUND(I38, 1)</f>
        <v>9.3000000000000007</v>
      </c>
    </row>
    <row r="39" spans="1:11" x14ac:dyDescent="0.25">
      <c r="A39" s="10" t="s">
        <v>82</v>
      </c>
      <c r="B39" s="7">
        <f>QUOTIENT(I39, 1)</f>
        <v>5</v>
      </c>
      <c r="D39">
        <v>507</v>
      </c>
      <c r="I39" s="10">
        <f>(D39 - $N$3)/$N$4*10</f>
        <v>5.4423510830324915</v>
      </c>
      <c r="K39" s="7">
        <f>ROUND(I39, 1)</f>
        <v>5.4</v>
      </c>
    </row>
    <row r="40" spans="1:11" x14ac:dyDescent="0.25">
      <c r="A40" s="10" t="s">
        <v>90</v>
      </c>
      <c r="B40" s="7">
        <f>QUOTIENT(I40, 1)</f>
        <v>6</v>
      </c>
      <c r="D40">
        <v>642</v>
      </c>
      <c r="I40" s="10">
        <f>(D40 - $N$3)/$N$4*10</f>
        <v>6.9653655234657039</v>
      </c>
      <c r="K40" s="7">
        <f>ROUND(I40, 1)</f>
        <v>7</v>
      </c>
    </row>
    <row r="41" spans="1:11" x14ac:dyDescent="0.25">
      <c r="A41" s="10" t="s">
        <v>362</v>
      </c>
      <c r="B41" s="7">
        <f>QUOTIENT(I41, 1)</f>
        <v>4</v>
      </c>
      <c r="D41">
        <v>463</v>
      </c>
      <c r="I41" s="10">
        <f>(D41 - $N$3)/$N$4*10</f>
        <v>4.9459611913357406</v>
      </c>
      <c r="K41" s="7">
        <f>ROUND(I41, 1)</f>
        <v>4.9000000000000004</v>
      </c>
    </row>
    <row r="42" spans="1:11" x14ac:dyDescent="0.25">
      <c r="A42" s="10" t="s">
        <v>95</v>
      </c>
      <c r="B42" s="7">
        <f>QUOTIENT(I42, 1)</f>
        <v>6</v>
      </c>
      <c r="D42">
        <v>634</v>
      </c>
      <c r="I42" s="10">
        <f>(D42 - $N$3)/$N$4*10</f>
        <v>6.8751128158844761</v>
      </c>
      <c r="K42" s="7">
        <f>ROUND(I42, 1)</f>
        <v>6.9</v>
      </c>
    </row>
    <row r="43" spans="1:11" x14ac:dyDescent="0.25">
      <c r="A43" s="10" t="s">
        <v>97</v>
      </c>
      <c r="B43" s="7">
        <f>QUOTIENT(I43, 1)</f>
        <v>7</v>
      </c>
      <c r="D43">
        <v>705</v>
      </c>
      <c r="I43" s="10">
        <f>(D43 - $N$3)/$N$4*10</f>
        <v>7.6761055956678703</v>
      </c>
      <c r="K43" s="7">
        <f>ROUND(I43, 1)</f>
        <v>7.7</v>
      </c>
    </row>
    <row r="44" spans="1:11" x14ac:dyDescent="0.25">
      <c r="A44" s="10" t="s">
        <v>380</v>
      </c>
      <c r="B44" s="7">
        <f>QUOTIENT(I44, 1)</f>
        <v>6</v>
      </c>
      <c r="D44">
        <v>572</v>
      </c>
      <c r="I44" s="10">
        <f>(D44 - $N$3)/$N$4*10</f>
        <v>6.1756543321299642</v>
      </c>
      <c r="K44" s="7">
        <f>ROUND(I44, 1)</f>
        <v>6.2</v>
      </c>
    </row>
    <row r="45" spans="1:11" x14ac:dyDescent="0.25">
      <c r="A45" s="10" t="s">
        <v>365</v>
      </c>
      <c r="B45" s="7">
        <f>QUOTIENT(I45, 1)</f>
        <v>5</v>
      </c>
      <c r="D45">
        <v>546</v>
      </c>
      <c r="I45" s="10">
        <f>(D45 - $N$3)/$N$4*10</f>
        <v>5.8823330324909753</v>
      </c>
      <c r="K45" s="7">
        <f>ROUND(I45, 1)</f>
        <v>5.9</v>
      </c>
    </row>
    <row r="46" spans="1:11" x14ac:dyDescent="0.25">
      <c r="A46" s="10" t="s">
        <v>104</v>
      </c>
      <c r="B46" s="7">
        <f>QUOTIENT(I46, 1)</f>
        <v>7</v>
      </c>
      <c r="D46">
        <v>706</v>
      </c>
      <c r="I46" s="10">
        <f>(D46 - $N$3)/$N$4*10</f>
        <v>7.687387184115523</v>
      </c>
      <c r="K46" s="7">
        <f>ROUND(I46, 1)</f>
        <v>7.7</v>
      </c>
    </row>
    <row r="47" spans="1:11" x14ac:dyDescent="0.25">
      <c r="A47" s="10" t="s">
        <v>106</v>
      </c>
      <c r="B47" s="7">
        <f>QUOTIENT(I47, 1)</f>
        <v>5</v>
      </c>
      <c r="D47">
        <v>504</v>
      </c>
      <c r="I47" s="10">
        <f>(D47 - $N$3)/$N$4*10</f>
        <v>5.4085063176895307</v>
      </c>
      <c r="K47" s="7">
        <f>ROUND(I47, 1)</f>
        <v>5.4</v>
      </c>
    </row>
    <row r="48" spans="1:11" x14ac:dyDescent="0.25">
      <c r="A48" s="10" t="s">
        <v>110</v>
      </c>
      <c r="B48" s="7">
        <f>QUOTIENT(I48, 1)</f>
        <v>6</v>
      </c>
      <c r="D48">
        <v>577</v>
      </c>
      <c r="I48" s="10">
        <f>(D48 - $N$3)/$N$4*10</f>
        <v>6.2320622743682303</v>
      </c>
      <c r="K48" s="7">
        <f>ROUND(I48, 1)</f>
        <v>6.2</v>
      </c>
    </row>
    <row r="49" spans="1:11" x14ac:dyDescent="0.25">
      <c r="A49" s="10" t="s">
        <v>108</v>
      </c>
      <c r="B49" s="7">
        <f>QUOTIENT(I49, 1)</f>
        <v>7</v>
      </c>
      <c r="D49">
        <v>718</v>
      </c>
      <c r="I49" s="10">
        <f>(D49 - $N$3)/$N$4*10</f>
        <v>7.8227662454873652</v>
      </c>
      <c r="K49" s="7">
        <f>ROUND(I49, 1)</f>
        <v>7.8</v>
      </c>
    </row>
    <row r="50" spans="1:11" x14ac:dyDescent="0.25">
      <c r="A50" s="10" t="s">
        <v>112</v>
      </c>
      <c r="B50" s="7">
        <f>QUOTIENT(I50, 1)</f>
        <v>6</v>
      </c>
      <c r="D50">
        <v>605</v>
      </c>
      <c r="I50" s="10">
        <f>(D50 - $N$3)/$N$4*10</f>
        <v>6.5479467509025273</v>
      </c>
      <c r="K50" s="7">
        <f>ROUND(I50, 1)</f>
        <v>6.5</v>
      </c>
    </row>
    <row r="51" spans="1:11" x14ac:dyDescent="0.25">
      <c r="A51" s="10" t="s">
        <v>115</v>
      </c>
      <c r="B51" s="7">
        <f>QUOTIENT(I51, 1)</f>
        <v>6</v>
      </c>
      <c r="D51">
        <v>589</v>
      </c>
      <c r="I51" s="10">
        <f>(D51 - $N$3)/$N$4*10</f>
        <v>6.3674413357400717</v>
      </c>
      <c r="K51" s="7">
        <f>ROUND(I51, 1)</f>
        <v>6.4</v>
      </c>
    </row>
    <row r="52" spans="1:11" x14ac:dyDescent="0.25">
      <c r="A52" s="10" t="s">
        <v>125</v>
      </c>
      <c r="B52" s="7">
        <f>QUOTIENT(I52, 1)</f>
        <v>3</v>
      </c>
      <c r="D52">
        <v>348</v>
      </c>
      <c r="I52" s="10">
        <f>(D52 - $N$3)/$N$4*10</f>
        <v>3.648578519855596</v>
      </c>
      <c r="K52" s="7">
        <f>ROUND(I52, 1)</f>
        <v>3.6</v>
      </c>
    </row>
    <row r="53" spans="1:11" x14ac:dyDescent="0.25">
      <c r="A53" s="10" t="s">
        <v>119</v>
      </c>
      <c r="B53" s="7">
        <f>QUOTIENT(I53, 1)</f>
        <v>6</v>
      </c>
      <c r="D53">
        <v>613</v>
      </c>
      <c r="I53" s="10">
        <f>(D53 - $N$3)/$N$4*10</f>
        <v>6.6381994584837543</v>
      </c>
      <c r="K53" s="7">
        <f>ROUND(I53, 1)</f>
        <v>6.6</v>
      </c>
    </row>
    <row r="54" spans="1:11" x14ac:dyDescent="0.25">
      <c r="A54" s="10" t="s">
        <v>84</v>
      </c>
      <c r="B54" s="7">
        <f>QUOTIENT(I54, 1)</f>
        <v>5</v>
      </c>
      <c r="D54">
        <v>529</v>
      </c>
      <c r="I54" s="10">
        <f>(D54 - $N$3)/$N$4*10</f>
        <v>5.6905460288808669</v>
      </c>
      <c r="K54" s="7">
        <f>ROUND(I54, 1)</f>
        <v>5.7</v>
      </c>
    </row>
    <row r="55" spans="1:11" x14ac:dyDescent="0.25">
      <c r="A55" s="10" t="s">
        <v>121</v>
      </c>
      <c r="B55" s="7">
        <f>QUOTIENT(I55, 1)</f>
        <v>4</v>
      </c>
      <c r="D55">
        <v>410</v>
      </c>
      <c r="I55" s="10">
        <f>(D55 - $N$3)/$N$4*10</f>
        <v>4.3480370036101084</v>
      </c>
      <c r="K55" s="7">
        <f>ROUND(I55, 1)</f>
        <v>4.3</v>
      </c>
    </row>
    <row r="56" spans="1:11" x14ac:dyDescent="0.25">
      <c r="A56" s="10" t="s">
        <v>130</v>
      </c>
      <c r="B56" s="7">
        <f>QUOTIENT(I56, 1)</f>
        <v>9</v>
      </c>
      <c r="D56">
        <v>833.2</v>
      </c>
      <c r="I56" s="10">
        <f>(D56 - $N$3)/$N$4*10</f>
        <v>9.122405234657041</v>
      </c>
      <c r="K56" s="7">
        <f>ROUND(I56, 1)</f>
        <v>9.1</v>
      </c>
    </row>
    <row r="57" spans="1:11" x14ac:dyDescent="0.25">
      <c r="A57" s="10" t="s">
        <v>136</v>
      </c>
      <c r="B57" s="7">
        <f>QUOTIENT(I57, 1)</f>
        <v>5</v>
      </c>
      <c r="D57">
        <v>508</v>
      </c>
      <c r="I57" s="10">
        <f>(D57 - $N$3)/$N$4*10</f>
        <v>5.4536326714801451</v>
      </c>
      <c r="K57" s="7">
        <f>ROUND(I57, 1)</f>
        <v>5.5</v>
      </c>
    </row>
    <row r="58" spans="1:11" x14ac:dyDescent="0.25">
      <c r="A58" s="10" t="s">
        <v>123</v>
      </c>
      <c r="B58" s="7">
        <f>QUOTIENT(I58, 1)</f>
        <v>5</v>
      </c>
      <c r="D58">
        <v>543</v>
      </c>
      <c r="I58" s="10">
        <f>(D58 - $N$3)/$N$4*10</f>
        <v>5.8484882671480145</v>
      </c>
      <c r="K58" s="7">
        <f>ROUND(I58, 1)</f>
        <v>5.8</v>
      </c>
    </row>
    <row r="59" spans="1:11" x14ac:dyDescent="0.25">
      <c r="A59" s="10" t="s">
        <v>127</v>
      </c>
      <c r="B59" s="7">
        <f>QUOTIENT(I59, 1)</f>
        <v>6</v>
      </c>
      <c r="D59">
        <v>616</v>
      </c>
      <c r="I59" s="10">
        <f>(D59 - $N$3)/$N$4*10</f>
        <v>6.6720442238267141</v>
      </c>
      <c r="K59" s="7">
        <f>ROUND(I59, 1)</f>
        <v>6.7</v>
      </c>
    </row>
    <row r="60" spans="1:11" x14ac:dyDescent="0.25">
      <c r="A60" s="10" t="s">
        <v>140</v>
      </c>
      <c r="B60" s="7">
        <f>QUOTIENT(I60, 1)</f>
        <v>5</v>
      </c>
      <c r="D60">
        <v>512</v>
      </c>
      <c r="I60" s="10">
        <f>(D60 - $N$3)/$N$4*10</f>
        <v>5.4987590252707585</v>
      </c>
      <c r="K60" s="7">
        <f>ROUND(I60, 1)</f>
        <v>5.5</v>
      </c>
    </row>
    <row r="61" spans="1:11" x14ac:dyDescent="0.25">
      <c r="A61" s="10" t="s">
        <v>147</v>
      </c>
      <c r="B61" s="7">
        <f>QUOTIENT(I61, 1)</f>
        <v>0</v>
      </c>
      <c r="D61">
        <v>106.63</v>
      </c>
      <c r="I61" s="10">
        <f>(D61 - $N$3)/$N$4*10</f>
        <v>0.92554151624548731</v>
      </c>
      <c r="K61" s="7">
        <f>ROUND(I61, 1)</f>
        <v>0.9</v>
      </c>
    </row>
    <row r="62" spans="1:11" x14ac:dyDescent="0.25">
      <c r="A62" s="10" t="s">
        <v>143</v>
      </c>
      <c r="B62" s="7">
        <f>QUOTIENT(I62, 1)</f>
        <v>6</v>
      </c>
      <c r="D62">
        <v>565</v>
      </c>
      <c r="I62" s="10">
        <f>(D62 - $N$3)/$N$4*10</f>
        <v>6.0966832129963899</v>
      </c>
      <c r="K62" s="7">
        <f>ROUND(I62, 1)</f>
        <v>6.1</v>
      </c>
    </row>
    <row r="63" spans="1:11" x14ac:dyDescent="0.25">
      <c r="A63" s="10" t="s">
        <v>149</v>
      </c>
      <c r="B63" s="7">
        <f>QUOTIENT(I63, 1)</f>
        <v>6</v>
      </c>
      <c r="D63">
        <v>592</v>
      </c>
      <c r="I63" s="10">
        <f>(D63 - $N$3)/$N$4*10</f>
        <v>6.4012861010830324</v>
      </c>
      <c r="K63" s="7">
        <f>ROUND(I63, 1)</f>
        <v>6.4</v>
      </c>
    </row>
    <row r="64" spans="1:11" x14ac:dyDescent="0.25">
      <c r="A64" s="10" t="s">
        <v>159</v>
      </c>
      <c r="B64" s="7">
        <f>QUOTIENT(I64, 1)</f>
        <v>0</v>
      </c>
      <c r="D64">
        <v>24.59</v>
      </c>
      <c r="I64" s="10">
        <f>(D64 - $N$3)/$N$4*10</f>
        <v>0</v>
      </c>
      <c r="K64" s="7">
        <f>ROUND(I64, 1)</f>
        <v>0</v>
      </c>
    </row>
    <row r="65" spans="1:11" x14ac:dyDescent="0.25">
      <c r="A65" s="10" t="s">
        <v>153</v>
      </c>
      <c r="B65" s="7">
        <f>QUOTIENT(I65, 1)</f>
        <v>6</v>
      </c>
      <c r="D65">
        <v>563</v>
      </c>
      <c r="I65" s="10">
        <f>(D65 - $N$3)/$N$4*10</f>
        <v>6.0741200361010828</v>
      </c>
      <c r="K65" s="7">
        <f>ROUND(I65, 1)</f>
        <v>6.1</v>
      </c>
    </row>
    <row r="66" spans="1:11" x14ac:dyDescent="0.25">
      <c r="A66" s="10" t="s">
        <v>151</v>
      </c>
      <c r="B66" s="7">
        <f>QUOTIENT(I66, 1)</f>
        <v>5</v>
      </c>
      <c r="D66">
        <v>543</v>
      </c>
      <c r="I66" s="10">
        <f>(D66 - $N$3)/$N$4*10</f>
        <v>5.8484882671480145</v>
      </c>
      <c r="K66" s="7">
        <f>ROUND(I66, 1)</f>
        <v>5.8</v>
      </c>
    </row>
    <row r="67" spans="1:11" x14ac:dyDescent="0.25">
      <c r="A67" s="10" t="s">
        <v>420</v>
      </c>
      <c r="B67" s="7">
        <f>QUOTIENT(I67, 1)</f>
        <v>7</v>
      </c>
      <c r="D67">
        <v>700</v>
      </c>
      <c r="I67" s="10">
        <f>(D67 - $N$3)/$N$4*10</f>
        <v>7.6196976534296024</v>
      </c>
      <c r="K67" s="7">
        <f>ROUND(I67, 1)</f>
        <v>7.6</v>
      </c>
    </row>
    <row r="68" spans="1:11" x14ac:dyDescent="0.25">
      <c r="A68" s="10" t="s">
        <v>157</v>
      </c>
      <c r="B68" s="7">
        <f>QUOTIENT(I68, 1)</f>
        <v>7</v>
      </c>
      <c r="D68">
        <v>664</v>
      </c>
      <c r="I68" s="10">
        <f>(D68 - $N$3)/$N$4*10</f>
        <v>7.2135604693140802</v>
      </c>
      <c r="K68" s="7">
        <f>ROUND(I68, 1)</f>
        <v>7.2</v>
      </c>
    </row>
    <row r="69" spans="1:11" x14ac:dyDescent="0.25">
      <c r="A69" s="10" t="s">
        <v>117</v>
      </c>
      <c r="B69" s="7">
        <f>QUOTIENT(I69, 1)</f>
        <v>5</v>
      </c>
      <c r="D69">
        <v>493</v>
      </c>
      <c r="I69" s="10">
        <f>(D69 - $N$3)/$N$4*10</f>
        <v>5.2844088447653439</v>
      </c>
      <c r="K69" s="7">
        <f>ROUND(I69, 1)</f>
        <v>5.3</v>
      </c>
    </row>
    <row r="70" spans="1:11" x14ac:dyDescent="0.25">
      <c r="A70" s="10" t="s">
        <v>161</v>
      </c>
      <c r="B70" s="7">
        <f>QUOTIENT(I70, 1)</f>
        <v>10</v>
      </c>
      <c r="D70">
        <v>910.99</v>
      </c>
      <c r="I70" s="10">
        <f>(D70 - $N$3)/$N$4*10</f>
        <v>10</v>
      </c>
      <c r="K70" s="7">
        <f>ROUND(I70, 1)</f>
        <v>10</v>
      </c>
    </row>
    <row r="71" spans="1:11" x14ac:dyDescent="0.25">
      <c r="A71" s="10" t="s">
        <v>163</v>
      </c>
      <c r="B71" s="7">
        <f>QUOTIENT(I71, 1)</f>
        <v>6</v>
      </c>
      <c r="D71">
        <v>568</v>
      </c>
      <c r="I71" s="10">
        <f>(D71 - $N$3)/$N$4*10</f>
        <v>6.1305279783393498</v>
      </c>
      <c r="K71" s="7">
        <f>ROUND(I71, 1)</f>
        <v>6.1</v>
      </c>
    </row>
    <row r="72" spans="1:11" x14ac:dyDescent="0.25">
      <c r="A72" s="10" t="s">
        <v>165</v>
      </c>
      <c r="B72" s="7">
        <f>QUOTIENT(I72, 1)</f>
        <v>4</v>
      </c>
      <c r="D72">
        <v>413</v>
      </c>
      <c r="I72" s="10">
        <f>(D72 - $N$3)/$N$4*10</f>
        <v>4.3818817689530691</v>
      </c>
      <c r="K72" s="7">
        <f>ROUND(I72, 1)</f>
        <v>4.4000000000000004</v>
      </c>
    </row>
    <row r="73" spans="1:11" x14ac:dyDescent="0.25">
      <c r="A73" s="10" t="s">
        <v>169</v>
      </c>
      <c r="B73" s="7">
        <f>QUOTIENT(I73, 1)</f>
        <v>5</v>
      </c>
      <c r="D73">
        <v>505</v>
      </c>
      <c r="I73" s="10">
        <f>(D73 - $N$3)/$N$4*10</f>
        <v>5.4197879061371843</v>
      </c>
      <c r="K73" s="7">
        <f>ROUND(I73, 1)</f>
        <v>5.4</v>
      </c>
    </row>
    <row r="74" spans="1:11" x14ac:dyDescent="0.25">
      <c r="A74" s="10" t="s">
        <v>167</v>
      </c>
      <c r="B74" s="7">
        <f>QUOTIENT(I74, 1)</f>
        <v>9</v>
      </c>
      <c r="D74">
        <v>832.99</v>
      </c>
      <c r="I74" s="10">
        <f>(D74 - $N$3)/$N$4*10</f>
        <v>9.1200361010830324</v>
      </c>
      <c r="K74" s="7">
        <f>ROUND(I74, 1)</f>
        <v>9.1</v>
      </c>
    </row>
    <row r="75" spans="1:11" x14ac:dyDescent="0.25">
      <c r="A75" s="10" t="s">
        <v>171</v>
      </c>
      <c r="B75" s="7">
        <f>QUOTIENT(I75, 1)</f>
        <v>6</v>
      </c>
      <c r="D75">
        <v>570</v>
      </c>
      <c r="I75" s="10">
        <f>(D75 - $N$3)/$N$4*10</f>
        <v>6.153091155234657</v>
      </c>
      <c r="K75" s="7">
        <f>ROUND(I75, 1)</f>
        <v>6.2</v>
      </c>
    </row>
    <row r="76" spans="1:11" x14ac:dyDescent="0.25">
      <c r="A76" s="10" t="s">
        <v>173</v>
      </c>
      <c r="B76" s="7">
        <f>QUOTIENT(I76, 1)</f>
        <v>4</v>
      </c>
      <c r="D76">
        <v>465</v>
      </c>
      <c r="I76" s="10">
        <f>(D76 - $N$3)/$N$4*10</f>
        <v>4.9685243682310478</v>
      </c>
      <c r="K76" s="7">
        <f>ROUND(I76, 1)</f>
        <v>5</v>
      </c>
    </row>
    <row r="77" spans="1:11" x14ac:dyDescent="0.25">
      <c r="A77" s="10" t="s">
        <v>183</v>
      </c>
      <c r="B77" s="7">
        <f>QUOTIENT(I77, 1)</f>
        <v>8</v>
      </c>
      <c r="D77">
        <v>817.98</v>
      </c>
      <c r="I77" s="10">
        <f>(D77 - $N$3)/$N$4*10</f>
        <v>8.9506994584837543</v>
      </c>
      <c r="K77" s="7">
        <f>ROUND(I77, 1)</f>
        <v>9</v>
      </c>
    </row>
    <row r="78" spans="1:11" x14ac:dyDescent="0.25">
      <c r="A78" s="10" t="s">
        <v>175</v>
      </c>
      <c r="B78" s="7">
        <f>QUOTIENT(I78, 1)</f>
        <v>6</v>
      </c>
      <c r="D78">
        <v>618</v>
      </c>
      <c r="I78" s="10">
        <f>(D78 - $N$3)/$N$4*10</f>
        <v>6.6946074007220213</v>
      </c>
      <c r="K78" s="7">
        <f>ROUND(I78, 1)</f>
        <v>6.7</v>
      </c>
    </row>
    <row r="79" spans="1:11" x14ac:dyDescent="0.25">
      <c r="A79" s="10" t="s">
        <v>422</v>
      </c>
      <c r="B79" s="7">
        <f>QUOTIENT(I79, 1)</f>
        <v>5</v>
      </c>
      <c r="D79">
        <v>556</v>
      </c>
      <c r="I79" s="10">
        <f>(D79 - $N$3)/$N$4*10</f>
        <v>5.9951489169675085</v>
      </c>
      <c r="K79" s="7">
        <f>ROUND(I79, 1)</f>
        <v>6</v>
      </c>
    </row>
    <row r="80" spans="1:11" x14ac:dyDescent="0.25">
      <c r="A80" s="10" t="s">
        <v>201</v>
      </c>
      <c r="B80" s="7">
        <f>QUOTIENT(I80, 1)</f>
        <v>6</v>
      </c>
      <c r="D80">
        <v>560</v>
      </c>
      <c r="I80" s="10">
        <f>(D80 - $N$3)/$N$4*10</f>
        <v>6.0402752707581229</v>
      </c>
      <c r="K80" s="7">
        <f>ROUND(I80, 1)</f>
        <v>6</v>
      </c>
    </row>
    <row r="81" spans="1:11" x14ac:dyDescent="0.25">
      <c r="A81" s="10" t="s">
        <v>186</v>
      </c>
      <c r="B81" s="7">
        <f>QUOTIENT(I81, 1)</f>
        <v>7</v>
      </c>
      <c r="D81">
        <v>728</v>
      </c>
      <c r="I81" s="10">
        <f>(D81 - $N$3)/$N$4*10</f>
        <v>7.9355821299638984</v>
      </c>
      <c r="K81" s="7">
        <f>ROUND(I81, 1)</f>
        <v>7.9</v>
      </c>
    </row>
    <row r="82" spans="1:11" x14ac:dyDescent="0.25">
      <c r="A82" s="10" t="s">
        <v>195</v>
      </c>
      <c r="B82" s="7">
        <f>QUOTIENT(I82, 1)</f>
        <v>4</v>
      </c>
      <c r="D82">
        <v>445</v>
      </c>
      <c r="I82" s="10">
        <f>(D82 - $N$3)/$N$4*10</f>
        <v>4.7428925992779787</v>
      </c>
      <c r="K82" s="7">
        <f>ROUND(I82, 1)</f>
        <v>4.7</v>
      </c>
    </row>
    <row r="83" spans="1:11" x14ac:dyDescent="0.25">
      <c r="A83" s="10" t="s">
        <v>188</v>
      </c>
      <c r="B83" s="7">
        <f>QUOTIENT(I83, 1)</f>
        <v>3</v>
      </c>
      <c r="D83">
        <v>322</v>
      </c>
      <c r="I83" s="10">
        <f>(D83 - $N$3)/$N$4*10</f>
        <v>3.3552572202166071</v>
      </c>
      <c r="K83" s="7">
        <f>ROUND(I83, 1)</f>
        <v>3.4</v>
      </c>
    </row>
    <row r="84" spans="1:11" x14ac:dyDescent="0.25">
      <c r="A84" s="10" t="s">
        <v>190</v>
      </c>
      <c r="B84" s="7">
        <f>QUOTIENT(I84, 1)</f>
        <v>5</v>
      </c>
      <c r="D84">
        <v>484</v>
      </c>
      <c r="I84" s="10">
        <f>(D84 - $N$3)/$N$4*10</f>
        <v>5.1828745487364625</v>
      </c>
      <c r="K84" s="7">
        <f>ROUND(I84, 1)</f>
        <v>5.2</v>
      </c>
    </row>
    <row r="85" spans="1:11" x14ac:dyDescent="0.25">
      <c r="A85" s="10" t="s">
        <v>197</v>
      </c>
      <c r="B85" s="7">
        <f>QUOTIENT(I85, 1)</f>
        <v>6</v>
      </c>
      <c r="D85">
        <v>600</v>
      </c>
      <c r="I85" s="10">
        <f>(D85 - $N$3)/$N$4*10</f>
        <v>6.4915388086642603</v>
      </c>
      <c r="K85" s="7">
        <f>ROUND(I85, 1)</f>
        <v>6.5</v>
      </c>
    </row>
    <row r="86" spans="1:11" x14ac:dyDescent="0.25">
      <c r="A86" s="10" t="s">
        <v>199</v>
      </c>
      <c r="B86" s="7">
        <f>QUOTIENT(I86, 1)</f>
        <v>5</v>
      </c>
      <c r="D86">
        <v>496</v>
      </c>
      <c r="I86" s="10">
        <f>(D86 - $N$3)/$N$4*10</f>
        <v>5.3182536101083038</v>
      </c>
      <c r="K86" s="7">
        <f>ROUND(I86, 1)</f>
        <v>5.3</v>
      </c>
    </row>
    <row r="87" spans="1:11" x14ac:dyDescent="0.25">
      <c r="A87" s="10" t="s">
        <v>206</v>
      </c>
      <c r="B87" s="7">
        <f>QUOTIENT(I87, 1)</f>
        <v>4</v>
      </c>
      <c r="D87">
        <v>406</v>
      </c>
      <c r="I87" s="10">
        <f>(D87 - $N$3)/$N$4*10</f>
        <v>4.3029106498194949</v>
      </c>
      <c r="K87" s="7">
        <f>ROUND(I87, 1)</f>
        <v>4.3</v>
      </c>
    </row>
    <row r="88" spans="1:11" x14ac:dyDescent="0.25">
      <c r="A88" s="10" t="s">
        <v>231</v>
      </c>
      <c r="B88" s="7">
        <f>QUOTIENT(I88, 1)</f>
        <v>3</v>
      </c>
      <c r="D88">
        <v>379</v>
      </c>
      <c r="I88" s="10">
        <f>(D88 - $N$3)/$N$4*10</f>
        <v>3.9983077617328524</v>
      </c>
      <c r="K88" s="7">
        <f>ROUND(I88, 1)</f>
        <v>4</v>
      </c>
    </row>
    <row r="89" spans="1:11" x14ac:dyDescent="0.25">
      <c r="A89" s="10" t="s">
        <v>233</v>
      </c>
      <c r="B89" s="7">
        <f>QUOTIENT(I89, 1)</f>
        <v>6</v>
      </c>
      <c r="D89">
        <v>626</v>
      </c>
      <c r="I89" s="10">
        <f>(D89 - $N$3)/$N$4*10</f>
        <v>6.7848601083032491</v>
      </c>
      <c r="K89" s="7">
        <f>ROUND(I89, 1)</f>
        <v>6.8</v>
      </c>
    </row>
    <row r="90" spans="1:11" x14ac:dyDescent="0.25">
      <c r="A90" s="10" t="s">
        <v>214</v>
      </c>
      <c r="B90" s="7">
        <f>QUOTIENT(I90, 1)</f>
        <v>4</v>
      </c>
      <c r="D90">
        <v>440</v>
      </c>
      <c r="I90" s="10">
        <f>(D90 - $N$3)/$N$4*10</f>
        <v>4.6864846570397116</v>
      </c>
      <c r="K90" s="7">
        <f>ROUND(I90, 1)</f>
        <v>4.7</v>
      </c>
    </row>
    <row r="91" spans="1:11" x14ac:dyDescent="0.25">
      <c r="A91" s="10" t="s">
        <v>216</v>
      </c>
      <c r="B91" s="7">
        <f>QUOTIENT(I91, 1)</f>
        <v>3</v>
      </c>
      <c r="D91">
        <v>365</v>
      </c>
      <c r="I91" s="10">
        <f>(D91 - $N$3)/$N$4*10</f>
        <v>3.8403655234657039</v>
      </c>
      <c r="K91" s="7">
        <f>ROUND(I91, 1)</f>
        <v>3.8</v>
      </c>
    </row>
    <row r="92" spans="1:11" x14ac:dyDescent="0.25">
      <c r="A92" s="10" t="s">
        <v>227</v>
      </c>
      <c r="B92" s="7">
        <f>QUOTIENT(I92, 1)</f>
        <v>7</v>
      </c>
      <c r="D92">
        <v>648</v>
      </c>
      <c r="I92" s="10">
        <f>(D92 - $N$3)/$N$4*10</f>
        <v>7.0330550541516246</v>
      </c>
      <c r="K92" s="7">
        <f>ROUND(I92, 1)</f>
        <v>7</v>
      </c>
    </row>
    <row r="93" spans="1:11" x14ac:dyDescent="0.25">
      <c r="A93" s="10" t="s">
        <v>229</v>
      </c>
      <c r="B93" s="7">
        <f>QUOTIENT(I93, 1)</f>
        <v>4</v>
      </c>
      <c r="D93">
        <v>418</v>
      </c>
      <c r="I93" s="10">
        <f>(D93 - $N$3)/$N$4*10</f>
        <v>4.4382897111913362</v>
      </c>
      <c r="K93" s="7">
        <f>ROUND(I93, 1)</f>
        <v>4.4000000000000004</v>
      </c>
    </row>
    <row r="94" spans="1:11" x14ac:dyDescent="0.25">
      <c r="A94" s="10" t="s">
        <v>210</v>
      </c>
      <c r="B94" s="7">
        <f>QUOTIENT(I94, 1)</f>
        <v>5</v>
      </c>
      <c r="D94">
        <v>482</v>
      </c>
      <c r="I94" s="10">
        <f>(D94 - $N$3)/$N$4*10</f>
        <v>5.1603113718411553</v>
      </c>
      <c r="K94" s="7">
        <f>ROUND(I94, 1)</f>
        <v>5.2</v>
      </c>
    </row>
    <row r="95" spans="1:11" x14ac:dyDescent="0.25">
      <c r="A95" s="10" t="s">
        <v>400</v>
      </c>
      <c r="B95" s="7">
        <f>QUOTIENT(I95, 1)</f>
        <v>6</v>
      </c>
      <c r="D95">
        <v>557</v>
      </c>
      <c r="I95" s="10">
        <f>(D95 - $N$3)/$N$4*10</f>
        <v>6.0064305054151621</v>
      </c>
      <c r="K95" s="7">
        <f>ROUND(I95, 1)</f>
        <v>6</v>
      </c>
    </row>
    <row r="96" spans="1:11" x14ac:dyDescent="0.25">
      <c r="A96" s="10" t="s">
        <v>222</v>
      </c>
      <c r="B96" s="7">
        <f>QUOTIENT(I96, 1)</f>
        <v>8</v>
      </c>
      <c r="D96">
        <v>805</v>
      </c>
      <c r="I96" s="10">
        <f>(D96 - $N$3)/$N$4*10</f>
        <v>8.8042644404332133</v>
      </c>
      <c r="K96" s="7">
        <f>ROUND(I96, 1)</f>
        <v>8.8000000000000007</v>
      </c>
    </row>
    <row r="97" spans="1:11" x14ac:dyDescent="0.25">
      <c r="A97" s="10" t="s">
        <v>220</v>
      </c>
      <c r="B97" s="7">
        <f>QUOTIENT(I97, 1)</f>
        <v>6</v>
      </c>
      <c r="D97">
        <v>634</v>
      </c>
      <c r="I97" s="10">
        <f>(D97 - $N$3)/$N$4*10</f>
        <v>6.8751128158844761</v>
      </c>
      <c r="K97" s="7">
        <f>ROUND(I97, 1)</f>
        <v>6.9</v>
      </c>
    </row>
    <row r="98" spans="1:11" x14ac:dyDescent="0.25">
      <c r="A98" s="10" t="s">
        <v>203</v>
      </c>
      <c r="B98" s="7">
        <f>QUOTIENT(I98, 1)</f>
        <v>7</v>
      </c>
      <c r="D98">
        <v>720</v>
      </c>
      <c r="I98" s="10">
        <f>(D98 - $N$3)/$N$4*10</f>
        <v>7.8453294223826706</v>
      </c>
      <c r="K98" s="7">
        <f>ROUND(I98, 1)</f>
        <v>7.8</v>
      </c>
    </row>
    <row r="99" spans="1:11" x14ac:dyDescent="0.25">
      <c r="A99" s="10" t="s">
        <v>225</v>
      </c>
      <c r="B99" s="7">
        <f>QUOTIENT(I99, 1)</f>
        <v>5</v>
      </c>
      <c r="D99">
        <v>471</v>
      </c>
      <c r="I99" s="10">
        <f>(D99 - $N$3)/$N$4*10</f>
        <v>5.0362138989169676</v>
      </c>
      <c r="K99" s="7">
        <f>ROUND(I99, 1)</f>
        <v>5</v>
      </c>
    </row>
    <row r="100" spans="1:11" x14ac:dyDescent="0.25">
      <c r="A100" s="10" t="s">
        <v>218</v>
      </c>
      <c r="B100" s="7">
        <f>QUOTIENT(I100, 1)</f>
        <v>7</v>
      </c>
      <c r="D100">
        <v>656</v>
      </c>
      <c r="I100" s="10">
        <f>(D100 - $N$3)/$N$4*10</f>
        <v>7.1233077617328524</v>
      </c>
      <c r="K100" s="7">
        <f>ROUND(I100, 1)</f>
        <v>7.1</v>
      </c>
    </row>
    <row r="101" spans="1:11" x14ac:dyDescent="0.25">
      <c r="A101" s="10" t="s">
        <v>235</v>
      </c>
      <c r="B101" s="7">
        <f>QUOTIENT(I101, 1)</f>
        <v>6</v>
      </c>
      <c r="D101">
        <v>645</v>
      </c>
      <c r="I101" s="10">
        <f>(D101 - $N$3)/$N$4*10</f>
        <v>6.9992102888086638</v>
      </c>
      <c r="K101" s="7">
        <f>ROUND(I101, 1)</f>
        <v>7</v>
      </c>
    </row>
    <row r="102" spans="1:11" x14ac:dyDescent="0.25">
      <c r="A102" s="10" t="s">
        <v>247</v>
      </c>
      <c r="B102" s="7">
        <f>QUOTIENT(I102, 1)</f>
        <v>5</v>
      </c>
      <c r="D102">
        <v>550</v>
      </c>
      <c r="I102" s="10">
        <f>(D102 - $N$3)/$N$4*10</f>
        <v>5.9274593862815887</v>
      </c>
      <c r="K102" s="7">
        <f>ROUND(I102, 1)</f>
        <v>5.9</v>
      </c>
    </row>
    <row r="103" spans="1:11" x14ac:dyDescent="0.25">
      <c r="A103" s="10" t="s">
        <v>243</v>
      </c>
      <c r="B103" s="7">
        <f>QUOTIENT(I103, 1)</f>
        <v>5</v>
      </c>
      <c r="D103">
        <v>521</v>
      </c>
      <c r="I103" s="10">
        <f>(D103 - $N$3)/$N$4*10</f>
        <v>5.60029332129964</v>
      </c>
      <c r="K103" s="7">
        <f>ROUND(I103, 1)</f>
        <v>5.6</v>
      </c>
    </row>
    <row r="104" spans="1:11" x14ac:dyDescent="0.25">
      <c r="A104" s="10" t="s">
        <v>373</v>
      </c>
      <c r="B104" s="7">
        <f>QUOTIENT(I104, 1)</f>
        <v>6</v>
      </c>
      <c r="D104">
        <v>605.70000000000005</v>
      </c>
      <c r="I104" s="10">
        <f>(D104 - $N$3)/$N$4*10</f>
        <v>6.5558438628158839</v>
      </c>
      <c r="K104" s="7">
        <f>ROUND(I104, 1)</f>
        <v>6.6</v>
      </c>
    </row>
    <row r="105" spans="1:11" x14ac:dyDescent="0.25">
      <c r="A105" s="10" t="s">
        <v>241</v>
      </c>
      <c r="B105" s="7">
        <f>QUOTIENT(I105, 1)</f>
        <v>5</v>
      </c>
      <c r="D105">
        <v>510</v>
      </c>
      <c r="I105" s="10">
        <f>(D105 - $N$3)/$N$4*10</f>
        <v>5.4761958483754514</v>
      </c>
      <c r="K105" s="7">
        <f>ROUND(I105, 1)</f>
        <v>5.5</v>
      </c>
    </row>
    <row r="106" spans="1:11" x14ac:dyDescent="0.25">
      <c r="A106" s="10" t="s">
        <v>237</v>
      </c>
      <c r="B106" s="7">
        <f>QUOTIENT(I106, 1)</f>
        <v>4</v>
      </c>
      <c r="D106">
        <v>410</v>
      </c>
      <c r="I106" s="10">
        <f>(D106 - $N$3)/$N$4*10</f>
        <v>4.3480370036101084</v>
      </c>
      <c r="K106" s="7">
        <f>ROUND(I106, 1)</f>
        <v>4.3</v>
      </c>
    </row>
    <row r="107" spans="1:11" x14ac:dyDescent="0.25">
      <c r="A107" s="10" t="s">
        <v>239</v>
      </c>
      <c r="B107" s="7">
        <f>QUOTIENT(I107, 1)</f>
        <v>4</v>
      </c>
      <c r="D107">
        <v>403</v>
      </c>
      <c r="I107" s="10">
        <f>(D107 - $N$3)/$N$4*10</f>
        <v>4.2690658844765341</v>
      </c>
      <c r="K107" s="7">
        <f>ROUND(I107, 1)</f>
        <v>4.3</v>
      </c>
    </row>
    <row r="108" spans="1:11" x14ac:dyDescent="0.25">
      <c r="A108" s="10" t="s">
        <v>371</v>
      </c>
      <c r="B108" s="7">
        <f>QUOTIENT(I108, 1)</f>
        <v>6</v>
      </c>
      <c r="D108">
        <v>638</v>
      </c>
      <c r="I108" s="10">
        <f>(D108 - $N$3)/$N$4*10</f>
        <v>6.9202391696750896</v>
      </c>
      <c r="K108" s="7">
        <f>ROUND(I108, 1)</f>
        <v>6.9</v>
      </c>
    </row>
    <row r="109" spans="1:11" x14ac:dyDescent="0.25">
      <c r="A109" s="10" t="s">
        <v>245</v>
      </c>
      <c r="B109" s="7">
        <f>QUOTIENT(I109, 1)</f>
        <v>8</v>
      </c>
      <c r="D109">
        <v>803</v>
      </c>
      <c r="I109" s="10">
        <f>(D109 - $N$3)/$N$4*10</f>
        <v>8.7817012635379061</v>
      </c>
      <c r="K109" s="7">
        <f>ROUND(I109, 1)</f>
        <v>8.8000000000000007</v>
      </c>
    </row>
    <row r="110" spans="1:11" x14ac:dyDescent="0.25">
      <c r="A110" s="10" t="s">
        <v>250</v>
      </c>
      <c r="B110" s="7">
        <f>QUOTIENT(I110, 1)</f>
        <v>8</v>
      </c>
      <c r="D110">
        <v>751</v>
      </c>
      <c r="I110" s="10">
        <f>(D110 - $N$3)/$N$4*10</f>
        <v>8.1950586642599283</v>
      </c>
      <c r="K110" s="7">
        <f>ROUND(I110, 1)</f>
        <v>8.1999999999999993</v>
      </c>
    </row>
    <row r="111" spans="1:11" x14ac:dyDescent="0.25">
      <c r="A111" s="10" t="s">
        <v>252</v>
      </c>
      <c r="B111" s="7">
        <f>QUOTIENT(I111, 1)</f>
        <v>6</v>
      </c>
      <c r="D111">
        <v>619</v>
      </c>
      <c r="I111" s="10">
        <f>(D111 - $N$3)/$N$4*10</f>
        <v>6.7058889891696749</v>
      </c>
      <c r="K111" s="7">
        <f>ROUND(I111, 1)</f>
        <v>6.7</v>
      </c>
    </row>
    <row r="112" spans="1:11" x14ac:dyDescent="0.25">
      <c r="A112" s="10" t="s">
        <v>254</v>
      </c>
      <c r="B112" s="7">
        <f>QUOTIENT(I112, 1)</f>
        <v>0</v>
      </c>
      <c r="D112">
        <v>111.52</v>
      </c>
      <c r="I112" s="10">
        <f>(D112 - $N$3)/$N$4*10</f>
        <v>0.98070848375451258</v>
      </c>
      <c r="K112" s="7">
        <f>ROUND(I112, 1)</f>
        <v>1</v>
      </c>
    </row>
    <row r="113" spans="1:11" x14ac:dyDescent="0.25">
      <c r="A113" s="10" t="s">
        <v>374</v>
      </c>
      <c r="B113" s="7">
        <f>QUOTIENT(I113, 1)</f>
        <v>2</v>
      </c>
      <c r="D113">
        <v>283</v>
      </c>
      <c r="I113" s="10">
        <f>(D113 - $N$3)/$N$4*10</f>
        <v>2.9152752707581229</v>
      </c>
      <c r="K113" s="7">
        <f>ROUND(I113, 1)</f>
        <v>2.9</v>
      </c>
    </row>
    <row r="114" spans="1:11" x14ac:dyDescent="0.25">
      <c r="A114" s="10" t="s">
        <v>269</v>
      </c>
      <c r="B114" s="7">
        <f>QUOTIENT(I114, 1)</f>
        <v>6</v>
      </c>
      <c r="D114">
        <v>605</v>
      </c>
      <c r="I114" s="10">
        <f>(D114 - $N$3)/$N$4*10</f>
        <v>6.5479467509025273</v>
      </c>
      <c r="K114" s="7">
        <f>ROUND(I114, 1)</f>
        <v>6.5</v>
      </c>
    </row>
    <row r="115" spans="1:11" x14ac:dyDescent="0.25">
      <c r="A115" s="10" t="s">
        <v>256</v>
      </c>
      <c r="B115" s="7">
        <f>QUOTIENT(I115, 1)</f>
        <v>7</v>
      </c>
      <c r="D115">
        <v>651</v>
      </c>
      <c r="I115" s="10">
        <f>(D115 - $N$3)/$N$4*10</f>
        <v>7.0668998194945845</v>
      </c>
      <c r="K115" s="7">
        <f>ROUND(I115, 1)</f>
        <v>7.1</v>
      </c>
    </row>
    <row r="116" spans="1:11" x14ac:dyDescent="0.25">
      <c r="A116" s="10" t="s">
        <v>258</v>
      </c>
      <c r="B116" s="7">
        <f>QUOTIENT(I116, 1)</f>
        <v>5</v>
      </c>
      <c r="D116">
        <v>510</v>
      </c>
      <c r="I116" s="10">
        <f>(D116 - $N$3)/$N$4*10</f>
        <v>5.4761958483754514</v>
      </c>
      <c r="K116" s="7">
        <f>ROUND(I116, 1)</f>
        <v>5.5</v>
      </c>
    </row>
    <row r="117" spans="1:11" x14ac:dyDescent="0.25">
      <c r="A117" s="10" t="s">
        <v>263</v>
      </c>
      <c r="B117" s="7">
        <f>QUOTIENT(I117, 1)</f>
        <v>6</v>
      </c>
      <c r="D117">
        <v>591</v>
      </c>
      <c r="I117" s="10">
        <f>(D117 - $N$3)/$N$4*10</f>
        <v>6.3900045126353788</v>
      </c>
      <c r="K117" s="7">
        <f>ROUND(I117, 1)</f>
        <v>6.4</v>
      </c>
    </row>
    <row r="118" spans="1:11" x14ac:dyDescent="0.25">
      <c r="A118" s="10" t="s">
        <v>267</v>
      </c>
      <c r="B118" s="7">
        <f>QUOTIENT(I118, 1)</f>
        <v>7</v>
      </c>
      <c r="D118">
        <v>682</v>
      </c>
      <c r="I118" s="10">
        <f>(D118 - $N$3)/$N$4*10</f>
        <v>7.4166290613718413</v>
      </c>
      <c r="K118" s="7">
        <f>ROUND(I118, 1)</f>
        <v>7.4</v>
      </c>
    </row>
    <row r="119" spans="1:11" x14ac:dyDescent="0.25">
      <c r="A119" s="10" t="s">
        <v>274</v>
      </c>
      <c r="B119" s="7">
        <f>QUOTIENT(I119, 1)</f>
        <v>7</v>
      </c>
      <c r="D119">
        <v>667</v>
      </c>
      <c r="I119" s="10">
        <f>(D119 - $N$3)/$N$4*10</f>
        <v>7.2474052346570392</v>
      </c>
      <c r="K119" s="7">
        <f>ROUND(I119, 1)</f>
        <v>7.2</v>
      </c>
    </row>
    <row r="120" spans="1:11" x14ac:dyDescent="0.25">
      <c r="A120" s="10" t="s">
        <v>426</v>
      </c>
      <c r="B120" s="7">
        <f>QUOTIENT(I120, 1)</f>
        <v>9</v>
      </c>
      <c r="D120">
        <v>838.53</v>
      </c>
      <c r="I120" s="10">
        <f>(D120 - $N$3)/$N$4*10</f>
        <v>9.1825361010830324</v>
      </c>
      <c r="K120" s="7">
        <f>ROUND(I120, 1)</f>
        <v>9.1999999999999993</v>
      </c>
    </row>
    <row r="121" spans="1:11" x14ac:dyDescent="0.25">
      <c r="A121" s="10" t="s">
        <v>277</v>
      </c>
      <c r="B121" s="7">
        <f>QUOTIENT(I121, 1)</f>
        <v>5</v>
      </c>
      <c r="D121">
        <v>528</v>
      </c>
      <c r="I121" s="10">
        <f>(D121 - $N$3)/$N$4*10</f>
        <v>5.6792644404332133</v>
      </c>
      <c r="K121" s="7">
        <f>ROUND(I121, 1)</f>
        <v>5.7</v>
      </c>
    </row>
    <row r="122" spans="1:11" x14ac:dyDescent="0.25">
      <c r="A122" s="10" t="s">
        <v>377</v>
      </c>
      <c r="B122" s="7">
        <f>QUOTIENT(I122, 1)</f>
        <v>8</v>
      </c>
      <c r="D122">
        <v>735</v>
      </c>
      <c r="I122" s="10">
        <f>(D122 - $N$3)/$N$4*10</f>
        <v>8.0145532490974727</v>
      </c>
      <c r="K122" s="7">
        <f>ROUND(I122, 1)</f>
        <v>8</v>
      </c>
    </row>
    <row r="123" spans="1:11" x14ac:dyDescent="0.25">
      <c r="A123" s="10" t="s">
        <v>282</v>
      </c>
      <c r="B123" s="7">
        <f>QUOTIENT(I123, 1)</f>
        <v>5</v>
      </c>
      <c r="D123">
        <v>505</v>
      </c>
      <c r="I123" s="10">
        <f>(D123 - $N$3)/$N$4*10</f>
        <v>5.4197879061371843</v>
      </c>
      <c r="K123" s="7">
        <f>ROUND(I123, 1)</f>
        <v>5.4</v>
      </c>
    </row>
    <row r="124" spans="1:11" x14ac:dyDescent="0.25">
      <c r="A124" s="10" t="s">
        <v>291</v>
      </c>
      <c r="B124" s="7">
        <f>QUOTIENT(I124, 1)</f>
        <v>7</v>
      </c>
      <c r="D124">
        <v>677</v>
      </c>
      <c r="I124" s="10">
        <f>(D124 - $N$3)/$N$4*10</f>
        <v>7.3602211191335742</v>
      </c>
      <c r="K124" s="7">
        <f>ROUND(I124, 1)</f>
        <v>7.4</v>
      </c>
    </row>
    <row r="125" spans="1:11" x14ac:dyDescent="0.25">
      <c r="A125" s="10" t="s">
        <v>305</v>
      </c>
      <c r="B125" s="7">
        <f>QUOTIENT(I125, 1)</f>
        <v>4</v>
      </c>
      <c r="D125">
        <v>394</v>
      </c>
      <c r="I125" s="10">
        <f>(D125 - $N$3)/$N$4*10</f>
        <v>4.1675315884476536</v>
      </c>
      <c r="K125" s="7">
        <f>ROUND(I125, 1)</f>
        <v>4.2</v>
      </c>
    </row>
    <row r="126" spans="1:11" x14ac:dyDescent="0.25">
      <c r="A126" s="10" t="s">
        <v>379</v>
      </c>
      <c r="B126" s="7">
        <f>QUOTIENT(I126, 1)</f>
        <v>3</v>
      </c>
      <c r="D126">
        <v>357</v>
      </c>
      <c r="I126" s="10">
        <f>(D126 - $N$3)/$N$4*10</f>
        <v>3.750112815884477</v>
      </c>
      <c r="K126" s="7">
        <f>ROUND(I126, 1)</f>
        <v>3.8</v>
      </c>
    </row>
    <row r="127" spans="1:11" x14ac:dyDescent="0.25">
      <c r="A127" s="10" t="s">
        <v>284</v>
      </c>
      <c r="B127" s="7">
        <f>QUOTIENT(I127, 1)</f>
        <v>9</v>
      </c>
      <c r="D127">
        <v>885.69</v>
      </c>
      <c r="I127" s="10">
        <f>(D127 - $N$3)/$N$4*10</f>
        <v>9.7145758122743686</v>
      </c>
      <c r="K127" s="7">
        <f>ROUND(I127, 1)</f>
        <v>9.6999999999999993</v>
      </c>
    </row>
    <row r="128" spans="1:11" x14ac:dyDescent="0.25">
      <c r="A128" s="10" t="s">
        <v>297</v>
      </c>
      <c r="B128" s="7">
        <f>QUOTIENT(I128, 1)</f>
        <v>5</v>
      </c>
      <c r="D128">
        <v>530</v>
      </c>
      <c r="I128" s="10">
        <f>(D128 - $N$3)/$N$4*10</f>
        <v>5.7018276173285196</v>
      </c>
      <c r="K128" s="7">
        <f>ROUND(I128, 1)</f>
        <v>5.7</v>
      </c>
    </row>
    <row r="129" spans="1:11" x14ac:dyDescent="0.25">
      <c r="A129" s="10" t="s">
        <v>299</v>
      </c>
      <c r="B129" s="7">
        <f>QUOTIENT(I129, 1)</f>
        <v>6</v>
      </c>
      <c r="D129">
        <v>606</v>
      </c>
      <c r="I129" s="10">
        <f>(D129 - $N$3)/$N$4*10</f>
        <v>6.5592283393501809</v>
      </c>
      <c r="K129" s="7">
        <f>ROUND(I129, 1)</f>
        <v>6.6</v>
      </c>
    </row>
    <row r="130" spans="1:11" x14ac:dyDescent="0.25">
      <c r="A130" s="10" t="s">
        <v>390</v>
      </c>
      <c r="B130" s="7">
        <f>QUOTIENT(I130, 1)</f>
        <v>5</v>
      </c>
      <c r="D130">
        <v>508</v>
      </c>
      <c r="I130" s="10">
        <f>(D130 - $N$3)/$N$4*10</f>
        <v>5.4536326714801451</v>
      </c>
      <c r="K130" s="7">
        <f>ROUND(I130, 1)</f>
        <v>5.5</v>
      </c>
    </row>
    <row r="131" spans="1:11" x14ac:dyDescent="0.25">
      <c r="A131" s="10" t="s">
        <v>427</v>
      </c>
      <c r="B131" s="7">
        <f>QUOTIENT(I131, 1)</f>
        <v>9</v>
      </c>
      <c r="D131">
        <v>838.54</v>
      </c>
      <c r="I131" s="10">
        <f>(D131 - $N$3)/$N$4*10</f>
        <v>9.1826489169675085</v>
      </c>
      <c r="K131" s="7">
        <f>ROUND(I131, 1)</f>
        <v>9.1999999999999993</v>
      </c>
    </row>
    <row r="132" spans="1:11" x14ac:dyDescent="0.25">
      <c r="A132" s="10" t="s">
        <v>381</v>
      </c>
      <c r="B132" s="7">
        <f>QUOTIENT(I132, 1)</f>
        <v>6</v>
      </c>
      <c r="D132">
        <v>578</v>
      </c>
      <c r="I132" s="10">
        <f>(D132 - $N$3)/$N$4*10</f>
        <v>6.2433438628158839</v>
      </c>
      <c r="K132" s="7">
        <f>ROUND(I132, 1)</f>
        <v>6.2</v>
      </c>
    </row>
    <row r="133" spans="1:11" x14ac:dyDescent="0.25">
      <c r="A133" s="10" t="s">
        <v>102</v>
      </c>
      <c r="B133" s="7">
        <f>QUOTIENT(I133, 1)</f>
        <v>5</v>
      </c>
      <c r="D133">
        <v>540</v>
      </c>
      <c r="I133" s="10">
        <f>(D133 - $N$3)/$N$4*10</f>
        <v>5.8146435018050537</v>
      </c>
      <c r="K133" s="7">
        <f>ROUND(I133, 1)</f>
        <v>5.8</v>
      </c>
    </row>
    <row r="134" spans="1:11" x14ac:dyDescent="0.25">
      <c r="A134" s="10" t="s">
        <v>369</v>
      </c>
      <c r="B134" s="7">
        <f>QUOTIENT(I134, 1)</f>
        <v>6</v>
      </c>
      <c r="D134">
        <v>644</v>
      </c>
      <c r="I134" s="10">
        <f>(D134 - $N$3)/$N$4*10</f>
        <v>6.9879287003610102</v>
      </c>
      <c r="K134" s="7">
        <f>ROUND(I134, 1)</f>
        <v>7</v>
      </c>
    </row>
    <row r="135" spans="1:11" x14ac:dyDescent="0.25">
      <c r="A135" s="10" t="s">
        <v>303</v>
      </c>
      <c r="B135" s="7">
        <f>QUOTIENT(I135, 1)</f>
        <v>0</v>
      </c>
      <c r="D135">
        <v>103.68</v>
      </c>
      <c r="I135" s="10">
        <f>(D135 - $N$3)/$N$4*10</f>
        <v>0.89226083032490977</v>
      </c>
      <c r="K135" s="7">
        <f>ROUND(I135, 1)</f>
        <v>0.9</v>
      </c>
    </row>
    <row r="136" spans="1:11" x14ac:dyDescent="0.25">
      <c r="A136" s="10" t="s">
        <v>301</v>
      </c>
      <c r="B136" s="7">
        <f>QUOTIENT(I136, 1)</f>
        <v>5</v>
      </c>
      <c r="D136">
        <v>523</v>
      </c>
      <c r="I136" s="10">
        <f>(D136 - $N$3)/$N$4*10</f>
        <v>5.6228564981949454</v>
      </c>
      <c r="K136" s="7">
        <f>ROUND(I136, 1)</f>
        <v>5.6</v>
      </c>
    </row>
    <row r="137" spans="1:11" x14ac:dyDescent="0.25">
      <c r="A137" s="10" t="s">
        <v>60</v>
      </c>
      <c r="B137" s="7">
        <f>QUOTIENT(I137, 1)</f>
        <v>6</v>
      </c>
      <c r="D137">
        <v>625</v>
      </c>
      <c r="I137" s="10">
        <f>(D137 - $N$3)/$N$4*10</f>
        <v>6.7735785198555956</v>
      </c>
      <c r="K137" s="7">
        <f>ROUND(I137, 1)</f>
        <v>6.8</v>
      </c>
    </row>
    <row r="138" spans="1:11" x14ac:dyDescent="0.25">
      <c r="A138" s="10" t="s">
        <v>314</v>
      </c>
      <c r="B138" s="7">
        <f>QUOTIENT(I138, 1)</f>
        <v>5</v>
      </c>
      <c r="D138">
        <v>469</v>
      </c>
      <c r="I138" s="10">
        <f>(D138 - $N$3)/$N$4*10</f>
        <v>5.0136507220216604</v>
      </c>
      <c r="K138" s="7">
        <f>ROUND(I138, 1)</f>
        <v>5</v>
      </c>
    </row>
    <row r="139" spans="1:11" x14ac:dyDescent="0.25">
      <c r="A139" s="10" t="s">
        <v>401</v>
      </c>
      <c r="B139" s="7">
        <f>QUOTIENT(I139, 1)</f>
        <v>5</v>
      </c>
      <c r="D139">
        <v>511</v>
      </c>
      <c r="I139" s="10">
        <f>(D139 - $N$3)/$N$4*10</f>
        <v>5.487477436823105</v>
      </c>
      <c r="K139" s="7">
        <f>ROUND(I139, 1)</f>
        <v>5.5</v>
      </c>
    </row>
    <row r="140" spans="1:11" x14ac:dyDescent="0.25">
      <c r="A140" s="10" t="s">
        <v>312</v>
      </c>
      <c r="B140" s="7">
        <f>QUOTIENT(I140, 1)</f>
        <v>7</v>
      </c>
      <c r="D140">
        <v>664</v>
      </c>
      <c r="I140" s="10">
        <f>(D140 - $N$3)/$N$4*10</f>
        <v>7.2135604693140802</v>
      </c>
      <c r="K140" s="7">
        <f>ROUND(I140, 1)</f>
        <v>7.2</v>
      </c>
    </row>
    <row r="141" spans="1:11" x14ac:dyDescent="0.25">
      <c r="A141" s="10" t="s">
        <v>318</v>
      </c>
      <c r="B141" s="7">
        <f>QUOTIENT(I141, 1)</f>
        <v>3</v>
      </c>
      <c r="D141">
        <v>365</v>
      </c>
      <c r="I141" s="10">
        <f>(D141 - $N$3)/$N$4*10</f>
        <v>3.8403655234657039</v>
      </c>
      <c r="K141" s="7">
        <f>ROUND(I141, 1)</f>
        <v>3.8</v>
      </c>
    </row>
    <row r="142" spans="1:11" x14ac:dyDescent="0.25">
      <c r="A142" s="10" t="s">
        <v>310</v>
      </c>
      <c r="B142" s="7">
        <f>QUOTIENT(I142, 1)</f>
        <v>5</v>
      </c>
      <c r="D142">
        <v>512</v>
      </c>
      <c r="I142" s="10">
        <f>(D142 - $N$3)/$N$4*10</f>
        <v>5.4987590252707585</v>
      </c>
      <c r="K142" s="7">
        <f>ROUND(I142, 1)</f>
        <v>5.5</v>
      </c>
    </row>
    <row r="143" spans="1:11" x14ac:dyDescent="0.25">
      <c r="A143" s="10" t="s">
        <v>384</v>
      </c>
      <c r="B143" s="7">
        <f>QUOTIENT(I143, 1)</f>
        <v>3</v>
      </c>
      <c r="D143">
        <v>357</v>
      </c>
      <c r="I143" s="10">
        <f>(D143 - $N$3)/$N$4*10</f>
        <v>3.750112815884477</v>
      </c>
      <c r="K143" s="7">
        <f>ROUND(I143, 1)</f>
        <v>3.8</v>
      </c>
    </row>
    <row r="144" spans="1:11" x14ac:dyDescent="0.25">
      <c r="A144" s="10" t="s">
        <v>323</v>
      </c>
      <c r="B144" s="7">
        <f>QUOTIENT(I144, 1)</f>
        <v>6</v>
      </c>
      <c r="D144">
        <v>574</v>
      </c>
      <c r="I144" s="10">
        <f>(D144 - $N$3)/$N$4*10</f>
        <v>6.1982175090252696</v>
      </c>
      <c r="K144" s="7">
        <f>ROUND(I144, 1)</f>
        <v>6.2</v>
      </c>
    </row>
    <row r="145" spans="1:11" x14ac:dyDescent="0.25">
      <c r="A145" s="10" t="s">
        <v>325</v>
      </c>
      <c r="B145" s="7">
        <f>QUOTIENT(I145, 1)</f>
        <v>7</v>
      </c>
      <c r="D145">
        <v>716</v>
      </c>
      <c r="I145" s="10">
        <f>(D145 - $N$3)/$N$4*10</f>
        <v>7.800203068592058</v>
      </c>
      <c r="K145" s="7">
        <f>ROUND(I145, 1)</f>
        <v>7.8</v>
      </c>
    </row>
    <row r="146" spans="1:11" x14ac:dyDescent="0.25">
      <c r="A146" s="10" t="s">
        <v>329</v>
      </c>
      <c r="B146" s="7">
        <f>QUOTIENT(I146, 1)</f>
        <v>4</v>
      </c>
      <c r="D146">
        <v>392</v>
      </c>
      <c r="I146" s="10">
        <f>(D146 - $N$3)/$N$4*10</f>
        <v>4.1449684115523473</v>
      </c>
      <c r="K146" s="7">
        <f>ROUND(I146, 1)</f>
        <v>4.0999999999999996</v>
      </c>
    </row>
    <row r="147" spans="1:11" x14ac:dyDescent="0.25">
      <c r="A147" s="10" t="s">
        <v>331</v>
      </c>
      <c r="B147" s="7">
        <f>QUOTIENT(I147, 1)</f>
        <v>7</v>
      </c>
      <c r="D147">
        <v>716</v>
      </c>
      <c r="I147" s="10">
        <f>(D147 - $N$3)/$N$4*10</f>
        <v>7.800203068592058</v>
      </c>
      <c r="K147" s="7">
        <f>ROUND(I147, 1)</f>
        <v>7.8</v>
      </c>
    </row>
    <row r="148" spans="1:11" x14ac:dyDescent="0.25">
      <c r="A148" s="10" t="s">
        <v>351</v>
      </c>
      <c r="B148" s="7">
        <f>QUOTIENT(I148, 1)</f>
        <v>7</v>
      </c>
      <c r="D148">
        <v>713</v>
      </c>
      <c r="I148" s="10">
        <f>(D148 - $N$3)/$N$4*10</f>
        <v>7.7663583032490973</v>
      </c>
      <c r="K148" s="7">
        <f>ROUND(I148, 1)</f>
        <v>7.8</v>
      </c>
    </row>
    <row r="149" spans="1:11" x14ac:dyDescent="0.25">
      <c r="A149" s="10" t="s">
        <v>411</v>
      </c>
      <c r="B149" s="7">
        <f>QUOTIENT(I149, 1)</f>
        <v>6</v>
      </c>
      <c r="D149">
        <v>594</v>
      </c>
      <c r="I149" s="10">
        <f>(D149 - $N$3)/$N$4*10</f>
        <v>6.4238492779783396</v>
      </c>
      <c r="K149" s="7">
        <f>ROUND(I149, 1)</f>
        <v>6.4</v>
      </c>
    </row>
    <row r="150" spans="1:11" x14ac:dyDescent="0.25">
      <c r="A150" s="10" t="s">
        <v>412</v>
      </c>
      <c r="B150" s="7">
        <f>QUOTIENT(I150, 1)</f>
        <v>7</v>
      </c>
      <c r="D150">
        <v>683</v>
      </c>
      <c r="I150" s="10">
        <f>(D150 - $N$3)/$N$4*10</f>
        <v>7.4279106498194949</v>
      </c>
      <c r="K150" s="7">
        <f>ROUND(I150, 1)</f>
        <v>7.4</v>
      </c>
    </row>
    <row r="151" spans="1:11" x14ac:dyDescent="0.25">
      <c r="A151" s="10" t="s">
        <v>333</v>
      </c>
      <c r="B151" s="7">
        <f>QUOTIENT(I151, 1)</f>
        <v>6</v>
      </c>
      <c r="D151">
        <v>601</v>
      </c>
      <c r="I151" s="10">
        <f>(D151 - $N$3)/$N$4*10</f>
        <v>6.5028203971119138</v>
      </c>
      <c r="K151" s="7">
        <f>ROUND(I151, 1)</f>
        <v>6.5</v>
      </c>
    </row>
    <row r="152" spans="1:11" x14ac:dyDescent="0.25">
      <c r="A152" s="10" t="s">
        <v>388</v>
      </c>
      <c r="B152" s="7">
        <f>QUOTIENT(I152, 1)</f>
        <v>6</v>
      </c>
      <c r="D152">
        <v>558</v>
      </c>
      <c r="I152" s="10">
        <f>(D152 - $N$3)/$N$4*10</f>
        <v>6.0177120938628157</v>
      </c>
      <c r="K152" s="7">
        <f>ROUND(I152, 1)</f>
        <v>6</v>
      </c>
    </row>
    <row r="153" spans="1:11" x14ac:dyDescent="0.25">
      <c r="A153" s="10" t="s">
        <v>413</v>
      </c>
      <c r="B153" s="7">
        <f>QUOTIENT(I153, 1)</f>
        <v>7</v>
      </c>
      <c r="D153">
        <v>728</v>
      </c>
      <c r="I153" s="10">
        <f>(D153 - $N$3)/$N$4*10</f>
        <v>7.9355821299638984</v>
      </c>
      <c r="K153" s="7">
        <f>ROUND(I153, 1)</f>
        <v>7.9</v>
      </c>
    </row>
    <row r="154" spans="1:11" x14ac:dyDescent="0.25">
      <c r="A154" s="10" t="s">
        <v>414</v>
      </c>
      <c r="B154" s="7">
        <f>QUOTIENT(I154, 1)</f>
        <v>7</v>
      </c>
      <c r="D154">
        <v>671</v>
      </c>
      <c r="I154" s="10">
        <f>(D154 - $N$3)/$N$4*10</f>
        <v>7.2925315884476536</v>
      </c>
      <c r="K154" s="7">
        <f>ROUND(I154, 1)</f>
        <v>7.3</v>
      </c>
    </row>
    <row r="155" spans="1:11" x14ac:dyDescent="0.25">
      <c r="A155" s="10" t="s">
        <v>348</v>
      </c>
      <c r="B155" s="7">
        <f>QUOTIENT(I155, 1)</f>
        <v>5</v>
      </c>
      <c r="D155">
        <v>526</v>
      </c>
      <c r="I155" s="10">
        <f>(D155 - $N$3)/$N$4*10</f>
        <v>5.6567012635379061</v>
      </c>
      <c r="K155" s="7">
        <f>ROUND(I155, 1)</f>
        <v>5.7</v>
      </c>
    </row>
    <row r="156" spans="1:11" x14ac:dyDescent="0.25">
      <c r="A156" s="10" t="s">
        <v>350</v>
      </c>
      <c r="B156" s="7">
        <f>QUOTIENT(I156, 1)</f>
        <v>4</v>
      </c>
      <c r="D156">
        <v>445</v>
      </c>
      <c r="I156" s="10">
        <f>(D156 - $N$3)/$N$4*10</f>
        <v>4.7428925992779787</v>
      </c>
      <c r="K156" s="7">
        <f>ROUND(I156, 1)</f>
        <v>4.7</v>
      </c>
    </row>
    <row r="157" spans="1:11" x14ac:dyDescent="0.25">
      <c r="B157" s="7">
        <f>SUM(B2:B156)</f>
        <v>869</v>
      </c>
      <c r="K157" s="7"/>
    </row>
    <row r="158" spans="1:11" x14ac:dyDescent="0.25">
      <c r="B158" s="7"/>
      <c r="K158" s="7"/>
    </row>
    <row r="159" spans="1:11" x14ac:dyDescent="0.25">
      <c r="B159" s="7"/>
      <c r="K159" s="7"/>
    </row>
    <row r="160" spans="1:11" x14ac:dyDescent="0.25">
      <c r="B160" s="7"/>
      <c r="K160" s="7"/>
    </row>
    <row r="161" spans="2:11" x14ac:dyDescent="0.25">
      <c r="B161" s="7"/>
      <c r="K161" s="7"/>
    </row>
    <row r="162" spans="2:11" x14ac:dyDescent="0.25">
      <c r="B162" s="7"/>
      <c r="K162" s="7"/>
    </row>
    <row r="163" spans="2:11" x14ac:dyDescent="0.25">
      <c r="B163" s="7"/>
      <c r="K163" s="7"/>
    </row>
  </sheetData>
  <sortState xmlns:xlrd2="http://schemas.microsoft.com/office/spreadsheetml/2017/richdata2" ref="A2:K156">
    <sortCondition ref="A2:A15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BF19B-B43B-416C-94DA-3643A107AAFF}">
  <dimension ref="A1:K191"/>
  <sheetViews>
    <sheetView topLeftCell="A155" workbookViewId="0">
      <selection activeCell="I2" sqref="I2:I190"/>
    </sheetView>
  </sheetViews>
  <sheetFormatPr defaultRowHeight="15" x14ac:dyDescent="0.25"/>
  <cols>
    <col min="1" max="1" width="29.85546875" style="10" customWidth="1"/>
    <col min="2" max="2" width="19" customWidth="1"/>
    <col min="7" max="7" width="10.5703125" bestFit="1" customWidth="1"/>
    <col min="9" max="9" width="18.28515625" customWidth="1"/>
    <col min="11" max="11" width="28.28515625" customWidth="1"/>
  </cols>
  <sheetData>
    <row r="1" spans="1:11" x14ac:dyDescent="0.25">
      <c r="B1" t="s">
        <v>407</v>
      </c>
      <c r="D1" t="s">
        <v>418</v>
      </c>
      <c r="I1" t="s">
        <v>406</v>
      </c>
      <c r="K1" t="s">
        <v>416</v>
      </c>
    </row>
    <row r="2" spans="1:11" x14ac:dyDescent="0.25">
      <c r="A2" s="10" t="s">
        <v>3</v>
      </c>
      <c r="B2" s="7">
        <f>QUOTIENT(I2, 1)</f>
        <v>7</v>
      </c>
      <c r="D2">
        <v>0.51100000000000001</v>
      </c>
      <c r="F2" t="s">
        <v>403</v>
      </c>
      <c r="G2" s="4">
        <f>(MAX(D2:D190))</f>
        <v>0.95699999999999996</v>
      </c>
      <c r="I2">
        <f>10 - (D2 - $G$3)/$G$4*10</f>
        <v>7.9218472468916517</v>
      </c>
      <c r="K2" s="7">
        <f>ROUND(I2, 1)</f>
        <v>7.9</v>
      </c>
    </row>
    <row r="3" spans="1:11" x14ac:dyDescent="0.25">
      <c r="A3" s="10" t="s">
        <v>7</v>
      </c>
      <c r="B3" s="7">
        <f t="shared" ref="B3:B66" si="0">QUOTIENT(I3, 1)</f>
        <v>2</v>
      </c>
      <c r="D3">
        <v>0.79500000000000004</v>
      </c>
      <c r="F3" t="s">
        <v>404</v>
      </c>
      <c r="G3" s="4">
        <f>(MIN(D2:D190))</f>
        <v>0.39400000000000002</v>
      </c>
      <c r="I3" s="10">
        <f t="shared" ref="I3:I66" si="1">10 - (D3 - $G$3)/$G$4*10</f>
        <v>2.8774422735346352</v>
      </c>
      <c r="K3" s="7">
        <f t="shared" ref="K3:K67" si="2">ROUND(I3, 1)</f>
        <v>2.9</v>
      </c>
    </row>
    <row r="4" spans="1:11" x14ac:dyDescent="0.25">
      <c r="A4" s="10" t="s">
        <v>93</v>
      </c>
      <c r="B4" s="7">
        <f t="shared" si="0"/>
        <v>3</v>
      </c>
      <c r="D4">
        <v>0.748</v>
      </c>
      <c r="F4" t="s">
        <v>405</v>
      </c>
      <c r="G4" s="6">
        <f>G2-G3</f>
        <v>0.56299999999999994</v>
      </c>
      <c r="I4" s="10">
        <f t="shared" si="1"/>
        <v>3.7122557726465368</v>
      </c>
      <c r="K4" s="7">
        <f t="shared" si="2"/>
        <v>3.7</v>
      </c>
    </row>
    <row r="5" spans="1:11" x14ac:dyDescent="0.25">
      <c r="A5" s="10" t="s">
        <v>9</v>
      </c>
      <c r="B5" s="7">
        <f t="shared" si="0"/>
        <v>1</v>
      </c>
      <c r="D5">
        <v>0.86799999999999999</v>
      </c>
      <c r="I5" s="10">
        <f t="shared" si="1"/>
        <v>1.5808170515097686</v>
      </c>
      <c r="K5" s="7">
        <f t="shared" si="2"/>
        <v>1.6</v>
      </c>
    </row>
    <row r="6" spans="1:11" x14ac:dyDescent="0.25">
      <c r="A6" s="10" t="s">
        <v>5</v>
      </c>
      <c r="B6" s="7">
        <f t="shared" si="0"/>
        <v>6</v>
      </c>
      <c r="D6">
        <v>0.58099999999999996</v>
      </c>
      <c r="I6" s="10">
        <f t="shared" si="1"/>
        <v>6.6785079928952049</v>
      </c>
      <c r="K6" s="7">
        <f t="shared" si="2"/>
        <v>6.7</v>
      </c>
    </row>
    <row r="7" spans="1:11" x14ac:dyDescent="0.25">
      <c r="A7" s="10" t="s">
        <v>353</v>
      </c>
      <c r="B7" s="7">
        <f t="shared" si="0"/>
        <v>3</v>
      </c>
      <c r="D7">
        <v>0.77800000000000002</v>
      </c>
      <c r="I7" s="10">
        <f t="shared" si="1"/>
        <v>3.1793960923623441</v>
      </c>
      <c r="K7" s="7">
        <f t="shared" si="2"/>
        <v>3.2</v>
      </c>
    </row>
    <row r="8" spans="1:11" x14ac:dyDescent="0.25">
      <c r="A8" s="10" t="s">
        <v>12</v>
      </c>
      <c r="B8" s="7">
        <f t="shared" si="0"/>
        <v>1</v>
      </c>
      <c r="D8">
        <v>0.84499999999999997</v>
      </c>
      <c r="I8" s="10">
        <f t="shared" si="1"/>
        <v>1.9893428063943155</v>
      </c>
      <c r="K8" s="7">
        <f t="shared" si="2"/>
        <v>2</v>
      </c>
    </row>
    <row r="9" spans="1:11" x14ac:dyDescent="0.25">
      <c r="A9" s="10" t="s">
        <v>14</v>
      </c>
      <c r="B9" s="7">
        <f t="shared" si="0"/>
        <v>3</v>
      </c>
      <c r="D9">
        <v>0.77600000000000002</v>
      </c>
      <c r="I9" s="10">
        <f t="shared" si="1"/>
        <v>3.2149200710479562</v>
      </c>
      <c r="K9" s="7">
        <f t="shared" si="2"/>
        <v>3.2</v>
      </c>
    </row>
    <row r="10" spans="1:11" x14ac:dyDescent="0.25">
      <c r="A10" s="10" t="s">
        <v>19</v>
      </c>
      <c r="B10" s="7">
        <f t="shared" si="0"/>
        <v>0</v>
      </c>
      <c r="D10">
        <v>0.94399999999999995</v>
      </c>
      <c r="I10" s="10">
        <f t="shared" si="1"/>
        <v>0.23090586145648295</v>
      </c>
      <c r="K10" s="7">
        <f t="shared" si="2"/>
        <v>0.2</v>
      </c>
    </row>
    <row r="11" spans="1:11" x14ac:dyDescent="0.25">
      <c r="A11" s="10" t="s">
        <v>21</v>
      </c>
      <c r="B11" s="7">
        <f t="shared" si="0"/>
        <v>0</v>
      </c>
      <c r="D11">
        <v>0.92200000000000004</v>
      </c>
      <c r="I11" s="10">
        <f t="shared" si="1"/>
        <v>0.62166962699822292</v>
      </c>
      <c r="K11" s="7">
        <f t="shared" si="2"/>
        <v>0.6</v>
      </c>
    </row>
    <row r="12" spans="1:11" x14ac:dyDescent="0.25">
      <c r="A12" s="10" t="s">
        <v>23</v>
      </c>
      <c r="B12" s="7">
        <f t="shared" si="0"/>
        <v>3</v>
      </c>
      <c r="D12">
        <v>0.75600000000000001</v>
      </c>
      <c r="I12" s="10">
        <f t="shared" si="1"/>
        <v>3.570159857904085</v>
      </c>
      <c r="K12" s="7">
        <f t="shared" si="2"/>
        <v>3.6</v>
      </c>
    </row>
    <row r="13" spans="1:11" x14ac:dyDescent="0.25">
      <c r="A13" s="10" t="s">
        <v>38</v>
      </c>
      <c r="B13" s="7">
        <f t="shared" si="0"/>
        <v>2</v>
      </c>
      <c r="D13">
        <v>0.81399999999999995</v>
      </c>
      <c r="I13" s="10">
        <f t="shared" si="1"/>
        <v>2.5399644760213143</v>
      </c>
      <c r="K13" s="7">
        <f t="shared" si="2"/>
        <v>2.5</v>
      </c>
    </row>
    <row r="14" spans="1:11" x14ac:dyDescent="0.25">
      <c r="A14" s="10" t="s">
        <v>36</v>
      </c>
      <c r="B14" s="7">
        <f t="shared" si="0"/>
        <v>1</v>
      </c>
      <c r="D14">
        <v>0.85199999999999998</v>
      </c>
      <c r="I14" s="10">
        <f t="shared" si="1"/>
        <v>1.8650088809946705</v>
      </c>
      <c r="K14" s="7">
        <f t="shared" si="2"/>
        <v>1.9</v>
      </c>
    </row>
    <row r="15" spans="1:11" x14ac:dyDescent="0.25">
      <c r="A15" s="10" t="s">
        <v>32</v>
      </c>
      <c r="B15" s="7">
        <f t="shared" si="0"/>
        <v>5</v>
      </c>
      <c r="D15">
        <v>0.63200000000000001</v>
      </c>
      <c r="I15" s="10">
        <f t="shared" si="1"/>
        <v>5.7726465364120774</v>
      </c>
      <c r="K15" s="7">
        <f t="shared" si="2"/>
        <v>5.8</v>
      </c>
    </row>
    <row r="16" spans="1:11" x14ac:dyDescent="0.25">
      <c r="A16" s="10" t="s">
        <v>50</v>
      </c>
      <c r="B16" s="7">
        <f t="shared" si="0"/>
        <v>2</v>
      </c>
      <c r="D16">
        <v>0.81399999999999995</v>
      </c>
      <c r="I16" s="10">
        <f t="shared" si="1"/>
        <v>2.5399644760213143</v>
      </c>
      <c r="K16" s="7">
        <f t="shared" si="2"/>
        <v>2.5</v>
      </c>
    </row>
    <row r="17" spans="1:11" x14ac:dyDescent="0.25">
      <c r="A17" s="10" t="s">
        <v>41</v>
      </c>
      <c r="B17" s="7">
        <f t="shared" si="0"/>
        <v>2</v>
      </c>
      <c r="D17">
        <v>0.82299999999999995</v>
      </c>
      <c r="I17" s="10">
        <f t="shared" si="1"/>
        <v>2.3801065719360572</v>
      </c>
      <c r="K17" s="7">
        <f t="shared" si="2"/>
        <v>2.4</v>
      </c>
    </row>
    <row r="18" spans="1:11" x14ac:dyDescent="0.25">
      <c r="A18" s="10" t="s">
        <v>27</v>
      </c>
      <c r="B18" s="7">
        <f t="shared" si="0"/>
        <v>0</v>
      </c>
      <c r="D18">
        <v>0.93100000000000005</v>
      </c>
      <c r="I18" s="10">
        <f t="shared" si="1"/>
        <v>0.46181172291296413</v>
      </c>
      <c r="K18" s="7">
        <f t="shared" si="2"/>
        <v>0.5</v>
      </c>
    </row>
    <row r="19" spans="1:11" x14ac:dyDescent="0.25">
      <c r="A19" s="10" t="s">
        <v>43</v>
      </c>
      <c r="B19" s="7">
        <f t="shared" si="0"/>
        <v>4</v>
      </c>
      <c r="D19">
        <v>0.71599999999999997</v>
      </c>
      <c r="I19" s="10">
        <f t="shared" si="1"/>
        <v>4.2806394316163408</v>
      </c>
      <c r="K19" s="7">
        <f t="shared" si="2"/>
        <v>4.3</v>
      </c>
    </row>
    <row r="20" spans="1:11" x14ac:dyDescent="0.25">
      <c r="A20" s="10" t="s">
        <v>29</v>
      </c>
      <c r="B20" s="7">
        <f t="shared" si="0"/>
        <v>7</v>
      </c>
      <c r="D20">
        <v>0.54500000000000004</v>
      </c>
      <c r="I20" s="10">
        <f t="shared" si="1"/>
        <v>7.3179396092362339</v>
      </c>
      <c r="K20" s="7">
        <f t="shared" si="2"/>
        <v>7.3</v>
      </c>
    </row>
    <row r="21" spans="1:11" x14ac:dyDescent="0.25">
      <c r="A21" s="10" t="s">
        <v>53</v>
      </c>
      <c r="B21" s="7">
        <f t="shared" si="0"/>
        <v>5</v>
      </c>
      <c r="D21">
        <v>0.65400000000000003</v>
      </c>
      <c r="I21" s="10">
        <f t="shared" si="1"/>
        <v>5.3818827708703374</v>
      </c>
      <c r="K21" s="7">
        <f t="shared" si="2"/>
        <v>5.4</v>
      </c>
    </row>
    <row r="22" spans="1:11" x14ac:dyDescent="0.25">
      <c r="A22" s="10" t="s">
        <v>356</v>
      </c>
      <c r="B22" s="7">
        <f t="shared" si="0"/>
        <v>4</v>
      </c>
      <c r="D22">
        <v>0.71799999999999997</v>
      </c>
      <c r="I22" s="10">
        <f t="shared" si="1"/>
        <v>4.2451154529307287</v>
      </c>
      <c r="K22" s="7">
        <f t="shared" si="2"/>
        <v>4.2</v>
      </c>
    </row>
    <row r="23" spans="1:11" x14ac:dyDescent="0.25">
      <c r="A23" s="10" t="s">
        <v>355</v>
      </c>
      <c r="B23" s="7">
        <f t="shared" si="0"/>
        <v>3</v>
      </c>
      <c r="D23">
        <v>0.78</v>
      </c>
      <c r="I23" s="10">
        <f t="shared" si="1"/>
        <v>3.1438721136767311</v>
      </c>
      <c r="K23" s="7">
        <f t="shared" si="2"/>
        <v>3.1</v>
      </c>
    </row>
    <row r="24" spans="1:11" x14ac:dyDescent="0.25">
      <c r="A24" s="10" t="s">
        <v>55</v>
      </c>
      <c r="B24" s="7">
        <f t="shared" si="0"/>
        <v>3</v>
      </c>
      <c r="D24">
        <v>0.73499999999999999</v>
      </c>
      <c r="I24" s="10">
        <f t="shared" si="1"/>
        <v>3.9431616341030198</v>
      </c>
      <c r="K24" s="7">
        <f t="shared" si="2"/>
        <v>3.9</v>
      </c>
    </row>
    <row r="25" spans="1:11" x14ac:dyDescent="0.25">
      <c r="A25" s="10" t="s">
        <v>48</v>
      </c>
      <c r="B25" s="7">
        <f t="shared" si="0"/>
        <v>3</v>
      </c>
      <c r="D25">
        <v>0.76500000000000001</v>
      </c>
      <c r="I25" s="10">
        <f t="shared" si="1"/>
        <v>3.4103019538188271</v>
      </c>
      <c r="K25" s="7">
        <f t="shared" si="2"/>
        <v>3.4</v>
      </c>
    </row>
    <row r="26" spans="1:11" x14ac:dyDescent="0.25">
      <c r="A26" s="10" t="s">
        <v>357</v>
      </c>
      <c r="B26" s="7">
        <f t="shared" si="0"/>
        <v>2</v>
      </c>
      <c r="D26">
        <v>0.83799999999999997</v>
      </c>
      <c r="I26" s="10">
        <f t="shared" si="1"/>
        <v>2.1136767317939604</v>
      </c>
      <c r="K26" s="7">
        <f>ROUND(I26, 1)</f>
        <v>2.1</v>
      </c>
    </row>
    <row r="27" spans="1:11" x14ac:dyDescent="0.25">
      <c r="A27" s="10" t="s">
        <v>34</v>
      </c>
      <c r="B27" s="7">
        <f t="shared" si="0"/>
        <v>2</v>
      </c>
      <c r="D27">
        <v>0.81599999999999995</v>
      </c>
      <c r="I27" s="10">
        <f t="shared" si="1"/>
        <v>2.5044404973357022</v>
      </c>
      <c r="K27" s="7">
        <f t="shared" si="2"/>
        <v>2.5</v>
      </c>
    </row>
    <row r="28" spans="1:11" x14ac:dyDescent="0.25">
      <c r="A28" s="10" t="s">
        <v>354</v>
      </c>
      <c r="B28" s="7">
        <f t="shared" si="0"/>
        <v>8</v>
      </c>
      <c r="D28">
        <v>0.45200000000000001</v>
      </c>
      <c r="I28" s="10">
        <f t="shared" si="1"/>
        <v>8.9698046181172284</v>
      </c>
      <c r="K28" s="7">
        <f t="shared" si="2"/>
        <v>9</v>
      </c>
    </row>
    <row r="29" spans="1:11" x14ac:dyDescent="0.25">
      <c r="A29" s="10" t="s">
        <v>25</v>
      </c>
      <c r="B29" s="7">
        <f t="shared" si="0"/>
        <v>9</v>
      </c>
      <c r="D29">
        <v>0.433</v>
      </c>
      <c r="I29" s="10">
        <f t="shared" si="1"/>
        <v>9.3072824156305511</v>
      </c>
      <c r="K29" s="7">
        <f t="shared" si="2"/>
        <v>9.3000000000000007</v>
      </c>
    </row>
    <row r="30" spans="1:11" x14ac:dyDescent="0.25">
      <c r="A30" s="10" t="s">
        <v>360</v>
      </c>
      <c r="B30" s="7">
        <f t="shared" si="0"/>
        <v>5</v>
      </c>
      <c r="D30">
        <v>0.66500000000000004</v>
      </c>
      <c r="I30" s="10">
        <f t="shared" si="1"/>
        <v>5.1865008880994665</v>
      </c>
      <c r="K30" s="7">
        <f t="shared" si="2"/>
        <v>5.2</v>
      </c>
    </row>
    <row r="31" spans="1:11" x14ac:dyDescent="0.25">
      <c r="A31" s="10" t="s">
        <v>177</v>
      </c>
      <c r="B31" s="7">
        <f t="shared" si="0"/>
        <v>6</v>
      </c>
      <c r="D31">
        <v>0.59399999999999997</v>
      </c>
      <c r="I31" s="10">
        <f t="shared" si="1"/>
        <v>6.4476021314387211</v>
      </c>
      <c r="K31" s="7">
        <f t="shared" si="2"/>
        <v>6.4</v>
      </c>
    </row>
    <row r="32" spans="1:11" x14ac:dyDescent="0.25">
      <c r="A32" s="10" t="s">
        <v>67</v>
      </c>
      <c r="B32" s="7">
        <f t="shared" si="0"/>
        <v>6</v>
      </c>
      <c r="D32">
        <v>0.56299999999999994</v>
      </c>
      <c r="I32" s="10">
        <f t="shared" si="1"/>
        <v>6.9982238010657207</v>
      </c>
      <c r="K32" s="7">
        <f t="shared" si="2"/>
        <v>7</v>
      </c>
    </row>
    <row r="33" spans="1:11" x14ac:dyDescent="0.25">
      <c r="A33" s="10" t="s">
        <v>58</v>
      </c>
      <c r="B33" s="7">
        <f t="shared" si="0"/>
        <v>0</v>
      </c>
      <c r="D33">
        <v>0.92900000000000005</v>
      </c>
      <c r="I33" s="10">
        <f t="shared" si="1"/>
        <v>0.49733570159857798</v>
      </c>
      <c r="K33" s="7">
        <f t="shared" si="2"/>
        <v>0.5</v>
      </c>
    </row>
    <row r="34" spans="1:11" x14ac:dyDescent="0.25">
      <c r="A34" s="10" t="s">
        <v>358</v>
      </c>
      <c r="B34" s="7">
        <f t="shared" si="0"/>
        <v>9</v>
      </c>
      <c r="D34">
        <v>0.39700000000000002</v>
      </c>
      <c r="I34" s="10">
        <f t="shared" si="1"/>
        <v>9.946714031971581</v>
      </c>
      <c r="K34" s="7">
        <f t="shared" si="2"/>
        <v>9.9</v>
      </c>
    </row>
    <row r="35" spans="1:11" x14ac:dyDescent="0.25">
      <c r="A35" s="10" t="s">
        <v>308</v>
      </c>
      <c r="B35" s="7">
        <f t="shared" si="0"/>
        <v>9</v>
      </c>
      <c r="D35">
        <v>0.39800000000000002</v>
      </c>
      <c r="I35" s="10">
        <f t="shared" si="1"/>
        <v>9.9289520426287741</v>
      </c>
      <c r="K35" s="7">
        <f t="shared" si="2"/>
        <v>9.9</v>
      </c>
    </row>
    <row r="36" spans="1:11" x14ac:dyDescent="0.25">
      <c r="A36" s="10" t="s">
        <v>62</v>
      </c>
      <c r="B36" s="7">
        <f t="shared" si="0"/>
        <v>1</v>
      </c>
      <c r="D36">
        <v>0.85099999999999998</v>
      </c>
      <c r="I36" s="10">
        <f t="shared" si="1"/>
        <v>1.8827708703374775</v>
      </c>
      <c r="K36" s="7">
        <f t="shared" si="2"/>
        <v>1.9</v>
      </c>
    </row>
    <row r="37" spans="1:11" x14ac:dyDescent="0.25">
      <c r="A37" s="10" t="s">
        <v>64</v>
      </c>
      <c r="B37" s="7">
        <f t="shared" si="0"/>
        <v>3</v>
      </c>
      <c r="D37">
        <v>0.76100000000000001</v>
      </c>
      <c r="I37" s="10">
        <f t="shared" si="1"/>
        <v>3.481349911190053</v>
      </c>
      <c r="K37" s="7">
        <f t="shared" si="2"/>
        <v>3.5</v>
      </c>
    </row>
    <row r="38" spans="1:11" x14ac:dyDescent="0.25">
      <c r="A38" s="10" t="s">
        <v>72</v>
      </c>
      <c r="B38" s="7">
        <f t="shared" si="0"/>
        <v>3</v>
      </c>
      <c r="D38">
        <v>0.76700000000000002</v>
      </c>
      <c r="I38" s="10">
        <f t="shared" si="1"/>
        <v>3.3747779751332141</v>
      </c>
      <c r="K38" s="7">
        <f t="shared" si="2"/>
        <v>3.4</v>
      </c>
    </row>
    <row r="39" spans="1:11" x14ac:dyDescent="0.25">
      <c r="A39" s="10" t="s">
        <v>74</v>
      </c>
      <c r="B39" s="7">
        <f t="shared" si="0"/>
        <v>7</v>
      </c>
      <c r="D39">
        <v>0.55400000000000005</v>
      </c>
      <c r="I39" s="10">
        <f t="shared" si="1"/>
        <v>7.158081705150976</v>
      </c>
      <c r="K39" s="7">
        <f t="shared" si="2"/>
        <v>7.2</v>
      </c>
    </row>
    <row r="40" spans="1:11" x14ac:dyDescent="0.25">
      <c r="A40" s="10" t="s">
        <v>70</v>
      </c>
      <c r="B40" s="7">
        <f>QUOTIENT(I40, 1)</f>
        <v>6</v>
      </c>
      <c r="D40">
        <v>0.57399999999999995</v>
      </c>
      <c r="I40" s="10">
        <f t="shared" si="1"/>
        <v>6.8028419182948499</v>
      </c>
      <c r="K40" s="7">
        <f t="shared" si="2"/>
        <v>6.8</v>
      </c>
    </row>
    <row r="41" spans="1:11" x14ac:dyDescent="0.25">
      <c r="A41" s="10" t="s">
        <v>399</v>
      </c>
      <c r="B41" s="7">
        <f t="shared" si="0"/>
        <v>8</v>
      </c>
      <c r="D41">
        <v>0.48</v>
      </c>
      <c r="I41" s="10">
        <f t="shared" si="1"/>
        <v>8.4724689165186504</v>
      </c>
      <c r="K41" s="7">
        <f>ROUND(I41, 1)</f>
        <v>8.5</v>
      </c>
    </row>
    <row r="42" spans="1:11" x14ac:dyDescent="0.25">
      <c r="A42" s="10" t="s">
        <v>361</v>
      </c>
      <c r="B42" s="7">
        <f t="shared" si="0"/>
        <v>2</v>
      </c>
      <c r="D42">
        <v>0.81</v>
      </c>
      <c r="I42" s="10">
        <f t="shared" si="1"/>
        <v>2.6110124333925384</v>
      </c>
      <c r="K42" s="7">
        <f t="shared" si="2"/>
        <v>2.6</v>
      </c>
    </row>
    <row r="43" spans="1:11" x14ac:dyDescent="0.25">
      <c r="A43" s="10" t="s">
        <v>145</v>
      </c>
      <c r="B43" s="7">
        <f t="shared" si="0"/>
        <v>1</v>
      </c>
      <c r="D43">
        <v>0.85099999999999998</v>
      </c>
      <c r="I43" s="10">
        <f t="shared" si="1"/>
        <v>1.8827708703374775</v>
      </c>
      <c r="K43" s="7">
        <f t="shared" si="2"/>
        <v>1.9</v>
      </c>
    </row>
    <row r="44" spans="1:11" x14ac:dyDescent="0.25">
      <c r="A44" s="10" t="s">
        <v>78</v>
      </c>
      <c r="B44" s="7">
        <f t="shared" si="0"/>
        <v>3</v>
      </c>
      <c r="D44">
        <v>0.78300000000000003</v>
      </c>
      <c r="I44" s="10">
        <f t="shared" si="1"/>
        <v>3.0905861456483121</v>
      </c>
      <c r="K44" s="7">
        <f t="shared" si="2"/>
        <v>3.1</v>
      </c>
    </row>
    <row r="45" spans="1:11" x14ac:dyDescent="0.25">
      <c r="A45" s="10" t="s">
        <v>80</v>
      </c>
      <c r="B45" s="7">
        <f t="shared" si="0"/>
        <v>1</v>
      </c>
      <c r="D45">
        <v>0.88700000000000001</v>
      </c>
      <c r="I45" s="10">
        <f t="shared" si="1"/>
        <v>1.2433392539964476</v>
      </c>
      <c r="K45" s="7">
        <f t="shared" si="2"/>
        <v>1.2</v>
      </c>
    </row>
    <row r="46" spans="1:11" x14ac:dyDescent="0.25">
      <c r="A46" s="10" t="s">
        <v>82</v>
      </c>
      <c r="B46" s="7">
        <f t="shared" si="0"/>
        <v>1</v>
      </c>
      <c r="D46">
        <v>0.9</v>
      </c>
      <c r="I46" s="10">
        <f t="shared" si="1"/>
        <v>1.0124333925399629</v>
      </c>
      <c r="K46" s="7">
        <f t="shared" si="2"/>
        <v>1</v>
      </c>
    </row>
    <row r="47" spans="1:11" x14ac:dyDescent="0.25">
      <c r="A47" s="10" t="s">
        <v>359</v>
      </c>
      <c r="B47" s="7">
        <f t="shared" si="0"/>
        <v>7</v>
      </c>
      <c r="D47">
        <v>0.53800000000000003</v>
      </c>
      <c r="I47" s="10">
        <f t="shared" si="1"/>
        <v>7.4422735346358788</v>
      </c>
      <c r="K47" s="7">
        <f t="shared" si="2"/>
        <v>7.4</v>
      </c>
    </row>
    <row r="48" spans="1:11" x14ac:dyDescent="0.25">
      <c r="A48" s="10" t="s">
        <v>90</v>
      </c>
      <c r="B48" s="7">
        <f t="shared" si="0"/>
        <v>0</v>
      </c>
      <c r="D48">
        <v>0.94</v>
      </c>
      <c r="I48" s="10">
        <f t="shared" si="1"/>
        <v>0.30195381882770889</v>
      </c>
      <c r="K48" s="7">
        <f t="shared" si="2"/>
        <v>0.3</v>
      </c>
    </row>
    <row r="49" spans="1:11" x14ac:dyDescent="0.25">
      <c r="A49" s="10" t="s">
        <v>86</v>
      </c>
      <c r="B49" s="7">
        <f t="shared" si="0"/>
        <v>7</v>
      </c>
      <c r="D49">
        <v>0.52400000000000002</v>
      </c>
      <c r="I49" s="10">
        <f t="shared" si="1"/>
        <v>7.6909413854351687</v>
      </c>
      <c r="K49" s="7">
        <f t="shared" si="2"/>
        <v>7.7</v>
      </c>
    </row>
    <row r="50" spans="1:11" x14ac:dyDescent="0.25">
      <c r="A50" s="10" t="s">
        <v>88</v>
      </c>
      <c r="B50" s="7">
        <f t="shared" si="0"/>
        <v>3</v>
      </c>
      <c r="D50">
        <v>0.74199999999999999</v>
      </c>
      <c r="I50" s="10">
        <f t="shared" si="1"/>
        <v>3.8188277087033748</v>
      </c>
      <c r="K50" s="7">
        <f>ROUND(I50, 1)</f>
        <v>3.8</v>
      </c>
    </row>
    <row r="51" spans="1:11" x14ac:dyDescent="0.25">
      <c r="A51" s="10" t="s">
        <v>362</v>
      </c>
      <c r="B51" s="7">
        <f t="shared" si="0"/>
        <v>3</v>
      </c>
      <c r="D51">
        <v>0.75600000000000001</v>
      </c>
      <c r="I51" s="10">
        <f t="shared" si="1"/>
        <v>3.570159857904085</v>
      </c>
      <c r="K51" s="7">
        <f t="shared" si="2"/>
        <v>3.6</v>
      </c>
    </row>
    <row r="52" spans="1:11" x14ac:dyDescent="0.25">
      <c r="A52" s="10" t="s">
        <v>95</v>
      </c>
      <c r="B52" s="7">
        <f t="shared" si="0"/>
        <v>3</v>
      </c>
      <c r="D52">
        <v>0.75900000000000001</v>
      </c>
      <c r="I52" s="10">
        <f t="shared" si="1"/>
        <v>3.516873889875666</v>
      </c>
      <c r="K52" s="7">
        <f t="shared" si="2"/>
        <v>3.5</v>
      </c>
    </row>
    <row r="53" spans="1:11" x14ac:dyDescent="0.25">
      <c r="A53" s="10" t="s">
        <v>97</v>
      </c>
      <c r="B53" s="7">
        <f t="shared" si="0"/>
        <v>4</v>
      </c>
      <c r="D53">
        <v>0.70699999999999996</v>
      </c>
      <c r="I53" s="10">
        <f t="shared" si="1"/>
        <v>4.4404973357015987</v>
      </c>
      <c r="K53" s="7">
        <f t="shared" si="2"/>
        <v>4.4000000000000004</v>
      </c>
    </row>
    <row r="54" spans="1:11" x14ac:dyDescent="0.25">
      <c r="A54" s="10" t="s">
        <v>380</v>
      </c>
      <c r="B54" s="7">
        <f t="shared" si="0"/>
        <v>5</v>
      </c>
      <c r="D54">
        <v>0.67300000000000004</v>
      </c>
      <c r="I54" s="10">
        <f t="shared" si="1"/>
        <v>5.0444049733570147</v>
      </c>
      <c r="K54" s="7">
        <f t="shared" si="2"/>
        <v>5</v>
      </c>
    </row>
    <row r="55" spans="1:11" x14ac:dyDescent="0.25">
      <c r="A55" s="10" t="s">
        <v>365</v>
      </c>
      <c r="B55" s="7">
        <f t="shared" si="0"/>
        <v>6</v>
      </c>
      <c r="D55">
        <v>0.59199999999999997</v>
      </c>
      <c r="I55" s="10">
        <f t="shared" si="1"/>
        <v>6.483126110124334</v>
      </c>
      <c r="K55" s="7">
        <f t="shared" si="2"/>
        <v>6.5</v>
      </c>
    </row>
    <row r="56" spans="1:11" x14ac:dyDescent="0.25">
      <c r="A56" s="10" t="s">
        <v>99</v>
      </c>
      <c r="B56" s="7">
        <f t="shared" si="0"/>
        <v>8</v>
      </c>
      <c r="D56">
        <v>0.45900000000000002</v>
      </c>
      <c r="I56" s="10">
        <f t="shared" si="1"/>
        <v>8.8454706927175835</v>
      </c>
      <c r="K56" s="7">
        <f t="shared" si="2"/>
        <v>8.8000000000000007</v>
      </c>
    </row>
    <row r="57" spans="1:11" x14ac:dyDescent="0.25">
      <c r="A57" s="10" t="s">
        <v>104</v>
      </c>
      <c r="B57" s="7">
        <f t="shared" si="0"/>
        <v>1</v>
      </c>
      <c r="D57">
        <v>0.89200000000000002</v>
      </c>
      <c r="I57" s="10">
        <f t="shared" si="1"/>
        <v>1.1545293072824148</v>
      </c>
      <c r="K57" s="7">
        <f t="shared" si="2"/>
        <v>1.2</v>
      </c>
    </row>
    <row r="58" spans="1:11" x14ac:dyDescent="0.25">
      <c r="A58" s="10" t="s">
        <v>303</v>
      </c>
      <c r="B58" s="7">
        <f t="shared" si="0"/>
        <v>6</v>
      </c>
      <c r="D58">
        <v>0.61099999999999999</v>
      </c>
      <c r="I58" s="10">
        <f t="shared" si="1"/>
        <v>6.1456483126110131</v>
      </c>
      <c r="K58" s="7">
        <f>ROUND(I58, 1)</f>
        <v>6.1</v>
      </c>
    </row>
    <row r="59" spans="1:11" x14ac:dyDescent="0.25">
      <c r="A59" s="10" t="s">
        <v>106</v>
      </c>
      <c r="B59" s="7">
        <f t="shared" si="0"/>
        <v>8</v>
      </c>
      <c r="D59">
        <v>0.48499999999999999</v>
      </c>
      <c r="I59" s="10">
        <f t="shared" si="1"/>
        <v>8.3836589698046176</v>
      </c>
      <c r="K59" s="7">
        <f t="shared" si="2"/>
        <v>8.4</v>
      </c>
    </row>
    <row r="60" spans="1:11" x14ac:dyDescent="0.25">
      <c r="A60" s="10" t="s">
        <v>110</v>
      </c>
      <c r="B60" s="7">
        <f t="shared" si="0"/>
        <v>3</v>
      </c>
      <c r="D60">
        <v>0.74299999999999999</v>
      </c>
      <c r="I60" s="10">
        <f t="shared" si="1"/>
        <v>3.8010657193605679</v>
      </c>
      <c r="K60" s="7">
        <f t="shared" si="2"/>
        <v>3.8</v>
      </c>
    </row>
    <row r="61" spans="1:11" x14ac:dyDescent="0.25">
      <c r="A61" s="10" t="s">
        <v>108</v>
      </c>
      <c r="B61" s="7">
        <f t="shared" si="0"/>
        <v>0</v>
      </c>
      <c r="D61">
        <v>0.93799999999999994</v>
      </c>
      <c r="I61" s="10">
        <f t="shared" si="1"/>
        <v>0.33747779751332097</v>
      </c>
      <c r="K61" s="7">
        <f t="shared" si="2"/>
        <v>0.3</v>
      </c>
    </row>
    <row r="62" spans="1:11" x14ac:dyDescent="0.25">
      <c r="A62" s="10" t="s">
        <v>112</v>
      </c>
      <c r="B62" s="7">
        <f t="shared" si="0"/>
        <v>0</v>
      </c>
      <c r="D62">
        <v>0.90100000000000002</v>
      </c>
      <c r="I62" s="10">
        <f t="shared" si="1"/>
        <v>0.99467140319715774</v>
      </c>
      <c r="K62" s="7">
        <f t="shared" si="2"/>
        <v>1</v>
      </c>
    </row>
    <row r="63" spans="1:11" x14ac:dyDescent="0.25">
      <c r="A63" s="10" t="s">
        <v>115</v>
      </c>
      <c r="B63" s="7">
        <f t="shared" si="0"/>
        <v>4</v>
      </c>
      <c r="D63">
        <v>0.70299999999999996</v>
      </c>
      <c r="I63" s="10">
        <f t="shared" si="1"/>
        <v>4.5115452930728246</v>
      </c>
      <c r="K63" s="7">
        <f t="shared" si="2"/>
        <v>4.5</v>
      </c>
    </row>
    <row r="64" spans="1:11" x14ac:dyDescent="0.25">
      <c r="A64" s="10" t="s">
        <v>125</v>
      </c>
      <c r="B64" s="7">
        <f t="shared" si="0"/>
        <v>8</v>
      </c>
      <c r="D64">
        <v>0.496</v>
      </c>
      <c r="I64" s="10">
        <f t="shared" si="1"/>
        <v>8.1882770870337485</v>
      </c>
      <c r="K64" s="7">
        <f t="shared" si="2"/>
        <v>8.1999999999999993</v>
      </c>
    </row>
    <row r="65" spans="1:11" x14ac:dyDescent="0.25">
      <c r="A65" s="10" t="s">
        <v>119</v>
      </c>
      <c r="B65" s="7">
        <f t="shared" si="0"/>
        <v>2</v>
      </c>
      <c r="D65">
        <v>0.81200000000000006</v>
      </c>
      <c r="I65" s="10">
        <f t="shared" si="1"/>
        <v>2.5754884547069254</v>
      </c>
      <c r="K65" s="7">
        <f t="shared" si="2"/>
        <v>2.6</v>
      </c>
    </row>
    <row r="66" spans="1:11" x14ac:dyDescent="0.25">
      <c r="A66" s="10" t="s">
        <v>84</v>
      </c>
      <c r="B66" s="7">
        <f t="shared" si="0"/>
        <v>0</v>
      </c>
      <c r="D66">
        <v>0.94699999999999995</v>
      </c>
      <c r="I66" s="10">
        <f t="shared" si="1"/>
        <v>0.17761989342806395</v>
      </c>
      <c r="K66" s="7">
        <f>ROUND(I66, 1)</f>
        <v>0.2</v>
      </c>
    </row>
    <row r="67" spans="1:11" x14ac:dyDescent="0.25">
      <c r="A67" s="10" t="s">
        <v>121</v>
      </c>
      <c r="B67" s="7">
        <f t="shared" ref="B67:B130" si="3">QUOTIENT(I67, 1)</f>
        <v>6</v>
      </c>
      <c r="D67">
        <v>0.61099999999999999</v>
      </c>
      <c r="I67" s="10">
        <f t="shared" ref="I67:I130" si="4">10 - (D67 - $G$3)/$G$4*10</f>
        <v>6.1456483126110131</v>
      </c>
      <c r="K67" s="7">
        <f t="shared" si="2"/>
        <v>6.1</v>
      </c>
    </row>
    <row r="68" spans="1:11" x14ac:dyDescent="0.25">
      <c r="A68" s="10" t="s">
        <v>130</v>
      </c>
      <c r="B68" s="7">
        <f t="shared" si="3"/>
        <v>1</v>
      </c>
      <c r="D68">
        <v>0.88800000000000001</v>
      </c>
      <c r="I68" s="10">
        <f t="shared" si="4"/>
        <v>1.2255772646536407</v>
      </c>
      <c r="K68" s="7">
        <f t="shared" ref="K68:K77" si="5">ROUND(I68, 1)</f>
        <v>1.2</v>
      </c>
    </row>
    <row r="69" spans="1:11" x14ac:dyDescent="0.25">
      <c r="A69" s="10" t="s">
        <v>132</v>
      </c>
      <c r="B69" s="7">
        <f t="shared" si="3"/>
        <v>3</v>
      </c>
      <c r="D69">
        <v>0.77900000000000003</v>
      </c>
      <c r="I69" s="10">
        <f t="shared" si="4"/>
        <v>3.1616341030195372</v>
      </c>
      <c r="K69" s="7">
        <f t="shared" si="5"/>
        <v>3.2</v>
      </c>
    </row>
    <row r="70" spans="1:11" x14ac:dyDescent="0.25">
      <c r="A70" s="10" t="s">
        <v>136</v>
      </c>
      <c r="B70" s="7">
        <f t="shared" si="3"/>
        <v>5</v>
      </c>
      <c r="D70">
        <v>0.66300000000000003</v>
      </c>
      <c r="I70" s="10">
        <f t="shared" si="4"/>
        <v>5.2220248667850795</v>
      </c>
      <c r="K70" s="7">
        <f t="shared" si="5"/>
        <v>5.2</v>
      </c>
    </row>
    <row r="71" spans="1:11" x14ac:dyDescent="0.25">
      <c r="A71" s="10" t="s">
        <v>123</v>
      </c>
      <c r="B71" s="7">
        <f t="shared" si="3"/>
        <v>8</v>
      </c>
      <c r="D71">
        <v>0.47699999999999998</v>
      </c>
      <c r="I71" s="10">
        <f t="shared" si="4"/>
        <v>8.5257548845470694</v>
      </c>
      <c r="K71" s="7">
        <f t="shared" si="5"/>
        <v>8.5</v>
      </c>
    </row>
    <row r="72" spans="1:11" x14ac:dyDescent="0.25">
      <c r="A72" s="10" t="s">
        <v>127</v>
      </c>
      <c r="B72" s="7">
        <f t="shared" si="3"/>
        <v>8</v>
      </c>
      <c r="D72">
        <v>0.48</v>
      </c>
      <c r="I72" s="10">
        <f t="shared" si="4"/>
        <v>8.4724689165186504</v>
      </c>
      <c r="K72" s="7">
        <f t="shared" si="5"/>
        <v>8.5</v>
      </c>
    </row>
    <row r="73" spans="1:11" x14ac:dyDescent="0.25">
      <c r="A73" s="10" t="s">
        <v>140</v>
      </c>
      <c r="B73" s="7">
        <f t="shared" si="3"/>
        <v>4</v>
      </c>
      <c r="D73">
        <v>0.68200000000000005</v>
      </c>
      <c r="I73" s="10">
        <f t="shared" si="4"/>
        <v>4.8845470692717576</v>
      </c>
      <c r="K73" s="7">
        <f t="shared" si="5"/>
        <v>4.9000000000000004</v>
      </c>
    </row>
    <row r="74" spans="1:11" x14ac:dyDescent="0.25">
      <c r="A74" s="10" t="s">
        <v>147</v>
      </c>
      <c r="B74" s="7">
        <f t="shared" si="3"/>
        <v>7</v>
      </c>
      <c r="D74">
        <v>0.51</v>
      </c>
      <c r="I74" s="10">
        <f t="shared" si="4"/>
        <v>7.9396092362344586</v>
      </c>
      <c r="K74" s="7">
        <f t="shared" si="5"/>
        <v>7.9</v>
      </c>
    </row>
    <row r="75" spans="1:11" x14ac:dyDescent="0.25">
      <c r="A75" s="10" t="s">
        <v>143</v>
      </c>
      <c r="B75" s="7">
        <f t="shared" si="3"/>
        <v>5</v>
      </c>
      <c r="D75">
        <v>0.63400000000000001</v>
      </c>
      <c r="I75" s="10">
        <f t="shared" si="4"/>
        <v>5.7371225577264653</v>
      </c>
      <c r="K75" s="7">
        <f t="shared" si="5"/>
        <v>5.7</v>
      </c>
    </row>
    <row r="76" spans="1:11" x14ac:dyDescent="0.25">
      <c r="A76" s="10" t="s">
        <v>366</v>
      </c>
      <c r="B76" s="7">
        <f t="shared" si="3"/>
        <v>0</v>
      </c>
      <c r="D76">
        <v>0.94899999999999995</v>
      </c>
      <c r="I76" s="10">
        <f t="shared" si="4"/>
        <v>0.14209591474245187</v>
      </c>
      <c r="K76" s="7">
        <f t="shared" si="5"/>
        <v>0.1</v>
      </c>
    </row>
    <row r="77" spans="1:11" x14ac:dyDescent="0.25">
      <c r="A77" s="10" t="s">
        <v>149</v>
      </c>
      <c r="B77" s="7">
        <f t="shared" si="3"/>
        <v>1</v>
      </c>
      <c r="D77">
        <v>0.85399999999999998</v>
      </c>
      <c r="I77" s="10">
        <f t="shared" si="4"/>
        <v>1.8294849023090585</v>
      </c>
      <c r="K77" s="7">
        <f t="shared" si="5"/>
        <v>1.8</v>
      </c>
    </row>
    <row r="78" spans="1:11" x14ac:dyDescent="0.25">
      <c r="A78" s="10" t="s">
        <v>159</v>
      </c>
      <c r="B78" s="7">
        <f t="shared" si="3"/>
        <v>0</v>
      </c>
      <c r="D78">
        <v>0.94899999999999995</v>
      </c>
      <c r="I78" s="10">
        <f t="shared" si="4"/>
        <v>0.14209591474245187</v>
      </c>
      <c r="K78" s="7">
        <f>ROUND(I78, 1)</f>
        <v>0.1</v>
      </c>
    </row>
    <row r="79" spans="1:11" x14ac:dyDescent="0.25">
      <c r="A79" s="10" t="s">
        <v>153</v>
      </c>
      <c r="B79" s="7">
        <f t="shared" si="3"/>
        <v>5</v>
      </c>
      <c r="D79">
        <v>0.64500000000000002</v>
      </c>
      <c r="I79" s="10">
        <f t="shared" si="4"/>
        <v>5.5417406749555944</v>
      </c>
      <c r="K79" s="7">
        <f t="shared" ref="K79:K85" si="6">ROUND(I79, 1)</f>
        <v>5.5</v>
      </c>
    </row>
    <row r="80" spans="1:11" x14ac:dyDescent="0.25">
      <c r="A80" s="10" t="s">
        <v>151</v>
      </c>
      <c r="B80" s="7">
        <f t="shared" si="3"/>
        <v>4</v>
      </c>
      <c r="D80">
        <v>0.71799999999999997</v>
      </c>
      <c r="I80" s="10">
        <f t="shared" si="4"/>
        <v>4.2451154529307287</v>
      </c>
      <c r="K80" s="7">
        <f t="shared" si="6"/>
        <v>4.2</v>
      </c>
    </row>
    <row r="81" spans="1:11" x14ac:dyDescent="0.25">
      <c r="A81" s="10" t="s">
        <v>420</v>
      </c>
      <c r="B81" s="7">
        <f t="shared" si="3"/>
        <v>3</v>
      </c>
      <c r="D81">
        <v>0.78300000000000003</v>
      </c>
      <c r="I81" s="10">
        <f t="shared" si="4"/>
        <v>3.0905861456483121</v>
      </c>
      <c r="K81" s="7">
        <f t="shared" si="6"/>
        <v>3.1</v>
      </c>
    </row>
    <row r="82" spans="1:11" x14ac:dyDescent="0.25">
      <c r="A82" s="10" t="s">
        <v>157</v>
      </c>
      <c r="B82" s="7">
        <f t="shared" si="3"/>
        <v>5</v>
      </c>
      <c r="D82">
        <v>0.67400000000000004</v>
      </c>
      <c r="I82" s="10">
        <f t="shared" si="4"/>
        <v>5.0266429840142086</v>
      </c>
      <c r="K82" s="7">
        <f t="shared" si="6"/>
        <v>5</v>
      </c>
    </row>
    <row r="83" spans="1:11" x14ac:dyDescent="0.25">
      <c r="A83" s="10" t="s">
        <v>117</v>
      </c>
      <c r="B83" s="7">
        <f t="shared" si="3"/>
        <v>0</v>
      </c>
      <c r="D83">
        <v>0.95499999999999996</v>
      </c>
      <c r="I83" s="10">
        <f t="shared" si="4"/>
        <v>3.5523978685613855E-2</v>
      </c>
      <c r="K83" s="7">
        <f t="shared" si="6"/>
        <v>0</v>
      </c>
    </row>
    <row r="84" spans="1:11" x14ac:dyDescent="0.25">
      <c r="A84" s="10" t="s">
        <v>161</v>
      </c>
      <c r="B84" s="7">
        <f t="shared" si="3"/>
        <v>0</v>
      </c>
      <c r="D84">
        <v>0.91900000000000004</v>
      </c>
      <c r="I84" s="10">
        <f t="shared" si="4"/>
        <v>0.67495559502664193</v>
      </c>
      <c r="K84" s="7">
        <f t="shared" si="6"/>
        <v>0.7</v>
      </c>
    </row>
    <row r="85" spans="1:11" x14ac:dyDescent="0.25">
      <c r="A85" s="10" t="s">
        <v>163</v>
      </c>
      <c r="B85" s="7">
        <f t="shared" si="3"/>
        <v>1</v>
      </c>
      <c r="D85">
        <v>0.89200000000000002</v>
      </c>
      <c r="I85" s="10">
        <f t="shared" si="4"/>
        <v>1.1545293072824148</v>
      </c>
      <c r="K85" s="7">
        <f t="shared" si="6"/>
        <v>1.2</v>
      </c>
    </row>
    <row r="86" spans="1:11" x14ac:dyDescent="0.25">
      <c r="A86" s="10" t="s">
        <v>165</v>
      </c>
      <c r="B86" s="7">
        <f t="shared" si="3"/>
        <v>3</v>
      </c>
      <c r="D86">
        <v>0.73399999999999999</v>
      </c>
      <c r="I86" s="10">
        <f t="shared" si="4"/>
        <v>3.9609236234458258</v>
      </c>
      <c r="K86" s="7">
        <f>ROUND(I86, 1)</f>
        <v>4</v>
      </c>
    </row>
    <row r="87" spans="1:11" x14ac:dyDescent="0.25">
      <c r="A87" s="10" t="s">
        <v>169</v>
      </c>
      <c r="B87" s="7">
        <f t="shared" si="3"/>
        <v>0</v>
      </c>
      <c r="D87">
        <v>0.91900000000000004</v>
      </c>
      <c r="I87" s="10">
        <f t="shared" si="4"/>
        <v>0.67495559502664193</v>
      </c>
      <c r="K87" s="7">
        <f t="shared" ref="K87:K92" si="7">ROUND(I87, 1)</f>
        <v>0.7</v>
      </c>
    </row>
    <row r="88" spans="1:11" x14ac:dyDescent="0.25">
      <c r="A88" s="10" t="s">
        <v>167</v>
      </c>
      <c r="B88" s="7">
        <f t="shared" si="3"/>
        <v>4</v>
      </c>
      <c r="D88">
        <v>0.72899999999999998</v>
      </c>
      <c r="I88" s="10">
        <f t="shared" si="4"/>
        <v>4.0497335701598578</v>
      </c>
      <c r="K88" s="7">
        <f t="shared" si="7"/>
        <v>4</v>
      </c>
    </row>
    <row r="89" spans="1:11" x14ac:dyDescent="0.25">
      <c r="A89" s="10" t="s">
        <v>171</v>
      </c>
      <c r="B89" s="7">
        <f t="shared" si="3"/>
        <v>2</v>
      </c>
      <c r="D89">
        <v>0.82499999999999996</v>
      </c>
      <c r="I89" s="10">
        <f t="shared" si="4"/>
        <v>2.3445825932504452</v>
      </c>
      <c r="K89" s="7">
        <f t="shared" si="7"/>
        <v>2.2999999999999998</v>
      </c>
    </row>
    <row r="90" spans="1:11" x14ac:dyDescent="0.25">
      <c r="A90" s="10" t="s">
        <v>173</v>
      </c>
      <c r="B90" s="7">
        <f t="shared" si="3"/>
        <v>6</v>
      </c>
      <c r="D90">
        <v>0.60099999999999998</v>
      </c>
      <c r="I90" s="10">
        <f t="shared" si="4"/>
        <v>6.3232682060390761</v>
      </c>
      <c r="K90" s="7">
        <f t="shared" si="7"/>
        <v>6.3</v>
      </c>
    </row>
    <row r="91" spans="1:11" x14ac:dyDescent="0.25">
      <c r="A91" s="10" t="s">
        <v>179</v>
      </c>
      <c r="B91" s="7">
        <f t="shared" si="3"/>
        <v>5</v>
      </c>
      <c r="D91">
        <v>0.63</v>
      </c>
      <c r="I91" s="10">
        <f t="shared" si="4"/>
        <v>5.8081705150976912</v>
      </c>
      <c r="K91" s="7">
        <f t="shared" si="7"/>
        <v>5.8</v>
      </c>
    </row>
    <row r="92" spans="1:11" x14ac:dyDescent="0.25">
      <c r="A92" s="10" t="s">
        <v>427</v>
      </c>
      <c r="B92" s="7">
        <f t="shared" si="3"/>
        <v>0</v>
      </c>
      <c r="D92">
        <v>0.91600000000000004</v>
      </c>
      <c r="I92" s="10">
        <f t="shared" si="4"/>
        <v>0.72824156305506094</v>
      </c>
      <c r="K92" s="7">
        <f t="shared" si="7"/>
        <v>0.7</v>
      </c>
    </row>
    <row r="93" spans="1:11" x14ac:dyDescent="0.25">
      <c r="A93" s="10" t="s">
        <v>183</v>
      </c>
      <c r="B93" s="7">
        <f t="shared" si="3"/>
        <v>2</v>
      </c>
      <c r="D93">
        <v>0.80600000000000005</v>
      </c>
      <c r="I93" s="10">
        <f t="shared" si="4"/>
        <v>2.6820603907637643</v>
      </c>
      <c r="K93" s="7">
        <f>ROUND(I93, 1)</f>
        <v>2.7</v>
      </c>
    </row>
    <row r="94" spans="1:11" x14ac:dyDescent="0.25">
      <c r="A94" s="10" t="s">
        <v>175</v>
      </c>
      <c r="B94" s="7">
        <f t="shared" si="3"/>
        <v>4</v>
      </c>
      <c r="D94">
        <v>0.69699999999999995</v>
      </c>
      <c r="I94" s="10">
        <f t="shared" si="4"/>
        <v>4.6181172291296635</v>
      </c>
      <c r="K94" s="7">
        <f t="shared" ref="K94:K100" si="8">ROUND(I94, 1)</f>
        <v>4.5999999999999996</v>
      </c>
    </row>
    <row r="95" spans="1:11" x14ac:dyDescent="0.25">
      <c r="A95" s="10" t="s">
        <v>422</v>
      </c>
      <c r="B95" s="7">
        <f t="shared" si="3"/>
        <v>6</v>
      </c>
      <c r="D95">
        <v>0.61299999999999999</v>
      </c>
      <c r="I95" s="10">
        <f t="shared" si="4"/>
        <v>6.1101243339254001</v>
      </c>
      <c r="K95" s="7">
        <f t="shared" si="8"/>
        <v>6.1</v>
      </c>
    </row>
    <row r="96" spans="1:11" x14ac:dyDescent="0.25">
      <c r="A96" s="10" t="s">
        <v>201</v>
      </c>
      <c r="B96" s="7">
        <f t="shared" si="3"/>
        <v>1</v>
      </c>
      <c r="D96">
        <v>0.86599999999999999</v>
      </c>
      <c r="I96" s="10">
        <f t="shared" si="4"/>
        <v>1.6163410301953824</v>
      </c>
      <c r="K96" s="7">
        <f t="shared" si="8"/>
        <v>1.6</v>
      </c>
    </row>
    <row r="97" spans="1:11" x14ac:dyDescent="0.25">
      <c r="A97" s="10" t="s">
        <v>186</v>
      </c>
      <c r="B97" s="7">
        <f t="shared" si="3"/>
        <v>3</v>
      </c>
      <c r="D97">
        <v>0.74399999999999999</v>
      </c>
      <c r="I97" s="10">
        <f t="shared" si="4"/>
        <v>3.7833037300177619</v>
      </c>
      <c r="K97" s="7">
        <f t="shared" si="8"/>
        <v>3.8</v>
      </c>
    </row>
    <row r="98" spans="1:11" x14ac:dyDescent="0.25">
      <c r="A98" s="10" t="s">
        <v>195</v>
      </c>
      <c r="B98" s="7">
        <f t="shared" si="3"/>
        <v>7</v>
      </c>
      <c r="D98">
        <v>0.52700000000000002</v>
      </c>
      <c r="I98" s="10">
        <f t="shared" si="4"/>
        <v>7.6376554174067497</v>
      </c>
      <c r="K98" s="7">
        <f t="shared" si="8"/>
        <v>7.6</v>
      </c>
    </row>
    <row r="99" spans="1:11" x14ac:dyDescent="0.25">
      <c r="A99" s="10" t="s">
        <v>188</v>
      </c>
      <c r="B99" s="7">
        <f t="shared" si="3"/>
        <v>8</v>
      </c>
      <c r="D99">
        <v>0.48</v>
      </c>
      <c r="I99" s="10">
        <f t="shared" si="4"/>
        <v>8.4724689165186504</v>
      </c>
      <c r="K99" s="7">
        <f t="shared" si="8"/>
        <v>8.5</v>
      </c>
    </row>
    <row r="100" spans="1:11" x14ac:dyDescent="0.25">
      <c r="A100" s="10" t="s">
        <v>190</v>
      </c>
      <c r="B100" s="7">
        <f t="shared" si="3"/>
        <v>4</v>
      </c>
      <c r="D100">
        <v>0.72399999999999998</v>
      </c>
      <c r="I100" s="10">
        <f t="shared" si="4"/>
        <v>4.1385435168738907</v>
      </c>
      <c r="K100" s="7">
        <f t="shared" si="8"/>
        <v>4.0999999999999996</v>
      </c>
    </row>
    <row r="101" spans="1:11" x14ac:dyDescent="0.25">
      <c r="A101" s="10" t="s">
        <v>192</v>
      </c>
      <c r="B101" s="7">
        <f t="shared" si="3"/>
        <v>0</v>
      </c>
      <c r="D101">
        <v>0.91900000000000004</v>
      </c>
      <c r="I101" s="10">
        <f t="shared" si="4"/>
        <v>0.67495559502664193</v>
      </c>
      <c r="K101" s="7">
        <f>ROUND(I101, 1)</f>
        <v>0.7</v>
      </c>
    </row>
    <row r="102" spans="1:11" x14ac:dyDescent="0.25">
      <c r="A102" s="10" t="s">
        <v>197</v>
      </c>
      <c r="B102" s="7">
        <f t="shared" si="3"/>
        <v>1</v>
      </c>
      <c r="D102">
        <v>0.88200000000000001</v>
      </c>
      <c r="I102" s="10">
        <f t="shared" si="4"/>
        <v>1.3321492007104787</v>
      </c>
      <c r="K102" s="7">
        <f t="shared" ref="K102:K165" si="9">ROUND(I102, 1)</f>
        <v>1.3</v>
      </c>
    </row>
    <row r="103" spans="1:11" x14ac:dyDescent="0.25">
      <c r="A103" s="10" t="s">
        <v>199</v>
      </c>
      <c r="B103" s="7">
        <f t="shared" si="3"/>
        <v>0</v>
      </c>
      <c r="D103">
        <v>0.91600000000000004</v>
      </c>
      <c r="I103" s="10">
        <f t="shared" si="4"/>
        <v>0.72824156305506094</v>
      </c>
      <c r="K103" s="7">
        <f t="shared" si="9"/>
        <v>0.7</v>
      </c>
    </row>
    <row r="104" spans="1:11" x14ac:dyDescent="0.25">
      <c r="A104" s="10" t="s">
        <v>206</v>
      </c>
      <c r="B104" s="7">
        <f t="shared" si="3"/>
        <v>7</v>
      </c>
      <c r="D104">
        <v>0.52800000000000002</v>
      </c>
      <c r="I104" s="10">
        <f t="shared" si="4"/>
        <v>7.6198934280639428</v>
      </c>
      <c r="K104" s="7">
        <f t="shared" si="9"/>
        <v>7.6</v>
      </c>
    </row>
    <row r="105" spans="1:11" x14ac:dyDescent="0.25">
      <c r="A105" s="10" t="s">
        <v>231</v>
      </c>
      <c r="B105" s="7">
        <f t="shared" si="3"/>
        <v>8</v>
      </c>
      <c r="D105">
        <v>0.48299999999999998</v>
      </c>
      <c r="I105" s="10">
        <f t="shared" si="4"/>
        <v>8.4191829484902314</v>
      </c>
      <c r="K105" s="7">
        <f t="shared" si="9"/>
        <v>8.4</v>
      </c>
    </row>
    <row r="106" spans="1:11" x14ac:dyDescent="0.25">
      <c r="A106" s="10" t="s">
        <v>233</v>
      </c>
      <c r="B106" s="7">
        <f t="shared" si="3"/>
        <v>2</v>
      </c>
      <c r="D106">
        <v>0.81</v>
      </c>
      <c r="I106" s="10">
        <f t="shared" si="4"/>
        <v>2.6110124333925384</v>
      </c>
      <c r="K106" s="7">
        <f t="shared" si="9"/>
        <v>2.6</v>
      </c>
    </row>
    <row r="107" spans="1:11" x14ac:dyDescent="0.25">
      <c r="A107" s="10" t="s">
        <v>208</v>
      </c>
      <c r="B107" s="7">
        <f t="shared" si="3"/>
        <v>3</v>
      </c>
      <c r="D107">
        <v>0.74</v>
      </c>
      <c r="I107" s="10">
        <f t="shared" si="4"/>
        <v>3.8543516873889869</v>
      </c>
      <c r="K107" s="7">
        <f t="shared" si="9"/>
        <v>3.9</v>
      </c>
    </row>
    <row r="108" spans="1:11" x14ac:dyDescent="0.25">
      <c r="A108" s="10" t="s">
        <v>214</v>
      </c>
      <c r="B108" s="7">
        <f t="shared" si="3"/>
        <v>9</v>
      </c>
      <c r="D108">
        <v>0.434</v>
      </c>
      <c r="I108" s="10">
        <f t="shared" si="4"/>
        <v>9.2895204262877442</v>
      </c>
      <c r="K108" s="7">
        <f t="shared" si="9"/>
        <v>9.3000000000000007</v>
      </c>
    </row>
    <row r="109" spans="1:11" x14ac:dyDescent="0.25">
      <c r="A109" s="10" t="s">
        <v>216</v>
      </c>
      <c r="B109" s="7">
        <f t="shared" si="3"/>
        <v>1</v>
      </c>
      <c r="D109">
        <v>0.89500000000000002</v>
      </c>
      <c r="I109" s="10">
        <f t="shared" si="4"/>
        <v>1.1012433392539958</v>
      </c>
      <c r="K109" s="7">
        <f t="shared" si="9"/>
        <v>1.1000000000000001</v>
      </c>
    </row>
    <row r="110" spans="1:11" x14ac:dyDescent="0.25">
      <c r="A110" s="10" t="s">
        <v>370</v>
      </c>
      <c r="B110" s="7">
        <f t="shared" si="3"/>
        <v>4</v>
      </c>
      <c r="D110">
        <v>0.70399999999999996</v>
      </c>
      <c r="I110" s="10">
        <f t="shared" si="4"/>
        <v>4.4937833037300177</v>
      </c>
      <c r="K110" s="7">
        <f t="shared" si="9"/>
        <v>4.5</v>
      </c>
    </row>
    <row r="111" spans="1:11" x14ac:dyDescent="0.25">
      <c r="A111" s="10" t="s">
        <v>227</v>
      </c>
      <c r="B111" s="7">
        <f t="shared" si="3"/>
        <v>7</v>
      </c>
      <c r="D111">
        <v>0.54600000000000004</v>
      </c>
      <c r="I111" s="10">
        <f t="shared" si="4"/>
        <v>7.3001776198934278</v>
      </c>
      <c r="K111" s="7">
        <f t="shared" si="9"/>
        <v>7.3</v>
      </c>
    </row>
    <row r="112" spans="1:11" x14ac:dyDescent="0.25">
      <c r="A112" s="10" t="s">
        <v>229</v>
      </c>
      <c r="B112" s="7">
        <f t="shared" si="3"/>
        <v>2</v>
      </c>
      <c r="D112">
        <v>0.80400000000000005</v>
      </c>
      <c r="I112" s="10">
        <f t="shared" si="4"/>
        <v>2.7175843694493773</v>
      </c>
      <c r="K112" s="7">
        <f t="shared" si="9"/>
        <v>2.7</v>
      </c>
    </row>
    <row r="113" spans="1:11" x14ac:dyDescent="0.25">
      <c r="A113" s="10" t="s">
        <v>210</v>
      </c>
      <c r="B113" s="7">
        <f t="shared" si="3"/>
        <v>3</v>
      </c>
      <c r="D113">
        <v>0.77900000000000003</v>
      </c>
      <c r="I113" s="10">
        <f t="shared" si="4"/>
        <v>3.1616341030195372</v>
      </c>
      <c r="K113" s="7">
        <f t="shared" si="9"/>
        <v>3.2</v>
      </c>
    </row>
    <row r="114" spans="1:11" x14ac:dyDescent="0.25">
      <c r="A114" s="10" t="s">
        <v>364</v>
      </c>
      <c r="B114" s="7">
        <f t="shared" si="3"/>
        <v>5</v>
      </c>
      <c r="D114">
        <v>0.62</v>
      </c>
      <c r="I114" s="10">
        <f t="shared" si="4"/>
        <v>5.9857904085257543</v>
      </c>
      <c r="K114" s="7">
        <f t="shared" si="9"/>
        <v>6</v>
      </c>
    </row>
    <row r="115" spans="1:11" x14ac:dyDescent="0.25">
      <c r="A115" s="10" t="s">
        <v>400</v>
      </c>
      <c r="B115" s="7">
        <f t="shared" si="3"/>
        <v>3</v>
      </c>
      <c r="D115">
        <v>0.75</v>
      </c>
      <c r="I115" s="10">
        <f t="shared" si="4"/>
        <v>3.6767317939609239</v>
      </c>
      <c r="K115" s="7">
        <f t="shared" si="9"/>
        <v>3.7</v>
      </c>
    </row>
    <row r="116" spans="1:11" x14ac:dyDescent="0.25">
      <c r="A116" s="10" t="s">
        <v>222</v>
      </c>
      <c r="B116" s="7">
        <f t="shared" si="3"/>
        <v>3</v>
      </c>
      <c r="D116">
        <v>0.73699999999999999</v>
      </c>
      <c r="I116" s="10">
        <f t="shared" si="4"/>
        <v>3.9076376554174068</v>
      </c>
      <c r="K116" s="7">
        <f t="shared" si="9"/>
        <v>3.9</v>
      </c>
    </row>
    <row r="117" spans="1:11" x14ac:dyDescent="0.25">
      <c r="A117" s="10" t="s">
        <v>220</v>
      </c>
      <c r="B117" s="7">
        <f t="shared" si="3"/>
        <v>2</v>
      </c>
      <c r="D117">
        <v>0.82899999999999996</v>
      </c>
      <c r="I117" s="10">
        <f t="shared" si="4"/>
        <v>2.2735346358792183</v>
      </c>
      <c r="K117" s="7">
        <f t="shared" si="9"/>
        <v>2.2999999999999998</v>
      </c>
    </row>
    <row r="118" spans="1:11" x14ac:dyDescent="0.25">
      <c r="A118" s="10" t="s">
        <v>203</v>
      </c>
      <c r="B118" s="7">
        <f t="shared" si="3"/>
        <v>4</v>
      </c>
      <c r="D118">
        <v>0.68600000000000005</v>
      </c>
      <c r="I118" s="10">
        <f t="shared" si="4"/>
        <v>4.8134991119005317</v>
      </c>
      <c r="K118" s="7">
        <f t="shared" si="9"/>
        <v>4.8</v>
      </c>
    </row>
    <row r="119" spans="1:11" x14ac:dyDescent="0.25">
      <c r="A119" s="10" t="s">
        <v>225</v>
      </c>
      <c r="B119" s="7">
        <f t="shared" si="3"/>
        <v>8</v>
      </c>
      <c r="D119">
        <v>0.45600000000000002</v>
      </c>
      <c r="I119" s="10">
        <f t="shared" si="4"/>
        <v>8.8987566607460042</v>
      </c>
      <c r="K119" s="7">
        <f t="shared" si="9"/>
        <v>8.9</v>
      </c>
    </row>
    <row r="120" spans="1:11" x14ac:dyDescent="0.25">
      <c r="A120" s="10" t="s">
        <v>218</v>
      </c>
      <c r="B120" s="7">
        <f t="shared" si="3"/>
        <v>6</v>
      </c>
      <c r="D120">
        <v>0.58299999999999996</v>
      </c>
      <c r="I120" s="10">
        <f t="shared" si="4"/>
        <v>6.6429840142095919</v>
      </c>
      <c r="K120" s="7">
        <f t="shared" si="9"/>
        <v>6.6</v>
      </c>
    </row>
    <row r="121" spans="1:11" x14ac:dyDescent="0.25">
      <c r="A121" s="10" t="s">
        <v>235</v>
      </c>
      <c r="B121" s="7">
        <f t="shared" si="3"/>
        <v>5</v>
      </c>
      <c r="D121">
        <v>0.64600000000000002</v>
      </c>
      <c r="I121" s="10">
        <f t="shared" si="4"/>
        <v>5.5239786856127884</v>
      </c>
      <c r="K121" s="7">
        <f t="shared" si="9"/>
        <v>5.5</v>
      </c>
    </row>
    <row r="122" spans="1:11" x14ac:dyDescent="0.25">
      <c r="A122" s="10" t="s">
        <v>247</v>
      </c>
      <c r="B122" s="7">
        <f t="shared" si="3"/>
        <v>6</v>
      </c>
      <c r="D122">
        <v>0.60199999999999998</v>
      </c>
      <c r="I122" s="10">
        <f t="shared" si="4"/>
        <v>6.305506216696271</v>
      </c>
      <c r="K122" s="7">
        <f t="shared" si="9"/>
        <v>6.3</v>
      </c>
    </row>
    <row r="123" spans="1:11" x14ac:dyDescent="0.25">
      <c r="A123" s="10" t="s">
        <v>243</v>
      </c>
      <c r="B123" s="7">
        <f t="shared" si="3"/>
        <v>0</v>
      </c>
      <c r="D123">
        <v>0.94399999999999995</v>
      </c>
      <c r="I123" s="10">
        <f t="shared" si="4"/>
        <v>0.23090586145648295</v>
      </c>
      <c r="K123" s="7">
        <f t="shared" si="9"/>
        <v>0.2</v>
      </c>
    </row>
    <row r="124" spans="1:11" x14ac:dyDescent="0.25">
      <c r="A124" s="10" t="s">
        <v>373</v>
      </c>
      <c r="B124" s="7">
        <f t="shared" si="3"/>
        <v>0</v>
      </c>
      <c r="D124">
        <v>0.93100000000000005</v>
      </c>
      <c r="I124" s="10">
        <f t="shared" si="4"/>
        <v>0.46181172291296413</v>
      </c>
      <c r="K124" s="7">
        <f t="shared" si="9"/>
        <v>0.5</v>
      </c>
    </row>
    <row r="125" spans="1:11" x14ac:dyDescent="0.25">
      <c r="A125" s="10" t="s">
        <v>241</v>
      </c>
      <c r="B125" s="7">
        <f t="shared" si="3"/>
        <v>5</v>
      </c>
      <c r="D125">
        <v>0.66</v>
      </c>
      <c r="I125" s="10">
        <f t="shared" si="4"/>
        <v>5.2753108348134985</v>
      </c>
      <c r="K125" s="7">
        <f t="shared" si="9"/>
        <v>5.3</v>
      </c>
    </row>
    <row r="126" spans="1:11" x14ac:dyDescent="0.25">
      <c r="A126" s="10" t="s">
        <v>237</v>
      </c>
      <c r="B126" s="7">
        <f t="shared" si="3"/>
        <v>10</v>
      </c>
      <c r="D126">
        <v>0.39400000000000002</v>
      </c>
      <c r="I126" s="10">
        <f t="shared" si="4"/>
        <v>10</v>
      </c>
      <c r="K126" s="7">
        <f t="shared" si="9"/>
        <v>10</v>
      </c>
    </row>
    <row r="127" spans="1:11" x14ac:dyDescent="0.25">
      <c r="A127" s="10" t="s">
        <v>239</v>
      </c>
      <c r="B127" s="7">
        <f t="shared" si="3"/>
        <v>7</v>
      </c>
      <c r="D127">
        <v>0.53900000000000003</v>
      </c>
      <c r="I127" s="10">
        <f t="shared" si="4"/>
        <v>7.4245115452930719</v>
      </c>
      <c r="K127" s="7">
        <f t="shared" si="9"/>
        <v>7.4</v>
      </c>
    </row>
    <row r="128" spans="1:11" x14ac:dyDescent="0.25">
      <c r="A128" s="10" t="s">
        <v>371</v>
      </c>
      <c r="B128" s="7">
        <f t="shared" si="3"/>
        <v>3</v>
      </c>
      <c r="D128">
        <v>0.77400000000000002</v>
      </c>
      <c r="I128" s="10">
        <f t="shared" si="4"/>
        <v>3.25044404973357</v>
      </c>
      <c r="K128" s="7">
        <f t="shared" si="9"/>
        <v>3.3</v>
      </c>
    </row>
    <row r="129" spans="1:11" x14ac:dyDescent="0.25">
      <c r="A129" s="10" t="s">
        <v>245</v>
      </c>
      <c r="B129" s="7">
        <f t="shared" si="3"/>
        <v>0</v>
      </c>
      <c r="D129">
        <v>0.95699999999999996</v>
      </c>
      <c r="I129" s="10">
        <f t="shared" si="4"/>
        <v>0</v>
      </c>
      <c r="K129" s="7">
        <f t="shared" si="9"/>
        <v>0</v>
      </c>
    </row>
    <row r="130" spans="1:11" x14ac:dyDescent="0.25">
      <c r="A130" s="10" t="s">
        <v>250</v>
      </c>
      <c r="B130" s="7">
        <f t="shared" si="3"/>
        <v>2</v>
      </c>
      <c r="D130">
        <v>0.81299999999999994</v>
      </c>
      <c r="I130" s="10">
        <f t="shared" si="4"/>
        <v>2.5577264653641221</v>
      </c>
      <c r="K130" s="7">
        <f t="shared" si="9"/>
        <v>2.6</v>
      </c>
    </row>
    <row r="131" spans="1:11" x14ac:dyDescent="0.25">
      <c r="A131" s="10" t="s">
        <v>252</v>
      </c>
      <c r="B131" s="7">
        <f t="shared" ref="B131:B190" si="10">QUOTIENT(I131, 1)</f>
        <v>7</v>
      </c>
      <c r="D131">
        <v>0.55700000000000005</v>
      </c>
      <c r="I131" s="10">
        <f t="shared" ref="I131:I190" si="11">10 - (D131 - $G$3)/$G$4*10</f>
        <v>7.104795737122557</v>
      </c>
      <c r="K131" s="7">
        <f t="shared" si="9"/>
        <v>7.1</v>
      </c>
    </row>
    <row r="132" spans="1:11" x14ac:dyDescent="0.25">
      <c r="A132" s="10" t="s">
        <v>260</v>
      </c>
      <c r="B132" s="7">
        <f t="shared" si="10"/>
        <v>2</v>
      </c>
      <c r="D132">
        <v>0.82599999999999996</v>
      </c>
      <c r="I132" s="10">
        <f t="shared" si="11"/>
        <v>2.3268206039076382</v>
      </c>
      <c r="K132" s="7">
        <f t="shared" si="9"/>
        <v>2.2999999999999998</v>
      </c>
    </row>
    <row r="133" spans="1:11" x14ac:dyDescent="0.25">
      <c r="A133" s="10" t="s">
        <v>376</v>
      </c>
      <c r="B133" s="7">
        <f t="shared" si="10"/>
        <v>4</v>
      </c>
      <c r="D133">
        <v>0.70799999999999996</v>
      </c>
      <c r="I133" s="10">
        <f t="shared" si="11"/>
        <v>4.4227353463587926</v>
      </c>
      <c r="K133" s="7">
        <f t="shared" si="9"/>
        <v>4.4000000000000004</v>
      </c>
    </row>
    <row r="134" spans="1:11" x14ac:dyDescent="0.25">
      <c r="A134" s="10" t="s">
        <v>254</v>
      </c>
      <c r="B134" s="7">
        <f t="shared" si="10"/>
        <v>2</v>
      </c>
      <c r="D134">
        <v>0.81499999999999995</v>
      </c>
      <c r="I134" s="10">
        <f t="shared" si="11"/>
        <v>2.5222024866785091</v>
      </c>
      <c r="K134" s="7">
        <f t="shared" si="9"/>
        <v>2.5</v>
      </c>
    </row>
    <row r="135" spans="1:11" x14ac:dyDescent="0.25">
      <c r="A135" s="10" t="s">
        <v>374</v>
      </c>
      <c r="B135" s="7">
        <f t="shared" si="10"/>
        <v>7</v>
      </c>
      <c r="D135">
        <v>0.55500000000000005</v>
      </c>
      <c r="I135" s="10">
        <f t="shared" si="11"/>
        <v>7.1403197158081699</v>
      </c>
      <c r="K135" s="7">
        <f t="shared" si="9"/>
        <v>7.1</v>
      </c>
    </row>
    <row r="136" spans="1:11" x14ac:dyDescent="0.25">
      <c r="A136" s="10" t="s">
        <v>269</v>
      </c>
      <c r="B136" s="7">
        <f t="shared" si="10"/>
        <v>4</v>
      </c>
      <c r="D136">
        <v>0.72799999999999998</v>
      </c>
      <c r="I136" s="10">
        <f t="shared" si="11"/>
        <v>4.0674955595026638</v>
      </c>
      <c r="K136" s="7">
        <f t="shared" si="9"/>
        <v>4.0999999999999996</v>
      </c>
    </row>
    <row r="137" spans="1:11" x14ac:dyDescent="0.25">
      <c r="A137" s="10" t="s">
        <v>256</v>
      </c>
      <c r="B137" s="7">
        <f t="shared" si="10"/>
        <v>3</v>
      </c>
      <c r="D137">
        <v>0.77700000000000002</v>
      </c>
      <c r="I137" s="10">
        <f t="shared" si="11"/>
        <v>3.1971580817051501</v>
      </c>
      <c r="K137" s="7">
        <f t="shared" si="9"/>
        <v>3.2</v>
      </c>
    </row>
    <row r="138" spans="1:11" x14ac:dyDescent="0.25">
      <c r="A138" s="10" t="s">
        <v>258</v>
      </c>
      <c r="B138" s="7">
        <f t="shared" si="10"/>
        <v>4</v>
      </c>
      <c r="D138">
        <v>0.71799999999999997</v>
      </c>
      <c r="I138" s="10">
        <f t="shared" si="11"/>
        <v>4.2451154529307287</v>
      </c>
      <c r="K138" s="7">
        <f t="shared" si="9"/>
        <v>4.2</v>
      </c>
    </row>
    <row r="139" spans="1:11" x14ac:dyDescent="0.25">
      <c r="A139" s="10" t="s">
        <v>263</v>
      </c>
      <c r="B139" s="7">
        <f t="shared" si="10"/>
        <v>1</v>
      </c>
      <c r="D139">
        <v>0.88</v>
      </c>
      <c r="I139" s="10">
        <f t="shared" si="11"/>
        <v>1.3676731793960926</v>
      </c>
      <c r="K139" s="7">
        <f t="shared" si="9"/>
        <v>1.4</v>
      </c>
    </row>
    <row r="140" spans="1:11" x14ac:dyDescent="0.25">
      <c r="A140" s="10" t="s">
        <v>267</v>
      </c>
      <c r="B140" s="7">
        <f t="shared" si="10"/>
        <v>1</v>
      </c>
      <c r="D140">
        <v>0.86399999999999999</v>
      </c>
      <c r="I140" s="10">
        <f t="shared" si="11"/>
        <v>1.6518650088809945</v>
      </c>
      <c r="K140" s="7">
        <f t="shared" si="9"/>
        <v>1.7</v>
      </c>
    </row>
    <row r="141" spans="1:11" x14ac:dyDescent="0.25">
      <c r="A141" s="10" t="s">
        <v>272</v>
      </c>
      <c r="B141" s="7">
        <f t="shared" si="10"/>
        <v>1</v>
      </c>
      <c r="D141">
        <v>0.84799999999999998</v>
      </c>
      <c r="I141" s="10">
        <f t="shared" si="11"/>
        <v>1.9360568383658965</v>
      </c>
      <c r="K141" s="7">
        <f t="shared" si="9"/>
        <v>1.9</v>
      </c>
    </row>
    <row r="142" spans="1:11" x14ac:dyDescent="0.25">
      <c r="A142" s="10" t="s">
        <v>274</v>
      </c>
      <c r="B142" s="7">
        <f t="shared" si="10"/>
        <v>2</v>
      </c>
      <c r="D142">
        <v>0.82799999999999996</v>
      </c>
      <c r="I142" s="10">
        <f t="shared" si="11"/>
        <v>2.2912966252220262</v>
      </c>
      <c r="K142" s="7">
        <f t="shared" si="9"/>
        <v>2.2999999999999998</v>
      </c>
    </row>
    <row r="143" spans="1:11" x14ac:dyDescent="0.25">
      <c r="A143" s="10" t="s">
        <v>426</v>
      </c>
      <c r="B143" s="7">
        <f t="shared" si="10"/>
        <v>2</v>
      </c>
      <c r="D143">
        <v>0.82399999999999995</v>
      </c>
      <c r="I143" s="10">
        <f t="shared" si="11"/>
        <v>2.3623445825932512</v>
      </c>
      <c r="K143" s="7">
        <f t="shared" si="9"/>
        <v>2.4</v>
      </c>
    </row>
    <row r="144" spans="1:11" x14ac:dyDescent="0.25">
      <c r="A144" s="10" t="s">
        <v>277</v>
      </c>
      <c r="B144" s="7">
        <f t="shared" si="10"/>
        <v>7</v>
      </c>
      <c r="D144">
        <v>0.54300000000000004</v>
      </c>
      <c r="I144" s="10">
        <f t="shared" si="11"/>
        <v>7.3534635879218468</v>
      </c>
      <c r="K144" s="7">
        <f t="shared" si="9"/>
        <v>7.4</v>
      </c>
    </row>
    <row r="145" spans="1:11" x14ac:dyDescent="0.25">
      <c r="A145" s="10" t="s">
        <v>367</v>
      </c>
      <c r="B145" s="7">
        <f t="shared" si="10"/>
        <v>3</v>
      </c>
      <c r="D145">
        <v>0.77900000000000003</v>
      </c>
      <c r="I145" s="10">
        <f t="shared" si="11"/>
        <v>3.1616341030195372</v>
      </c>
      <c r="K145" s="7">
        <f t="shared" si="9"/>
        <v>3.2</v>
      </c>
    </row>
    <row r="146" spans="1:11" x14ac:dyDescent="0.25">
      <c r="A146" s="10" t="s">
        <v>368</v>
      </c>
      <c r="B146" s="7">
        <f t="shared" si="10"/>
        <v>3</v>
      </c>
      <c r="D146">
        <v>0.75900000000000001</v>
      </c>
      <c r="I146" s="10">
        <f t="shared" si="11"/>
        <v>3.516873889875666</v>
      </c>
      <c r="K146" s="7">
        <f t="shared" si="9"/>
        <v>3.5</v>
      </c>
    </row>
    <row r="147" spans="1:11" x14ac:dyDescent="0.25">
      <c r="A147" s="10" t="s">
        <v>387</v>
      </c>
      <c r="B147" s="7">
        <f t="shared" si="10"/>
        <v>3</v>
      </c>
      <c r="D147">
        <v>0.73799999999999999</v>
      </c>
      <c r="I147" s="10">
        <f t="shared" si="11"/>
        <v>3.8898756660745999</v>
      </c>
      <c r="K147" s="7">
        <f t="shared" si="9"/>
        <v>3.9</v>
      </c>
    </row>
    <row r="148" spans="1:11" x14ac:dyDescent="0.25">
      <c r="A148" s="10" t="s">
        <v>16</v>
      </c>
      <c r="B148" s="7">
        <f t="shared" si="10"/>
        <v>4</v>
      </c>
      <c r="D148">
        <v>0.71499999999999997</v>
      </c>
      <c r="I148" s="10">
        <f t="shared" si="11"/>
        <v>4.2984014209591486</v>
      </c>
      <c r="K148" s="7">
        <f t="shared" si="9"/>
        <v>4.3</v>
      </c>
    </row>
    <row r="149" spans="1:11" x14ac:dyDescent="0.25">
      <c r="A149" s="10" t="s">
        <v>382</v>
      </c>
      <c r="B149" s="7">
        <f t="shared" si="10"/>
        <v>5</v>
      </c>
      <c r="D149">
        <v>0.625</v>
      </c>
      <c r="I149" s="10">
        <f t="shared" si="11"/>
        <v>5.8969804618117223</v>
      </c>
      <c r="K149" s="7">
        <f t="shared" si="9"/>
        <v>5.9</v>
      </c>
    </row>
    <row r="150" spans="1:11" x14ac:dyDescent="0.25">
      <c r="A150" s="10" t="s">
        <v>377</v>
      </c>
      <c r="B150" s="7">
        <f t="shared" si="10"/>
        <v>1</v>
      </c>
      <c r="D150">
        <v>0.85399999999999998</v>
      </c>
      <c r="I150" s="10">
        <f t="shared" si="11"/>
        <v>1.8294849023090585</v>
      </c>
      <c r="K150" s="7">
        <f t="shared" si="9"/>
        <v>1.8</v>
      </c>
    </row>
    <row r="151" spans="1:11" x14ac:dyDescent="0.25">
      <c r="A151" s="10" t="s">
        <v>282</v>
      </c>
      <c r="B151" s="7">
        <f t="shared" si="10"/>
        <v>7</v>
      </c>
      <c r="D151">
        <v>0.51200000000000001</v>
      </c>
      <c r="I151" s="10">
        <f t="shared" si="11"/>
        <v>7.9040852575488456</v>
      </c>
      <c r="K151" s="7">
        <f t="shared" si="9"/>
        <v>7.9</v>
      </c>
    </row>
    <row r="152" spans="1:11" x14ac:dyDescent="0.25">
      <c r="A152" s="10" t="s">
        <v>291</v>
      </c>
      <c r="B152" s="7">
        <f t="shared" si="10"/>
        <v>2</v>
      </c>
      <c r="D152">
        <v>0.80600000000000005</v>
      </c>
      <c r="I152" s="10">
        <f t="shared" si="11"/>
        <v>2.6820603907637643</v>
      </c>
      <c r="K152" s="7">
        <f t="shared" si="9"/>
        <v>2.7</v>
      </c>
    </row>
    <row r="153" spans="1:11" x14ac:dyDescent="0.25">
      <c r="A153" s="10" t="s">
        <v>305</v>
      </c>
      <c r="B153" s="7">
        <f t="shared" si="10"/>
        <v>2</v>
      </c>
      <c r="D153">
        <v>0.79600000000000004</v>
      </c>
      <c r="I153" s="10">
        <f t="shared" si="11"/>
        <v>2.8596802841918283</v>
      </c>
      <c r="K153" s="7">
        <f t="shared" si="9"/>
        <v>2.9</v>
      </c>
    </row>
    <row r="154" spans="1:11" x14ac:dyDescent="0.25">
      <c r="A154" s="10" t="s">
        <v>379</v>
      </c>
      <c r="B154" s="7">
        <f t="shared" si="10"/>
        <v>8</v>
      </c>
      <c r="D154">
        <v>0.45200000000000001</v>
      </c>
      <c r="I154" s="10">
        <f t="shared" si="11"/>
        <v>8.9698046181172284</v>
      </c>
      <c r="K154" s="7">
        <f t="shared" si="9"/>
        <v>9</v>
      </c>
    </row>
    <row r="155" spans="1:11" x14ac:dyDescent="0.25">
      <c r="A155" s="10" t="s">
        <v>284</v>
      </c>
      <c r="B155" s="7">
        <f t="shared" si="10"/>
        <v>0</v>
      </c>
      <c r="D155">
        <v>0.93799999999999994</v>
      </c>
      <c r="I155" s="10">
        <f t="shared" si="11"/>
        <v>0.33747779751332097</v>
      </c>
      <c r="K155" s="7">
        <f t="shared" si="9"/>
        <v>0.3</v>
      </c>
    </row>
    <row r="156" spans="1:11" x14ac:dyDescent="0.25">
      <c r="A156" s="10" t="s">
        <v>297</v>
      </c>
      <c r="B156" s="7">
        <f t="shared" si="10"/>
        <v>1</v>
      </c>
      <c r="D156">
        <v>0.86</v>
      </c>
      <c r="I156" s="10">
        <f t="shared" si="11"/>
        <v>1.7229129662522205</v>
      </c>
      <c r="K156" s="7">
        <f t="shared" si="9"/>
        <v>1.7</v>
      </c>
    </row>
    <row r="157" spans="1:11" x14ac:dyDescent="0.25">
      <c r="A157" s="10" t="s">
        <v>299</v>
      </c>
      <c r="B157" s="7">
        <f t="shared" si="10"/>
        <v>0</v>
      </c>
      <c r="D157">
        <v>0.91700000000000004</v>
      </c>
      <c r="I157" s="10">
        <f t="shared" si="11"/>
        <v>0.71047957371225579</v>
      </c>
      <c r="K157" s="7">
        <f t="shared" si="9"/>
        <v>0.7</v>
      </c>
    </row>
    <row r="158" spans="1:11" x14ac:dyDescent="0.25">
      <c r="A158" s="10" t="s">
        <v>378</v>
      </c>
      <c r="B158" s="7">
        <f t="shared" si="10"/>
        <v>6</v>
      </c>
      <c r="D158">
        <v>0.56699999999999995</v>
      </c>
      <c r="I158" s="10">
        <f t="shared" si="11"/>
        <v>6.9271758436944948</v>
      </c>
      <c r="K158" s="7">
        <f t="shared" si="9"/>
        <v>6.9</v>
      </c>
    </row>
    <row r="159" spans="1:11" x14ac:dyDescent="0.25">
      <c r="A159" s="10" t="s">
        <v>390</v>
      </c>
      <c r="B159" s="7">
        <f t="shared" si="10"/>
        <v>4</v>
      </c>
      <c r="D159">
        <v>0.70899999999999996</v>
      </c>
      <c r="I159" s="10">
        <f t="shared" si="11"/>
        <v>4.4049733570159866</v>
      </c>
      <c r="K159" s="7">
        <f t="shared" si="9"/>
        <v>4.4000000000000004</v>
      </c>
    </row>
    <row r="160" spans="1:11" x14ac:dyDescent="0.25">
      <c r="A160" s="10" t="s">
        <v>381</v>
      </c>
      <c r="B160" s="7">
        <f t="shared" si="10"/>
        <v>9</v>
      </c>
      <c r="D160">
        <v>0.433</v>
      </c>
      <c r="I160" s="10">
        <f t="shared" si="11"/>
        <v>9.3072824156305511</v>
      </c>
      <c r="K160" s="7">
        <f t="shared" si="9"/>
        <v>9.3000000000000007</v>
      </c>
    </row>
    <row r="161" spans="1:11" x14ac:dyDescent="0.25">
      <c r="A161" s="10" t="s">
        <v>102</v>
      </c>
      <c r="B161" s="7">
        <f t="shared" si="10"/>
        <v>0</v>
      </c>
      <c r="D161">
        <v>0.90400000000000003</v>
      </c>
      <c r="I161" s="10">
        <f t="shared" si="11"/>
        <v>0.94138543516873696</v>
      </c>
      <c r="K161" s="7">
        <f t="shared" si="9"/>
        <v>0.9</v>
      </c>
    </row>
    <row r="162" spans="1:11" x14ac:dyDescent="0.25">
      <c r="A162" s="10" t="s">
        <v>369</v>
      </c>
      <c r="B162" s="7">
        <f t="shared" si="10"/>
        <v>3</v>
      </c>
      <c r="D162">
        <v>0.78200000000000003</v>
      </c>
      <c r="I162" s="10">
        <f t="shared" si="11"/>
        <v>3.1083481349911182</v>
      </c>
      <c r="K162" s="7">
        <f t="shared" si="9"/>
        <v>3.1</v>
      </c>
    </row>
    <row r="163" spans="1:11" x14ac:dyDescent="0.25">
      <c r="A163" s="10" t="s">
        <v>280</v>
      </c>
      <c r="B163" s="7">
        <f t="shared" si="10"/>
        <v>7</v>
      </c>
      <c r="D163">
        <v>0.51</v>
      </c>
      <c r="I163" s="10">
        <f t="shared" si="11"/>
        <v>7.9396092362344586</v>
      </c>
      <c r="K163" s="7">
        <f t="shared" si="9"/>
        <v>7.9</v>
      </c>
    </row>
    <row r="164" spans="1:11" x14ac:dyDescent="0.25">
      <c r="A164" s="10" t="s">
        <v>295</v>
      </c>
      <c r="B164" s="7">
        <f t="shared" si="10"/>
        <v>3</v>
      </c>
      <c r="D164">
        <v>0.73799999999999999</v>
      </c>
      <c r="I164" s="10">
        <f t="shared" si="11"/>
        <v>3.8898756660745999</v>
      </c>
      <c r="K164" s="7">
        <f t="shared" si="9"/>
        <v>3.9</v>
      </c>
    </row>
    <row r="165" spans="1:11" x14ac:dyDescent="0.25">
      <c r="A165" s="10" t="s">
        <v>301</v>
      </c>
      <c r="B165" s="7">
        <f t="shared" si="10"/>
        <v>0</v>
      </c>
      <c r="D165">
        <v>0.94499999999999995</v>
      </c>
      <c r="I165" s="10">
        <f t="shared" si="11"/>
        <v>0.21314387211367603</v>
      </c>
      <c r="K165" s="7">
        <f t="shared" si="9"/>
        <v>0.2</v>
      </c>
    </row>
    <row r="166" spans="1:11" x14ac:dyDescent="0.25">
      <c r="A166" s="10" t="s">
        <v>60</v>
      </c>
      <c r="B166" s="7">
        <f t="shared" si="10"/>
        <v>0</v>
      </c>
      <c r="D166">
        <v>0.95499999999999996</v>
      </c>
      <c r="I166" s="10">
        <f t="shared" si="11"/>
        <v>3.5523978685613855E-2</v>
      </c>
      <c r="K166" s="7">
        <f t="shared" ref="K166:K190" si="12">ROUND(I166, 1)</f>
        <v>0</v>
      </c>
    </row>
    <row r="167" spans="1:11" x14ac:dyDescent="0.25">
      <c r="A167" s="10" t="s">
        <v>383</v>
      </c>
      <c r="B167" s="7">
        <f t="shared" si="10"/>
        <v>6</v>
      </c>
      <c r="D167">
        <v>0.56699999999999995</v>
      </c>
      <c r="I167" s="10">
        <f t="shared" si="11"/>
        <v>6.9271758436944948</v>
      </c>
      <c r="K167" s="7">
        <f t="shared" si="12"/>
        <v>6.9</v>
      </c>
    </row>
    <row r="168" spans="1:11" x14ac:dyDescent="0.25">
      <c r="A168" s="10" t="s">
        <v>314</v>
      </c>
      <c r="B168" s="7">
        <f t="shared" si="10"/>
        <v>5</v>
      </c>
      <c r="D168">
        <v>0.66800000000000004</v>
      </c>
      <c r="I168" s="10">
        <f t="shared" si="11"/>
        <v>5.1332149200710466</v>
      </c>
      <c r="K168" s="7">
        <f t="shared" si="12"/>
        <v>5.0999999999999996</v>
      </c>
    </row>
    <row r="169" spans="1:11" x14ac:dyDescent="0.25">
      <c r="A169" s="10" t="s">
        <v>401</v>
      </c>
      <c r="B169" s="7">
        <f t="shared" si="10"/>
        <v>7</v>
      </c>
      <c r="D169">
        <v>0.52900000000000003</v>
      </c>
      <c r="I169" s="10">
        <f t="shared" si="11"/>
        <v>7.6021314387211358</v>
      </c>
      <c r="K169" s="7">
        <f t="shared" si="12"/>
        <v>7.6</v>
      </c>
    </row>
    <row r="170" spans="1:11" x14ac:dyDescent="0.25">
      <c r="A170" s="10" t="s">
        <v>312</v>
      </c>
      <c r="B170" s="7">
        <f t="shared" si="10"/>
        <v>3</v>
      </c>
      <c r="D170">
        <v>0.77700000000000002</v>
      </c>
      <c r="I170" s="10">
        <f t="shared" si="11"/>
        <v>3.1971580817051501</v>
      </c>
      <c r="K170" s="7">
        <f t="shared" si="12"/>
        <v>3.2</v>
      </c>
    </row>
    <row r="171" spans="1:11" x14ac:dyDescent="0.25">
      <c r="A171" s="10" t="s">
        <v>318</v>
      </c>
      <c r="B171" s="7">
        <f t="shared" si="10"/>
        <v>6</v>
      </c>
      <c r="D171">
        <v>0.60599999999999998</v>
      </c>
      <c r="I171" s="10">
        <f t="shared" si="11"/>
        <v>6.234458259325045</v>
      </c>
      <c r="K171" s="7">
        <f t="shared" si="12"/>
        <v>6.2</v>
      </c>
    </row>
    <row r="172" spans="1:11" x14ac:dyDescent="0.25">
      <c r="A172" s="10" t="s">
        <v>310</v>
      </c>
      <c r="B172" s="7">
        <f t="shared" si="10"/>
        <v>7</v>
      </c>
      <c r="D172">
        <v>0.51500000000000001</v>
      </c>
      <c r="I172" s="10">
        <f t="shared" si="11"/>
        <v>7.8507992895204257</v>
      </c>
      <c r="K172" s="7">
        <f t="shared" si="12"/>
        <v>7.9</v>
      </c>
    </row>
    <row r="173" spans="1:11" x14ac:dyDescent="0.25">
      <c r="A173" s="10" t="s">
        <v>320</v>
      </c>
      <c r="B173" s="7">
        <f t="shared" si="10"/>
        <v>4</v>
      </c>
      <c r="D173">
        <v>0.72499999999999998</v>
      </c>
      <c r="I173" s="10">
        <f t="shared" si="11"/>
        <v>4.1207815275310828</v>
      </c>
      <c r="K173" s="7">
        <f t="shared" si="12"/>
        <v>4.0999999999999996</v>
      </c>
    </row>
    <row r="174" spans="1:11" x14ac:dyDescent="0.25">
      <c r="A174" s="10" t="s">
        <v>384</v>
      </c>
      <c r="B174" s="7">
        <f t="shared" si="10"/>
        <v>2</v>
      </c>
      <c r="D174">
        <v>0.79600000000000004</v>
      </c>
      <c r="I174" s="10">
        <f t="shared" si="11"/>
        <v>2.8596802841918283</v>
      </c>
      <c r="K174" s="7">
        <f t="shared" si="12"/>
        <v>2.9</v>
      </c>
    </row>
    <row r="175" spans="1:11" x14ac:dyDescent="0.25">
      <c r="A175" s="10" t="s">
        <v>323</v>
      </c>
      <c r="B175" s="7">
        <f t="shared" si="10"/>
        <v>3</v>
      </c>
      <c r="D175">
        <v>0.74</v>
      </c>
      <c r="I175" s="10">
        <f t="shared" si="11"/>
        <v>3.8543516873889869</v>
      </c>
      <c r="K175" s="7">
        <f t="shared" si="12"/>
        <v>3.9</v>
      </c>
    </row>
    <row r="176" spans="1:11" x14ac:dyDescent="0.25">
      <c r="A176" s="10" t="s">
        <v>325</v>
      </c>
      <c r="B176" s="7">
        <f t="shared" si="10"/>
        <v>2</v>
      </c>
      <c r="D176">
        <v>0.82</v>
      </c>
      <c r="I176" s="10">
        <f t="shared" si="11"/>
        <v>2.4333925399644762</v>
      </c>
      <c r="K176" s="7">
        <f t="shared" si="12"/>
        <v>2.4</v>
      </c>
    </row>
    <row r="177" spans="1:11" x14ac:dyDescent="0.25">
      <c r="A177" s="10" t="s">
        <v>316</v>
      </c>
      <c r="B177" s="7">
        <f t="shared" si="10"/>
        <v>4</v>
      </c>
      <c r="D177">
        <v>0.71499999999999997</v>
      </c>
      <c r="I177" s="10">
        <f t="shared" si="11"/>
        <v>4.2984014209591486</v>
      </c>
      <c r="K177" s="7">
        <f t="shared" si="12"/>
        <v>4.3</v>
      </c>
    </row>
    <row r="178" spans="1:11" x14ac:dyDescent="0.25">
      <c r="A178" s="10" t="s">
        <v>329</v>
      </c>
      <c r="B178" s="7">
        <f t="shared" si="10"/>
        <v>7</v>
      </c>
      <c r="D178">
        <v>0.54400000000000004</v>
      </c>
      <c r="I178" s="10">
        <f t="shared" si="11"/>
        <v>7.3357015985790408</v>
      </c>
      <c r="K178" s="7">
        <f t="shared" si="12"/>
        <v>7.3</v>
      </c>
    </row>
    <row r="179" spans="1:11" x14ac:dyDescent="0.25">
      <c r="A179" s="10" t="s">
        <v>331</v>
      </c>
      <c r="B179" s="7">
        <f t="shared" si="10"/>
        <v>3</v>
      </c>
      <c r="D179">
        <v>0.77900000000000003</v>
      </c>
      <c r="I179" s="10">
        <f t="shared" si="11"/>
        <v>3.1616341030195372</v>
      </c>
      <c r="K179" s="7">
        <f t="shared" si="12"/>
        <v>3.2</v>
      </c>
    </row>
    <row r="180" spans="1:11" x14ac:dyDescent="0.25">
      <c r="A180" s="10" t="s">
        <v>351</v>
      </c>
      <c r="B180" s="7">
        <f t="shared" si="10"/>
        <v>1</v>
      </c>
      <c r="D180">
        <v>0.89</v>
      </c>
      <c r="I180" s="10">
        <f t="shared" si="11"/>
        <v>1.1900532859680286</v>
      </c>
      <c r="K180" s="7">
        <f t="shared" si="12"/>
        <v>1.2</v>
      </c>
    </row>
    <row r="181" spans="1:11" x14ac:dyDescent="0.25">
      <c r="A181" s="10" t="s">
        <v>411</v>
      </c>
      <c r="B181" s="7">
        <f t="shared" si="10"/>
        <v>0</v>
      </c>
      <c r="D181">
        <v>0.93200000000000005</v>
      </c>
      <c r="I181" s="10">
        <f t="shared" si="11"/>
        <v>0.44404973357015898</v>
      </c>
      <c r="K181" s="7">
        <f t="shared" si="12"/>
        <v>0.4</v>
      </c>
    </row>
    <row r="182" spans="1:11" x14ac:dyDescent="0.25">
      <c r="A182" s="10" t="s">
        <v>412</v>
      </c>
      <c r="B182" s="7">
        <f t="shared" si="10"/>
        <v>0</v>
      </c>
      <c r="D182">
        <v>0.92600000000000005</v>
      </c>
      <c r="I182" s="10">
        <f t="shared" si="11"/>
        <v>0.55062166962699699</v>
      </c>
      <c r="K182" s="7">
        <f t="shared" si="12"/>
        <v>0.6</v>
      </c>
    </row>
    <row r="183" spans="1:11" x14ac:dyDescent="0.25">
      <c r="A183" s="10" t="s">
        <v>333</v>
      </c>
      <c r="B183" s="7">
        <f t="shared" si="10"/>
        <v>2</v>
      </c>
      <c r="D183">
        <v>0.81699999999999995</v>
      </c>
      <c r="I183" s="10">
        <f t="shared" si="11"/>
        <v>2.4866785079928952</v>
      </c>
      <c r="K183" s="7">
        <f t="shared" si="12"/>
        <v>2.5</v>
      </c>
    </row>
    <row r="184" spans="1:11" x14ac:dyDescent="0.25">
      <c r="A184" s="10" t="s">
        <v>336</v>
      </c>
      <c r="B184" s="7">
        <f t="shared" si="10"/>
        <v>4</v>
      </c>
      <c r="D184">
        <v>0.72</v>
      </c>
      <c r="I184" s="10">
        <f t="shared" si="11"/>
        <v>4.2095914742451157</v>
      </c>
      <c r="K184" s="7">
        <f t="shared" si="12"/>
        <v>4.2</v>
      </c>
    </row>
    <row r="185" spans="1:11" x14ac:dyDescent="0.25">
      <c r="A185" s="10" t="s">
        <v>342</v>
      </c>
      <c r="B185" s="7">
        <f t="shared" si="10"/>
        <v>6</v>
      </c>
      <c r="D185">
        <v>0.60899999999999999</v>
      </c>
      <c r="I185" s="10">
        <f t="shared" si="11"/>
        <v>6.181172291296626</v>
      </c>
      <c r="K185" s="7">
        <f t="shared" si="12"/>
        <v>6.2</v>
      </c>
    </row>
    <row r="186" spans="1:11" x14ac:dyDescent="0.25">
      <c r="A186" s="10" t="s">
        <v>388</v>
      </c>
      <c r="B186" s="7">
        <f t="shared" si="10"/>
        <v>4</v>
      </c>
      <c r="D186">
        <v>0.71099999999999997</v>
      </c>
      <c r="I186" s="10">
        <f t="shared" si="11"/>
        <v>4.3694493783303736</v>
      </c>
      <c r="K186" s="7">
        <f t="shared" si="12"/>
        <v>4.4000000000000004</v>
      </c>
    </row>
    <row r="187" spans="1:11" x14ac:dyDescent="0.25">
      <c r="A187" s="10" t="s">
        <v>413</v>
      </c>
      <c r="B187" s="7">
        <f t="shared" si="10"/>
        <v>4</v>
      </c>
      <c r="D187">
        <v>0.70399999999999996</v>
      </c>
      <c r="I187" s="10">
        <f t="shared" si="11"/>
        <v>4.4937833037300177</v>
      </c>
      <c r="K187" s="7">
        <f t="shared" si="12"/>
        <v>4.5</v>
      </c>
    </row>
    <row r="188" spans="1:11" x14ac:dyDescent="0.25">
      <c r="A188" s="10" t="s">
        <v>414</v>
      </c>
      <c r="B188" s="7">
        <f t="shared" si="10"/>
        <v>8</v>
      </c>
      <c r="D188">
        <v>0.47</v>
      </c>
      <c r="I188" s="10">
        <f t="shared" si="11"/>
        <v>8.6500888099467144</v>
      </c>
      <c r="K188" s="7">
        <f t="shared" si="12"/>
        <v>8.6999999999999993</v>
      </c>
    </row>
    <row r="189" spans="1:11" x14ac:dyDescent="0.25">
      <c r="A189" s="10" t="s">
        <v>348</v>
      </c>
      <c r="B189" s="7">
        <f t="shared" si="10"/>
        <v>6</v>
      </c>
      <c r="D189">
        <v>0.58399999999999996</v>
      </c>
      <c r="I189" s="10">
        <f t="shared" si="11"/>
        <v>6.6252220248667859</v>
      </c>
      <c r="K189" s="7">
        <f t="shared" si="12"/>
        <v>6.6</v>
      </c>
    </row>
    <row r="190" spans="1:11" x14ac:dyDescent="0.25">
      <c r="A190" s="10" t="s">
        <v>350</v>
      </c>
      <c r="B190" s="7">
        <f t="shared" si="10"/>
        <v>6</v>
      </c>
      <c r="D190">
        <v>0.57099999999999995</v>
      </c>
      <c r="I190" s="10">
        <f t="shared" si="11"/>
        <v>6.8561278863232689</v>
      </c>
      <c r="K190" s="7">
        <f t="shared" si="12"/>
        <v>6.9</v>
      </c>
    </row>
    <row r="191" spans="1:11" x14ac:dyDescent="0.25">
      <c r="B191" s="7">
        <f>SUM(B2:B190)</f>
        <v>695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4039-0A5C-478B-AB5D-3678835AAC4D}">
  <dimension ref="A1:K182"/>
  <sheetViews>
    <sheetView topLeftCell="A146" workbookViewId="0">
      <selection activeCell="I2" sqref="I2:I181"/>
    </sheetView>
  </sheetViews>
  <sheetFormatPr defaultRowHeight="15" x14ac:dyDescent="0.25"/>
  <cols>
    <col min="1" max="1" width="31.140625" bestFit="1" customWidth="1"/>
    <col min="2" max="2" width="19" style="10" customWidth="1"/>
    <col min="4" max="4" width="11.5703125" customWidth="1"/>
    <col min="7" max="7" width="11.5703125" bestFit="1" customWidth="1"/>
    <col min="9" max="9" width="18.28515625" style="10" customWidth="1"/>
    <col min="11" max="11" width="28.28515625" style="10" customWidth="1"/>
  </cols>
  <sheetData>
    <row r="1" spans="1:11" x14ac:dyDescent="0.25">
      <c r="B1" s="10" t="s">
        <v>407</v>
      </c>
      <c r="D1" t="s">
        <v>418</v>
      </c>
      <c r="I1" s="10" t="s">
        <v>406</v>
      </c>
      <c r="K1" s="10" t="s">
        <v>416</v>
      </c>
    </row>
    <row r="2" spans="1:11" x14ac:dyDescent="0.25">
      <c r="A2" t="s">
        <v>90</v>
      </c>
      <c r="B2" s="7">
        <f>QUOTIENT(I2, 1)</f>
        <v>0</v>
      </c>
      <c r="D2">
        <v>82.5</v>
      </c>
      <c r="F2" s="10" t="s">
        <v>403</v>
      </c>
      <c r="G2" s="4">
        <f>(MAX(D2:D181))</f>
        <v>82.5</v>
      </c>
      <c r="I2" s="10">
        <f>10 - (D2 - $G$3)/$G$4*10</f>
        <v>0</v>
      </c>
      <c r="K2" s="7">
        <f>ROUND(I2, 1)</f>
        <v>0</v>
      </c>
    </row>
    <row r="3" spans="1:11" x14ac:dyDescent="0.25">
      <c r="A3" t="s">
        <v>199</v>
      </c>
      <c r="B3" s="7">
        <f t="shared" ref="B3:B66" si="0">QUOTIENT(I3, 1)</f>
        <v>0</v>
      </c>
      <c r="D3">
        <v>82.3</v>
      </c>
      <c r="F3" s="10" t="s">
        <v>404</v>
      </c>
      <c r="G3" s="4">
        <f>(MIN(D2:D181))</f>
        <v>22.6</v>
      </c>
      <c r="I3" s="10">
        <f t="shared" ref="I3:I66" si="1">10 - (D3 - $G$3)/$G$4*10</f>
        <v>3.3388981636061743E-2</v>
      </c>
      <c r="K3" s="7">
        <f t="shared" ref="K3:K66" si="2">ROUND(I3, 1)</f>
        <v>0</v>
      </c>
    </row>
    <row r="4" spans="1:11" x14ac:dyDescent="0.25">
      <c r="A4" t="s">
        <v>60</v>
      </c>
      <c r="B4" s="7">
        <f t="shared" si="0"/>
        <v>0</v>
      </c>
      <c r="D4">
        <v>81.5</v>
      </c>
      <c r="F4" s="10" t="s">
        <v>405</v>
      </c>
      <c r="G4" s="6">
        <f>G2-G3</f>
        <v>59.9</v>
      </c>
      <c r="I4" s="10">
        <f t="shared" si="1"/>
        <v>0.16694490818030161</v>
      </c>
      <c r="K4" s="7">
        <f t="shared" si="2"/>
        <v>0.2</v>
      </c>
    </row>
    <row r="5" spans="1:11" x14ac:dyDescent="0.25">
      <c r="A5" t="s">
        <v>411</v>
      </c>
      <c r="B5" s="7">
        <f t="shared" si="0"/>
        <v>0</v>
      </c>
      <c r="D5">
        <v>81.3</v>
      </c>
      <c r="I5" s="10">
        <f t="shared" si="1"/>
        <v>0.20033388981636158</v>
      </c>
      <c r="K5" s="7">
        <f t="shared" si="2"/>
        <v>0.2</v>
      </c>
    </row>
    <row r="6" spans="1:11" x14ac:dyDescent="0.25">
      <c r="A6" t="s">
        <v>112</v>
      </c>
      <c r="B6" s="7">
        <f t="shared" si="0"/>
        <v>0</v>
      </c>
      <c r="D6">
        <v>80</v>
      </c>
      <c r="I6" s="10">
        <f t="shared" si="1"/>
        <v>0.41736227045075225</v>
      </c>
      <c r="K6" s="7">
        <f t="shared" si="2"/>
        <v>0.4</v>
      </c>
    </row>
    <row r="7" spans="1:11" x14ac:dyDescent="0.25">
      <c r="A7" t="s">
        <v>21</v>
      </c>
      <c r="B7" s="7">
        <f t="shared" si="0"/>
        <v>0</v>
      </c>
      <c r="D7">
        <v>79.599999999999994</v>
      </c>
      <c r="I7" s="10">
        <f t="shared" si="1"/>
        <v>0.48414023372287218</v>
      </c>
      <c r="K7" s="7">
        <f t="shared" si="2"/>
        <v>0.5</v>
      </c>
    </row>
    <row r="8" spans="1:11" x14ac:dyDescent="0.25">
      <c r="A8" t="s">
        <v>108</v>
      </c>
      <c r="B8" s="7">
        <f t="shared" si="0"/>
        <v>0</v>
      </c>
      <c r="D8">
        <v>78.900000000000006</v>
      </c>
      <c r="I8" s="10">
        <f t="shared" si="1"/>
        <v>0.60100166944908118</v>
      </c>
      <c r="K8" s="7">
        <f t="shared" si="2"/>
        <v>0.6</v>
      </c>
    </row>
    <row r="9" spans="1:11" x14ac:dyDescent="0.25">
      <c r="A9" t="s">
        <v>301</v>
      </c>
      <c r="B9" s="7">
        <f t="shared" si="0"/>
        <v>0</v>
      </c>
      <c r="D9">
        <v>78.7</v>
      </c>
      <c r="I9" s="10">
        <f t="shared" si="1"/>
        <v>0.63439065108514114</v>
      </c>
      <c r="K9" s="7">
        <f t="shared" si="2"/>
        <v>0.6</v>
      </c>
    </row>
    <row r="10" spans="1:11" x14ac:dyDescent="0.25">
      <c r="A10" t="s">
        <v>245</v>
      </c>
      <c r="B10" s="7">
        <f t="shared" si="0"/>
        <v>0</v>
      </c>
      <c r="D10">
        <v>77.7</v>
      </c>
      <c r="I10" s="10">
        <f t="shared" si="1"/>
        <v>0.80133555926544098</v>
      </c>
      <c r="K10" s="7">
        <f t="shared" si="2"/>
        <v>0.8</v>
      </c>
    </row>
    <row r="11" spans="1:11" x14ac:dyDescent="0.25">
      <c r="A11" t="s">
        <v>84</v>
      </c>
      <c r="B11" s="7">
        <f t="shared" si="0"/>
        <v>0</v>
      </c>
      <c r="D11">
        <v>77.2</v>
      </c>
      <c r="I11" s="10">
        <f t="shared" si="1"/>
        <v>0.88480801335559178</v>
      </c>
      <c r="K11" s="7">
        <f t="shared" si="2"/>
        <v>0.9</v>
      </c>
    </row>
    <row r="12" spans="1:11" x14ac:dyDescent="0.25">
      <c r="A12" t="s">
        <v>243</v>
      </c>
      <c r="B12" s="7">
        <f t="shared" si="0"/>
        <v>1</v>
      </c>
      <c r="D12">
        <v>75.3</v>
      </c>
      <c r="I12" s="10">
        <f t="shared" si="1"/>
        <v>1.2020033388981641</v>
      </c>
      <c r="K12" s="7">
        <f t="shared" si="2"/>
        <v>1.2</v>
      </c>
    </row>
    <row r="13" spans="1:11" x14ac:dyDescent="0.25">
      <c r="A13" t="s">
        <v>169</v>
      </c>
      <c r="B13" s="7">
        <f t="shared" si="0"/>
        <v>1</v>
      </c>
      <c r="D13">
        <v>75.099999999999994</v>
      </c>
      <c r="I13" s="10">
        <f t="shared" si="1"/>
        <v>1.2353923205342241</v>
      </c>
      <c r="K13" s="7">
        <f t="shared" si="2"/>
        <v>1.2</v>
      </c>
    </row>
    <row r="14" spans="1:11" x14ac:dyDescent="0.25">
      <c r="A14" t="s">
        <v>19</v>
      </c>
      <c r="B14" s="7">
        <f t="shared" si="0"/>
        <v>1</v>
      </c>
      <c r="D14">
        <v>74.900000000000006</v>
      </c>
      <c r="I14" s="10">
        <f t="shared" si="1"/>
        <v>1.2687813021702823</v>
      </c>
      <c r="K14" s="7">
        <f t="shared" si="2"/>
        <v>1.3</v>
      </c>
    </row>
    <row r="15" spans="1:11" x14ac:dyDescent="0.25">
      <c r="A15" t="s">
        <v>102</v>
      </c>
      <c r="B15" s="7">
        <f t="shared" si="0"/>
        <v>1</v>
      </c>
      <c r="D15">
        <v>74.3</v>
      </c>
      <c r="I15" s="10">
        <f t="shared" si="1"/>
        <v>1.368948247078464</v>
      </c>
      <c r="K15" s="7">
        <f t="shared" si="2"/>
        <v>1.4</v>
      </c>
    </row>
    <row r="16" spans="1:11" x14ac:dyDescent="0.25">
      <c r="A16" t="s">
        <v>27</v>
      </c>
      <c r="B16" s="7">
        <f t="shared" si="0"/>
        <v>1</v>
      </c>
      <c r="D16">
        <v>73.3</v>
      </c>
      <c r="I16" s="10">
        <f t="shared" si="1"/>
        <v>1.5358931552587656</v>
      </c>
      <c r="K16" s="7">
        <f t="shared" si="2"/>
        <v>1.5</v>
      </c>
    </row>
    <row r="17" spans="1:11" x14ac:dyDescent="0.25">
      <c r="A17" t="s">
        <v>117</v>
      </c>
      <c r="B17" s="7">
        <f t="shared" si="0"/>
        <v>1</v>
      </c>
      <c r="D17">
        <v>72.8</v>
      </c>
      <c r="I17" s="10">
        <f t="shared" si="1"/>
        <v>1.6193656093489146</v>
      </c>
      <c r="K17" s="7">
        <f t="shared" si="2"/>
        <v>1.6</v>
      </c>
    </row>
    <row r="18" spans="1:11" x14ac:dyDescent="0.25">
      <c r="A18" t="s">
        <v>159</v>
      </c>
      <c r="B18" s="7">
        <f t="shared" si="0"/>
        <v>1</v>
      </c>
      <c r="D18">
        <v>72.3</v>
      </c>
      <c r="I18" s="10">
        <f t="shared" si="1"/>
        <v>1.7028380634390654</v>
      </c>
      <c r="K18" s="7">
        <f t="shared" si="2"/>
        <v>1.7</v>
      </c>
    </row>
    <row r="19" spans="1:11" x14ac:dyDescent="0.25">
      <c r="A19" t="s">
        <v>299</v>
      </c>
      <c r="B19" s="7">
        <f t="shared" si="0"/>
        <v>1</v>
      </c>
      <c r="D19">
        <v>72</v>
      </c>
      <c r="I19" s="10">
        <f t="shared" si="1"/>
        <v>1.7529215358931545</v>
      </c>
      <c r="K19" s="7">
        <f t="shared" si="2"/>
        <v>1.8</v>
      </c>
    </row>
    <row r="20" spans="1:11" x14ac:dyDescent="0.25">
      <c r="A20" t="s">
        <v>373</v>
      </c>
      <c r="B20" s="7">
        <f t="shared" si="0"/>
        <v>1</v>
      </c>
      <c r="D20">
        <v>71.3</v>
      </c>
      <c r="I20" s="10">
        <f t="shared" si="1"/>
        <v>1.8697829716193652</v>
      </c>
      <c r="K20" s="7">
        <f t="shared" si="2"/>
        <v>1.9</v>
      </c>
    </row>
    <row r="21" spans="1:11" x14ac:dyDescent="0.25">
      <c r="A21" t="s">
        <v>58</v>
      </c>
      <c r="B21" s="7">
        <f t="shared" si="0"/>
        <v>1</v>
      </c>
      <c r="D21">
        <v>71</v>
      </c>
      <c r="I21" s="10">
        <f t="shared" si="1"/>
        <v>1.9198664440734561</v>
      </c>
      <c r="K21" s="7">
        <f t="shared" si="2"/>
        <v>1.9</v>
      </c>
    </row>
    <row r="22" spans="1:11" x14ac:dyDescent="0.25">
      <c r="A22" t="s">
        <v>82</v>
      </c>
      <c r="B22" s="7">
        <f t="shared" si="0"/>
        <v>1</v>
      </c>
      <c r="D22">
        <v>71</v>
      </c>
      <c r="I22" s="10">
        <f t="shared" si="1"/>
        <v>1.9198664440734561</v>
      </c>
      <c r="K22" s="7">
        <f t="shared" si="2"/>
        <v>1.9</v>
      </c>
    </row>
    <row r="23" spans="1:11" x14ac:dyDescent="0.25">
      <c r="A23" t="s">
        <v>163</v>
      </c>
      <c r="B23" s="7">
        <f t="shared" si="0"/>
        <v>1</v>
      </c>
      <c r="D23">
        <v>71</v>
      </c>
      <c r="I23" s="10">
        <f t="shared" si="1"/>
        <v>1.9198664440734561</v>
      </c>
      <c r="K23" s="7">
        <f t="shared" si="2"/>
        <v>1.9</v>
      </c>
    </row>
    <row r="24" spans="1:11" x14ac:dyDescent="0.25">
      <c r="A24" t="s">
        <v>216</v>
      </c>
      <c r="B24" s="7">
        <f t="shared" si="0"/>
        <v>1</v>
      </c>
      <c r="D24">
        <v>70.7</v>
      </c>
      <c r="I24" s="10">
        <f t="shared" si="1"/>
        <v>1.9699499165275451</v>
      </c>
      <c r="K24" s="7">
        <f>ROUND(I24, 1)</f>
        <v>2</v>
      </c>
    </row>
    <row r="25" spans="1:11" x14ac:dyDescent="0.25">
      <c r="A25" t="s">
        <v>412</v>
      </c>
      <c r="B25" s="7">
        <f t="shared" si="0"/>
        <v>2</v>
      </c>
      <c r="D25">
        <v>69.3</v>
      </c>
      <c r="I25" s="10">
        <f t="shared" si="1"/>
        <v>2.2036727879799667</v>
      </c>
      <c r="K25" s="7">
        <f t="shared" si="2"/>
        <v>2.2000000000000002</v>
      </c>
    </row>
    <row r="26" spans="1:11" x14ac:dyDescent="0.25">
      <c r="A26" t="s">
        <v>130</v>
      </c>
      <c r="B26" s="7">
        <f t="shared" si="0"/>
        <v>2</v>
      </c>
      <c r="D26">
        <v>69.099999999999994</v>
      </c>
      <c r="I26" s="10">
        <f t="shared" si="1"/>
        <v>2.2370617696160275</v>
      </c>
      <c r="K26" s="7">
        <f t="shared" si="2"/>
        <v>2.2000000000000002</v>
      </c>
    </row>
    <row r="27" spans="1:11" x14ac:dyDescent="0.25">
      <c r="A27" t="s">
        <v>297</v>
      </c>
      <c r="B27" s="7">
        <f t="shared" si="0"/>
        <v>2</v>
      </c>
      <c r="D27">
        <v>68.3</v>
      </c>
      <c r="I27" s="10">
        <f t="shared" si="1"/>
        <v>2.3706176961602674</v>
      </c>
      <c r="K27" s="7">
        <f t="shared" si="2"/>
        <v>2.4</v>
      </c>
    </row>
    <row r="28" spans="1:11" x14ac:dyDescent="0.25">
      <c r="A28" t="s">
        <v>267</v>
      </c>
      <c r="B28" s="7">
        <f t="shared" si="0"/>
        <v>2</v>
      </c>
      <c r="D28">
        <v>67</v>
      </c>
      <c r="I28" s="10">
        <f t="shared" si="1"/>
        <v>2.5876460767946572</v>
      </c>
      <c r="K28" s="7">
        <f t="shared" si="2"/>
        <v>2.6</v>
      </c>
    </row>
    <row r="29" spans="1:11" x14ac:dyDescent="0.25">
      <c r="A29" t="s">
        <v>427</v>
      </c>
      <c r="B29" s="7">
        <f t="shared" si="0"/>
        <v>2</v>
      </c>
      <c r="D29">
        <v>66.5</v>
      </c>
      <c r="I29" s="10">
        <f t="shared" si="1"/>
        <v>2.671118530884808</v>
      </c>
      <c r="K29" s="7">
        <f t="shared" si="2"/>
        <v>2.7</v>
      </c>
    </row>
    <row r="30" spans="1:11" x14ac:dyDescent="0.25">
      <c r="A30" t="s">
        <v>161</v>
      </c>
      <c r="B30" s="7">
        <f t="shared" si="0"/>
        <v>2</v>
      </c>
      <c r="D30">
        <v>65.8</v>
      </c>
      <c r="I30" s="10">
        <f t="shared" si="1"/>
        <v>2.7879799666110197</v>
      </c>
      <c r="K30" s="7">
        <f t="shared" si="2"/>
        <v>2.8</v>
      </c>
    </row>
    <row r="31" spans="1:11" x14ac:dyDescent="0.25">
      <c r="A31" t="s">
        <v>104</v>
      </c>
      <c r="B31" s="7">
        <f t="shared" si="0"/>
        <v>2</v>
      </c>
      <c r="D31">
        <v>65.3</v>
      </c>
      <c r="I31" s="10">
        <f t="shared" si="1"/>
        <v>2.8714524207011696</v>
      </c>
      <c r="K31" s="7">
        <f t="shared" si="2"/>
        <v>2.9</v>
      </c>
    </row>
    <row r="32" spans="1:11" x14ac:dyDescent="0.25">
      <c r="A32" t="s">
        <v>80</v>
      </c>
      <c r="B32" s="7">
        <f t="shared" si="0"/>
        <v>2</v>
      </c>
      <c r="D32">
        <v>64.8</v>
      </c>
      <c r="I32" s="10">
        <f t="shared" si="1"/>
        <v>2.9549248747913195</v>
      </c>
      <c r="K32" s="7">
        <f t="shared" si="2"/>
        <v>3</v>
      </c>
    </row>
    <row r="33" spans="1:11" x14ac:dyDescent="0.25">
      <c r="A33" t="s">
        <v>274</v>
      </c>
      <c r="B33" s="7">
        <f t="shared" si="0"/>
        <v>2</v>
      </c>
      <c r="D33">
        <v>64.7</v>
      </c>
      <c r="I33" s="10">
        <f t="shared" si="1"/>
        <v>2.9716193656093477</v>
      </c>
      <c r="K33" s="7">
        <f t="shared" si="2"/>
        <v>3</v>
      </c>
    </row>
    <row r="34" spans="1:11" x14ac:dyDescent="0.25">
      <c r="A34" t="s">
        <v>149</v>
      </c>
      <c r="B34" s="7">
        <f t="shared" si="0"/>
        <v>3</v>
      </c>
      <c r="D34">
        <v>63.7</v>
      </c>
      <c r="I34" s="10">
        <f t="shared" si="1"/>
        <v>3.1385642737896493</v>
      </c>
      <c r="K34" s="7">
        <f t="shared" si="2"/>
        <v>3.1</v>
      </c>
    </row>
    <row r="35" spans="1:11" x14ac:dyDescent="0.25">
      <c r="A35" t="s">
        <v>145</v>
      </c>
      <c r="B35" s="7">
        <f t="shared" si="0"/>
        <v>3</v>
      </c>
      <c r="D35">
        <v>63.1</v>
      </c>
      <c r="I35" s="10">
        <f t="shared" si="1"/>
        <v>3.2387312186978301</v>
      </c>
      <c r="K35" s="7">
        <f t="shared" si="2"/>
        <v>3.2</v>
      </c>
    </row>
    <row r="36" spans="1:11" x14ac:dyDescent="0.25">
      <c r="A36" t="s">
        <v>197</v>
      </c>
      <c r="B36" s="7">
        <f t="shared" si="0"/>
        <v>3</v>
      </c>
      <c r="D36">
        <v>62.9</v>
      </c>
      <c r="I36" s="10">
        <f t="shared" si="1"/>
        <v>3.2721202003338901</v>
      </c>
      <c r="K36" s="7">
        <f t="shared" si="2"/>
        <v>3.3</v>
      </c>
    </row>
    <row r="37" spans="1:11" x14ac:dyDescent="0.25">
      <c r="A37" t="s">
        <v>201</v>
      </c>
      <c r="B37" s="7">
        <f t="shared" si="0"/>
        <v>3</v>
      </c>
      <c r="D37">
        <v>61.6</v>
      </c>
      <c r="I37" s="10">
        <f t="shared" si="1"/>
        <v>3.4891485809682798</v>
      </c>
      <c r="K37" s="7">
        <f t="shared" si="2"/>
        <v>3.5</v>
      </c>
    </row>
    <row r="38" spans="1:11" x14ac:dyDescent="0.25">
      <c r="A38" t="s">
        <v>263</v>
      </c>
      <c r="B38" s="7">
        <f t="shared" si="0"/>
        <v>3</v>
      </c>
      <c r="D38">
        <v>60.9</v>
      </c>
      <c r="I38" s="10">
        <f t="shared" si="1"/>
        <v>3.6060100166944906</v>
      </c>
      <c r="K38" s="7">
        <f>ROUND(I38, 1)</f>
        <v>3.6</v>
      </c>
    </row>
    <row r="39" spans="1:11" x14ac:dyDescent="0.25">
      <c r="A39" t="s">
        <v>305</v>
      </c>
      <c r="B39" s="7">
        <f t="shared" si="0"/>
        <v>4</v>
      </c>
      <c r="D39">
        <v>58.2</v>
      </c>
      <c r="I39" s="10">
        <f t="shared" si="1"/>
        <v>4.0567612687813011</v>
      </c>
      <c r="K39" s="7">
        <f t="shared" si="2"/>
        <v>4.0999999999999996</v>
      </c>
    </row>
    <row r="40" spans="1:11" x14ac:dyDescent="0.25">
      <c r="A40" t="s">
        <v>284</v>
      </c>
      <c r="B40" s="7">
        <f t="shared" si="0"/>
        <v>4</v>
      </c>
      <c r="D40">
        <v>58.1</v>
      </c>
      <c r="I40" s="10">
        <f t="shared" si="1"/>
        <v>4.0734557595993328</v>
      </c>
      <c r="K40" s="7">
        <f t="shared" si="2"/>
        <v>4.0999999999999996</v>
      </c>
    </row>
    <row r="41" spans="1:11" x14ac:dyDescent="0.25">
      <c r="A41" t="s">
        <v>385</v>
      </c>
      <c r="B41" s="7">
        <f t="shared" si="0"/>
        <v>4</v>
      </c>
      <c r="D41">
        <v>57.2</v>
      </c>
      <c r="I41" s="10">
        <f t="shared" si="1"/>
        <v>4.2237061769616027</v>
      </c>
      <c r="K41" s="7">
        <f t="shared" si="2"/>
        <v>4.2</v>
      </c>
    </row>
    <row r="42" spans="1:11" x14ac:dyDescent="0.25">
      <c r="A42" t="s">
        <v>34</v>
      </c>
      <c r="B42" s="7">
        <f t="shared" si="0"/>
        <v>4</v>
      </c>
      <c r="D42">
        <v>57</v>
      </c>
      <c r="I42" s="10">
        <f t="shared" si="1"/>
        <v>4.2570951585976626</v>
      </c>
      <c r="K42" s="7">
        <f t="shared" si="2"/>
        <v>4.3</v>
      </c>
    </row>
    <row r="43" spans="1:11" x14ac:dyDescent="0.25">
      <c r="A43" t="s">
        <v>351</v>
      </c>
      <c r="B43" s="7">
        <f t="shared" si="0"/>
        <v>4</v>
      </c>
      <c r="D43">
        <v>55.6</v>
      </c>
      <c r="I43" s="10">
        <f t="shared" si="1"/>
        <v>4.4908180300500833</v>
      </c>
      <c r="K43" s="7">
        <f t="shared" si="2"/>
        <v>4.5</v>
      </c>
    </row>
    <row r="44" spans="1:11" x14ac:dyDescent="0.25">
      <c r="A44" t="s">
        <v>371</v>
      </c>
      <c r="B44" s="7">
        <f t="shared" si="0"/>
        <v>4</v>
      </c>
      <c r="D44">
        <v>55.4</v>
      </c>
      <c r="I44" s="10">
        <f t="shared" si="1"/>
        <v>4.5242070116861441</v>
      </c>
      <c r="K44" s="7">
        <f t="shared" si="2"/>
        <v>4.5</v>
      </c>
    </row>
    <row r="45" spans="1:11" x14ac:dyDescent="0.25">
      <c r="A45" t="s">
        <v>62</v>
      </c>
      <c r="B45" s="7">
        <f t="shared" si="0"/>
        <v>4</v>
      </c>
      <c r="D45">
        <v>55.3</v>
      </c>
      <c r="I45" s="10">
        <f t="shared" si="1"/>
        <v>4.5409015025041741</v>
      </c>
      <c r="K45" s="7">
        <f t="shared" si="2"/>
        <v>4.5</v>
      </c>
    </row>
    <row r="46" spans="1:11" x14ac:dyDescent="0.25">
      <c r="A46" t="s">
        <v>291</v>
      </c>
      <c r="B46" s="7">
        <f t="shared" si="0"/>
        <v>4</v>
      </c>
      <c r="D46">
        <v>55.2</v>
      </c>
      <c r="I46" s="10">
        <f t="shared" si="1"/>
        <v>4.5575959933222032</v>
      </c>
      <c r="K46" s="7">
        <f t="shared" si="2"/>
        <v>4.5999999999999996</v>
      </c>
    </row>
    <row r="47" spans="1:11" x14ac:dyDescent="0.25">
      <c r="A47" t="s">
        <v>357</v>
      </c>
      <c r="B47" s="7">
        <f t="shared" si="0"/>
        <v>4</v>
      </c>
      <c r="D47">
        <v>54.8</v>
      </c>
      <c r="I47" s="10">
        <f t="shared" si="1"/>
        <v>4.624373956594324</v>
      </c>
      <c r="K47" s="7">
        <f>ROUND(I47, 1)</f>
        <v>4.5999999999999996</v>
      </c>
    </row>
    <row r="48" spans="1:11" x14ac:dyDescent="0.25">
      <c r="A48" t="s">
        <v>183</v>
      </c>
      <c r="B48" s="7">
        <f t="shared" si="0"/>
        <v>4</v>
      </c>
      <c r="D48">
        <v>53.6</v>
      </c>
      <c r="I48" s="10">
        <f t="shared" si="1"/>
        <v>4.8247078464106838</v>
      </c>
      <c r="K48" s="7">
        <f t="shared" si="2"/>
        <v>4.8</v>
      </c>
    </row>
    <row r="49" spans="1:11" x14ac:dyDescent="0.25">
      <c r="A49" t="s">
        <v>167</v>
      </c>
      <c r="B49" s="7">
        <f t="shared" si="0"/>
        <v>4</v>
      </c>
      <c r="D49">
        <v>53.4</v>
      </c>
      <c r="I49" s="10">
        <f t="shared" si="1"/>
        <v>4.8580968280467456</v>
      </c>
      <c r="K49" s="7">
        <f t="shared" si="2"/>
        <v>4.9000000000000004</v>
      </c>
    </row>
    <row r="50" spans="1:11" x14ac:dyDescent="0.25">
      <c r="A50" t="s">
        <v>41</v>
      </c>
      <c r="B50" s="7">
        <f t="shared" si="0"/>
        <v>4</v>
      </c>
      <c r="D50">
        <v>53</v>
      </c>
      <c r="I50" s="10">
        <f t="shared" si="1"/>
        <v>4.9248747913188655</v>
      </c>
      <c r="K50" s="7">
        <f t="shared" si="2"/>
        <v>4.9000000000000004</v>
      </c>
    </row>
    <row r="51" spans="1:11" x14ac:dyDescent="0.25">
      <c r="A51" t="s">
        <v>72</v>
      </c>
      <c r="B51" s="7">
        <f t="shared" si="0"/>
        <v>4</v>
      </c>
      <c r="D51">
        <v>52.9</v>
      </c>
      <c r="I51" s="10">
        <f t="shared" si="1"/>
        <v>4.9415692821368946</v>
      </c>
      <c r="K51" s="7">
        <f t="shared" si="2"/>
        <v>4.9000000000000004</v>
      </c>
    </row>
    <row r="52" spans="1:11" x14ac:dyDescent="0.25">
      <c r="A52" t="s">
        <v>210</v>
      </c>
      <c r="B52" s="7">
        <f t="shared" si="0"/>
        <v>4</v>
      </c>
      <c r="D52">
        <v>52.6</v>
      </c>
      <c r="I52" s="10">
        <f t="shared" si="1"/>
        <v>4.9916527545909855</v>
      </c>
      <c r="K52" s="7">
        <f t="shared" si="2"/>
        <v>5</v>
      </c>
    </row>
    <row r="53" spans="1:11" x14ac:dyDescent="0.25">
      <c r="A53" t="s">
        <v>361</v>
      </c>
      <c r="B53" s="7">
        <f t="shared" si="0"/>
        <v>5</v>
      </c>
      <c r="D53">
        <v>52.5</v>
      </c>
      <c r="I53" s="10">
        <f t="shared" si="1"/>
        <v>5.0083472454090145</v>
      </c>
      <c r="K53" s="7">
        <f t="shared" si="2"/>
        <v>5</v>
      </c>
    </row>
    <row r="54" spans="1:11" x14ac:dyDescent="0.25">
      <c r="A54" t="s">
        <v>14</v>
      </c>
      <c r="B54" s="7">
        <f t="shared" si="0"/>
        <v>5</v>
      </c>
      <c r="D54">
        <v>52.3</v>
      </c>
      <c r="I54" s="10">
        <f t="shared" si="1"/>
        <v>5.0417362270450754</v>
      </c>
      <c r="K54" s="7">
        <f>ROUND(I54, 1)</f>
        <v>5</v>
      </c>
    </row>
    <row r="55" spans="1:11" x14ac:dyDescent="0.25">
      <c r="A55" t="s">
        <v>12</v>
      </c>
      <c r="B55" s="7">
        <f t="shared" si="0"/>
        <v>5</v>
      </c>
      <c r="D55">
        <v>52.2</v>
      </c>
      <c r="I55" s="10">
        <f t="shared" si="1"/>
        <v>5.0584307178631054</v>
      </c>
      <c r="K55" s="7">
        <f t="shared" si="2"/>
        <v>5.0999999999999996</v>
      </c>
    </row>
    <row r="56" spans="1:11" x14ac:dyDescent="0.25">
      <c r="A56" t="s">
        <v>48</v>
      </c>
      <c r="B56" s="7">
        <f t="shared" si="0"/>
        <v>5</v>
      </c>
      <c r="D56">
        <v>51.2</v>
      </c>
      <c r="I56" s="10">
        <f t="shared" si="1"/>
        <v>5.2253756260434052</v>
      </c>
      <c r="K56" s="7">
        <f t="shared" si="2"/>
        <v>5.2</v>
      </c>
    </row>
    <row r="57" spans="1:11" x14ac:dyDescent="0.25">
      <c r="A57" t="s">
        <v>36</v>
      </c>
      <c r="B57" s="7">
        <f t="shared" si="0"/>
        <v>5</v>
      </c>
      <c r="D57">
        <v>51</v>
      </c>
      <c r="I57" s="10">
        <f t="shared" si="1"/>
        <v>5.2587646076794661</v>
      </c>
      <c r="K57" s="7">
        <f t="shared" si="2"/>
        <v>5.3</v>
      </c>
    </row>
    <row r="58" spans="1:11" x14ac:dyDescent="0.25">
      <c r="A58" t="s">
        <v>95</v>
      </c>
      <c r="B58" s="7">
        <f t="shared" si="0"/>
        <v>5</v>
      </c>
      <c r="D58">
        <v>51</v>
      </c>
      <c r="I58" s="10">
        <f t="shared" si="1"/>
        <v>5.2587646076794661</v>
      </c>
      <c r="K58" s="7">
        <f t="shared" si="2"/>
        <v>5.3</v>
      </c>
    </row>
    <row r="59" spans="1:11" x14ac:dyDescent="0.25">
      <c r="A59" t="s">
        <v>426</v>
      </c>
      <c r="B59" s="7">
        <f t="shared" si="0"/>
        <v>5</v>
      </c>
      <c r="D59">
        <v>50.5</v>
      </c>
      <c r="I59" s="10">
        <f t="shared" si="1"/>
        <v>5.342237061769616</v>
      </c>
      <c r="K59" s="7">
        <f t="shared" si="2"/>
        <v>5.3</v>
      </c>
    </row>
    <row r="60" spans="1:11" x14ac:dyDescent="0.25">
      <c r="A60" t="s">
        <v>388</v>
      </c>
      <c r="B60" s="7">
        <f t="shared" si="0"/>
        <v>5</v>
      </c>
      <c r="D60">
        <v>50.3</v>
      </c>
      <c r="I60" s="10">
        <f t="shared" si="1"/>
        <v>5.3756260434056768</v>
      </c>
      <c r="K60" s="7">
        <f t="shared" si="2"/>
        <v>5.4</v>
      </c>
    </row>
    <row r="61" spans="1:11" x14ac:dyDescent="0.25">
      <c r="A61" t="s">
        <v>331</v>
      </c>
      <c r="B61" s="7">
        <f t="shared" si="0"/>
        <v>5</v>
      </c>
      <c r="D61">
        <v>49.5</v>
      </c>
      <c r="I61" s="10">
        <f t="shared" si="1"/>
        <v>5.5091819699499167</v>
      </c>
      <c r="K61" s="7">
        <f t="shared" si="2"/>
        <v>5.5</v>
      </c>
    </row>
    <row r="62" spans="1:11" x14ac:dyDescent="0.25">
      <c r="A62" t="s">
        <v>333</v>
      </c>
      <c r="B62" s="7">
        <f t="shared" si="0"/>
        <v>5</v>
      </c>
      <c r="D62">
        <v>49.1</v>
      </c>
      <c r="I62" s="10">
        <f t="shared" si="1"/>
        <v>5.5759599332220366</v>
      </c>
      <c r="K62" s="7">
        <f>ROUND(I62, 1)</f>
        <v>5.6</v>
      </c>
    </row>
    <row r="63" spans="1:11" x14ac:dyDescent="0.25">
      <c r="A63" t="s">
        <v>7</v>
      </c>
      <c r="B63" s="7">
        <f t="shared" si="0"/>
        <v>5</v>
      </c>
      <c r="D63">
        <v>49</v>
      </c>
      <c r="I63" s="10">
        <f t="shared" si="1"/>
        <v>5.5926544240400675</v>
      </c>
      <c r="K63" s="7">
        <f t="shared" si="2"/>
        <v>5.6</v>
      </c>
    </row>
    <row r="64" spans="1:11" x14ac:dyDescent="0.25">
      <c r="A64" t="s">
        <v>353</v>
      </c>
      <c r="B64" s="7">
        <f t="shared" si="0"/>
        <v>5</v>
      </c>
      <c r="D64">
        <v>48.5</v>
      </c>
      <c r="I64" s="10">
        <f t="shared" si="1"/>
        <v>5.6761268781302174</v>
      </c>
      <c r="K64" s="7">
        <f t="shared" si="2"/>
        <v>5.7</v>
      </c>
    </row>
    <row r="65" spans="1:11" x14ac:dyDescent="0.25">
      <c r="A65" t="s">
        <v>78</v>
      </c>
      <c r="B65" s="7">
        <f t="shared" si="0"/>
        <v>5</v>
      </c>
      <c r="D65">
        <v>48.4</v>
      </c>
      <c r="I65" s="10">
        <f t="shared" si="1"/>
        <v>5.6928213689482474</v>
      </c>
      <c r="K65" s="7">
        <f t="shared" si="2"/>
        <v>5.7</v>
      </c>
    </row>
    <row r="66" spans="1:11" x14ac:dyDescent="0.25">
      <c r="A66" t="s">
        <v>387</v>
      </c>
      <c r="B66" s="7">
        <f t="shared" si="0"/>
        <v>5</v>
      </c>
      <c r="D66">
        <v>48.4</v>
      </c>
      <c r="I66" s="10">
        <f t="shared" si="1"/>
        <v>5.6928213689482474</v>
      </c>
      <c r="K66" s="7">
        <f t="shared" si="2"/>
        <v>5.7</v>
      </c>
    </row>
    <row r="67" spans="1:11" x14ac:dyDescent="0.25">
      <c r="A67" t="s">
        <v>165</v>
      </c>
      <c r="B67" s="7">
        <f t="shared" ref="B67:B130" si="3">QUOTIENT(I67, 1)</f>
        <v>5</v>
      </c>
      <c r="D67">
        <v>48.2</v>
      </c>
      <c r="I67" s="10">
        <f t="shared" ref="I67:I130" si="4">10 - (D67 - $G$3)/$G$4*10</f>
        <v>5.7262103505843074</v>
      </c>
      <c r="K67" s="7">
        <f t="shared" ref="K67:K70" si="5">ROUND(I67, 1)</f>
        <v>5.7</v>
      </c>
    </row>
    <row r="68" spans="1:11" x14ac:dyDescent="0.25">
      <c r="A68" t="s">
        <v>420</v>
      </c>
      <c r="B68" s="7">
        <f t="shared" si="3"/>
        <v>5</v>
      </c>
      <c r="D68">
        <v>48</v>
      </c>
      <c r="I68" s="10">
        <f t="shared" si="4"/>
        <v>5.7595993322203674</v>
      </c>
      <c r="K68" s="7">
        <f t="shared" si="5"/>
        <v>5.8</v>
      </c>
    </row>
    <row r="69" spans="1:11" x14ac:dyDescent="0.25">
      <c r="A69" t="s">
        <v>233</v>
      </c>
      <c r="B69" s="7">
        <f t="shared" si="3"/>
        <v>5</v>
      </c>
      <c r="D69">
        <v>47.9</v>
      </c>
      <c r="I69" s="10">
        <f t="shared" si="4"/>
        <v>5.7762938230383973</v>
      </c>
      <c r="K69" s="7">
        <f t="shared" si="5"/>
        <v>5.8</v>
      </c>
    </row>
    <row r="70" spans="1:11" x14ac:dyDescent="0.25">
      <c r="A70" t="s">
        <v>384</v>
      </c>
      <c r="B70" s="7">
        <f t="shared" si="3"/>
        <v>5</v>
      </c>
      <c r="D70">
        <v>47.5</v>
      </c>
      <c r="I70" s="10">
        <f t="shared" si="4"/>
        <v>5.8430717863105173</v>
      </c>
      <c r="K70" s="7">
        <f t="shared" si="5"/>
        <v>5.8</v>
      </c>
    </row>
    <row r="71" spans="1:11" x14ac:dyDescent="0.25">
      <c r="A71" t="s">
        <v>254</v>
      </c>
      <c r="B71" s="7">
        <f t="shared" si="3"/>
        <v>5</v>
      </c>
      <c r="D71">
        <v>47.3</v>
      </c>
      <c r="I71" s="10">
        <f t="shared" si="4"/>
        <v>5.8764607679465781</v>
      </c>
      <c r="K71" s="7">
        <f>ROUND(I71, 1)</f>
        <v>5.9</v>
      </c>
    </row>
    <row r="72" spans="1:11" x14ac:dyDescent="0.25">
      <c r="A72" t="s">
        <v>323</v>
      </c>
      <c r="B72" s="7">
        <f t="shared" si="3"/>
        <v>5</v>
      </c>
      <c r="D72">
        <v>46.7</v>
      </c>
      <c r="I72" s="10">
        <f t="shared" si="4"/>
        <v>5.9766277128547571</v>
      </c>
      <c r="K72" s="7">
        <f t="shared" ref="K72:K77" si="6">ROUND(I72, 1)</f>
        <v>6</v>
      </c>
    </row>
    <row r="73" spans="1:11" x14ac:dyDescent="0.25">
      <c r="A73" t="s">
        <v>23</v>
      </c>
      <c r="B73" s="7">
        <f t="shared" si="3"/>
        <v>6</v>
      </c>
      <c r="D73">
        <v>46.5</v>
      </c>
      <c r="I73" s="10">
        <f t="shared" si="4"/>
        <v>6.0100166944908189</v>
      </c>
      <c r="K73" s="7">
        <f t="shared" si="6"/>
        <v>6</v>
      </c>
    </row>
    <row r="74" spans="1:11" x14ac:dyDescent="0.25">
      <c r="A74" t="s">
        <v>269</v>
      </c>
      <c r="B74" s="7">
        <f t="shared" si="3"/>
        <v>6</v>
      </c>
      <c r="D74">
        <v>46.4</v>
      </c>
      <c r="I74" s="10">
        <f t="shared" si="4"/>
        <v>6.026711185308848</v>
      </c>
      <c r="K74" s="7">
        <f t="shared" si="6"/>
        <v>6</v>
      </c>
    </row>
    <row r="75" spans="1:11" x14ac:dyDescent="0.25">
      <c r="A75" t="s">
        <v>362</v>
      </c>
      <c r="B75" s="7">
        <f t="shared" si="3"/>
        <v>6</v>
      </c>
      <c r="D75">
        <v>46.3</v>
      </c>
      <c r="I75" s="10">
        <f t="shared" si="4"/>
        <v>6.0434056761268788</v>
      </c>
      <c r="K75" s="7">
        <f t="shared" si="6"/>
        <v>6</v>
      </c>
    </row>
    <row r="76" spans="1:11" x14ac:dyDescent="0.25">
      <c r="A76" t="s">
        <v>220</v>
      </c>
      <c r="B76" s="7">
        <f t="shared" si="3"/>
        <v>6</v>
      </c>
      <c r="D76">
        <v>46.3</v>
      </c>
      <c r="I76" s="10">
        <f t="shared" si="4"/>
        <v>6.0434056761268788</v>
      </c>
      <c r="K76" s="7">
        <f t="shared" si="6"/>
        <v>6</v>
      </c>
    </row>
    <row r="77" spans="1:11" x14ac:dyDescent="0.25">
      <c r="A77" t="s">
        <v>115</v>
      </c>
      <c r="B77" s="7">
        <f t="shared" si="3"/>
        <v>6</v>
      </c>
      <c r="D77">
        <v>45.8</v>
      </c>
      <c r="I77" s="10">
        <f t="shared" si="4"/>
        <v>6.1268781302170288</v>
      </c>
      <c r="K77" s="7">
        <f t="shared" si="6"/>
        <v>6.1</v>
      </c>
    </row>
    <row r="78" spans="1:11" x14ac:dyDescent="0.25">
      <c r="A78" t="s">
        <v>50</v>
      </c>
      <c r="B78" s="7">
        <f t="shared" si="3"/>
        <v>6</v>
      </c>
      <c r="D78">
        <v>45.6</v>
      </c>
      <c r="I78" s="10">
        <f t="shared" si="4"/>
        <v>6.1602671118530878</v>
      </c>
      <c r="K78" s="7">
        <f>ROUND(I78, 1)</f>
        <v>6.2</v>
      </c>
    </row>
    <row r="79" spans="1:11" x14ac:dyDescent="0.25">
      <c r="A79" t="s">
        <v>355</v>
      </c>
      <c r="B79" s="7">
        <f t="shared" si="3"/>
        <v>6</v>
      </c>
      <c r="D79">
        <v>45.4</v>
      </c>
      <c r="I79" s="10">
        <f t="shared" si="4"/>
        <v>6.1936560934891487</v>
      </c>
      <c r="K79" s="7">
        <f t="shared" ref="K79:K84" si="7">ROUND(I79, 1)</f>
        <v>6.2</v>
      </c>
    </row>
    <row r="80" spans="1:11" x14ac:dyDescent="0.25">
      <c r="A80" t="s">
        <v>186</v>
      </c>
      <c r="B80" s="7">
        <f t="shared" si="3"/>
        <v>6</v>
      </c>
      <c r="D80">
        <v>45.4</v>
      </c>
      <c r="I80" s="10">
        <f t="shared" si="4"/>
        <v>6.1936560934891487</v>
      </c>
      <c r="K80" s="7">
        <f t="shared" si="7"/>
        <v>6.2</v>
      </c>
    </row>
    <row r="81" spans="1:11" x14ac:dyDescent="0.25">
      <c r="A81" t="s">
        <v>312</v>
      </c>
      <c r="B81" s="7">
        <f t="shared" si="3"/>
        <v>6</v>
      </c>
      <c r="D81">
        <v>45.4</v>
      </c>
      <c r="I81" s="10">
        <f t="shared" si="4"/>
        <v>6.1936560934891487</v>
      </c>
      <c r="K81" s="7">
        <f t="shared" si="7"/>
        <v>6.2</v>
      </c>
    </row>
    <row r="82" spans="1:11" x14ac:dyDescent="0.25">
      <c r="A82" t="s">
        <v>295</v>
      </c>
      <c r="B82" s="7">
        <f t="shared" si="3"/>
        <v>6</v>
      </c>
      <c r="D82">
        <v>45.2</v>
      </c>
      <c r="I82" s="10">
        <f t="shared" si="4"/>
        <v>6.2270450751252078</v>
      </c>
      <c r="K82" s="7">
        <f t="shared" si="7"/>
        <v>6.2</v>
      </c>
    </row>
    <row r="83" spans="1:11" x14ac:dyDescent="0.25">
      <c r="A83" t="s">
        <v>229</v>
      </c>
      <c r="B83" s="7">
        <f t="shared" si="3"/>
        <v>6</v>
      </c>
      <c r="D83">
        <v>45.1</v>
      </c>
      <c r="I83" s="10">
        <f t="shared" si="4"/>
        <v>6.2437395659432386</v>
      </c>
      <c r="K83" s="7">
        <f t="shared" si="7"/>
        <v>6.2</v>
      </c>
    </row>
    <row r="84" spans="1:11" x14ac:dyDescent="0.25">
      <c r="A84" t="s">
        <v>320</v>
      </c>
      <c r="B84" s="7">
        <f t="shared" si="3"/>
        <v>6</v>
      </c>
      <c r="D84">
        <v>45.1</v>
      </c>
      <c r="I84" s="10">
        <f t="shared" si="4"/>
        <v>6.2437395659432386</v>
      </c>
      <c r="K84" s="7">
        <f t="shared" si="7"/>
        <v>6.2</v>
      </c>
    </row>
    <row r="85" spans="1:11" x14ac:dyDescent="0.25">
      <c r="A85" t="s">
        <v>93</v>
      </c>
      <c r="B85" s="7">
        <f t="shared" si="3"/>
        <v>6</v>
      </c>
      <c r="D85">
        <v>44.8</v>
      </c>
      <c r="I85" s="10">
        <f t="shared" si="4"/>
        <v>6.2938230383973295</v>
      </c>
      <c r="K85" s="7">
        <f>ROUND(I85, 1)</f>
        <v>6.3</v>
      </c>
    </row>
    <row r="86" spans="1:11" x14ac:dyDescent="0.25">
      <c r="A86" t="s">
        <v>171</v>
      </c>
      <c r="B86" s="7">
        <f t="shared" si="3"/>
        <v>6</v>
      </c>
      <c r="D86">
        <v>44.7</v>
      </c>
      <c r="I86" s="10">
        <f t="shared" si="4"/>
        <v>6.3105175292153586</v>
      </c>
      <c r="K86" s="7">
        <f t="shared" ref="K86:K90" si="8">ROUND(I86, 1)</f>
        <v>6.3</v>
      </c>
    </row>
    <row r="87" spans="1:11" x14ac:dyDescent="0.25">
      <c r="A87" t="s">
        <v>88</v>
      </c>
      <c r="B87" s="7">
        <f t="shared" si="3"/>
        <v>6</v>
      </c>
      <c r="D87">
        <v>44.6</v>
      </c>
      <c r="I87" s="10">
        <f t="shared" si="4"/>
        <v>6.3272120200333886</v>
      </c>
      <c r="K87" s="7">
        <f t="shared" si="8"/>
        <v>6.3</v>
      </c>
    </row>
    <row r="88" spans="1:11" x14ac:dyDescent="0.25">
      <c r="A88" t="s">
        <v>400</v>
      </c>
      <c r="B88" s="7">
        <f t="shared" si="3"/>
        <v>6</v>
      </c>
      <c r="D88">
        <v>44.4</v>
      </c>
      <c r="I88" s="10">
        <f t="shared" si="4"/>
        <v>6.3606010016694494</v>
      </c>
      <c r="K88" s="7">
        <f t="shared" si="8"/>
        <v>6.4</v>
      </c>
    </row>
    <row r="89" spans="1:11" x14ac:dyDescent="0.25">
      <c r="A89" t="s">
        <v>356</v>
      </c>
      <c r="B89" s="7">
        <f t="shared" si="3"/>
        <v>6</v>
      </c>
      <c r="D89">
        <v>44.3</v>
      </c>
      <c r="I89" s="10">
        <f t="shared" si="4"/>
        <v>6.3772954924874803</v>
      </c>
      <c r="K89" s="7">
        <f t="shared" si="8"/>
        <v>6.4</v>
      </c>
    </row>
    <row r="90" spans="1:11" x14ac:dyDescent="0.25">
      <c r="A90" t="s">
        <v>336</v>
      </c>
      <c r="B90" s="7">
        <f t="shared" si="3"/>
        <v>6</v>
      </c>
      <c r="D90">
        <v>44.3</v>
      </c>
      <c r="I90" s="10">
        <f t="shared" si="4"/>
        <v>6.3772954924874803</v>
      </c>
      <c r="K90" s="7">
        <f t="shared" si="8"/>
        <v>6.4</v>
      </c>
    </row>
    <row r="91" spans="1:11" x14ac:dyDescent="0.25">
      <c r="A91" t="s">
        <v>256</v>
      </c>
      <c r="B91" s="7">
        <f t="shared" si="3"/>
        <v>6</v>
      </c>
      <c r="D91">
        <v>44</v>
      </c>
      <c r="I91" s="10">
        <f t="shared" si="4"/>
        <v>6.4273789649415694</v>
      </c>
      <c r="K91" s="7">
        <f>ROUND(I91, 1)</f>
        <v>6.4</v>
      </c>
    </row>
    <row r="92" spans="1:11" x14ac:dyDescent="0.25">
      <c r="A92" t="s">
        <v>377</v>
      </c>
      <c r="B92" s="7">
        <f t="shared" si="3"/>
        <v>6</v>
      </c>
      <c r="D92">
        <v>44</v>
      </c>
      <c r="I92" s="10">
        <f t="shared" si="4"/>
        <v>6.4273789649415694</v>
      </c>
      <c r="K92" s="7">
        <f t="shared" ref="K92:K155" si="9">ROUND(I92, 1)</f>
        <v>6.4</v>
      </c>
    </row>
    <row r="93" spans="1:11" x14ac:dyDescent="0.25">
      <c r="A93" t="s">
        <v>316</v>
      </c>
      <c r="B93" s="7">
        <f t="shared" si="3"/>
        <v>6</v>
      </c>
      <c r="D93">
        <v>43.9</v>
      </c>
      <c r="I93" s="10">
        <f t="shared" si="4"/>
        <v>6.4440734557596002</v>
      </c>
      <c r="K93" s="7">
        <f t="shared" si="9"/>
        <v>6.4</v>
      </c>
    </row>
    <row r="94" spans="1:11" x14ac:dyDescent="0.25">
      <c r="A94" t="s">
        <v>38</v>
      </c>
      <c r="B94" s="7">
        <f t="shared" si="3"/>
        <v>6</v>
      </c>
      <c r="D94">
        <v>43.5</v>
      </c>
      <c r="I94" s="10">
        <f t="shared" si="4"/>
        <v>6.5108514190317202</v>
      </c>
      <c r="K94" s="7">
        <f t="shared" si="9"/>
        <v>6.5</v>
      </c>
    </row>
    <row r="95" spans="1:11" x14ac:dyDescent="0.25">
      <c r="A95" t="s">
        <v>97</v>
      </c>
      <c r="B95" s="7">
        <f t="shared" si="3"/>
        <v>6</v>
      </c>
      <c r="D95">
        <v>43.3</v>
      </c>
      <c r="I95" s="10">
        <f t="shared" si="4"/>
        <v>6.5442404006677801</v>
      </c>
      <c r="K95" s="7">
        <f t="shared" si="9"/>
        <v>6.5</v>
      </c>
    </row>
    <row r="96" spans="1:11" x14ac:dyDescent="0.25">
      <c r="A96" t="s">
        <v>380</v>
      </c>
      <c r="B96" s="7">
        <f t="shared" si="3"/>
        <v>6</v>
      </c>
      <c r="D96">
        <v>43.1</v>
      </c>
      <c r="I96" s="10">
        <f t="shared" si="4"/>
        <v>6.5776293823038401</v>
      </c>
      <c r="K96" s="7">
        <f t="shared" si="9"/>
        <v>6.6</v>
      </c>
    </row>
    <row r="97" spans="1:11" x14ac:dyDescent="0.25">
      <c r="A97" t="s">
        <v>132</v>
      </c>
      <c r="B97" s="7">
        <f t="shared" si="3"/>
        <v>6</v>
      </c>
      <c r="D97">
        <v>43.1</v>
      </c>
      <c r="I97" s="10">
        <f t="shared" si="4"/>
        <v>6.5776293823038401</v>
      </c>
      <c r="K97" s="7">
        <f t="shared" si="9"/>
        <v>6.6</v>
      </c>
    </row>
    <row r="98" spans="1:11" x14ac:dyDescent="0.25">
      <c r="A98" t="s">
        <v>368</v>
      </c>
      <c r="B98" s="7">
        <f t="shared" si="3"/>
        <v>6</v>
      </c>
      <c r="D98">
        <v>43.1</v>
      </c>
      <c r="I98" s="10">
        <f t="shared" si="4"/>
        <v>6.5776293823038401</v>
      </c>
      <c r="K98" s="7">
        <f t="shared" si="9"/>
        <v>6.6</v>
      </c>
    </row>
    <row r="99" spans="1:11" x14ac:dyDescent="0.25">
      <c r="A99" t="s">
        <v>390</v>
      </c>
      <c r="B99" s="7">
        <f t="shared" si="3"/>
        <v>6</v>
      </c>
      <c r="D99">
        <v>43.1</v>
      </c>
      <c r="I99" s="10">
        <f t="shared" si="4"/>
        <v>6.5776293823038401</v>
      </c>
      <c r="K99" s="7">
        <f t="shared" si="9"/>
        <v>6.6</v>
      </c>
    </row>
    <row r="100" spans="1:11" x14ac:dyDescent="0.25">
      <c r="A100" t="s">
        <v>325</v>
      </c>
      <c r="B100" s="7">
        <f t="shared" si="3"/>
        <v>6</v>
      </c>
      <c r="D100">
        <v>42.6</v>
      </c>
      <c r="I100" s="10">
        <f t="shared" si="4"/>
        <v>6.66110183639399</v>
      </c>
      <c r="K100" s="7">
        <f t="shared" si="9"/>
        <v>6.7</v>
      </c>
    </row>
    <row r="101" spans="1:11" x14ac:dyDescent="0.25">
      <c r="A101" t="s">
        <v>203</v>
      </c>
      <c r="B101" s="7">
        <f t="shared" si="3"/>
        <v>6</v>
      </c>
      <c r="D101">
        <v>42.3</v>
      </c>
      <c r="I101" s="10">
        <f t="shared" si="4"/>
        <v>6.71118530884808</v>
      </c>
      <c r="K101" s="7">
        <f t="shared" si="9"/>
        <v>6.7</v>
      </c>
    </row>
    <row r="102" spans="1:11" x14ac:dyDescent="0.25">
      <c r="A102" t="s">
        <v>43</v>
      </c>
      <c r="B102" s="7">
        <f t="shared" si="3"/>
        <v>6</v>
      </c>
      <c r="D102">
        <v>41.9</v>
      </c>
      <c r="I102" s="10">
        <f t="shared" si="4"/>
        <v>6.7779632721202008</v>
      </c>
      <c r="K102" s="7">
        <f t="shared" si="9"/>
        <v>6.8</v>
      </c>
    </row>
    <row r="103" spans="1:11" x14ac:dyDescent="0.25">
      <c r="A103" t="s">
        <v>119</v>
      </c>
      <c r="B103" s="7">
        <f t="shared" si="3"/>
        <v>6</v>
      </c>
      <c r="D103">
        <v>41.3</v>
      </c>
      <c r="I103" s="10">
        <f t="shared" si="4"/>
        <v>6.8781302170283816</v>
      </c>
      <c r="K103" s="7">
        <f t="shared" si="9"/>
        <v>6.9</v>
      </c>
    </row>
    <row r="104" spans="1:11" x14ac:dyDescent="0.25">
      <c r="A104" t="s">
        <v>55</v>
      </c>
      <c r="B104" s="7">
        <f t="shared" si="3"/>
        <v>7</v>
      </c>
      <c r="D104">
        <v>40.4</v>
      </c>
      <c r="I104" s="10">
        <f t="shared" si="4"/>
        <v>7.0283806343906514</v>
      </c>
      <c r="K104" s="7">
        <f t="shared" si="9"/>
        <v>7</v>
      </c>
    </row>
    <row r="105" spans="1:11" x14ac:dyDescent="0.25">
      <c r="A105" t="s">
        <v>235</v>
      </c>
      <c r="B105" s="7">
        <f t="shared" si="3"/>
        <v>7</v>
      </c>
      <c r="D105">
        <v>40.200000000000003</v>
      </c>
      <c r="I105" s="10">
        <f t="shared" si="4"/>
        <v>7.0617696160267105</v>
      </c>
      <c r="K105" s="7">
        <f t="shared" si="9"/>
        <v>7.1</v>
      </c>
    </row>
    <row r="106" spans="1:11" x14ac:dyDescent="0.25">
      <c r="A106" t="s">
        <v>175</v>
      </c>
      <c r="B106" s="7">
        <f t="shared" si="3"/>
        <v>7</v>
      </c>
      <c r="D106">
        <v>39.799999999999997</v>
      </c>
      <c r="I106" s="10">
        <f t="shared" si="4"/>
        <v>7.1285475792988322</v>
      </c>
      <c r="K106" s="7">
        <f t="shared" si="9"/>
        <v>7.1</v>
      </c>
    </row>
    <row r="107" spans="1:11" x14ac:dyDescent="0.25">
      <c r="A107" t="s">
        <v>157</v>
      </c>
      <c r="B107" s="7">
        <f t="shared" si="3"/>
        <v>7</v>
      </c>
      <c r="D107">
        <v>39.5</v>
      </c>
      <c r="I107" s="10">
        <f t="shared" si="4"/>
        <v>7.1786310517529213</v>
      </c>
      <c r="K107" s="7">
        <f t="shared" si="9"/>
        <v>7.2</v>
      </c>
    </row>
    <row r="108" spans="1:11" x14ac:dyDescent="0.25">
      <c r="A108" t="s">
        <v>53</v>
      </c>
      <c r="B108" s="7">
        <f t="shared" si="3"/>
        <v>7</v>
      </c>
      <c r="D108">
        <v>39.299999999999997</v>
      </c>
      <c r="I108" s="10">
        <f t="shared" si="4"/>
        <v>7.2120200333889821</v>
      </c>
      <c r="K108" s="7">
        <f t="shared" si="9"/>
        <v>7.2</v>
      </c>
    </row>
    <row r="109" spans="1:11" x14ac:dyDescent="0.25">
      <c r="A109" t="s">
        <v>241</v>
      </c>
      <c r="B109" s="7">
        <f t="shared" si="3"/>
        <v>7</v>
      </c>
      <c r="D109">
        <v>39.200000000000003</v>
      </c>
      <c r="I109" s="10">
        <f t="shared" si="4"/>
        <v>7.2287145242070121</v>
      </c>
      <c r="K109" s="7">
        <f t="shared" si="9"/>
        <v>7.2</v>
      </c>
    </row>
    <row r="110" spans="1:11" x14ac:dyDescent="0.25">
      <c r="A110" t="s">
        <v>369</v>
      </c>
      <c r="B110" s="7">
        <f t="shared" si="3"/>
        <v>7</v>
      </c>
      <c r="D110">
        <v>39</v>
      </c>
      <c r="I110" s="10">
        <f t="shared" si="4"/>
        <v>7.2621035058430721</v>
      </c>
      <c r="K110" s="7">
        <f t="shared" si="9"/>
        <v>7.3</v>
      </c>
    </row>
    <row r="111" spans="1:11" x14ac:dyDescent="0.25">
      <c r="A111" t="s">
        <v>250</v>
      </c>
      <c r="B111" s="7">
        <f t="shared" si="3"/>
        <v>7</v>
      </c>
      <c r="D111">
        <v>38.5</v>
      </c>
      <c r="I111" s="10">
        <f t="shared" si="4"/>
        <v>7.345575959933222</v>
      </c>
      <c r="K111" s="7">
        <f t="shared" si="9"/>
        <v>7.3</v>
      </c>
    </row>
    <row r="112" spans="1:11" x14ac:dyDescent="0.25">
      <c r="A112" t="s">
        <v>258</v>
      </c>
      <c r="B112" s="7">
        <f t="shared" si="3"/>
        <v>7</v>
      </c>
      <c r="D112">
        <v>38.4</v>
      </c>
      <c r="I112" s="10">
        <f t="shared" si="4"/>
        <v>7.3622704507512529</v>
      </c>
      <c r="K112" s="7">
        <f t="shared" si="9"/>
        <v>7.4</v>
      </c>
    </row>
    <row r="113" spans="1:11" x14ac:dyDescent="0.25">
      <c r="A113" t="s">
        <v>354</v>
      </c>
      <c r="B113" s="7">
        <f t="shared" si="3"/>
        <v>7</v>
      </c>
      <c r="D113">
        <v>38.299999999999997</v>
      </c>
      <c r="I113" s="10">
        <f t="shared" si="4"/>
        <v>7.3789649415692828</v>
      </c>
      <c r="K113" s="7">
        <f t="shared" si="9"/>
        <v>7.4</v>
      </c>
    </row>
    <row r="114" spans="1:11" x14ac:dyDescent="0.25">
      <c r="A114" t="s">
        <v>231</v>
      </c>
      <c r="B114" s="7">
        <f t="shared" si="3"/>
        <v>7</v>
      </c>
      <c r="D114">
        <v>38.299999999999997</v>
      </c>
      <c r="I114" s="10">
        <f t="shared" si="4"/>
        <v>7.3789649415692828</v>
      </c>
      <c r="K114" s="7">
        <f t="shared" si="9"/>
        <v>7.4</v>
      </c>
    </row>
    <row r="115" spans="1:11" x14ac:dyDescent="0.25">
      <c r="A115" t="s">
        <v>314</v>
      </c>
      <c r="B115" s="7">
        <f t="shared" si="3"/>
        <v>7</v>
      </c>
      <c r="D115">
        <v>38.200000000000003</v>
      </c>
      <c r="I115" s="10">
        <f t="shared" si="4"/>
        <v>7.3956594323873119</v>
      </c>
      <c r="K115" s="7">
        <f t="shared" si="9"/>
        <v>7.4</v>
      </c>
    </row>
    <row r="116" spans="1:11" x14ac:dyDescent="0.25">
      <c r="A116" t="s">
        <v>365</v>
      </c>
      <c r="B116" s="7">
        <f t="shared" si="3"/>
        <v>7</v>
      </c>
      <c r="D116">
        <v>38.1</v>
      </c>
      <c r="I116" s="10">
        <f t="shared" si="4"/>
        <v>7.4123539232053419</v>
      </c>
      <c r="K116" s="7">
        <f t="shared" si="9"/>
        <v>7.4</v>
      </c>
    </row>
    <row r="117" spans="1:11" x14ac:dyDescent="0.25">
      <c r="A117" t="s">
        <v>143</v>
      </c>
      <c r="B117" s="7">
        <f t="shared" si="3"/>
        <v>7</v>
      </c>
      <c r="D117">
        <v>37.799999999999997</v>
      </c>
      <c r="I117" s="10">
        <f t="shared" si="4"/>
        <v>7.4624373956594336</v>
      </c>
      <c r="K117" s="7">
        <f t="shared" si="9"/>
        <v>7.5</v>
      </c>
    </row>
    <row r="118" spans="1:11" x14ac:dyDescent="0.25">
      <c r="A118" t="s">
        <v>151</v>
      </c>
      <c r="B118" s="7">
        <f t="shared" si="3"/>
        <v>7</v>
      </c>
      <c r="D118">
        <v>37.799999999999997</v>
      </c>
      <c r="I118" s="10">
        <f t="shared" si="4"/>
        <v>7.4624373956594336</v>
      </c>
      <c r="K118" s="7">
        <f t="shared" si="9"/>
        <v>7.5</v>
      </c>
    </row>
    <row r="119" spans="1:11" x14ac:dyDescent="0.25">
      <c r="A119" t="s">
        <v>179</v>
      </c>
      <c r="B119" s="7">
        <f t="shared" si="3"/>
        <v>7</v>
      </c>
      <c r="D119">
        <v>37.700000000000003</v>
      </c>
      <c r="I119" s="10">
        <f t="shared" si="4"/>
        <v>7.4791318864774619</v>
      </c>
      <c r="K119" s="7">
        <f t="shared" si="9"/>
        <v>7.5</v>
      </c>
    </row>
    <row r="120" spans="1:11" x14ac:dyDescent="0.25">
      <c r="A120" t="s">
        <v>382</v>
      </c>
      <c r="B120" s="7">
        <f t="shared" si="3"/>
        <v>7</v>
      </c>
      <c r="D120">
        <v>37.6</v>
      </c>
      <c r="I120" s="10">
        <f t="shared" si="4"/>
        <v>7.4958263772954927</v>
      </c>
      <c r="K120" s="7">
        <f t="shared" si="9"/>
        <v>7.5</v>
      </c>
    </row>
    <row r="121" spans="1:11" x14ac:dyDescent="0.25">
      <c r="A121" t="s">
        <v>64</v>
      </c>
      <c r="B121" s="7">
        <f t="shared" si="3"/>
        <v>7</v>
      </c>
      <c r="D121">
        <v>37.299999999999997</v>
      </c>
      <c r="I121" s="10">
        <f t="shared" si="4"/>
        <v>7.5459098497495827</v>
      </c>
      <c r="K121" s="7">
        <f t="shared" si="9"/>
        <v>7.5</v>
      </c>
    </row>
    <row r="122" spans="1:11" x14ac:dyDescent="0.25">
      <c r="A122" t="s">
        <v>16</v>
      </c>
      <c r="B122" s="7">
        <f t="shared" si="3"/>
        <v>7</v>
      </c>
      <c r="D122">
        <v>37.299999999999997</v>
      </c>
      <c r="I122" s="10">
        <f t="shared" si="4"/>
        <v>7.5459098497495827</v>
      </c>
      <c r="K122" s="7">
        <f t="shared" si="9"/>
        <v>7.5</v>
      </c>
    </row>
    <row r="123" spans="1:11" x14ac:dyDescent="0.25">
      <c r="A123" t="s">
        <v>272</v>
      </c>
      <c r="B123" s="7">
        <f t="shared" si="3"/>
        <v>7</v>
      </c>
      <c r="D123">
        <v>37.1</v>
      </c>
      <c r="I123" s="10">
        <f t="shared" si="4"/>
        <v>7.5792988313856426</v>
      </c>
      <c r="K123" s="7">
        <f t="shared" si="9"/>
        <v>7.6</v>
      </c>
    </row>
    <row r="124" spans="1:11" x14ac:dyDescent="0.25">
      <c r="A124" t="s">
        <v>350</v>
      </c>
      <c r="B124" s="7">
        <f t="shared" si="3"/>
        <v>7</v>
      </c>
      <c r="D124">
        <v>37</v>
      </c>
      <c r="I124" s="10">
        <f t="shared" si="4"/>
        <v>7.5959933222036735</v>
      </c>
      <c r="K124" s="7">
        <f t="shared" si="9"/>
        <v>7.6</v>
      </c>
    </row>
    <row r="125" spans="1:11" x14ac:dyDescent="0.25">
      <c r="A125" t="s">
        <v>358</v>
      </c>
      <c r="B125" s="7">
        <f t="shared" si="3"/>
        <v>7</v>
      </c>
      <c r="D125">
        <v>36.9</v>
      </c>
      <c r="I125" s="10">
        <f t="shared" si="4"/>
        <v>7.6126878130217026</v>
      </c>
      <c r="K125" s="7">
        <f t="shared" si="9"/>
        <v>7.6</v>
      </c>
    </row>
    <row r="126" spans="1:11" x14ac:dyDescent="0.25">
      <c r="A126" t="s">
        <v>399</v>
      </c>
      <c r="B126" s="7">
        <f t="shared" si="3"/>
        <v>7</v>
      </c>
      <c r="D126">
        <v>36.4</v>
      </c>
      <c r="I126" s="10">
        <f t="shared" si="4"/>
        <v>7.6961602671118534</v>
      </c>
      <c r="K126" s="7">
        <f t="shared" si="9"/>
        <v>7.7</v>
      </c>
    </row>
    <row r="127" spans="1:11" x14ac:dyDescent="0.25">
      <c r="A127" t="s">
        <v>140</v>
      </c>
      <c r="B127" s="7">
        <f t="shared" si="3"/>
        <v>7</v>
      </c>
      <c r="D127">
        <v>35.9</v>
      </c>
      <c r="I127" s="10">
        <f t="shared" si="4"/>
        <v>7.7796327212020042</v>
      </c>
      <c r="K127" s="7">
        <f t="shared" si="9"/>
        <v>7.8</v>
      </c>
    </row>
    <row r="128" spans="1:11" x14ac:dyDescent="0.25">
      <c r="A128" t="s">
        <v>208</v>
      </c>
      <c r="B128" s="7">
        <f t="shared" si="3"/>
        <v>7</v>
      </c>
      <c r="D128">
        <v>35.6</v>
      </c>
      <c r="I128" s="10">
        <f t="shared" si="4"/>
        <v>7.8297161936560933</v>
      </c>
      <c r="K128" s="7">
        <f t="shared" si="9"/>
        <v>7.8</v>
      </c>
    </row>
    <row r="129" spans="1:11" x14ac:dyDescent="0.25">
      <c r="A129" t="s">
        <v>329</v>
      </c>
      <c r="B129" s="7">
        <f t="shared" si="3"/>
        <v>7</v>
      </c>
      <c r="D129">
        <v>35.6</v>
      </c>
      <c r="I129" s="10">
        <f t="shared" si="4"/>
        <v>7.8297161936560933</v>
      </c>
      <c r="K129" s="7">
        <f t="shared" si="9"/>
        <v>7.8</v>
      </c>
    </row>
    <row r="130" spans="1:11" x14ac:dyDescent="0.25">
      <c r="A130" t="s">
        <v>318</v>
      </c>
      <c r="B130" s="7">
        <f t="shared" si="3"/>
        <v>7</v>
      </c>
      <c r="D130">
        <v>35.299999999999997</v>
      </c>
      <c r="I130" s="10">
        <f t="shared" si="4"/>
        <v>7.8797996661101841</v>
      </c>
      <c r="K130" s="7">
        <f t="shared" si="9"/>
        <v>7.9</v>
      </c>
    </row>
    <row r="131" spans="1:11" x14ac:dyDescent="0.25">
      <c r="A131" t="s">
        <v>422</v>
      </c>
      <c r="B131" s="7">
        <f t="shared" ref="B131:B181" si="10">QUOTIENT(I131, 1)</f>
        <v>7</v>
      </c>
      <c r="D131">
        <v>34.799999999999997</v>
      </c>
      <c r="I131" s="10">
        <f t="shared" ref="I131:I181" si="11">10 - (D131 - $G$3)/$G$4*10</f>
        <v>7.9632721202003349</v>
      </c>
      <c r="K131" s="7">
        <f t="shared" si="9"/>
        <v>8</v>
      </c>
    </row>
    <row r="132" spans="1:11" x14ac:dyDescent="0.25">
      <c r="A132" t="s">
        <v>280</v>
      </c>
      <c r="B132" s="7">
        <f t="shared" si="10"/>
        <v>7</v>
      </c>
      <c r="D132">
        <v>34.799999999999997</v>
      </c>
      <c r="I132" s="10">
        <f t="shared" si="11"/>
        <v>7.9632721202003349</v>
      </c>
      <c r="K132" s="7">
        <f t="shared" si="9"/>
        <v>8</v>
      </c>
    </row>
    <row r="133" spans="1:11" x14ac:dyDescent="0.25">
      <c r="A133" t="s">
        <v>173</v>
      </c>
      <c r="B133" s="7">
        <f t="shared" si="10"/>
        <v>7</v>
      </c>
      <c r="D133">
        <v>34.700000000000003</v>
      </c>
      <c r="I133" s="10">
        <f t="shared" si="11"/>
        <v>7.979966611018364</v>
      </c>
      <c r="K133" s="7">
        <f t="shared" si="9"/>
        <v>8</v>
      </c>
    </row>
    <row r="134" spans="1:11" x14ac:dyDescent="0.25">
      <c r="A134" t="s">
        <v>348</v>
      </c>
      <c r="B134" s="7">
        <f t="shared" si="10"/>
        <v>7</v>
      </c>
      <c r="D134">
        <v>34.700000000000003</v>
      </c>
      <c r="I134" s="10">
        <f t="shared" si="11"/>
        <v>7.979966611018364</v>
      </c>
      <c r="K134" s="7">
        <f t="shared" si="9"/>
        <v>8</v>
      </c>
    </row>
    <row r="135" spans="1:11" x14ac:dyDescent="0.25">
      <c r="A135" t="s">
        <v>106</v>
      </c>
      <c r="B135" s="7">
        <f t="shared" si="10"/>
        <v>8</v>
      </c>
      <c r="D135">
        <v>34.4</v>
      </c>
      <c r="I135" s="10">
        <f t="shared" si="11"/>
        <v>8.0300500834724549</v>
      </c>
      <c r="K135" s="7">
        <f t="shared" si="9"/>
        <v>8</v>
      </c>
    </row>
    <row r="136" spans="1:11" x14ac:dyDescent="0.25">
      <c r="A136" t="s">
        <v>110</v>
      </c>
      <c r="B136" s="7">
        <f t="shared" si="10"/>
        <v>8</v>
      </c>
      <c r="D136">
        <v>34.4</v>
      </c>
      <c r="I136" s="10">
        <f t="shared" si="11"/>
        <v>8.0300500834724549</v>
      </c>
      <c r="K136" s="7">
        <f t="shared" si="9"/>
        <v>8</v>
      </c>
    </row>
    <row r="137" spans="1:11" x14ac:dyDescent="0.25">
      <c r="A137" t="s">
        <v>225</v>
      </c>
      <c r="B137" s="7">
        <f t="shared" si="10"/>
        <v>8</v>
      </c>
      <c r="D137">
        <v>33.9</v>
      </c>
      <c r="I137" s="10">
        <f t="shared" si="11"/>
        <v>8.1135225375626057</v>
      </c>
      <c r="K137" s="7">
        <f t="shared" si="9"/>
        <v>8.1</v>
      </c>
    </row>
    <row r="138" spans="1:11" x14ac:dyDescent="0.25">
      <c r="A138" t="s">
        <v>303</v>
      </c>
      <c r="B138" s="7">
        <f t="shared" si="10"/>
        <v>8</v>
      </c>
      <c r="D138">
        <v>33.799999999999997</v>
      </c>
      <c r="I138" s="10">
        <f t="shared" si="11"/>
        <v>8.1302170283806348</v>
      </c>
      <c r="K138" s="7">
        <f t="shared" si="9"/>
        <v>8.1</v>
      </c>
    </row>
    <row r="139" spans="1:11" x14ac:dyDescent="0.25">
      <c r="A139" t="s">
        <v>277</v>
      </c>
      <c r="B139" s="7">
        <f t="shared" si="10"/>
        <v>8</v>
      </c>
      <c r="D139">
        <v>33.799999999999997</v>
      </c>
      <c r="I139" s="10">
        <f t="shared" si="11"/>
        <v>8.1302170283806348</v>
      </c>
      <c r="K139" s="7">
        <f t="shared" si="9"/>
        <v>8.1</v>
      </c>
    </row>
    <row r="140" spans="1:11" x14ac:dyDescent="0.25">
      <c r="A140" t="s">
        <v>177</v>
      </c>
      <c r="B140" s="7">
        <f t="shared" si="10"/>
        <v>8</v>
      </c>
      <c r="D140">
        <v>33.6</v>
      </c>
      <c r="I140" s="10">
        <f t="shared" si="11"/>
        <v>8.1636060100166947</v>
      </c>
      <c r="K140" s="7">
        <f t="shared" si="9"/>
        <v>8.1999999999999993</v>
      </c>
    </row>
    <row r="141" spans="1:11" x14ac:dyDescent="0.25">
      <c r="A141" t="s">
        <v>67</v>
      </c>
      <c r="B141" s="7">
        <f t="shared" si="10"/>
        <v>8</v>
      </c>
      <c r="D141">
        <v>33.6</v>
      </c>
      <c r="I141" s="10">
        <f t="shared" si="11"/>
        <v>8.1636060100166947</v>
      </c>
      <c r="K141" s="7">
        <f t="shared" si="9"/>
        <v>8.1999999999999993</v>
      </c>
    </row>
    <row r="142" spans="1:11" x14ac:dyDescent="0.25">
      <c r="A142" t="s">
        <v>413</v>
      </c>
      <c r="B142" s="7">
        <f t="shared" si="10"/>
        <v>8</v>
      </c>
      <c r="D142">
        <v>33.4</v>
      </c>
      <c r="I142" s="10">
        <f t="shared" si="11"/>
        <v>8.1969949916527547</v>
      </c>
      <c r="K142" s="7">
        <f t="shared" si="9"/>
        <v>8.1999999999999993</v>
      </c>
    </row>
    <row r="143" spans="1:11" x14ac:dyDescent="0.25">
      <c r="A143" t="s">
        <v>252</v>
      </c>
      <c r="B143" s="7">
        <f t="shared" si="10"/>
        <v>8</v>
      </c>
      <c r="D143">
        <v>33.1</v>
      </c>
      <c r="I143" s="10">
        <f t="shared" si="11"/>
        <v>8.2470784641068455</v>
      </c>
      <c r="K143" s="7">
        <f t="shared" si="9"/>
        <v>8.1999999999999993</v>
      </c>
    </row>
    <row r="144" spans="1:11" x14ac:dyDescent="0.25">
      <c r="A144" t="s">
        <v>364</v>
      </c>
      <c r="B144" s="7">
        <f t="shared" si="10"/>
        <v>8</v>
      </c>
      <c r="D144">
        <v>33</v>
      </c>
      <c r="I144" s="10">
        <f t="shared" si="11"/>
        <v>8.2637729549248746</v>
      </c>
      <c r="K144" s="7">
        <f t="shared" si="9"/>
        <v>8.3000000000000007</v>
      </c>
    </row>
    <row r="145" spans="1:11" x14ac:dyDescent="0.25">
      <c r="A145" t="s">
        <v>360</v>
      </c>
      <c r="B145" s="7">
        <f t="shared" si="10"/>
        <v>8</v>
      </c>
      <c r="D145">
        <v>32.799999999999997</v>
      </c>
      <c r="I145" s="10">
        <f t="shared" si="11"/>
        <v>8.2971619365609364</v>
      </c>
      <c r="K145" s="7">
        <f t="shared" si="9"/>
        <v>8.3000000000000007</v>
      </c>
    </row>
    <row r="146" spans="1:11" x14ac:dyDescent="0.25">
      <c r="A146" t="s">
        <v>247</v>
      </c>
      <c r="B146" s="7">
        <f t="shared" si="10"/>
        <v>8</v>
      </c>
      <c r="D146">
        <v>32.700000000000003</v>
      </c>
      <c r="I146" s="10">
        <f t="shared" si="11"/>
        <v>8.3138564273789655</v>
      </c>
      <c r="K146" s="7">
        <f t="shared" si="9"/>
        <v>8.3000000000000007</v>
      </c>
    </row>
    <row r="147" spans="1:11" x14ac:dyDescent="0.25">
      <c r="A147" t="s">
        <v>374</v>
      </c>
      <c r="B147" s="7">
        <f t="shared" si="10"/>
        <v>8</v>
      </c>
      <c r="D147">
        <v>32.4</v>
      </c>
      <c r="I147" s="10">
        <f t="shared" si="11"/>
        <v>8.3639398998330563</v>
      </c>
      <c r="K147" s="7">
        <f t="shared" si="9"/>
        <v>8.4</v>
      </c>
    </row>
    <row r="148" spans="1:11" x14ac:dyDescent="0.25">
      <c r="A148" t="s">
        <v>222</v>
      </c>
      <c r="B148" s="7">
        <f t="shared" si="10"/>
        <v>8</v>
      </c>
      <c r="D148">
        <v>32.200000000000003</v>
      </c>
      <c r="I148" s="10">
        <f t="shared" si="11"/>
        <v>8.3973288814691145</v>
      </c>
      <c r="K148" s="7">
        <f t="shared" si="9"/>
        <v>8.4</v>
      </c>
    </row>
    <row r="149" spans="1:11" x14ac:dyDescent="0.25">
      <c r="A149" t="s">
        <v>74</v>
      </c>
      <c r="B149" s="7">
        <f t="shared" si="10"/>
        <v>8</v>
      </c>
      <c r="D149">
        <v>32.1</v>
      </c>
      <c r="I149" s="10">
        <f t="shared" si="11"/>
        <v>8.4140233722871454</v>
      </c>
      <c r="K149" s="7">
        <f t="shared" si="9"/>
        <v>8.4</v>
      </c>
    </row>
    <row r="150" spans="1:11" x14ac:dyDescent="0.25">
      <c r="A150" t="s">
        <v>136</v>
      </c>
      <c r="B150" s="7">
        <f t="shared" si="10"/>
        <v>8</v>
      </c>
      <c r="D150">
        <v>31.8</v>
      </c>
      <c r="I150" s="10">
        <f t="shared" si="11"/>
        <v>8.4641068447412344</v>
      </c>
      <c r="K150" s="7">
        <f t="shared" si="9"/>
        <v>8.5</v>
      </c>
    </row>
    <row r="151" spans="1:11" x14ac:dyDescent="0.25">
      <c r="A151" t="s">
        <v>401</v>
      </c>
      <c r="B151" s="7">
        <f t="shared" si="10"/>
        <v>8</v>
      </c>
      <c r="D151">
        <v>31.1</v>
      </c>
      <c r="I151" s="10">
        <f t="shared" si="11"/>
        <v>8.5809682804674452</v>
      </c>
      <c r="K151" s="7">
        <f t="shared" si="9"/>
        <v>8.6</v>
      </c>
    </row>
    <row r="152" spans="1:11" x14ac:dyDescent="0.25">
      <c r="A152" t="s">
        <v>239</v>
      </c>
      <c r="B152" s="7">
        <f t="shared" si="10"/>
        <v>8</v>
      </c>
      <c r="D152">
        <v>31</v>
      </c>
      <c r="I152" s="10">
        <f t="shared" si="11"/>
        <v>8.5976627712854761</v>
      </c>
      <c r="K152" s="7">
        <f t="shared" si="9"/>
        <v>8.6</v>
      </c>
    </row>
    <row r="153" spans="1:11" x14ac:dyDescent="0.25">
      <c r="A153" t="s">
        <v>370</v>
      </c>
      <c r="B153" s="7">
        <f t="shared" si="10"/>
        <v>8</v>
      </c>
      <c r="D153">
        <v>30.8</v>
      </c>
      <c r="I153" s="10">
        <f t="shared" si="11"/>
        <v>8.631051752921536</v>
      </c>
      <c r="K153" s="7">
        <f t="shared" si="9"/>
        <v>8.6</v>
      </c>
    </row>
    <row r="154" spans="1:11" x14ac:dyDescent="0.25">
      <c r="A154" t="s">
        <v>237</v>
      </c>
      <c r="B154" s="7">
        <f t="shared" si="10"/>
        <v>8</v>
      </c>
      <c r="D154">
        <v>30.8</v>
      </c>
      <c r="I154" s="10">
        <f t="shared" si="11"/>
        <v>8.631051752921536</v>
      </c>
      <c r="K154" s="7">
        <f t="shared" si="9"/>
        <v>8.6</v>
      </c>
    </row>
    <row r="155" spans="1:11" x14ac:dyDescent="0.25">
      <c r="A155" t="s">
        <v>70</v>
      </c>
      <c r="B155" s="7">
        <f t="shared" si="10"/>
        <v>8</v>
      </c>
      <c r="D155">
        <v>30.8</v>
      </c>
      <c r="I155" s="10">
        <f t="shared" si="11"/>
        <v>8.631051752921536</v>
      </c>
      <c r="K155" s="7">
        <f t="shared" si="9"/>
        <v>8.6</v>
      </c>
    </row>
    <row r="156" spans="1:11" x14ac:dyDescent="0.25">
      <c r="A156" t="s">
        <v>282</v>
      </c>
      <c r="B156" s="7">
        <f t="shared" si="10"/>
        <v>8</v>
      </c>
      <c r="D156">
        <v>30.7</v>
      </c>
      <c r="I156" s="10">
        <f t="shared" si="11"/>
        <v>8.6477462437395669</v>
      </c>
      <c r="K156" s="7">
        <f t="shared" ref="K156:K181" si="12">ROUND(I156, 1)</f>
        <v>8.6</v>
      </c>
    </row>
    <row r="157" spans="1:11" x14ac:dyDescent="0.25">
      <c r="A157" t="s">
        <v>99</v>
      </c>
      <c r="B157" s="7">
        <f t="shared" si="10"/>
        <v>8</v>
      </c>
      <c r="D157">
        <v>30.4</v>
      </c>
      <c r="I157" s="10">
        <f t="shared" si="11"/>
        <v>8.697829716193656</v>
      </c>
      <c r="K157" s="7">
        <f t="shared" si="12"/>
        <v>8.6999999999999993</v>
      </c>
    </row>
    <row r="158" spans="1:11" x14ac:dyDescent="0.25">
      <c r="A158" t="s">
        <v>29</v>
      </c>
      <c r="B158" s="7">
        <f t="shared" si="10"/>
        <v>8</v>
      </c>
      <c r="D158">
        <v>30</v>
      </c>
      <c r="I158" s="10">
        <f t="shared" si="11"/>
        <v>8.7646076794657759</v>
      </c>
      <c r="K158" s="7">
        <f t="shared" si="12"/>
        <v>8.8000000000000007</v>
      </c>
    </row>
    <row r="159" spans="1:11" x14ac:dyDescent="0.25">
      <c r="A159" t="s">
        <v>5</v>
      </c>
      <c r="B159" s="7">
        <f t="shared" si="10"/>
        <v>8</v>
      </c>
      <c r="D159">
        <v>29.7</v>
      </c>
      <c r="I159" s="10">
        <f t="shared" si="11"/>
        <v>8.8146911519198667</v>
      </c>
      <c r="K159" s="7">
        <f t="shared" si="12"/>
        <v>8.8000000000000007</v>
      </c>
    </row>
    <row r="160" spans="1:11" x14ac:dyDescent="0.25">
      <c r="A160" t="s">
        <v>310</v>
      </c>
      <c r="B160" s="7">
        <f t="shared" si="10"/>
        <v>8</v>
      </c>
      <c r="D160">
        <v>29.5</v>
      </c>
      <c r="I160" s="10">
        <f t="shared" si="11"/>
        <v>8.8480801335559267</v>
      </c>
      <c r="K160" s="7">
        <f t="shared" si="12"/>
        <v>8.8000000000000007</v>
      </c>
    </row>
    <row r="161" spans="1:11" x14ac:dyDescent="0.25">
      <c r="A161" t="s">
        <v>214</v>
      </c>
      <c r="B161" s="7">
        <f t="shared" si="10"/>
        <v>8</v>
      </c>
      <c r="D161">
        <v>29.4</v>
      </c>
      <c r="I161" s="10">
        <f t="shared" si="11"/>
        <v>8.8647746243739576</v>
      </c>
      <c r="K161" s="7">
        <f t="shared" si="12"/>
        <v>8.9</v>
      </c>
    </row>
    <row r="162" spans="1:11" x14ac:dyDescent="0.25">
      <c r="A162" t="s">
        <v>127</v>
      </c>
      <c r="B162" s="7">
        <f t="shared" si="10"/>
        <v>8</v>
      </c>
      <c r="D162">
        <v>29.1</v>
      </c>
      <c r="I162" s="10">
        <f t="shared" si="11"/>
        <v>8.9148580968280466</v>
      </c>
      <c r="K162" s="7">
        <f t="shared" si="12"/>
        <v>8.9</v>
      </c>
    </row>
    <row r="163" spans="1:11" x14ac:dyDescent="0.25">
      <c r="A163" t="s">
        <v>32</v>
      </c>
      <c r="B163" s="7">
        <f t="shared" si="10"/>
        <v>8</v>
      </c>
      <c r="D163">
        <v>29</v>
      </c>
      <c r="I163" s="10">
        <f t="shared" si="11"/>
        <v>8.9315525876460775</v>
      </c>
      <c r="K163" s="7">
        <f t="shared" si="12"/>
        <v>8.9</v>
      </c>
    </row>
    <row r="164" spans="1:11" x14ac:dyDescent="0.25">
      <c r="A164" t="s">
        <v>342</v>
      </c>
      <c r="B164" s="7">
        <f t="shared" si="10"/>
        <v>8</v>
      </c>
      <c r="D164">
        <v>28.9</v>
      </c>
      <c r="I164" s="10">
        <f t="shared" si="11"/>
        <v>8.9482470784641066</v>
      </c>
      <c r="K164" s="7">
        <f t="shared" si="12"/>
        <v>8.9</v>
      </c>
    </row>
    <row r="165" spans="1:11" x14ac:dyDescent="0.25">
      <c r="A165" t="s">
        <v>86</v>
      </c>
      <c r="B165" s="7">
        <f t="shared" si="10"/>
        <v>9</v>
      </c>
      <c r="D165">
        <v>28.1</v>
      </c>
      <c r="I165" s="10">
        <f t="shared" si="11"/>
        <v>9.0818030050083465</v>
      </c>
      <c r="K165" s="7">
        <f t="shared" si="12"/>
        <v>9.1</v>
      </c>
    </row>
    <row r="166" spans="1:11" x14ac:dyDescent="0.25">
      <c r="A166" t="s">
        <v>195</v>
      </c>
      <c r="B166" s="7">
        <f t="shared" si="10"/>
        <v>9</v>
      </c>
      <c r="D166">
        <v>28</v>
      </c>
      <c r="I166" s="10">
        <f t="shared" si="11"/>
        <v>9.0984974958263773</v>
      </c>
      <c r="K166" s="7">
        <f t="shared" si="12"/>
        <v>9.1</v>
      </c>
    </row>
    <row r="167" spans="1:11" x14ac:dyDescent="0.25">
      <c r="A167" t="s">
        <v>125</v>
      </c>
      <c r="B167" s="7">
        <f t="shared" si="10"/>
        <v>9</v>
      </c>
      <c r="D167">
        <v>27.9</v>
      </c>
      <c r="I167" s="10">
        <f t="shared" si="11"/>
        <v>9.1151919866444082</v>
      </c>
      <c r="K167" s="7">
        <f t="shared" si="12"/>
        <v>9.1</v>
      </c>
    </row>
    <row r="168" spans="1:11" x14ac:dyDescent="0.25">
      <c r="A168" t="s">
        <v>227</v>
      </c>
      <c r="B168" s="7">
        <f t="shared" si="10"/>
        <v>9</v>
      </c>
      <c r="D168">
        <v>27.7</v>
      </c>
      <c r="I168" s="10">
        <f t="shared" si="11"/>
        <v>9.1485809682804682</v>
      </c>
      <c r="K168" s="7">
        <f t="shared" si="12"/>
        <v>9.1</v>
      </c>
    </row>
    <row r="169" spans="1:11" x14ac:dyDescent="0.25">
      <c r="A169" t="s">
        <v>121</v>
      </c>
      <c r="B169" s="7">
        <f t="shared" si="10"/>
        <v>9</v>
      </c>
      <c r="D169">
        <v>27.6</v>
      </c>
      <c r="I169" s="10">
        <f t="shared" si="11"/>
        <v>9.1652754590984973</v>
      </c>
      <c r="K169" s="7">
        <f t="shared" si="12"/>
        <v>9.1999999999999993</v>
      </c>
    </row>
    <row r="170" spans="1:11" x14ac:dyDescent="0.25">
      <c r="A170" t="s">
        <v>153</v>
      </c>
      <c r="B170" s="7">
        <f t="shared" si="10"/>
        <v>9</v>
      </c>
      <c r="D170">
        <v>27.6</v>
      </c>
      <c r="I170" s="10">
        <f t="shared" si="11"/>
        <v>9.1652754590984973</v>
      </c>
      <c r="K170" s="7">
        <f t="shared" si="12"/>
        <v>9.1999999999999993</v>
      </c>
    </row>
    <row r="171" spans="1:11" x14ac:dyDescent="0.25">
      <c r="A171" t="s">
        <v>25</v>
      </c>
      <c r="B171" s="7">
        <f t="shared" si="10"/>
        <v>9</v>
      </c>
      <c r="D171">
        <v>27</v>
      </c>
      <c r="I171" s="10">
        <f t="shared" si="11"/>
        <v>9.2654424040066772</v>
      </c>
      <c r="K171" s="7">
        <f t="shared" si="12"/>
        <v>9.3000000000000007</v>
      </c>
    </row>
    <row r="172" spans="1:11" x14ac:dyDescent="0.25">
      <c r="A172" t="s">
        <v>147</v>
      </c>
      <c r="B172" s="7">
        <f t="shared" si="10"/>
        <v>9</v>
      </c>
      <c r="D172">
        <v>27</v>
      </c>
      <c r="I172" s="10">
        <f t="shared" si="11"/>
        <v>9.2654424040066772</v>
      </c>
      <c r="K172" s="7">
        <f t="shared" si="12"/>
        <v>9.3000000000000007</v>
      </c>
    </row>
    <row r="173" spans="1:11" x14ac:dyDescent="0.25">
      <c r="A173" t="s">
        <v>308</v>
      </c>
      <c r="B173" s="7">
        <f t="shared" si="10"/>
        <v>9</v>
      </c>
      <c r="D173">
        <v>26.7</v>
      </c>
      <c r="I173" s="10">
        <f t="shared" si="11"/>
        <v>9.315525876460768</v>
      </c>
      <c r="K173" s="7">
        <f t="shared" si="12"/>
        <v>9.3000000000000007</v>
      </c>
    </row>
    <row r="174" spans="1:11" x14ac:dyDescent="0.25">
      <c r="A174" t="s">
        <v>378</v>
      </c>
      <c r="B174" s="7">
        <f t="shared" si="10"/>
        <v>9</v>
      </c>
      <c r="D174">
        <v>26.7</v>
      </c>
      <c r="I174" s="10">
        <f t="shared" si="11"/>
        <v>9.315525876460768</v>
      </c>
      <c r="K174" s="7">
        <f t="shared" si="12"/>
        <v>9.3000000000000007</v>
      </c>
    </row>
    <row r="175" spans="1:11" x14ac:dyDescent="0.25">
      <c r="A175" t="s">
        <v>206</v>
      </c>
      <c r="B175" s="7">
        <f t="shared" si="10"/>
        <v>9</v>
      </c>
      <c r="D175">
        <v>26.5</v>
      </c>
      <c r="I175" s="10">
        <f t="shared" si="11"/>
        <v>9.348914858096828</v>
      </c>
      <c r="K175" s="7">
        <f t="shared" si="12"/>
        <v>9.3000000000000007</v>
      </c>
    </row>
    <row r="176" spans="1:11" x14ac:dyDescent="0.25">
      <c r="A176" t="s">
        <v>123</v>
      </c>
      <c r="B176" s="7">
        <f t="shared" si="10"/>
        <v>9</v>
      </c>
      <c r="D176">
        <v>26.4</v>
      </c>
      <c r="I176" s="10">
        <f t="shared" si="11"/>
        <v>9.3656093489148589</v>
      </c>
      <c r="K176" s="7">
        <f t="shared" si="12"/>
        <v>9.4</v>
      </c>
    </row>
    <row r="177" spans="1:11" x14ac:dyDescent="0.25">
      <c r="A177" t="s">
        <v>359</v>
      </c>
      <c r="B177" s="7">
        <f t="shared" si="10"/>
        <v>9</v>
      </c>
      <c r="D177">
        <v>25.8</v>
      </c>
      <c r="I177" s="10">
        <f t="shared" si="11"/>
        <v>9.4657762938230388</v>
      </c>
      <c r="K177" s="7">
        <f t="shared" si="12"/>
        <v>9.5</v>
      </c>
    </row>
    <row r="178" spans="1:11" x14ac:dyDescent="0.25">
      <c r="A178" t="s">
        <v>379</v>
      </c>
      <c r="B178" s="7">
        <f t="shared" si="10"/>
        <v>9</v>
      </c>
      <c r="D178">
        <v>25.7</v>
      </c>
      <c r="I178" s="10">
        <f t="shared" si="11"/>
        <v>9.4824707846410696</v>
      </c>
      <c r="K178" s="7">
        <f t="shared" si="12"/>
        <v>9.5</v>
      </c>
    </row>
    <row r="179" spans="1:11" x14ac:dyDescent="0.25">
      <c r="A179" t="s">
        <v>3</v>
      </c>
      <c r="B179" s="7">
        <f t="shared" si="10"/>
        <v>9</v>
      </c>
      <c r="D179">
        <v>25.5</v>
      </c>
      <c r="I179" s="10">
        <f t="shared" si="11"/>
        <v>9.5158597662771296</v>
      </c>
      <c r="K179" s="7">
        <f t="shared" si="12"/>
        <v>9.5</v>
      </c>
    </row>
    <row r="180" spans="1:11" x14ac:dyDescent="0.25">
      <c r="A180" t="s">
        <v>218</v>
      </c>
      <c r="B180" s="7">
        <f t="shared" si="10"/>
        <v>9</v>
      </c>
      <c r="D180">
        <v>25.1</v>
      </c>
      <c r="I180" s="10">
        <f t="shared" si="11"/>
        <v>9.5826377295492495</v>
      </c>
      <c r="K180" s="7">
        <f t="shared" si="12"/>
        <v>9.6</v>
      </c>
    </row>
    <row r="181" spans="1:11" x14ac:dyDescent="0.25">
      <c r="A181" t="s">
        <v>188</v>
      </c>
      <c r="B181" s="7">
        <f t="shared" si="10"/>
        <v>10</v>
      </c>
      <c r="D181">
        <v>22.6</v>
      </c>
      <c r="I181" s="10">
        <f t="shared" si="11"/>
        <v>10</v>
      </c>
      <c r="K181" s="7">
        <f t="shared" si="12"/>
        <v>10</v>
      </c>
    </row>
    <row r="182" spans="1:11" x14ac:dyDescent="0.25">
      <c r="B182" s="7">
        <f>SUM(B2:B181)</f>
        <v>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C92F-48E9-42B9-9582-9D56548C4B6C}">
  <dimension ref="A1:K164"/>
  <sheetViews>
    <sheetView topLeftCell="A141" workbookViewId="0">
      <selection activeCell="G3" sqref="G3"/>
    </sheetView>
  </sheetViews>
  <sheetFormatPr defaultRowHeight="15" x14ac:dyDescent="0.25"/>
  <cols>
    <col min="1" max="1" width="21.140625" style="3" customWidth="1"/>
    <col min="2" max="2" width="19" style="10" customWidth="1"/>
    <col min="3" max="6" width="9.140625" style="3"/>
    <col min="7" max="7" width="10.5703125" style="3" bestFit="1" customWidth="1"/>
    <col min="8" max="8" width="9.140625" style="3"/>
    <col min="9" max="9" width="18.28515625" style="10" customWidth="1"/>
    <col min="10" max="10" width="9.140625" style="3"/>
    <col min="11" max="11" width="28.28515625" style="10" customWidth="1"/>
    <col min="12" max="16384" width="9.140625" style="3"/>
  </cols>
  <sheetData>
    <row r="1" spans="1:11" x14ac:dyDescent="0.25">
      <c r="B1" s="10" t="s">
        <v>407</v>
      </c>
      <c r="D1" s="3" t="s">
        <v>418</v>
      </c>
      <c r="I1" s="10" t="s">
        <v>406</v>
      </c>
      <c r="K1" s="10" t="s">
        <v>416</v>
      </c>
    </row>
    <row r="2" spans="1:11" x14ac:dyDescent="0.25">
      <c r="A2" s="1" t="s">
        <v>245</v>
      </c>
      <c r="B2" s="7">
        <f>QUOTIENT(I2, 1)</f>
        <v>0</v>
      </c>
      <c r="D2" s="2">
        <v>4.4999999999999998E-2</v>
      </c>
      <c r="F2" s="10" t="s">
        <v>403</v>
      </c>
      <c r="G2" s="4">
        <f>(MAX(D2:D163))</f>
        <v>0.79500000000000004</v>
      </c>
      <c r="I2" s="10">
        <f>(D2 - $G$3)/$G$4*10</f>
        <v>0.25974025974025972</v>
      </c>
      <c r="K2" s="7">
        <f>ROUND(I2, 1)</f>
        <v>0.3</v>
      </c>
    </row>
    <row r="3" spans="1:11" x14ac:dyDescent="0.25">
      <c r="A3" s="1" t="s">
        <v>117</v>
      </c>
      <c r="B3" s="7">
        <f t="shared" ref="B3:B62" si="0">QUOTIENT(I3, 1)</f>
        <v>0</v>
      </c>
      <c r="D3" s="2">
        <v>9.2999999999999999E-2</v>
      </c>
      <c r="F3" s="10" t="s">
        <v>404</v>
      </c>
      <c r="G3" s="4">
        <f>(MIN(D2:D163))</f>
        <v>2.5000000000000001E-2</v>
      </c>
      <c r="I3" s="10">
        <f t="shared" ref="I3:I62" si="1">(D3 - $G$3)/$G$4*10</f>
        <v>0.88311688311688319</v>
      </c>
      <c r="K3" s="7">
        <f t="shared" ref="K3:K63" si="2">ROUND(I3, 1)</f>
        <v>0.9</v>
      </c>
    </row>
    <row r="4" spans="1:11" x14ac:dyDescent="0.25">
      <c r="A4" s="1" t="s">
        <v>60</v>
      </c>
      <c r="B4" s="7">
        <f t="shared" si="0"/>
        <v>0</v>
      </c>
      <c r="D4" s="2">
        <v>2.5000000000000001E-2</v>
      </c>
      <c r="F4" s="10" t="s">
        <v>405</v>
      </c>
      <c r="G4" s="6">
        <f>G2-G3</f>
        <v>0.77</v>
      </c>
      <c r="I4" s="10">
        <f t="shared" si="1"/>
        <v>0</v>
      </c>
      <c r="K4" s="7">
        <f t="shared" si="2"/>
        <v>0</v>
      </c>
    </row>
    <row r="5" spans="1:11" x14ac:dyDescent="0.25">
      <c r="A5" s="1" t="s">
        <v>159</v>
      </c>
      <c r="B5" s="7">
        <f t="shared" si="0"/>
        <v>0</v>
      </c>
      <c r="D5" s="2">
        <v>5.8000000000000003E-2</v>
      </c>
      <c r="I5" s="10">
        <f t="shared" si="1"/>
        <v>0.4285714285714286</v>
      </c>
      <c r="K5" s="7">
        <f t="shared" si="2"/>
        <v>0.4</v>
      </c>
    </row>
    <row r="6" spans="1:11" x14ac:dyDescent="0.25">
      <c r="A6" s="1" t="s">
        <v>84</v>
      </c>
      <c r="B6" s="7">
        <f t="shared" si="0"/>
        <v>0</v>
      </c>
      <c r="D6" s="2">
        <v>8.4000000000000005E-2</v>
      </c>
      <c r="I6" s="10">
        <f t="shared" si="1"/>
        <v>0.76623376623376616</v>
      </c>
      <c r="K6" s="7">
        <f t="shared" si="2"/>
        <v>0.8</v>
      </c>
    </row>
    <row r="7" spans="1:11" x14ac:dyDescent="0.25">
      <c r="A7" s="1" t="s">
        <v>301</v>
      </c>
      <c r="B7" s="7">
        <f t="shared" si="0"/>
        <v>0</v>
      </c>
      <c r="D7" s="2">
        <v>3.9E-2</v>
      </c>
      <c r="I7" s="10">
        <f t="shared" si="1"/>
        <v>0.18181818181818182</v>
      </c>
      <c r="K7" s="7">
        <f t="shared" si="2"/>
        <v>0.2</v>
      </c>
    </row>
    <row r="8" spans="1:11" x14ac:dyDescent="0.25">
      <c r="A8" s="1" t="s">
        <v>19</v>
      </c>
      <c r="B8" s="7">
        <f t="shared" si="0"/>
        <v>0</v>
      </c>
      <c r="D8" s="2">
        <v>9.7000000000000003E-2</v>
      </c>
      <c r="I8" s="10">
        <f t="shared" si="1"/>
        <v>0.93506493506493515</v>
      </c>
      <c r="K8" s="7">
        <f t="shared" si="2"/>
        <v>0.9</v>
      </c>
    </row>
    <row r="9" spans="1:11" x14ac:dyDescent="0.25">
      <c r="A9" s="1" t="s">
        <v>243</v>
      </c>
      <c r="B9" s="7">
        <f t="shared" si="0"/>
        <v>0</v>
      </c>
      <c r="D9" s="2">
        <v>4.2999999999999997E-2</v>
      </c>
      <c r="I9" s="10">
        <f t="shared" si="1"/>
        <v>0.23376623376623371</v>
      </c>
      <c r="K9" s="7">
        <f t="shared" si="2"/>
        <v>0.2</v>
      </c>
    </row>
    <row r="10" spans="1:11" x14ac:dyDescent="0.25">
      <c r="A10" s="1" t="s">
        <v>90</v>
      </c>
      <c r="B10" s="7">
        <f t="shared" si="0"/>
        <v>0</v>
      </c>
      <c r="D10" s="2">
        <v>3.7999999999999999E-2</v>
      </c>
      <c r="I10" s="10">
        <f t="shared" si="1"/>
        <v>0.16883116883116878</v>
      </c>
      <c r="K10" s="7">
        <f t="shared" si="2"/>
        <v>0.2</v>
      </c>
    </row>
    <row r="11" spans="1:11" x14ac:dyDescent="0.25">
      <c r="A11" s="1" t="s">
        <v>108</v>
      </c>
      <c r="B11" s="7">
        <f t="shared" si="0"/>
        <v>0</v>
      </c>
      <c r="D11" s="2">
        <v>4.7E-2</v>
      </c>
      <c r="I11" s="10">
        <f t="shared" si="1"/>
        <v>0.2857142857142857</v>
      </c>
      <c r="K11" s="7">
        <f t="shared" si="2"/>
        <v>0.3</v>
      </c>
    </row>
    <row r="12" spans="1:11" x14ac:dyDescent="0.25">
      <c r="A12" s="1" t="s">
        <v>284</v>
      </c>
      <c r="B12" s="7">
        <f t="shared" si="0"/>
        <v>0</v>
      </c>
      <c r="D12" s="2">
        <v>6.5000000000000002E-2</v>
      </c>
      <c r="I12" s="10">
        <f t="shared" si="1"/>
        <v>0.51948051948051943</v>
      </c>
      <c r="K12" s="7">
        <f t="shared" si="2"/>
        <v>0.5</v>
      </c>
    </row>
    <row r="13" spans="1:11" x14ac:dyDescent="0.25">
      <c r="A13" s="1" t="s">
        <v>411</v>
      </c>
      <c r="B13" s="7">
        <f t="shared" si="0"/>
        <v>1</v>
      </c>
      <c r="D13" s="2">
        <v>0.11799999999999999</v>
      </c>
      <c r="I13" s="10">
        <f t="shared" si="1"/>
        <v>1.2077922077922079</v>
      </c>
      <c r="K13" s="7">
        <f t="shared" si="2"/>
        <v>1.2</v>
      </c>
    </row>
    <row r="14" spans="1:11" x14ac:dyDescent="0.25">
      <c r="A14" s="1" t="s">
        <v>27</v>
      </c>
      <c r="B14" s="7">
        <f t="shared" si="0"/>
        <v>0</v>
      </c>
      <c r="D14" s="2">
        <v>4.2999999999999997E-2</v>
      </c>
      <c r="I14" s="10">
        <f t="shared" si="1"/>
        <v>0.23376623376623371</v>
      </c>
      <c r="K14" s="7">
        <f t="shared" si="2"/>
        <v>0.2</v>
      </c>
    </row>
    <row r="15" spans="1:11" x14ac:dyDescent="0.25">
      <c r="A15" s="1" t="s">
        <v>373</v>
      </c>
      <c r="B15" s="7">
        <f t="shared" si="0"/>
        <v>1</v>
      </c>
      <c r="D15" s="2">
        <v>0.123</v>
      </c>
      <c r="I15" s="10">
        <f t="shared" si="1"/>
        <v>1.2727272727272729</v>
      </c>
      <c r="K15" s="7">
        <f t="shared" si="2"/>
        <v>1.3</v>
      </c>
    </row>
    <row r="16" spans="1:11" x14ac:dyDescent="0.25">
      <c r="A16" s="1" t="s">
        <v>58</v>
      </c>
      <c r="B16" s="7">
        <f t="shared" si="0"/>
        <v>0</v>
      </c>
      <c r="D16" s="2">
        <v>0.08</v>
      </c>
      <c r="I16" s="10">
        <f t="shared" si="1"/>
        <v>0.71428571428571419</v>
      </c>
      <c r="K16" s="7">
        <f t="shared" si="2"/>
        <v>0.7</v>
      </c>
    </row>
    <row r="17" spans="1:11" x14ac:dyDescent="0.25">
      <c r="A17" s="1" t="s">
        <v>412</v>
      </c>
      <c r="B17" s="7">
        <f t="shared" si="0"/>
        <v>2</v>
      </c>
      <c r="D17" s="2">
        <v>0.20399999999999999</v>
      </c>
      <c r="I17" s="10">
        <f t="shared" si="1"/>
        <v>2.3246753246753245</v>
      </c>
      <c r="K17" s="7">
        <f t="shared" si="2"/>
        <v>2.2999999999999998</v>
      </c>
    </row>
    <row r="18" spans="1:11" x14ac:dyDescent="0.25">
      <c r="A18" s="1" t="s">
        <v>21</v>
      </c>
      <c r="B18" s="7">
        <f t="shared" si="0"/>
        <v>0</v>
      </c>
      <c r="D18" s="2">
        <v>6.9000000000000006E-2</v>
      </c>
      <c r="I18" s="10">
        <f t="shared" si="1"/>
        <v>0.57142857142857151</v>
      </c>
      <c r="K18" s="7">
        <f t="shared" si="2"/>
        <v>0.6</v>
      </c>
    </row>
    <row r="19" spans="1:11" x14ac:dyDescent="0.25">
      <c r="A19" s="1" t="s">
        <v>161</v>
      </c>
      <c r="B19" s="7">
        <f t="shared" si="0"/>
        <v>1</v>
      </c>
      <c r="D19" s="2">
        <v>0.109</v>
      </c>
      <c r="I19" s="10">
        <f t="shared" si="1"/>
        <v>1.0909090909090908</v>
      </c>
      <c r="K19" s="7">
        <f t="shared" si="2"/>
        <v>1.1000000000000001</v>
      </c>
    </row>
    <row r="20" spans="1:11" x14ac:dyDescent="0.25">
      <c r="A20" s="1" t="s">
        <v>169</v>
      </c>
      <c r="B20" s="7">
        <f t="shared" si="0"/>
        <v>0</v>
      </c>
      <c r="D20" s="2">
        <v>9.4E-2</v>
      </c>
      <c r="I20" s="10">
        <f t="shared" si="1"/>
        <v>0.89610389610389607</v>
      </c>
      <c r="K20" s="7">
        <f t="shared" si="2"/>
        <v>0.9</v>
      </c>
    </row>
    <row r="21" spans="1:11" x14ac:dyDescent="0.25">
      <c r="A21" s="1" t="s">
        <v>299</v>
      </c>
      <c r="B21" s="7">
        <f t="shared" si="0"/>
        <v>0</v>
      </c>
      <c r="D21" s="2">
        <v>6.3E-2</v>
      </c>
      <c r="I21" s="10">
        <f t="shared" si="1"/>
        <v>0.49350649350649345</v>
      </c>
      <c r="K21" s="7">
        <f t="shared" si="2"/>
        <v>0.5</v>
      </c>
    </row>
    <row r="22" spans="1:11" x14ac:dyDescent="0.25">
      <c r="A22" s="1" t="s">
        <v>427</v>
      </c>
      <c r="B22" s="7">
        <f t="shared" si="0"/>
        <v>0</v>
      </c>
      <c r="D22" s="2">
        <v>6.4000000000000001E-2</v>
      </c>
      <c r="I22" s="10">
        <f t="shared" si="1"/>
        <v>0.50649350649350644</v>
      </c>
      <c r="K22" s="7">
        <f t="shared" si="2"/>
        <v>0.5</v>
      </c>
    </row>
    <row r="23" spans="1:11" x14ac:dyDescent="0.25">
      <c r="A23" s="1" t="s">
        <v>199</v>
      </c>
      <c r="B23" s="7">
        <f t="shared" si="0"/>
        <v>0</v>
      </c>
      <c r="D23" s="2">
        <v>6.5000000000000002E-2</v>
      </c>
      <c r="I23" s="10">
        <f t="shared" si="1"/>
        <v>0.51948051948051943</v>
      </c>
      <c r="K23" s="7">
        <f t="shared" si="2"/>
        <v>0.5</v>
      </c>
    </row>
    <row r="24" spans="1:11" x14ac:dyDescent="0.25">
      <c r="A24" s="1" t="s">
        <v>102</v>
      </c>
      <c r="B24" s="7">
        <f t="shared" si="0"/>
        <v>0</v>
      </c>
      <c r="D24" s="2">
        <v>7.0000000000000007E-2</v>
      </c>
      <c r="I24" s="10">
        <f t="shared" si="1"/>
        <v>0.5844155844155845</v>
      </c>
      <c r="K24" s="7">
        <f>ROUND(I24, 1)</f>
        <v>0.6</v>
      </c>
    </row>
    <row r="25" spans="1:11" x14ac:dyDescent="0.25">
      <c r="A25" s="1" t="s">
        <v>112</v>
      </c>
      <c r="B25" s="7">
        <f t="shared" si="0"/>
        <v>0</v>
      </c>
      <c r="D25" s="2">
        <v>4.9000000000000002E-2</v>
      </c>
      <c r="I25" s="10">
        <f t="shared" si="1"/>
        <v>0.31168831168831168</v>
      </c>
      <c r="K25" s="7">
        <f t="shared" si="2"/>
        <v>0.3</v>
      </c>
    </row>
    <row r="26" spans="1:11" x14ac:dyDescent="0.25">
      <c r="A26" s="1" t="s">
        <v>82</v>
      </c>
      <c r="B26" s="7">
        <f t="shared" si="0"/>
        <v>1</v>
      </c>
      <c r="D26" s="2">
        <v>0.13600000000000001</v>
      </c>
      <c r="I26" s="10">
        <f t="shared" si="1"/>
        <v>1.4415584415584417</v>
      </c>
      <c r="K26" s="7">
        <f t="shared" si="2"/>
        <v>1.4</v>
      </c>
    </row>
    <row r="27" spans="1:11" x14ac:dyDescent="0.25">
      <c r="A27" s="1" t="s">
        <v>216</v>
      </c>
      <c r="B27" s="7">
        <f t="shared" si="0"/>
        <v>1</v>
      </c>
      <c r="D27" s="2">
        <v>0.17499999999999999</v>
      </c>
      <c r="I27" s="10">
        <f t="shared" si="1"/>
        <v>1.9480519480519478</v>
      </c>
      <c r="K27" s="7">
        <f t="shared" si="2"/>
        <v>1.9</v>
      </c>
    </row>
    <row r="28" spans="1:11" x14ac:dyDescent="0.25">
      <c r="A28" s="1" t="s">
        <v>104</v>
      </c>
      <c r="B28" s="7">
        <f t="shared" si="0"/>
        <v>0</v>
      </c>
      <c r="D28" s="2">
        <v>8.5999999999999993E-2</v>
      </c>
      <c r="I28" s="10">
        <f t="shared" si="1"/>
        <v>0.79220779220779203</v>
      </c>
      <c r="K28" s="7">
        <f t="shared" si="2"/>
        <v>0.8</v>
      </c>
    </row>
    <row r="29" spans="1:11" x14ac:dyDescent="0.25">
      <c r="A29" s="1" t="s">
        <v>163</v>
      </c>
      <c r="B29" s="7">
        <f t="shared" si="0"/>
        <v>0</v>
      </c>
      <c r="D29" s="2">
        <v>6.9000000000000006E-2</v>
      </c>
      <c r="I29" s="10">
        <f t="shared" si="1"/>
        <v>0.57142857142857151</v>
      </c>
      <c r="K29" s="7">
        <f t="shared" si="2"/>
        <v>0.6</v>
      </c>
    </row>
    <row r="30" spans="1:11" x14ac:dyDescent="0.25">
      <c r="A30" s="1" t="s">
        <v>351</v>
      </c>
      <c r="B30" s="7">
        <f t="shared" si="0"/>
        <v>0</v>
      </c>
      <c r="D30" s="2">
        <v>7.9000000000000001E-2</v>
      </c>
      <c r="I30" s="10">
        <f t="shared" si="1"/>
        <v>0.70129870129870131</v>
      </c>
      <c r="K30" s="7">
        <f t="shared" si="2"/>
        <v>0.7</v>
      </c>
    </row>
    <row r="31" spans="1:11" x14ac:dyDescent="0.25">
      <c r="A31" s="1" t="s">
        <v>130</v>
      </c>
      <c r="B31" s="7">
        <f t="shared" si="0"/>
        <v>1</v>
      </c>
      <c r="D31" s="2">
        <v>0.11600000000000001</v>
      </c>
      <c r="I31" s="10">
        <f t="shared" si="1"/>
        <v>1.1818181818181819</v>
      </c>
      <c r="K31" s="7">
        <f t="shared" si="2"/>
        <v>1.2</v>
      </c>
    </row>
    <row r="32" spans="1:11" x14ac:dyDescent="0.25">
      <c r="A32" s="1" t="s">
        <v>80</v>
      </c>
      <c r="B32" s="7">
        <f t="shared" si="0"/>
        <v>0</v>
      </c>
      <c r="D32" s="2">
        <v>8.5999999999999993E-2</v>
      </c>
      <c r="I32" s="10">
        <f t="shared" si="1"/>
        <v>0.79220779220779203</v>
      </c>
      <c r="K32" s="7">
        <f t="shared" si="2"/>
        <v>0.8</v>
      </c>
    </row>
    <row r="33" spans="1:11" x14ac:dyDescent="0.25">
      <c r="A33" s="1" t="s">
        <v>197</v>
      </c>
      <c r="B33" s="7">
        <f t="shared" si="0"/>
        <v>1</v>
      </c>
      <c r="D33" s="2">
        <v>0.124</v>
      </c>
      <c r="I33" s="10">
        <f t="shared" si="1"/>
        <v>1.2857142857142858</v>
      </c>
      <c r="K33" s="7">
        <f t="shared" si="2"/>
        <v>1.3</v>
      </c>
    </row>
    <row r="34" spans="1:11" x14ac:dyDescent="0.25">
      <c r="A34" s="1" t="s">
        <v>263</v>
      </c>
      <c r="B34" s="7">
        <f t="shared" si="0"/>
        <v>1</v>
      </c>
      <c r="D34" s="2">
        <v>0.115</v>
      </c>
      <c r="I34" s="10">
        <f t="shared" si="1"/>
        <v>1.1688311688311688</v>
      </c>
      <c r="K34" s="7">
        <f t="shared" si="2"/>
        <v>1.2</v>
      </c>
    </row>
    <row r="35" spans="1:11" x14ac:dyDescent="0.25">
      <c r="A35" s="1" t="s">
        <v>201</v>
      </c>
      <c r="B35" s="7">
        <f t="shared" si="0"/>
        <v>1</v>
      </c>
      <c r="D35" s="2">
        <v>0.17599999999999999</v>
      </c>
      <c r="I35" s="10">
        <f t="shared" si="1"/>
        <v>1.9610389610389609</v>
      </c>
      <c r="K35" s="7">
        <f t="shared" si="2"/>
        <v>2</v>
      </c>
    </row>
    <row r="36" spans="1:11" x14ac:dyDescent="0.25">
      <c r="A36" s="1" t="s">
        <v>267</v>
      </c>
      <c r="B36" s="7">
        <f t="shared" si="0"/>
        <v>0</v>
      </c>
      <c r="D36" s="2">
        <v>7.4999999999999997E-2</v>
      </c>
      <c r="I36" s="10">
        <f t="shared" si="1"/>
        <v>0.64935064935064934</v>
      </c>
      <c r="K36" s="7">
        <f t="shared" si="2"/>
        <v>0.6</v>
      </c>
    </row>
    <row r="37" spans="1:11" x14ac:dyDescent="0.25">
      <c r="A37" s="1" t="s">
        <v>297</v>
      </c>
      <c r="B37" s="7">
        <f t="shared" si="0"/>
        <v>2</v>
      </c>
      <c r="D37" s="2">
        <v>0.191</v>
      </c>
      <c r="I37" s="10">
        <f t="shared" si="1"/>
        <v>2.1558441558441559</v>
      </c>
      <c r="K37" s="7">
        <f t="shared" si="2"/>
        <v>2.2000000000000002</v>
      </c>
    </row>
    <row r="38" spans="1:11" x14ac:dyDescent="0.25">
      <c r="A38" s="1" t="s">
        <v>149</v>
      </c>
      <c r="B38" s="7">
        <f t="shared" si="0"/>
        <v>2</v>
      </c>
      <c r="D38" s="2">
        <v>0.23300000000000001</v>
      </c>
      <c r="I38" s="10">
        <f t="shared" si="1"/>
        <v>2.7012987012987018</v>
      </c>
      <c r="K38" s="7">
        <f>ROUND(I38, 1)</f>
        <v>2.7</v>
      </c>
    </row>
    <row r="39" spans="1:11" x14ac:dyDescent="0.25">
      <c r="A39" s="1" t="s">
        <v>377</v>
      </c>
      <c r="B39" s="7">
        <f t="shared" si="0"/>
        <v>2</v>
      </c>
      <c r="D39" s="2">
        <v>0.252</v>
      </c>
      <c r="I39" s="10">
        <f t="shared" si="1"/>
        <v>2.948051948051948</v>
      </c>
      <c r="K39" s="7">
        <f t="shared" si="2"/>
        <v>2.9</v>
      </c>
    </row>
    <row r="40" spans="1:11" x14ac:dyDescent="0.25">
      <c r="A40" s="1" t="s">
        <v>36</v>
      </c>
      <c r="B40" s="7">
        <f t="shared" si="0"/>
        <v>2</v>
      </c>
      <c r="D40" s="2">
        <v>0.21199999999999999</v>
      </c>
      <c r="I40" s="10">
        <f t="shared" si="1"/>
        <v>2.4285714285714284</v>
      </c>
      <c r="K40" s="7">
        <f t="shared" si="2"/>
        <v>2.4</v>
      </c>
    </row>
    <row r="41" spans="1:11" x14ac:dyDescent="0.25">
      <c r="A41" s="1" t="s">
        <v>62</v>
      </c>
      <c r="B41" s="7">
        <f t="shared" si="0"/>
        <v>2</v>
      </c>
      <c r="D41" s="2">
        <v>0.247</v>
      </c>
      <c r="I41" s="10">
        <f t="shared" si="1"/>
        <v>2.883116883116883</v>
      </c>
      <c r="K41" s="7">
        <f t="shared" si="2"/>
        <v>2.9</v>
      </c>
    </row>
    <row r="42" spans="1:11" x14ac:dyDescent="0.25">
      <c r="A42" s="1" t="s">
        <v>145</v>
      </c>
      <c r="B42" s="7">
        <f t="shared" si="0"/>
        <v>1</v>
      </c>
      <c r="D42" s="2">
        <v>0.11600000000000001</v>
      </c>
      <c r="I42" s="10">
        <f t="shared" si="1"/>
        <v>1.1818181818181819</v>
      </c>
      <c r="K42" s="7">
        <f t="shared" si="2"/>
        <v>1.2</v>
      </c>
    </row>
    <row r="43" spans="1:11" x14ac:dyDescent="0.25">
      <c r="A43" s="1" t="s">
        <v>272</v>
      </c>
      <c r="B43" s="7">
        <f t="shared" si="0"/>
        <v>2</v>
      </c>
      <c r="D43" s="2">
        <v>0.185</v>
      </c>
      <c r="I43" s="10">
        <f t="shared" si="1"/>
        <v>2.0779220779220777</v>
      </c>
      <c r="K43" s="7">
        <f t="shared" si="2"/>
        <v>2.1</v>
      </c>
    </row>
    <row r="44" spans="1:11" x14ac:dyDescent="0.25">
      <c r="A44" s="1" t="s">
        <v>12</v>
      </c>
      <c r="B44" s="7">
        <f t="shared" si="0"/>
        <v>3</v>
      </c>
      <c r="D44" s="2">
        <v>0.32800000000000001</v>
      </c>
      <c r="I44" s="10">
        <f t="shared" si="1"/>
        <v>3.9350649350649345</v>
      </c>
      <c r="K44" s="7">
        <f t="shared" si="2"/>
        <v>3.9</v>
      </c>
    </row>
    <row r="45" spans="1:11" x14ac:dyDescent="0.25">
      <c r="A45" s="1" t="s">
        <v>357</v>
      </c>
      <c r="B45" s="7">
        <f t="shared" si="0"/>
        <v>2</v>
      </c>
      <c r="D45" s="2">
        <v>0.255</v>
      </c>
      <c r="I45" s="10">
        <f t="shared" si="1"/>
        <v>2.9870129870129869</v>
      </c>
      <c r="K45" s="7">
        <f t="shared" si="2"/>
        <v>3</v>
      </c>
    </row>
    <row r="46" spans="1:11" x14ac:dyDescent="0.25">
      <c r="A46" s="1" t="s">
        <v>220</v>
      </c>
      <c r="B46" s="7">
        <f t="shared" si="0"/>
        <v>1</v>
      </c>
      <c r="D46" s="2">
        <v>0.109</v>
      </c>
      <c r="I46" s="10">
        <f t="shared" si="1"/>
        <v>1.0909090909090908</v>
      </c>
      <c r="K46" s="7">
        <f t="shared" si="2"/>
        <v>1.1000000000000001</v>
      </c>
    </row>
    <row r="47" spans="1:11" x14ac:dyDescent="0.25">
      <c r="A47" s="1" t="s">
        <v>274</v>
      </c>
      <c r="B47" s="7">
        <f t="shared" si="0"/>
        <v>3</v>
      </c>
      <c r="D47" s="2">
        <v>0.27600000000000002</v>
      </c>
      <c r="I47" s="10">
        <f t="shared" si="1"/>
        <v>3.2597402597402598</v>
      </c>
      <c r="K47" s="7">
        <f>ROUND(I47, 1)</f>
        <v>3.3</v>
      </c>
    </row>
    <row r="48" spans="1:11" x14ac:dyDescent="0.25">
      <c r="A48" s="1" t="s">
        <v>171</v>
      </c>
      <c r="B48" s="7">
        <f t="shared" si="0"/>
        <v>2</v>
      </c>
      <c r="D48" s="2">
        <v>0.19</v>
      </c>
      <c r="I48" s="10">
        <f t="shared" si="1"/>
        <v>2.1428571428571432</v>
      </c>
      <c r="K48" s="7">
        <f t="shared" si="2"/>
        <v>2.1</v>
      </c>
    </row>
    <row r="49" spans="1:11" x14ac:dyDescent="0.25">
      <c r="A49" s="1" t="s">
        <v>426</v>
      </c>
      <c r="B49" s="7">
        <f t="shared" si="0"/>
        <v>2</v>
      </c>
      <c r="D49" s="2">
        <v>0.22500000000000001</v>
      </c>
      <c r="I49" s="10">
        <f t="shared" si="1"/>
        <v>2.5974025974025978</v>
      </c>
      <c r="K49" s="7">
        <f t="shared" si="2"/>
        <v>2.6</v>
      </c>
    </row>
    <row r="50" spans="1:11" x14ac:dyDescent="0.25">
      <c r="A50" s="1" t="s">
        <v>41</v>
      </c>
      <c r="B50" s="7">
        <f t="shared" si="0"/>
        <v>1</v>
      </c>
      <c r="D50" s="2">
        <v>0.11799999999999999</v>
      </c>
      <c r="I50" s="10">
        <f t="shared" si="1"/>
        <v>1.2077922077922079</v>
      </c>
      <c r="K50" s="7">
        <f t="shared" si="2"/>
        <v>1.2</v>
      </c>
    </row>
    <row r="51" spans="1:11" x14ac:dyDescent="0.25">
      <c r="A51" s="1" t="s">
        <v>325</v>
      </c>
      <c r="B51" s="7">
        <f t="shared" si="0"/>
        <v>3</v>
      </c>
      <c r="D51" s="2">
        <v>0.30599999999999999</v>
      </c>
      <c r="I51" s="10">
        <f t="shared" si="1"/>
        <v>3.6493506493506489</v>
      </c>
      <c r="K51" s="7">
        <f t="shared" si="2"/>
        <v>3.6</v>
      </c>
    </row>
    <row r="52" spans="1:11" x14ac:dyDescent="0.25">
      <c r="A52" s="1" t="s">
        <v>333</v>
      </c>
      <c r="B52" s="7">
        <f t="shared" si="0"/>
        <v>3</v>
      </c>
      <c r="D52" s="2">
        <v>0.28799999999999998</v>
      </c>
      <c r="I52" s="10">
        <f t="shared" si="1"/>
        <v>3.4155844155844148</v>
      </c>
      <c r="K52" s="7">
        <f t="shared" si="2"/>
        <v>3.4</v>
      </c>
    </row>
    <row r="53" spans="1:11" x14ac:dyDescent="0.25">
      <c r="A53" s="1" t="s">
        <v>34</v>
      </c>
      <c r="B53" s="7">
        <f t="shared" si="0"/>
        <v>2</v>
      </c>
      <c r="D53" s="2">
        <v>0.20599999999999999</v>
      </c>
      <c r="I53" s="10">
        <f t="shared" si="1"/>
        <v>2.3506493506493507</v>
      </c>
      <c r="K53" s="7">
        <f t="shared" si="2"/>
        <v>2.4</v>
      </c>
    </row>
    <row r="54" spans="1:11" x14ac:dyDescent="0.25">
      <c r="A54" s="1" t="s">
        <v>254</v>
      </c>
      <c r="B54" s="7">
        <f t="shared" si="0"/>
        <v>4</v>
      </c>
      <c r="D54" s="2">
        <v>0.40699999999999997</v>
      </c>
      <c r="I54" s="10">
        <f t="shared" si="1"/>
        <v>4.9610389610389607</v>
      </c>
      <c r="K54" s="7">
        <f>ROUND(I54, 1)</f>
        <v>5</v>
      </c>
    </row>
    <row r="55" spans="1:11" x14ac:dyDescent="0.25">
      <c r="A55" s="1" t="s">
        <v>38</v>
      </c>
      <c r="B55" s="7">
        <f t="shared" si="0"/>
        <v>4</v>
      </c>
      <c r="D55" s="2">
        <v>0.34100000000000003</v>
      </c>
      <c r="I55" s="10">
        <f t="shared" si="1"/>
        <v>4.1038961038961039</v>
      </c>
      <c r="K55" s="7">
        <f t="shared" si="2"/>
        <v>4.0999999999999996</v>
      </c>
    </row>
    <row r="56" spans="1:11" x14ac:dyDescent="0.25">
      <c r="A56" s="1" t="s">
        <v>50</v>
      </c>
      <c r="B56" s="7">
        <f t="shared" si="0"/>
        <v>2</v>
      </c>
      <c r="D56" s="2">
        <v>0.252</v>
      </c>
      <c r="I56" s="10">
        <f t="shared" si="1"/>
        <v>2.948051948051948</v>
      </c>
      <c r="K56" s="7">
        <f t="shared" si="2"/>
        <v>2.9</v>
      </c>
    </row>
    <row r="57" spans="1:11" x14ac:dyDescent="0.25">
      <c r="A57" s="1" t="s">
        <v>250</v>
      </c>
      <c r="B57" s="7">
        <f t="shared" si="0"/>
        <v>3</v>
      </c>
      <c r="D57" s="2">
        <v>0.30599999999999999</v>
      </c>
      <c r="I57" s="10">
        <f t="shared" si="1"/>
        <v>3.6493506493506489</v>
      </c>
      <c r="K57" s="7">
        <f t="shared" si="2"/>
        <v>3.6</v>
      </c>
    </row>
    <row r="58" spans="1:11" x14ac:dyDescent="0.25">
      <c r="A58" s="1" t="s">
        <v>119</v>
      </c>
      <c r="B58" s="7">
        <f t="shared" si="0"/>
        <v>3</v>
      </c>
      <c r="D58" s="2">
        <v>0.33100000000000002</v>
      </c>
      <c r="I58" s="10">
        <f t="shared" si="1"/>
        <v>3.9740259740259738</v>
      </c>
      <c r="K58" s="7">
        <f t="shared" si="2"/>
        <v>4</v>
      </c>
    </row>
    <row r="59" spans="1:11" x14ac:dyDescent="0.25">
      <c r="A59" s="1" t="s">
        <v>361</v>
      </c>
      <c r="B59" s="7">
        <f t="shared" si="0"/>
        <v>3</v>
      </c>
      <c r="D59" s="2">
        <v>0.28799999999999998</v>
      </c>
      <c r="I59" s="10">
        <f t="shared" si="1"/>
        <v>3.4155844155844148</v>
      </c>
      <c r="K59" s="7">
        <f t="shared" si="2"/>
        <v>3.4</v>
      </c>
    </row>
    <row r="60" spans="1:11" x14ac:dyDescent="0.25">
      <c r="A60" s="1" t="s">
        <v>233</v>
      </c>
      <c r="B60" s="7">
        <f t="shared" si="0"/>
        <v>2</v>
      </c>
      <c r="D60" s="2">
        <v>0.253</v>
      </c>
      <c r="I60" s="10">
        <f t="shared" si="1"/>
        <v>2.9610389610389607</v>
      </c>
      <c r="K60" s="7">
        <f t="shared" si="2"/>
        <v>3</v>
      </c>
    </row>
    <row r="61" spans="1:11" x14ac:dyDescent="0.25">
      <c r="A61" s="1" t="s">
        <v>183</v>
      </c>
      <c r="B61" s="7">
        <f t="shared" si="0"/>
        <v>2</v>
      </c>
      <c r="D61" s="2">
        <v>0.24199999999999999</v>
      </c>
      <c r="I61" s="10">
        <f t="shared" si="1"/>
        <v>2.8181818181818179</v>
      </c>
      <c r="K61" s="7">
        <f t="shared" si="2"/>
        <v>2.8</v>
      </c>
    </row>
    <row r="62" spans="1:11" x14ac:dyDescent="0.25">
      <c r="A62" s="1" t="s">
        <v>291</v>
      </c>
      <c r="B62" s="7">
        <f t="shared" si="0"/>
        <v>1</v>
      </c>
      <c r="D62" s="2">
        <v>0.13200000000000001</v>
      </c>
      <c r="I62" s="10">
        <f t="shared" si="1"/>
        <v>1.3896103896103897</v>
      </c>
      <c r="K62" s="7">
        <f>ROUND(I62, 1)</f>
        <v>1.4</v>
      </c>
    </row>
    <row r="63" spans="1:11" x14ac:dyDescent="0.25">
      <c r="A63" s="1" t="s">
        <v>229</v>
      </c>
      <c r="B63" s="7">
        <f t="shared" ref="B63:B122" si="3">QUOTIENT(I63, 1)</f>
        <v>4</v>
      </c>
      <c r="D63" s="2">
        <v>0.34699999999999998</v>
      </c>
      <c r="I63" s="10">
        <f t="shared" ref="I63:I122" si="4">(D63 - $G$3)/$G$4*10</f>
        <v>4.1818181818181808</v>
      </c>
      <c r="K63" s="7">
        <f t="shared" si="2"/>
        <v>4.2</v>
      </c>
    </row>
    <row r="64" spans="1:11" x14ac:dyDescent="0.25">
      <c r="A64" s="1" t="s">
        <v>384</v>
      </c>
      <c r="B64" s="7">
        <f t="shared" si="3"/>
        <v>3</v>
      </c>
      <c r="D64" s="2">
        <v>0.32300000000000001</v>
      </c>
      <c r="I64" s="10">
        <f t="shared" si="4"/>
        <v>3.8701298701298699</v>
      </c>
      <c r="K64" s="7">
        <f t="shared" ref="K64:K70" si="5">ROUND(I64, 1)</f>
        <v>3.9</v>
      </c>
    </row>
    <row r="65" spans="1:11" x14ac:dyDescent="0.25">
      <c r="A65" s="1" t="s">
        <v>7</v>
      </c>
      <c r="B65" s="7">
        <f t="shared" si="3"/>
        <v>2</v>
      </c>
      <c r="D65" s="2">
        <v>0.18099999999999999</v>
      </c>
      <c r="I65" s="10">
        <f t="shared" si="4"/>
        <v>2.0259740259740258</v>
      </c>
      <c r="K65" s="7">
        <f t="shared" si="5"/>
        <v>2</v>
      </c>
    </row>
    <row r="66" spans="1:11" x14ac:dyDescent="0.25">
      <c r="A66" s="1" t="s">
        <v>78</v>
      </c>
      <c r="B66" s="7">
        <f t="shared" si="3"/>
        <v>3</v>
      </c>
      <c r="D66" s="2">
        <v>0.30399999999999999</v>
      </c>
      <c r="I66" s="10">
        <f t="shared" si="4"/>
        <v>3.6233766233766227</v>
      </c>
      <c r="K66" s="7">
        <f t="shared" si="5"/>
        <v>3.6</v>
      </c>
    </row>
    <row r="67" spans="1:11" x14ac:dyDescent="0.25">
      <c r="A67" s="1" t="s">
        <v>420</v>
      </c>
      <c r="B67" s="7">
        <f t="shared" si="3"/>
        <v>5</v>
      </c>
      <c r="D67" s="2">
        <v>0.45900000000000002</v>
      </c>
      <c r="I67" s="10">
        <f t="shared" si="4"/>
        <v>5.6363636363636358</v>
      </c>
      <c r="K67" s="7">
        <f t="shared" si="5"/>
        <v>5.6</v>
      </c>
    </row>
    <row r="68" spans="1:11" x14ac:dyDescent="0.25">
      <c r="A68" s="1" t="s">
        <v>369</v>
      </c>
      <c r="B68" s="7">
        <f t="shared" si="3"/>
        <v>4</v>
      </c>
      <c r="D68" s="2">
        <v>0.40100000000000002</v>
      </c>
      <c r="I68" s="10">
        <f t="shared" si="4"/>
        <v>4.883116883116883</v>
      </c>
      <c r="K68" s="7">
        <f t="shared" si="5"/>
        <v>4.9000000000000004</v>
      </c>
    </row>
    <row r="69" spans="1:11" x14ac:dyDescent="0.25">
      <c r="A69" s="1" t="s">
        <v>355</v>
      </c>
      <c r="B69" s="7">
        <f t="shared" si="3"/>
        <v>1</v>
      </c>
      <c r="D69" s="2">
        <v>0.14899999999999999</v>
      </c>
      <c r="I69" s="10">
        <f t="shared" si="4"/>
        <v>1.6103896103896105</v>
      </c>
      <c r="K69" s="7">
        <f t="shared" si="5"/>
        <v>1.6</v>
      </c>
    </row>
    <row r="70" spans="1:11" x14ac:dyDescent="0.25">
      <c r="A70" s="1" t="s">
        <v>210</v>
      </c>
      <c r="B70" s="7">
        <f t="shared" si="3"/>
        <v>3</v>
      </c>
      <c r="D70" s="2">
        <v>0.32200000000000001</v>
      </c>
      <c r="I70" s="10">
        <f t="shared" si="4"/>
        <v>3.8571428571428568</v>
      </c>
      <c r="K70" s="7">
        <f t="shared" si="5"/>
        <v>3.9</v>
      </c>
    </row>
    <row r="71" spans="1:11" x14ac:dyDescent="0.25">
      <c r="A71" s="1" t="s">
        <v>331</v>
      </c>
      <c r="B71" s="7">
        <f t="shared" si="3"/>
        <v>2</v>
      </c>
      <c r="D71" s="2">
        <v>0.23400000000000001</v>
      </c>
      <c r="I71" s="10">
        <f t="shared" si="4"/>
        <v>2.7142857142857144</v>
      </c>
      <c r="K71" s="7">
        <f>ROUND(I71, 1)</f>
        <v>2.7</v>
      </c>
    </row>
    <row r="72" spans="1:11" x14ac:dyDescent="0.25">
      <c r="A72" s="1" t="s">
        <v>256</v>
      </c>
      <c r="B72" s="7">
        <f t="shared" si="3"/>
        <v>4</v>
      </c>
      <c r="D72" s="2">
        <v>0.39500000000000002</v>
      </c>
      <c r="I72" s="10">
        <f t="shared" si="4"/>
        <v>4.8051948051948052</v>
      </c>
      <c r="K72" s="7">
        <f t="shared" ref="K72:K77" si="6">ROUND(I72, 1)</f>
        <v>4.8</v>
      </c>
    </row>
    <row r="73" spans="1:11" x14ac:dyDescent="0.25">
      <c r="A73" s="1" t="s">
        <v>312</v>
      </c>
      <c r="B73" s="7">
        <f t="shared" si="3"/>
        <v>4</v>
      </c>
      <c r="D73" s="2">
        <v>0.35899999999999999</v>
      </c>
      <c r="I73" s="10">
        <f t="shared" si="4"/>
        <v>4.3376623376623371</v>
      </c>
      <c r="K73" s="7">
        <f t="shared" si="6"/>
        <v>4.3</v>
      </c>
    </row>
    <row r="74" spans="1:11" x14ac:dyDescent="0.25">
      <c r="A74" s="1" t="s">
        <v>14</v>
      </c>
      <c r="B74" s="7">
        <f t="shared" si="3"/>
        <v>2</v>
      </c>
      <c r="D74" s="2">
        <v>0.245</v>
      </c>
      <c r="I74" s="10">
        <f t="shared" si="4"/>
        <v>2.8571428571428568</v>
      </c>
      <c r="K74" s="7">
        <f t="shared" si="6"/>
        <v>2.9</v>
      </c>
    </row>
    <row r="75" spans="1:11" x14ac:dyDescent="0.25">
      <c r="A75" s="1" t="s">
        <v>371</v>
      </c>
      <c r="B75" s="7">
        <f t="shared" si="3"/>
        <v>1</v>
      </c>
      <c r="D75" s="2">
        <v>0.14299999999999999</v>
      </c>
      <c r="I75" s="10">
        <f t="shared" si="4"/>
        <v>1.5324675324675323</v>
      </c>
      <c r="K75" s="7">
        <f t="shared" si="6"/>
        <v>1.5</v>
      </c>
    </row>
    <row r="76" spans="1:11" x14ac:dyDescent="0.25">
      <c r="A76" s="1" t="s">
        <v>72</v>
      </c>
      <c r="B76" s="7">
        <f t="shared" si="3"/>
        <v>5</v>
      </c>
      <c r="D76" s="2">
        <v>0.42799999999999999</v>
      </c>
      <c r="I76" s="10">
        <f t="shared" si="4"/>
        <v>5.2337662337662323</v>
      </c>
      <c r="K76" s="7">
        <f t="shared" si="6"/>
        <v>5.2</v>
      </c>
    </row>
    <row r="77" spans="1:11" x14ac:dyDescent="0.25">
      <c r="A77" s="1" t="s">
        <v>48</v>
      </c>
      <c r="B77" s="7">
        <f t="shared" si="3"/>
        <v>4</v>
      </c>
      <c r="D77" s="2">
        <v>0.40799999999999997</v>
      </c>
      <c r="I77" s="10">
        <f t="shared" si="4"/>
        <v>4.9740259740259738</v>
      </c>
      <c r="K77" s="7">
        <f t="shared" si="6"/>
        <v>5</v>
      </c>
    </row>
    <row r="78" spans="1:11" x14ac:dyDescent="0.25">
      <c r="A78" s="1" t="s">
        <v>64</v>
      </c>
      <c r="B78" s="7">
        <f t="shared" si="3"/>
        <v>1</v>
      </c>
      <c r="D78" s="2">
        <v>0.16800000000000001</v>
      </c>
      <c r="I78" s="10">
        <f t="shared" si="4"/>
        <v>1.8571428571428572</v>
      </c>
      <c r="K78" s="7">
        <f>ROUND(I78, 1)</f>
        <v>1.9</v>
      </c>
    </row>
    <row r="79" spans="1:11" x14ac:dyDescent="0.25">
      <c r="A79" s="1" t="s">
        <v>95</v>
      </c>
      <c r="B79" s="7">
        <f t="shared" si="3"/>
        <v>4</v>
      </c>
      <c r="D79" s="2">
        <v>0.38400000000000001</v>
      </c>
      <c r="I79" s="10">
        <f t="shared" si="4"/>
        <v>4.662337662337662</v>
      </c>
      <c r="K79" s="7">
        <f t="shared" ref="K79:K84" si="7">ROUND(I79, 1)</f>
        <v>4.7</v>
      </c>
    </row>
    <row r="80" spans="1:11" x14ac:dyDescent="0.25">
      <c r="A80" s="1" t="s">
        <v>368</v>
      </c>
      <c r="B80" s="7">
        <f t="shared" si="3"/>
        <v>4</v>
      </c>
      <c r="D80" s="2">
        <v>0.40100000000000002</v>
      </c>
      <c r="I80" s="10">
        <f t="shared" si="4"/>
        <v>4.883116883116883</v>
      </c>
      <c r="K80" s="7">
        <f t="shared" si="7"/>
        <v>4.9000000000000004</v>
      </c>
    </row>
    <row r="81" spans="1:11" x14ac:dyDescent="0.25">
      <c r="A81" s="1" t="s">
        <v>23</v>
      </c>
      <c r="B81" s="7">
        <f t="shared" si="3"/>
        <v>3</v>
      </c>
      <c r="D81" s="2">
        <v>0.32300000000000001</v>
      </c>
      <c r="I81" s="10">
        <f t="shared" si="4"/>
        <v>3.8701298701298699</v>
      </c>
      <c r="K81" s="7">
        <f t="shared" si="7"/>
        <v>3.9</v>
      </c>
    </row>
    <row r="82" spans="1:11" x14ac:dyDescent="0.25">
      <c r="A82" s="1" t="s">
        <v>362</v>
      </c>
      <c r="B82" s="7">
        <f t="shared" si="3"/>
        <v>5</v>
      </c>
      <c r="D82" s="2">
        <v>0.45500000000000002</v>
      </c>
      <c r="I82" s="10">
        <f t="shared" si="4"/>
        <v>5.5844155844155843</v>
      </c>
      <c r="K82" s="7">
        <f t="shared" si="7"/>
        <v>5.6</v>
      </c>
    </row>
    <row r="83" spans="1:11" x14ac:dyDescent="0.25">
      <c r="A83" s="1" t="s">
        <v>400</v>
      </c>
      <c r="B83" s="7">
        <f t="shared" si="3"/>
        <v>2</v>
      </c>
      <c r="D83" s="2">
        <v>0.20399999999999999</v>
      </c>
      <c r="I83" s="10">
        <f t="shared" si="4"/>
        <v>2.3246753246753245</v>
      </c>
      <c r="K83" s="7">
        <f t="shared" si="7"/>
        <v>2.2999999999999998</v>
      </c>
    </row>
    <row r="84" spans="1:11" x14ac:dyDescent="0.25">
      <c r="A84" s="1" t="s">
        <v>93</v>
      </c>
      <c r="B84" s="7">
        <f t="shared" si="3"/>
        <v>5</v>
      </c>
      <c r="D84" s="2">
        <v>0.42899999999999999</v>
      </c>
      <c r="I84" s="10">
        <f t="shared" si="4"/>
        <v>5.2467532467532463</v>
      </c>
      <c r="K84" s="7">
        <f t="shared" si="7"/>
        <v>5.2</v>
      </c>
    </row>
    <row r="85" spans="1:11" x14ac:dyDescent="0.25">
      <c r="A85" s="1" t="s">
        <v>186</v>
      </c>
      <c r="B85" s="7">
        <f t="shared" si="3"/>
        <v>5</v>
      </c>
      <c r="D85" s="2">
        <v>0.41099999999999998</v>
      </c>
      <c r="I85" s="10">
        <f t="shared" si="4"/>
        <v>5.0129870129870122</v>
      </c>
      <c r="K85" s="7">
        <f>ROUND(I85, 1)</f>
        <v>5</v>
      </c>
    </row>
    <row r="86" spans="1:11" x14ac:dyDescent="0.25">
      <c r="A86" s="1" t="s">
        <v>110</v>
      </c>
      <c r="B86" s="7">
        <f t="shared" si="3"/>
        <v>4</v>
      </c>
      <c r="D86" s="2">
        <v>0.37</v>
      </c>
      <c r="I86" s="10">
        <f t="shared" si="4"/>
        <v>4.4805194805194803</v>
      </c>
      <c r="K86" s="7">
        <f t="shared" ref="K86:K90" si="8">ROUND(I86, 1)</f>
        <v>4.5</v>
      </c>
    </row>
    <row r="87" spans="1:11" x14ac:dyDescent="0.25">
      <c r="A87" s="1" t="s">
        <v>208</v>
      </c>
      <c r="B87" s="7">
        <f t="shared" si="3"/>
        <v>4</v>
      </c>
      <c r="D87" s="2">
        <v>0.36899999999999999</v>
      </c>
      <c r="I87" s="10">
        <f t="shared" si="4"/>
        <v>4.4675324675324664</v>
      </c>
      <c r="K87" s="7">
        <f t="shared" si="8"/>
        <v>4.5</v>
      </c>
    </row>
    <row r="88" spans="1:11" x14ac:dyDescent="0.25">
      <c r="A88" s="1" t="s">
        <v>323</v>
      </c>
      <c r="B88" s="7">
        <f t="shared" si="3"/>
        <v>3</v>
      </c>
      <c r="D88" s="2">
        <v>0.29599999999999999</v>
      </c>
      <c r="I88" s="10">
        <f t="shared" si="4"/>
        <v>3.5194805194805188</v>
      </c>
      <c r="K88" s="7">
        <f t="shared" si="8"/>
        <v>3.5</v>
      </c>
    </row>
    <row r="89" spans="1:11" x14ac:dyDescent="0.25">
      <c r="A89" s="1" t="s">
        <v>295</v>
      </c>
      <c r="B89" s="7">
        <f t="shared" si="3"/>
        <v>5</v>
      </c>
      <c r="D89" s="2">
        <v>0.436</v>
      </c>
      <c r="I89" s="10">
        <f t="shared" si="4"/>
        <v>5.337662337662338</v>
      </c>
      <c r="K89" s="7">
        <f t="shared" si="8"/>
        <v>5.3</v>
      </c>
    </row>
    <row r="90" spans="1:11" x14ac:dyDescent="0.25">
      <c r="A90" s="1" t="s">
        <v>222</v>
      </c>
      <c r="B90" s="7">
        <f t="shared" si="3"/>
        <v>3</v>
      </c>
      <c r="D90" s="2">
        <v>0.32200000000000001</v>
      </c>
      <c r="I90" s="10">
        <f t="shared" si="4"/>
        <v>3.8571428571428568</v>
      </c>
      <c r="K90" s="7">
        <f t="shared" si="8"/>
        <v>3.9</v>
      </c>
    </row>
    <row r="91" spans="1:11" x14ac:dyDescent="0.25">
      <c r="A91" s="1" t="s">
        <v>55</v>
      </c>
      <c r="B91" s="7">
        <f t="shared" si="3"/>
        <v>5</v>
      </c>
      <c r="D91" s="2">
        <v>0.46500000000000002</v>
      </c>
      <c r="I91" s="10">
        <f t="shared" si="4"/>
        <v>5.7142857142857135</v>
      </c>
      <c r="K91" s="7">
        <f>ROUND(I91, 1)</f>
        <v>5.7</v>
      </c>
    </row>
    <row r="92" spans="1:11" x14ac:dyDescent="0.25">
      <c r="A92" s="1" t="s">
        <v>165</v>
      </c>
      <c r="B92" s="7">
        <f t="shared" si="3"/>
        <v>4</v>
      </c>
      <c r="D92" s="2">
        <v>0.39600000000000002</v>
      </c>
      <c r="I92" s="10">
        <f t="shared" si="4"/>
        <v>4.8181818181818183</v>
      </c>
      <c r="K92" s="7">
        <f t="shared" ref="K92:K143" si="9">ROUND(I92, 1)</f>
        <v>4.8</v>
      </c>
    </row>
    <row r="93" spans="1:11" x14ac:dyDescent="0.25">
      <c r="A93" s="1" t="s">
        <v>167</v>
      </c>
      <c r="B93" s="7">
        <f t="shared" si="3"/>
        <v>5</v>
      </c>
      <c r="D93" s="2">
        <v>0.45</v>
      </c>
      <c r="I93" s="10">
        <f t="shared" si="4"/>
        <v>5.5194805194805197</v>
      </c>
      <c r="K93" s="7">
        <f t="shared" si="9"/>
        <v>5.5</v>
      </c>
    </row>
    <row r="94" spans="1:11" x14ac:dyDescent="0.25">
      <c r="A94" s="1" t="s">
        <v>269</v>
      </c>
      <c r="B94" s="7">
        <f t="shared" si="3"/>
        <v>5</v>
      </c>
      <c r="D94" s="2">
        <v>0.44600000000000001</v>
      </c>
      <c r="I94" s="10">
        <f t="shared" si="4"/>
        <v>5.4675324675324681</v>
      </c>
      <c r="K94" s="7">
        <f t="shared" si="9"/>
        <v>5.5</v>
      </c>
    </row>
    <row r="95" spans="1:11" x14ac:dyDescent="0.25">
      <c r="A95" s="1" t="s">
        <v>320</v>
      </c>
      <c r="B95" s="7">
        <f t="shared" si="3"/>
        <v>4</v>
      </c>
      <c r="D95" s="2">
        <v>0.35399999999999998</v>
      </c>
      <c r="I95" s="10">
        <f t="shared" si="4"/>
        <v>4.2727272727272716</v>
      </c>
      <c r="K95" s="7">
        <f t="shared" si="9"/>
        <v>4.3</v>
      </c>
    </row>
    <row r="96" spans="1:11" x14ac:dyDescent="0.25">
      <c r="A96" s="1" t="s">
        <v>190</v>
      </c>
      <c r="B96" s="7">
        <f t="shared" si="3"/>
        <v>2</v>
      </c>
      <c r="D96" s="2">
        <v>0.252</v>
      </c>
      <c r="I96" s="10">
        <f t="shared" si="4"/>
        <v>2.948051948051948</v>
      </c>
      <c r="K96" s="7">
        <f t="shared" si="9"/>
        <v>2.9</v>
      </c>
    </row>
    <row r="97" spans="1:11" x14ac:dyDescent="0.25">
      <c r="A97" s="1" t="s">
        <v>336</v>
      </c>
      <c r="B97" s="7">
        <f t="shared" si="3"/>
        <v>3</v>
      </c>
      <c r="D97" s="2">
        <v>0.28799999999999998</v>
      </c>
      <c r="I97" s="10">
        <f t="shared" si="4"/>
        <v>3.4155844155844148</v>
      </c>
      <c r="K97" s="7">
        <f t="shared" si="9"/>
        <v>3.4</v>
      </c>
    </row>
    <row r="98" spans="1:11" x14ac:dyDescent="0.25">
      <c r="A98" s="1" t="s">
        <v>356</v>
      </c>
      <c r="B98" s="7">
        <f t="shared" si="3"/>
        <v>5</v>
      </c>
      <c r="D98" s="2">
        <v>0.41699999999999998</v>
      </c>
      <c r="I98" s="10">
        <f t="shared" si="4"/>
        <v>5.0909090909090899</v>
      </c>
      <c r="K98" s="7">
        <f t="shared" si="9"/>
        <v>5.0999999999999996</v>
      </c>
    </row>
    <row r="99" spans="1:11" x14ac:dyDescent="0.25">
      <c r="A99" s="1" t="s">
        <v>151</v>
      </c>
      <c r="B99" s="7">
        <f t="shared" si="3"/>
        <v>5</v>
      </c>
      <c r="D99" s="2">
        <v>0.48</v>
      </c>
      <c r="I99" s="10">
        <f t="shared" si="4"/>
        <v>5.9090909090909083</v>
      </c>
      <c r="K99" s="7">
        <f t="shared" si="9"/>
        <v>5.9</v>
      </c>
    </row>
    <row r="100" spans="1:11" x14ac:dyDescent="0.25">
      <c r="A100" s="1" t="s">
        <v>258</v>
      </c>
      <c r="B100" s="7">
        <f t="shared" si="3"/>
        <v>5</v>
      </c>
      <c r="D100" s="2">
        <v>0.43</v>
      </c>
      <c r="I100" s="10">
        <f t="shared" si="4"/>
        <v>5.2597402597402585</v>
      </c>
      <c r="K100" s="7">
        <f t="shared" si="9"/>
        <v>5.3</v>
      </c>
    </row>
    <row r="101" spans="1:11" x14ac:dyDescent="0.25">
      <c r="A101" s="1" t="s">
        <v>43</v>
      </c>
      <c r="B101" s="7">
        <f t="shared" si="3"/>
        <v>5</v>
      </c>
      <c r="D101" s="2">
        <v>0.41499999999999998</v>
      </c>
      <c r="I101" s="10">
        <f t="shared" si="4"/>
        <v>5.0649350649350646</v>
      </c>
      <c r="K101" s="7">
        <f t="shared" si="9"/>
        <v>5.0999999999999996</v>
      </c>
    </row>
    <row r="102" spans="1:11" x14ac:dyDescent="0.25">
      <c r="A102" s="1" t="s">
        <v>16</v>
      </c>
      <c r="B102" s="7">
        <f t="shared" si="3"/>
        <v>4</v>
      </c>
      <c r="D102" s="2">
        <v>0.36</v>
      </c>
      <c r="I102" s="10">
        <f t="shared" si="4"/>
        <v>4.3506493506493502</v>
      </c>
      <c r="K102" s="7">
        <f t="shared" si="9"/>
        <v>4.4000000000000004</v>
      </c>
    </row>
    <row r="103" spans="1:11" x14ac:dyDescent="0.25">
      <c r="A103" s="1" t="s">
        <v>388</v>
      </c>
      <c r="B103" s="7">
        <f t="shared" si="3"/>
        <v>5</v>
      </c>
      <c r="D103" s="2">
        <v>0.47899999999999998</v>
      </c>
      <c r="I103" s="10">
        <f t="shared" si="4"/>
        <v>5.8961038961038961</v>
      </c>
      <c r="K103" s="7">
        <f t="shared" si="9"/>
        <v>5.9</v>
      </c>
    </row>
    <row r="104" spans="1:11" x14ac:dyDescent="0.25">
      <c r="A104" s="1" t="s">
        <v>390</v>
      </c>
      <c r="B104" s="7">
        <f t="shared" si="3"/>
        <v>4</v>
      </c>
      <c r="D104" s="2">
        <v>0.40600000000000003</v>
      </c>
      <c r="I104" s="10">
        <f t="shared" si="4"/>
        <v>4.9480519480519476</v>
      </c>
      <c r="K104" s="7">
        <f t="shared" si="9"/>
        <v>4.9000000000000004</v>
      </c>
    </row>
    <row r="105" spans="1:11" x14ac:dyDescent="0.25">
      <c r="A105" s="1" t="s">
        <v>97</v>
      </c>
      <c r="B105" s="7">
        <f t="shared" si="3"/>
        <v>5</v>
      </c>
      <c r="D105" s="2">
        <v>0.44900000000000001</v>
      </c>
      <c r="I105" s="10">
        <f t="shared" si="4"/>
        <v>5.5064935064935057</v>
      </c>
      <c r="K105" s="7">
        <f t="shared" si="9"/>
        <v>5.5</v>
      </c>
    </row>
    <row r="106" spans="1:11" x14ac:dyDescent="0.25">
      <c r="A106" s="1" t="s">
        <v>413</v>
      </c>
      <c r="B106" s="7">
        <f t="shared" si="3"/>
        <v>3</v>
      </c>
      <c r="D106" s="2">
        <v>0.29599999999999999</v>
      </c>
      <c r="I106" s="10">
        <f t="shared" si="4"/>
        <v>3.5194805194805188</v>
      </c>
      <c r="K106" s="7">
        <f t="shared" si="9"/>
        <v>3.5</v>
      </c>
    </row>
    <row r="107" spans="1:11" x14ac:dyDescent="0.25">
      <c r="A107" s="1" t="s">
        <v>115</v>
      </c>
      <c r="B107" s="7">
        <f t="shared" si="3"/>
        <v>6</v>
      </c>
      <c r="D107" s="2">
        <v>0.52500000000000002</v>
      </c>
      <c r="I107" s="10">
        <f t="shared" si="4"/>
        <v>6.4935064935064934</v>
      </c>
      <c r="K107" s="7">
        <f t="shared" si="9"/>
        <v>6.5</v>
      </c>
    </row>
    <row r="108" spans="1:11" x14ac:dyDescent="0.25">
      <c r="A108" s="1" t="s">
        <v>175</v>
      </c>
      <c r="B108" s="7">
        <f t="shared" si="3"/>
        <v>4</v>
      </c>
      <c r="D108" s="2">
        <v>0.36899999999999999</v>
      </c>
      <c r="I108" s="10">
        <f t="shared" si="4"/>
        <v>4.4675324675324664</v>
      </c>
      <c r="K108" s="7">
        <f t="shared" si="9"/>
        <v>4.5</v>
      </c>
    </row>
    <row r="109" spans="1:11" x14ac:dyDescent="0.25">
      <c r="A109" s="1" t="s">
        <v>203</v>
      </c>
      <c r="B109" s="7">
        <f t="shared" si="3"/>
        <v>5</v>
      </c>
      <c r="D109" s="2">
        <v>0.45400000000000001</v>
      </c>
      <c r="I109" s="10">
        <f t="shared" si="4"/>
        <v>5.5714285714285712</v>
      </c>
      <c r="K109" s="7">
        <f t="shared" si="9"/>
        <v>5.6</v>
      </c>
    </row>
    <row r="110" spans="1:11" x14ac:dyDescent="0.25">
      <c r="A110" s="1" t="s">
        <v>140</v>
      </c>
      <c r="B110" s="7">
        <f t="shared" si="3"/>
        <v>5</v>
      </c>
      <c r="D110" s="2">
        <v>0.46200000000000002</v>
      </c>
      <c r="I110" s="10">
        <f t="shared" si="4"/>
        <v>5.675324675324676</v>
      </c>
      <c r="K110" s="7">
        <f t="shared" si="9"/>
        <v>5.7</v>
      </c>
    </row>
    <row r="111" spans="1:11" x14ac:dyDescent="0.25">
      <c r="A111" s="1" t="s">
        <v>157</v>
      </c>
      <c r="B111" s="7">
        <f t="shared" si="3"/>
        <v>7</v>
      </c>
      <c r="D111" s="2">
        <v>0.57699999999999996</v>
      </c>
      <c r="I111" s="10">
        <f t="shared" si="4"/>
        <v>7.1688311688311677</v>
      </c>
      <c r="K111" s="7">
        <f t="shared" si="9"/>
        <v>7.2</v>
      </c>
    </row>
    <row r="112" spans="1:11" x14ac:dyDescent="0.25">
      <c r="A112" s="1" t="s">
        <v>380</v>
      </c>
      <c r="B112" s="7">
        <f t="shared" si="3"/>
        <v>4</v>
      </c>
      <c r="D112" s="2">
        <v>0.38300000000000001</v>
      </c>
      <c r="I112" s="10">
        <f t="shared" si="4"/>
        <v>4.6493506493506489</v>
      </c>
      <c r="K112" s="7">
        <f t="shared" si="9"/>
        <v>4.5999999999999996</v>
      </c>
    </row>
    <row r="113" spans="1:11" x14ac:dyDescent="0.25">
      <c r="A113" s="1" t="s">
        <v>314</v>
      </c>
      <c r="B113" s="7">
        <f t="shared" si="3"/>
        <v>3</v>
      </c>
      <c r="D113" s="2">
        <v>0.314</v>
      </c>
      <c r="I113" s="10">
        <f t="shared" si="4"/>
        <v>3.7532467532467528</v>
      </c>
      <c r="K113" s="7">
        <f t="shared" si="9"/>
        <v>3.8</v>
      </c>
    </row>
    <row r="114" spans="1:11" x14ac:dyDescent="0.25">
      <c r="A114" s="1" t="s">
        <v>360</v>
      </c>
      <c r="B114" s="7">
        <f t="shared" si="3"/>
        <v>4</v>
      </c>
      <c r="D114" s="2">
        <v>0.39700000000000002</v>
      </c>
      <c r="I114" s="10">
        <f t="shared" si="4"/>
        <v>4.8311688311688314</v>
      </c>
      <c r="K114" s="7">
        <f t="shared" si="9"/>
        <v>4.8</v>
      </c>
    </row>
    <row r="115" spans="1:11" x14ac:dyDescent="0.25">
      <c r="A115" s="1" t="s">
        <v>136</v>
      </c>
      <c r="B115" s="7">
        <f t="shared" si="3"/>
        <v>5</v>
      </c>
      <c r="D115" s="2">
        <v>0.47899999999999998</v>
      </c>
      <c r="I115" s="10">
        <f t="shared" si="4"/>
        <v>5.8961038961038961</v>
      </c>
      <c r="K115" s="7">
        <f t="shared" si="9"/>
        <v>5.9</v>
      </c>
    </row>
    <row r="116" spans="1:11" x14ac:dyDescent="0.25">
      <c r="A116" s="1" t="s">
        <v>241</v>
      </c>
      <c r="B116" s="7">
        <f t="shared" si="3"/>
        <v>5</v>
      </c>
      <c r="D116" s="2">
        <v>0.42799999999999999</v>
      </c>
      <c r="I116" s="10">
        <f t="shared" si="4"/>
        <v>5.2337662337662323</v>
      </c>
      <c r="K116" s="7">
        <f t="shared" si="9"/>
        <v>5.2</v>
      </c>
    </row>
    <row r="117" spans="1:11" x14ac:dyDescent="0.25">
      <c r="A117" s="1" t="s">
        <v>53</v>
      </c>
      <c r="B117" s="7">
        <f t="shared" si="3"/>
        <v>5</v>
      </c>
      <c r="D117" s="2">
        <v>0.42099999999999999</v>
      </c>
      <c r="I117" s="10">
        <f t="shared" si="4"/>
        <v>5.1428571428571423</v>
      </c>
      <c r="K117" s="7">
        <f t="shared" si="9"/>
        <v>5.0999999999999996</v>
      </c>
    </row>
    <row r="118" spans="1:11" x14ac:dyDescent="0.25">
      <c r="A118" s="1" t="s">
        <v>235</v>
      </c>
      <c r="B118" s="7">
        <f t="shared" si="3"/>
        <v>5</v>
      </c>
      <c r="D118" s="2">
        <v>0.44</v>
      </c>
      <c r="I118" s="10">
        <f t="shared" si="4"/>
        <v>5.3896103896103895</v>
      </c>
      <c r="K118" s="7">
        <f t="shared" si="9"/>
        <v>5.4</v>
      </c>
    </row>
    <row r="119" spans="1:11" x14ac:dyDescent="0.25">
      <c r="A119" s="1" t="s">
        <v>153</v>
      </c>
      <c r="B119" s="7">
        <f t="shared" si="3"/>
        <v>6</v>
      </c>
      <c r="D119" s="2">
        <v>0.48799999999999999</v>
      </c>
      <c r="I119" s="10">
        <f t="shared" si="4"/>
        <v>6.0129870129870122</v>
      </c>
      <c r="K119" s="7">
        <f t="shared" si="9"/>
        <v>6</v>
      </c>
    </row>
    <row r="120" spans="1:11" x14ac:dyDescent="0.25">
      <c r="A120" s="1" t="s">
        <v>143</v>
      </c>
      <c r="B120" s="7">
        <f t="shared" si="3"/>
        <v>5</v>
      </c>
      <c r="D120" s="2">
        <v>0.42299999999999999</v>
      </c>
      <c r="I120" s="10">
        <f t="shared" si="4"/>
        <v>5.1688311688311686</v>
      </c>
      <c r="K120" s="7">
        <f t="shared" si="9"/>
        <v>5.2</v>
      </c>
    </row>
    <row r="121" spans="1:11" x14ac:dyDescent="0.25">
      <c r="A121" s="1" t="s">
        <v>32</v>
      </c>
      <c r="B121" s="7">
        <f t="shared" si="3"/>
        <v>6</v>
      </c>
      <c r="D121" s="2">
        <v>0.53700000000000003</v>
      </c>
      <c r="I121" s="10">
        <f t="shared" si="4"/>
        <v>6.6493506493506498</v>
      </c>
      <c r="K121" s="7">
        <f t="shared" si="9"/>
        <v>6.6</v>
      </c>
    </row>
    <row r="122" spans="1:11" x14ac:dyDescent="0.25">
      <c r="A122" s="1" t="s">
        <v>382</v>
      </c>
      <c r="B122" s="7">
        <f t="shared" si="3"/>
        <v>6</v>
      </c>
      <c r="D122" s="2">
        <v>0.53700000000000003</v>
      </c>
      <c r="I122" s="10">
        <f t="shared" si="4"/>
        <v>6.6493506493506498</v>
      </c>
      <c r="K122" s="7">
        <f t="shared" si="9"/>
        <v>6.6</v>
      </c>
    </row>
    <row r="123" spans="1:11" x14ac:dyDescent="0.25">
      <c r="A123" s="1" t="s">
        <v>422</v>
      </c>
      <c r="B123" s="7">
        <f t="shared" ref="B123:B163" si="10">QUOTIENT(I123, 1)</f>
        <v>5</v>
      </c>
      <c r="D123" s="2">
        <v>0.45900000000000002</v>
      </c>
      <c r="I123" s="10">
        <f t="shared" ref="I123:I163" si="11">(D123 - $G$3)/$G$4*10</f>
        <v>5.6363636363636358</v>
      </c>
      <c r="K123" s="7">
        <f t="shared" si="9"/>
        <v>5.6</v>
      </c>
    </row>
    <row r="124" spans="1:11" x14ac:dyDescent="0.25">
      <c r="A124" s="1" t="s">
        <v>303</v>
      </c>
      <c r="B124" s="7">
        <f t="shared" si="10"/>
        <v>7</v>
      </c>
      <c r="D124" s="2">
        <v>0.56699999999999995</v>
      </c>
      <c r="I124" s="10">
        <f t="shared" si="11"/>
        <v>7.0389610389610375</v>
      </c>
      <c r="K124" s="7">
        <f t="shared" si="9"/>
        <v>7</v>
      </c>
    </row>
    <row r="125" spans="1:11" x14ac:dyDescent="0.25">
      <c r="A125" s="1" t="s">
        <v>121</v>
      </c>
      <c r="B125" s="7">
        <f t="shared" si="10"/>
        <v>6</v>
      </c>
      <c r="D125" s="2">
        <v>0.53800000000000003</v>
      </c>
      <c r="I125" s="10">
        <f t="shared" si="11"/>
        <v>6.662337662337662</v>
      </c>
      <c r="K125" s="7">
        <f t="shared" si="9"/>
        <v>6.7</v>
      </c>
    </row>
    <row r="126" spans="1:11" x14ac:dyDescent="0.25">
      <c r="A126" s="1" t="s">
        <v>247</v>
      </c>
      <c r="B126" s="7">
        <f t="shared" si="10"/>
        <v>5</v>
      </c>
      <c r="D126" s="2">
        <v>0.45200000000000001</v>
      </c>
      <c r="I126" s="10">
        <f t="shared" si="11"/>
        <v>5.5454545454545459</v>
      </c>
      <c r="K126" s="7">
        <f t="shared" si="9"/>
        <v>5.5</v>
      </c>
    </row>
    <row r="127" spans="1:11" x14ac:dyDescent="0.25">
      <c r="A127" s="1" t="s">
        <v>173</v>
      </c>
      <c r="B127" s="7">
        <f t="shared" si="10"/>
        <v>6</v>
      </c>
      <c r="D127" s="2">
        <v>0.51800000000000002</v>
      </c>
      <c r="I127" s="10">
        <f t="shared" si="11"/>
        <v>6.4025974025974017</v>
      </c>
      <c r="K127" s="7">
        <f t="shared" si="9"/>
        <v>6.4</v>
      </c>
    </row>
    <row r="128" spans="1:11" x14ac:dyDescent="0.25">
      <c r="A128" s="1" t="s">
        <v>177</v>
      </c>
      <c r="B128" s="7">
        <f t="shared" si="10"/>
        <v>5</v>
      </c>
      <c r="D128" s="2">
        <v>0.47399999999999998</v>
      </c>
      <c r="I128" s="10">
        <f t="shared" si="11"/>
        <v>5.8311688311688306</v>
      </c>
      <c r="K128" s="7">
        <f t="shared" si="9"/>
        <v>5.8</v>
      </c>
    </row>
    <row r="129" spans="1:11" x14ac:dyDescent="0.25">
      <c r="A129" s="1" t="s">
        <v>348</v>
      </c>
      <c r="B129" s="7">
        <f t="shared" si="10"/>
        <v>6</v>
      </c>
      <c r="D129" s="2">
        <v>0.53900000000000003</v>
      </c>
      <c r="I129" s="10">
        <f t="shared" si="11"/>
        <v>6.6753246753246751</v>
      </c>
      <c r="K129" s="7">
        <f t="shared" si="9"/>
        <v>6.7</v>
      </c>
    </row>
    <row r="130" spans="1:11" x14ac:dyDescent="0.25">
      <c r="A130" s="1" t="s">
        <v>218</v>
      </c>
      <c r="B130" s="7">
        <f t="shared" si="10"/>
        <v>5</v>
      </c>
      <c r="D130" s="2">
        <v>0.47799999999999998</v>
      </c>
      <c r="I130" s="10">
        <f t="shared" si="11"/>
        <v>5.8831168831168821</v>
      </c>
      <c r="K130" s="7">
        <f t="shared" si="9"/>
        <v>5.9</v>
      </c>
    </row>
    <row r="131" spans="1:11" x14ac:dyDescent="0.25">
      <c r="A131" s="1" t="s">
        <v>5</v>
      </c>
      <c r="B131" s="7">
        <f t="shared" si="10"/>
        <v>6</v>
      </c>
      <c r="D131" s="2">
        <v>0.53600000000000003</v>
      </c>
      <c r="I131" s="10">
        <f t="shared" si="11"/>
        <v>6.6363636363636358</v>
      </c>
      <c r="K131" s="7">
        <f t="shared" si="9"/>
        <v>6.6</v>
      </c>
    </row>
    <row r="132" spans="1:11" x14ac:dyDescent="0.25">
      <c r="A132" s="1" t="s">
        <v>70</v>
      </c>
      <c r="B132" s="7">
        <f t="shared" si="10"/>
        <v>7</v>
      </c>
      <c r="D132" s="2">
        <v>0.56999999999999995</v>
      </c>
      <c r="I132" s="10">
        <f t="shared" si="11"/>
        <v>7.0779220779220768</v>
      </c>
      <c r="K132" s="7">
        <f t="shared" si="9"/>
        <v>7.1</v>
      </c>
    </row>
    <row r="133" spans="1:11" x14ac:dyDescent="0.25">
      <c r="A133" s="1" t="s">
        <v>350</v>
      </c>
      <c r="B133" s="7">
        <f t="shared" si="10"/>
        <v>6</v>
      </c>
      <c r="D133" s="2">
        <v>0.52700000000000002</v>
      </c>
      <c r="I133" s="10">
        <f t="shared" si="11"/>
        <v>6.5194805194805197</v>
      </c>
      <c r="K133" s="7">
        <f t="shared" si="9"/>
        <v>6.5</v>
      </c>
    </row>
    <row r="134" spans="1:11" x14ac:dyDescent="0.25">
      <c r="A134" s="1" t="s">
        <v>383</v>
      </c>
      <c r="B134" s="7">
        <f t="shared" si="10"/>
        <v>5</v>
      </c>
      <c r="D134" s="2">
        <v>0.48199999999999998</v>
      </c>
      <c r="I134" s="10">
        <f t="shared" si="11"/>
        <v>5.9350649350649345</v>
      </c>
      <c r="K134" s="7">
        <f t="shared" si="9"/>
        <v>5.9</v>
      </c>
    </row>
    <row r="135" spans="1:11" x14ac:dyDescent="0.25">
      <c r="A135" s="1" t="s">
        <v>67</v>
      </c>
      <c r="B135" s="7">
        <f t="shared" si="10"/>
        <v>6</v>
      </c>
      <c r="D135" s="2">
        <v>0.56000000000000005</v>
      </c>
      <c r="I135" s="10">
        <f t="shared" si="11"/>
        <v>6.9480519480519485</v>
      </c>
      <c r="K135" s="7">
        <f t="shared" si="9"/>
        <v>6.9</v>
      </c>
    </row>
    <row r="136" spans="1:11" x14ac:dyDescent="0.25">
      <c r="A136" s="1" t="s">
        <v>252</v>
      </c>
      <c r="B136" s="7">
        <f t="shared" si="10"/>
        <v>6</v>
      </c>
      <c r="D136" s="2">
        <v>0.53800000000000003</v>
      </c>
      <c r="I136" s="10">
        <f t="shared" si="11"/>
        <v>6.662337662337662</v>
      </c>
      <c r="K136" s="7">
        <f t="shared" si="9"/>
        <v>6.7</v>
      </c>
    </row>
    <row r="137" spans="1:11" x14ac:dyDescent="0.25">
      <c r="A137" s="1" t="s">
        <v>374</v>
      </c>
      <c r="B137" s="7">
        <f t="shared" si="10"/>
        <v>9</v>
      </c>
      <c r="D137" s="2">
        <v>0.72499999999999998</v>
      </c>
      <c r="I137" s="10">
        <f t="shared" si="11"/>
        <v>9.0909090909090899</v>
      </c>
      <c r="K137" s="7">
        <f t="shared" si="9"/>
        <v>9.1</v>
      </c>
    </row>
    <row r="138" spans="1:11" x14ac:dyDescent="0.25">
      <c r="A138" s="1" t="s">
        <v>227</v>
      </c>
      <c r="B138" s="7">
        <f t="shared" si="10"/>
        <v>7</v>
      </c>
      <c r="D138" s="2">
        <v>0.63400000000000001</v>
      </c>
      <c r="I138" s="10">
        <f t="shared" si="11"/>
        <v>7.9090909090909092</v>
      </c>
      <c r="K138" s="7">
        <f t="shared" si="9"/>
        <v>7.9</v>
      </c>
    </row>
    <row r="139" spans="1:11" x14ac:dyDescent="0.25">
      <c r="A139" s="1" t="s">
        <v>29</v>
      </c>
      <c r="B139" s="7">
        <f t="shared" si="10"/>
        <v>7</v>
      </c>
      <c r="D139" s="2">
        <v>0.61199999999999999</v>
      </c>
      <c r="I139" s="10">
        <f t="shared" si="11"/>
        <v>7.6233766233766236</v>
      </c>
      <c r="K139" s="7">
        <f t="shared" si="9"/>
        <v>7.6</v>
      </c>
    </row>
    <row r="140" spans="1:11" x14ac:dyDescent="0.25">
      <c r="A140" s="1" t="s">
        <v>329</v>
      </c>
      <c r="B140" s="7">
        <f t="shared" si="10"/>
        <v>6</v>
      </c>
      <c r="D140" s="2">
        <v>0.53500000000000003</v>
      </c>
      <c r="I140" s="10">
        <f t="shared" si="11"/>
        <v>6.6233766233766236</v>
      </c>
      <c r="K140" s="7">
        <f t="shared" si="9"/>
        <v>6.6</v>
      </c>
    </row>
    <row r="141" spans="1:11" x14ac:dyDescent="0.25">
      <c r="A141" s="1" t="s">
        <v>277</v>
      </c>
      <c r="B141" s="7">
        <f t="shared" si="10"/>
        <v>4</v>
      </c>
      <c r="D141" s="2">
        <v>0.40200000000000002</v>
      </c>
      <c r="I141" s="10">
        <f t="shared" si="11"/>
        <v>4.8961038961038961</v>
      </c>
      <c r="K141" s="7">
        <f t="shared" si="9"/>
        <v>4.9000000000000004</v>
      </c>
    </row>
    <row r="142" spans="1:11" x14ac:dyDescent="0.25">
      <c r="A142" s="1" t="s">
        <v>359</v>
      </c>
      <c r="B142" s="7">
        <f t="shared" si="10"/>
        <v>7</v>
      </c>
      <c r="D142" s="2">
        <v>0.63800000000000001</v>
      </c>
      <c r="I142" s="10">
        <f t="shared" si="11"/>
        <v>7.9610389610389607</v>
      </c>
      <c r="K142" s="7">
        <f t="shared" si="9"/>
        <v>8</v>
      </c>
    </row>
    <row r="143" spans="1:11" x14ac:dyDescent="0.25">
      <c r="A143" s="1" t="s">
        <v>401</v>
      </c>
      <c r="B143" s="7">
        <f t="shared" si="10"/>
        <v>6</v>
      </c>
      <c r="D143" s="2">
        <v>0.55600000000000005</v>
      </c>
      <c r="I143" s="10">
        <f t="shared" si="11"/>
        <v>6.896103896103897</v>
      </c>
      <c r="K143" s="7">
        <f t="shared" si="9"/>
        <v>6.9</v>
      </c>
    </row>
    <row r="144" spans="1:11" x14ac:dyDescent="0.25">
      <c r="A144" s="1" t="s">
        <v>195</v>
      </c>
      <c r="B144" s="7">
        <f t="shared" si="10"/>
        <v>6</v>
      </c>
      <c r="D144" s="2">
        <v>0.55300000000000005</v>
      </c>
      <c r="I144" s="10">
        <f t="shared" si="11"/>
        <v>6.8571428571428577</v>
      </c>
      <c r="K144" s="7">
        <f t="shared" ref="K144:K163" si="12">ROUND(I144, 1)</f>
        <v>6.9</v>
      </c>
    </row>
    <row r="145" spans="1:11" x14ac:dyDescent="0.25">
      <c r="A145" s="1" t="s">
        <v>310</v>
      </c>
      <c r="B145" s="7">
        <f t="shared" si="10"/>
        <v>7</v>
      </c>
      <c r="D145" s="2">
        <v>0.57299999999999995</v>
      </c>
      <c r="I145" s="10">
        <f t="shared" si="11"/>
        <v>7.1168831168831161</v>
      </c>
      <c r="K145" s="7">
        <f t="shared" si="12"/>
        <v>7.1</v>
      </c>
    </row>
    <row r="146" spans="1:11" x14ac:dyDescent="0.25">
      <c r="A146" s="1" t="s">
        <v>282</v>
      </c>
      <c r="B146" s="7">
        <f t="shared" si="10"/>
        <v>6</v>
      </c>
      <c r="D146" s="2">
        <v>0.53300000000000003</v>
      </c>
      <c r="I146" s="10">
        <f t="shared" si="11"/>
        <v>6.5974025974025974</v>
      </c>
      <c r="K146" s="7">
        <f t="shared" si="12"/>
        <v>6.6</v>
      </c>
    </row>
    <row r="147" spans="1:11" x14ac:dyDescent="0.25">
      <c r="A147" s="1" t="s">
        <v>3</v>
      </c>
      <c r="B147" s="7">
        <f t="shared" si="10"/>
        <v>8</v>
      </c>
      <c r="D147" s="2">
        <v>0.65500000000000003</v>
      </c>
      <c r="I147" s="10">
        <f t="shared" si="11"/>
        <v>8.1818181818181817</v>
      </c>
      <c r="K147" s="7">
        <f t="shared" si="12"/>
        <v>8.1999999999999993</v>
      </c>
    </row>
    <row r="148" spans="1:11" x14ac:dyDescent="0.25">
      <c r="A148" s="1" t="s">
        <v>147</v>
      </c>
      <c r="B148" s="7">
        <f t="shared" si="10"/>
        <v>7</v>
      </c>
      <c r="D148" s="2">
        <v>0.63600000000000001</v>
      </c>
      <c r="I148" s="10">
        <f t="shared" si="11"/>
        <v>7.9350649350649345</v>
      </c>
      <c r="K148" s="7">
        <f t="shared" si="12"/>
        <v>7.9</v>
      </c>
    </row>
    <row r="149" spans="1:11" x14ac:dyDescent="0.25">
      <c r="A149" s="1" t="s">
        <v>280</v>
      </c>
      <c r="B149" s="7">
        <f t="shared" si="10"/>
        <v>6</v>
      </c>
      <c r="D149" s="2">
        <v>0.54500000000000004</v>
      </c>
      <c r="I149" s="10">
        <f t="shared" si="11"/>
        <v>6.7532467532467528</v>
      </c>
      <c r="K149" s="7">
        <f t="shared" si="12"/>
        <v>6.8</v>
      </c>
    </row>
    <row r="150" spans="1:11" x14ac:dyDescent="0.25">
      <c r="A150" s="1" t="s">
        <v>125</v>
      </c>
      <c r="B150" s="7">
        <f t="shared" si="10"/>
        <v>7</v>
      </c>
      <c r="D150" s="2">
        <v>0.61199999999999999</v>
      </c>
      <c r="I150" s="10">
        <f t="shared" si="11"/>
        <v>7.6233766233766236</v>
      </c>
      <c r="K150" s="7">
        <f t="shared" si="12"/>
        <v>7.6</v>
      </c>
    </row>
    <row r="151" spans="1:11" x14ac:dyDescent="0.25">
      <c r="A151" s="1" t="s">
        <v>106</v>
      </c>
      <c r="B151" s="7">
        <f t="shared" si="10"/>
        <v>6</v>
      </c>
      <c r="D151" s="2">
        <v>0.51700000000000002</v>
      </c>
      <c r="I151" s="10">
        <f t="shared" si="11"/>
        <v>6.3896103896103895</v>
      </c>
      <c r="K151" s="7">
        <f t="shared" si="12"/>
        <v>6.4</v>
      </c>
    </row>
    <row r="152" spans="1:11" x14ac:dyDescent="0.25">
      <c r="A152" s="1" t="s">
        <v>231</v>
      </c>
      <c r="B152" s="7">
        <f t="shared" si="10"/>
        <v>7</v>
      </c>
      <c r="D152" s="2">
        <v>0.56499999999999995</v>
      </c>
      <c r="I152" s="10">
        <f t="shared" si="11"/>
        <v>7.0129870129870122</v>
      </c>
      <c r="K152" s="7">
        <f t="shared" si="12"/>
        <v>7</v>
      </c>
    </row>
    <row r="153" spans="1:11" x14ac:dyDescent="0.25">
      <c r="A153" s="1" t="s">
        <v>399</v>
      </c>
      <c r="B153" s="7">
        <f t="shared" si="10"/>
        <v>7</v>
      </c>
      <c r="D153" s="2">
        <v>0.61699999999999999</v>
      </c>
      <c r="I153" s="10">
        <f t="shared" si="11"/>
        <v>7.6883116883116873</v>
      </c>
      <c r="K153" s="7">
        <f t="shared" si="12"/>
        <v>7.7</v>
      </c>
    </row>
    <row r="154" spans="1:11" x14ac:dyDescent="0.25">
      <c r="A154" s="1" t="s">
        <v>188</v>
      </c>
      <c r="B154" s="7">
        <f t="shared" si="10"/>
        <v>8</v>
      </c>
      <c r="D154" s="2">
        <v>0.65</v>
      </c>
      <c r="I154" s="10">
        <f t="shared" si="11"/>
        <v>8.1168831168831161</v>
      </c>
      <c r="K154" s="7">
        <f t="shared" si="12"/>
        <v>8.1</v>
      </c>
    </row>
    <row r="155" spans="1:11" x14ac:dyDescent="0.25">
      <c r="A155" s="1" t="s">
        <v>414</v>
      </c>
      <c r="B155" s="7">
        <f t="shared" si="10"/>
        <v>10</v>
      </c>
      <c r="D155" s="2">
        <v>0.79500000000000004</v>
      </c>
      <c r="I155" s="10">
        <f t="shared" si="11"/>
        <v>10</v>
      </c>
      <c r="K155" s="7">
        <f t="shared" si="12"/>
        <v>10</v>
      </c>
    </row>
    <row r="156" spans="1:11" x14ac:dyDescent="0.25">
      <c r="A156" s="1" t="s">
        <v>225</v>
      </c>
      <c r="B156" s="7">
        <f t="shared" si="10"/>
        <v>6</v>
      </c>
      <c r="D156" s="2">
        <v>0.52300000000000002</v>
      </c>
      <c r="I156" s="10">
        <f t="shared" si="11"/>
        <v>6.4675324675324672</v>
      </c>
      <c r="K156" s="7">
        <f t="shared" si="12"/>
        <v>6.5</v>
      </c>
    </row>
    <row r="157" spans="1:11" x14ac:dyDescent="0.25">
      <c r="A157" s="1" t="s">
        <v>354</v>
      </c>
      <c r="B157" s="7">
        <f t="shared" si="10"/>
        <v>7</v>
      </c>
      <c r="D157" s="2">
        <v>0.59399999999999997</v>
      </c>
      <c r="I157" s="10">
        <f t="shared" si="11"/>
        <v>7.3896103896103895</v>
      </c>
      <c r="K157" s="7">
        <f t="shared" si="12"/>
        <v>7.4</v>
      </c>
    </row>
    <row r="158" spans="1:11" x14ac:dyDescent="0.25">
      <c r="A158" s="1" t="s">
        <v>379</v>
      </c>
      <c r="B158" s="7">
        <f t="shared" si="10"/>
        <v>8</v>
      </c>
      <c r="D158" s="2">
        <v>0.64400000000000002</v>
      </c>
      <c r="I158" s="10">
        <f t="shared" si="11"/>
        <v>8.0389610389610393</v>
      </c>
      <c r="K158" s="7">
        <f t="shared" si="12"/>
        <v>8</v>
      </c>
    </row>
    <row r="159" spans="1:11" x14ac:dyDescent="0.25">
      <c r="A159" s="1" t="s">
        <v>214</v>
      </c>
      <c r="B159" s="7">
        <f t="shared" si="10"/>
        <v>8</v>
      </c>
      <c r="D159" s="2">
        <v>0.67100000000000004</v>
      </c>
      <c r="I159" s="10">
        <f t="shared" si="11"/>
        <v>8.3896103896103895</v>
      </c>
      <c r="K159" s="7">
        <f t="shared" si="12"/>
        <v>8.4</v>
      </c>
    </row>
    <row r="160" spans="1:11" x14ac:dyDescent="0.25">
      <c r="A160" s="1" t="s">
        <v>25</v>
      </c>
      <c r="B160" s="7">
        <f t="shared" si="10"/>
        <v>6</v>
      </c>
      <c r="D160" s="2">
        <v>0.504</v>
      </c>
      <c r="I160" s="10">
        <f t="shared" si="11"/>
        <v>6.2207792207792201</v>
      </c>
      <c r="K160" s="7">
        <f t="shared" si="12"/>
        <v>6.2</v>
      </c>
    </row>
    <row r="161" spans="1:11" x14ac:dyDescent="0.25">
      <c r="A161" s="1" t="s">
        <v>308</v>
      </c>
      <c r="B161" s="7">
        <f t="shared" si="10"/>
        <v>8</v>
      </c>
      <c r="D161" s="2">
        <v>0.71</v>
      </c>
      <c r="I161" s="10">
        <f t="shared" si="11"/>
        <v>8.8961038961038952</v>
      </c>
      <c r="K161" s="7">
        <f t="shared" si="12"/>
        <v>8.9</v>
      </c>
    </row>
    <row r="162" spans="1:11" x14ac:dyDescent="0.25">
      <c r="A162" s="1" t="s">
        <v>358</v>
      </c>
      <c r="B162" s="7">
        <f t="shared" si="10"/>
        <v>8</v>
      </c>
      <c r="D162" s="2">
        <v>0.68</v>
      </c>
      <c r="I162" s="10">
        <f t="shared" si="11"/>
        <v>8.5064935064935057</v>
      </c>
      <c r="K162" s="7">
        <f t="shared" si="12"/>
        <v>8.5</v>
      </c>
    </row>
    <row r="163" spans="1:11" x14ac:dyDescent="0.25">
      <c r="A163" s="1" t="s">
        <v>237</v>
      </c>
      <c r="B163" s="7">
        <f t="shared" si="10"/>
        <v>8</v>
      </c>
      <c r="D163" s="2">
        <v>0.64200000000000002</v>
      </c>
      <c r="I163" s="10">
        <f t="shared" si="11"/>
        <v>8.0129870129870131</v>
      </c>
      <c r="K163" s="7">
        <f t="shared" si="12"/>
        <v>8</v>
      </c>
    </row>
    <row r="164" spans="1:11" x14ac:dyDescent="0.25">
      <c r="B164" s="7">
        <f>SUM(B2:B163)</f>
        <v>586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72F504C277E84686737AC98AD0BEDB" ma:contentTypeVersion="4" ma:contentTypeDescription="Create a new document." ma:contentTypeScope="" ma:versionID="84fcb0e565fe8d806c25abd3b566877a">
  <xsd:schema xmlns:xsd="http://www.w3.org/2001/XMLSchema" xmlns:xs="http://www.w3.org/2001/XMLSchema" xmlns:p="http://schemas.microsoft.com/office/2006/metadata/properties" xmlns:ns3="761e1bb6-b28c-4e0b-a892-78c899116799" targetNamespace="http://schemas.microsoft.com/office/2006/metadata/properties" ma:root="true" ma:fieldsID="0fec7f749f60315c4c7c34779b0ba849" ns3:_="">
    <xsd:import namespace="761e1bb6-b28c-4e0b-a892-78c8991167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e1bb6-b28c-4e0b-a892-78c8991167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A127D5-570F-4F3E-8C91-F67C07C0BF53}">
  <ds:schemaRefs/>
</ds:datastoreItem>
</file>

<file path=customXml/itemProps2.xml><?xml version="1.0" encoding="utf-8"?>
<ds:datastoreItem xmlns:ds="http://schemas.openxmlformats.org/officeDocument/2006/customXml" ds:itemID="{9D0D488C-74FF-4F16-B61E-938AAAAE51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9D9FDC-8296-4049-B570-59D6C36FE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e1bb6-b28c-4e0b-a892-78c8991167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SwampHacksDataCompleteCSV</vt:lpstr>
      <vt:lpstr>Global Burden of Disease</vt:lpstr>
      <vt:lpstr>Poverty Index</vt:lpstr>
      <vt:lpstr>Human Freedom Index</vt:lpstr>
      <vt:lpstr>Global Peace Index</vt:lpstr>
      <vt:lpstr>Militarization</vt:lpstr>
      <vt:lpstr>Human Development Index</vt:lpstr>
      <vt:lpstr>Environmental Sustainability</vt:lpstr>
      <vt:lpstr>Gender Inequality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</dc:creator>
  <cp:lastModifiedBy>Winnie</cp:lastModifiedBy>
  <dcterms:created xsi:type="dcterms:W3CDTF">2021-01-30T15:30:27Z</dcterms:created>
  <dcterms:modified xsi:type="dcterms:W3CDTF">2021-01-31T03:36:54Z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0x0101003472F504C277E84686737AC98AD0BEDB</vt:lpwstr>
  </property>
</Properties>
</file>