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un\Desktop\365 Data Science\Statistics\Exercises\"/>
    </mc:Choice>
  </mc:AlternateContent>
  <xr:revisionPtr revIDLastSave="0" documentId="13_ncr:1_{9F47D98D-9E4F-461A-B18A-2B9E24BFED4B}" xr6:coauthVersionLast="45" xr6:coauthVersionMax="45" xr10:uidLastSave="{00000000-0000-0000-0000-000000000000}"/>
  <bookViews>
    <workbookView xWindow="1560" yWindow="2340" windowWidth="25740" windowHeight="15060" xr2:uid="{00000000-000D-0000-FFFF-FFFF00000000}"/>
  </bookViews>
  <sheets>
    <sheet name="CI" sheetId="6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6" l="1"/>
  <c r="H25" i="6"/>
  <c r="H22" i="6"/>
  <c r="H20" i="6"/>
  <c r="H19" i="6"/>
  <c r="H14" i="6"/>
  <c r="H18" i="6"/>
  <c r="H17" i="6" l="1"/>
  <c r="K13" i="6"/>
  <c r="K12" i="6"/>
  <c r="H13" i="6"/>
  <c r="H12" i="6"/>
  <c r="C4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11" i="6"/>
  <c r="H11" i="6"/>
</calcChain>
</file>

<file path=xl/sharedStrings.xml><?xml version="1.0" encoding="utf-8"?>
<sst xmlns="http://schemas.openxmlformats.org/spreadsheetml/2006/main" count="30" uniqueCount="29">
  <si>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</si>
  <si>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</si>
  <si>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</si>
  <si>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</si>
  <si>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</si>
  <si>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</si>
  <si>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</si>
  <si>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</si>
  <si>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</si>
  <si>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</si>
  <si>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</si>
  <si>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</si>
  <si>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Var iance, i</t>
  </si>
  <si>
    <t>variance</t>
  </si>
  <si>
    <t>std dev</t>
  </si>
  <si>
    <t>manual calcs</t>
  </si>
  <si>
    <t>excel calcs</t>
  </si>
  <si>
    <t>std</t>
  </si>
  <si>
    <t>confidence</t>
  </si>
  <si>
    <t>alpha</t>
  </si>
  <si>
    <t xml:space="preserve">z score </t>
  </si>
  <si>
    <t>alpha/2</t>
  </si>
  <si>
    <t>pop std dev (given)</t>
  </si>
  <si>
    <t>std error</t>
  </si>
  <si>
    <t>z score  to look for1</t>
  </si>
  <si>
    <t>z score from table</t>
  </si>
  <si>
    <t>zscore * std error</t>
  </si>
  <si>
    <t>CL Upper</t>
  </si>
  <si>
    <t>CL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</si>
</sst>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0" fontId="3" fillId="2" borderId="0" xfId="2" applyNumberFormat="1" applyFont="1" applyFill="1" applyBorder="1" applyAlignment="1">
      <alignment horizontal="left" vertical="center" indent="2"/>
    </xf>
    <xf numFmtId="44" fontId="2" fillId="2" borderId="0" xfId="0" applyNumberFormat="1" applyFont="1" applyFill="1" applyBorder="1"/>
    <xf numFmtId="0" fontId="2" fillId="2" borderId="0" xfId="0" applyNumberFormat="1" applyFont="1" applyFill="1" applyBorder="1"/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48576"/>
  <sheetViews>
    <sheetView tabSelected="1" topLeftCell="A22" zoomScaleNormal="100" workbookViewId="0">
      <selection activeCell="F36" sqref="F36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15.7109375" style="1" bestFit="1" customWidth="1"/>
    <col min="4" max="4" width="12.28515625" style="1" customWidth="1"/>
    <col min="5" max="6" width="8.85546875" style="1"/>
    <col min="7" max="7" width="13.5703125" style="1" bestFit="1" customWidth="1"/>
    <col min="8" max="8" width="12.28515625" style="1" bestFit="1" customWidth="1"/>
    <col min="9" max="9" width="8.85546875" style="1"/>
    <col min="10" max="10" width="15.85546875" style="1" bestFit="1" customWidth="1"/>
    <col min="11" max="11" width="18.42578125" style="1" customWidth="1"/>
    <col min="12" max="13" width="12.28515625" style="1" bestFit="1" customWidth="1"/>
    <col min="14" max="16384" width="8.85546875" style="1"/>
  </cols>
  <sheetData>
    <row r="1" spans="2:17" ht="15.75" x14ac:dyDescent="0.25">
      <c r="B1" s="3" t="s">
        <v>2</v>
      </c>
      <c r="C1" s="3"/>
      <c r="D1" s="3"/>
    </row>
    <row r="2" spans="2:17" x14ac:dyDescent="0.2">
      <c r="B2" s="5" t="s">
        <v>0</v>
      </c>
      <c r="C2" s="5"/>
      <c r="D2" s="5"/>
    </row>
    <row r="3" spans="2:17" x14ac:dyDescent="0.2">
      <c r="B3" s="5"/>
      <c r="C3" s="5"/>
      <c r="D3" s="5"/>
    </row>
    <row r="4" spans="2:17" x14ac:dyDescent="0.2">
      <c r="B4" s="5" t="s">
        <v>3</v>
      </c>
      <c r="C4" s="5"/>
      <c r="D4" s="5"/>
      <c r="E4" s="1" t="s">
        <v>10</v>
      </c>
    </row>
    <row r="5" spans="2:17" x14ac:dyDescent="0.2">
      <c r="B5" s="5" t="s">
        <v>4</v>
      </c>
      <c r="C5" s="5"/>
      <c r="D5" s="5"/>
      <c r="E5" s="1" t="s">
        <v>5</v>
      </c>
    </row>
    <row r="6" spans="2:17" x14ac:dyDescent="0.2">
      <c r="B6" s="5" t="s">
        <v>6</v>
      </c>
      <c r="C6" s="5"/>
      <c r="D6" s="5"/>
      <c r="E6" s="1" t="s">
        <v>9</v>
      </c>
    </row>
    <row r="7" spans="2:17" x14ac:dyDescent="0.2">
      <c r="B7" s="5" t="s">
        <v>7</v>
      </c>
      <c r="C7" s="5"/>
      <c r="D7" s="5"/>
      <c r="E7" s="1" t="s">
        <v>8</v>
      </c>
    </row>
    <row r="10" spans="2:17" ht="12.75" thickBot="1" x14ac:dyDescent="0.25">
      <c r="B10" s="4" t="s">
        <v>1</v>
      </c>
      <c r="C10" s="10" t="s">
        <v>12</v>
      </c>
      <c r="D10" s="10"/>
      <c r="G10" s="1" t="s">
        <v>15</v>
      </c>
      <c r="J10" s="1" t="s">
        <v>16</v>
      </c>
    </row>
    <row r="11" spans="2:17" x14ac:dyDescent="0.2">
      <c r="B11" s="6">
        <v>117313</v>
      </c>
      <c r="C11" s="6">
        <f>(B11-$H$11)^2</f>
        <v>292842219.60111105</v>
      </c>
      <c r="D11" s="6"/>
      <c r="G11" s="1" t="s">
        <v>11</v>
      </c>
      <c r="H11" s="14">
        <f>AVERAGE(B11:B40)</f>
        <v>100200.36666666667</v>
      </c>
    </row>
    <row r="12" spans="2:17" x14ac:dyDescent="0.2">
      <c r="B12" s="6">
        <v>104002</v>
      </c>
      <c r="C12" s="6">
        <f t="shared" ref="C12:C40" si="0">(B12-$H$11)^2</f>
        <v>14452416.001111096</v>
      </c>
      <c r="D12" s="6"/>
      <c r="E12" s="8"/>
      <c r="F12" s="8"/>
      <c r="G12" s="8" t="s">
        <v>13</v>
      </c>
      <c r="H12" s="8">
        <f>C41/(COUNT(B11:B40)-1)</f>
        <v>131753807.20574714</v>
      </c>
      <c r="I12" s="8"/>
      <c r="J12" s="8" t="s">
        <v>13</v>
      </c>
      <c r="K12" s="9">
        <f>VAR(B11:B40)</f>
        <v>131753807.20574741</v>
      </c>
      <c r="L12" s="8"/>
      <c r="M12" s="8"/>
      <c r="N12" s="8"/>
    </row>
    <row r="13" spans="2:17" x14ac:dyDescent="0.2">
      <c r="B13" s="6">
        <v>113038</v>
      </c>
      <c r="C13" s="6">
        <f t="shared" si="0"/>
        <v>164804829.60111105</v>
      </c>
      <c r="D13" s="6"/>
      <c r="E13" s="8"/>
      <c r="F13" s="8"/>
      <c r="G13" s="8" t="s">
        <v>14</v>
      </c>
      <c r="H13" s="8">
        <f>SQRT(H12)</f>
        <v>11478.40612653809</v>
      </c>
      <c r="I13" s="8"/>
      <c r="J13" s="8" t="s">
        <v>17</v>
      </c>
      <c r="K13" s="8">
        <f>_xlfn.STDEV.S(B11:B40)</f>
        <v>11478.406126538101</v>
      </c>
      <c r="L13" s="8"/>
      <c r="M13" s="8"/>
      <c r="N13" s="8"/>
    </row>
    <row r="14" spans="2:17" x14ac:dyDescent="0.2">
      <c r="B14" s="6">
        <v>101936</v>
      </c>
      <c r="C14" s="6">
        <f t="shared" si="0"/>
        <v>3012423.067777771</v>
      </c>
      <c r="D14" s="6"/>
      <c r="E14" s="10"/>
      <c r="F14" s="10"/>
      <c r="G14" s="11" t="s">
        <v>23</v>
      </c>
      <c r="H14" s="12">
        <f>K14/SQRT(COUNT(B11:B40))</f>
        <v>2738.6127875258308</v>
      </c>
      <c r="I14" s="8"/>
      <c r="J14" s="8" t="s">
        <v>22</v>
      </c>
      <c r="K14" s="10">
        <v>15000</v>
      </c>
      <c r="L14" s="10"/>
      <c r="M14" s="10"/>
      <c r="N14" s="8"/>
      <c r="Q14" s="2"/>
    </row>
    <row r="15" spans="2:17" x14ac:dyDescent="0.2">
      <c r="B15" s="6">
        <v>84560</v>
      </c>
      <c r="C15" s="6">
        <f t="shared" si="0"/>
        <v>244621069.46777785</v>
      </c>
      <c r="D15" s="6"/>
      <c r="E15" s="8"/>
      <c r="F15" s="8"/>
      <c r="G15" s="11"/>
      <c r="H15" s="12"/>
      <c r="I15" s="8"/>
      <c r="J15" s="8"/>
      <c r="K15" s="13"/>
      <c r="L15" s="12"/>
      <c r="M15" s="12"/>
      <c r="N15" s="8"/>
    </row>
    <row r="16" spans="2:17" x14ac:dyDescent="0.2">
      <c r="B16" s="6">
        <v>113136</v>
      </c>
      <c r="C16" s="6">
        <f t="shared" si="0"/>
        <v>167330609.73444438</v>
      </c>
      <c r="D16" s="6"/>
      <c r="E16" s="8"/>
      <c r="F16" s="8"/>
      <c r="G16" s="11" t="s">
        <v>18</v>
      </c>
      <c r="H16" s="15">
        <v>0.9</v>
      </c>
      <c r="I16" s="8"/>
      <c r="J16" s="8"/>
      <c r="K16" s="8"/>
      <c r="L16" s="8"/>
      <c r="M16" s="8"/>
      <c r="N16" s="8"/>
      <c r="Q16" s="2"/>
    </row>
    <row r="17" spans="2:14" x14ac:dyDescent="0.2">
      <c r="B17" s="6">
        <v>80740</v>
      </c>
      <c r="C17" s="6">
        <f t="shared" si="0"/>
        <v>378705870.80111116</v>
      </c>
      <c r="D17" s="6"/>
      <c r="E17" s="8"/>
      <c r="F17" s="8"/>
      <c r="G17" s="1" t="s">
        <v>19</v>
      </c>
      <c r="H17" s="8">
        <f>1-H16</f>
        <v>9.9999999999999978E-2</v>
      </c>
      <c r="I17" s="8"/>
      <c r="J17" s="8"/>
      <c r="K17" s="8"/>
      <c r="L17" s="8"/>
      <c r="M17" s="8"/>
      <c r="N17" s="8"/>
    </row>
    <row r="18" spans="2:14" x14ac:dyDescent="0.2">
      <c r="B18" s="6">
        <v>100536</v>
      </c>
      <c r="C18" s="6">
        <f t="shared" si="0"/>
        <v>112649.73444444314</v>
      </c>
      <c r="D18" s="6"/>
      <c r="E18" s="10"/>
      <c r="F18" s="10"/>
      <c r="G18" s="1" t="s">
        <v>21</v>
      </c>
      <c r="H18" s="8">
        <f>H17/2</f>
        <v>4.9999999999999989E-2</v>
      </c>
      <c r="I18" s="8"/>
      <c r="J18" s="8"/>
      <c r="K18" s="8"/>
      <c r="L18" s="8"/>
      <c r="M18" s="8"/>
      <c r="N18" s="8"/>
    </row>
    <row r="19" spans="2:14" x14ac:dyDescent="0.2">
      <c r="B19" s="6">
        <v>105052</v>
      </c>
      <c r="C19" s="6">
        <f t="shared" si="0"/>
        <v>23538346.001111094</v>
      </c>
      <c r="D19" s="6"/>
      <c r="E19" s="8"/>
      <c r="F19" s="8"/>
      <c r="G19" s="11" t="s">
        <v>24</v>
      </c>
      <c r="H19" s="17">
        <f>1-H18</f>
        <v>0.95</v>
      </c>
      <c r="I19" s="8"/>
      <c r="J19" s="8"/>
      <c r="K19" s="8"/>
      <c r="L19" s="8"/>
      <c r="M19" s="8"/>
      <c r="N19" s="8"/>
    </row>
    <row r="20" spans="2:14" x14ac:dyDescent="0.2">
      <c r="B20" s="6">
        <v>87201</v>
      </c>
      <c r="C20" s="6">
        <f t="shared" si="0"/>
        <v>168983533.7344445</v>
      </c>
      <c r="D20" s="6"/>
      <c r="E20" s="8"/>
      <c r="F20" s="8"/>
      <c r="G20" s="8" t="s">
        <v>25</v>
      </c>
      <c r="H20" s="8">
        <f>1.6 + 0.045</f>
        <v>1.645</v>
      </c>
      <c r="I20" s="8"/>
      <c r="J20" s="8"/>
      <c r="K20" s="8"/>
      <c r="L20" s="8"/>
      <c r="M20" s="8"/>
      <c r="N20" s="8"/>
    </row>
    <row r="21" spans="2:14" x14ac:dyDescent="0.2">
      <c r="B21" s="6">
        <v>91986</v>
      </c>
      <c r="C21" s="6">
        <f t="shared" si="0"/>
        <v>67475819.734444469</v>
      </c>
      <c r="D21" s="6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4" x14ac:dyDescent="0.2">
      <c r="B22" s="6">
        <v>94868</v>
      </c>
      <c r="C22" s="6">
        <f t="shared" si="0"/>
        <v>28434134.267777797</v>
      </c>
      <c r="D22" s="6"/>
      <c r="E22" s="8"/>
      <c r="F22" s="8"/>
      <c r="G22" s="8" t="s">
        <v>26</v>
      </c>
      <c r="H22" s="16">
        <f>H20*H14</f>
        <v>4505.0180354799913</v>
      </c>
      <c r="I22" s="8"/>
      <c r="J22" s="8"/>
      <c r="K22" s="8"/>
      <c r="L22" s="8"/>
      <c r="M22" s="8"/>
      <c r="N22" s="8"/>
    </row>
    <row r="23" spans="2:14" x14ac:dyDescent="0.2">
      <c r="B23" s="6">
        <v>90745</v>
      </c>
      <c r="C23" s="6">
        <f t="shared" si="0"/>
        <v>89403958.801111147</v>
      </c>
      <c r="D23" s="6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2">
      <c r="B24" s="6">
        <v>102848</v>
      </c>
      <c r="C24" s="6">
        <f t="shared" si="0"/>
        <v>7009962.267777768</v>
      </c>
      <c r="D24" s="6"/>
    </row>
    <row r="25" spans="2:14" x14ac:dyDescent="0.2">
      <c r="B25" s="6">
        <v>85927</v>
      </c>
      <c r="C25" s="6">
        <f t="shared" si="0"/>
        <v>203728996.00111118</v>
      </c>
      <c r="D25" s="6"/>
      <c r="G25" s="1" t="s">
        <v>27</v>
      </c>
      <c r="H25" s="18">
        <f>H22+$H$11</f>
        <v>104705.38470214666</v>
      </c>
    </row>
    <row r="26" spans="2:14" x14ac:dyDescent="0.2">
      <c r="B26" s="6">
        <v>112276</v>
      </c>
      <c r="C26" s="6">
        <f t="shared" si="0"/>
        <v>145820920.40111107</v>
      </c>
      <c r="D26" s="6"/>
      <c r="G26" s="1" t="s">
        <v>28</v>
      </c>
      <c r="H26" s="18">
        <f>$H$11-H22</f>
        <v>95695.348631186673</v>
      </c>
    </row>
    <row r="27" spans="2:14" x14ac:dyDescent="0.2">
      <c r="B27" s="6">
        <v>108637</v>
      </c>
      <c r="C27" s="6">
        <f t="shared" si="0"/>
        <v>71176782.001111075</v>
      </c>
      <c r="D27" s="6"/>
    </row>
    <row r="28" spans="2:14" x14ac:dyDescent="0.2">
      <c r="B28" s="6">
        <v>96818</v>
      </c>
      <c r="C28" s="6">
        <f t="shared" si="0"/>
        <v>11440404.267777791</v>
      </c>
      <c r="D28" s="6"/>
    </row>
    <row r="29" spans="2:14" x14ac:dyDescent="0.2">
      <c r="B29" s="6">
        <v>92307</v>
      </c>
      <c r="C29" s="6">
        <f t="shared" si="0"/>
        <v>62305237.334444478</v>
      </c>
      <c r="D29" s="6"/>
    </row>
    <row r="30" spans="2:14" x14ac:dyDescent="0.2">
      <c r="B30" s="6">
        <v>114564</v>
      </c>
      <c r="C30" s="6">
        <f t="shared" si="0"/>
        <v>206313962.53444439</v>
      </c>
      <c r="D30" s="6"/>
    </row>
    <row r="31" spans="2:14" x14ac:dyDescent="0.2">
      <c r="B31" s="6">
        <v>109714</v>
      </c>
      <c r="C31" s="6">
        <f t="shared" si="0"/>
        <v>90509219.201111078</v>
      </c>
      <c r="D31" s="6"/>
    </row>
    <row r="32" spans="2:14" x14ac:dyDescent="0.2">
      <c r="B32" s="6">
        <v>108833</v>
      </c>
      <c r="C32" s="6">
        <f t="shared" si="0"/>
        <v>74522358.267777741</v>
      </c>
      <c r="D32" s="6"/>
    </row>
    <row r="33" spans="2:4" x14ac:dyDescent="0.2">
      <c r="B33" s="6">
        <v>115295</v>
      </c>
      <c r="C33" s="6">
        <f t="shared" si="0"/>
        <v>227847955.46777773</v>
      </c>
      <c r="D33" s="6"/>
    </row>
    <row r="34" spans="2:4" x14ac:dyDescent="0.2">
      <c r="B34" s="6">
        <v>89279</v>
      </c>
      <c r="C34" s="6">
        <f t="shared" si="0"/>
        <v>119276249.86777782</v>
      </c>
      <c r="D34" s="6"/>
    </row>
    <row r="35" spans="2:4" x14ac:dyDescent="0.2">
      <c r="B35" s="6">
        <v>81720</v>
      </c>
      <c r="C35" s="6">
        <f t="shared" si="0"/>
        <v>341523952.13444453</v>
      </c>
      <c r="D35" s="6"/>
    </row>
    <row r="36" spans="2:4" x14ac:dyDescent="0.2">
      <c r="B36" s="6">
        <v>89344</v>
      </c>
      <c r="C36" s="6">
        <f t="shared" si="0"/>
        <v>117860697.20111115</v>
      </c>
      <c r="D36" s="6"/>
    </row>
    <row r="37" spans="2:4" x14ac:dyDescent="0.2">
      <c r="B37" s="6">
        <v>114426</v>
      </c>
      <c r="C37" s="6">
        <f t="shared" si="0"/>
        <v>202368643.73444438</v>
      </c>
      <c r="D37" s="6"/>
    </row>
    <row r="38" spans="2:4" x14ac:dyDescent="0.2">
      <c r="B38" s="6">
        <v>90410</v>
      </c>
      <c r="C38" s="6">
        <f t="shared" si="0"/>
        <v>95851279.467777818</v>
      </c>
      <c r="D38" s="6"/>
    </row>
    <row r="39" spans="2:4" x14ac:dyDescent="0.2">
      <c r="B39" s="6">
        <v>95118</v>
      </c>
      <c r="C39" s="6">
        <f t="shared" si="0"/>
        <v>25830450.934444465</v>
      </c>
      <c r="D39" s="6"/>
    </row>
    <row r="40" spans="2:4" x14ac:dyDescent="0.2">
      <c r="B40" s="7">
        <v>113382</v>
      </c>
      <c r="C40" s="6">
        <f t="shared" si="0"/>
        <v>173755457.3344444</v>
      </c>
      <c r="D40" s="12"/>
    </row>
    <row r="41" spans="2:4" x14ac:dyDescent="0.2">
      <c r="C41" s="14">
        <f>SUM(C11:C40)</f>
        <v>3820860408.9666672</v>
      </c>
    </row>
    <row r="1048576" spans="7:7" x14ac:dyDescent="0.2">
      <c r="G1048576" s="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Mishaun Bhakta</cp:lastModifiedBy>
  <dcterms:created xsi:type="dcterms:W3CDTF">2017-04-21T12:34:14Z</dcterms:created>
  <dcterms:modified xsi:type="dcterms:W3CDTF">2020-02-26T16:09:29Z</dcterms:modified>
</cp:coreProperties>
</file>