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313B6E3-D577-4229-B7AD-27570E363EDF}" xr6:coauthVersionLast="45" xr6:coauthVersionMax="45" xr10:uidLastSave="{00000000-0000-0000-0000-000000000000}"/>
  <bookViews>
    <workbookView xWindow="-108" yWindow="-108" windowWidth="23256" windowHeight="13176" xr2:uid="{FCB123B1-0CA1-4411-AF1B-FB727FD5A72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1" l="1"/>
  <c r="T11" i="1"/>
  <c r="T9" i="1"/>
  <c r="T7" i="1"/>
  <c r="T6" i="1"/>
  <c r="T3" i="1"/>
  <c r="T2" i="1"/>
  <c r="T4" i="1"/>
  <c r="T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Q2" i="1"/>
  <c r="P2" i="1"/>
  <c r="O2" i="1"/>
  <c r="N2" i="1"/>
</calcChain>
</file>

<file path=xl/sharedStrings.xml><?xml version="1.0" encoding="utf-8"?>
<sst xmlns="http://schemas.openxmlformats.org/spreadsheetml/2006/main" count="31" uniqueCount="31">
  <si>
    <t>TEST DE JARQUE ET BERRA</t>
  </si>
  <si>
    <t xml:space="preserve">H0 </t>
  </si>
  <si>
    <t>la série suit une loi gaussienne</t>
  </si>
  <si>
    <t>H1</t>
  </si>
  <si>
    <t>La série ne suit pas une loi normale</t>
  </si>
  <si>
    <t>Moment centré d'ordre n</t>
  </si>
  <si>
    <t>Skewness</t>
  </si>
  <si>
    <t>Kurtosis</t>
  </si>
  <si>
    <t xml:space="preserve">Test </t>
  </si>
  <si>
    <t>Pour un niveau de confiance à 95%</t>
  </si>
  <si>
    <t>Si s &lt; quantile d'un Chi2 à 95% et 2 degré de liberté</t>
  </si>
  <si>
    <t>Nous acceptons H0</t>
  </si>
  <si>
    <t>La série en entrée suit une loi normale</t>
  </si>
  <si>
    <t>DATES</t>
  </si>
  <si>
    <t>rdts DG</t>
  </si>
  <si>
    <t>[X-E(X)]</t>
  </si>
  <si>
    <t>[X-E(X)]^2</t>
  </si>
  <si>
    <t>[X-E(X)]^3</t>
  </si>
  <si>
    <t>[X-E(X)]^4</t>
  </si>
  <si>
    <t>mu1</t>
  </si>
  <si>
    <t>mu2</t>
  </si>
  <si>
    <t>mu3</t>
  </si>
  <si>
    <t>mu4</t>
  </si>
  <si>
    <t>skew</t>
  </si>
  <si>
    <t>kurt</t>
  </si>
  <si>
    <t>n</t>
  </si>
  <si>
    <t>s</t>
  </si>
  <si>
    <t>valeur critique</t>
  </si>
  <si>
    <t>S &lt; valeur critique</t>
  </si>
  <si>
    <t>On accepte H0</t>
  </si>
  <si>
    <t>La série suit une loi 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</si>
</sst>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14" fontId="3" fillId="0" borderId="3" xfId="0" applyNumberFormat="1" applyFont="1" applyBorder="1"/>
    <xf numFmtId="164" fontId="4" fillId="0" borderId="4" xfId="0" applyNumberFormat="1" applyFont="1" applyBorder="1"/>
    <xf numFmtId="14" fontId="3" fillId="0" borderId="5" xfId="0" applyNumberFormat="1" applyFont="1" applyBorder="1"/>
    <xf numFmtId="0" fontId="4" fillId="0" borderId="0" xfId="0" applyFont="1"/>
    <xf numFmtId="14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175260</xdr:rowOff>
    </xdr:from>
    <xdr:to>
      <xdr:col>2</xdr:col>
      <xdr:colOff>472440</xdr:colOff>
      <xdr:row>9</xdr:row>
      <xdr:rowOff>160020</xdr:rowOff>
    </xdr:to>
    <xdr:grpSp>
      <xdr:nvGrpSpPr>
        <xdr:cNvPr id="2" name="Group 10">
          <a:extLst>
            <a:ext uri="{FF2B5EF4-FFF2-40B4-BE49-F238E27FC236}">
              <a16:creationId xmlns:a16="http://schemas.microsoft.com/office/drawing/2014/main" id="{C871D9F3-36D0-4ED9-B267-C2D8E2DC86FA}"/>
            </a:ext>
          </a:extLst>
        </xdr:cNvPr>
        <xdr:cNvGrpSpPr>
          <a:grpSpLocks/>
        </xdr:cNvGrpSpPr>
      </xdr:nvGrpSpPr>
      <xdr:grpSpPr bwMode="auto">
        <a:xfrm>
          <a:off x="0" y="1280160"/>
          <a:ext cx="2057400" cy="533400"/>
          <a:chOff x="5562600" y="1524000"/>
          <a:chExt cx="2057400" cy="533400"/>
        </a:xfrm>
      </xdr:grpSpPr>
      <xdr:sp macro="" textlink="">
        <xdr:nvSpPr>
          <xdr:cNvPr id="3" name="Rounded Rectangle 75">
            <a:extLst>
              <a:ext uri="{FF2B5EF4-FFF2-40B4-BE49-F238E27FC236}">
                <a16:creationId xmlns:a16="http://schemas.microsoft.com/office/drawing/2014/main" id="{0888C585-CABC-4CF9-9800-48B7AE806811}"/>
              </a:ext>
            </a:extLst>
          </xdr:cNvPr>
          <xdr:cNvSpPr/>
        </xdr:nvSpPr>
        <xdr:spPr>
          <a:xfrm>
            <a:off x="5562600" y="1524000"/>
            <a:ext cx="2057400" cy="533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fr-FR" sz="1300">
              <a:solidFill>
                <a:schemeClr val="tx1">
                  <a:lumMod val="85000"/>
                  <a:lumOff val="1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pic>
        <xdr:nvPicPr>
          <xdr:cNvPr id="4" name="Picture 7">
            <a:extLst>
              <a:ext uri="{FF2B5EF4-FFF2-40B4-BE49-F238E27FC236}">
                <a16:creationId xmlns:a16="http://schemas.microsoft.com/office/drawing/2014/main" id="{549A3EC1-9902-4142-9D2F-D9291E6C86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0" y="1676400"/>
            <a:ext cx="1752600" cy="252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12</xdr:row>
      <xdr:rowOff>121920</xdr:rowOff>
    </xdr:from>
    <xdr:to>
      <xdr:col>1</xdr:col>
      <xdr:colOff>274320</xdr:colOff>
      <xdr:row>15</xdr:row>
      <xdr:rowOff>106680</xdr:rowOff>
    </xdr:to>
    <xdr:grpSp>
      <xdr:nvGrpSpPr>
        <xdr:cNvPr id="5" name="Group 85">
          <a:extLst>
            <a:ext uri="{FF2B5EF4-FFF2-40B4-BE49-F238E27FC236}">
              <a16:creationId xmlns:a16="http://schemas.microsoft.com/office/drawing/2014/main" id="{3613509B-02B4-448B-A642-BF89348C28D1}"/>
            </a:ext>
          </a:extLst>
        </xdr:cNvPr>
        <xdr:cNvGrpSpPr>
          <a:grpSpLocks/>
        </xdr:cNvGrpSpPr>
      </xdr:nvGrpSpPr>
      <xdr:grpSpPr bwMode="auto">
        <a:xfrm>
          <a:off x="0" y="2324100"/>
          <a:ext cx="1066800" cy="533400"/>
          <a:chOff x="4800600" y="5029200"/>
          <a:chExt cx="1066800" cy="533400"/>
        </a:xfrm>
      </xdr:grpSpPr>
      <xdr:sp macro="" textlink="">
        <xdr:nvSpPr>
          <xdr:cNvPr id="6" name="Rounded Rectangle 82">
            <a:extLst>
              <a:ext uri="{FF2B5EF4-FFF2-40B4-BE49-F238E27FC236}">
                <a16:creationId xmlns:a16="http://schemas.microsoft.com/office/drawing/2014/main" id="{1DD1FCCC-C3FF-41CD-B6CC-5B4C4EB36BCE}"/>
              </a:ext>
            </a:extLst>
          </xdr:cNvPr>
          <xdr:cNvSpPr/>
        </xdr:nvSpPr>
        <xdr:spPr bwMode="auto">
          <a:xfrm>
            <a:off x="4800600" y="5029200"/>
            <a:ext cx="1066800" cy="533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fr-FR" sz="1300">
              <a:solidFill>
                <a:schemeClr val="tx1">
                  <a:lumMod val="85000"/>
                  <a:lumOff val="1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pic>
        <xdr:nvPicPr>
          <xdr:cNvPr id="7" name="Picture 34">
            <a:extLst>
              <a:ext uri="{FF2B5EF4-FFF2-40B4-BE49-F238E27FC236}">
                <a16:creationId xmlns:a16="http://schemas.microsoft.com/office/drawing/2014/main" id="{1D02E1F3-F1A7-41AE-9D08-F4D8760FE6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3000" y="5105400"/>
            <a:ext cx="762000" cy="40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18</xdr:row>
      <xdr:rowOff>91440</xdr:rowOff>
    </xdr:from>
    <xdr:to>
      <xdr:col>1</xdr:col>
      <xdr:colOff>198120</xdr:colOff>
      <xdr:row>21</xdr:row>
      <xdr:rowOff>76200</xdr:rowOff>
    </xdr:to>
    <xdr:grpSp>
      <xdr:nvGrpSpPr>
        <xdr:cNvPr id="8" name="Group 84">
          <a:extLst>
            <a:ext uri="{FF2B5EF4-FFF2-40B4-BE49-F238E27FC236}">
              <a16:creationId xmlns:a16="http://schemas.microsoft.com/office/drawing/2014/main" id="{F1C09DB9-CFFD-4BBE-9436-4A41743CA038}"/>
            </a:ext>
          </a:extLst>
        </xdr:cNvPr>
        <xdr:cNvGrpSpPr>
          <a:grpSpLocks/>
        </xdr:cNvGrpSpPr>
      </xdr:nvGrpSpPr>
      <xdr:grpSpPr bwMode="auto">
        <a:xfrm>
          <a:off x="0" y="3390900"/>
          <a:ext cx="990600" cy="533400"/>
          <a:chOff x="5943600" y="4495800"/>
          <a:chExt cx="990600" cy="533400"/>
        </a:xfrm>
      </xdr:grpSpPr>
      <xdr:sp macro="" textlink="">
        <xdr:nvSpPr>
          <xdr:cNvPr id="9" name="Rounded Rectangle 79">
            <a:extLst>
              <a:ext uri="{FF2B5EF4-FFF2-40B4-BE49-F238E27FC236}">
                <a16:creationId xmlns:a16="http://schemas.microsoft.com/office/drawing/2014/main" id="{E0A76129-3863-4056-87A0-ECBE2FF82AC4}"/>
              </a:ext>
            </a:extLst>
          </xdr:cNvPr>
          <xdr:cNvSpPr/>
        </xdr:nvSpPr>
        <xdr:spPr bwMode="auto">
          <a:xfrm>
            <a:off x="5943600" y="4495800"/>
            <a:ext cx="990600" cy="533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fr-FR" sz="1300">
              <a:solidFill>
                <a:schemeClr val="tx1">
                  <a:lumMod val="85000"/>
                  <a:lumOff val="1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pic>
        <xdr:nvPicPr>
          <xdr:cNvPr id="10" name="Picture 14">
            <a:extLst>
              <a:ext uri="{FF2B5EF4-FFF2-40B4-BE49-F238E27FC236}">
                <a16:creationId xmlns:a16="http://schemas.microsoft.com/office/drawing/2014/main" id="{8FA77D9F-D63E-45D3-8D39-B3B5F66E6E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19800" y="4572000"/>
            <a:ext cx="838200" cy="4033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24</xdr:row>
      <xdr:rowOff>83820</xdr:rowOff>
    </xdr:from>
    <xdr:to>
      <xdr:col>4</xdr:col>
      <xdr:colOff>30480</xdr:colOff>
      <xdr:row>27</xdr:row>
      <xdr:rowOff>68580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D569FFC4-8D40-4674-A6D6-7F99075EBAA9}"/>
            </a:ext>
          </a:extLst>
        </xdr:cNvPr>
        <xdr:cNvGrpSpPr/>
      </xdr:nvGrpSpPr>
      <xdr:grpSpPr>
        <a:xfrm>
          <a:off x="0" y="4480560"/>
          <a:ext cx="3200400" cy="533400"/>
          <a:chOff x="5334000" y="2568008"/>
          <a:chExt cx="3200400" cy="533400"/>
        </a:xfrm>
      </xdr:grpSpPr>
      <xdr:sp macro="" textlink="">
        <xdr:nvSpPr>
          <xdr:cNvPr id="12" name="Rounded Rectangle 66">
            <a:extLst>
              <a:ext uri="{FF2B5EF4-FFF2-40B4-BE49-F238E27FC236}">
                <a16:creationId xmlns:a16="http://schemas.microsoft.com/office/drawing/2014/main" id="{6345EBAA-902B-448B-93B1-529BC70F3E43}"/>
              </a:ext>
            </a:extLst>
          </xdr:cNvPr>
          <xdr:cNvSpPr/>
        </xdr:nvSpPr>
        <xdr:spPr bwMode="auto">
          <a:xfrm>
            <a:off x="5334000" y="2568008"/>
            <a:ext cx="3200400" cy="533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rgbClr val="002060">
                <a:alpha val="89000"/>
              </a:srgb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sz="1300">
                <a:solidFill>
                  <a:schemeClr val="tx1"/>
                </a:solidFill>
                <a:latin typeface="Verdana" pitchFamily="34" charset="0"/>
                <a:ea typeface="ＭＳ Ｐゴシック" pitchFamily="34" charset="-128"/>
              </a:rPr>
              <a:t>Sous </a:t>
            </a:r>
            <a:r>
              <a:rPr lang="en-US" sz="1200" b="1">
                <a:solidFill>
                  <a:schemeClr val="tx1"/>
                </a:solidFill>
                <a:latin typeface="Verdana" pitchFamily="34" charset="0"/>
                <a:ea typeface="ＭＳ Ｐゴシック" pitchFamily="34" charset="-128"/>
              </a:rPr>
              <a:t>H0 :</a:t>
            </a:r>
            <a:r>
              <a:rPr lang="en-US" sz="1300">
                <a:solidFill>
                  <a:schemeClr val="tx1"/>
                </a:solidFill>
                <a:latin typeface="Verdana" pitchFamily="34" charset="0"/>
                <a:ea typeface="ＭＳ Ｐゴシック" pitchFamily="34" charset="-128"/>
              </a:rPr>
              <a:t> 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" name="Rectangle 12">
                <a:extLst>
                  <a:ext uri="{FF2B5EF4-FFF2-40B4-BE49-F238E27FC236}">
                    <a16:creationId xmlns:a16="http://schemas.microsoft.com/office/drawing/2014/main" id="{01A2D5D4-05D5-4AC1-9C71-7549E498CDBD}"/>
                  </a:ext>
                </a:extLst>
              </xdr:cNvPr>
              <xdr:cNvSpPr/>
            </xdr:nvSpPr>
            <xdr:spPr>
              <a:xfrm>
                <a:off x="6329309" y="2630421"/>
                <a:ext cx="2205091" cy="408573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sz="120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fr-FR" sz="1200" i="0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𝑛</m:t>
                          </m:r>
                        </m:num>
                        <m:den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fr-FR" sz="1200" i="0">
                          <a:latin typeface="Cambria Math" panose="02040503050406030204" pitchFamily="18" charset="0"/>
                        </a:rPr>
                        <m:t>.</m:t>
                      </m:r>
                      <m:sSubSup>
                        <m:sSubSup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fr-FR" sz="1200" i="0">
                          <a:latin typeface="Cambria Math" panose="02040503050406030204" pitchFamily="18" charset="0"/>
                        </a:rPr>
                        <m:t>+ </m:t>
                      </m:r>
                      <m:f>
                        <m:f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𝑛</m:t>
                          </m:r>
                        </m:num>
                        <m:den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24</m:t>
                          </m:r>
                        </m:den>
                      </m:f>
                      <m:r>
                        <a:rPr lang="fr-FR" sz="1200" i="0">
                          <a:latin typeface="Cambria Math" panose="02040503050406030204" pitchFamily="18" charset="0"/>
                        </a:rPr>
                        <m:t>.</m:t>
                      </m:r>
                      <m:sSubSup>
                        <m:sSubSup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fr-FR" sz="1200" i="1">
                              <a:latin typeface="Cambria Math" panose="02040503050406030204" pitchFamily="18" charset="0"/>
                            </a:rPr>
                            <m:t>𝛾</m:t>
                          </m:r>
                        </m:e>
                        <m:sub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  <m:sup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fr-FR" sz="1200" i="0">
                          <a:latin typeface="Cambria Math" panose="02040503050406030204" pitchFamily="18" charset="0"/>
                        </a:rPr>
                        <m:t>  ↪ </m:t>
                      </m:r>
                      <m:sSup>
                        <m:sSup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𝒳</m:t>
                          </m:r>
                        </m:e>
                        <m:sup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d>
                        <m:dPr>
                          <m:ctrlPr>
                            <a:rPr lang="fr-FR" sz="12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fr-FR" sz="1200" i="0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</m:d>
                    </m:oMath>
                  </m:oMathPara>
                </a14:m>
                <a:endParaRPr lang="fr-FR" sz="1200"/>
              </a:p>
            </xdr:txBody>
          </xdr:sp>
        </mc:Choice>
        <mc:Fallback>
          <xdr:sp macro="" textlink="">
            <xdr:nvSpPr>
              <xdr:cNvPr id="13" name="Rectangle 12">
                <a:extLst>
                  <a:ext uri="{FF2B5EF4-FFF2-40B4-BE49-F238E27FC236}">
                    <a16:creationId xmlns:a16="http://schemas.microsoft.com/office/drawing/2014/main" id="{01A2D5D4-05D5-4AC1-9C71-7549E498CDBD}"/>
                  </a:ext>
                </a:extLst>
              </xdr:cNvPr>
              <xdr:cNvSpPr/>
            </xdr:nvSpPr>
            <xdr:spPr>
              <a:xfrm>
                <a:off x="6329309" y="2630421"/>
                <a:ext cx="2205091" cy="408573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5pPr>
                <a:lvl6pPr marL="22860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6pPr>
                <a:lvl7pPr marL="27432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7pPr>
                <a:lvl8pPr marL="32004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8pPr>
                <a:lvl9pPr marL="3657600" algn="l" defTabSz="914400" rtl="0" eaLnBrk="1" latinLnBrk="0" hangingPunct="1">
                  <a:defRPr sz="2400" kern="1200">
                    <a:solidFill>
                      <a:schemeClr val="tx1"/>
                    </a:solidFill>
                    <a:latin typeface="Arial" panose="020B0604020202020204" pitchFamily="34" charset="0"/>
                    <a:ea typeface="ＭＳ Ｐゴシック" panose="020B0600070205080204" pitchFamily="34" charset="-128"/>
                    <a:cs typeface="+mn-cs"/>
                  </a:defRPr>
                </a:lvl9pPr>
              </a:lstStyle>
              <a:p>
                <a:pPr/>
                <a:r>
                  <a:rPr lang="fr-FR" sz="1200" i="0">
                    <a:latin typeface="Cambria Math" panose="02040503050406030204" pitchFamily="18" charset="0"/>
                  </a:rPr>
                  <a:t>𝑠=𝑛/6.𝛾_1^2+  𝑛/24.𝛾_2^2   ↪ 𝒳^2 (2)</a:t>
                </a:r>
                <a:endParaRPr lang="fr-FR" sz="12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27EF-2DA2-4D2F-A210-5A0D0B92BE78}">
  <sheetPr codeName="Feuil1"/>
  <dimension ref="A1:T575"/>
  <sheetViews>
    <sheetView tabSelected="1" zoomScaleNormal="100" workbookViewId="0"/>
  </sheetViews>
  <sheetFormatPr baseColWidth="10" defaultRowHeight="14.4" x14ac:dyDescent="0.3"/>
  <cols>
    <col min="11" max="12" width="11.44140625" style="7"/>
  </cols>
  <sheetData>
    <row r="1" spans="1:20" ht="15" thickBot="1" x14ac:dyDescent="0.35">
      <c r="A1" s="1" t="s">
        <v>0</v>
      </c>
      <c r="K1" s="2" t="s">
        <v>13</v>
      </c>
      <c r="L1" s="3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S1" s="9" t="s">
        <v>19</v>
      </c>
      <c r="T1" s="10">
        <f>AVERAGE(N2:N157)</f>
        <v>5.5600111409513053E-19</v>
      </c>
    </row>
    <row r="2" spans="1:20" x14ac:dyDescent="0.3">
      <c r="K2" s="4">
        <v>40910</v>
      </c>
      <c r="L2" s="5">
        <v>4.457246816252293E-2</v>
      </c>
      <c r="N2" s="10">
        <f>(L2-AVERAGE($L$2:$L$157))</f>
        <v>4.2813385377959867E-2</v>
      </c>
      <c r="O2" s="10">
        <f>(L2-AVERAGE($L$2:$L$157))^2</f>
        <v>1.8329859675217078E-3</v>
      </c>
      <c r="P2" s="10">
        <f>(L2-AVERAGE($L$2:$L$157))^3</f>
        <v>7.847633461989951E-5</v>
      </c>
      <c r="Q2" s="10">
        <f>(L2-AVERAGE($L$2:$L$157))^4</f>
        <v>3.359837557131491E-6</v>
      </c>
      <c r="S2" s="1" t="s">
        <v>20</v>
      </c>
      <c r="T2" s="10">
        <f>AVERAGE(O2:O157)</f>
        <v>2.2117680075156034E-3</v>
      </c>
    </row>
    <row r="3" spans="1:20" x14ac:dyDescent="0.3">
      <c r="A3" t="s">
        <v>1</v>
      </c>
      <c r="B3" t="s">
        <v>2</v>
      </c>
      <c r="K3" s="4">
        <v>40903</v>
      </c>
      <c r="L3" s="5">
        <v>4.7150341324019553E-2</v>
      </c>
      <c r="N3" s="10">
        <f t="shared" ref="N3:N66" si="0">(L3-AVERAGE($L$2:$L$157))</f>
        <v>4.539125853945649E-2</v>
      </c>
      <c r="O3" s="10">
        <f t="shared" ref="O3:O66" si="1">(L3-AVERAGE($L$2:$L$157))^2</f>
        <v>2.0603663517957818E-3</v>
      </c>
      <c r="P3" s="10">
        <f t="shared" ref="P3:P66" si="2">(L3-AVERAGE($L$2:$L$157))^3</f>
        <v>9.3522621760359104E-5</v>
      </c>
      <c r="Q3" s="10">
        <f t="shared" ref="Q3:Q66" si="3">(L3-AVERAGE($L$2:$L$157))^4</f>
        <v>4.2451095036122596E-6</v>
      </c>
      <c r="S3" s="1" t="s">
        <v>21</v>
      </c>
      <c r="T3" s="10">
        <f>AVERAGE(P2:P157)</f>
        <v>1.3433882907070279E-5</v>
      </c>
    </row>
    <row r="4" spans="1:20" x14ac:dyDescent="0.3">
      <c r="A4" t="s">
        <v>3</v>
      </c>
      <c r="B4" t="s">
        <v>4</v>
      </c>
      <c r="K4" s="4">
        <v>40896</v>
      </c>
      <c r="L4" s="5">
        <v>-2.43184634448575E-2</v>
      </c>
      <c r="N4" s="10">
        <f t="shared" si="0"/>
        <v>-2.6077546229420562E-2</v>
      </c>
      <c r="O4" s="10">
        <f t="shared" si="1"/>
        <v>6.8003841734756655E-4</v>
      </c>
      <c r="P4" s="10">
        <f t="shared" si="2"/>
        <v>-1.7733733266163163E-5</v>
      </c>
      <c r="Q4" s="10">
        <f t="shared" si="3"/>
        <v>4.6245224906858311E-7</v>
      </c>
      <c r="S4" s="1" t="s">
        <v>22</v>
      </c>
      <c r="T4" s="10">
        <f>AVERAGE(Q2:Q157)</f>
        <v>1.6957942301347218E-5</v>
      </c>
    </row>
    <row r="5" spans="1:20" x14ac:dyDescent="0.3">
      <c r="K5" s="4">
        <v>40889</v>
      </c>
      <c r="L5" s="5">
        <v>-5.0448595381673671E-2</v>
      </c>
      <c r="N5" s="10">
        <f t="shared" si="0"/>
        <v>-5.2207678166236733E-2</v>
      </c>
      <c r="O5" s="10">
        <f t="shared" si="1"/>
        <v>2.7256416595093516E-3</v>
      </c>
      <c r="P5" s="10">
        <f t="shared" si="2"/>
        <v>-1.4229942255615164E-4</v>
      </c>
      <c r="Q5" s="10">
        <f t="shared" si="3"/>
        <v>7.429122456052892E-6</v>
      </c>
    </row>
    <row r="6" spans="1:20" x14ac:dyDescent="0.3">
      <c r="A6" s="1" t="s">
        <v>5</v>
      </c>
      <c r="K6" s="4">
        <v>40882</v>
      </c>
      <c r="L6" s="5">
        <v>9.7143779248023171E-2</v>
      </c>
      <c r="N6" s="10">
        <f t="shared" si="0"/>
        <v>9.5384696463460109E-2</v>
      </c>
      <c r="O6" s="10">
        <f t="shared" si="1"/>
        <v>9.0982403194264198E-3</v>
      </c>
      <c r="P6" s="10">
        <f t="shared" si="2"/>
        <v>8.6783289122010338E-4</v>
      </c>
      <c r="Q6" s="10">
        <f t="shared" si="3"/>
        <v>8.2777976910036559E-5</v>
      </c>
      <c r="S6" s="1" t="s">
        <v>23</v>
      </c>
      <c r="T6">
        <f>T3/T2^1.5</f>
        <v>0.1291493428794791</v>
      </c>
    </row>
    <row r="7" spans="1:20" x14ac:dyDescent="0.3">
      <c r="K7" s="4">
        <v>40875</v>
      </c>
      <c r="L7" s="5">
        <v>3.8893545683151724E-2</v>
      </c>
      <c r="N7" s="10">
        <f t="shared" si="0"/>
        <v>3.7134462898588662E-2</v>
      </c>
      <c r="O7" s="10">
        <f t="shared" si="1"/>
        <v>1.3789683347666579E-3</v>
      </c>
      <c r="P7" s="10">
        <f t="shared" si="2"/>
        <v>5.1207248465721047E-5</v>
      </c>
      <c r="Q7" s="10">
        <f t="shared" si="3"/>
        <v>1.9015536682891296E-6</v>
      </c>
      <c r="S7" s="1" t="s">
        <v>24</v>
      </c>
      <c r="T7">
        <f>T4/(T2*T2)-3</f>
        <v>0.46652238962283077</v>
      </c>
    </row>
    <row r="8" spans="1:20" x14ac:dyDescent="0.3">
      <c r="K8" s="4">
        <v>40868</v>
      </c>
      <c r="L8" s="5">
        <v>-8.3013066871637189E-2</v>
      </c>
      <c r="N8" s="10">
        <f t="shared" si="0"/>
        <v>-8.4772149656200252E-2</v>
      </c>
      <c r="O8" s="10">
        <f t="shared" si="1"/>
        <v>7.1863173573332127E-3</v>
      </c>
      <c r="P8" s="10">
        <f t="shared" si="2"/>
        <v>-6.0919957049280062E-4</v>
      </c>
      <c r="Q8" s="10">
        <f t="shared" si="3"/>
        <v>5.1643157160308611E-5</v>
      </c>
    </row>
    <row r="9" spans="1:20" x14ac:dyDescent="0.3">
      <c r="K9" s="4">
        <v>40861</v>
      </c>
      <c r="L9" s="5">
        <v>-3.9427052569403452E-2</v>
      </c>
      <c r="N9" s="10">
        <f t="shared" si="0"/>
        <v>-4.1186135353966515E-2</v>
      </c>
      <c r="O9" s="10">
        <f t="shared" si="1"/>
        <v>1.6962977453952503E-3</v>
      </c>
      <c r="P9" s="10">
        <f t="shared" si="2"/>
        <v>-6.9863948542477005E-5</v>
      </c>
      <c r="Q9" s="10">
        <f t="shared" si="3"/>
        <v>2.8774260410330094E-6</v>
      </c>
      <c r="S9" s="1" t="s">
        <v>25</v>
      </c>
      <c r="T9">
        <f>COUNT(L2:L157)</f>
        <v>156</v>
      </c>
    </row>
    <row r="10" spans="1:20" x14ac:dyDescent="0.3">
      <c r="K10" s="4">
        <v>40854</v>
      </c>
      <c r="L10" s="5">
        <v>-5.1540616246498694E-2</v>
      </c>
      <c r="N10" s="10">
        <f t="shared" si="0"/>
        <v>-5.3299699031061756E-2</v>
      </c>
      <c r="O10" s="10">
        <f t="shared" si="1"/>
        <v>2.8408579168017656E-3</v>
      </c>
      <c r="P10" s="10">
        <f t="shared" si="2"/>
        <v>-1.514168719555432E-4</v>
      </c>
      <c r="Q10" s="10">
        <f t="shared" si="3"/>
        <v>8.0704737034552667E-6</v>
      </c>
    </row>
    <row r="11" spans="1:20" x14ac:dyDescent="0.3">
      <c r="K11" s="4">
        <v>40847</v>
      </c>
      <c r="L11" s="5">
        <v>-1.5382463991050121E-3</v>
      </c>
      <c r="N11" s="10">
        <f t="shared" si="0"/>
        <v>-3.297329183668075E-3</v>
      </c>
      <c r="O11" s="10">
        <f t="shared" si="1"/>
        <v>1.0872379745469174E-5</v>
      </c>
      <c r="P11" s="10">
        <f t="shared" si="2"/>
        <v>-3.5849815030657184E-8</v>
      </c>
      <c r="Q11" s="10">
        <f t="shared" si="3"/>
        <v>1.1820864132968835E-10</v>
      </c>
      <c r="S11" s="1" t="s">
        <v>26</v>
      </c>
      <c r="T11">
        <f>T9/6*T6^2+T9/24*T7^2</f>
        <v>1.8483487820473088</v>
      </c>
    </row>
    <row r="12" spans="1:20" x14ac:dyDescent="0.3">
      <c r="A12" s="1" t="s">
        <v>6</v>
      </c>
      <c r="K12" s="4">
        <v>40840</v>
      </c>
      <c r="L12" s="5">
        <v>2.5379982793232152E-2</v>
      </c>
      <c r="N12" s="10">
        <f t="shared" si="0"/>
        <v>2.362090000866909E-2</v>
      </c>
      <c r="O12" s="10">
        <f t="shared" si="1"/>
        <v>5.579469172195434E-4</v>
      </c>
      <c r="P12" s="10">
        <f t="shared" si="2"/>
        <v>1.3179208341788005E-5</v>
      </c>
      <c r="Q12" s="10">
        <f t="shared" si="3"/>
        <v>3.1130476243479202E-7</v>
      </c>
    </row>
    <row r="13" spans="1:20" x14ac:dyDescent="0.3">
      <c r="K13" s="4">
        <v>40833</v>
      </c>
      <c r="L13" s="5">
        <v>1.3662790697674386E-2</v>
      </c>
      <c r="N13" s="10">
        <f t="shared" si="0"/>
        <v>1.1903707913111324E-2</v>
      </c>
      <c r="O13" s="10">
        <f t="shared" si="1"/>
        <v>1.4169826208066915E-4</v>
      </c>
      <c r="P13" s="10">
        <f t="shared" si="2"/>
        <v>1.6867347236037837E-6</v>
      </c>
      <c r="Q13" s="10">
        <f t="shared" si="3"/>
        <v>2.0078397476681999E-8</v>
      </c>
      <c r="S13" s="1" t="s">
        <v>27</v>
      </c>
      <c r="T13">
        <f>CHIINV(0.05,2)</f>
        <v>5.9914645471079817</v>
      </c>
    </row>
    <row r="14" spans="1:20" x14ac:dyDescent="0.3">
      <c r="K14" s="4">
        <v>40826</v>
      </c>
      <c r="L14" s="5">
        <v>8.1931121245478744E-2</v>
      </c>
      <c r="N14" s="10">
        <f t="shared" si="0"/>
        <v>8.0172038460915682E-2</v>
      </c>
      <c r="O14" s="10">
        <f t="shared" si="1"/>
        <v>6.427555750978543E-3</v>
      </c>
      <c r="P14" s="10">
        <f t="shared" si="2"/>
        <v>5.1531024687713153E-4</v>
      </c>
      <c r="Q14" s="10">
        <f t="shared" si="3"/>
        <v>4.1313472931937341E-5</v>
      </c>
    </row>
    <row r="15" spans="1:20" x14ac:dyDescent="0.3">
      <c r="K15" s="4">
        <v>40819</v>
      </c>
      <c r="L15" s="5">
        <v>2.8964401294498485E-2</v>
      </c>
      <c r="N15" s="10">
        <f t="shared" si="0"/>
        <v>2.7205318509935423E-2</v>
      </c>
      <c r="O15" s="10">
        <f t="shared" si="1"/>
        <v>7.4012935522703492E-4</v>
      </c>
      <c r="P15" s="10">
        <f t="shared" si="2"/>
        <v>2.0135454847504624E-5</v>
      </c>
      <c r="Q15" s="10">
        <f t="shared" si="3"/>
        <v>5.4779146246878649E-7</v>
      </c>
      <c r="S15" t="s">
        <v>28</v>
      </c>
    </row>
    <row r="16" spans="1:20" x14ac:dyDescent="0.3">
      <c r="K16" s="4">
        <v>40812</v>
      </c>
      <c r="L16" s="5">
        <v>-5.6920494430032109E-2</v>
      </c>
      <c r="N16" s="10">
        <f t="shared" si="0"/>
        <v>-5.8679577214595172E-2</v>
      </c>
      <c r="O16" s="10">
        <f t="shared" si="1"/>
        <v>3.4432927820836367E-3</v>
      </c>
      <c r="P16" s="10">
        <f t="shared" si="2"/>
        <v>-2.0205096467873498E-4</v>
      </c>
      <c r="Q16" s="10">
        <f t="shared" si="3"/>
        <v>1.1856265183149272E-5</v>
      </c>
      <c r="S16" t="s">
        <v>29</v>
      </c>
    </row>
    <row r="17" spans="1:19" x14ac:dyDescent="0.3">
      <c r="K17" s="4">
        <v>40805</v>
      </c>
      <c r="L17" s="5">
        <v>4.2973102021327439E-2</v>
      </c>
      <c r="N17" s="10">
        <f t="shared" si="0"/>
        <v>4.1214019236764377E-2</v>
      </c>
      <c r="O17" s="10">
        <f t="shared" si="1"/>
        <v>1.6985953816483841E-3</v>
      </c>
      <c r="P17" s="10">
        <f t="shared" si="2"/>
        <v>7.0005942734735631E-5</v>
      </c>
      <c r="Q17" s="10">
        <f t="shared" si="3"/>
        <v>2.8852262705572199E-6</v>
      </c>
      <c r="S17" t="s">
        <v>30</v>
      </c>
    </row>
    <row r="18" spans="1:19" x14ac:dyDescent="0.3">
      <c r="A18" s="1" t="s">
        <v>7</v>
      </c>
      <c r="K18" s="4">
        <v>40798</v>
      </c>
      <c r="L18" s="5">
        <v>-5.7455745574557432E-2</v>
      </c>
      <c r="N18" s="10">
        <f t="shared" si="0"/>
        <v>-5.9214828359120494E-2</v>
      </c>
      <c r="O18" s="10">
        <f t="shared" si="1"/>
        <v>3.5063958976001008E-3</v>
      </c>
      <c r="P18" s="10">
        <f t="shared" si="2"/>
        <v>-2.0763063123551421E-4</v>
      </c>
      <c r="Q18" s="10">
        <f t="shared" si="3"/>
        <v>1.2294812190706818E-5</v>
      </c>
    </row>
    <row r="19" spans="1:19" x14ac:dyDescent="0.3">
      <c r="K19" s="4">
        <v>40791</v>
      </c>
      <c r="L19" s="5">
        <v>-5.8208533484035103E-2</v>
      </c>
      <c r="N19" s="10">
        <f t="shared" si="0"/>
        <v>-5.9967616268598166E-2</v>
      </c>
      <c r="O19" s="10">
        <f t="shared" si="1"/>
        <v>3.5961150009378392E-3</v>
      </c>
      <c r="P19" s="10">
        <f t="shared" si="2"/>
        <v>-2.1565044443398986E-4</v>
      </c>
      <c r="Q19" s="10">
        <f t="shared" si="3"/>
        <v>1.2932043099970156E-5</v>
      </c>
    </row>
    <row r="20" spans="1:19" x14ac:dyDescent="0.3">
      <c r="K20" s="4">
        <v>40784</v>
      </c>
      <c r="L20" s="5">
        <v>6.0374531835206011E-2</v>
      </c>
      <c r="N20" s="10">
        <f t="shared" si="0"/>
        <v>5.8615449050642948E-2</v>
      </c>
      <c r="O20" s="10">
        <f t="shared" si="1"/>
        <v>3.4357708674085195E-3</v>
      </c>
      <c r="P20" s="10">
        <f t="shared" si="2"/>
        <v>2.0138925222826741E-4</v>
      </c>
      <c r="Q20" s="10">
        <f t="shared" si="3"/>
        <v>1.180452145333309E-5</v>
      </c>
    </row>
    <row r="21" spans="1:19" x14ac:dyDescent="0.3">
      <c r="K21" s="4">
        <v>40777</v>
      </c>
      <c r="L21" s="5">
        <v>-7.6508024349750986E-2</v>
      </c>
      <c r="N21" s="10">
        <f t="shared" si="0"/>
        <v>-7.8267107134314048E-2</v>
      </c>
      <c r="O21" s="10">
        <f t="shared" si="1"/>
        <v>6.1257400591741926E-3</v>
      </c>
      <c r="P21" s="10">
        <f t="shared" si="2"/>
        <v>-4.7944395348834581E-4</v>
      </c>
      <c r="Q21" s="10">
        <f t="shared" si="3"/>
        <v>3.752469127257144E-5</v>
      </c>
    </row>
    <row r="22" spans="1:19" x14ac:dyDescent="0.3">
      <c r="K22" s="4">
        <v>40770</v>
      </c>
      <c r="L22" s="5">
        <v>8.8554216867469809E-2</v>
      </c>
      <c r="N22" s="10">
        <f t="shared" si="0"/>
        <v>8.6795134082906747E-2</v>
      </c>
      <c r="O22" s="10">
        <f t="shared" si="1"/>
        <v>7.5333953004697602E-3</v>
      </c>
      <c r="P22" s="10">
        <f t="shared" si="2"/>
        <v>6.538620552038124E-4</v>
      </c>
      <c r="Q22" s="10">
        <f t="shared" si="3"/>
        <v>5.6752044753139869E-5</v>
      </c>
    </row>
    <row r="23" spans="1:19" x14ac:dyDescent="0.3">
      <c r="K23" s="4">
        <v>40763</v>
      </c>
      <c r="L23" s="5">
        <v>-0.15219611848825318</v>
      </c>
      <c r="N23" s="10">
        <f t="shared" si="0"/>
        <v>-0.15395520127281626</v>
      </c>
      <c r="O23" s="10">
        <f t="shared" si="1"/>
        <v>2.3702203998953363E-2</v>
      </c>
      <c r="P23" s="10">
        <f t="shared" si="2"/>
        <v>-3.6490775872682151E-3</v>
      </c>
      <c r="Q23" s="10">
        <f t="shared" si="3"/>
        <v>5.6179447440800074E-4</v>
      </c>
    </row>
    <row r="24" spans="1:19" x14ac:dyDescent="0.3">
      <c r="A24" s="1" t="s">
        <v>8</v>
      </c>
      <c r="F24" t="s">
        <v>9</v>
      </c>
      <c r="K24" s="4">
        <v>40756</v>
      </c>
      <c r="L24" s="5">
        <v>-4.7201946472019578E-2</v>
      </c>
      <c r="N24" s="10">
        <f t="shared" si="0"/>
        <v>-4.896102925658264E-2</v>
      </c>
      <c r="O24" s="10">
        <f t="shared" si="1"/>
        <v>2.3971823858639414E-3</v>
      </c>
      <c r="P24" s="10">
        <f t="shared" si="2"/>
        <v>-1.1736851692764901E-4</v>
      </c>
      <c r="Q24" s="10">
        <f t="shared" si="3"/>
        <v>5.7464833910963385E-6</v>
      </c>
    </row>
    <row r="25" spans="1:19" x14ac:dyDescent="0.3">
      <c r="F25" t="s">
        <v>10</v>
      </c>
      <c r="K25" s="4">
        <v>40749</v>
      </c>
      <c r="L25" s="5">
        <v>5.5469953775038619E-2</v>
      </c>
      <c r="N25" s="10">
        <f t="shared" si="0"/>
        <v>5.3710870990475557E-2</v>
      </c>
      <c r="O25" s="10">
        <f t="shared" si="1"/>
        <v>2.8848576625555085E-3</v>
      </c>
      <c r="P25" s="10">
        <f t="shared" si="2"/>
        <v>1.5494821773940379E-4</v>
      </c>
      <c r="Q25" s="10">
        <f t="shared" si="3"/>
        <v>8.3224037332052327E-6</v>
      </c>
    </row>
    <row r="26" spans="1:19" x14ac:dyDescent="0.3">
      <c r="F26" t="s">
        <v>11</v>
      </c>
      <c r="K26" s="4">
        <v>40742</v>
      </c>
      <c r="L26" s="5">
        <v>-6.3154095994225917E-2</v>
      </c>
      <c r="N26" s="10">
        <f t="shared" si="0"/>
        <v>-6.491317877878898E-2</v>
      </c>
      <c r="O26" s="10">
        <f t="shared" si="1"/>
        <v>4.2137207791670198E-3</v>
      </c>
      <c r="P26" s="10">
        <f t="shared" si="2"/>
        <v>-2.7352601026196674E-4</v>
      </c>
      <c r="Q26" s="10">
        <f t="shared" si="3"/>
        <v>1.7755442804783917E-5</v>
      </c>
    </row>
    <row r="27" spans="1:19" x14ac:dyDescent="0.3">
      <c r="F27" t="s">
        <v>12</v>
      </c>
      <c r="K27" s="4">
        <v>40735</v>
      </c>
      <c r="L27" s="5">
        <v>-5.8763586956521716E-2</v>
      </c>
      <c r="N27" s="10">
        <f t="shared" si="0"/>
        <v>-6.0522669741084778E-2</v>
      </c>
      <c r="O27" s="10">
        <f t="shared" si="1"/>
        <v>3.6629935525884188E-3</v>
      </c>
      <c r="P27" s="10">
        <f t="shared" si="2"/>
        <v>-2.2169414904703172E-4</v>
      </c>
      <c r="Q27" s="10">
        <f t="shared" si="3"/>
        <v>1.3417521766304325E-5</v>
      </c>
    </row>
    <row r="28" spans="1:19" x14ac:dyDescent="0.3">
      <c r="K28" s="4">
        <v>40728</v>
      </c>
      <c r="L28" s="5">
        <v>5.6080353939973668E-2</v>
      </c>
      <c r="N28" s="10">
        <f t="shared" si="0"/>
        <v>5.4321271155410605E-2</v>
      </c>
      <c r="O28" s="10">
        <f t="shared" si="1"/>
        <v>2.9508004999396443E-3</v>
      </c>
      <c r="P28" s="10">
        <f t="shared" si="2"/>
        <v>1.602912340827426E-4</v>
      </c>
      <c r="Q28" s="10">
        <f t="shared" si="3"/>
        <v>8.707223590444055E-6</v>
      </c>
    </row>
    <row r="29" spans="1:19" x14ac:dyDescent="0.3">
      <c r="K29" s="4">
        <v>40721</v>
      </c>
      <c r="L29" s="5">
        <v>-1.909535744122339E-3</v>
      </c>
      <c r="N29" s="10">
        <f t="shared" si="0"/>
        <v>-3.6686185286854021E-3</v>
      </c>
      <c r="O29" s="10">
        <f t="shared" si="1"/>
        <v>1.3458761909013845E-5</v>
      </c>
      <c r="P29" s="10">
        <f t="shared" si="2"/>
        <v>-4.9375063312573508E-8</v>
      </c>
      <c r="Q29" s="10">
        <f t="shared" si="3"/>
        <v>1.8113827212352199E-10</v>
      </c>
    </row>
    <row r="30" spans="1:19" x14ac:dyDescent="0.3">
      <c r="K30" s="4">
        <v>40714</v>
      </c>
      <c r="L30" s="5">
        <v>-3.6860879904873733E-3</v>
      </c>
      <c r="N30" s="10">
        <f t="shared" si="0"/>
        <v>-5.4451707750504362E-3</v>
      </c>
      <c r="O30" s="10">
        <f t="shared" si="1"/>
        <v>2.9649884769463369E-5</v>
      </c>
      <c r="P30" s="10">
        <f t="shared" si="2"/>
        <v>-1.6144868603029498E-7</v>
      </c>
      <c r="Q30" s="10">
        <f t="shared" si="3"/>
        <v>8.7911566684245588E-10</v>
      </c>
    </row>
    <row r="31" spans="1:19" x14ac:dyDescent="0.3">
      <c r="K31" s="4">
        <v>40707</v>
      </c>
      <c r="L31" s="5">
        <v>-2.9638411381149973E-3</v>
      </c>
      <c r="N31" s="10">
        <f t="shared" si="0"/>
        <v>-4.7229239226780602E-3</v>
      </c>
      <c r="O31" s="10">
        <f t="shared" si="1"/>
        <v>2.2306010379404716E-5</v>
      </c>
      <c r="P31" s="10">
        <f t="shared" si="2"/>
        <v>-1.0534959004039565E-7</v>
      </c>
      <c r="Q31" s="10">
        <f t="shared" si="3"/>
        <v>4.9755809904611093E-10</v>
      </c>
    </row>
    <row r="32" spans="1:19" x14ac:dyDescent="0.3">
      <c r="K32" s="4">
        <v>40700</v>
      </c>
      <c r="L32" s="5">
        <v>-3.0571198712791757E-2</v>
      </c>
      <c r="N32" s="10">
        <f t="shared" si="0"/>
        <v>-3.2330281497354819E-2</v>
      </c>
      <c r="O32" s="10">
        <f t="shared" si="1"/>
        <v>1.0452471016982035E-3</v>
      </c>
      <c r="P32" s="10">
        <f t="shared" si="2"/>
        <v>-3.3793133032197176E-5</v>
      </c>
      <c r="Q32" s="10">
        <f t="shared" si="3"/>
        <v>1.0925415036084945E-6</v>
      </c>
    </row>
    <row r="33" spans="11:17" x14ac:dyDescent="0.3">
      <c r="K33" s="4">
        <v>40693</v>
      </c>
      <c r="L33" s="5">
        <v>1.4102564102564196E-2</v>
      </c>
      <c r="N33" s="10">
        <f t="shared" si="0"/>
        <v>1.2343481318001134E-2</v>
      </c>
      <c r="O33" s="10">
        <f t="shared" si="1"/>
        <v>1.5236153104784302E-4</v>
      </c>
      <c r="P33" s="10">
        <f t="shared" si="2"/>
        <v>1.8806717120711001E-6</v>
      </c>
      <c r="Q33" s="10">
        <f t="shared" si="3"/>
        <v>2.321403614324283E-8</v>
      </c>
    </row>
    <row r="34" spans="11:17" x14ac:dyDescent="0.3">
      <c r="K34" s="4">
        <v>40686</v>
      </c>
      <c r="L34" s="5">
        <v>-1.9764652119273435E-2</v>
      </c>
      <c r="N34" s="10">
        <f t="shared" si="0"/>
        <v>-2.1523734903836498E-2</v>
      </c>
      <c r="O34" s="10">
        <f t="shared" si="1"/>
        <v>4.6327116421062954E-4</v>
      </c>
      <c r="P34" s="10">
        <f t="shared" si="2"/>
        <v>-9.9713257270612968E-6</v>
      </c>
      <c r="Q34" s="10">
        <f t="shared" si="3"/>
        <v>2.1462017158907209E-7</v>
      </c>
    </row>
    <row r="35" spans="11:17" x14ac:dyDescent="0.3">
      <c r="K35" s="4">
        <v>40679</v>
      </c>
      <c r="L35" s="5">
        <v>-3.6425725668752782E-3</v>
      </c>
      <c r="N35" s="10">
        <f t="shared" si="0"/>
        <v>-5.4016553514383411E-3</v>
      </c>
      <c r="O35" s="10">
        <f t="shared" si="1"/>
        <v>2.917788053572247E-5</v>
      </c>
      <c r="P35" s="10">
        <f t="shared" si="2"/>
        <v>-1.5760885453941389E-7</v>
      </c>
      <c r="Q35" s="10">
        <f t="shared" si="3"/>
        <v>8.5134871255689221E-10</v>
      </c>
    </row>
    <row r="36" spans="11:17" x14ac:dyDescent="0.3">
      <c r="K36" s="4">
        <v>40672</v>
      </c>
      <c r="L36" s="5">
        <v>-2.0951744121252752E-2</v>
      </c>
      <c r="N36" s="10">
        <f t="shared" si="0"/>
        <v>-2.2710826905815815E-2</v>
      </c>
      <c r="O36" s="10">
        <f t="shared" si="1"/>
        <v>5.1578165874592748E-4</v>
      </c>
      <c r="P36" s="10">
        <f t="shared" si="2"/>
        <v>-1.1713827972973321E-5</v>
      </c>
      <c r="Q36" s="10">
        <f t="shared" si="3"/>
        <v>2.6603071949870041E-7</v>
      </c>
    </row>
    <row r="37" spans="11:17" x14ac:dyDescent="0.3">
      <c r="K37" s="4">
        <v>40665</v>
      </c>
      <c r="L37" s="5">
        <v>3.1735081062435382E-2</v>
      </c>
      <c r="N37" s="10">
        <f t="shared" si="0"/>
        <v>2.9975998277872319E-2</v>
      </c>
      <c r="O37" s="10">
        <f t="shared" si="1"/>
        <v>8.9856047275500427E-4</v>
      </c>
      <c r="P37" s="10">
        <f t="shared" si="2"/>
        <v>2.6935247183868143E-5</v>
      </c>
      <c r="Q37" s="10">
        <f t="shared" si="3"/>
        <v>8.0741092319769676E-7</v>
      </c>
    </row>
    <row r="38" spans="11:17" x14ac:dyDescent="0.3">
      <c r="K38" s="4">
        <v>40658</v>
      </c>
      <c r="L38" s="5">
        <v>4.1307471264367852E-2</v>
      </c>
      <c r="N38" s="10">
        <f t="shared" si="0"/>
        <v>3.954838847980479E-2</v>
      </c>
      <c r="O38" s="10">
        <f t="shared" si="1"/>
        <v>1.5640750313495563E-3</v>
      </c>
      <c r="P38" s="10">
        <f t="shared" si="2"/>
        <v>6.1856646951375107E-5</v>
      </c>
      <c r="Q38" s="10">
        <f t="shared" si="3"/>
        <v>2.4463307036911152E-6</v>
      </c>
    </row>
    <row r="39" spans="11:17" x14ac:dyDescent="0.3">
      <c r="K39" s="4">
        <v>40651</v>
      </c>
      <c r="L39" s="5">
        <v>-4.3189368770764236E-2</v>
      </c>
      <c r="N39" s="10">
        <f t="shared" si="0"/>
        <v>-4.4948451555327298E-2</v>
      </c>
      <c r="O39" s="10">
        <f t="shared" si="1"/>
        <v>2.0203632972216052E-3</v>
      </c>
      <c r="P39" s="10">
        <f t="shared" si="2"/>
        <v>-9.0812201789326646E-5</v>
      </c>
      <c r="Q39" s="10">
        <f t="shared" si="3"/>
        <v>4.0818678527601567E-6</v>
      </c>
    </row>
    <row r="40" spans="11:17" x14ac:dyDescent="0.3">
      <c r="K40" s="4">
        <v>40644</v>
      </c>
      <c r="L40" s="5">
        <v>-2.3929330202392938E-2</v>
      </c>
      <c r="N40" s="10">
        <f t="shared" si="0"/>
        <v>-2.5688412986956E-2</v>
      </c>
      <c r="O40" s="10">
        <f t="shared" si="1"/>
        <v>6.5989456178840969E-4</v>
      </c>
      <c r="P40" s="10">
        <f t="shared" si="2"/>
        <v>-1.6951644031067023E-5</v>
      </c>
      <c r="Q40" s="10">
        <f t="shared" si="3"/>
        <v>4.3546083267791727E-7</v>
      </c>
    </row>
    <row r="41" spans="11:17" x14ac:dyDescent="0.3">
      <c r="K41" s="4">
        <v>40637</v>
      </c>
      <c r="L41" s="5">
        <v>3.6629187434797858E-2</v>
      </c>
      <c r="N41" s="10">
        <f t="shared" si="0"/>
        <v>3.4870104650234796E-2</v>
      </c>
      <c r="O41" s="10">
        <f t="shared" si="1"/>
        <v>1.2159241983183263E-3</v>
      </c>
      <c r="P41" s="10">
        <f t="shared" si="2"/>
        <v>4.2399404042112889E-5</v>
      </c>
      <c r="Q41" s="10">
        <f t="shared" si="3"/>
        <v>1.4784716560560647E-6</v>
      </c>
    </row>
    <row r="42" spans="11:17" x14ac:dyDescent="0.3">
      <c r="K42" s="4">
        <v>40630</v>
      </c>
      <c r="L42" s="5">
        <v>1.7095024758311754E-2</v>
      </c>
      <c r="N42" s="10">
        <f t="shared" si="0"/>
        <v>1.5335941973748692E-2</v>
      </c>
      <c r="O42" s="10">
        <f t="shared" si="1"/>
        <v>2.3519111622218692E-4</v>
      </c>
      <c r="P42" s="10">
        <f t="shared" si="2"/>
        <v>3.6068773111246431E-6</v>
      </c>
      <c r="Q42" s="10">
        <f t="shared" si="3"/>
        <v>5.5314861149838237E-8</v>
      </c>
    </row>
    <row r="43" spans="11:17" x14ac:dyDescent="0.3">
      <c r="K43" s="4">
        <v>40623</v>
      </c>
      <c r="L43" s="5">
        <v>-1.2951842693984885E-3</v>
      </c>
      <c r="N43" s="10">
        <f t="shared" si="0"/>
        <v>-3.0542670539615516E-3</v>
      </c>
      <c r="O43" s="10">
        <f t="shared" si="1"/>
        <v>9.3285472369149755E-6</v>
      </c>
      <c r="P43" s="10">
        <f t="shared" si="2"/>
        <v>-2.8491874487033473E-8</v>
      </c>
      <c r="Q43" s="10">
        <f t="shared" si="3"/>
        <v>8.7021793551354027E-11</v>
      </c>
    </row>
    <row r="44" spans="11:17" x14ac:dyDescent="0.3">
      <c r="K44" s="4">
        <v>40616</v>
      </c>
      <c r="L44" s="5">
        <v>-2.7036315729178591E-2</v>
      </c>
      <c r="N44" s="10">
        <f t="shared" si="0"/>
        <v>-2.8795398513741653E-2</v>
      </c>
      <c r="O44" s="10">
        <f t="shared" si="1"/>
        <v>8.2917497556519505E-4</v>
      </c>
      <c r="P44" s="10">
        <f t="shared" si="2"/>
        <v>-2.3876423859021787E-5</v>
      </c>
      <c r="Q44" s="10">
        <f t="shared" si="3"/>
        <v>6.8753114010354181E-7</v>
      </c>
    </row>
    <row r="45" spans="11:17" x14ac:dyDescent="0.3">
      <c r="K45" s="4">
        <v>40609</v>
      </c>
      <c r="L45" s="5">
        <v>5.7313159101342705E-4</v>
      </c>
      <c r="N45" s="10">
        <f t="shared" si="0"/>
        <v>-1.1859511935496357E-3</v>
      </c>
      <c r="O45" s="10">
        <f t="shared" si="1"/>
        <v>1.4064802334818054E-6</v>
      </c>
      <c r="P45" s="10">
        <f t="shared" si="2"/>
        <v>-1.6680169116017175E-9</v>
      </c>
      <c r="Q45" s="10">
        <f t="shared" si="3"/>
        <v>1.9781866471750338E-12</v>
      </c>
    </row>
    <row r="46" spans="11:17" x14ac:dyDescent="0.3">
      <c r="K46" s="4">
        <v>40602</v>
      </c>
      <c r="L46" s="5">
        <v>-2.7434842249658103E-3</v>
      </c>
      <c r="N46" s="10">
        <f t="shared" si="0"/>
        <v>-4.5025670095288732E-3</v>
      </c>
      <c r="O46" s="10">
        <f t="shared" si="1"/>
        <v>2.0273109675297782E-5</v>
      </c>
      <c r="P46" s="10">
        <f t="shared" si="2"/>
        <v>-9.1281034804556402E-8</v>
      </c>
      <c r="Q46" s="10">
        <f t="shared" si="3"/>
        <v>4.1099897590665252E-10</v>
      </c>
    </row>
    <row r="47" spans="11:17" x14ac:dyDescent="0.3">
      <c r="K47" s="4">
        <v>40595</v>
      </c>
      <c r="L47" s="5">
        <v>-7.0374574347331484E-3</v>
      </c>
      <c r="N47" s="10">
        <f t="shared" si="0"/>
        <v>-8.7965402192962117E-3</v>
      </c>
      <c r="O47" s="10">
        <f t="shared" si="1"/>
        <v>7.7379119829695841E-5</v>
      </c>
      <c r="P47" s="10">
        <f t="shared" si="2"/>
        <v>-6.8066853971566048E-7</v>
      </c>
      <c r="Q47" s="10">
        <f t="shared" si="3"/>
        <v>5.9875281856184283E-9</v>
      </c>
    </row>
    <row r="48" spans="11:17" x14ac:dyDescent="0.3">
      <c r="K48" s="4">
        <v>40588</v>
      </c>
      <c r="L48" s="5">
        <v>2.168618810158866E-2</v>
      </c>
      <c r="N48" s="10">
        <f t="shared" si="0"/>
        <v>1.9927105317025597E-2</v>
      </c>
      <c r="O48" s="10">
        <f t="shared" si="1"/>
        <v>3.9708952631582983E-4</v>
      </c>
      <c r="P48" s="10">
        <f t="shared" si="2"/>
        <v>7.9128448111833486E-6</v>
      </c>
      <c r="Q48" s="10">
        <f t="shared" si="3"/>
        <v>1.5768009190973012E-7</v>
      </c>
    </row>
    <row r="49" spans="11:17" x14ac:dyDescent="0.3">
      <c r="K49" s="4">
        <v>40581</v>
      </c>
      <c r="L49" s="5">
        <v>1.9628709944424866E-2</v>
      </c>
      <c r="N49" s="10">
        <f t="shared" si="0"/>
        <v>1.7869627159861803E-2</v>
      </c>
      <c r="O49" s="10">
        <f t="shared" si="1"/>
        <v>3.1932357483247062E-4</v>
      </c>
      <c r="P49" s="10">
        <f t="shared" si="2"/>
        <v>5.7061932256104803E-6</v>
      </c>
      <c r="Q49" s="10">
        <f t="shared" si="3"/>
        <v>1.0196754544378847E-7</v>
      </c>
    </row>
    <row r="50" spans="11:17" x14ac:dyDescent="0.3">
      <c r="K50" s="4">
        <v>40574</v>
      </c>
      <c r="L50" s="5">
        <v>-1.9364564007421172E-2</v>
      </c>
      <c r="N50" s="10">
        <f t="shared" si="0"/>
        <v>-2.1123646791984235E-2</v>
      </c>
      <c r="O50" s="10">
        <f t="shared" si="1"/>
        <v>4.4620845379250582E-4</v>
      </c>
      <c r="P50" s="10">
        <f t="shared" si="2"/>
        <v>-9.4255497735103118E-6</v>
      </c>
      <c r="Q50" s="10">
        <f t="shared" si="3"/>
        <v>1.9910198423589881E-7</v>
      </c>
    </row>
    <row r="51" spans="11:17" x14ac:dyDescent="0.3">
      <c r="K51" s="4">
        <v>40567</v>
      </c>
      <c r="L51" s="5">
        <v>4.9786975045648073E-2</v>
      </c>
      <c r="N51" s="10">
        <f t="shared" si="0"/>
        <v>4.802789226108501E-2</v>
      </c>
      <c r="O51" s="10">
        <f t="shared" si="1"/>
        <v>2.3066784350423896E-3</v>
      </c>
      <c r="P51" s="10">
        <f t="shared" si="2"/>
        <v>1.1078490335918406E-4</v>
      </c>
      <c r="Q51" s="10">
        <f t="shared" si="3"/>
        <v>5.3207654026896081E-6</v>
      </c>
    </row>
    <row r="52" spans="11:17" x14ac:dyDescent="0.3">
      <c r="K52" s="4">
        <v>40560</v>
      </c>
      <c r="L52" s="5">
        <v>3.6200807265388553E-2</v>
      </c>
      <c r="N52" s="10">
        <f t="shared" si="0"/>
        <v>3.444172448082549E-2</v>
      </c>
      <c r="O52" s="10">
        <f t="shared" si="1"/>
        <v>1.1862323852130938E-3</v>
      </c>
      <c r="P52" s="10">
        <f t="shared" si="2"/>
        <v>4.0855888981741825E-5</v>
      </c>
      <c r="Q52" s="10">
        <f t="shared" si="3"/>
        <v>1.4071472717283457E-6</v>
      </c>
    </row>
    <row r="53" spans="11:17" x14ac:dyDescent="0.3">
      <c r="K53" s="4">
        <v>40553</v>
      </c>
      <c r="L53" s="5">
        <v>-4.9856184084371966E-2</v>
      </c>
      <c r="N53" s="10">
        <f t="shared" si="0"/>
        <v>-5.1615266868935028E-2</v>
      </c>
      <c r="O53" s="10">
        <f t="shared" si="1"/>
        <v>2.6641357739513819E-3</v>
      </c>
      <c r="P53" s="10">
        <f t="shared" si="2"/>
        <v>-1.3751007894757735E-4</v>
      </c>
      <c r="Q53" s="10">
        <f t="shared" si="3"/>
        <v>7.0976194220475287E-6</v>
      </c>
    </row>
    <row r="54" spans="11:17" x14ac:dyDescent="0.3">
      <c r="K54" s="4">
        <v>40546</v>
      </c>
      <c r="L54" s="5">
        <v>3.2289991339849063E-2</v>
      </c>
      <c r="N54" s="10">
        <f t="shared" si="0"/>
        <v>3.0530908555286E-2</v>
      </c>
      <c r="O54" s="10">
        <f t="shared" si="1"/>
        <v>9.3213637721123585E-4</v>
      </c>
      <c r="P54" s="10">
        <f t="shared" si="2"/>
        <v>2.8458970493691819E-5</v>
      </c>
      <c r="Q54" s="10">
        <f t="shared" si="3"/>
        <v>8.6887822572048734E-7</v>
      </c>
    </row>
    <row r="55" spans="11:17" x14ac:dyDescent="0.3">
      <c r="K55" s="4">
        <v>40539</v>
      </c>
      <c r="L55" s="5">
        <v>-4.5566502463054749E-3</v>
      </c>
      <c r="N55" s="10">
        <f t="shared" si="0"/>
        <v>-6.3157330308685374E-3</v>
      </c>
      <c r="O55" s="10">
        <f t="shared" si="1"/>
        <v>3.988848371720388E-5</v>
      </c>
      <c r="P55" s="10">
        <f t="shared" si="2"/>
        <v>-2.5192501416400636E-7</v>
      </c>
      <c r="Q55" s="10">
        <f t="shared" si="3"/>
        <v>1.5910911332576391E-9</v>
      </c>
    </row>
    <row r="56" spans="11:17" x14ac:dyDescent="0.3">
      <c r="K56" s="4">
        <v>40532</v>
      </c>
      <c r="L56" s="5">
        <v>4.8261353792847491E-3</v>
      </c>
      <c r="N56" s="10">
        <f t="shared" si="0"/>
        <v>3.0670525947216862E-3</v>
      </c>
      <c r="O56" s="10">
        <f t="shared" si="1"/>
        <v>9.406811618789028E-6</v>
      </c>
      <c r="P56" s="10">
        <f t="shared" si="2"/>
        <v>2.8851185983464995E-8</v>
      </c>
      <c r="Q56" s="10">
        <f t="shared" si="3"/>
        <v>8.8488104831384254E-11</v>
      </c>
    </row>
    <row r="57" spans="11:17" x14ac:dyDescent="0.3">
      <c r="K57" s="4">
        <v>40525</v>
      </c>
      <c r="L57" s="5">
        <v>4.4596690796277184E-2</v>
      </c>
      <c r="N57" s="10">
        <f t="shared" si="0"/>
        <v>4.2837608011714122E-2</v>
      </c>
      <c r="O57" s="10">
        <f t="shared" si="1"/>
        <v>1.8350606601652739E-3</v>
      </c>
      <c r="P57" s="10">
        <f t="shared" si="2"/>
        <v>7.8609609237877343E-5</v>
      </c>
      <c r="Q57" s="10">
        <f t="shared" si="3"/>
        <v>3.3674476264862108E-6</v>
      </c>
    </row>
    <row r="58" spans="11:17" x14ac:dyDescent="0.3">
      <c r="K58" s="4">
        <v>40518</v>
      </c>
      <c r="L58" s="5">
        <v>1.0845420096694085E-2</v>
      </c>
      <c r="N58" s="10">
        <f t="shared" si="0"/>
        <v>9.0863373121310223E-3</v>
      </c>
      <c r="O58" s="10">
        <f t="shared" si="1"/>
        <v>8.2561525749824411E-5</v>
      </c>
      <c r="P58" s="10">
        <f t="shared" si="2"/>
        <v>7.5018187196709576E-7</v>
      </c>
      <c r="Q58" s="10">
        <f t="shared" si="3"/>
        <v>6.8164055341389191E-9</v>
      </c>
    </row>
    <row r="59" spans="11:17" x14ac:dyDescent="0.3">
      <c r="K59" s="4">
        <v>40511</v>
      </c>
      <c r="L59" s="5">
        <v>-4.5760598503740667E-2</v>
      </c>
      <c r="N59" s="10">
        <f t="shared" si="0"/>
        <v>-4.7519681288303729E-2</v>
      </c>
      <c r="O59" s="10">
        <f t="shared" si="1"/>
        <v>2.2581201097419635E-3</v>
      </c>
      <c r="P59" s="10">
        <f t="shared" si="2"/>
        <v>-1.0730514792564755E-4</v>
      </c>
      <c r="Q59" s="10">
        <f t="shared" si="3"/>
        <v>5.0991064300210571E-6</v>
      </c>
    </row>
    <row r="60" spans="11:17" x14ac:dyDescent="0.3">
      <c r="K60" s="4">
        <v>40504</v>
      </c>
      <c r="L60" s="5">
        <v>-2.3634780445328739E-3</v>
      </c>
      <c r="N60" s="10">
        <f t="shared" si="0"/>
        <v>-4.1225608290959368E-3</v>
      </c>
      <c r="O60" s="10">
        <f t="shared" si="1"/>
        <v>1.6995507789596178E-5</v>
      </c>
      <c r="P60" s="10">
        <f t="shared" si="2"/>
        <v>-7.0065014683984065E-8</v>
      </c>
      <c r="Q60" s="10">
        <f t="shared" si="3"/>
        <v>2.8884728502622436E-10</v>
      </c>
    </row>
    <row r="61" spans="11:17" x14ac:dyDescent="0.3">
      <c r="K61" s="4">
        <v>40497</v>
      </c>
      <c r="L61" s="5">
        <v>1.6308470290771256E-2</v>
      </c>
      <c r="N61" s="10">
        <f t="shared" si="0"/>
        <v>1.4549387506208194E-2</v>
      </c>
      <c r="O61" s="10">
        <f t="shared" si="1"/>
        <v>2.1168467680580708E-4</v>
      </c>
      <c r="P61" s="10">
        <f t="shared" si="2"/>
        <v>3.0798823919741291E-6</v>
      </c>
      <c r="Q61" s="10">
        <f t="shared" si="3"/>
        <v>4.4810402394378995E-8</v>
      </c>
    </row>
    <row r="62" spans="11:17" x14ac:dyDescent="0.3">
      <c r="K62" s="4">
        <v>40490</v>
      </c>
      <c r="L62" s="5">
        <v>2.9010016911668917E-2</v>
      </c>
      <c r="N62" s="10">
        <f t="shared" si="0"/>
        <v>2.7250934127105855E-2</v>
      </c>
      <c r="O62" s="10">
        <f t="shared" si="1"/>
        <v>7.4261341079986248E-4</v>
      </c>
      <c r="P62" s="10">
        <f t="shared" si="2"/>
        <v>2.0236909139612453E-5</v>
      </c>
      <c r="Q62" s="10">
        <f t="shared" si="3"/>
        <v>5.514746778998053E-7</v>
      </c>
    </row>
    <row r="63" spans="11:17" x14ac:dyDescent="0.3">
      <c r="K63" s="4">
        <v>40483</v>
      </c>
      <c r="L63" s="5">
        <v>-2.3252858958068591E-2</v>
      </c>
      <c r="N63" s="10">
        <f t="shared" si="0"/>
        <v>-2.5011941742631653E-2</v>
      </c>
      <c r="O63" s="10">
        <f t="shared" si="1"/>
        <v>6.2559722973679977E-4</v>
      </c>
      <c r="P63" s="10">
        <f t="shared" si="2"/>
        <v>-1.5647401464528587E-5</v>
      </c>
      <c r="Q63" s="10">
        <f t="shared" si="3"/>
        <v>3.9137189385435822E-7</v>
      </c>
    </row>
    <row r="64" spans="11:17" x14ac:dyDescent="0.3">
      <c r="K64" s="4">
        <v>40476</v>
      </c>
      <c r="L64" s="5">
        <v>1.6545755377371729E-3</v>
      </c>
      <c r="N64" s="10">
        <f t="shared" si="0"/>
        <v>-1.0450724682589002E-4</v>
      </c>
      <c r="O64" s="10">
        <f t="shared" si="1"/>
        <v>1.0921764639127499E-8</v>
      </c>
      <c r="P64" s="10">
        <f t="shared" si="2"/>
        <v>-1.1414035529155752E-12</v>
      </c>
      <c r="Q64" s="10">
        <f t="shared" si="3"/>
        <v>1.1928494283249581E-16</v>
      </c>
    </row>
    <row r="65" spans="11:17" x14ac:dyDescent="0.3">
      <c r="K65" s="4">
        <v>40469</v>
      </c>
      <c r="L65" s="5">
        <v>2.2248243559718887E-2</v>
      </c>
      <c r="N65" s="10">
        <f t="shared" si="0"/>
        <v>2.0489160775155824E-2</v>
      </c>
      <c r="O65" s="10">
        <f t="shared" si="1"/>
        <v>4.1980570927018402E-4</v>
      </c>
      <c r="P65" s="10">
        <f t="shared" si="2"/>
        <v>8.6014666715651248E-6</v>
      </c>
      <c r="Q65" s="10">
        <f t="shared" si="3"/>
        <v>1.7623683353584228E-7</v>
      </c>
    </row>
    <row r="66" spans="11:17" x14ac:dyDescent="0.3">
      <c r="K66" s="4">
        <v>40462</v>
      </c>
      <c r="L66" s="5">
        <v>5.6785370548604365E-2</v>
      </c>
      <c r="N66" s="10">
        <f t="shared" si="0"/>
        <v>5.5026287764041303E-2</v>
      </c>
      <c r="O66" s="10">
        <f t="shared" si="1"/>
        <v>3.0278923450910815E-3</v>
      </c>
      <c r="P66" s="10">
        <f t="shared" si="2"/>
        <v>1.6661367549951971E-4</v>
      </c>
      <c r="Q66" s="10">
        <f t="shared" si="3"/>
        <v>9.1681320534611693E-6</v>
      </c>
    </row>
    <row r="67" spans="11:17" x14ac:dyDescent="0.3">
      <c r="K67" s="4">
        <v>40455</v>
      </c>
      <c r="L67" s="5">
        <v>-1.702932828760631E-2</v>
      </c>
      <c r="N67" s="10">
        <f t="shared" ref="N67:N130" si="4">(L67-AVERAGE($L$2:$L$157))</f>
        <v>-1.8788411072169373E-2</v>
      </c>
      <c r="O67" s="10">
        <f t="shared" ref="O67:O130" si="5">(L67-AVERAGE($L$2:$L$157))^2</f>
        <v>3.5300439061681669E-4</v>
      </c>
      <c r="P67" s="10">
        <f t="shared" ref="P67:P130" si="6">(L67-AVERAGE($L$2:$L$157))^3</f>
        <v>-6.6323916011894005E-6</v>
      </c>
      <c r="Q67" s="10">
        <f t="shared" ref="Q67:Q130" si="7">(L67-AVERAGE($L$2:$L$157))^4</f>
        <v>1.246120997947501E-7</v>
      </c>
    </row>
    <row r="68" spans="11:17" x14ac:dyDescent="0.3">
      <c r="K68" s="4">
        <v>40448</v>
      </c>
      <c r="L68" s="5">
        <v>-1.5435795076513782E-2</v>
      </c>
      <c r="N68" s="10">
        <f t="shared" si="4"/>
        <v>-1.7194877861076846E-2</v>
      </c>
      <c r="O68" s="10">
        <f t="shared" si="5"/>
        <v>2.9566382465735064E-4</v>
      </c>
      <c r="P68" s="10">
        <f t="shared" si="6"/>
        <v>-5.0839033529219852E-6</v>
      </c>
      <c r="Q68" s="10">
        <f t="shared" si="7"/>
        <v>8.7417097211012585E-8</v>
      </c>
    </row>
    <row r="69" spans="11:17" x14ac:dyDescent="0.3">
      <c r="K69" s="4">
        <v>40441</v>
      </c>
      <c r="L69" s="5">
        <v>-2.2570366436535784E-3</v>
      </c>
      <c r="N69" s="10">
        <f t="shared" si="4"/>
        <v>-4.0161194282166413E-3</v>
      </c>
      <c r="O69" s="10">
        <f t="shared" si="5"/>
        <v>1.6129215261699163E-5</v>
      </c>
      <c r="P69" s="10">
        <f t="shared" si="6"/>
        <v>-6.4776854774398361E-8</v>
      </c>
      <c r="Q69" s="10">
        <f t="shared" si="7"/>
        <v>2.6015158495822919E-10</v>
      </c>
    </row>
    <row r="70" spans="11:17" x14ac:dyDescent="0.3">
      <c r="K70" s="4">
        <v>40434</v>
      </c>
      <c r="L70" s="5">
        <v>1.2093523246439015E-2</v>
      </c>
      <c r="N70" s="10">
        <f t="shared" si="4"/>
        <v>1.0334440461875953E-2</v>
      </c>
      <c r="O70" s="10">
        <f t="shared" si="5"/>
        <v>1.0680065966005886E-4</v>
      </c>
      <c r="P70" s="10">
        <f t="shared" si="6"/>
        <v>1.1037250585459551E-6</v>
      </c>
      <c r="Q70" s="10">
        <f t="shared" si="7"/>
        <v>1.1406380903823724E-8</v>
      </c>
    </row>
    <row r="71" spans="11:17" x14ac:dyDescent="0.3">
      <c r="K71" s="4">
        <v>40427</v>
      </c>
      <c r="L71" s="5">
        <v>6.8792187275599687E-2</v>
      </c>
      <c r="N71" s="10">
        <f t="shared" si="4"/>
        <v>6.7033104491036624E-2</v>
      </c>
      <c r="O71" s="10">
        <f t="shared" si="5"/>
        <v>4.493437097706234E-3</v>
      </c>
      <c r="P71" s="10">
        <f t="shared" si="6"/>
        <v>3.0120903849444232E-4</v>
      </c>
      <c r="Q71" s="10">
        <f t="shared" si="7"/>
        <v>2.0190976951042625E-5</v>
      </c>
    </row>
    <row r="72" spans="11:17" x14ac:dyDescent="0.3">
      <c r="K72" s="4">
        <v>40420</v>
      </c>
      <c r="L72" s="5">
        <v>-3.1496062992125823E-3</v>
      </c>
      <c r="N72" s="10">
        <f t="shared" si="4"/>
        <v>-4.9086890837756452E-3</v>
      </c>
      <c r="O72" s="10">
        <f t="shared" si="5"/>
        <v>2.4095228521178182E-5</v>
      </c>
      <c r="P72" s="10">
        <f t="shared" si="6"/>
        <v>-1.1827598521298693E-7</v>
      </c>
      <c r="Q72" s="10">
        <f t="shared" si="7"/>
        <v>5.8058003748779856E-10</v>
      </c>
    </row>
    <row r="73" spans="11:17" x14ac:dyDescent="0.3">
      <c r="K73" s="4">
        <v>40413</v>
      </c>
      <c r="L73" s="5">
        <v>-1.0763347967710028E-2</v>
      </c>
      <c r="N73" s="10">
        <f t="shared" si="4"/>
        <v>-1.252243075227309E-2</v>
      </c>
      <c r="O73" s="10">
        <f t="shared" si="5"/>
        <v>1.5681127194547479E-4</v>
      </c>
      <c r="P73" s="10">
        <f t="shared" si="6"/>
        <v>-1.9636582941130722E-6</v>
      </c>
      <c r="Q73" s="10">
        <f t="shared" si="7"/>
        <v>2.4589775009157649E-8</v>
      </c>
    </row>
    <row r="74" spans="11:17" x14ac:dyDescent="0.3">
      <c r="K74" s="4">
        <v>40406</v>
      </c>
      <c r="L74" s="5">
        <v>-8.2152606265436204E-2</v>
      </c>
      <c r="N74" s="10">
        <f t="shared" si="4"/>
        <v>-8.3911689049999266E-2</v>
      </c>
      <c r="O74" s="10">
        <f t="shared" si="5"/>
        <v>7.0411715592237668E-3</v>
      </c>
      <c r="P74" s="10">
        <f t="shared" si="6"/>
        <v>-5.9083659842528325E-4</v>
      </c>
      <c r="Q74" s="10">
        <f t="shared" si="7"/>
        <v>4.9578096926421654E-5</v>
      </c>
    </row>
    <row r="75" spans="11:17" x14ac:dyDescent="0.3">
      <c r="K75" s="4">
        <v>40399</v>
      </c>
      <c r="L75" s="5">
        <v>-1.8165304268844735E-3</v>
      </c>
      <c r="N75" s="10">
        <f t="shared" si="4"/>
        <v>-3.5756132114475366E-3</v>
      </c>
      <c r="O75" s="10">
        <f t="shared" si="5"/>
        <v>1.2785009837878166E-5</v>
      </c>
      <c r="P75" s="10">
        <f t="shared" si="6"/>
        <v>-4.5714250084803902E-8</v>
      </c>
      <c r="Q75" s="10">
        <f t="shared" si="7"/>
        <v>1.6345647655464149E-10</v>
      </c>
    </row>
    <row r="76" spans="11:17" x14ac:dyDescent="0.3">
      <c r="K76" s="4">
        <v>40392</v>
      </c>
      <c r="L76" s="5">
        <v>2.6231691078561905E-2</v>
      </c>
      <c r="N76" s="10">
        <f t="shared" si="4"/>
        <v>2.4472608293998842E-2</v>
      </c>
      <c r="O76" s="10">
        <f t="shared" si="5"/>
        <v>5.9890855671150089E-4</v>
      </c>
      <c r="P76" s="10">
        <f t="shared" si="6"/>
        <v>1.4656854512324754E-5</v>
      </c>
      <c r="Q76" s="10">
        <f t="shared" si="7"/>
        <v>3.5869145930225306E-7</v>
      </c>
    </row>
    <row r="77" spans="11:17" x14ac:dyDescent="0.3">
      <c r="K77" s="4">
        <v>40385</v>
      </c>
      <c r="L77" s="5">
        <v>7.7938854600258248E-2</v>
      </c>
      <c r="N77" s="10">
        <f t="shared" si="4"/>
        <v>7.6179771815695185E-2</v>
      </c>
      <c r="O77" s="10">
        <f t="shared" si="5"/>
        <v>5.8033576338913867E-3</v>
      </c>
      <c r="P77" s="10">
        <f t="shared" si="6"/>
        <v>4.4209846031471856E-4</v>
      </c>
      <c r="Q77" s="10">
        <f t="shared" si="7"/>
        <v>3.3678959826845437E-5</v>
      </c>
    </row>
    <row r="78" spans="11:17" x14ac:dyDescent="0.3">
      <c r="K78" s="4">
        <v>40378</v>
      </c>
      <c r="L78" s="5">
        <v>-1.8870581608224239E-2</v>
      </c>
      <c r="N78" s="10">
        <f t="shared" si="4"/>
        <v>-2.0629664392787302E-2</v>
      </c>
      <c r="O78" s="10">
        <f t="shared" si="5"/>
        <v>4.2558305295903629E-4</v>
      </c>
      <c r="P78" s="10">
        <f t="shared" si="6"/>
        <v>-8.7796355538027436E-6</v>
      </c>
      <c r="Q78" s="10">
        <f t="shared" si="7"/>
        <v>1.811209349659339E-7</v>
      </c>
    </row>
    <row r="79" spans="11:17" x14ac:dyDescent="0.3">
      <c r="K79" s="4">
        <v>40371</v>
      </c>
      <c r="L79" s="5">
        <v>4.8427580097445758E-2</v>
      </c>
      <c r="N79" s="10">
        <f t="shared" si="4"/>
        <v>4.6668497312882695E-2</v>
      </c>
      <c r="O79" s="10">
        <f t="shared" si="5"/>
        <v>2.1779486414425391E-3</v>
      </c>
      <c r="P79" s="10">
        <f t="shared" si="6"/>
        <v>1.0164159032075766E-4</v>
      </c>
      <c r="Q79" s="10">
        <f t="shared" si="7"/>
        <v>4.7434602847614021E-6</v>
      </c>
    </row>
    <row r="80" spans="11:17" x14ac:dyDescent="0.3">
      <c r="K80" s="4">
        <v>40364</v>
      </c>
      <c r="L80" s="5">
        <v>-7.0664105378704614E-2</v>
      </c>
      <c r="N80" s="10">
        <f t="shared" si="4"/>
        <v>-7.2423188163267677E-2</v>
      </c>
      <c r="O80" s="10">
        <f t="shared" si="5"/>
        <v>5.2451181837320756E-3</v>
      </c>
      <c r="P80" s="10">
        <f t="shared" si="6"/>
        <v>-3.798681811590049E-4</v>
      </c>
      <c r="Q80" s="10">
        <f t="shared" si="7"/>
        <v>2.7511264761316866E-5</v>
      </c>
    </row>
    <row r="81" spans="11:17" x14ac:dyDescent="0.3">
      <c r="K81" s="4">
        <v>40357</v>
      </c>
      <c r="L81" s="5">
        <v>-6.323907455012856E-2</v>
      </c>
      <c r="N81" s="10">
        <f t="shared" si="4"/>
        <v>-6.4998157334691622E-2</v>
      </c>
      <c r="O81" s="10">
        <f t="shared" si="5"/>
        <v>4.2247604569053262E-3</v>
      </c>
      <c r="P81" s="10">
        <f t="shared" si="6"/>
        <v>-2.7460164487931604E-4</v>
      </c>
      <c r="Q81" s="10">
        <f t="shared" si="7"/>
        <v>1.7848600918230902E-5</v>
      </c>
    </row>
    <row r="82" spans="11:17" x14ac:dyDescent="0.3">
      <c r="K82" s="4">
        <v>40350</v>
      </c>
      <c r="L82" s="5">
        <v>9.0055319696376139E-4</v>
      </c>
      <c r="N82" s="10">
        <f t="shared" si="4"/>
        <v>-8.5852958759930148E-4</v>
      </c>
      <c r="O82" s="10">
        <f t="shared" si="5"/>
        <v>7.3707305278342668E-7</v>
      </c>
      <c r="P82" s="10">
        <f t="shared" si="6"/>
        <v>-6.3279902403671346E-10</v>
      </c>
      <c r="Q82" s="10">
        <f t="shared" si="7"/>
        <v>5.4327668513948007E-13</v>
      </c>
    </row>
    <row r="83" spans="11:17" x14ac:dyDescent="0.3">
      <c r="K83" s="4">
        <v>40343</v>
      </c>
      <c r="L83" s="5">
        <v>6.4794520547945267E-2</v>
      </c>
      <c r="N83" s="10">
        <f t="shared" si="4"/>
        <v>6.3035437763382204E-2</v>
      </c>
      <c r="O83" s="10">
        <f t="shared" si="5"/>
        <v>3.9734664140212315E-3</v>
      </c>
      <c r="P83" s="10">
        <f t="shared" si="6"/>
        <v>2.5046919484592479E-4</v>
      </c>
      <c r="Q83" s="10">
        <f t="shared" si="7"/>
        <v>1.5788435343354744E-5</v>
      </c>
    </row>
    <row r="84" spans="11:17" x14ac:dyDescent="0.3">
      <c r="K84" s="4">
        <v>40336</v>
      </c>
      <c r="L84" s="5">
        <v>-1.0706057731400003E-2</v>
      </c>
      <c r="N84" s="10">
        <f t="shared" si="4"/>
        <v>-1.2465140515963065E-2</v>
      </c>
      <c r="O84" s="10">
        <f t="shared" si="5"/>
        <v>1.5537972808270394E-4</v>
      </c>
      <c r="P84" s="10">
        <f t="shared" si="6"/>
        <v>-1.9368301438830369E-6</v>
      </c>
      <c r="Q84" s="10">
        <f t="shared" si="7"/>
        <v>2.4142859899055016E-8</v>
      </c>
    </row>
    <row r="85" spans="11:17" x14ac:dyDescent="0.3">
      <c r="K85" s="4">
        <v>40329</v>
      </c>
      <c r="L85" s="5">
        <v>2.785903329154478E-2</v>
      </c>
      <c r="N85" s="10">
        <f t="shared" si="4"/>
        <v>2.6099950506981717E-2</v>
      </c>
      <c r="O85" s="10">
        <f t="shared" si="5"/>
        <v>6.8120741646689523E-4</v>
      </c>
      <c r="P85" s="10">
        <f t="shared" si="6"/>
        <v>1.7779479854774849E-5</v>
      </c>
      <c r="Q85" s="10">
        <f t="shared" si="7"/>
        <v>4.6404354424950203E-7</v>
      </c>
    </row>
    <row r="86" spans="11:17" x14ac:dyDescent="0.3">
      <c r="K86" s="4">
        <v>40322</v>
      </c>
      <c r="L86" s="5">
        <v>-1.6305837215675495E-2</v>
      </c>
      <c r="N86" s="10">
        <f t="shared" si="4"/>
        <v>-1.8064920000238557E-2</v>
      </c>
      <c r="O86" s="10">
        <f t="shared" si="5"/>
        <v>3.2634133461501903E-4</v>
      </c>
      <c r="P86" s="10">
        <f t="shared" si="6"/>
        <v>-5.8953301025914004E-6</v>
      </c>
      <c r="Q86" s="10">
        <f t="shared" si="7"/>
        <v>1.0649866667831182E-7</v>
      </c>
    </row>
    <row r="87" spans="11:17" x14ac:dyDescent="0.3">
      <c r="K87" s="4">
        <v>40315</v>
      </c>
      <c r="L87" s="5">
        <v>-9.0705208073760285E-2</v>
      </c>
      <c r="N87" s="10">
        <f t="shared" si="4"/>
        <v>-9.2464290858323347E-2</v>
      </c>
      <c r="O87" s="10">
        <f t="shared" si="5"/>
        <v>8.5496450839326193E-3</v>
      </c>
      <c r="P87" s="10">
        <f t="shared" si="6"/>
        <v>-7.9053686977618E-4</v>
      </c>
      <c r="Q87" s="10">
        <f t="shared" si="7"/>
        <v>7.3096431061213206E-5</v>
      </c>
    </row>
    <row r="88" spans="11:17" x14ac:dyDescent="0.3">
      <c r="K88" s="4">
        <v>40308</v>
      </c>
      <c r="L88" s="5">
        <v>-4.384083869430537E-2</v>
      </c>
      <c r="N88" s="10">
        <f t="shared" si="4"/>
        <v>-4.5599921478868433E-2</v>
      </c>
      <c r="O88" s="10">
        <f t="shared" si="5"/>
        <v>2.0793528388789667E-3</v>
      </c>
      <c r="P88" s="10">
        <f t="shared" si="6"/>
        <v>-9.4818326179743045E-5</v>
      </c>
      <c r="Q88" s="10">
        <f t="shared" si="7"/>
        <v>4.3237082285540184E-6</v>
      </c>
    </row>
    <row r="89" spans="11:17" x14ac:dyDescent="0.3">
      <c r="K89" s="4">
        <v>40301</v>
      </c>
      <c r="L89" s="5">
        <v>-4.5919527165264901E-2</v>
      </c>
      <c r="N89" s="10">
        <f t="shared" si="4"/>
        <v>-4.7678609949827963E-2</v>
      </c>
      <c r="O89" s="10">
        <f t="shared" si="5"/>
        <v>2.2732498467478339E-3</v>
      </c>
      <c r="P89" s="10">
        <f t="shared" si="6"/>
        <v>-1.0838539276159617E-4</v>
      </c>
      <c r="Q89" s="10">
        <f t="shared" si="7"/>
        <v>5.1676648657390502E-6</v>
      </c>
    </row>
    <row r="90" spans="11:17" x14ac:dyDescent="0.3">
      <c r="K90" s="4">
        <v>40294</v>
      </c>
      <c r="L90" s="5">
        <v>6.1756633119854328E-3</v>
      </c>
      <c r="N90" s="10">
        <f t="shared" si="4"/>
        <v>4.4165805274223695E-3</v>
      </c>
      <c r="O90" s="10">
        <f t="shared" si="5"/>
        <v>1.9506183555206454E-5</v>
      </c>
      <c r="P90" s="10">
        <f t="shared" si="6"/>
        <v>8.6150630454251272E-8</v>
      </c>
      <c r="Q90" s="10">
        <f t="shared" si="7"/>
        <v>3.8049119688940671E-10</v>
      </c>
    </row>
    <row r="91" spans="11:17" x14ac:dyDescent="0.3">
      <c r="K91" s="4">
        <v>40287</v>
      </c>
      <c r="L91" s="5">
        <v>-1.9950683703205574E-2</v>
      </c>
      <c r="N91" s="10">
        <f t="shared" si="4"/>
        <v>-2.1709766487768636E-2</v>
      </c>
      <c r="O91" s="10">
        <f t="shared" si="5"/>
        <v>4.7131396095344215E-4</v>
      </c>
      <c r="P91" s="10">
        <f t="shared" si="6"/>
        <v>-1.0232116034724534E-5</v>
      </c>
      <c r="Q91" s="10">
        <f t="shared" si="7"/>
        <v>2.2213684978962278E-7</v>
      </c>
    </row>
    <row r="92" spans="11:17" x14ac:dyDescent="0.3">
      <c r="K92" s="4">
        <v>40280</v>
      </c>
      <c r="L92" s="5">
        <v>4.2773525438990932E-3</v>
      </c>
      <c r="N92" s="10">
        <f t="shared" si="4"/>
        <v>2.5182697593360303E-3</v>
      </c>
      <c r="O92" s="10">
        <f t="shared" si="5"/>
        <v>6.3416825807863478E-6</v>
      </c>
      <c r="P92" s="10">
        <f t="shared" si="6"/>
        <v>1.5970067466502332E-8</v>
      </c>
      <c r="Q92" s="10">
        <f t="shared" si="7"/>
        <v>4.021693795544899E-11</v>
      </c>
    </row>
    <row r="93" spans="11:17" x14ac:dyDescent="0.3">
      <c r="K93" s="4">
        <v>40273</v>
      </c>
      <c r="L93" s="5">
        <v>2.161913523459073E-2</v>
      </c>
      <c r="N93" s="10">
        <f t="shared" si="4"/>
        <v>1.9860052450027667E-2</v>
      </c>
      <c r="O93" s="10">
        <f t="shared" si="5"/>
        <v>3.9442168331784995E-4</v>
      </c>
      <c r="P93" s="10">
        <f t="shared" si="6"/>
        <v>7.8332353181207033E-6</v>
      </c>
      <c r="Q93" s="10">
        <f t="shared" si="7"/>
        <v>1.5556846427128631E-7</v>
      </c>
    </row>
    <row r="94" spans="11:17" x14ac:dyDescent="0.3">
      <c r="K94" s="4">
        <v>40266</v>
      </c>
      <c r="L94" s="5">
        <v>1.5294804436660689E-2</v>
      </c>
      <c r="N94" s="10">
        <f t="shared" si="4"/>
        <v>1.3535721652097626E-2</v>
      </c>
      <c r="O94" s="10">
        <f t="shared" si="5"/>
        <v>1.8321576064306449E-4</v>
      </c>
      <c r="P94" s="10">
        <f t="shared" si="6"/>
        <v>2.4799575383418641E-6</v>
      </c>
      <c r="Q94" s="10">
        <f t="shared" si="7"/>
        <v>3.3568014948016696E-8</v>
      </c>
    </row>
    <row r="95" spans="11:17" x14ac:dyDescent="0.3">
      <c r="K95" s="4">
        <v>40259</v>
      </c>
      <c r="L95" s="5">
        <v>8.8339222614840975E-3</v>
      </c>
      <c r="N95" s="10">
        <f t="shared" si="4"/>
        <v>7.0748394769210351E-3</v>
      </c>
      <c r="O95" s="10">
        <f t="shared" si="5"/>
        <v>5.0053353624200306E-5</v>
      </c>
      <c r="P95" s="10">
        <f t="shared" si="6"/>
        <v>3.5411944217278089E-7</v>
      </c>
      <c r="Q95" s="10">
        <f t="shared" si="7"/>
        <v>2.5053382090292457E-9</v>
      </c>
    </row>
    <row r="96" spans="11:17" x14ac:dyDescent="0.3">
      <c r="K96" s="4">
        <v>40252</v>
      </c>
      <c r="L96" s="5">
        <v>2.0800769508236189E-2</v>
      </c>
      <c r="N96" s="10">
        <f t="shared" si="4"/>
        <v>1.9041686723673127E-2</v>
      </c>
      <c r="O96" s="10">
        <f t="shared" si="5"/>
        <v>3.6258583328250941E-4</v>
      </c>
      <c r="P96" s="10">
        <f t="shared" si="6"/>
        <v>6.904245847807517E-6</v>
      </c>
      <c r="Q96" s="10">
        <f t="shared" si="7"/>
        <v>1.3146848649717172E-7</v>
      </c>
    </row>
    <row r="97" spans="11:17" x14ac:dyDescent="0.3">
      <c r="K97" s="4">
        <v>40245</v>
      </c>
      <c r="L97" s="5">
        <v>4.9596163553760814E-2</v>
      </c>
      <c r="N97" s="10">
        <f t="shared" si="4"/>
        <v>4.7837080769197751E-2</v>
      </c>
      <c r="O97" s="10">
        <f t="shared" si="5"/>
        <v>2.2883862965187491E-3</v>
      </c>
      <c r="P97" s="10">
        <f t="shared" si="6"/>
        <v>1.0946972009769272E-4</v>
      </c>
      <c r="Q97" s="10">
        <f t="shared" si="7"/>
        <v>5.2367118420947963E-6</v>
      </c>
    </row>
    <row r="98" spans="11:17" x14ac:dyDescent="0.3">
      <c r="K98" s="4">
        <v>40238</v>
      </c>
      <c r="L98" s="5">
        <v>2.3772609819121306E-2</v>
      </c>
      <c r="N98" s="10">
        <f t="shared" si="4"/>
        <v>2.2013527034558243E-2</v>
      </c>
      <c r="O98" s="10">
        <f t="shared" si="5"/>
        <v>4.8459537250122663E-4</v>
      </c>
      <c r="P98" s="10">
        <f t="shared" si="6"/>
        <v>1.0667653333377575E-5</v>
      </c>
      <c r="Q98" s="10">
        <f t="shared" si="7"/>
        <v>2.348326750496026E-7</v>
      </c>
    </row>
    <row r="99" spans="11:17" x14ac:dyDescent="0.3">
      <c r="K99" s="4">
        <v>40231</v>
      </c>
      <c r="L99" s="5">
        <v>3.9903264812575556E-2</v>
      </c>
      <c r="N99" s="10">
        <f t="shared" si="4"/>
        <v>3.8144182028012494E-2</v>
      </c>
      <c r="O99" s="10">
        <f t="shared" si="5"/>
        <v>1.4549786225861513E-3</v>
      </c>
      <c r="P99" s="10">
        <f t="shared" si="6"/>
        <v>5.5498969426793041E-5</v>
      </c>
      <c r="Q99" s="10">
        <f t="shared" si="7"/>
        <v>2.1169627921826939E-6</v>
      </c>
    </row>
    <row r="100" spans="11:17" x14ac:dyDescent="0.3">
      <c r="K100" s="4">
        <v>40224</v>
      </c>
      <c r="L100" s="5">
        <v>-2.1944809461235053E-2</v>
      </c>
      <c r="N100" s="10">
        <f t="shared" si="4"/>
        <v>-2.3703892245798115E-2</v>
      </c>
      <c r="O100" s="10">
        <f t="shared" si="5"/>
        <v>5.6187450760040796E-4</v>
      </c>
      <c r="P100" s="10">
        <f t="shared" si="6"/>
        <v>-1.3318612783820944E-5</v>
      </c>
      <c r="Q100" s="10">
        <f t="shared" si="7"/>
        <v>3.1570296229120093E-7</v>
      </c>
    </row>
    <row r="101" spans="11:17" x14ac:dyDescent="0.3">
      <c r="K101" s="4">
        <v>40217</v>
      </c>
      <c r="L101" s="5">
        <v>-1.704985791785078E-2</v>
      </c>
      <c r="N101" s="10">
        <f t="shared" si="4"/>
        <v>-1.8808940702413842E-2</v>
      </c>
      <c r="O101" s="10">
        <f t="shared" si="5"/>
        <v>3.537762503469201E-4</v>
      </c>
      <c r="P101" s="10">
        <f t="shared" si="6"/>
        <v>-6.6541565146975344E-6</v>
      </c>
      <c r="Q101" s="10">
        <f t="shared" si="7"/>
        <v>1.2515763530952668E-7</v>
      </c>
    </row>
    <row r="102" spans="11:17" x14ac:dyDescent="0.3">
      <c r="K102" s="4">
        <v>40210</v>
      </c>
      <c r="L102" s="5">
        <v>-1.3506625891947021E-2</v>
      </c>
      <c r="N102" s="10">
        <f t="shared" si="4"/>
        <v>-1.5265708676510083E-2</v>
      </c>
      <c r="O102" s="10">
        <f t="shared" si="5"/>
        <v>2.3304186139607523E-4</v>
      </c>
      <c r="P102" s="10">
        <f t="shared" si="6"/>
        <v>-3.5575491655041258E-6</v>
      </c>
      <c r="Q102" s="10">
        <f t="shared" si="7"/>
        <v>5.4308509162947539E-8</v>
      </c>
    </row>
    <row r="103" spans="11:17" x14ac:dyDescent="0.3">
      <c r="K103" s="4">
        <v>40203</v>
      </c>
      <c r="L103" s="5">
        <v>-4.2342892007321525E-2</v>
      </c>
      <c r="N103" s="10">
        <f t="shared" si="4"/>
        <v>-4.4101974791884588E-2</v>
      </c>
      <c r="O103" s="10">
        <f t="shared" si="5"/>
        <v>1.9449841805440236E-3</v>
      </c>
      <c r="P103" s="10">
        <f t="shared" si="6"/>
        <v>-8.5777643300966833E-5</v>
      </c>
      <c r="Q103" s="10">
        <f t="shared" si="7"/>
        <v>3.7829634625665069E-6</v>
      </c>
    </row>
    <row r="104" spans="11:17" x14ac:dyDescent="0.3">
      <c r="K104" s="4">
        <v>40196</v>
      </c>
      <c r="L104" s="5">
        <v>-5.4611650485437233E-3</v>
      </c>
      <c r="N104" s="10">
        <f t="shared" si="4"/>
        <v>-7.2202478331067858E-3</v>
      </c>
      <c r="O104" s="10">
        <f t="shared" si="5"/>
        <v>5.2131978771483234E-5</v>
      </c>
      <c r="P104" s="10">
        <f t="shared" si="6"/>
        <v>-3.7640580676037078E-7</v>
      </c>
      <c r="Q104" s="10">
        <f t="shared" si="7"/>
        <v>2.7177432106303784E-9</v>
      </c>
    </row>
    <row r="105" spans="11:17" x14ac:dyDescent="0.3">
      <c r="K105" s="4">
        <v>40189</v>
      </c>
      <c r="L105" s="5">
        <v>3.0644152595372141E-2</v>
      </c>
      <c r="N105" s="10">
        <f t="shared" si="4"/>
        <v>2.8885069810809079E-2</v>
      </c>
      <c r="O105" s="10">
        <f t="shared" si="5"/>
        <v>8.34347257975314E-4</v>
      </c>
      <c r="P105" s="10">
        <f t="shared" si="6"/>
        <v>2.4100178793074079E-5</v>
      </c>
      <c r="Q105" s="10">
        <f t="shared" si="7"/>
        <v>6.9613534689092513E-7</v>
      </c>
    </row>
    <row r="106" spans="11:17" x14ac:dyDescent="0.3">
      <c r="K106" s="4">
        <v>40182</v>
      </c>
      <c r="L106" s="5">
        <v>2.8850978424486201E-3</v>
      </c>
      <c r="N106" s="10">
        <f t="shared" si="4"/>
        <v>1.1260150578855572E-3</v>
      </c>
      <c r="O106" s="10">
        <f t="shared" si="5"/>
        <v>1.2679099105850147E-6</v>
      </c>
      <c r="P106" s="10">
        <f t="shared" si="6"/>
        <v>1.427685651361057E-9</v>
      </c>
      <c r="Q106" s="10">
        <f t="shared" si="7"/>
        <v>1.6075955413596998E-12</v>
      </c>
    </row>
    <row r="107" spans="11:17" x14ac:dyDescent="0.3">
      <c r="K107" s="4">
        <v>40175</v>
      </c>
      <c r="L107" s="5">
        <v>5.9305993690851591E-3</v>
      </c>
      <c r="N107" s="10">
        <f t="shared" si="4"/>
        <v>4.1715165845220958E-3</v>
      </c>
      <c r="O107" s="10">
        <f t="shared" si="5"/>
        <v>1.740155061494289E-5</v>
      </c>
      <c r="P107" s="10">
        <f t="shared" si="6"/>
        <v>7.2590856986634934E-8</v>
      </c>
      <c r="Q107" s="10">
        <f t="shared" si="7"/>
        <v>3.028139638044193E-10</v>
      </c>
    </row>
    <row r="108" spans="11:17" x14ac:dyDescent="0.3">
      <c r="K108" s="4">
        <v>40168</v>
      </c>
      <c r="L108" s="5">
        <v>2.7837530051878891E-3</v>
      </c>
      <c r="N108" s="10">
        <f t="shared" si="4"/>
        <v>1.0246702206248262E-3</v>
      </c>
      <c r="O108" s="10">
        <f t="shared" si="5"/>
        <v>1.04994906103533E-6</v>
      </c>
      <c r="P108" s="10">
        <f t="shared" si="6"/>
        <v>1.0758515360159007E-9</v>
      </c>
      <c r="Q108" s="10">
        <f t="shared" si="7"/>
        <v>1.1023930307689713E-12</v>
      </c>
    </row>
    <row r="109" spans="11:17" x14ac:dyDescent="0.3">
      <c r="K109" s="4">
        <v>40161</v>
      </c>
      <c r="L109" s="5">
        <v>1.2655024044552161E-4</v>
      </c>
      <c r="N109" s="10">
        <f t="shared" si="4"/>
        <v>-1.6325325441175413E-3</v>
      </c>
      <c r="O109" s="10">
        <f t="shared" si="5"/>
        <v>2.6651625076028918E-6</v>
      </c>
      <c r="P109" s="10">
        <f t="shared" si="6"/>
        <v>-4.350964529023635E-9</v>
      </c>
      <c r="Q109" s="10">
        <f t="shared" si="7"/>
        <v>7.1030911919321344E-12</v>
      </c>
    </row>
    <row r="110" spans="11:17" x14ac:dyDescent="0.3">
      <c r="K110" s="4">
        <v>40154</v>
      </c>
      <c r="L110" s="5">
        <v>7.2912423625254449E-2</v>
      </c>
      <c r="N110" s="10">
        <f t="shared" si="4"/>
        <v>7.1153340840691387E-2</v>
      </c>
      <c r="O110" s="10">
        <f t="shared" si="5"/>
        <v>5.0627979127916009E-3</v>
      </c>
      <c r="P110" s="10">
        <f t="shared" si="6"/>
        <v>3.6023498549640174E-4</v>
      </c>
      <c r="Q110" s="10">
        <f t="shared" si="7"/>
        <v>2.5631922705766992E-5</v>
      </c>
    </row>
    <row r="111" spans="11:17" x14ac:dyDescent="0.3">
      <c r="K111" s="4">
        <v>40147</v>
      </c>
      <c r="L111" s="5">
        <v>-4.8203670199017702E-2</v>
      </c>
      <c r="N111" s="10">
        <f t="shared" si="4"/>
        <v>-4.9962752983580765E-2</v>
      </c>
      <c r="O111" s="10">
        <f t="shared" si="5"/>
        <v>2.4962766856983084E-3</v>
      </c>
      <c r="P111" s="10">
        <f t="shared" si="6"/>
        <v>-1.2472085542621626E-4</v>
      </c>
      <c r="Q111" s="10">
        <f t="shared" si="7"/>
        <v>6.2313972915609312E-6</v>
      </c>
    </row>
    <row r="112" spans="11:17" x14ac:dyDescent="0.3">
      <c r="K112" s="4">
        <v>40140</v>
      </c>
      <c r="L112" s="5">
        <v>-2.0258293238794738E-2</v>
      </c>
      <c r="N112" s="10">
        <f t="shared" si="4"/>
        <v>-2.20173760233578E-2</v>
      </c>
      <c r="O112" s="10">
        <f t="shared" si="5"/>
        <v>4.8476484695393092E-4</v>
      </c>
      <c r="P112" s="10">
        <f t="shared" si="6"/>
        <v>-1.0673249918290192E-5</v>
      </c>
      <c r="Q112" s="10">
        <f t="shared" si="7"/>
        <v>2.3499695684226807E-7</v>
      </c>
    </row>
    <row r="113" spans="11:17" x14ac:dyDescent="0.3">
      <c r="K113" s="4">
        <v>40133</v>
      </c>
      <c r="L113" s="5">
        <v>2.5581093364498101E-2</v>
      </c>
      <c r="N113" s="10">
        <f t="shared" si="4"/>
        <v>2.3822010579935039E-2</v>
      </c>
      <c r="O113" s="10">
        <f t="shared" si="5"/>
        <v>5.674881880705369E-4</v>
      </c>
      <c r="P113" s="10">
        <f t="shared" si="6"/>
        <v>1.3518709620204495E-5</v>
      </c>
      <c r="Q113" s="10">
        <f t="shared" si="7"/>
        <v>3.2204284359958104E-7</v>
      </c>
    </row>
    <row r="114" spans="11:17" x14ac:dyDescent="0.3">
      <c r="K114" s="4">
        <v>40126</v>
      </c>
      <c r="L114" s="5">
        <v>7.1070931849791366E-2</v>
      </c>
      <c r="N114" s="10">
        <f t="shared" si="4"/>
        <v>6.9311849065228304E-2</v>
      </c>
      <c r="O114" s="10">
        <f t="shared" si="5"/>
        <v>4.8041324208409897E-3</v>
      </c>
      <c r="P114" s="10">
        <f t="shared" si="6"/>
        <v>3.3298330124270056E-4</v>
      </c>
      <c r="Q114" s="10">
        <f t="shared" si="7"/>
        <v>2.3079688316975507E-5</v>
      </c>
    </row>
    <row r="115" spans="11:17" x14ac:dyDescent="0.3">
      <c r="K115" s="4">
        <v>40119</v>
      </c>
      <c r="L115" s="5">
        <v>-3.5805283626122938E-2</v>
      </c>
      <c r="N115" s="10">
        <f t="shared" si="4"/>
        <v>-3.7564366410686001E-2</v>
      </c>
      <c r="O115" s="10">
        <f t="shared" si="5"/>
        <v>1.4110816238362747E-3</v>
      </c>
      <c r="P115" s="10">
        <f t="shared" si="6"/>
        <v>-5.3006387153171616E-5</v>
      </c>
      <c r="Q115" s="10">
        <f t="shared" si="7"/>
        <v>1.9911513491284179E-6</v>
      </c>
    </row>
    <row r="116" spans="11:17" x14ac:dyDescent="0.3">
      <c r="K116" s="4">
        <v>40112</v>
      </c>
      <c r="L116" s="5">
        <v>-5.4759792115604097E-2</v>
      </c>
      <c r="N116" s="10">
        <f t="shared" si="4"/>
        <v>-5.651887490016716E-2</v>
      </c>
      <c r="O116" s="10">
        <f t="shared" si="5"/>
        <v>3.1943832199807453E-3</v>
      </c>
      <c r="P116" s="10">
        <f t="shared" si="6"/>
        <v>-1.8054294559328489E-4</v>
      </c>
      <c r="Q116" s="10">
        <f t="shared" si="7"/>
        <v>1.0204084156094554E-5</v>
      </c>
    </row>
    <row r="117" spans="11:17" x14ac:dyDescent="0.3">
      <c r="K117" s="4">
        <v>40105</v>
      </c>
      <c r="L117" s="5">
        <v>-5.2956751985878412E-3</v>
      </c>
      <c r="N117" s="10">
        <f t="shared" si="4"/>
        <v>-7.0547579831509045E-3</v>
      </c>
      <c r="O117" s="10">
        <f t="shared" si="5"/>
        <v>4.9769610200831416E-5</v>
      </c>
      <c r="P117" s="10">
        <f t="shared" si="6"/>
        <v>-3.5111255488262413E-7</v>
      </c>
      <c r="Q117" s="10">
        <f t="shared" si="7"/>
        <v>2.4770140995427027E-9</v>
      </c>
    </row>
    <row r="118" spans="11:17" x14ac:dyDescent="0.3">
      <c r="K118" s="4">
        <v>40098</v>
      </c>
      <c r="L118" s="5">
        <v>5.4093567251462089E-2</v>
      </c>
      <c r="N118" s="10">
        <f t="shared" si="4"/>
        <v>5.2334484466899027E-2</v>
      </c>
      <c r="O118" s="10">
        <f t="shared" si="5"/>
        <v>2.7388982644160954E-3</v>
      </c>
      <c r="P118" s="10">
        <f t="shared" si="6"/>
        <v>1.4333882867550085E-4</v>
      </c>
      <c r="Q118" s="10">
        <f t="shared" si="7"/>
        <v>7.5015637028214993E-6</v>
      </c>
    </row>
    <row r="119" spans="11:17" x14ac:dyDescent="0.3">
      <c r="K119" s="4">
        <v>40091</v>
      </c>
      <c r="L119" s="5">
        <v>-4.6387832699619908E-2</v>
      </c>
      <c r="N119" s="10">
        <f t="shared" si="4"/>
        <v>-4.814691548418297E-2</v>
      </c>
      <c r="O119" s="10">
        <f t="shared" si="5"/>
        <v>2.3181254706410577E-3</v>
      </c>
      <c r="P119" s="10">
        <f t="shared" si="6"/>
        <v>-1.1161059111668687E-4</v>
      </c>
      <c r="Q119" s="10">
        <f t="shared" si="7"/>
        <v>5.3737056976348255E-6</v>
      </c>
    </row>
    <row r="120" spans="11:17" x14ac:dyDescent="0.3">
      <c r="K120" s="4">
        <v>40084</v>
      </c>
      <c r="L120" s="5">
        <v>-1.4489133150137353E-2</v>
      </c>
      <c r="N120" s="10">
        <f t="shared" si="4"/>
        <v>-1.6248215934700418E-2</v>
      </c>
      <c r="O120" s="10">
        <f t="shared" si="5"/>
        <v>2.6400452106065255E-4</v>
      </c>
      <c r="P120" s="10">
        <f t="shared" si="6"/>
        <v>-4.2896024659306465E-6</v>
      </c>
      <c r="Q120" s="10">
        <f t="shared" si="7"/>
        <v>6.969838714046454E-8</v>
      </c>
    </row>
    <row r="121" spans="11:17" x14ac:dyDescent="0.3">
      <c r="K121" s="4">
        <v>40077</v>
      </c>
      <c r="L121" s="5">
        <v>1.0093363613424137E-2</v>
      </c>
      <c r="N121" s="10">
        <f t="shared" si="4"/>
        <v>8.3342808288610747E-3</v>
      </c>
      <c r="O121" s="10">
        <f t="shared" si="5"/>
        <v>6.9460236934321246E-5</v>
      </c>
      <c r="P121" s="10">
        <f t="shared" si="6"/>
        <v>5.7890112104986146E-7</v>
      </c>
      <c r="Q121" s="10">
        <f t="shared" si="7"/>
        <v>4.8247245149720452E-9</v>
      </c>
    </row>
    <row r="122" spans="11:17" x14ac:dyDescent="0.3">
      <c r="K122" s="4">
        <v>40070</v>
      </c>
      <c r="L122" s="5">
        <v>2.8949759833831027E-2</v>
      </c>
      <c r="N122" s="10">
        <f t="shared" si="4"/>
        <v>2.7190677049267965E-2</v>
      </c>
      <c r="O122" s="10">
        <f t="shared" si="5"/>
        <v>7.3933291839758768E-4</v>
      </c>
      <c r="P122" s="10">
        <f t="shared" si="6"/>
        <v>2.0102962616041591E-5</v>
      </c>
      <c r="Q122" s="10">
        <f t="shared" si="7"/>
        <v>5.4661316422629405E-7</v>
      </c>
    </row>
    <row r="123" spans="11:17" x14ac:dyDescent="0.3">
      <c r="K123" s="4">
        <v>40063</v>
      </c>
      <c r="L123" s="5">
        <v>2.912491649966609E-2</v>
      </c>
      <c r="N123" s="10">
        <f t="shared" si="4"/>
        <v>2.7365833715103028E-2</v>
      </c>
      <c r="O123" s="10">
        <f t="shared" si="5"/>
        <v>7.4888885492266962E-4</v>
      </c>
      <c r="P123" s="10">
        <f t="shared" si="6"/>
        <v>2.0493967874907694E-5</v>
      </c>
      <c r="Q123" s="10">
        <f t="shared" si="7"/>
        <v>5.6083451702738728E-7</v>
      </c>
    </row>
    <row r="124" spans="11:17" x14ac:dyDescent="0.3">
      <c r="K124" s="4">
        <v>40056</v>
      </c>
      <c r="L124" s="5">
        <v>-8.8718220338983283E-3</v>
      </c>
      <c r="N124" s="10">
        <f t="shared" si="4"/>
        <v>-1.0630904818461391E-2</v>
      </c>
      <c r="O124" s="10">
        <f t="shared" si="5"/>
        <v>1.1301613725918562E-4</v>
      </c>
      <c r="P124" s="10">
        <f t="shared" si="6"/>
        <v>-1.2014637981525704E-6</v>
      </c>
      <c r="Q124" s="10">
        <f t="shared" si="7"/>
        <v>1.2772647280987083E-8</v>
      </c>
    </row>
    <row r="125" spans="11:17" x14ac:dyDescent="0.3">
      <c r="K125" s="4">
        <v>40049</v>
      </c>
      <c r="L125" s="5">
        <v>8.19484240687679E-2</v>
      </c>
      <c r="N125" s="10">
        <f t="shared" si="4"/>
        <v>8.0189341284204838E-2</v>
      </c>
      <c r="O125" s="10">
        <f t="shared" si="5"/>
        <v>6.430330455594678E-3</v>
      </c>
      <c r="P125" s="10">
        <f t="shared" si="6"/>
        <v>5.1564396347389798E-4</v>
      </c>
      <c r="Q125" s="10">
        <f t="shared" si="7"/>
        <v>4.1349149768148458E-5</v>
      </c>
    </row>
    <row r="126" spans="11:17" x14ac:dyDescent="0.3">
      <c r="K126" s="4">
        <v>40042</v>
      </c>
      <c r="L126" s="5">
        <v>-2.9612122897261357E-2</v>
      </c>
      <c r="N126" s="10">
        <f t="shared" si="4"/>
        <v>-3.1371205681824423E-2</v>
      </c>
      <c r="O126" s="10">
        <f t="shared" si="5"/>
        <v>9.8415254593133298E-4</v>
      </c>
      <c r="P126" s="10">
        <f t="shared" si="6"/>
        <v>-3.0874051940703003E-5</v>
      </c>
      <c r="Q126" s="10">
        <f t="shared" si="7"/>
        <v>9.6855623366312439E-7</v>
      </c>
    </row>
    <row r="127" spans="11:17" x14ac:dyDescent="0.3">
      <c r="K127" s="4">
        <v>40035</v>
      </c>
      <c r="L127" s="5">
        <v>-1.0863586358635755E-2</v>
      </c>
      <c r="N127" s="10">
        <f t="shared" si="4"/>
        <v>-1.2622669143198817E-2</v>
      </c>
      <c r="O127" s="10">
        <f t="shared" si="5"/>
        <v>1.5933177629866356E-4</v>
      </c>
      <c r="P127" s="10">
        <f t="shared" si="6"/>
        <v>-2.011192296216197E-6</v>
      </c>
      <c r="Q127" s="10">
        <f t="shared" si="7"/>
        <v>2.5386614938487366E-8</v>
      </c>
    </row>
    <row r="128" spans="11:17" x14ac:dyDescent="0.3">
      <c r="K128" s="4">
        <v>40028</v>
      </c>
      <c r="L128" s="5">
        <v>5.7437836265813627E-2</v>
      </c>
      <c r="N128" s="10">
        <f t="shared" si="4"/>
        <v>5.5678753481250565E-2</v>
      </c>
      <c r="O128" s="10">
        <f t="shared" si="5"/>
        <v>3.1001235892258719E-3</v>
      </c>
      <c r="P128" s="10">
        <f t="shared" si="6"/>
        <v>1.72611017085917E-4</v>
      </c>
      <c r="Q128" s="10">
        <f t="shared" si="7"/>
        <v>9.6107662684747022E-6</v>
      </c>
    </row>
    <row r="129" spans="11:17" x14ac:dyDescent="0.3">
      <c r="K129" s="4">
        <v>40021</v>
      </c>
      <c r="L129" s="5">
        <v>2.7184466019417371E-2</v>
      </c>
      <c r="N129" s="10">
        <f t="shared" si="4"/>
        <v>2.5425383234854309E-2</v>
      </c>
      <c r="O129" s="10">
        <f t="shared" si="5"/>
        <v>6.4645011263921059E-4</v>
      </c>
      <c r="P129" s="10">
        <f t="shared" si="6"/>
        <v>1.6436241856066665E-5</v>
      </c>
      <c r="Q129" s="10">
        <f t="shared" si="7"/>
        <v>4.1789774813124806E-7</v>
      </c>
    </row>
    <row r="130" spans="11:17" x14ac:dyDescent="0.3">
      <c r="K130" s="4">
        <v>40014</v>
      </c>
      <c r="L130" s="5">
        <v>6.8805874840357634E-2</v>
      </c>
      <c r="N130" s="10">
        <f t="shared" si="4"/>
        <v>6.7046792055794571E-2</v>
      </c>
      <c r="O130" s="10">
        <f t="shared" si="5"/>
        <v>4.4952723249729581E-3</v>
      </c>
      <c r="P130" s="10">
        <f t="shared" si="6"/>
        <v>3.0139358880663014E-4</v>
      </c>
      <c r="Q130" s="10">
        <f t="shared" si="7"/>
        <v>2.0207473275667783E-5</v>
      </c>
    </row>
    <row r="131" spans="11:17" x14ac:dyDescent="0.3">
      <c r="K131" s="4">
        <v>40007</v>
      </c>
      <c r="L131" s="5">
        <v>7.0739549839227926E-3</v>
      </c>
      <c r="N131" s="10">
        <f t="shared" ref="N131:N157" si="8">(L131-AVERAGE($L$2:$L$157))</f>
        <v>5.3148721993597301E-3</v>
      </c>
      <c r="O131" s="10">
        <f t="shared" ref="O131:O157" si="9">(L131-AVERAGE($L$2:$L$157))^2</f>
        <v>2.8247866495526934E-5</v>
      </c>
      <c r="P131" s="10">
        <f t="shared" ref="P131:P157" si="10">(L131-AVERAGE($L$2:$L$157))^3</f>
        <v>1.5013380032830126E-7</v>
      </c>
      <c r="Q131" s="10">
        <f t="shared" ref="Q131:Q157" si="11">(L131-AVERAGE($L$2:$L$157))^4</f>
        <v>7.9794196154911312E-10</v>
      </c>
    </row>
    <row r="132" spans="11:17" x14ac:dyDescent="0.3">
      <c r="K132" s="4">
        <v>40000</v>
      </c>
      <c r="L132" s="5">
        <v>-5.3704548912216661E-2</v>
      </c>
      <c r="N132" s="10">
        <f t="shared" si="8"/>
        <v>-5.5463631696779724E-2</v>
      </c>
      <c r="O132" s="10">
        <f t="shared" si="9"/>
        <v>3.0762144409960286E-3</v>
      </c>
      <c r="P132" s="10">
        <f t="shared" si="10"/>
        <v>-1.7061802477571884E-4</v>
      </c>
      <c r="Q132" s="10">
        <f t="shared" si="11"/>
        <v>9.4630952869925084E-6</v>
      </c>
    </row>
    <row r="133" spans="11:17" x14ac:dyDescent="0.3">
      <c r="K133" s="4">
        <v>39993</v>
      </c>
      <c r="L133" s="5">
        <v>6.1702471329349175E-2</v>
      </c>
      <c r="N133" s="10">
        <f t="shared" si="8"/>
        <v>5.9943388544786112E-2</v>
      </c>
      <c r="O133" s="10">
        <f t="shared" si="9"/>
        <v>3.593209830231195E-3</v>
      </c>
      <c r="P133" s="10">
        <f t="shared" si="10"/>
        <v>2.1538917297649347E-4</v>
      </c>
      <c r="Q133" s="10">
        <f t="shared" si="11"/>
        <v>1.2911156884070094E-5</v>
      </c>
    </row>
    <row r="134" spans="11:17" x14ac:dyDescent="0.3">
      <c r="K134" s="4">
        <v>39986</v>
      </c>
      <c r="L134" s="5">
        <v>-3.8664596273292065E-2</v>
      </c>
      <c r="N134" s="10">
        <f t="shared" si="8"/>
        <v>-4.0423679057855127E-2</v>
      </c>
      <c r="O134" s="10">
        <f t="shared" si="9"/>
        <v>1.6340738285724752E-3</v>
      </c>
      <c r="P134" s="10">
        <f t="shared" si="10"/>
        <v>-6.6055276003054318E-5</v>
      </c>
      <c r="Q134" s="10">
        <f t="shared" si="11"/>
        <v>2.6701972772255069E-6</v>
      </c>
    </row>
    <row r="135" spans="11:17" x14ac:dyDescent="0.3">
      <c r="K135" s="4">
        <v>39979</v>
      </c>
      <c r="L135" s="5">
        <v>-2.9974393733996005E-2</v>
      </c>
      <c r="N135" s="10">
        <f t="shared" si="8"/>
        <v>-3.1733476518559067E-2</v>
      </c>
      <c r="O135" s="10">
        <f t="shared" si="9"/>
        <v>1.0070135319539396E-3</v>
      </c>
      <c r="P135" s="10">
        <f t="shared" si="10"/>
        <v>-3.1956040270131573E-5</v>
      </c>
      <c r="Q135" s="10">
        <f t="shared" si="11"/>
        <v>1.0140762535383482E-6</v>
      </c>
    </row>
    <row r="136" spans="11:17" x14ac:dyDescent="0.3">
      <c r="K136" s="4">
        <v>39972</v>
      </c>
      <c r="L136" s="5">
        <v>-6.8472007857443465E-2</v>
      </c>
      <c r="N136" s="10">
        <f t="shared" si="8"/>
        <v>-7.0231090642006527E-2</v>
      </c>
      <c r="O136" s="10">
        <f t="shared" si="9"/>
        <v>4.9324060927657372E-3</v>
      </c>
      <c r="P136" s="10">
        <f t="shared" si="10"/>
        <v>-3.4640825938421575E-4</v>
      </c>
      <c r="Q136" s="10">
        <f t="shared" si="11"/>
        <v>2.4328629863952565E-5</v>
      </c>
    </row>
    <row r="137" spans="11:17" x14ac:dyDescent="0.3">
      <c r="K137" s="4">
        <v>39965</v>
      </c>
      <c r="L137" s="5">
        <v>3.8618478577674017E-2</v>
      </c>
      <c r="N137" s="10">
        <f t="shared" si="8"/>
        <v>3.6859395793110955E-2</v>
      </c>
      <c r="O137" s="10">
        <f t="shared" si="9"/>
        <v>1.3586150582332057E-3</v>
      </c>
      <c r="P137" s="10">
        <f t="shared" si="10"/>
        <v>5.0077730161898217E-5</v>
      </c>
      <c r="Q137" s="10">
        <f t="shared" si="11"/>
        <v>1.8458348764580168E-6</v>
      </c>
    </row>
    <row r="138" spans="11:17" x14ac:dyDescent="0.3">
      <c r="K138" s="4">
        <v>39958</v>
      </c>
      <c r="L138" s="5">
        <v>-1.5071049232094118E-2</v>
      </c>
      <c r="N138" s="10">
        <f t="shared" si="8"/>
        <v>-1.683013201665718E-2</v>
      </c>
      <c r="O138" s="10">
        <f t="shared" si="9"/>
        <v>2.8325334369810911E-4</v>
      </c>
      <c r="P138" s="10">
        <f t="shared" si="10"/>
        <v>-4.7671911685987464E-6</v>
      </c>
      <c r="Q138" s="10">
        <f t="shared" si="11"/>
        <v>8.023245671615913E-8</v>
      </c>
    </row>
    <row r="139" spans="11:17" x14ac:dyDescent="0.3">
      <c r="K139" s="4">
        <v>39951</v>
      </c>
      <c r="L139" s="5">
        <v>3.2760154165431488E-2</v>
      </c>
      <c r="N139" s="10">
        <f t="shared" si="8"/>
        <v>3.1001071380868425E-2</v>
      </c>
      <c r="O139" s="10">
        <f t="shared" si="9"/>
        <v>9.6106642676169933E-4</v>
      </c>
      <c r="P139" s="10">
        <f t="shared" si="10"/>
        <v>2.9794088897795598E-5</v>
      </c>
      <c r="Q139" s="10">
        <f t="shared" si="11"/>
        <v>9.2364867664850082E-7</v>
      </c>
    </row>
    <row r="140" spans="11:17" x14ac:dyDescent="0.3">
      <c r="K140" s="4">
        <v>39944</v>
      </c>
      <c r="L140" s="5">
        <v>-4.2849035187287318E-2</v>
      </c>
      <c r="N140" s="10">
        <f t="shared" si="8"/>
        <v>-4.4608117971850381E-2</v>
      </c>
      <c r="O140" s="10">
        <f t="shared" si="9"/>
        <v>1.9898841889905211E-3</v>
      </c>
      <c r="P140" s="10">
        <f t="shared" si="10"/>
        <v>-8.8764988652808986E-5</v>
      </c>
      <c r="Q140" s="10">
        <f t="shared" si="11"/>
        <v>3.9596390855944642E-6</v>
      </c>
    </row>
    <row r="141" spans="11:17" x14ac:dyDescent="0.3">
      <c r="K141" s="4">
        <v>39937</v>
      </c>
      <c r="L141" s="5">
        <v>3.6013523445538771E-2</v>
      </c>
      <c r="N141" s="10">
        <f t="shared" si="8"/>
        <v>3.4254440660975709E-2</v>
      </c>
      <c r="O141" s="10">
        <f t="shared" si="9"/>
        <v>1.173366704996306E-3</v>
      </c>
      <c r="P141" s="10">
        <f t="shared" si="10"/>
        <v>4.0193020169860553E-5</v>
      </c>
      <c r="Q141" s="10">
        <f t="shared" si="11"/>
        <v>1.3767894243938882E-6</v>
      </c>
    </row>
    <row r="142" spans="11:17" x14ac:dyDescent="0.3">
      <c r="K142" s="4">
        <v>39930</v>
      </c>
      <c r="L142" s="5">
        <v>0.10563952543474728</v>
      </c>
      <c r="N142" s="10">
        <f t="shared" si="8"/>
        <v>0.10388044265018422</v>
      </c>
      <c r="O142" s="10">
        <f t="shared" si="9"/>
        <v>1.0791146365198212E-2</v>
      </c>
      <c r="P142" s="10">
        <f t="shared" si="10"/>
        <v>1.1209890611197167E-3</v>
      </c>
      <c r="Q142" s="10">
        <f t="shared" si="11"/>
        <v>1.1644883987513058E-4</v>
      </c>
    </row>
    <row r="143" spans="11:17" x14ac:dyDescent="0.3">
      <c r="K143" s="4">
        <v>39923</v>
      </c>
      <c r="L143" s="5">
        <v>-1.0453522032807954E-2</v>
      </c>
      <c r="N143" s="10">
        <f t="shared" si="8"/>
        <v>-1.2212604817371017E-2</v>
      </c>
      <c r="O143" s="10">
        <f t="shared" si="9"/>
        <v>1.4914771642527376E-4</v>
      </c>
      <c r="P143" s="10">
        <f t="shared" si="10"/>
        <v>-1.8214821201151846E-6</v>
      </c>
      <c r="Q143" s="10">
        <f t="shared" si="11"/>
        <v>2.2245041314873875E-8</v>
      </c>
    </row>
    <row r="144" spans="11:17" x14ac:dyDescent="0.3">
      <c r="K144" s="4">
        <v>39916</v>
      </c>
      <c r="L144" s="5">
        <v>4.1541038525963095E-2</v>
      </c>
      <c r="N144" s="10">
        <f t="shared" si="8"/>
        <v>3.9781955741400032E-2</v>
      </c>
      <c r="O144" s="10">
        <f t="shared" si="9"/>
        <v>1.582604002610711E-3</v>
      </c>
      <c r="P144" s="10">
        <f t="shared" si="10"/>
        <v>6.2959082388021838E-5</v>
      </c>
      <c r="Q144" s="10">
        <f t="shared" si="11"/>
        <v>2.504635429079443E-6</v>
      </c>
    </row>
    <row r="145" spans="11:17" x14ac:dyDescent="0.3">
      <c r="K145" s="4">
        <v>39909</v>
      </c>
      <c r="L145" s="5">
        <v>0.1014760147601476</v>
      </c>
      <c r="N145" s="10">
        <f t="shared" si="8"/>
        <v>9.9716931975584538E-2</v>
      </c>
      <c r="O145" s="10">
        <f t="shared" si="9"/>
        <v>9.9434665226233541E-3</v>
      </c>
      <c r="P145" s="10">
        <f t="shared" si="10"/>
        <v>9.9153197483793512E-4</v>
      </c>
      <c r="Q145" s="10">
        <f t="shared" si="11"/>
        <v>9.8872526486531371E-5</v>
      </c>
    </row>
    <row r="146" spans="11:17" x14ac:dyDescent="0.3">
      <c r="K146" s="4">
        <v>39902</v>
      </c>
      <c r="L146" s="5">
        <v>-7.508532423208189E-2</v>
      </c>
      <c r="N146" s="10">
        <f t="shared" si="8"/>
        <v>-7.6844407016644953E-2</v>
      </c>
      <c r="O146" s="10">
        <f t="shared" si="9"/>
        <v>5.9050628897397922E-3</v>
      </c>
      <c r="P146" s="10">
        <f t="shared" si="10"/>
        <v>-4.5377105615805022E-4</v>
      </c>
      <c r="Q146" s="10">
        <f t="shared" si="11"/>
        <v>3.4869767731782066E-5</v>
      </c>
    </row>
    <row r="147" spans="11:17" x14ac:dyDescent="0.3">
      <c r="K147" s="4">
        <v>39895</v>
      </c>
      <c r="L147" s="5">
        <v>1.2614480732676759E-2</v>
      </c>
      <c r="N147" s="10">
        <f t="shared" si="8"/>
        <v>1.0855397948113696E-2</v>
      </c>
      <c r="O147" s="10">
        <f t="shared" si="9"/>
        <v>1.1783966461191105E-4</v>
      </c>
      <c r="P147" s="10">
        <f t="shared" si="10"/>
        <v>1.2791964534345454E-6</v>
      </c>
      <c r="Q147" s="10">
        <f t="shared" si="11"/>
        <v>1.3886186555847681E-8</v>
      </c>
    </row>
    <row r="148" spans="11:17" x14ac:dyDescent="0.3">
      <c r="K148" s="4">
        <v>39888</v>
      </c>
      <c r="L148" s="5">
        <v>0.13292873923257634</v>
      </c>
      <c r="N148" s="10">
        <f t="shared" si="8"/>
        <v>0.13116965644801326</v>
      </c>
      <c r="O148" s="10">
        <f t="shared" si="9"/>
        <v>1.7205478772689829E-2</v>
      </c>
      <c r="P148" s="10">
        <f t="shared" si="10"/>
        <v>2.2568367396373096E-3</v>
      </c>
      <c r="Q148" s="10">
        <f t="shared" si="11"/>
        <v>2.960284997974803E-4</v>
      </c>
    </row>
    <row r="149" spans="11:17" x14ac:dyDescent="0.3">
      <c r="K149" s="4">
        <v>39881</v>
      </c>
      <c r="L149" s="5">
        <v>3.4426893479141261E-2</v>
      </c>
      <c r="N149" s="10">
        <f t="shared" si="8"/>
        <v>3.2667810694578199E-2</v>
      </c>
      <c r="O149" s="10">
        <f t="shared" si="9"/>
        <v>1.0671858555767978E-3</v>
      </c>
      <c r="P149" s="10">
        <f t="shared" si="10"/>
        <v>3.4862625505914303E-5</v>
      </c>
      <c r="Q149" s="10">
        <f t="shared" si="11"/>
        <v>1.1388856503431818E-6</v>
      </c>
    </row>
    <row r="150" spans="11:17" x14ac:dyDescent="0.3">
      <c r="K150" s="4">
        <v>39874</v>
      </c>
      <c r="L150" s="5">
        <v>-4.818812644564379E-2</v>
      </c>
      <c r="N150" s="10">
        <f t="shared" si="8"/>
        <v>-4.9947209230206853E-2</v>
      </c>
      <c r="O150" s="10">
        <f t="shared" si="9"/>
        <v>2.4947237098860604E-3</v>
      </c>
      <c r="P150" s="10">
        <f t="shared" si="10"/>
        <v>-1.2460448710923693E-4</v>
      </c>
      <c r="Q150" s="10">
        <f t="shared" si="11"/>
        <v>6.2236463886676688E-6</v>
      </c>
    </row>
    <row r="151" spans="11:17" x14ac:dyDescent="0.3">
      <c r="K151" s="4">
        <v>39867</v>
      </c>
      <c r="L151" s="5">
        <v>-9.9461898975872196E-2</v>
      </c>
      <c r="N151" s="10">
        <f t="shared" si="8"/>
        <v>-0.10122098176043526</v>
      </c>
      <c r="O151" s="10">
        <f t="shared" si="9"/>
        <v>1.0245687148546368E-2</v>
      </c>
      <c r="P151" s="10">
        <f t="shared" si="10"/>
        <v>-1.0370785119861378E-3</v>
      </c>
      <c r="Q151" s="10">
        <f t="shared" si="11"/>
        <v>1.049741051458882E-4</v>
      </c>
    </row>
    <row r="152" spans="11:17" x14ac:dyDescent="0.3">
      <c r="K152" s="4">
        <v>39860</v>
      </c>
      <c r="L152" s="5">
        <v>-5.6347256347256312E-2</v>
      </c>
      <c r="N152" s="10">
        <f t="shared" si="8"/>
        <v>-5.8106339131819375E-2</v>
      </c>
      <c r="O152" s="10">
        <f t="shared" si="9"/>
        <v>3.3763466473020038E-3</v>
      </c>
      <c r="P152" s="10">
        <f t="shared" si="10"/>
        <v>-1.9618714331471156E-4</v>
      </c>
      <c r="Q152" s="10">
        <f t="shared" si="11"/>
        <v>1.1399716682747481E-5</v>
      </c>
    </row>
    <row r="153" spans="11:17" x14ac:dyDescent="0.3">
      <c r="K153" s="4">
        <v>39853</v>
      </c>
      <c r="L153" s="5">
        <v>0.14841986455981943</v>
      </c>
      <c r="N153" s="10">
        <f t="shared" si="8"/>
        <v>0.14666078177525635</v>
      </c>
      <c r="O153" s="10">
        <f t="shared" si="9"/>
        <v>2.1509384910929366E-2</v>
      </c>
      <c r="P153" s="10">
        <f t="shared" si="10"/>
        <v>3.1545832065418035E-3</v>
      </c>
      <c r="Q153" s="10">
        <f t="shared" si="11"/>
        <v>4.626536392465159E-4</v>
      </c>
    </row>
    <row r="154" spans="11:17" x14ac:dyDescent="0.3">
      <c r="K154" s="4">
        <v>39846</v>
      </c>
      <c r="L154" s="5">
        <v>-3.6083408884859509E-2</v>
      </c>
      <c r="N154" s="10">
        <f t="shared" si="8"/>
        <v>-3.7842491669422572E-2</v>
      </c>
      <c r="O154" s="10">
        <f t="shared" si="9"/>
        <v>1.4320541757503167E-3</v>
      </c>
      <c r="P154" s="10">
        <f t="shared" si="10"/>
        <v>-5.4192498215993166E-5</v>
      </c>
      <c r="Q154" s="10">
        <f t="shared" si="11"/>
        <v>2.050779162283919E-6</v>
      </c>
    </row>
    <row r="155" spans="11:17" x14ac:dyDescent="0.3">
      <c r="K155" s="4">
        <v>39839</v>
      </c>
      <c r="L155" s="5">
        <v>-3.194663858170968E-2</v>
      </c>
      <c r="N155" s="10">
        <f t="shared" si="8"/>
        <v>-3.3705721366272742E-2</v>
      </c>
      <c r="O155" s="10">
        <f t="shared" si="9"/>
        <v>1.1360756528208148E-3</v>
      </c>
      <c r="P155" s="10">
        <f t="shared" si="10"/>
        <v>-3.8292249404984795E-5</v>
      </c>
      <c r="Q155" s="10">
        <f t="shared" si="11"/>
        <v>1.2906678889322406E-6</v>
      </c>
    </row>
    <row r="156" spans="11:17" x14ac:dyDescent="0.3">
      <c r="K156" s="4">
        <v>39832</v>
      </c>
      <c r="L156" s="5">
        <v>-6.0211151435169891E-2</v>
      </c>
      <c r="N156" s="10">
        <f t="shared" si="8"/>
        <v>-6.1970234219732953E-2</v>
      </c>
      <c r="O156" s="10">
        <f t="shared" si="9"/>
        <v>3.840309929248561E-3</v>
      </c>
      <c r="P156" s="10">
        <f t="shared" si="10"/>
        <v>-2.3798490579189942E-4</v>
      </c>
      <c r="Q156" s="10">
        <f t="shared" si="11"/>
        <v>1.4747980352685087E-5</v>
      </c>
    </row>
    <row r="157" spans="11:17" x14ac:dyDescent="0.3">
      <c r="K157" s="4">
        <v>39825</v>
      </c>
      <c r="L157" s="5">
        <v>-2.5401929260450245E-2</v>
      </c>
      <c r="N157" s="10">
        <f t="shared" si="8"/>
        <v>-2.7161012045013307E-2</v>
      </c>
      <c r="O157" s="10">
        <f t="shared" si="9"/>
        <v>7.3772057530935796E-4</v>
      </c>
      <c r="P157" s="10">
        <f t="shared" si="10"/>
        <v>-2.003723743183162E-5</v>
      </c>
      <c r="Q157" s="10">
        <f t="shared" si="11"/>
        <v>5.4423164723477005E-7</v>
      </c>
    </row>
    <row r="158" spans="11:17" ht="15" thickBot="1" x14ac:dyDescent="0.35">
      <c r="K158" s="6">
        <v>39818</v>
      </c>
    </row>
    <row r="263" spans="11:11" x14ac:dyDescent="0.3">
      <c r="K263" s="8"/>
    </row>
    <row r="264" spans="11:11" x14ac:dyDescent="0.3">
      <c r="K264" s="8"/>
    </row>
    <row r="265" spans="11:11" x14ac:dyDescent="0.3">
      <c r="K265" s="8"/>
    </row>
    <row r="266" spans="11:11" x14ac:dyDescent="0.3">
      <c r="K266" s="8"/>
    </row>
    <row r="267" spans="11:11" x14ac:dyDescent="0.3">
      <c r="K267" s="8"/>
    </row>
    <row r="268" spans="11:11" x14ac:dyDescent="0.3">
      <c r="K268" s="8"/>
    </row>
    <row r="269" spans="11:11" x14ac:dyDescent="0.3">
      <c r="K269" s="8"/>
    </row>
    <row r="270" spans="11:11" x14ac:dyDescent="0.3">
      <c r="K270" s="8"/>
    </row>
    <row r="271" spans="11:11" x14ac:dyDescent="0.3">
      <c r="K271" s="8"/>
    </row>
    <row r="272" spans="11:11" x14ac:dyDescent="0.3">
      <c r="K272" s="8"/>
    </row>
    <row r="273" spans="11:11" x14ac:dyDescent="0.3">
      <c r="K273" s="8"/>
    </row>
    <row r="274" spans="11:11" x14ac:dyDescent="0.3">
      <c r="K274" s="8"/>
    </row>
    <row r="275" spans="11:11" x14ac:dyDescent="0.3">
      <c r="K275" s="8"/>
    </row>
    <row r="276" spans="11:11" x14ac:dyDescent="0.3">
      <c r="K276" s="8"/>
    </row>
    <row r="277" spans="11:11" x14ac:dyDescent="0.3">
      <c r="K277" s="8"/>
    </row>
    <row r="278" spans="11:11" x14ac:dyDescent="0.3">
      <c r="K278" s="8"/>
    </row>
    <row r="279" spans="11:11" x14ac:dyDescent="0.3">
      <c r="K279" s="8"/>
    </row>
    <row r="280" spans="11:11" x14ac:dyDescent="0.3">
      <c r="K280" s="8"/>
    </row>
    <row r="281" spans="11:11" x14ac:dyDescent="0.3">
      <c r="K281" s="8"/>
    </row>
    <row r="282" spans="11:11" x14ac:dyDescent="0.3">
      <c r="K282" s="8"/>
    </row>
    <row r="283" spans="11:11" x14ac:dyDescent="0.3">
      <c r="K283" s="8"/>
    </row>
    <row r="284" spans="11:11" x14ac:dyDescent="0.3">
      <c r="K284" s="8"/>
    </row>
    <row r="285" spans="11:11" x14ac:dyDescent="0.3">
      <c r="K285" s="8"/>
    </row>
    <row r="286" spans="11:11" x14ac:dyDescent="0.3">
      <c r="K286" s="8"/>
    </row>
    <row r="287" spans="11:11" x14ac:dyDescent="0.3">
      <c r="K287" s="8"/>
    </row>
    <row r="288" spans="11:11" x14ac:dyDescent="0.3">
      <c r="K288" s="8"/>
    </row>
    <row r="289" spans="11:11" x14ac:dyDescent="0.3">
      <c r="K289" s="8"/>
    </row>
    <row r="290" spans="11:11" x14ac:dyDescent="0.3">
      <c r="K290" s="8"/>
    </row>
    <row r="291" spans="11:11" x14ac:dyDescent="0.3">
      <c r="K291" s="8"/>
    </row>
    <row r="292" spans="11:11" x14ac:dyDescent="0.3">
      <c r="K292" s="8"/>
    </row>
    <row r="293" spans="11:11" x14ac:dyDescent="0.3">
      <c r="K293" s="8"/>
    </row>
    <row r="294" spans="11:11" x14ac:dyDescent="0.3">
      <c r="K294" s="8"/>
    </row>
    <row r="295" spans="11:11" x14ac:dyDescent="0.3">
      <c r="K295" s="8"/>
    </row>
    <row r="296" spans="11:11" x14ac:dyDescent="0.3">
      <c r="K296" s="8"/>
    </row>
    <row r="297" spans="11:11" x14ac:dyDescent="0.3">
      <c r="K297" s="8"/>
    </row>
    <row r="298" spans="11:11" x14ac:dyDescent="0.3">
      <c r="K298" s="8"/>
    </row>
    <row r="299" spans="11:11" x14ac:dyDescent="0.3">
      <c r="K299" s="8"/>
    </row>
    <row r="300" spans="11:11" x14ac:dyDescent="0.3">
      <c r="K300" s="8"/>
    </row>
    <row r="301" spans="11:11" x14ac:dyDescent="0.3">
      <c r="K301" s="8"/>
    </row>
    <row r="302" spans="11:11" x14ac:dyDescent="0.3">
      <c r="K302" s="8"/>
    </row>
    <row r="303" spans="11:11" x14ac:dyDescent="0.3">
      <c r="K303" s="8"/>
    </row>
    <row r="304" spans="11:11" x14ac:dyDescent="0.3">
      <c r="K304" s="8"/>
    </row>
    <row r="305" spans="11:11" x14ac:dyDescent="0.3">
      <c r="K305" s="8"/>
    </row>
    <row r="306" spans="11:11" x14ac:dyDescent="0.3">
      <c r="K306" s="8"/>
    </row>
    <row r="307" spans="11:11" x14ac:dyDescent="0.3">
      <c r="K307" s="8"/>
    </row>
    <row r="308" spans="11:11" x14ac:dyDescent="0.3">
      <c r="K308" s="8"/>
    </row>
    <row r="309" spans="11:11" x14ac:dyDescent="0.3">
      <c r="K309" s="8"/>
    </row>
    <row r="310" spans="11:11" x14ac:dyDescent="0.3">
      <c r="K310" s="8"/>
    </row>
    <row r="311" spans="11:11" x14ac:dyDescent="0.3">
      <c r="K311" s="8"/>
    </row>
    <row r="312" spans="11:11" x14ac:dyDescent="0.3">
      <c r="K312" s="8"/>
    </row>
    <row r="313" spans="11:11" x14ac:dyDescent="0.3">
      <c r="K313" s="8"/>
    </row>
    <row r="314" spans="11:11" x14ac:dyDescent="0.3">
      <c r="K314" s="8"/>
    </row>
    <row r="315" spans="11:11" x14ac:dyDescent="0.3">
      <c r="K315" s="8"/>
    </row>
    <row r="316" spans="11:11" x14ac:dyDescent="0.3">
      <c r="K316" s="8"/>
    </row>
    <row r="317" spans="11:11" x14ac:dyDescent="0.3">
      <c r="K317" s="8"/>
    </row>
    <row r="318" spans="11:11" x14ac:dyDescent="0.3">
      <c r="K318" s="8"/>
    </row>
    <row r="319" spans="11:11" x14ac:dyDescent="0.3">
      <c r="K319" s="8"/>
    </row>
    <row r="320" spans="11:11" x14ac:dyDescent="0.3">
      <c r="K320" s="8"/>
    </row>
    <row r="321" spans="11:11" x14ac:dyDescent="0.3">
      <c r="K321" s="8"/>
    </row>
    <row r="322" spans="11:11" x14ac:dyDescent="0.3">
      <c r="K322" s="8"/>
    </row>
    <row r="323" spans="11:11" x14ac:dyDescent="0.3">
      <c r="K323" s="8"/>
    </row>
    <row r="324" spans="11:11" x14ac:dyDescent="0.3">
      <c r="K324" s="8"/>
    </row>
    <row r="325" spans="11:11" x14ac:dyDescent="0.3">
      <c r="K325" s="8"/>
    </row>
    <row r="326" spans="11:11" x14ac:dyDescent="0.3">
      <c r="K326" s="8"/>
    </row>
    <row r="327" spans="11:11" x14ac:dyDescent="0.3">
      <c r="K327" s="8"/>
    </row>
    <row r="328" spans="11:11" x14ac:dyDescent="0.3">
      <c r="K328" s="8"/>
    </row>
    <row r="329" spans="11:11" x14ac:dyDescent="0.3">
      <c r="K329" s="8"/>
    </row>
    <row r="330" spans="11:11" x14ac:dyDescent="0.3">
      <c r="K330" s="8"/>
    </row>
    <row r="331" spans="11:11" x14ac:dyDescent="0.3">
      <c r="K331" s="8"/>
    </row>
    <row r="332" spans="11:11" x14ac:dyDescent="0.3">
      <c r="K332" s="8"/>
    </row>
    <row r="333" spans="11:11" x14ac:dyDescent="0.3">
      <c r="K333" s="8"/>
    </row>
    <row r="334" spans="11:11" x14ac:dyDescent="0.3">
      <c r="K334" s="8"/>
    </row>
    <row r="335" spans="11:11" x14ac:dyDescent="0.3">
      <c r="K335" s="8"/>
    </row>
    <row r="336" spans="11:11" x14ac:dyDescent="0.3">
      <c r="K336" s="8"/>
    </row>
    <row r="337" spans="11:11" x14ac:dyDescent="0.3">
      <c r="K337" s="8"/>
    </row>
    <row r="338" spans="11:11" x14ac:dyDescent="0.3">
      <c r="K338" s="8"/>
    </row>
    <row r="339" spans="11:11" x14ac:dyDescent="0.3">
      <c r="K339" s="8"/>
    </row>
    <row r="340" spans="11:11" x14ac:dyDescent="0.3">
      <c r="K340" s="8"/>
    </row>
    <row r="341" spans="11:11" x14ac:dyDescent="0.3">
      <c r="K341" s="8"/>
    </row>
    <row r="342" spans="11:11" x14ac:dyDescent="0.3">
      <c r="K342" s="8"/>
    </row>
    <row r="343" spans="11:11" x14ac:dyDescent="0.3">
      <c r="K343" s="8"/>
    </row>
    <row r="344" spans="11:11" x14ac:dyDescent="0.3">
      <c r="K344" s="8"/>
    </row>
    <row r="345" spans="11:11" x14ac:dyDescent="0.3">
      <c r="K345" s="8"/>
    </row>
    <row r="346" spans="11:11" x14ac:dyDescent="0.3">
      <c r="K346" s="8"/>
    </row>
    <row r="347" spans="11:11" x14ac:dyDescent="0.3">
      <c r="K347" s="8"/>
    </row>
    <row r="348" spans="11:11" x14ac:dyDescent="0.3">
      <c r="K348" s="8"/>
    </row>
    <row r="349" spans="11:11" x14ac:dyDescent="0.3">
      <c r="K349" s="8"/>
    </row>
    <row r="350" spans="11:11" x14ac:dyDescent="0.3">
      <c r="K350" s="8"/>
    </row>
    <row r="351" spans="11:11" x14ac:dyDescent="0.3">
      <c r="K351" s="8"/>
    </row>
    <row r="352" spans="11:11" x14ac:dyDescent="0.3">
      <c r="K352" s="8"/>
    </row>
    <row r="353" spans="11:11" x14ac:dyDescent="0.3">
      <c r="K353" s="8"/>
    </row>
    <row r="354" spans="11:11" x14ac:dyDescent="0.3">
      <c r="K354" s="8"/>
    </row>
    <row r="355" spans="11:11" x14ac:dyDescent="0.3">
      <c r="K355" s="8"/>
    </row>
    <row r="356" spans="11:11" x14ac:dyDescent="0.3">
      <c r="K356" s="8"/>
    </row>
    <row r="357" spans="11:11" x14ac:dyDescent="0.3">
      <c r="K357" s="8"/>
    </row>
    <row r="358" spans="11:11" x14ac:dyDescent="0.3">
      <c r="K358" s="8"/>
    </row>
    <row r="359" spans="11:11" x14ac:dyDescent="0.3">
      <c r="K359" s="8"/>
    </row>
    <row r="360" spans="11:11" x14ac:dyDescent="0.3">
      <c r="K360" s="8"/>
    </row>
    <row r="361" spans="11:11" x14ac:dyDescent="0.3">
      <c r="K361" s="8"/>
    </row>
    <row r="362" spans="11:11" x14ac:dyDescent="0.3">
      <c r="K362" s="8"/>
    </row>
    <row r="363" spans="11:11" x14ac:dyDescent="0.3">
      <c r="K363" s="8"/>
    </row>
    <row r="364" spans="11:11" x14ac:dyDescent="0.3">
      <c r="K364" s="8"/>
    </row>
    <row r="365" spans="11:11" x14ac:dyDescent="0.3">
      <c r="K365" s="8"/>
    </row>
    <row r="366" spans="11:11" x14ac:dyDescent="0.3">
      <c r="K366" s="8"/>
    </row>
    <row r="367" spans="11:11" x14ac:dyDescent="0.3">
      <c r="K367" s="8"/>
    </row>
    <row r="368" spans="11:11" x14ac:dyDescent="0.3">
      <c r="K368" s="8"/>
    </row>
    <row r="369" spans="11:11" x14ac:dyDescent="0.3">
      <c r="K369" s="8"/>
    </row>
    <row r="370" spans="11:11" x14ac:dyDescent="0.3">
      <c r="K370" s="8"/>
    </row>
    <row r="371" spans="11:11" x14ac:dyDescent="0.3">
      <c r="K371" s="8"/>
    </row>
    <row r="372" spans="11:11" x14ac:dyDescent="0.3">
      <c r="K372" s="8"/>
    </row>
    <row r="373" spans="11:11" x14ac:dyDescent="0.3">
      <c r="K373" s="8"/>
    </row>
    <row r="374" spans="11:11" x14ac:dyDescent="0.3">
      <c r="K374" s="8"/>
    </row>
    <row r="375" spans="11:11" x14ac:dyDescent="0.3">
      <c r="K375" s="8"/>
    </row>
    <row r="376" spans="11:11" x14ac:dyDescent="0.3">
      <c r="K376" s="8"/>
    </row>
    <row r="377" spans="11:11" x14ac:dyDescent="0.3">
      <c r="K377" s="8"/>
    </row>
    <row r="378" spans="11:11" x14ac:dyDescent="0.3">
      <c r="K378" s="8"/>
    </row>
    <row r="379" spans="11:11" x14ac:dyDescent="0.3">
      <c r="K379" s="8"/>
    </row>
    <row r="380" spans="11:11" x14ac:dyDescent="0.3">
      <c r="K380" s="8"/>
    </row>
    <row r="381" spans="11:11" x14ac:dyDescent="0.3">
      <c r="K381" s="8"/>
    </row>
    <row r="382" spans="11:11" x14ac:dyDescent="0.3">
      <c r="K382" s="8"/>
    </row>
    <row r="383" spans="11:11" x14ac:dyDescent="0.3">
      <c r="K383" s="8"/>
    </row>
    <row r="384" spans="11:11" x14ac:dyDescent="0.3">
      <c r="K384" s="8"/>
    </row>
    <row r="385" spans="11:11" x14ac:dyDescent="0.3">
      <c r="K385" s="8"/>
    </row>
    <row r="386" spans="11:11" x14ac:dyDescent="0.3">
      <c r="K386" s="8"/>
    </row>
    <row r="387" spans="11:11" x14ac:dyDescent="0.3">
      <c r="K387" s="8"/>
    </row>
    <row r="388" spans="11:11" x14ac:dyDescent="0.3">
      <c r="K388" s="8"/>
    </row>
    <row r="389" spans="11:11" x14ac:dyDescent="0.3">
      <c r="K389" s="8"/>
    </row>
    <row r="390" spans="11:11" x14ac:dyDescent="0.3">
      <c r="K390" s="8"/>
    </row>
    <row r="391" spans="11:11" x14ac:dyDescent="0.3">
      <c r="K391" s="8"/>
    </row>
    <row r="392" spans="11:11" x14ac:dyDescent="0.3">
      <c r="K392" s="8"/>
    </row>
    <row r="393" spans="11:11" x14ac:dyDescent="0.3">
      <c r="K393" s="8"/>
    </row>
    <row r="394" spans="11:11" x14ac:dyDescent="0.3">
      <c r="K394" s="8"/>
    </row>
    <row r="395" spans="11:11" x14ac:dyDescent="0.3">
      <c r="K395" s="8"/>
    </row>
    <row r="396" spans="11:11" x14ac:dyDescent="0.3">
      <c r="K396" s="8"/>
    </row>
    <row r="397" spans="11:11" x14ac:dyDescent="0.3">
      <c r="K397" s="8"/>
    </row>
    <row r="398" spans="11:11" x14ac:dyDescent="0.3">
      <c r="K398" s="8"/>
    </row>
    <row r="399" spans="11:11" x14ac:dyDescent="0.3">
      <c r="K399" s="8"/>
    </row>
    <row r="400" spans="11:11" x14ac:dyDescent="0.3">
      <c r="K400" s="8"/>
    </row>
    <row r="401" spans="11:11" x14ac:dyDescent="0.3">
      <c r="K401" s="8"/>
    </row>
    <row r="402" spans="11:11" x14ac:dyDescent="0.3">
      <c r="K402" s="8"/>
    </row>
    <row r="403" spans="11:11" x14ac:dyDescent="0.3">
      <c r="K403" s="8"/>
    </row>
    <row r="404" spans="11:11" x14ac:dyDescent="0.3">
      <c r="K404" s="8"/>
    </row>
    <row r="405" spans="11:11" x14ac:dyDescent="0.3">
      <c r="K405" s="8"/>
    </row>
    <row r="406" spans="11:11" x14ac:dyDescent="0.3">
      <c r="K406" s="8"/>
    </row>
    <row r="407" spans="11:11" x14ac:dyDescent="0.3">
      <c r="K407" s="8"/>
    </row>
    <row r="408" spans="11:11" x14ac:dyDescent="0.3">
      <c r="K408" s="8"/>
    </row>
    <row r="409" spans="11:11" x14ac:dyDescent="0.3">
      <c r="K409" s="8"/>
    </row>
    <row r="410" spans="11:11" x14ac:dyDescent="0.3">
      <c r="K410" s="8"/>
    </row>
    <row r="411" spans="11:11" x14ac:dyDescent="0.3">
      <c r="K411" s="8"/>
    </row>
    <row r="412" spans="11:11" x14ac:dyDescent="0.3">
      <c r="K412" s="8"/>
    </row>
    <row r="413" spans="11:11" x14ac:dyDescent="0.3">
      <c r="K413" s="8"/>
    </row>
    <row r="414" spans="11:11" x14ac:dyDescent="0.3">
      <c r="K414" s="8"/>
    </row>
    <row r="415" spans="11:11" x14ac:dyDescent="0.3">
      <c r="K415" s="8"/>
    </row>
    <row r="416" spans="11:11" x14ac:dyDescent="0.3">
      <c r="K416" s="8"/>
    </row>
    <row r="417" spans="11:11" x14ac:dyDescent="0.3">
      <c r="K417" s="8"/>
    </row>
    <row r="418" spans="11:11" x14ac:dyDescent="0.3">
      <c r="K418" s="8"/>
    </row>
    <row r="419" spans="11:11" x14ac:dyDescent="0.3">
      <c r="K419" s="8"/>
    </row>
    <row r="420" spans="11:11" x14ac:dyDescent="0.3">
      <c r="K420" s="8"/>
    </row>
    <row r="421" spans="11:11" x14ac:dyDescent="0.3">
      <c r="K421" s="8"/>
    </row>
    <row r="422" spans="11:11" x14ac:dyDescent="0.3">
      <c r="K422" s="8"/>
    </row>
    <row r="423" spans="11:11" x14ac:dyDescent="0.3">
      <c r="K423" s="8"/>
    </row>
    <row r="424" spans="11:11" x14ac:dyDescent="0.3">
      <c r="K424" s="8"/>
    </row>
    <row r="425" spans="11:11" x14ac:dyDescent="0.3">
      <c r="K425" s="8"/>
    </row>
    <row r="426" spans="11:11" x14ac:dyDescent="0.3">
      <c r="K426" s="8"/>
    </row>
    <row r="427" spans="11:11" x14ac:dyDescent="0.3">
      <c r="K427" s="8"/>
    </row>
    <row r="428" spans="11:11" x14ac:dyDescent="0.3">
      <c r="K428" s="8"/>
    </row>
    <row r="429" spans="11:11" x14ac:dyDescent="0.3">
      <c r="K429" s="8"/>
    </row>
    <row r="430" spans="11:11" x14ac:dyDescent="0.3">
      <c r="K430" s="8"/>
    </row>
    <row r="431" spans="11:11" x14ac:dyDescent="0.3">
      <c r="K431" s="8"/>
    </row>
    <row r="432" spans="11:11" x14ac:dyDescent="0.3">
      <c r="K432" s="8"/>
    </row>
    <row r="433" spans="11:11" x14ac:dyDescent="0.3">
      <c r="K433" s="8"/>
    </row>
    <row r="434" spans="11:11" x14ac:dyDescent="0.3">
      <c r="K434" s="8"/>
    </row>
    <row r="435" spans="11:11" x14ac:dyDescent="0.3">
      <c r="K435" s="8"/>
    </row>
    <row r="436" spans="11:11" x14ac:dyDescent="0.3">
      <c r="K436" s="8"/>
    </row>
    <row r="437" spans="11:11" x14ac:dyDescent="0.3">
      <c r="K437" s="8"/>
    </row>
    <row r="438" spans="11:11" x14ac:dyDescent="0.3">
      <c r="K438" s="8"/>
    </row>
    <row r="439" spans="11:11" x14ac:dyDescent="0.3">
      <c r="K439" s="8"/>
    </row>
    <row r="440" spans="11:11" x14ac:dyDescent="0.3">
      <c r="K440" s="8"/>
    </row>
    <row r="441" spans="11:11" x14ac:dyDescent="0.3">
      <c r="K441" s="8"/>
    </row>
    <row r="442" spans="11:11" x14ac:dyDescent="0.3">
      <c r="K442" s="8"/>
    </row>
    <row r="443" spans="11:11" x14ac:dyDescent="0.3">
      <c r="K443" s="8"/>
    </row>
    <row r="444" spans="11:11" x14ac:dyDescent="0.3">
      <c r="K444" s="8"/>
    </row>
    <row r="445" spans="11:11" x14ac:dyDescent="0.3">
      <c r="K445" s="8"/>
    </row>
    <row r="446" spans="11:11" x14ac:dyDescent="0.3">
      <c r="K446" s="8"/>
    </row>
    <row r="447" spans="11:11" x14ac:dyDescent="0.3">
      <c r="K447" s="8"/>
    </row>
    <row r="448" spans="11:11" x14ac:dyDescent="0.3">
      <c r="K448" s="8"/>
    </row>
    <row r="449" spans="11:11" x14ac:dyDescent="0.3">
      <c r="K449" s="8"/>
    </row>
    <row r="450" spans="11:11" x14ac:dyDescent="0.3">
      <c r="K450" s="8"/>
    </row>
    <row r="451" spans="11:11" x14ac:dyDescent="0.3">
      <c r="K451" s="8"/>
    </row>
    <row r="452" spans="11:11" x14ac:dyDescent="0.3">
      <c r="K452" s="8"/>
    </row>
    <row r="453" spans="11:11" x14ac:dyDescent="0.3">
      <c r="K453" s="8"/>
    </row>
    <row r="454" spans="11:11" x14ac:dyDescent="0.3">
      <c r="K454" s="8"/>
    </row>
    <row r="455" spans="11:11" x14ac:dyDescent="0.3">
      <c r="K455" s="8"/>
    </row>
    <row r="456" spans="11:11" x14ac:dyDescent="0.3">
      <c r="K456" s="8"/>
    </row>
    <row r="457" spans="11:11" x14ac:dyDescent="0.3">
      <c r="K457" s="8"/>
    </row>
    <row r="458" spans="11:11" x14ac:dyDescent="0.3">
      <c r="K458" s="8"/>
    </row>
    <row r="459" spans="11:11" x14ac:dyDescent="0.3">
      <c r="K459" s="8"/>
    </row>
    <row r="460" spans="11:11" x14ac:dyDescent="0.3">
      <c r="K460" s="8"/>
    </row>
    <row r="461" spans="11:11" x14ac:dyDescent="0.3">
      <c r="K461" s="8"/>
    </row>
    <row r="462" spans="11:11" x14ac:dyDescent="0.3">
      <c r="K462" s="8"/>
    </row>
    <row r="463" spans="11:11" x14ac:dyDescent="0.3">
      <c r="K463" s="8"/>
    </row>
    <row r="464" spans="11:11" x14ac:dyDescent="0.3">
      <c r="K464" s="8"/>
    </row>
    <row r="465" spans="11:11" x14ac:dyDescent="0.3">
      <c r="K465" s="8"/>
    </row>
    <row r="466" spans="11:11" x14ac:dyDescent="0.3">
      <c r="K466" s="8"/>
    </row>
    <row r="467" spans="11:11" x14ac:dyDescent="0.3">
      <c r="K467" s="8"/>
    </row>
    <row r="468" spans="11:11" x14ac:dyDescent="0.3">
      <c r="K468" s="8"/>
    </row>
    <row r="469" spans="11:11" x14ac:dyDescent="0.3">
      <c r="K469" s="8"/>
    </row>
    <row r="470" spans="11:11" x14ac:dyDescent="0.3">
      <c r="K470" s="8"/>
    </row>
    <row r="471" spans="11:11" x14ac:dyDescent="0.3">
      <c r="K471" s="8"/>
    </row>
    <row r="472" spans="11:11" x14ac:dyDescent="0.3">
      <c r="K472" s="8"/>
    </row>
    <row r="473" spans="11:11" x14ac:dyDescent="0.3">
      <c r="K473" s="8"/>
    </row>
    <row r="474" spans="11:11" x14ac:dyDescent="0.3">
      <c r="K474" s="8"/>
    </row>
    <row r="475" spans="11:11" x14ac:dyDescent="0.3">
      <c r="K475" s="8"/>
    </row>
    <row r="476" spans="11:11" x14ac:dyDescent="0.3">
      <c r="K476" s="8"/>
    </row>
    <row r="477" spans="11:11" x14ac:dyDescent="0.3">
      <c r="K477" s="8"/>
    </row>
    <row r="478" spans="11:11" x14ac:dyDescent="0.3">
      <c r="K478" s="8"/>
    </row>
    <row r="479" spans="11:11" x14ac:dyDescent="0.3">
      <c r="K479" s="8"/>
    </row>
    <row r="480" spans="11:11" x14ac:dyDescent="0.3">
      <c r="K480" s="8"/>
    </row>
    <row r="481" spans="11:11" x14ac:dyDescent="0.3">
      <c r="K481" s="8"/>
    </row>
    <row r="482" spans="11:11" x14ac:dyDescent="0.3">
      <c r="K482" s="8"/>
    </row>
    <row r="483" spans="11:11" x14ac:dyDescent="0.3">
      <c r="K483" s="8"/>
    </row>
    <row r="484" spans="11:11" x14ac:dyDescent="0.3">
      <c r="K484" s="8"/>
    </row>
    <row r="485" spans="11:11" x14ac:dyDescent="0.3">
      <c r="K485" s="8"/>
    </row>
    <row r="486" spans="11:11" x14ac:dyDescent="0.3">
      <c r="K486" s="8"/>
    </row>
    <row r="487" spans="11:11" x14ac:dyDescent="0.3">
      <c r="K487" s="8"/>
    </row>
    <row r="488" spans="11:11" x14ac:dyDescent="0.3">
      <c r="K488" s="8"/>
    </row>
    <row r="489" spans="11:11" x14ac:dyDescent="0.3">
      <c r="K489" s="8"/>
    </row>
    <row r="490" spans="11:11" x14ac:dyDescent="0.3">
      <c r="K490" s="8"/>
    </row>
    <row r="491" spans="11:11" x14ac:dyDescent="0.3">
      <c r="K491" s="8"/>
    </row>
    <row r="492" spans="11:11" x14ac:dyDescent="0.3">
      <c r="K492" s="8"/>
    </row>
    <row r="493" spans="11:11" x14ac:dyDescent="0.3">
      <c r="K493" s="8"/>
    </row>
    <row r="494" spans="11:11" x14ac:dyDescent="0.3">
      <c r="K494" s="8"/>
    </row>
    <row r="495" spans="11:11" x14ac:dyDescent="0.3">
      <c r="K495" s="8"/>
    </row>
    <row r="496" spans="11:11" x14ac:dyDescent="0.3">
      <c r="K496" s="8"/>
    </row>
    <row r="497" spans="11:11" x14ac:dyDescent="0.3">
      <c r="K497" s="8"/>
    </row>
    <row r="498" spans="11:11" x14ac:dyDescent="0.3">
      <c r="K498" s="8"/>
    </row>
    <row r="499" spans="11:11" x14ac:dyDescent="0.3">
      <c r="K499" s="8"/>
    </row>
    <row r="500" spans="11:11" x14ac:dyDescent="0.3">
      <c r="K500" s="8"/>
    </row>
    <row r="501" spans="11:11" x14ac:dyDescent="0.3">
      <c r="K501" s="8"/>
    </row>
    <row r="502" spans="11:11" x14ac:dyDescent="0.3">
      <c r="K502" s="8"/>
    </row>
    <row r="503" spans="11:11" x14ac:dyDescent="0.3">
      <c r="K503" s="8"/>
    </row>
    <row r="504" spans="11:11" x14ac:dyDescent="0.3">
      <c r="K504" s="8"/>
    </row>
    <row r="505" spans="11:11" x14ac:dyDescent="0.3">
      <c r="K505" s="8"/>
    </row>
    <row r="506" spans="11:11" x14ac:dyDescent="0.3">
      <c r="K506" s="8"/>
    </row>
    <row r="507" spans="11:11" x14ac:dyDescent="0.3">
      <c r="K507" s="8"/>
    </row>
    <row r="508" spans="11:11" x14ac:dyDescent="0.3">
      <c r="K508" s="8"/>
    </row>
    <row r="509" spans="11:11" x14ac:dyDescent="0.3">
      <c r="K509" s="8"/>
    </row>
    <row r="510" spans="11:11" x14ac:dyDescent="0.3">
      <c r="K510" s="8"/>
    </row>
    <row r="511" spans="11:11" x14ac:dyDescent="0.3">
      <c r="K511" s="8"/>
    </row>
    <row r="512" spans="11:11" x14ac:dyDescent="0.3">
      <c r="K512" s="8"/>
    </row>
    <row r="513" spans="11:11" x14ac:dyDescent="0.3">
      <c r="K513" s="8"/>
    </row>
    <row r="514" spans="11:11" x14ac:dyDescent="0.3">
      <c r="K514" s="8"/>
    </row>
    <row r="515" spans="11:11" x14ac:dyDescent="0.3">
      <c r="K515" s="8"/>
    </row>
    <row r="516" spans="11:11" x14ac:dyDescent="0.3">
      <c r="K516" s="8"/>
    </row>
    <row r="517" spans="11:11" x14ac:dyDescent="0.3">
      <c r="K517" s="8"/>
    </row>
    <row r="518" spans="11:11" x14ac:dyDescent="0.3">
      <c r="K518" s="8"/>
    </row>
    <row r="519" spans="11:11" x14ac:dyDescent="0.3">
      <c r="K519" s="8"/>
    </row>
    <row r="520" spans="11:11" x14ac:dyDescent="0.3">
      <c r="K520" s="8"/>
    </row>
    <row r="521" spans="11:11" x14ac:dyDescent="0.3">
      <c r="K521" s="8"/>
    </row>
    <row r="522" spans="11:11" x14ac:dyDescent="0.3">
      <c r="K522" s="8"/>
    </row>
    <row r="523" spans="11:11" x14ac:dyDescent="0.3">
      <c r="K523" s="8"/>
    </row>
    <row r="524" spans="11:11" x14ac:dyDescent="0.3">
      <c r="K524" s="8"/>
    </row>
    <row r="525" spans="11:11" x14ac:dyDescent="0.3">
      <c r="K525" s="8"/>
    </row>
    <row r="526" spans="11:11" x14ac:dyDescent="0.3">
      <c r="K526" s="8"/>
    </row>
    <row r="527" spans="11:11" x14ac:dyDescent="0.3">
      <c r="K527" s="8"/>
    </row>
    <row r="528" spans="11:11" x14ac:dyDescent="0.3">
      <c r="K528" s="8"/>
    </row>
    <row r="529" spans="11:11" x14ac:dyDescent="0.3">
      <c r="K529" s="8"/>
    </row>
    <row r="530" spans="11:11" x14ac:dyDescent="0.3">
      <c r="K530" s="8"/>
    </row>
    <row r="531" spans="11:11" x14ac:dyDescent="0.3">
      <c r="K531" s="8"/>
    </row>
    <row r="532" spans="11:11" x14ac:dyDescent="0.3">
      <c r="K532" s="8"/>
    </row>
    <row r="533" spans="11:11" x14ac:dyDescent="0.3">
      <c r="K533" s="8"/>
    </row>
    <row r="534" spans="11:11" x14ac:dyDescent="0.3">
      <c r="K534" s="8"/>
    </row>
    <row r="535" spans="11:11" x14ac:dyDescent="0.3">
      <c r="K535" s="8"/>
    </row>
    <row r="536" spans="11:11" x14ac:dyDescent="0.3">
      <c r="K536" s="8"/>
    </row>
    <row r="537" spans="11:11" x14ac:dyDescent="0.3">
      <c r="K537" s="8"/>
    </row>
    <row r="538" spans="11:11" x14ac:dyDescent="0.3">
      <c r="K538" s="8"/>
    </row>
    <row r="539" spans="11:11" x14ac:dyDescent="0.3">
      <c r="K539" s="8"/>
    </row>
    <row r="540" spans="11:11" x14ac:dyDescent="0.3">
      <c r="K540" s="8"/>
    </row>
    <row r="541" spans="11:11" x14ac:dyDescent="0.3">
      <c r="K541" s="8"/>
    </row>
    <row r="542" spans="11:11" x14ac:dyDescent="0.3">
      <c r="K542" s="8"/>
    </row>
    <row r="543" spans="11:11" x14ac:dyDescent="0.3">
      <c r="K543" s="8"/>
    </row>
    <row r="544" spans="11:11" x14ac:dyDescent="0.3">
      <c r="K544" s="8"/>
    </row>
    <row r="545" spans="11:11" x14ac:dyDescent="0.3">
      <c r="K545" s="8"/>
    </row>
    <row r="546" spans="11:11" x14ac:dyDescent="0.3">
      <c r="K546" s="8"/>
    </row>
    <row r="547" spans="11:11" x14ac:dyDescent="0.3">
      <c r="K547" s="8"/>
    </row>
    <row r="548" spans="11:11" x14ac:dyDescent="0.3">
      <c r="K548" s="8"/>
    </row>
    <row r="549" spans="11:11" x14ac:dyDescent="0.3">
      <c r="K549" s="8"/>
    </row>
    <row r="550" spans="11:11" x14ac:dyDescent="0.3">
      <c r="K550" s="8"/>
    </row>
    <row r="551" spans="11:11" x14ac:dyDescent="0.3">
      <c r="K551" s="8"/>
    </row>
    <row r="552" spans="11:11" x14ac:dyDescent="0.3">
      <c r="K552" s="8"/>
    </row>
    <row r="553" spans="11:11" x14ac:dyDescent="0.3">
      <c r="K553" s="8"/>
    </row>
    <row r="554" spans="11:11" x14ac:dyDescent="0.3">
      <c r="K554" s="8"/>
    </row>
    <row r="555" spans="11:11" x14ac:dyDescent="0.3">
      <c r="K555" s="8"/>
    </row>
    <row r="556" spans="11:11" x14ac:dyDescent="0.3">
      <c r="K556" s="8"/>
    </row>
    <row r="557" spans="11:11" x14ac:dyDescent="0.3">
      <c r="K557" s="8"/>
    </row>
    <row r="558" spans="11:11" x14ac:dyDescent="0.3">
      <c r="K558" s="8"/>
    </row>
    <row r="559" spans="11:11" x14ac:dyDescent="0.3">
      <c r="K559" s="8"/>
    </row>
    <row r="560" spans="11:11" x14ac:dyDescent="0.3">
      <c r="K560" s="8"/>
    </row>
    <row r="561" spans="11:11" x14ac:dyDescent="0.3">
      <c r="K561" s="8"/>
    </row>
    <row r="562" spans="11:11" x14ac:dyDescent="0.3">
      <c r="K562" s="8"/>
    </row>
    <row r="563" spans="11:11" x14ac:dyDescent="0.3">
      <c r="K563" s="8"/>
    </row>
    <row r="564" spans="11:11" x14ac:dyDescent="0.3">
      <c r="K564" s="8"/>
    </row>
    <row r="565" spans="11:11" x14ac:dyDescent="0.3">
      <c r="K565" s="8"/>
    </row>
    <row r="566" spans="11:11" x14ac:dyDescent="0.3">
      <c r="K566" s="8"/>
    </row>
    <row r="567" spans="11:11" x14ac:dyDescent="0.3">
      <c r="K567" s="8"/>
    </row>
    <row r="568" spans="11:11" x14ac:dyDescent="0.3">
      <c r="K568" s="8"/>
    </row>
    <row r="569" spans="11:11" x14ac:dyDescent="0.3">
      <c r="K569" s="8"/>
    </row>
    <row r="570" spans="11:11" x14ac:dyDescent="0.3">
      <c r="K570" s="8"/>
    </row>
    <row r="571" spans="11:11" x14ac:dyDescent="0.3">
      <c r="K571" s="8"/>
    </row>
    <row r="572" spans="11:11" x14ac:dyDescent="0.3">
      <c r="K572" s="8"/>
    </row>
    <row r="573" spans="11:11" x14ac:dyDescent="0.3">
      <c r="K573" s="8"/>
    </row>
    <row r="574" spans="11:11" x14ac:dyDescent="0.3">
      <c r="K574" s="8"/>
    </row>
    <row r="575" spans="11:11" x14ac:dyDescent="0.3">
      <c r="K57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2020-06-29T22:34:21Z</dcterms:created>
  <dcterms:modified xsi:type="dcterms:W3CDTF">2020-06-29T22:51:17Z</dcterms:modified>
</cp:coreProperties>
</file>